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pivotTables/pivotTable2.xml" ContentType="application/vnd.openxmlformats-officedocument.spreadsheetml.pivotTable+xml"/>
  <Override PartName="/xl/tables/table7.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8.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2.xml" ContentType="application/vnd.openxmlformats-officedocument.spreadsheetml.table+xml"/>
  <Override PartName="/xl/queryTables/queryTable6.xml" ContentType="application/vnd.openxmlformats-officedocument.spreadsheetml.queryTable+xml"/>
  <Override PartName="/xl/tables/table13.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ata_analatycs\"/>
    </mc:Choice>
  </mc:AlternateContent>
  <xr:revisionPtr revIDLastSave="0" documentId="13_ncr:1_{4EAF072E-5BFC-4AA1-9038-F41C441A3F67}" xr6:coauthVersionLast="47" xr6:coauthVersionMax="47" xr10:uidLastSave="{00000000-0000-0000-0000-000000000000}"/>
  <bookViews>
    <workbookView xWindow="-108" yWindow="-108" windowWidth="23256" windowHeight="12456" firstSheet="5" activeTab="6" xr2:uid="{2897D45B-C716-4AC6-BF07-2C376A06A553}"/>
  </bookViews>
  <sheets>
    <sheet name="profit_table_region" sheetId="7" r:id="rId1"/>
    <sheet name="profit_table_payment" sheetId="6" r:id="rId2"/>
    <sheet name="profit_table_customer" sheetId="5" r:id="rId3"/>
    <sheet name="profit_table_category" sheetId="4" r:id="rId4"/>
    <sheet name="profit_table_product" sheetId="3" r:id="rId5"/>
    <sheet name="Sheet3" sheetId="11" r:id="rId6"/>
    <sheet name="Dashboard" sheetId="12" r:id="rId7"/>
    <sheet name="Detail1" sheetId="21" r:id="rId8"/>
    <sheet name="Sheet4" sheetId="25" r:id="rId9"/>
    <sheet name="Detail3" sheetId="23" r:id="rId10"/>
    <sheet name="Sheet6" sheetId="19" r:id="rId11"/>
    <sheet name="Detail2" sheetId="22" r:id="rId12"/>
    <sheet name="bar_graph" sheetId="20" r:id="rId13"/>
    <sheet name="Sheet8" sheetId="30" r:id="rId14"/>
    <sheet name="Sheet2" sheetId="31" r:id="rId15"/>
    <sheet name="delivered_orders_table" sheetId="10" r:id="rId16"/>
    <sheet name="orders" sheetId="8" r:id="rId17"/>
    <sheet name="Sheet1" sheetId="1" r:id="rId18"/>
  </sheets>
  <definedNames>
    <definedName name="_xlcn.WorksheetConnection_Book1.xlsxdelivered_orders_table1" hidden="1">delivered_orders_table[]</definedName>
    <definedName name="ExternalData_1" localSheetId="16" hidden="1">orders!$A$1:$P$4824</definedName>
    <definedName name="ExternalData_2" localSheetId="15" hidden="1">delivered_orders_table!$A$1:$Q$3659</definedName>
    <definedName name="ExternalData_2" localSheetId="4" hidden="1">profit_table_product!$A$1:$G$21</definedName>
    <definedName name="ExternalData_3" localSheetId="3" hidden="1">profit_table_category!$A$1:$F$6</definedName>
    <definedName name="ExternalData_4" localSheetId="2" hidden="1">profit_table_customer!$A$1:$F$1374</definedName>
    <definedName name="ExternalData_5" localSheetId="1" hidden="1">profit_table_payment!$A$1:$F$5</definedName>
    <definedName name="ExternalData_6" localSheetId="0" hidden="1">profit_table_region!$A$1:$F$6</definedName>
    <definedName name="Slicer_payment_method">#N/A</definedName>
    <definedName name="Slicer_payment_method1">#N/A</definedName>
    <definedName name="Slicer_product_id1">#N/A</definedName>
    <definedName name="Slicer_region">#N/A</definedName>
    <definedName name="Slicer_region1">#N/A</definedName>
  </definedNames>
  <calcPr calcId="191029"/>
  <pivotCaches>
    <pivotCache cacheId="68" r:id="rId19"/>
    <pivotCache cacheId="35" r:id="rId20"/>
    <pivotCache cacheId="38" r:id="rId21"/>
    <pivotCache cacheId="41" r:id="rId22"/>
    <pivotCache cacheId="44" r:id="rId23"/>
  </pivotCaches>
  <extLst>
    <ext xmlns:x14="http://schemas.microsoft.com/office/spreadsheetml/2009/9/main" uri="{876F7934-8845-4945-9796-88D515C7AA90}">
      <x14:pivotCaches>
        <pivotCache cacheId="5"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ed_orders_table" name="delivered_orders_table" connection="WorksheetConnection_Book1.xlsx!delivered_orders_table"/>
        </x15:modelTables>
        <x15:extLst>
          <ext xmlns:x16="http://schemas.microsoft.com/office/spreadsheetml/2014/11/main" uri="{9835A34E-60A6-4A7C-AAB8-D5F71C897F49}">
            <x16:modelTimeGroupings>
              <x16:modelTimeGrouping tableName="delivered_orders_table"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5" i="20" l="1"/>
  <c r="AB25" i="20"/>
  <c r="AA25" i="20"/>
  <c r="Z25" i="20"/>
  <c r="Y25" i="20"/>
  <c r="V378" i="10" a="1"/>
  <c r="V378" i="10" s="1"/>
  <c r="AC26" i="20"/>
  <c r="AB26" i="20"/>
  <c r="AA26" i="20"/>
  <c r="Z26" i="20"/>
  <c r="Y26" i="20"/>
  <c r="K14" i="20"/>
  <c r="L14" i="20"/>
  <c r="K15" i="20"/>
  <c r="L15" i="20"/>
  <c r="K16" i="20"/>
  <c r="L16" i="20"/>
  <c r="K17" i="20"/>
  <c r="L17" i="20"/>
  <c r="K18" i="20"/>
  <c r="L18" i="20"/>
  <c r="S9" i="20"/>
  <c r="V74" i="10"/>
  <c r="R2" i="10"/>
  <c r="R3" i="10"/>
  <c r="R4"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R448" i="10"/>
  <c r="R449" i="10"/>
  <c r="R450" i="10"/>
  <c r="R451" i="10"/>
  <c r="R452" i="10"/>
  <c r="R453" i="10"/>
  <c r="R454" i="10"/>
  <c r="R455" i="10"/>
  <c r="R456" i="10"/>
  <c r="R457" i="10"/>
  <c r="R458" i="10"/>
  <c r="R459" i="10"/>
  <c r="R460" i="10"/>
  <c r="R461" i="10"/>
  <c r="R462" i="10"/>
  <c r="R463" i="10"/>
  <c r="R464" i="10"/>
  <c r="R465" i="10"/>
  <c r="R466" i="10"/>
  <c r="R467" i="10"/>
  <c r="R468" i="10"/>
  <c r="R469" i="10"/>
  <c r="R470" i="10"/>
  <c r="R471" i="10"/>
  <c r="R472" i="10"/>
  <c r="R473" i="10"/>
  <c r="R474" i="10"/>
  <c r="R475" i="10"/>
  <c r="R476" i="10"/>
  <c r="R477" i="10"/>
  <c r="R478" i="10"/>
  <c r="R479" i="10"/>
  <c r="R480" i="10"/>
  <c r="R481" i="10"/>
  <c r="R482" i="10"/>
  <c r="R483" i="10"/>
  <c r="R484" i="10"/>
  <c r="R485" i="10"/>
  <c r="R486" i="10"/>
  <c r="R487" i="10"/>
  <c r="R488" i="10"/>
  <c r="R489" i="10"/>
  <c r="R490" i="10"/>
  <c r="R491" i="10"/>
  <c r="R492" i="10"/>
  <c r="R493" i="10"/>
  <c r="R494" i="10"/>
  <c r="R495" i="10"/>
  <c r="R496" i="10"/>
  <c r="R497" i="10"/>
  <c r="R498" i="10"/>
  <c r="R499" i="10"/>
  <c r="R500" i="10"/>
  <c r="R501" i="10"/>
  <c r="R502" i="10"/>
  <c r="R503" i="10"/>
  <c r="R504" i="10"/>
  <c r="R505" i="10"/>
  <c r="R506" i="10"/>
  <c r="R507" i="10"/>
  <c r="R508" i="10"/>
  <c r="R509" i="10"/>
  <c r="R510" i="10"/>
  <c r="R511" i="10"/>
  <c r="R512" i="10"/>
  <c r="R513" i="10"/>
  <c r="R514" i="10"/>
  <c r="R515" i="10"/>
  <c r="R516" i="10"/>
  <c r="R517" i="10"/>
  <c r="R518" i="10"/>
  <c r="R519" i="10"/>
  <c r="R520" i="10"/>
  <c r="R521" i="10"/>
  <c r="R522" i="10"/>
  <c r="R523" i="10"/>
  <c r="R524" i="10"/>
  <c r="R525" i="10"/>
  <c r="R526" i="10"/>
  <c r="R527" i="10"/>
  <c r="R528" i="10"/>
  <c r="R529" i="10"/>
  <c r="R530" i="10"/>
  <c r="R531" i="10"/>
  <c r="R532" i="10"/>
  <c r="R533" i="10"/>
  <c r="R534" i="10"/>
  <c r="R535" i="10"/>
  <c r="R536" i="10"/>
  <c r="R537" i="10"/>
  <c r="R538" i="10"/>
  <c r="R539" i="10"/>
  <c r="R540" i="10"/>
  <c r="R541" i="10"/>
  <c r="R542" i="10"/>
  <c r="R543" i="10"/>
  <c r="R544" i="10"/>
  <c r="R545" i="10"/>
  <c r="R546" i="10"/>
  <c r="R547" i="10"/>
  <c r="R548" i="10"/>
  <c r="R549" i="10"/>
  <c r="R550" i="10"/>
  <c r="R551" i="10"/>
  <c r="R552" i="10"/>
  <c r="R553" i="10"/>
  <c r="R554" i="10"/>
  <c r="R555" i="10"/>
  <c r="R556" i="10"/>
  <c r="R557" i="10"/>
  <c r="R558" i="10"/>
  <c r="R559" i="10"/>
  <c r="R560" i="10"/>
  <c r="R561" i="10"/>
  <c r="R562" i="10"/>
  <c r="R563" i="10"/>
  <c r="R564" i="10"/>
  <c r="R565" i="10"/>
  <c r="R566" i="10"/>
  <c r="R567" i="10"/>
  <c r="R568" i="10"/>
  <c r="R569" i="10"/>
  <c r="R570" i="10"/>
  <c r="R571" i="10"/>
  <c r="R572" i="10"/>
  <c r="R573" i="10"/>
  <c r="R574" i="10"/>
  <c r="R575" i="10"/>
  <c r="R576" i="10"/>
  <c r="R577" i="10"/>
  <c r="R578" i="10"/>
  <c r="R579" i="10"/>
  <c r="R580" i="10"/>
  <c r="R581" i="10"/>
  <c r="R582" i="10"/>
  <c r="R583" i="10"/>
  <c r="R584" i="10"/>
  <c r="R585" i="10"/>
  <c r="R586" i="10"/>
  <c r="R587" i="10"/>
  <c r="R588" i="10"/>
  <c r="R589" i="10"/>
  <c r="R590" i="10"/>
  <c r="R591" i="10"/>
  <c r="R592" i="10"/>
  <c r="R593" i="10"/>
  <c r="R594" i="10"/>
  <c r="R595" i="10"/>
  <c r="R596" i="10"/>
  <c r="R597" i="10"/>
  <c r="R598" i="10"/>
  <c r="R599" i="10"/>
  <c r="R600" i="10"/>
  <c r="R601" i="10"/>
  <c r="R602" i="10"/>
  <c r="R603" i="10"/>
  <c r="R604" i="10"/>
  <c r="R605" i="10"/>
  <c r="R606" i="10"/>
  <c r="R607" i="10"/>
  <c r="R608" i="10"/>
  <c r="R609" i="10"/>
  <c r="R610" i="10"/>
  <c r="R611" i="10"/>
  <c r="R612" i="10"/>
  <c r="R613" i="10"/>
  <c r="R614" i="10"/>
  <c r="R615" i="10"/>
  <c r="R616" i="10"/>
  <c r="R617" i="10"/>
  <c r="R618" i="10"/>
  <c r="R619" i="10"/>
  <c r="R620" i="10"/>
  <c r="R621" i="10"/>
  <c r="R622" i="10"/>
  <c r="R623" i="10"/>
  <c r="R624" i="10"/>
  <c r="R625" i="10"/>
  <c r="R626" i="10"/>
  <c r="R627" i="10"/>
  <c r="R628" i="10"/>
  <c r="R629" i="10"/>
  <c r="R630" i="10"/>
  <c r="R631" i="10"/>
  <c r="R632" i="10"/>
  <c r="R633" i="10"/>
  <c r="R634" i="10"/>
  <c r="R635" i="10"/>
  <c r="R636" i="10"/>
  <c r="R637" i="10"/>
  <c r="R638" i="10"/>
  <c r="R639" i="10"/>
  <c r="R640" i="10"/>
  <c r="R641" i="10"/>
  <c r="R642" i="10"/>
  <c r="R643" i="10"/>
  <c r="R644" i="10"/>
  <c r="R645" i="10"/>
  <c r="R646" i="10"/>
  <c r="R647" i="10"/>
  <c r="R648" i="10"/>
  <c r="R649" i="10"/>
  <c r="R650" i="10"/>
  <c r="R651" i="10"/>
  <c r="R652" i="10"/>
  <c r="R653" i="10"/>
  <c r="R654" i="10"/>
  <c r="R655" i="10"/>
  <c r="R656" i="10"/>
  <c r="R657" i="10"/>
  <c r="R658" i="10"/>
  <c r="R659" i="10"/>
  <c r="R660" i="10"/>
  <c r="R661" i="10"/>
  <c r="R662" i="10"/>
  <c r="R663" i="10"/>
  <c r="R664" i="10"/>
  <c r="R665" i="10"/>
  <c r="R666" i="10"/>
  <c r="R667" i="10"/>
  <c r="R668" i="10"/>
  <c r="R669" i="10"/>
  <c r="R670" i="10"/>
  <c r="R671" i="10"/>
  <c r="R672" i="10"/>
  <c r="R673" i="10"/>
  <c r="R674" i="10"/>
  <c r="R675" i="10"/>
  <c r="R676" i="10"/>
  <c r="R677" i="10"/>
  <c r="R678" i="10"/>
  <c r="R679" i="10"/>
  <c r="R680" i="10"/>
  <c r="R681" i="10"/>
  <c r="R682" i="10"/>
  <c r="R683" i="10"/>
  <c r="R684" i="10"/>
  <c r="R685" i="10"/>
  <c r="R686" i="10"/>
  <c r="R687" i="10"/>
  <c r="R688" i="10"/>
  <c r="R689" i="10"/>
  <c r="R690" i="10"/>
  <c r="R691" i="10"/>
  <c r="R692" i="10"/>
  <c r="R693" i="10"/>
  <c r="R694" i="10"/>
  <c r="R695" i="10"/>
  <c r="R696" i="10"/>
  <c r="R697" i="10"/>
  <c r="R698" i="10"/>
  <c r="R699" i="10"/>
  <c r="R700" i="10"/>
  <c r="R701" i="10"/>
  <c r="R702" i="10"/>
  <c r="R703" i="10"/>
  <c r="R704" i="10"/>
  <c r="R705" i="10"/>
  <c r="R706" i="10"/>
  <c r="R707" i="10"/>
  <c r="R708" i="10"/>
  <c r="R709" i="10"/>
  <c r="R710" i="10"/>
  <c r="R711" i="10"/>
  <c r="R712" i="10"/>
  <c r="R713" i="10"/>
  <c r="R714" i="10"/>
  <c r="R715" i="10"/>
  <c r="R716" i="10"/>
  <c r="R717" i="10"/>
  <c r="R718" i="10"/>
  <c r="R719" i="10"/>
  <c r="R720" i="10"/>
  <c r="R721" i="10"/>
  <c r="R722" i="10"/>
  <c r="R723" i="10"/>
  <c r="R724" i="10"/>
  <c r="R725" i="10"/>
  <c r="R726" i="10"/>
  <c r="R727" i="10"/>
  <c r="R728" i="10"/>
  <c r="R729" i="10"/>
  <c r="R730" i="10"/>
  <c r="R731" i="10"/>
  <c r="R732" i="10"/>
  <c r="R733" i="10"/>
  <c r="R734" i="10"/>
  <c r="R735" i="10"/>
  <c r="R736" i="10"/>
  <c r="R737" i="10"/>
  <c r="R738" i="10"/>
  <c r="R739" i="10"/>
  <c r="R740" i="10"/>
  <c r="R741" i="10"/>
  <c r="R742" i="10"/>
  <c r="R743" i="10"/>
  <c r="R744" i="10"/>
  <c r="R745" i="10"/>
  <c r="R746" i="10"/>
  <c r="R747" i="10"/>
  <c r="R748" i="10"/>
  <c r="R749" i="10"/>
  <c r="R750" i="10"/>
  <c r="R751" i="10"/>
  <c r="R752" i="10"/>
  <c r="R753" i="10"/>
  <c r="R754" i="10"/>
  <c r="R755" i="10"/>
  <c r="R756" i="10"/>
  <c r="R757" i="10"/>
  <c r="R758" i="10"/>
  <c r="R759" i="10"/>
  <c r="R760" i="10"/>
  <c r="R761" i="10"/>
  <c r="R762" i="10"/>
  <c r="R763" i="10"/>
  <c r="R764" i="10"/>
  <c r="R765" i="10"/>
  <c r="R766" i="10"/>
  <c r="R767" i="10"/>
  <c r="R768" i="10"/>
  <c r="R769" i="10"/>
  <c r="R770" i="10"/>
  <c r="R771" i="10"/>
  <c r="R772" i="10"/>
  <c r="R773" i="10"/>
  <c r="R774" i="10"/>
  <c r="R775" i="10"/>
  <c r="R776" i="10"/>
  <c r="R777" i="10"/>
  <c r="R778" i="10"/>
  <c r="R779" i="10"/>
  <c r="R780" i="10"/>
  <c r="R781" i="10"/>
  <c r="R782" i="10"/>
  <c r="R783" i="10"/>
  <c r="R784" i="10"/>
  <c r="R785" i="10"/>
  <c r="R786" i="10"/>
  <c r="R787" i="10"/>
  <c r="R788" i="10"/>
  <c r="R789" i="10"/>
  <c r="R790" i="10"/>
  <c r="R791" i="10"/>
  <c r="R792" i="10"/>
  <c r="R793" i="10"/>
  <c r="R794" i="10"/>
  <c r="R795" i="10"/>
  <c r="R796" i="10"/>
  <c r="R797" i="10"/>
  <c r="R798" i="10"/>
  <c r="R799" i="10"/>
  <c r="R800" i="10"/>
  <c r="R801" i="10"/>
  <c r="R802" i="10"/>
  <c r="R803" i="10"/>
  <c r="R804" i="10"/>
  <c r="R805" i="10"/>
  <c r="R806" i="10"/>
  <c r="R807" i="10"/>
  <c r="R808" i="10"/>
  <c r="R809" i="10"/>
  <c r="R810" i="10"/>
  <c r="R811" i="10"/>
  <c r="R812" i="10"/>
  <c r="R813" i="10"/>
  <c r="R814" i="10"/>
  <c r="R815" i="10"/>
  <c r="R816" i="10"/>
  <c r="R817" i="10"/>
  <c r="R818" i="10"/>
  <c r="R819" i="10"/>
  <c r="R820" i="10"/>
  <c r="R821" i="10"/>
  <c r="R822" i="10"/>
  <c r="R823" i="10"/>
  <c r="R824" i="10"/>
  <c r="R825" i="10"/>
  <c r="R826" i="10"/>
  <c r="R827" i="10"/>
  <c r="R828" i="10"/>
  <c r="R829" i="10"/>
  <c r="R830" i="10"/>
  <c r="R831" i="10"/>
  <c r="R832" i="10"/>
  <c r="R833" i="10"/>
  <c r="R834" i="10"/>
  <c r="R835" i="10"/>
  <c r="R836" i="10"/>
  <c r="R837" i="10"/>
  <c r="R838" i="10"/>
  <c r="R839" i="10"/>
  <c r="R840" i="10"/>
  <c r="R841" i="10"/>
  <c r="R842" i="10"/>
  <c r="R843" i="10"/>
  <c r="R844" i="10"/>
  <c r="R845" i="10"/>
  <c r="R846" i="10"/>
  <c r="R847" i="10"/>
  <c r="R848" i="10"/>
  <c r="R849" i="10"/>
  <c r="R850" i="10"/>
  <c r="R851" i="10"/>
  <c r="R852" i="10"/>
  <c r="R853" i="10"/>
  <c r="R854" i="10"/>
  <c r="R855" i="10"/>
  <c r="R856" i="10"/>
  <c r="R857" i="10"/>
  <c r="R858" i="10"/>
  <c r="R859" i="10"/>
  <c r="R860" i="10"/>
  <c r="R861" i="10"/>
  <c r="R862" i="10"/>
  <c r="R863" i="10"/>
  <c r="R864" i="10"/>
  <c r="R865" i="10"/>
  <c r="R866" i="10"/>
  <c r="R867" i="10"/>
  <c r="R868" i="10"/>
  <c r="R869" i="10"/>
  <c r="R870" i="10"/>
  <c r="R871" i="10"/>
  <c r="R872" i="10"/>
  <c r="R873" i="10"/>
  <c r="R874" i="10"/>
  <c r="R875" i="10"/>
  <c r="R876" i="10"/>
  <c r="R877" i="10"/>
  <c r="R878" i="10"/>
  <c r="R879" i="10"/>
  <c r="R880" i="10"/>
  <c r="R881" i="10"/>
  <c r="R882" i="10"/>
  <c r="R883" i="10"/>
  <c r="R884" i="10"/>
  <c r="R885" i="10"/>
  <c r="R886" i="10"/>
  <c r="R887" i="10"/>
  <c r="R888" i="10"/>
  <c r="R889" i="10"/>
  <c r="R890" i="10"/>
  <c r="R891" i="10"/>
  <c r="R892" i="10"/>
  <c r="R893" i="10"/>
  <c r="R894" i="10"/>
  <c r="R895" i="10"/>
  <c r="R896" i="10"/>
  <c r="R897" i="10"/>
  <c r="R898" i="10"/>
  <c r="R899" i="10"/>
  <c r="R900" i="10"/>
  <c r="R901" i="10"/>
  <c r="R902" i="10"/>
  <c r="R903" i="10"/>
  <c r="R904" i="10"/>
  <c r="R905" i="10"/>
  <c r="R906" i="10"/>
  <c r="R907" i="10"/>
  <c r="R908" i="10"/>
  <c r="R909" i="10"/>
  <c r="R910" i="10"/>
  <c r="R911" i="10"/>
  <c r="R912" i="10"/>
  <c r="R913" i="10"/>
  <c r="R914" i="10"/>
  <c r="R915" i="10"/>
  <c r="R916" i="10"/>
  <c r="R917" i="10"/>
  <c r="R918" i="10"/>
  <c r="R919" i="10"/>
  <c r="R920" i="10"/>
  <c r="R921" i="10"/>
  <c r="R922" i="10"/>
  <c r="R923" i="10"/>
  <c r="R924" i="10"/>
  <c r="R925" i="10"/>
  <c r="R926" i="10"/>
  <c r="R927" i="10"/>
  <c r="R928" i="10"/>
  <c r="R929" i="10"/>
  <c r="R930" i="10"/>
  <c r="R931" i="10"/>
  <c r="R932" i="10"/>
  <c r="R933" i="10"/>
  <c r="R934" i="10"/>
  <c r="R935" i="10"/>
  <c r="R936" i="10"/>
  <c r="R937" i="10"/>
  <c r="R938" i="10"/>
  <c r="R939" i="10"/>
  <c r="R940" i="10"/>
  <c r="R941" i="10"/>
  <c r="R942" i="10"/>
  <c r="R943" i="10"/>
  <c r="R944" i="10"/>
  <c r="R945" i="10"/>
  <c r="R946" i="10"/>
  <c r="R947" i="10"/>
  <c r="R948" i="10"/>
  <c r="R949" i="10"/>
  <c r="R950" i="10"/>
  <c r="R951" i="10"/>
  <c r="R952" i="10"/>
  <c r="R953" i="10"/>
  <c r="R954" i="10"/>
  <c r="R955" i="10"/>
  <c r="R956" i="10"/>
  <c r="R957" i="10"/>
  <c r="R958" i="10"/>
  <c r="R959" i="10"/>
  <c r="R960" i="10"/>
  <c r="R961" i="10"/>
  <c r="R962" i="10"/>
  <c r="R963" i="10"/>
  <c r="R964" i="10"/>
  <c r="R965" i="10"/>
  <c r="R966" i="10"/>
  <c r="R967" i="10"/>
  <c r="R968" i="10"/>
  <c r="R969" i="10"/>
  <c r="R970" i="10"/>
  <c r="R971" i="10"/>
  <c r="R972" i="10"/>
  <c r="R973" i="10"/>
  <c r="R974" i="10"/>
  <c r="R975" i="10"/>
  <c r="R976" i="10"/>
  <c r="R977" i="10"/>
  <c r="R978" i="10"/>
  <c r="R979" i="10"/>
  <c r="R980" i="10"/>
  <c r="R981" i="10"/>
  <c r="R982" i="10"/>
  <c r="R983" i="10"/>
  <c r="R984" i="10"/>
  <c r="R985" i="10"/>
  <c r="R986" i="10"/>
  <c r="R987" i="10"/>
  <c r="R988" i="10"/>
  <c r="R989" i="10"/>
  <c r="R990" i="10"/>
  <c r="R991" i="10"/>
  <c r="R992" i="10"/>
  <c r="R993" i="10"/>
  <c r="R994" i="10"/>
  <c r="R995" i="10"/>
  <c r="R996" i="10"/>
  <c r="R997" i="10"/>
  <c r="R998" i="10"/>
  <c r="R999" i="10"/>
  <c r="R1000" i="10"/>
  <c r="R1001" i="10"/>
  <c r="R1002" i="10"/>
  <c r="R1003" i="10"/>
  <c r="R1004" i="10"/>
  <c r="R1005" i="10"/>
  <c r="R1006" i="10"/>
  <c r="R1007" i="10"/>
  <c r="R1008" i="10"/>
  <c r="R1009" i="10"/>
  <c r="R1010" i="10"/>
  <c r="R1011" i="10"/>
  <c r="R1012" i="10"/>
  <c r="R1013" i="10"/>
  <c r="R1014" i="10"/>
  <c r="R1015" i="10"/>
  <c r="R1016" i="10"/>
  <c r="R1017" i="10"/>
  <c r="R1018" i="10"/>
  <c r="R1019" i="10"/>
  <c r="R1020" i="10"/>
  <c r="R1021" i="10"/>
  <c r="R1022" i="10"/>
  <c r="R1023" i="10"/>
  <c r="R1024" i="10"/>
  <c r="R1025" i="10"/>
  <c r="R1026" i="10"/>
  <c r="R1027" i="10"/>
  <c r="R1028" i="10"/>
  <c r="R1029" i="10"/>
  <c r="R1030" i="10"/>
  <c r="R1031" i="10"/>
  <c r="R1032" i="10"/>
  <c r="R1033" i="10"/>
  <c r="R1034" i="10"/>
  <c r="R1035" i="10"/>
  <c r="R1036" i="10"/>
  <c r="R1037" i="10"/>
  <c r="R1038" i="10"/>
  <c r="R1039" i="10"/>
  <c r="R1040" i="10"/>
  <c r="R1041" i="10"/>
  <c r="R1042" i="10"/>
  <c r="R1043" i="10"/>
  <c r="R1044" i="10"/>
  <c r="R1045" i="10"/>
  <c r="R1046" i="10"/>
  <c r="R1047" i="10"/>
  <c r="R1048" i="10"/>
  <c r="R1049" i="10"/>
  <c r="R1050" i="10"/>
  <c r="R1051" i="10"/>
  <c r="R1052" i="10"/>
  <c r="R1053" i="10"/>
  <c r="R1054" i="10"/>
  <c r="R1055" i="10"/>
  <c r="R1056" i="10"/>
  <c r="R1057" i="10"/>
  <c r="R1058" i="10"/>
  <c r="R1059" i="10"/>
  <c r="R1060" i="10"/>
  <c r="R1061" i="10"/>
  <c r="R1062" i="10"/>
  <c r="R1063" i="10"/>
  <c r="R1064" i="10"/>
  <c r="R1065" i="10"/>
  <c r="R1066" i="10"/>
  <c r="R1067" i="10"/>
  <c r="R1068" i="10"/>
  <c r="R1069" i="10"/>
  <c r="R1070" i="10"/>
  <c r="R1071" i="10"/>
  <c r="R1072" i="10"/>
  <c r="R1073" i="10"/>
  <c r="R1074" i="10"/>
  <c r="R1075" i="10"/>
  <c r="R1076" i="10"/>
  <c r="R1077" i="10"/>
  <c r="R1078" i="10"/>
  <c r="R1079" i="10"/>
  <c r="R1080" i="10"/>
  <c r="R1081" i="10"/>
  <c r="R1082" i="10"/>
  <c r="R1083" i="10"/>
  <c r="R1084" i="10"/>
  <c r="R1085" i="10"/>
  <c r="R1086" i="10"/>
  <c r="R1087" i="10"/>
  <c r="R1088" i="10"/>
  <c r="R1089" i="10"/>
  <c r="R1090" i="10"/>
  <c r="R1091" i="10"/>
  <c r="R1092" i="10"/>
  <c r="R1093" i="10"/>
  <c r="R1094" i="10"/>
  <c r="R1095" i="10"/>
  <c r="R1096" i="10"/>
  <c r="R1097" i="10"/>
  <c r="R1098" i="10"/>
  <c r="R1099" i="10"/>
  <c r="R1100" i="10"/>
  <c r="R1101" i="10"/>
  <c r="R1102" i="10"/>
  <c r="R1103" i="10"/>
  <c r="R1104" i="10"/>
  <c r="R1105" i="10"/>
  <c r="R1106" i="10"/>
  <c r="R1107" i="10"/>
  <c r="R1108" i="10"/>
  <c r="R1109" i="10"/>
  <c r="R1110" i="10"/>
  <c r="R1111" i="10"/>
  <c r="R1112" i="10"/>
  <c r="R1113" i="10"/>
  <c r="R1114" i="10"/>
  <c r="R1115" i="10"/>
  <c r="R1116" i="10"/>
  <c r="R1117" i="10"/>
  <c r="R1118" i="10"/>
  <c r="R1119" i="10"/>
  <c r="R1120" i="10"/>
  <c r="R1121" i="10"/>
  <c r="R1122" i="10"/>
  <c r="R1123" i="10"/>
  <c r="R1124" i="10"/>
  <c r="R1125" i="10"/>
  <c r="R1126" i="10"/>
  <c r="R1127" i="10"/>
  <c r="R1128" i="10"/>
  <c r="R1129" i="10"/>
  <c r="R1130" i="10"/>
  <c r="R1131" i="10"/>
  <c r="R1132" i="10"/>
  <c r="R1133" i="10"/>
  <c r="R1134" i="10"/>
  <c r="R1135" i="10"/>
  <c r="R1136" i="10"/>
  <c r="R1137" i="10"/>
  <c r="R1138" i="10"/>
  <c r="R1139" i="10"/>
  <c r="R1140" i="10"/>
  <c r="R1141" i="10"/>
  <c r="R1142" i="10"/>
  <c r="R1143" i="10"/>
  <c r="R1144" i="10"/>
  <c r="R1145" i="10"/>
  <c r="R1146" i="10"/>
  <c r="R1147" i="10"/>
  <c r="R1148" i="10"/>
  <c r="R1149" i="10"/>
  <c r="R1150" i="10"/>
  <c r="R1151" i="10"/>
  <c r="R1152" i="10"/>
  <c r="R1153" i="10"/>
  <c r="R1154" i="10"/>
  <c r="R1155" i="10"/>
  <c r="R1156" i="10"/>
  <c r="R1157" i="10"/>
  <c r="R1158" i="10"/>
  <c r="R1159" i="10"/>
  <c r="R1160" i="10"/>
  <c r="R1161" i="10"/>
  <c r="R1162" i="10"/>
  <c r="R1163" i="10"/>
  <c r="R1164" i="10"/>
  <c r="R1165" i="10"/>
  <c r="R1166" i="10"/>
  <c r="R1167" i="10"/>
  <c r="R1168" i="10"/>
  <c r="R1169" i="10"/>
  <c r="R1170" i="10"/>
  <c r="R1171" i="10"/>
  <c r="R1172" i="10"/>
  <c r="R1173" i="10"/>
  <c r="R1174" i="10"/>
  <c r="R1175" i="10"/>
  <c r="R1176" i="10"/>
  <c r="R1177" i="10"/>
  <c r="R1178" i="10"/>
  <c r="R1179" i="10"/>
  <c r="R1180" i="10"/>
  <c r="R1181" i="10"/>
  <c r="R1182" i="10"/>
  <c r="R1183" i="10"/>
  <c r="R1184" i="10"/>
  <c r="R1185" i="10"/>
  <c r="R1186" i="10"/>
  <c r="R1187" i="10"/>
  <c r="R1188" i="10"/>
  <c r="R1189" i="10"/>
  <c r="R1190" i="10"/>
  <c r="R1191" i="10"/>
  <c r="R1192" i="10"/>
  <c r="R1193" i="10"/>
  <c r="R1194" i="10"/>
  <c r="R1195" i="10"/>
  <c r="R1196" i="10"/>
  <c r="R1197" i="10"/>
  <c r="R1198" i="10"/>
  <c r="R1199" i="10"/>
  <c r="R1200" i="10"/>
  <c r="R1201" i="10"/>
  <c r="R1202" i="10"/>
  <c r="R1203" i="10"/>
  <c r="R1204" i="10"/>
  <c r="R1205" i="10"/>
  <c r="R1206" i="10"/>
  <c r="R1207" i="10"/>
  <c r="R1208" i="10"/>
  <c r="R1209" i="10"/>
  <c r="R1210" i="10"/>
  <c r="R1211" i="10"/>
  <c r="R1212" i="10"/>
  <c r="R1213" i="10"/>
  <c r="R1214" i="10"/>
  <c r="R1215" i="10"/>
  <c r="R1216" i="10"/>
  <c r="R1217" i="10"/>
  <c r="R1218" i="10"/>
  <c r="R1219" i="10"/>
  <c r="R1220" i="10"/>
  <c r="R1221" i="10"/>
  <c r="R1222" i="10"/>
  <c r="R1223" i="10"/>
  <c r="R1224" i="10"/>
  <c r="R1225" i="10"/>
  <c r="R1226" i="10"/>
  <c r="R1227" i="10"/>
  <c r="R1228" i="10"/>
  <c r="R1229" i="10"/>
  <c r="R1230" i="10"/>
  <c r="R1231" i="10"/>
  <c r="R1232" i="10"/>
  <c r="R1233" i="10"/>
  <c r="R1234" i="10"/>
  <c r="R1235" i="10"/>
  <c r="R1236" i="10"/>
  <c r="R1237" i="10"/>
  <c r="R1238" i="10"/>
  <c r="R1239" i="10"/>
  <c r="R1240" i="10"/>
  <c r="R1241" i="10"/>
  <c r="R1242" i="10"/>
  <c r="R1243" i="10"/>
  <c r="R1244" i="10"/>
  <c r="R1245" i="10"/>
  <c r="R1246" i="10"/>
  <c r="R1247" i="10"/>
  <c r="R1248" i="10"/>
  <c r="R1249" i="10"/>
  <c r="R1250" i="10"/>
  <c r="R1251" i="10"/>
  <c r="R1252" i="10"/>
  <c r="R1253" i="10"/>
  <c r="R1254" i="10"/>
  <c r="R1255" i="10"/>
  <c r="R1256" i="10"/>
  <c r="R1257" i="10"/>
  <c r="R1258" i="10"/>
  <c r="R1259" i="10"/>
  <c r="R1260" i="10"/>
  <c r="R1261" i="10"/>
  <c r="R1262" i="10"/>
  <c r="R1263" i="10"/>
  <c r="R1264" i="10"/>
  <c r="R1265" i="10"/>
  <c r="R1266" i="10"/>
  <c r="R1267" i="10"/>
  <c r="R1268" i="10"/>
  <c r="R1269" i="10"/>
  <c r="R1270" i="10"/>
  <c r="R1271" i="10"/>
  <c r="R1272" i="10"/>
  <c r="R1273" i="10"/>
  <c r="R1274" i="10"/>
  <c r="R1275" i="10"/>
  <c r="R1276" i="10"/>
  <c r="R1277" i="10"/>
  <c r="R1278" i="10"/>
  <c r="R1279" i="10"/>
  <c r="R1280" i="10"/>
  <c r="R1281" i="10"/>
  <c r="R1282" i="10"/>
  <c r="R1283" i="10"/>
  <c r="R1284" i="10"/>
  <c r="R1285" i="10"/>
  <c r="R1286" i="10"/>
  <c r="R1287" i="10"/>
  <c r="R1288" i="10"/>
  <c r="R1289" i="10"/>
  <c r="R1290" i="10"/>
  <c r="R1291" i="10"/>
  <c r="R1292" i="10"/>
  <c r="R1293" i="10"/>
  <c r="R1294" i="10"/>
  <c r="R1295" i="10"/>
  <c r="R1296" i="10"/>
  <c r="R1297" i="10"/>
  <c r="R1298" i="10"/>
  <c r="R1299" i="10"/>
  <c r="R1300" i="10"/>
  <c r="R1301" i="10"/>
  <c r="R1302" i="10"/>
  <c r="R1303" i="10"/>
  <c r="R1304" i="10"/>
  <c r="R1305" i="10"/>
  <c r="R1306" i="10"/>
  <c r="R1307" i="10"/>
  <c r="R1308" i="10"/>
  <c r="R1309" i="10"/>
  <c r="R1310" i="10"/>
  <c r="R1311" i="10"/>
  <c r="R1312" i="10"/>
  <c r="R1313" i="10"/>
  <c r="R1314" i="10"/>
  <c r="R1315" i="10"/>
  <c r="R1316" i="10"/>
  <c r="R1317" i="10"/>
  <c r="R1318" i="10"/>
  <c r="R1319" i="10"/>
  <c r="R1320" i="10"/>
  <c r="R1321" i="10"/>
  <c r="R1322" i="10"/>
  <c r="R1323" i="10"/>
  <c r="R1324" i="10"/>
  <c r="R1325" i="10"/>
  <c r="R1326" i="10"/>
  <c r="R1327" i="10"/>
  <c r="R1328" i="10"/>
  <c r="R1329" i="10"/>
  <c r="R1330" i="10"/>
  <c r="R1331" i="10"/>
  <c r="R1332" i="10"/>
  <c r="R1333" i="10"/>
  <c r="R1334" i="10"/>
  <c r="R1335" i="10"/>
  <c r="R1336" i="10"/>
  <c r="R1337" i="10"/>
  <c r="R1338" i="10"/>
  <c r="R1339" i="10"/>
  <c r="R1340" i="10"/>
  <c r="R1341" i="10"/>
  <c r="R1342" i="10"/>
  <c r="R1343" i="10"/>
  <c r="R1344" i="10"/>
  <c r="R1345" i="10"/>
  <c r="R1346" i="10"/>
  <c r="R1347" i="10"/>
  <c r="R1348" i="10"/>
  <c r="R1349" i="10"/>
  <c r="R1350" i="10"/>
  <c r="R1351" i="10"/>
  <c r="R1352" i="10"/>
  <c r="R1353" i="10"/>
  <c r="R1354" i="10"/>
  <c r="R1355" i="10"/>
  <c r="R1356" i="10"/>
  <c r="R1357" i="10"/>
  <c r="R1358" i="10"/>
  <c r="R1359" i="10"/>
  <c r="R1360" i="10"/>
  <c r="R1361" i="10"/>
  <c r="R1362" i="10"/>
  <c r="R1363" i="10"/>
  <c r="R1364" i="10"/>
  <c r="R1365" i="10"/>
  <c r="R1366" i="10"/>
  <c r="R1367" i="10"/>
  <c r="R1368" i="10"/>
  <c r="R1369" i="10"/>
  <c r="R1370" i="10"/>
  <c r="R1371" i="10"/>
  <c r="R1372" i="10"/>
  <c r="R1373" i="10"/>
  <c r="R1374" i="10"/>
  <c r="R1375" i="10"/>
  <c r="R1376" i="10"/>
  <c r="R1377" i="10"/>
  <c r="R1378" i="10"/>
  <c r="R1379" i="10"/>
  <c r="R1380" i="10"/>
  <c r="R1381" i="10"/>
  <c r="R1382" i="10"/>
  <c r="R1383" i="10"/>
  <c r="R1384" i="10"/>
  <c r="R1385" i="10"/>
  <c r="R1386" i="10"/>
  <c r="R1387" i="10"/>
  <c r="R1388" i="10"/>
  <c r="R1389" i="10"/>
  <c r="R1390" i="10"/>
  <c r="R1391" i="10"/>
  <c r="R1392" i="10"/>
  <c r="R1393" i="10"/>
  <c r="R1394" i="10"/>
  <c r="R1395" i="10"/>
  <c r="R1396" i="10"/>
  <c r="R1397" i="10"/>
  <c r="R1398" i="10"/>
  <c r="R1399" i="10"/>
  <c r="R1400" i="10"/>
  <c r="R1401" i="10"/>
  <c r="R1402" i="10"/>
  <c r="R1403" i="10"/>
  <c r="R1404" i="10"/>
  <c r="R1405" i="10"/>
  <c r="R1406" i="10"/>
  <c r="R1407" i="10"/>
  <c r="R1408" i="10"/>
  <c r="R1409" i="10"/>
  <c r="R1410" i="10"/>
  <c r="R1411" i="10"/>
  <c r="R1412" i="10"/>
  <c r="R1413" i="10"/>
  <c r="R1414" i="10"/>
  <c r="R1415" i="10"/>
  <c r="R1416" i="10"/>
  <c r="R1417" i="10"/>
  <c r="R1418" i="10"/>
  <c r="R1419" i="10"/>
  <c r="R1420" i="10"/>
  <c r="R1421" i="10"/>
  <c r="R1422" i="10"/>
  <c r="R1423" i="10"/>
  <c r="R1424" i="10"/>
  <c r="R1425" i="10"/>
  <c r="R1426" i="10"/>
  <c r="R1427" i="10"/>
  <c r="R1428" i="10"/>
  <c r="R1429" i="10"/>
  <c r="R1430" i="10"/>
  <c r="R1431" i="10"/>
  <c r="R1432" i="10"/>
  <c r="R1433" i="10"/>
  <c r="R1434" i="10"/>
  <c r="R1435" i="10"/>
  <c r="R1436" i="10"/>
  <c r="R1437" i="10"/>
  <c r="R1438" i="10"/>
  <c r="R1439" i="10"/>
  <c r="R1440" i="10"/>
  <c r="R1441" i="10"/>
  <c r="R1442" i="10"/>
  <c r="R1443" i="10"/>
  <c r="R1444" i="10"/>
  <c r="R1445" i="10"/>
  <c r="R1446" i="10"/>
  <c r="R1447" i="10"/>
  <c r="R1448" i="10"/>
  <c r="R1449" i="10"/>
  <c r="R1450" i="10"/>
  <c r="R1451" i="10"/>
  <c r="R1452" i="10"/>
  <c r="R1453" i="10"/>
  <c r="R1454" i="10"/>
  <c r="R1455" i="10"/>
  <c r="R1456" i="10"/>
  <c r="R1457" i="10"/>
  <c r="R1458" i="10"/>
  <c r="R1459" i="10"/>
  <c r="R1460" i="10"/>
  <c r="R1461" i="10"/>
  <c r="R1462" i="10"/>
  <c r="R1463" i="10"/>
  <c r="R1464" i="10"/>
  <c r="R1465" i="10"/>
  <c r="R1466" i="10"/>
  <c r="R1467" i="10"/>
  <c r="R1468" i="10"/>
  <c r="R1469" i="10"/>
  <c r="R1470" i="10"/>
  <c r="R1471" i="10"/>
  <c r="R1472" i="10"/>
  <c r="R1473" i="10"/>
  <c r="R1474" i="10"/>
  <c r="R1475" i="10"/>
  <c r="R1476" i="10"/>
  <c r="R1477" i="10"/>
  <c r="R1478" i="10"/>
  <c r="R1479" i="10"/>
  <c r="R1480" i="10"/>
  <c r="R1481" i="10"/>
  <c r="R1482" i="10"/>
  <c r="R1483" i="10"/>
  <c r="R1484" i="10"/>
  <c r="R1485" i="10"/>
  <c r="R1486" i="10"/>
  <c r="R1487" i="10"/>
  <c r="R1488" i="10"/>
  <c r="R1489" i="10"/>
  <c r="R1490" i="10"/>
  <c r="R1491" i="10"/>
  <c r="R1492" i="10"/>
  <c r="R1493" i="10"/>
  <c r="R1494" i="10"/>
  <c r="R1495" i="10"/>
  <c r="R1496" i="10"/>
  <c r="R1497" i="10"/>
  <c r="R1498" i="10"/>
  <c r="R1499" i="10"/>
  <c r="R1500" i="10"/>
  <c r="R1501" i="10"/>
  <c r="R1502" i="10"/>
  <c r="R1503" i="10"/>
  <c r="R1504" i="10"/>
  <c r="R1505" i="10"/>
  <c r="R1506" i="10"/>
  <c r="R1507" i="10"/>
  <c r="R1508" i="10"/>
  <c r="R1509" i="10"/>
  <c r="R1510" i="10"/>
  <c r="R1511" i="10"/>
  <c r="R1512" i="10"/>
  <c r="R1513" i="10"/>
  <c r="R1514" i="10"/>
  <c r="R1515" i="10"/>
  <c r="R1516" i="10"/>
  <c r="R1517" i="10"/>
  <c r="R1518" i="10"/>
  <c r="R1519" i="10"/>
  <c r="R1520" i="10"/>
  <c r="R1521" i="10"/>
  <c r="R1522" i="10"/>
  <c r="R1523" i="10"/>
  <c r="R1524" i="10"/>
  <c r="R1525" i="10"/>
  <c r="R1526" i="10"/>
  <c r="R1527" i="10"/>
  <c r="R1528" i="10"/>
  <c r="R1529" i="10"/>
  <c r="R1530" i="10"/>
  <c r="R1531" i="10"/>
  <c r="R1532" i="10"/>
  <c r="R1533" i="10"/>
  <c r="R1534" i="10"/>
  <c r="R1535" i="10"/>
  <c r="R1536" i="10"/>
  <c r="R1537" i="10"/>
  <c r="R1538" i="10"/>
  <c r="R1539" i="10"/>
  <c r="R1540" i="10"/>
  <c r="R1541" i="10"/>
  <c r="R1542" i="10"/>
  <c r="R1543" i="10"/>
  <c r="R1544" i="10"/>
  <c r="R1545" i="10"/>
  <c r="R1546" i="10"/>
  <c r="R1547" i="10"/>
  <c r="R1548" i="10"/>
  <c r="R1549" i="10"/>
  <c r="R1550" i="10"/>
  <c r="R1551" i="10"/>
  <c r="R1552" i="10"/>
  <c r="R1553" i="10"/>
  <c r="R1554" i="10"/>
  <c r="R1555" i="10"/>
  <c r="R1556" i="10"/>
  <c r="R1557" i="10"/>
  <c r="R1558" i="10"/>
  <c r="R1559" i="10"/>
  <c r="R1560" i="10"/>
  <c r="R1561" i="10"/>
  <c r="R1562" i="10"/>
  <c r="R1563" i="10"/>
  <c r="R1564" i="10"/>
  <c r="R1565" i="10"/>
  <c r="R1566" i="10"/>
  <c r="R1567" i="10"/>
  <c r="R1568" i="10"/>
  <c r="R1569" i="10"/>
  <c r="R1570" i="10"/>
  <c r="R1571" i="10"/>
  <c r="R1572" i="10"/>
  <c r="R1573" i="10"/>
  <c r="R1574" i="10"/>
  <c r="R1575" i="10"/>
  <c r="R1576" i="10"/>
  <c r="R1577" i="10"/>
  <c r="R1578" i="10"/>
  <c r="R1579" i="10"/>
  <c r="R1580" i="10"/>
  <c r="R1581" i="10"/>
  <c r="R1582" i="10"/>
  <c r="R1583" i="10"/>
  <c r="R1584" i="10"/>
  <c r="R1585" i="10"/>
  <c r="R1586" i="10"/>
  <c r="R1587" i="10"/>
  <c r="R1588" i="10"/>
  <c r="R1589" i="10"/>
  <c r="R1590" i="10"/>
  <c r="R1591" i="10"/>
  <c r="R1592" i="10"/>
  <c r="R1593" i="10"/>
  <c r="R1594" i="10"/>
  <c r="R1595" i="10"/>
  <c r="R1596" i="10"/>
  <c r="R1597" i="10"/>
  <c r="R1598" i="10"/>
  <c r="R1599" i="10"/>
  <c r="R1600" i="10"/>
  <c r="R1601" i="10"/>
  <c r="R1602" i="10"/>
  <c r="R1603" i="10"/>
  <c r="R1604" i="10"/>
  <c r="R1605" i="10"/>
  <c r="R1606" i="10"/>
  <c r="R1607" i="10"/>
  <c r="R1608" i="10"/>
  <c r="R1609" i="10"/>
  <c r="R1610" i="10"/>
  <c r="R1611" i="10"/>
  <c r="R1612" i="10"/>
  <c r="R1613" i="10"/>
  <c r="R1614" i="10"/>
  <c r="R1615" i="10"/>
  <c r="R1616" i="10"/>
  <c r="R1617" i="10"/>
  <c r="R1618" i="10"/>
  <c r="R1619" i="10"/>
  <c r="R1620" i="10"/>
  <c r="R1621" i="10"/>
  <c r="R1622" i="10"/>
  <c r="R1623" i="10"/>
  <c r="R1624" i="10"/>
  <c r="R1625" i="10"/>
  <c r="R1626" i="10"/>
  <c r="R1627" i="10"/>
  <c r="R1628" i="10"/>
  <c r="R1629" i="10"/>
  <c r="R1630" i="10"/>
  <c r="R1631" i="10"/>
  <c r="R1632" i="10"/>
  <c r="R1633" i="10"/>
  <c r="R1634" i="10"/>
  <c r="R1635" i="10"/>
  <c r="R1636" i="10"/>
  <c r="R1637" i="10"/>
  <c r="R1638" i="10"/>
  <c r="R1639" i="10"/>
  <c r="R1640" i="10"/>
  <c r="R1641" i="10"/>
  <c r="R1642" i="10"/>
  <c r="R1643" i="10"/>
  <c r="R1644" i="10"/>
  <c r="R1645" i="10"/>
  <c r="R1646" i="10"/>
  <c r="R1647" i="10"/>
  <c r="R1648" i="10"/>
  <c r="R1649" i="10"/>
  <c r="R1650" i="10"/>
  <c r="R1651" i="10"/>
  <c r="R1652" i="10"/>
  <c r="R1653" i="10"/>
  <c r="R1654" i="10"/>
  <c r="R1655" i="10"/>
  <c r="R1656" i="10"/>
  <c r="R1657" i="10"/>
  <c r="R1658" i="10"/>
  <c r="R1659" i="10"/>
  <c r="R1660" i="10"/>
  <c r="R1661" i="10"/>
  <c r="R1662" i="10"/>
  <c r="R1663" i="10"/>
  <c r="R1664" i="10"/>
  <c r="R1665" i="10"/>
  <c r="R1666" i="10"/>
  <c r="R1667" i="10"/>
  <c r="R1668" i="10"/>
  <c r="R1669" i="10"/>
  <c r="R1670" i="10"/>
  <c r="R1671" i="10"/>
  <c r="R1672" i="10"/>
  <c r="R1673" i="10"/>
  <c r="R1674" i="10"/>
  <c r="R1675" i="10"/>
  <c r="R1676" i="10"/>
  <c r="R1677" i="10"/>
  <c r="R1678" i="10"/>
  <c r="R1679" i="10"/>
  <c r="R1680" i="10"/>
  <c r="R1681" i="10"/>
  <c r="R1682" i="10"/>
  <c r="R1683" i="10"/>
  <c r="R1684" i="10"/>
  <c r="R1685" i="10"/>
  <c r="R1686" i="10"/>
  <c r="R1687" i="10"/>
  <c r="R1688" i="10"/>
  <c r="R1689" i="10"/>
  <c r="R1690" i="10"/>
  <c r="R1691" i="10"/>
  <c r="R1692" i="10"/>
  <c r="R1693" i="10"/>
  <c r="R1694" i="10"/>
  <c r="R1695" i="10"/>
  <c r="R1696" i="10"/>
  <c r="R1697" i="10"/>
  <c r="R1698" i="10"/>
  <c r="R1699" i="10"/>
  <c r="R1700" i="10"/>
  <c r="R1701" i="10"/>
  <c r="R1702" i="10"/>
  <c r="R1703" i="10"/>
  <c r="R1704" i="10"/>
  <c r="R1705" i="10"/>
  <c r="R1706" i="10"/>
  <c r="R1707" i="10"/>
  <c r="R1708" i="10"/>
  <c r="R1709" i="10"/>
  <c r="R1710" i="10"/>
  <c r="R1711" i="10"/>
  <c r="R1712" i="10"/>
  <c r="R1713" i="10"/>
  <c r="R1714" i="10"/>
  <c r="R1715" i="10"/>
  <c r="R1716" i="10"/>
  <c r="R1717" i="10"/>
  <c r="R1718" i="10"/>
  <c r="R1719" i="10"/>
  <c r="R1720" i="10"/>
  <c r="R1721" i="10"/>
  <c r="R1722" i="10"/>
  <c r="R1723" i="10"/>
  <c r="R1724" i="10"/>
  <c r="R1725" i="10"/>
  <c r="R1726" i="10"/>
  <c r="R1727" i="10"/>
  <c r="R1728" i="10"/>
  <c r="R1729" i="10"/>
  <c r="R1730" i="10"/>
  <c r="R1731" i="10"/>
  <c r="R1732" i="10"/>
  <c r="R1733" i="10"/>
  <c r="R1734" i="10"/>
  <c r="R1735" i="10"/>
  <c r="R1736" i="10"/>
  <c r="R1737" i="10"/>
  <c r="R1738" i="10"/>
  <c r="R1739" i="10"/>
  <c r="R1740" i="10"/>
  <c r="R1741" i="10"/>
  <c r="R1742" i="10"/>
  <c r="R1743" i="10"/>
  <c r="R1744" i="10"/>
  <c r="R1745" i="10"/>
  <c r="R1746" i="10"/>
  <c r="R1747" i="10"/>
  <c r="R1748" i="10"/>
  <c r="R1749" i="10"/>
  <c r="R1750" i="10"/>
  <c r="R1751" i="10"/>
  <c r="R1752" i="10"/>
  <c r="R1753" i="10"/>
  <c r="R1754" i="10"/>
  <c r="R1755" i="10"/>
  <c r="R1756" i="10"/>
  <c r="R1757" i="10"/>
  <c r="R1758" i="10"/>
  <c r="R1759" i="10"/>
  <c r="R1760" i="10"/>
  <c r="R1761" i="10"/>
  <c r="R1762" i="10"/>
  <c r="R1763" i="10"/>
  <c r="R1764" i="10"/>
  <c r="R1765" i="10"/>
  <c r="R1766" i="10"/>
  <c r="R1767" i="10"/>
  <c r="R1768" i="10"/>
  <c r="R1769" i="10"/>
  <c r="R1770" i="10"/>
  <c r="R1771" i="10"/>
  <c r="R1772" i="10"/>
  <c r="R1773" i="10"/>
  <c r="R1774" i="10"/>
  <c r="R1775" i="10"/>
  <c r="R1776" i="10"/>
  <c r="R1777" i="10"/>
  <c r="R1778" i="10"/>
  <c r="R1779" i="10"/>
  <c r="R1780" i="10"/>
  <c r="R1781" i="10"/>
  <c r="R1782" i="10"/>
  <c r="R1783" i="10"/>
  <c r="R1784" i="10"/>
  <c r="R1785" i="10"/>
  <c r="R1786" i="10"/>
  <c r="R1787" i="10"/>
  <c r="R1788" i="10"/>
  <c r="R1789" i="10"/>
  <c r="R1790" i="10"/>
  <c r="R1791" i="10"/>
  <c r="R1792" i="10"/>
  <c r="R1793" i="10"/>
  <c r="R1794" i="10"/>
  <c r="R1795" i="10"/>
  <c r="R1796" i="10"/>
  <c r="R1797" i="10"/>
  <c r="R1798" i="10"/>
  <c r="R1799" i="10"/>
  <c r="R1800" i="10"/>
  <c r="R1801" i="10"/>
  <c r="R1802" i="10"/>
  <c r="R1803" i="10"/>
  <c r="R1804" i="10"/>
  <c r="R1805" i="10"/>
  <c r="R1806" i="10"/>
  <c r="R1807" i="10"/>
  <c r="R1808" i="10"/>
  <c r="R1809" i="10"/>
  <c r="R1810" i="10"/>
  <c r="R1811" i="10"/>
  <c r="R1812" i="10"/>
  <c r="R1813" i="10"/>
  <c r="R1814" i="10"/>
  <c r="R1815" i="10"/>
  <c r="R1816" i="10"/>
  <c r="R1817" i="10"/>
  <c r="R1818" i="10"/>
  <c r="R1819" i="10"/>
  <c r="R1820" i="10"/>
  <c r="R1821" i="10"/>
  <c r="R1822" i="10"/>
  <c r="R1823" i="10"/>
  <c r="R1824" i="10"/>
  <c r="R1825" i="10"/>
  <c r="R1826" i="10"/>
  <c r="R1827" i="10"/>
  <c r="R1828" i="10"/>
  <c r="R1829" i="10"/>
  <c r="R1830" i="10"/>
  <c r="R1831" i="10"/>
  <c r="R1832" i="10"/>
  <c r="R1833" i="10"/>
  <c r="R1834" i="10"/>
  <c r="R1835" i="10"/>
  <c r="R1836" i="10"/>
  <c r="R1837" i="10"/>
  <c r="R1838" i="10"/>
  <c r="R1839" i="10"/>
  <c r="R1840" i="10"/>
  <c r="R1841" i="10"/>
  <c r="R1842" i="10"/>
  <c r="R1843" i="10"/>
  <c r="R1844" i="10"/>
  <c r="R1845" i="10"/>
  <c r="R1846" i="10"/>
  <c r="R1847" i="10"/>
  <c r="R1848" i="10"/>
  <c r="R1849" i="10"/>
  <c r="R1850" i="10"/>
  <c r="R1851" i="10"/>
  <c r="R1852" i="10"/>
  <c r="R1853" i="10"/>
  <c r="R1854" i="10"/>
  <c r="R1855" i="10"/>
  <c r="R1856" i="10"/>
  <c r="R1857" i="10"/>
  <c r="R1858" i="10"/>
  <c r="R1859" i="10"/>
  <c r="R1860" i="10"/>
  <c r="R1861" i="10"/>
  <c r="R1862" i="10"/>
  <c r="R1863" i="10"/>
  <c r="R1864" i="10"/>
  <c r="R1865" i="10"/>
  <c r="R1866" i="10"/>
  <c r="R1867" i="10"/>
  <c r="R1868" i="10"/>
  <c r="R1869" i="10"/>
  <c r="R1870" i="10"/>
  <c r="R1871" i="10"/>
  <c r="R1872" i="10"/>
  <c r="R1873" i="10"/>
  <c r="R1874" i="10"/>
  <c r="R1875" i="10"/>
  <c r="R1876" i="10"/>
  <c r="R1877" i="10"/>
  <c r="R1878" i="10"/>
  <c r="R1879" i="10"/>
  <c r="R1880" i="10"/>
  <c r="R1881" i="10"/>
  <c r="R1882" i="10"/>
  <c r="R1883" i="10"/>
  <c r="R1884" i="10"/>
  <c r="R1885" i="10"/>
  <c r="R1886" i="10"/>
  <c r="R1887" i="10"/>
  <c r="R1888" i="10"/>
  <c r="R1889" i="10"/>
  <c r="R1890" i="10"/>
  <c r="R1891" i="10"/>
  <c r="R1892" i="10"/>
  <c r="R1893" i="10"/>
  <c r="R1894" i="10"/>
  <c r="R1895" i="10"/>
  <c r="R1896" i="10"/>
  <c r="R1897" i="10"/>
  <c r="R1898" i="10"/>
  <c r="R1899" i="10"/>
  <c r="R1900" i="10"/>
  <c r="R1901" i="10"/>
  <c r="R1902" i="10"/>
  <c r="R1903" i="10"/>
  <c r="R1904" i="10"/>
  <c r="R1905" i="10"/>
  <c r="R1906" i="10"/>
  <c r="R1907" i="10"/>
  <c r="R1908" i="10"/>
  <c r="R1909" i="10"/>
  <c r="R1910" i="10"/>
  <c r="R1911" i="10"/>
  <c r="R1912" i="10"/>
  <c r="R1913" i="10"/>
  <c r="R1914" i="10"/>
  <c r="R1915" i="10"/>
  <c r="R1916" i="10"/>
  <c r="R1917" i="10"/>
  <c r="R1918" i="10"/>
  <c r="R1919" i="10"/>
  <c r="R1920" i="10"/>
  <c r="R1921" i="10"/>
  <c r="R1922" i="10"/>
  <c r="R1923" i="10"/>
  <c r="R1924" i="10"/>
  <c r="R1925" i="10"/>
  <c r="R1926" i="10"/>
  <c r="R1927" i="10"/>
  <c r="R1928" i="10"/>
  <c r="R1929" i="10"/>
  <c r="R1930" i="10"/>
  <c r="R1931" i="10"/>
  <c r="R1932" i="10"/>
  <c r="R1933" i="10"/>
  <c r="R1934" i="10"/>
  <c r="R1935" i="10"/>
  <c r="R1936" i="10"/>
  <c r="R1937" i="10"/>
  <c r="R1938" i="10"/>
  <c r="R1939" i="10"/>
  <c r="R1940" i="10"/>
  <c r="R1941" i="10"/>
  <c r="R1942" i="10"/>
  <c r="R1943" i="10"/>
  <c r="R1944" i="10"/>
  <c r="R1945" i="10"/>
  <c r="R1946" i="10"/>
  <c r="R1947" i="10"/>
  <c r="R1948" i="10"/>
  <c r="R1949" i="10"/>
  <c r="R1950" i="10"/>
  <c r="R1951" i="10"/>
  <c r="R1952" i="10"/>
  <c r="R1953" i="10"/>
  <c r="R1954" i="10"/>
  <c r="R1955" i="10"/>
  <c r="R1956" i="10"/>
  <c r="R1957" i="10"/>
  <c r="R1958" i="10"/>
  <c r="R1959" i="10"/>
  <c r="R1960" i="10"/>
  <c r="R1961" i="10"/>
  <c r="R1962" i="10"/>
  <c r="R1963" i="10"/>
  <c r="R1964" i="10"/>
  <c r="R1965" i="10"/>
  <c r="R1966" i="10"/>
  <c r="R1967" i="10"/>
  <c r="R1968" i="10"/>
  <c r="R1969" i="10"/>
  <c r="R1970" i="10"/>
  <c r="R1971" i="10"/>
  <c r="R1972" i="10"/>
  <c r="R1973" i="10"/>
  <c r="R1974" i="10"/>
  <c r="R1975" i="10"/>
  <c r="R1976" i="10"/>
  <c r="R1977" i="10"/>
  <c r="R1978" i="10"/>
  <c r="R1979" i="10"/>
  <c r="R1980" i="10"/>
  <c r="R1981" i="10"/>
  <c r="R1982" i="10"/>
  <c r="R1983" i="10"/>
  <c r="R1984" i="10"/>
  <c r="R1985" i="10"/>
  <c r="R1986" i="10"/>
  <c r="R1987" i="10"/>
  <c r="R1988" i="10"/>
  <c r="R1989" i="10"/>
  <c r="R1990" i="10"/>
  <c r="R1991" i="10"/>
  <c r="R1992" i="10"/>
  <c r="R1993" i="10"/>
  <c r="R1994" i="10"/>
  <c r="R1995" i="10"/>
  <c r="R1996" i="10"/>
  <c r="R1997" i="10"/>
  <c r="R1998" i="10"/>
  <c r="R1999" i="10"/>
  <c r="R2000" i="10"/>
  <c r="R2001" i="10"/>
  <c r="R2002" i="10"/>
  <c r="R2003" i="10"/>
  <c r="R2004" i="10"/>
  <c r="R2005" i="10"/>
  <c r="R2006" i="10"/>
  <c r="R2007" i="10"/>
  <c r="R2008" i="10"/>
  <c r="R2009" i="10"/>
  <c r="R2010" i="10"/>
  <c r="R2011" i="10"/>
  <c r="R2012" i="10"/>
  <c r="R2013" i="10"/>
  <c r="R2014" i="10"/>
  <c r="R2015" i="10"/>
  <c r="R2016" i="10"/>
  <c r="R2017" i="10"/>
  <c r="R2018" i="10"/>
  <c r="R2019" i="10"/>
  <c r="R2020" i="10"/>
  <c r="R2021" i="10"/>
  <c r="R2022" i="10"/>
  <c r="R2023" i="10"/>
  <c r="R2024" i="10"/>
  <c r="R2025" i="10"/>
  <c r="R2026" i="10"/>
  <c r="R2027" i="10"/>
  <c r="R2028" i="10"/>
  <c r="R2029" i="10"/>
  <c r="R2030" i="10"/>
  <c r="R2031" i="10"/>
  <c r="R2032" i="10"/>
  <c r="R2033" i="10"/>
  <c r="R2034" i="10"/>
  <c r="R2035" i="10"/>
  <c r="R2036" i="10"/>
  <c r="R2037" i="10"/>
  <c r="R2038" i="10"/>
  <c r="R2039" i="10"/>
  <c r="R2040" i="10"/>
  <c r="R2041" i="10"/>
  <c r="R2042" i="10"/>
  <c r="R2043" i="10"/>
  <c r="R2044" i="10"/>
  <c r="R2045" i="10"/>
  <c r="R2046" i="10"/>
  <c r="R2047" i="10"/>
  <c r="R2048" i="10"/>
  <c r="R2049" i="10"/>
  <c r="R2050" i="10"/>
  <c r="R2051" i="10"/>
  <c r="R2052" i="10"/>
  <c r="R2053" i="10"/>
  <c r="R2054" i="10"/>
  <c r="R2055" i="10"/>
  <c r="R2056" i="10"/>
  <c r="R2057" i="10"/>
  <c r="R2058" i="10"/>
  <c r="R2059" i="10"/>
  <c r="R2060" i="10"/>
  <c r="R2061" i="10"/>
  <c r="R2062" i="10"/>
  <c r="R2063" i="10"/>
  <c r="R2064" i="10"/>
  <c r="R2065" i="10"/>
  <c r="R2066" i="10"/>
  <c r="R2067" i="10"/>
  <c r="R2068" i="10"/>
  <c r="R2069" i="10"/>
  <c r="R2070" i="10"/>
  <c r="R2071" i="10"/>
  <c r="R2072" i="10"/>
  <c r="R2073" i="10"/>
  <c r="R2074" i="10"/>
  <c r="R2075" i="10"/>
  <c r="R2076" i="10"/>
  <c r="R2077" i="10"/>
  <c r="R2078" i="10"/>
  <c r="R2079" i="10"/>
  <c r="R2080" i="10"/>
  <c r="R2081" i="10"/>
  <c r="R2082" i="10"/>
  <c r="R2083" i="10"/>
  <c r="R2084" i="10"/>
  <c r="R2085" i="10"/>
  <c r="R2086" i="10"/>
  <c r="R2087" i="10"/>
  <c r="R2088" i="10"/>
  <c r="R2089" i="10"/>
  <c r="R2090" i="10"/>
  <c r="R2091" i="10"/>
  <c r="R2092" i="10"/>
  <c r="R2093" i="10"/>
  <c r="R2094" i="10"/>
  <c r="R2095" i="10"/>
  <c r="R2096" i="10"/>
  <c r="R2097" i="10"/>
  <c r="R2098" i="10"/>
  <c r="R2099" i="10"/>
  <c r="R2100" i="10"/>
  <c r="R2101" i="10"/>
  <c r="R2102" i="10"/>
  <c r="R2103" i="10"/>
  <c r="R2104" i="10"/>
  <c r="R2105" i="10"/>
  <c r="R2106" i="10"/>
  <c r="R2107" i="10"/>
  <c r="R2108" i="10"/>
  <c r="R2109" i="10"/>
  <c r="R2110" i="10"/>
  <c r="R2111" i="10"/>
  <c r="R2112" i="10"/>
  <c r="R2113" i="10"/>
  <c r="R2114" i="10"/>
  <c r="R2115" i="10"/>
  <c r="R2116" i="10"/>
  <c r="R2117" i="10"/>
  <c r="R2118" i="10"/>
  <c r="R2119" i="10"/>
  <c r="R2120" i="10"/>
  <c r="R2121" i="10"/>
  <c r="R2122" i="10"/>
  <c r="R2123" i="10"/>
  <c r="R2124" i="10"/>
  <c r="R2125" i="10"/>
  <c r="R2126" i="10"/>
  <c r="R2127" i="10"/>
  <c r="R2128" i="10"/>
  <c r="R2129" i="10"/>
  <c r="R2130" i="10"/>
  <c r="R2131" i="10"/>
  <c r="R2132" i="10"/>
  <c r="R2133" i="10"/>
  <c r="R2134" i="10"/>
  <c r="R2135" i="10"/>
  <c r="R2136" i="10"/>
  <c r="R2137" i="10"/>
  <c r="R2138" i="10"/>
  <c r="R2139" i="10"/>
  <c r="R2140" i="10"/>
  <c r="R2141" i="10"/>
  <c r="R2142" i="10"/>
  <c r="R2143" i="10"/>
  <c r="R2144" i="10"/>
  <c r="R2145" i="10"/>
  <c r="R2146" i="10"/>
  <c r="R2147" i="10"/>
  <c r="R2148" i="10"/>
  <c r="R2149" i="10"/>
  <c r="R2150" i="10"/>
  <c r="R2151" i="10"/>
  <c r="R2152" i="10"/>
  <c r="R2153" i="10"/>
  <c r="R2154" i="10"/>
  <c r="R2155" i="10"/>
  <c r="R2156" i="10"/>
  <c r="R2157" i="10"/>
  <c r="R2158" i="10"/>
  <c r="R2159" i="10"/>
  <c r="R2160" i="10"/>
  <c r="R2161" i="10"/>
  <c r="R2162" i="10"/>
  <c r="R2163" i="10"/>
  <c r="R2164" i="10"/>
  <c r="R2165" i="10"/>
  <c r="R2166" i="10"/>
  <c r="R2167" i="10"/>
  <c r="R2168" i="10"/>
  <c r="R2169" i="10"/>
  <c r="R2170" i="10"/>
  <c r="R2171" i="10"/>
  <c r="R2172" i="10"/>
  <c r="R2173" i="10"/>
  <c r="R2174" i="10"/>
  <c r="R2175" i="10"/>
  <c r="R2176" i="10"/>
  <c r="R2177" i="10"/>
  <c r="R2178" i="10"/>
  <c r="R2179" i="10"/>
  <c r="R2180" i="10"/>
  <c r="R2181" i="10"/>
  <c r="R2182" i="10"/>
  <c r="R2183" i="10"/>
  <c r="R2184" i="10"/>
  <c r="R2185" i="10"/>
  <c r="R2186" i="10"/>
  <c r="R2187" i="10"/>
  <c r="R2188" i="10"/>
  <c r="R2189" i="10"/>
  <c r="R2190" i="10"/>
  <c r="R2191" i="10"/>
  <c r="R2192" i="10"/>
  <c r="R2193" i="10"/>
  <c r="R2194" i="10"/>
  <c r="R2195" i="10"/>
  <c r="R2196" i="10"/>
  <c r="R2197" i="10"/>
  <c r="R2198" i="10"/>
  <c r="R2199" i="10"/>
  <c r="R2200" i="10"/>
  <c r="R2201" i="10"/>
  <c r="R2202" i="10"/>
  <c r="R2203" i="10"/>
  <c r="R2204" i="10"/>
  <c r="R2205" i="10"/>
  <c r="R2206" i="10"/>
  <c r="R2207" i="10"/>
  <c r="R2208" i="10"/>
  <c r="R2209" i="10"/>
  <c r="R2210" i="10"/>
  <c r="R2211" i="10"/>
  <c r="R2212" i="10"/>
  <c r="R2213" i="10"/>
  <c r="R2214" i="10"/>
  <c r="R2215" i="10"/>
  <c r="R2216" i="10"/>
  <c r="R2217" i="10"/>
  <c r="R2218" i="10"/>
  <c r="R2219" i="10"/>
  <c r="R2220" i="10"/>
  <c r="R2221" i="10"/>
  <c r="R2222" i="10"/>
  <c r="R2223" i="10"/>
  <c r="R2224" i="10"/>
  <c r="R2225" i="10"/>
  <c r="R2226" i="10"/>
  <c r="R2227" i="10"/>
  <c r="R2228" i="10"/>
  <c r="R2229" i="10"/>
  <c r="R2230" i="10"/>
  <c r="R2231" i="10"/>
  <c r="R2232" i="10"/>
  <c r="R2233" i="10"/>
  <c r="R2234" i="10"/>
  <c r="R2235" i="10"/>
  <c r="R2236" i="10"/>
  <c r="R2237" i="10"/>
  <c r="R2238" i="10"/>
  <c r="R2239" i="10"/>
  <c r="R2240" i="10"/>
  <c r="R2241" i="10"/>
  <c r="R2242" i="10"/>
  <c r="R2243" i="10"/>
  <c r="R2244" i="10"/>
  <c r="R2245" i="10"/>
  <c r="R2246" i="10"/>
  <c r="R2247" i="10"/>
  <c r="R2248" i="10"/>
  <c r="R2249" i="10"/>
  <c r="R2250" i="10"/>
  <c r="R2251" i="10"/>
  <c r="R2252" i="10"/>
  <c r="R2253" i="10"/>
  <c r="R2254" i="10"/>
  <c r="R2255" i="10"/>
  <c r="R2256" i="10"/>
  <c r="R2257" i="10"/>
  <c r="R2258" i="10"/>
  <c r="R2259" i="10"/>
  <c r="R2260" i="10"/>
  <c r="R2261" i="10"/>
  <c r="R2262" i="10"/>
  <c r="R2263" i="10"/>
  <c r="R2264" i="10"/>
  <c r="R2265" i="10"/>
  <c r="R2266" i="10"/>
  <c r="R2267" i="10"/>
  <c r="R2268" i="10"/>
  <c r="R2269" i="10"/>
  <c r="R2270" i="10"/>
  <c r="R2271" i="10"/>
  <c r="R2272" i="10"/>
  <c r="R2273" i="10"/>
  <c r="R2274" i="10"/>
  <c r="R2275" i="10"/>
  <c r="R2276" i="10"/>
  <c r="R2277" i="10"/>
  <c r="R2278" i="10"/>
  <c r="R2279" i="10"/>
  <c r="R2280" i="10"/>
  <c r="R2281" i="10"/>
  <c r="R2282" i="10"/>
  <c r="R2283" i="10"/>
  <c r="R2284" i="10"/>
  <c r="R2285" i="10"/>
  <c r="R2286" i="10"/>
  <c r="R2287" i="10"/>
  <c r="R2288" i="10"/>
  <c r="R2289" i="10"/>
  <c r="R2290" i="10"/>
  <c r="R2291" i="10"/>
  <c r="R2292" i="10"/>
  <c r="R2293" i="10"/>
  <c r="R2294" i="10"/>
  <c r="R2295" i="10"/>
  <c r="R2296" i="10"/>
  <c r="R2297" i="10"/>
  <c r="R2298" i="10"/>
  <c r="R2299" i="10"/>
  <c r="R2300" i="10"/>
  <c r="R2301" i="10"/>
  <c r="R2302" i="10"/>
  <c r="R2303" i="10"/>
  <c r="R2304" i="10"/>
  <c r="R2305" i="10"/>
  <c r="R2306" i="10"/>
  <c r="R2307" i="10"/>
  <c r="R2308" i="10"/>
  <c r="R2309" i="10"/>
  <c r="R2310" i="10"/>
  <c r="R2311" i="10"/>
  <c r="R2312" i="10"/>
  <c r="R2313" i="10"/>
  <c r="R2314" i="10"/>
  <c r="R2315" i="10"/>
  <c r="R2316" i="10"/>
  <c r="R2317" i="10"/>
  <c r="R2318" i="10"/>
  <c r="R2319" i="10"/>
  <c r="R2320" i="10"/>
  <c r="R2321" i="10"/>
  <c r="R2322" i="10"/>
  <c r="R2323" i="10"/>
  <c r="R2324" i="10"/>
  <c r="R2325" i="10"/>
  <c r="R2326" i="10"/>
  <c r="R2327" i="10"/>
  <c r="R2328" i="10"/>
  <c r="R2329" i="10"/>
  <c r="R2330" i="10"/>
  <c r="R2331" i="10"/>
  <c r="R2332" i="10"/>
  <c r="R2333" i="10"/>
  <c r="R2334" i="10"/>
  <c r="R2335" i="10"/>
  <c r="R2336" i="10"/>
  <c r="R2337" i="10"/>
  <c r="R2338" i="10"/>
  <c r="R2339" i="10"/>
  <c r="R2340" i="10"/>
  <c r="R2341" i="10"/>
  <c r="R2342" i="10"/>
  <c r="R2343" i="10"/>
  <c r="R2344" i="10"/>
  <c r="R2345" i="10"/>
  <c r="R2346" i="10"/>
  <c r="R2347" i="10"/>
  <c r="R2348" i="10"/>
  <c r="R2349" i="10"/>
  <c r="R2350" i="10"/>
  <c r="R2351" i="10"/>
  <c r="R2352" i="10"/>
  <c r="R2353" i="10"/>
  <c r="R2354" i="10"/>
  <c r="R2355" i="10"/>
  <c r="R2356" i="10"/>
  <c r="R2357" i="10"/>
  <c r="R2358" i="10"/>
  <c r="R2359" i="10"/>
  <c r="R2360" i="10"/>
  <c r="R2361" i="10"/>
  <c r="R2362" i="10"/>
  <c r="R2363" i="10"/>
  <c r="R2364" i="10"/>
  <c r="R2365" i="10"/>
  <c r="R2366" i="10"/>
  <c r="R2367" i="10"/>
  <c r="R2368" i="10"/>
  <c r="R2369" i="10"/>
  <c r="R2370" i="10"/>
  <c r="R2371" i="10"/>
  <c r="R2372" i="10"/>
  <c r="R2373" i="10"/>
  <c r="R2374" i="10"/>
  <c r="R2375" i="10"/>
  <c r="R2376" i="10"/>
  <c r="R2377" i="10"/>
  <c r="R2378" i="10"/>
  <c r="R2379" i="10"/>
  <c r="R2380" i="10"/>
  <c r="R2381" i="10"/>
  <c r="R2382" i="10"/>
  <c r="R2383" i="10"/>
  <c r="R2384" i="10"/>
  <c r="R2385" i="10"/>
  <c r="R2386" i="10"/>
  <c r="R2387" i="10"/>
  <c r="R2388" i="10"/>
  <c r="R2389" i="10"/>
  <c r="R2390" i="10"/>
  <c r="R2391" i="10"/>
  <c r="R2392" i="10"/>
  <c r="R2393" i="10"/>
  <c r="R2394" i="10"/>
  <c r="R2395" i="10"/>
  <c r="R2396" i="10"/>
  <c r="R2397" i="10"/>
  <c r="R2398" i="10"/>
  <c r="R2399" i="10"/>
  <c r="R2400" i="10"/>
  <c r="R2401" i="10"/>
  <c r="R2402" i="10"/>
  <c r="R2403" i="10"/>
  <c r="R2404" i="10"/>
  <c r="R2405" i="10"/>
  <c r="R2406" i="10"/>
  <c r="R2407" i="10"/>
  <c r="R2408" i="10"/>
  <c r="R2409" i="10"/>
  <c r="R2410" i="10"/>
  <c r="R2411" i="10"/>
  <c r="R2412" i="10"/>
  <c r="R2413" i="10"/>
  <c r="R2414" i="10"/>
  <c r="R2415" i="10"/>
  <c r="R2416" i="10"/>
  <c r="R2417" i="10"/>
  <c r="R2418" i="10"/>
  <c r="R2419" i="10"/>
  <c r="R2420" i="10"/>
  <c r="R2421" i="10"/>
  <c r="R2422" i="10"/>
  <c r="R2423" i="10"/>
  <c r="R2424" i="10"/>
  <c r="R2425" i="10"/>
  <c r="R2426" i="10"/>
  <c r="R2427" i="10"/>
  <c r="R2428" i="10"/>
  <c r="R2429" i="10"/>
  <c r="R2430" i="10"/>
  <c r="R2431" i="10"/>
  <c r="R2432" i="10"/>
  <c r="R2433" i="10"/>
  <c r="R2434" i="10"/>
  <c r="R2435" i="10"/>
  <c r="R2436" i="10"/>
  <c r="R2437" i="10"/>
  <c r="R2438" i="10"/>
  <c r="R2439" i="10"/>
  <c r="R2440" i="10"/>
  <c r="R2441" i="10"/>
  <c r="R2442" i="10"/>
  <c r="R2443" i="10"/>
  <c r="R2444" i="10"/>
  <c r="R2445" i="10"/>
  <c r="R2446" i="10"/>
  <c r="R2447" i="10"/>
  <c r="R2448" i="10"/>
  <c r="R2449" i="10"/>
  <c r="R2450" i="10"/>
  <c r="R2451" i="10"/>
  <c r="R2452" i="10"/>
  <c r="R2453" i="10"/>
  <c r="R2454" i="10"/>
  <c r="R2455" i="10"/>
  <c r="R2456" i="10"/>
  <c r="R2457" i="10"/>
  <c r="R2458" i="10"/>
  <c r="R2459" i="10"/>
  <c r="R2460" i="10"/>
  <c r="R2461" i="10"/>
  <c r="R2462" i="10"/>
  <c r="R2463" i="10"/>
  <c r="R2464" i="10"/>
  <c r="R2465" i="10"/>
  <c r="R2466" i="10"/>
  <c r="R2467" i="10"/>
  <c r="R2468" i="10"/>
  <c r="R2469" i="10"/>
  <c r="R2470" i="10"/>
  <c r="R2471" i="10"/>
  <c r="R2472" i="10"/>
  <c r="R2473" i="10"/>
  <c r="R2474" i="10"/>
  <c r="R2475" i="10"/>
  <c r="R2476" i="10"/>
  <c r="R2477" i="10"/>
  <c r="R2478" i="10"/>
  <c r="R2479" i="10"/>
  <c r="R2480" i="10"/>
  <c r="R2481" i="10"/>
  <c r="R2482" i="10"/>
  <c r="R2483" i="10"/>
  <c r="R2484" i="10"/>
  <c r="R2485" i="10"/>
  <c r="R2486" i="10"/>
  <c r="R2487" i="10"/>
  <c r="R2488" i="10"/>
  <c r="R2489" i="10"/>
  <c r="R2490" i="10"/>
  <c r="R2491" i="10"/>
  <c r="R2492" i="10"/>
  <c r="R2493" i="10"/>
  <c r="R2494" i="10"/>
  <c r="R2495" i="10"/>
  <c r="R2496" i="10"/>
  <c r="R2497" i="10"/>
  <c r="R2498" i="10"/>
  <c r="R2499" i="10"/>
  <c r="R2500" i="10"/>
  <c r="R2501" i="10"/>
  <c r="R2502" i="10"/>
  <c r="R2503" i="10"/>
  <c r="R2504" i="10"/>
  <c r="R2505" i="10"/>
  <c r="R2506" i="10"/>
  <c r="R2507" i="10"/>
  <c r="R2508" i="10"/>
  <c r="R2509" i="10"/>
  <c r="R2510" i="10"/>
  <c r="R2511" i="10"/>
  <c r="R2512" i="10"/>
  <c r="R2513" i="10"/>
  <c r="R2514" i="10"/>
  <c r="R2515" i="10"/>
  <c r="R2516" i="10"/>
  <c r="R2517" i="10"/>
  <c r="R2518" i="10"/>
  <c r="R2519" i="10"/>
  <c r="R2520" i="10"/>
  <c r="R2521" i="10"/>
  <c r="R2522" i="10"/>
  <c r="R2523" i="10"/>
  <c r="R2524" i="10"/>
  <c r="R2525" i="10"/>
  <c r="R2526" i="10"/>
  <c r="R2527" i="10"/>
  <c r="R2528" i="10"/>
  <c r="R2529" i="10"/>
  <c r="R2530" i="10"/>
  <c r="R2531" i="10"/>
  <c r="R2532" i="10"/>
  <c r="R2533" i="10"/>
  <c r="R2534" i="10"/>
  <c r="R2535" i="10"/>
  <c r="R2536" i="10"/>
  <c r="R2537" i="10"/>
  <c r="R2538" i="10"/>
  <c r="R2539" i="10"/>
  <c r="R2540" i="10"/>
  <c r="R2541" i="10"/>
  <c r="R2542" i="10"/>
  <c r="R2543" i="10"/>
  <c r="R2544" i="10"/>
  <c r="R2545" i="10"/>
  <c r="R2546" i="10"/>
  <c r="R2547" i="10"/>
  <c r="R2548" i="10"/>
  <c r="R2549" i="10"/>
  <c r="R2550" i="10"/>
  <c r="R2551" i="10"/>
  <c r="R2552" i="10"/>
  <c r="R2553" i="10"/>
  <c r="R2554" i="10"/>
  <c r="R2555" i="10"/>
  <c r="R2556" i="10"/>
  <c r="R2557" i="10"/>
  <c r="R2558" i="10"/>
  <c r="R2559" i="10"/>
  <c r="R2560" i="10"/>
  <c r="R2561" i="10"/>
  <c r="R2562" i="10"/>
  <c r="R2563" i="10"/>
  <c r="R2564" i="10"/>
  <c r="R2565" i="10"/>
  <c r="R2566" i="10"/>
  <c r="R2567" i="10"/>
  <c r="R2568" i="10"/>
  <c r="R2569" i="10"/>
  <c r="R2570" i="10"/>
  <c r="R2571" i="10"/>
  <c r="R2572" i="10"/>
  <c r="R2573" i="10"/>
  <c r="R2574" i="10"/>
  <c r="R2575" i="10"/>
  <c r="R2576" i="10"/>
  <c r="R2577" i="10"/>
  <c r="R2578" i="10"/>
  <c r="R2579" i="10"/>
  <c r="R2580" i="10"/>
  <c r="R2581" i="10"/>
  <c r="R2582" i="10"/>
  <c r="R2583" i="10"/>
  <c r="R2584" i="10"/>
  <c r="R2585" i="10"/>
  <c r="R2586" i="10"/>
  <c r="R2587" i="10"/>
  <c r="R2588" i="10"/>
  <c r="R2589" i="10"/>
  <c r="R2590" i="10"/>
  <c r="R2591" i="10"/>
  <c r="R2592" i="10"/>
  <c r="R2593" i="10"/>
  <c r="R2594" i="10"/>
  <c r="R2595" i="10"/>
  <c r="R2596" i="10"/>
  <c r="R2597" i="10"/>
  <c r="R2598" i="10"/>
  <c r="R2599" i="10"/>
  <c r="R2600" i="10"/>
  <c r="R2601" i="10"/>
  <c r="R2602" i="10"/>
  <c r="R2603" i="10"/>
  <c r="R2604" i="10"/>
  <c r="R2605" i="10"/>
  <c r="R2606" i="10"/>
  <c r="R2607" i="10"/>
  <c r="R2608" i="10"/>
  <c r="R2609" i="10"/>
  <c r="R2610" i="10"/>
  <c r="R2611" i="10"/>
  <c r="R2612" i="10"/>
  <c r="R2613" i="10"/>
  <c r="R2614" i="10"/>
  <c r="R2615" i="10"/>
  <c r="R2616" i="10"/>
  <c r="R2617" i="10"/>
  <c r="R2618" i="10"/>
  <c r="R2619" i="10"/>
  <c r="R2620" i="10"/>
  <c r="R2621" i="10"/>
  <c r="R2622" i="10"/>
  <c r="R2623" i="10"/>
  <c r="R2624" i="10"/>
  <c r="R2625" i="10"/>
  <c r="R2626" i="10"/>
  <c r="R2627" i="10"/>
  <c r="R2628" i="10"/>
  <c r="R2629" i="10"/>
  <c r="R2630" i="10"/>
  <c r="R2631" i="10"/>
  <c r="R2632" i="10"/>
  <c r="R2633" i="10"/>
  <c r="R2634" i="10"/>
  <c r="R2635" i="10"/>
  <c r="R2636" i="10"/>
  <c r="R2637" i="10"/>
  <c r="R2638" i="10"/>
  <c r="R2639" i="10"/>
  <c r="R2640" i="10"/>
  <c r="R2641" i="10"/>
  <c r="R2642" i="10"/>
  <c r="R2643" i="10"/>
  <c r="R2644" i="10"/>
  <c r="R2645" i="10"/>
  <c r="R2646" i="10"/>
  <c r="R2647" i="10"/>
  <c r="R2648" i="10"/>
  <c r="R2649" i="10"/>
  <c r="R2650" i="10"/>
  <c r="R2651" i="10"/>
  <c r="R2652" i="10"/>
  <c r="R2653" i="10"/>
  <c r="R2654" i="10"/>
  <c r="R2655" i="10"/>
  <c r="R2656" i="10"/>
  <c r="R2657" i="10"/>
  <c r="R2658" i="10"/>
  <c r="R2659" i="10"/>
  <c r="R2660" i="10"/>
  <c r="R2661" i="10"/>
  <c r="R2662" i="10"/>
  <c r="R2663" i="10"/>
  <c r="R2664" i="10"/>
  <c r="R2665" i="10"/>
  <c r="R2666" i="10"/>
  <c r="R2667" i="10"/>
  <c r="R2668" i="10"/>
  <c r="R2669" i="10"/>
  <c r="R2670" i="10"/>
  <c r="R2671" i="10"/>
  <c r="R2672" i="10"/>
  <c r="R2673" i="10"/>
  <c r="R2674" i="10"/>
  <c r="R2675" i="10"/>
  <c r="R2676" i="10"/>
  <c r="R2677" i="10"/>
  <c r="R2678" i="10"/>
  <c r="R2679" i="10"/>
  <c r="R2680" i="10"/>
  <c r="R2681" i="10"/>
  <c r="R2682" i="10"/>
  <c r="R2683" i="10"/>
  <c r="R2684" i="10"/>
  <c r="R2685" i="10"/>
  <c r="R2686" i="10"/>
  <c r="R2687" i="10"/>
  <c r="R2688" i="10"/>
  <c r="R2689" i="10"/>
  <c r="R2690" i="10"/>
  <c r="R2691" i="10"/>
  <c r="R2692" i="10"/>
  <c r="R2693" i="10"/>
  <c r="R2694" i="10"/>
  <c r="R2695" i="10"/>
  <c r="R2696" i="10"/>
  <c r="R2697" i="10"/>
  <c r="R2698" i="10"/>
  <c r="R2699" i="10"/>
  <c r="R2700" i="10"/>
  <c r="R2701" i="10"/>
  <c r="R2702" i="10"/>
  <c r="R2703" i="10"/>
  <c r="R2704" i="10"/>
  <c r="R2705" i="10"/>
  <c r="R2706" i="10"/>
  <c r="R2707" i="10"/>
  <c r="R2708" i="10"/>
  <c r="R2709" i="10"/>
  <c r="R2710" i="10"/>
  <c r="R2711" i="10"/>
  <c r="R2712" i="10"/>
  <c r="R2713" i="10"/>
  <c r="R2714" i="10"/>
  <c r="R2715" i="10"/>
  <c r="R2716" i="10"/>
  <c r="R2717" i="10"/>
  <c r="R2718" i="10"/>
  <c r="R2719" i="10"/>
  <c r="R2720" i="10"/>
  <c r="R2721" i="10"/>
  <c r="R2722" i="10"/>
  <c r="R2723" i="10"/>
  <c r="R2724" i="10"/>
  <c r="R2725" i="10"/>
  <c r="R2726" i="10"/>
  <c r="R2727" i="10"/>
  <c r="R2728" i="10"/>
  <c r="R2729" i="10"/>
  <c r="R2730" i="10"/>
  <c r="R2731" i="10"/>
  <c r="R2732" i="10"/>
  <c r="R2733" i="10"/>
  <c r="R2734" i="10"/>
  <c r="R2735" i="10"/>
  <c r="R2736" i="10"/>
  <c r="R2737" i="10"/>
  <c r="R2738" i="10"/>
  <c r="R2739" i="10"/>
  <c r="R2740" i="10"/>
  <c r="R2741" i="10"/>
  <c r="R2742" i="10"/>
  <c r="R2743" i="10"/>
  <c r="R2744" i="10"/>
  <c r="R2745" i="10"/>
  <c r="R2746" i="10"/>
  <c r="R2747" i="10"/>
  <c r="R2748" i="10"/>
  <c r="R2749" i="10"/>
  <c r="R2750" i="10"/>
  <c r="R2751" i="10"/>
  <c r="R2752" i="10"/>
  <c r="R2753" i="10"/>
  <c r="R2754" i="10"/>
  <c r="R2755" i="10"/>
  <c r="R2756" i="10"/>
  <c r="R2757" i="10"/>
  <c r="R2758" i="10"/>
  <c r="R2759" i="10"/>
  <c r="R2760" i="10"/>
  <c r="R2761" i="10"/>
  <c r="R2762" i="10"/>
  <c r="R2763" i="10"/>
  <c r="R2764" i="10"/>
  <c r="R2765" i="10"/>
  <c r="R2766" i="10"/>
  <c r="R2767" i="10"/>
  <c r="R2768" i="10"/>
  <c r="R2769" i="10"/>
  <c r="R2770" i="10"/>
  <c r="R2771" i="10"/>
  <c r="R2772" i="10"/>
  <c r="R2773" i="10"/>
  <c r="R2774" i="10"/>
  <c r="R2775" i="10"/>
  <c r="R2776" i="10"/>
  <c r="R2777" i="10"/>
  <c r="R2778" i="10"/>
  <c r="R2779" i="10"/>
  <c r="R2780" i="10"/>
  <c r="R2781" i="10"/>
  <c r="R2782" i="10"/>
  <c r="R2783" i="10"/>
  <c r="R2784" i="10"/>
  <c r="R2785" i="10"/>
  <c r="R2786" i="10"/>
  <c r="R2787" i="10"/>
  <c r="R2788" i="10"/>
  <c r="R2789" i="10"/>
  <c r="R2790" i="10"/>
  <c r="R2791" i="10"/>
  <c r="R2792" i="10"/>
  <c r="R2793" i="10"/>
  <c r="R2794" i="10"/>
  <c r="R2795" i="10"/>
  <c r="R2796" i="10"/>
  <c r="R2797" i="10"/>
  <c r="R2798" i="10"/>
  <c r="R2799" i="10"/>
  <c r="R2800" i="10"/>
  <c r="R2801" i="10"/>
  <c r="R2802" i="10"/>
  <c r="R2803" i="10"/>
  <c r="R2804" i="10"/>
  <c r="R2805" i="10"/>
  <c r="R2806" i="10"/>
  <c r="R2807" i="10"/>
  <c r="R2808" i="10"/>
  <c r="R2809" i="10"/>
  <c r="R2810" i="10"/>
  <c r="R2811" i="10"/>
  <c r="R2812" i="10"/>
  <c r="R2813" i="10"/>
  <c r="R2814" i="10"/>
  <c r="R2815" i="10"/>
  <c r="R2816" i="10"/>
  <c r="R2817" i="10"/>
  <c r="R2818" i="10"/>
  <c r="R2819" i="10"/>
  <c r="R2820" i="10"/>
  <c r="R2821" i="10"/>
  <c r="R2822" i="10"/>
  <c r="R2823" i="10"/>
  <c r="R2824" i="10"/>
  <c r="R2825" i="10"/>
  <c r="R2826" i="10"/>
  <c r="R2827" i="10"/>
  <c r="R2828" i="10"/>
  <c r="R2829" i="10"/>
  <c r="R2830" i="10"/>
  <c r="R2831" i="10"/>
  <c r="R2832" i="10"/>
  <c r="R2833" i="10"/>
  <c r="R2834" i="10"/>
  <c r="R2835" i="10"/>
  <c r="R2836" i="10"/>
  <c r="R2837" i="10"/>
  <c r="R2838" i="10"/>
  <c r="R2839" i="10"/>
  <c r="R2840" i="10"/>
  <c r="R2841" i="10"/>
  <c r="R2842" i="10"/>
  <c r="R2843" i="10"/>
  <c r="R2844" i="10"/>
  <c r="R2845" i="10"/>
  <c r="R2846" i="10"/>
  <c r="R2847" i="10"/>
  <c r="R2848" i="10"/>
  <c r="R2849" i="10"/>
  <c r="R2850" i="10"/>
  <c r="R2851" i="10"/>
  <c r="R2852" i="10"/>
  <c r="R2853" i="10"/>
  <c r="R2854" i="10"/>
  <c r="R2855" i="10"/>
  <c r="R2856" i="10"/>
  <c r="R2857" i="10"/>
  <c r="R2858" i="10"/>
  <c r="R2859" i="10"/>
  <c r="R2860" i="10"/>
  <c r="R2861" i="10"/>
  <c r="R2862" i="10"/>
  <c r="R2863" i="10"/>
  <c r="R2864" i="10"/>
  <c r="R2865" i="10"/>
  <c r="R2866" i="10"/>
  <c r="R2867" i="10"/>
  <c r="R2868" i="10"/>
  <c r="R2869" i="10"/>
  <c r="R2870" i="10"/>
  <c r="R2871" i="10"/>
  <c r="R2872" i="10"/>
  <c r="R2873" i="10"/>
  <c r="R2874" i="10"/>
  <c r="R2875" i="10"/>
  <c r="R2876" i="10"/>
  <c r="R2877" i="10"/>
  <c r="R2878" i="10"/>
  <c r="R2879" i="10"/>
  <c r="R2880" i="10"/>
  <c r="R2881" i="10"/>
  <c r="R2882" i="10"/>
  <c r="R2883" i="10"/>
  <c r="R2884" i="10"/>
  <c r="R2885" i="10"/>
  <c r="R2886" i="10"/>
  <c r="R2887" i="10"/>
  <c r="R2888" i="10"/>
  <c r="R2889" i="10"/>
  <c r="R2890" i="10"/>
  <c r="R2891" i="10"/>
  <c r="R2892" i="10"/>
  <c r="R2893" i="10"/>
  <c r="R2894" i="10"/>
  <c r="R2895" i="10"/>
  <c r="R2896" i="10"/>
  <c r="R2897" i="10"/>
  <c r="R2898" i="10"/>
  <c r="R2899" i="10"/>
  <c r="R2900" i="10"/>
  <c r="R2901" i="10"/>
  <c r="R2902" i="10"/>
  <c r="R2903" i="10"/>
  <c r="R2904" i="10"/>
  <c r="R2905" i="10"/>
  <c r="R2906" i="10"/>
  <c r="R2907" i="10"/>
  <c r="R2908" i="10"/>
  <c r="R2909" i="10"/>
  <c r="R2910" i="10"/>
  <c r="R2911" i="10"/>
  <c r="R2912" i="10"/>
  <c r="R2913" i="10"/>
  <c r="R2914" i="10"/>
  <c r="R2915" i="10"/>
  <c r="R2916" i="10"/>
  <c r="R2917" i="10"/>
  <c r="R2918" i="10"/>
  <c r="R2919" i="10"/>
  <c r="R2920" i="10"/>
  <c r="R2921" i="10"/>
  <c r="R2922" i="10"/>
  <c r="R2923" i="10"/>
  <c r="R2924" i="10"/>
  <c r="R2925" i="10"/>
  <c r="R2926" i="10"/>
  <c r="R2927" i="10"/>
  <c r="R2928" i="10"/>
  <c r="R2929" i="10"/>
  <c r="R2930" i="10"/>
  <c r="R2931" i="10"/>
  <c r="R2932" i="10"/>
  <c r="R2933" i="10"/>
  <c r="R2934" i="10"/>
  <c r="R2935" i="10"/>
  <c r="R2936" i="10"/>
  <c r="R2937" i="10"/>
  <c r="R2938" i="10"/>
  <c r="R2939" i="10"/>
  <c r="R2940" i="10"/>
  <c r="R2941" i="10"/>
  <c r="R2942" i="10"/>
  <c r="R2943" i="10"/>
  <c r="R2944" i="10"/>
  <c r="R2945" i="10"/>
  <c r="R2946" i="10"/>
  <c r="R2947" i="10"/>
  <c r="R2948" i="10"/>
  <c r="R2949" i="10"/>
  <c r="R2950" i="10"/>
  <c r="R2951" i="10"/>
  <c r="R2952" i="10"/>
  <c r="R2953" i="10"/>
  <c r="R2954" i="10"/>
  <c r="R2955" i="10"/>
  <c r="R2956" i="10"/>
  <c r="R2957" i="10"/>
  <c r="R2958" i="10"/>
  <c r="R2959" i="10"/>
  <c r="R2960" i="10"/>
  <c r="R2961" i="10"/>
  <c r="R2962" i="10"/>
  <c r="R2963" i="10"/>
  <c r="R2964" i="10"/>
  <c r="R2965" i="10"/>
  <c r="R2966" i="10"/>
  <c r="R2967" i="10"/>
  <c r="R2968" i="10"/>
  <c r="R2969" i="10"/>
  <c r="R2970" i="10"/>
  <c r="R2971" i="10"/>
  <c r="R2972" i="10"/>
  <c r="R2973" i="10"/>
  <c r="R2974" i="10"/>
  <c r="R2975" i="10"/>
  <c r="R2976" i="10"/>
  <c r="R2977" i="10"/>
  <c r="R2978" i="10"/>
  <c r="R2979" i="10"/>
  <c r="R2980" i="10"/>
  <c r="R2981" i="10"/>
  <c r="R2982" i="10"/>
  <c r="R2983" i="10"/>
  <c r="R2984" i="10"/>
  <c r="R2985" i="10"/>
  <c r="R2986" i="10"/>
  <c r="R2987" i="10"/>
  <c r="R2988" i="10"/>
  <c r="R2989" i="10"/>
  <c r="R2990" i="10"/>
  <c r="R2991" i="10"/>
  <c r="R2992" i="10"/>
  <c r="R2993" i="10"/>
  <c r="R2994" i="10"/>
  <c r="R2995" i="10"/>
  <c r="R2996" i="10"/>
  <c r="R2997" i="10"/>
  <c r="R2998" i="10"/>
  <c r="R2999" i="10"/>
  <c r="R3000" i="10"/>
  <c r="R3001" i="10"/>
  <c r="R3002" i="10"/>
  <c r="R3003" i="10"/>
  <c r="R3004" i="10"/>
  <c r="R3005" i="10"/>
  <c r="R3006" i="10"/>
  <c r="R3007" i="10"/>
  <c r="R3008" i="10"/>
  <c r="R3009" i="10"/>
  <c r="R3010" i="10"/>
  <c r="R3011" i="10"/>
  <c r="R3012" i="10"/>
  <c r="R3013" i="10"/>
  <c r="R3014" i="10"/>
  <c r="R3015" i="10"/>
  <c r="R3016" i="10"/>
  <c r="R3017" i="10"/>
  <c r="R3018" i="10"/>
  <c r="R3019" i="10"/>
  <c r="R3020" i="10"/>
  <c r="R3021" i="10"/>
  <c r="R3022" i="10"/>
  <c r="R3023" i="10"/>
  <c r="R3024" i="10"/>
  <c r="R3025" i="10"/>
  <c r="R3026" i="10"/>
  <c r="R3027" i="10"/>
  <c r="R3028" i="10"/>
  <c r="R3029" i="10"/>
  <c r="R3030" i="10"/>
  <c r="R3031" i="10"/>
  <c r="R3032" i="10"/>
  <c r="R3033" i="10"/>
  <c r="R3034" i="10"/>
  <c r="R3035" i="10"/>
  <c r="R3036" i="10"/>
  <c r="R3037" i="10"/>
  <c r="R3038" i="10"/>
  <c r="R3039" i="10"/>
  <c r="R3040" i="10"/>
  <c r="R3041" i="10"/>
  <c r="R3042" i="10"/>
  <c r="R3043" i="10"/>
  <c r="R3044" i="10"/>
  <c r="R3045" i="10"/>
  <c r="R3046" i="10"/>
  <c r="R3047" i="10"/>
  <c r="R3048" i="10"/>
  <c r="R3049" i="10"/>
  <c r="R3050" i="10"/>
  <c r="R3051" i="10"/>
  <c r="R3052" i="10"/>
  <c r="R3053" i="10"/>
  <c r="R3054" i="10"/>
  <c r="R3055" i="10"/>
  <c r="R3056" i="10"/>
  <c r="R3057" i="10"/>
  <c r="R3058" i="10"/>
  <c r="R3059" i="10"/>
  <c r="R3060" i="10"/>
  <c r="R3061" i="10"/>
  <c r="R3062" i="10"/>
  <c r="R3063" i="10"/>
  <c r="R3064" i="10"/>
  <c r="R3065" i="10"/>
  <c r="R3066" i="10"/>
  <c r="R3067" i="10"/>
  <c r="R3068" i="10"/>
  <c r="R3069" i="10"/>
  <c r="R3070" i="10"/>
  <c r="R3071" i="10"/>
  <c r="R3072" i="10"/>
  <c r="R3073" i="10"/>
  <c r="R3074" i="10"/>
  <c r="R3075" i="10"/>
  <c r="R3076" i="10"/>
  <c r="R3077" i="10"/>
  <c r="R3078" i="10"/>
  <c r="R3079" i="10"/>
  <c r="R3080" i="10"/>
  <c r="R3081" i="10"/>
  <c r="R3082" i="10"/>
  <c r="R3083" i="10"/>
  <c r="R3084" i="10"/>
  <c r="R3085" i="10"/>
  <c r="R3086" i="10"/>
  <c r="R3087" i="10"/>
  <c r="R3088" i="10"/>
  <c r="R3089" i="10"/>
  <c r="R3090" i="10"/>
  <c r="R3091" i="10"/>
  <c r="R3092" i="10"/>
  <c r="R3093" i="10"/>
  <c r="R3094" i="10"/>
  <c r="R3095" i="10"/>
  <c r="R3096" i="10"/>
  <c r="R3097" i="10"/>
  <c r="R3098" i="10"/>
  <c r="R3099" i="10"/>
  <c r="R3100" i="10"/>
  <c r="R3101" i="10"/>
  <c r="R3102" i="10"/>
  <c r="R3103" i="10"/>
  <c r="R3104" i="10"/>
  <c r="R3105" i="10"/>
  <c r="R3106" i="10"/>
  <c r="R3107" i="10"/>
  <c r="R3108" i="10"/>
  <c r="R3109" i="10"/>
  <c r="R3110" i="10"/>
  <c r="R3111" i="10"/>
  <c r="R3112" i="10"/>
  <c r="R3113" i="10"/>
  <c r="R3114" i="10"/>
  <c r="R3115" i="10"/>
  <c r="R3116" i="10"/>
  <c r="R3117" i="10"/>
  <c r="R3118" i="10"/>
  <c r="R3119" i="10"/>
  <c r="R3120" i="10"/>
  <c r="R3121" i="10"/>
  <c r="R3122" i="10"/>
  <c r="R3123" i="10"/>
  <c r="R3124" i="10"/>
  <c r="R3125" i="10"/>
  <c r="R3126" i="10"/>
  <c r="R3127" i="10"/>
  <c r="R3128" i="10"/>
  <c r="R3129" i="10"/>
  <c r="R3130" i="10"/>
  <c r="R3131" i="10"/>
  <c r="R3132" i="10"/>
  <c r="R3133" i="10"/>
  <c r="R3134" i="10"/>
  <c r="R3135" i="10"/>
  <c r="R3136" i="10"/>
  <c r="R3137" i="10"/>
  <c r="R3138" i="10"/>
  <c r="R3139" i="10"/>
  <c r="R3140" i="10"/>
  <c r="R3141" i="10"/>
  <c r="R3142" i="10"/>
  <c r="R3143" i="10"/>
  <c r="R3144" i="10"/>
  <c r="R3145" i="10"/>
  <c r="R3146" i="10"/>
  <c r="R3147" i="10"/>
  <c r="R3148" i="10"/>
  <c r="R3149" i="10"/>
  <c r="R3150" i="10"/>
  <c r="R3151" i="10"/>
  <c r="R3152" i="10"/>
  <c r="R3153" i="10"/>
  <c r="R3154" i="10"/>
  <c r="R3155" i="10"/>
  <c r="R3156" i="10"/>
  <c r="R3157" i="10"/>
  <c r="R3158" i="10"/>
  <c r="R3159" i="10"/>
  <c r="R3160" i="10"/>
  <c r="R3161" i="10"/>
  <c r="R3162" i="10"/>
  <c r="R3163" i="10"/>
  <c r="R3164" i="10"/>
  <c r="R3165" i="10"/>
  <c r="R3166" i="10"/>
  <c r="R3167" i="10"/>
  <c r="R3168" i="10"/>
  <c r="R3169" i="10"/>
  <c r="R3170" i="10"/>
  <c r="R3171" i="10"/>
  <c r="R3172" i="10"/>
  <c r="R3173" i="10"/>
  <c r="R3174" i="10"/>
  <c r="R3175" i="10"/>
  <c r="R3176" i="10"/>
  <c r="R3177" i="10"/>
  <c r="R3178" i="10"/>
  <c r="R3179" i="10"/>
  <c r="R3180" i="10"/>
  <c r="R3181" i="10"/>
  <c r="R3182" i="10"/>
  <c r="R3183" i="10"/>
  <c r="R3184" i="10"/>
  <c r="R3185" i="10"/>
  <c r="R3186" i="10"/>
  <c r="R3187" i="10"/>
  <c r="R3188" i="10"/>
  <c r="R3189" i="10"/>
  <c r="R3190" i="10"/>
  <c r="R3191" i="10"/>
  <c r="R3192" i="10"/>
  <c r="R3193" i="10"/>
  <c r="R3194" i="10"/>
  <c r="R3195" i="10"/>
  <c r="R3196" i="10"/>
  <c r="R3197" i="10"/>
  <c r="R3198" i="10"/>
  <c r="R3199" i="10"/>
  <c r="R3200" i="10"/>
  <c r="R3201" i="10"/>
  <c r="R3202" i="10"/>
  <c r="R3203" i="10"/>
  <c r="R3204" i="10"/>
  <c r="R3205" i="10"/>
  <c r="R3206" i="10"/>
  <c r="R3207" i="10"/>
  <c r="R3208" i="10"/>
  <c r="R3209" i="10"/>
  <c r="R3210" i="10"/>
  <c r="R3211" i="10"/>
  <c r="R3212" i="10"/>
  <c r="R3213" i="10"/>
  <c r="R3214" i="10"/>
  <c r="R3215" i="10"/>
  <c r="R3216" i="10"/>
  <c r="R3217" i="10"/>
  <c r="R3218" i="10"/>
  <c r="R3219" i="10"/>
  <c r="R3220" i="10"/>
  <c r="R3221" i="10"/>
  <c r="R3222" i="10"/>
  <c r="R3223" i="10"/>
  <c r="R3224" i="10"/>
  <c r="R3225" i="10"/>
  <c r="R3226" i="10"/>
  <c r="R3227" i="10"/>
  <c r="R3228" i="10"/>
  <c r="R3229" i="10"/>
  <c r="R3230" i="10"/>
  <c r="R3231" i="10"/>
  <c r="R3232" i="10"/>
  <c r="R3233" i="10"/>
  <c r="R3234" i="10"/>
  <c r="R3235" i="10"/>
  <c r="R3236" i="10"/>
  <c r="R3237" i="10"/>
  <c r="R3238" i="10"/>
  <c r="R3239" i="10"/>
  <c r="R3240" i="10"/>
  <c r="R3241" i="10"/>
  <c r="R3242" i="10"/>
  <c r="R3243" i="10"/>
  <c r="R3244" i="10"/>
  <c r="R3245" i="10"/>
  <c r="R3246" i="10"/>
  <c r="R3247" i="10"/>
  <c r="R3248" i="10"/>
  <c r="R3249" i="10"/>
  <c r="R3250" i="10"/>
  <c r="R3251" i="10"/>
  <c r="R3252" i="10"/>
  <c r="R3253" i="10"/>
  <c r="R3254" i="10"/>
  <c r="R3255" i="10"/>
  <c r="R3256" i="10"/>
  <c r="R3257" i="10"/>
  <c r="R3258" i="10"/>
  <c r="R3259" i="10"/>
  <c r="R3260" i="10"/>
  <c r="R3261" i="10"/>
  <c r="R3262" i="10"/>
  <c r="R3263" i="10"/>
  <c r="R3264" i="10"/>
  <c r="R3265" i="10"/>
  <c r="R3266" i="10"/>
  <c r="R3267" i="10"/>
  <c r="R3268" i="10"/>
  <c r="R3269" i="10"/>
  <c r="R3270" i="10"/>
  <c r="R3271" i="10"/>
  <c r="R3272" i="10"/>
  <c r="R3273" i="10"/>
  <c r="R3274" i="10"/>
  <c r="R3275" i="10"/>
  <c r="R3276" i="10"/>
  <c r="R3277" i="10"/>
  <c r="R3278" i="10"/>
  <c r="R3279" i="10"/>
  <c r="R3280" i="10"/>
  <c r="R3281" i="10"/>
  <c r="R3282" i="10"/>
  <c r="R3283" i="10"/>
  <c r="R3284" i="10"/>
  <c r="R3285" i="10"/>
  <c r="R3286" i="10"/>
  <c r="R3287" i="10"/>
  <c r="R3288" i="10"/>
  <c r="R3289" i="10"/>
  <c r="R3290" i="10"/>
  <c r="R3291" i="10"/>
  <c r="R3292" i="10"/>
  <c r="R3293" i="10"/>
  <c r="R3294" i="10"/>
  <c r="R3295" i="10"/>
  <c r="R3296" i="10"/>
  <c r="R3297" i="10"/>
  <c r="R3298" i="10"/>
  <c r="R3299" i="10"/>
  <c r="R3300" i="10"/>
  <c r="R3301" i="10"/>
  <c r="R3302" i="10"/>
  <c r="R3303" i="10"/>
  <c r="R3304" i="10"/>
  <c r="R3305" i="10"/>
  <c r="R3306" i="10"/>
  <c r="R3307" i="10"/>
  <c r="R3308" i="10"/>
  <c r="R3309" i="10"/>
  <c r="R3310" i="10"/>
  <c r="R3311" i="10"/>
  <c r="R3312" i="10"/>
  <c r="R3313" i="10"/>
  <c r="R3314" i="10"/>
  <c r="R3315" i="10"/>
  <c r="R3316" i="10"/>
  <c r="R3317" i="10"/>
  <c r="R3318" i="10"/>
  <c r="R3319" i="10"/>
  <c r="R3320" i="10"/>
  <c r="R3321" i="10"/>
  <c r="R3322" i="10"/>
  <c r="R3323" i="10"/>
  <c r="R3324" i="10"/>
  <c r="R3325" i="10"/>
  <c r="R3326" i="10"/>
  <c r="R3327" i="10"/>
  <c r="R3328" i="10"/>
  <c r="R3329" i="10"/>
  <c r="R3330" i="10"/>
  <c r="R3331" i="10"/>
  <c r="R3332" i="10"/>
  <c r="R3333" i="10"/>
  <c r="R3334" i="10"/>
  <c r="R3335" i="10"/>
  <c r="R3336" i="10"/>
  <c r="R3337" i="10"/>
  <c r="R3338" i="10"/>
  <c r="R3339" i="10"/>
  <c r="R3340" i="10"/>
  <c r="R3341" i="10"/>
  <c r="R3342" i="10"/>
  <c r="R3343" i="10"/>
  <c r="R3344" i="10"/>
  <c r="R3345" i="10"/>
  <c r="R3346" i="10"/>
  <c r="R3347" i="10"/>
  <c r="R3348" i="10"/>
  <c r="R3349" i="10"/>
  <c r="R3350" i="10"/>
  <c r="R3351" i="10"/>
  <c r="R3352" i="10"/>
  <c r="R3353" i="10"/>
  <c r="R3354" i="10"/>
  <c r="R3355" i="10"/>
  <c r="R3356" i="10"/>
  <c r="R3357" i="10"/>
  <c r="R3358" i="10"/>
  <c r="R3359" i="10"/>
  <c r="R3360" i="10"/>
  <c r="R3361" i="10"/>
  <c r="R3362" i="10"/>
  <c r="R3363" i="10"/>
  <c r="R3364" i="10"/>
  <c r="R3365" i="10"/>
  <c r="R3366" i="10"/>
  <c r="R3367" i="10"/>
  <c r="R3368" i="10"/>
  <c r="R3369" i="10"/>
  <c r="R3370" i="10"/>
  <c r="R3371" i="10"/>
  <c r="R3372" i="10"/>
  <c r="R3373" i="10"/>
  <c r="R3374" i="10"/>
  <c r="R3375" i="10"/>
  <c r="R3376" i="10"/>
  <c r="R3377" i="10"/>
  <c r="R3378" i="10"/>
  <c r="R3379" i="10"/>
  <c r="R3380" i="10"/>
  <c r="R3381" i="10"/>
  <c r="R3382" i="10"/>
  <c r="R3383" i="10"/>
  <c r="R3384" i="10"/>
  <c r="R3385" i="10"/>
  <c r="R3386" i="10"/>
  <c r="R3387" i="10"/>
  <c r="R3388" i="10"/>
  <c r="R3389" i="10"/>
  <c r="R3390" i="10"/>
  <c r="R3391" i="10"/>
  <c r="R3392" i="10"/>
  <c r="R3393" i="10"/>
  <c r="R3394" i="10"/>
  <c r="R3395" i="10"/>
  <c r="R3396" i="10"/>
  <c r="R3397" i="10"/>
  <c r="R3398" i="10"/>
  <c r="R3399" i="10"/>
  <c r="R3400" i="10"/>
  <c r="R3401" i="10"/>
  <c r="R3402" i="10"/>
  <c r="R3403" i="10"/>
  <c r="R3404" i="10"/>
  <c r="R3405" i="10"/>
  <c r="R3406" i="10"/>
  <c r="R3407" i="10"/>
  <c r="R3408" i="10"/>
  <c r="R3409" i="10"/>
  <c r="R3410" i="10"/>
  <c r="R3411" i="10"/>
  <c r="R3412" i="10"/>
  <c r="R3413" i="10"/>
  <c r="R3414" i="10"/>
  <c r="R3415" i="10"/>
  <c r="R3416" i="10"/>
  <c r="R3417" i="10"/>
  <c r="R3418" i="10"/>
  <c r="R3419" i="10"/>
  <c r="R3420" i="10"/>
  <c r="R3421" i="10"/>
  <c r="R3422" i="10"/>
  <c r="R3423" i="10"/>
  <c r="R3424" i="10"/>
  <c r="R3425" i="10"/>
  <c r="R3426" i="10"/>
  <c r="R3427" i="10"/>
  <c r="R3428" i="10"/>
  <c r="R3429" i="10"/>
  <c r="R3430" i="10"/>
  <c r="R3431" i="10"/>
  <c r="R3432" i="10"/>
  <c r="R3433" i="10"/>
  <c r="R3434" i="10"/>
  <c r="R3435" i="10"/>
  <c r="R3436" i="10"/>
  <c r="R3437" i="10"/>
  <c r="R3438" i="10"/>
  <c r="R3439" i="10"/>
  <c r="R3440" i="10"/>
  <c r="R3441" i="10"/>
  <c r="R3442" i="10"/>
  <c r="R3443" i="10"/>
  <c r="R3444" i="10"/>
  <c r="R3445" i="10"/>
  <c r="R3446" i="10"/>
  <c r="R3447" i="10"/>
  <c r="R3448" i="10"/>
  <c r="R3449" i="10"/>
  <c r="R3450" i="10"/>
  <c r="R3451" i="10"/>
  <c r="R3452" i="10"/>
  <c r="R3453" i="10"/>
  <c r="R3454" i="10"/>
  <c r="R3455" i="10"/>
  <c r="R3456" i="10"/>
  <c r="R3457" i="10"/>
  <c r="R3458" i="10"/>
  <c r="R3459" i="10"/>
  <c r="R3460" i="10"/>
  <c r="R3461" i="10"/>
  <c r="R3462" i="10"/>
  <c r="R3463" i="10"/>
  <c r="R3464" i="10"/>
  <c r="R3465" i="10"/>
  <c r="R3466" i="10"/>
  <c r="R3467" i="10"/>
  <c r="R3468" i="10"/>
  <c r="R3469" i="10"/>
  <c r="R3470" i="10"/>
  <c r="R3471" i="10"/>
  <c r="R3472" i="10"/>
  <c r="R3473" i="10"/>
  <c r="R3474" i="10"/>
  <c r="R3475" i="10"/>
  <c r="R3476" i="10"/>
  <c r="R3477" i="10"/>
  <c r="R3478" i="10"/>
  <c r="R3479" i="10"/>
  <c r="R3480" i="10"/>
  <c r="R3481" i="10"/>
  <c r="R3482" i="10"/>
  <c r="R3483" i="10"/>
  <c r="R3484" i="10"/>
  <c r="R3485" i="10"/>
  <c r="R3486" i="10"/>
  <c r="R3487" i="10"/>
  <c r="R3488" i="10"/>
  <c r="R3489" i="10"/>
  <c r="R3490" i="10"/>
  <c r="R3491" i="10"/>
  <c r="R3492" i="10"/>
  <c r="R3493" i="10"/>
  <c r="R3494" i="10"/>
  <c r="R3495" i="10"/>
  <c r="R3496" i="10"/>
  <c r="R3497" i="10"/>
  <c r="R3498" i="10"/>
  <c r="R3499" i="10"/>
  <c r="R3500" i="10"/>
  <c r="R3501" i="10"/>
  <c r="R3502" i="10"/>
  <c r="R3503" i="10"/>
  <c r="R3504" i="10"/>
  <c r="R3505" i="10"/>
  <c r="R3506" i="10"/>
  <c r="R3507" i="10"/>
  <c r="R3508" i="10"/>
  <c r="R3509" i="10"/>
  <c r="R3510" i="10"/>
  <c r="R3511" i="10"/>
  <c r="R3512" i="10"/>
  <c r="R3513" i="10"/>
  <c r="R3514" i="10"/>
  <c r="R3515" i="10"/>
  <c r="R3516" i="10"/>
  <c r="R3517" i="10"/>
  <c r="R3518" i="10"/>
  <c r="R3519" i="10"/>
  <c r="R3520" i="10"/>
  <c r="R3521" i="10"/>
  <c r="R3522" i="10"/>
  <c r="R3523" i="10"/>
  <c r="R3524" i="10"/>
  <c r="R3525" i="10"/>
  <c r="R3526" i="10"/>
  <c r="R3527" i="10"/>
  <c r="R3528" i="10"/>
  <c r="R3529" i="10"/>
  <c r="R3530" i="10"/>
  <c r="R3531" i="10"/>
  <c r="R3532" i="10"/>
  <c r="R3533" i="10"/>
  <c r="R3534" i="10"/>
  <c r="R3535" i="10"/>
  <c r="R3536" i="10"/>
  <c r="R3537" i="10"/>
  <c r="R3538" i="10"/>
  <c r="R3539" i="10"/>
  <c r="R3540" i="10"/>
  <c r="R3541" i="10"/>
  <c r="R3542" i="10"/>
  <c r="R3543" i="10"/>
  <c r="R3544" i="10"/>
  <c r="R3545" i="10"/>
  <c r="R3546" i="10"/>
  <c r="R3547" i="10"/>
  <c r="R3548" i="10"/>
  <c r="R3549" i="10"/>
  <c r="R3550" i="10"/>
  <c r="R3551" i="10"/>
  <c r="R3552" i="10"/>
  <c r="R3553" i="10"/>
  <c r="R3554" i="10"/>
  <c r="R3555" i="10"/>
  <c r="R3556" i="10"/>
  <c r="R3557" i="10"/>
  <c r="R3558" i="10"/>
  <c r="R3559" i="10"/>
  <c r="R3560" i="10"/>
  <c r="R3561" i="10"/>
  <c r="R3562" i="10"/>
  <c r="R3563" i="10"/>
  <c r="R3564" i="10"/>
  <c r="R3565" i="10"/>
  <c r="R3566" i="10"/>
  <c r="R3567" i="10"/>
  <c r="R3568" i="10"/>
  <c r="R3569" i="10"/>
  <c r="R3570" i="10"/>
  <c r="R3571" i="10"/>
  <c r="R3572" i="10"/>
  <c r="R3573" i="10"/>
  <c r="R3574" i="10"/>
  <c r="R3575" i="10"/>
  <c r="R3576" i="10"/>
  <c r="R3577" i="10"/>
  <c r="R3578" i="10"/>
  <c r="R3579" i="10"/>
  <c r="R3580" i="10"/>
  <c r="R3581" i="10"/>
  <c r="R3582" i="10"/>
  <c r="R3583" i="10"/>
  <c r="R3584" i="10"/>
  <c r="R3585" i="10"/>
  <c r="R3586" i="10"/>
  <c r="R3587" i="10"/>
  <c r="R3588" i="10"/>
  <c r="R3589" i="10"/>
  <c r="R3590" i="10"/>
  <c r="R3591" i="10"/>
  <c r="R3592" i="10"/>
  <c r="R3593" i="10"/>
  <c r="R3594" i="10"/>
  <c r="R3595" i="10"/>
  <c r="R3596" i="10"/>
  <c r="R3597" i="10"/>
  <c r="R3598" i="10"/>
  <c r="R3599" i="10"/>
  <c r="R3600" i="10"/>
  <c r="R3601" i="10"/>
  <c r="R3602" i="10"/>
  <c r="R3603" i="10"/>
  <c r="R3604" i="10"/>
  <c r="R3605" i="10"/>
  <c r="R3606" i="10"/>
  <c r="R3607" i="10"/>
  <c r="R3608" i="10"/>
  <c r="R3609" i="10"/>
  <c r="R3610" i="10"/>
  <c r="R3611" i="10"/>
  <c r="R3612" i="10"/>
  <c r="R3613" i="10"/>
  <c r="R3614" i="10"/>
  <c r="R3615" i="10"/>
  <c r="R3616" i="10"/>
  <c r="R3617" i="10"/>
  <c r="R3618" i="10"/>
  <c r="R3619" i="10"/>
  <c r="R3620" i="10"/>
  <c r="R3621" i="10"/>
  <c r="R3622" i="10"/>
  <c r="R3623" i="10"/>
  <c r="R3624" i="10"/>
  <c r="R3625" i="10"/>
  <c r="R3626" i="10"/>
  <c r="R3627" i="10"/>
  <c r="R3628" i="10"/>
  <c r="R3629" i="10"/>
  <c r="R3630" i="10"/>
  <c r="R3631" i="10"/>
  <c r="R3632" i="10"/>
  <c r="R3633" i="10"/>
  <c r="R3634" i="10"/>
  <c r="R3635" i="10"/>
  <c r="R3636" i="10"/>
  <c r="R3637" i="10"/>
  <c r="R3638" i="10"/>
  <c r="R3639" i="10"/>
  <c r="R3640" i="10"/>
  <c r="R3641" i="10"/>
  <c r="R3642" i="10"/>
  <c r="R3643" i="10"/>
  <c r="R3644" i="10"/>
  <c r="R3645" i="10"/>
  <c r="R3646" i="10"/>
  <c r="R3647" i="10"/>
  <c r="R3648" i="10"/>
  <c r="R3649" i="10"/>
  <c r="R3650" i="10"/>
  <c r="R3651" i="10"/>
  <c r="R3652" i="10"/>
  <c r="R3653" i="10"/>
  <c r="R3654" i="10"/>
  <c r="R3655" i="10"/>
  <c r="R3656" i="10"/>
  <c r="R3657" i="10"/>
  <c r="R3658" i="10"/>
  <c r="R3659" i="10"/>
  <c r="I16" i="20"/>
  <c r="I17" i="20"/>
  <c r="I18" i="20"/>
  <c r="I15" i="20"/>
  <c r="I14" i="20"/>
  <c r="R9" i="20"/>
  <c r="A8" i="11"/>
  <c r="C8" i="11"/>
  <c r="B8" i="11"/>
  <c r="J14" i="20"/>
  <c r="J17" i="20"/>
  <c r="J18" i="20"/>
  <c r="J16" i="20"/>
  <c r="E8" i="11"/>
  <c r="D8" i="11"/>
  <c r="J15" i="20"/>
  <c r="K23" i="2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71A345-40C9-4EA4-87FE-28F46EA78DE6}" keepAlive="1" name="Query - delivered_orders_table" description="Connection to the 'delivered_orders_table' query in the workbook." type="5" refreshedVersion="8" background="1" saveData="1">
    <dbPr connection="Provider=Microsoft.Mashup.OleDb.1;Data Source=$Workbook$;Location=delivered_orders_table;Extended Properties=&quot;&quot;" command="SELECT * FROM [delivered_orders_table]"/>
  </connection>
  <connection id="2" xr16:uid="{63BD4CE8-BCCD-4D71-86A9-C030C1BA26E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FC728A5C-D474-4119-BCBF-5A8124B67816}" keepAlive="1" name="Query - profit_table_category" description="Connection to the 'profit_table_category' query in the workbook." type="5" refreshedVersion="8" background="1" saveData="1">
    <dbPr connection="Provider=Microsoft.Mashup.OleDb.1;Data Source=$Workbook$;Location=profit_table_category;Extended Properties=&quot;&quot;" command="SELECT * FROM [profit_table_category]"/>
  </connection>
  <connection id="4" xr16:uid="{349EBAA9-EE6F-4FE3-A875-8ED3389A29A7}" keepAlive="1" name="Query - profit_table_customer" description="Connection to the 'profit_table_customer' query in the workbook." type="5" refreshedVersion="8" background="1" saveData="1">
    <dbPr connection="Provider=Microsoft.Mashup.OleDb.1;Data Source=$Workbook$;Location=profit_table_customer;Extended Properties=&quot;&quot;" command="SELECT * FROM [profit_table_customer]"/>
  </connection>
  <connection id="5" xr16:uid="{B417E838-5B53-487D-917E-FEE40AE6FEFB}" keepAlive="1" name="Query - profit_table_payment" description="Connection to the 'profit_table_payment' query in the workbook." type="5" refreshedVersion="8" background="1" saveData="1">
    <dbPr connection="Provider=Microsoft.Mashup.OleDb.1;Data Source=$Workbook$;Location=profit_table_payment;Extended Properties=&quot;&quot;" command="SELECT * FROM [profit_table_payment]"/>
  </connection>
  <connection id="6" xr16:uid="{53D89567-9CEF-438F-98FF-8F12822B2D71}" keepAlive="1" name="Query - profit_table_product" description="Connection to the 'profit_table_product' query in the workbook." type="5" refreshedVersion="8" background="1" saveData="1">
    <dbPr connection="Provider=Microsoft.Mashup.OleDb.1;Data Source=$Workbook$;Location=profit_table_product;Extended Properties=&quot;&quot;" command="SELECT * FROM [profit_table_product]"/>
  </connection>
  <connection id="7" xr16:uid="{69DCD2AE-4829-48F8-8BB3-3B0A85D79F59}" keepAlive="1" name="Query - profit_table_region" description="Connection to the 'profit_table_region' query in the workbook." type="5" refreshedVersion="8" background="1" saveData="1">
    <dbPr connection="Provider=Microsoft.Mashup.OleDb.1;Data Source=$Workbook$;Location=profit_table_region;Extended Properties=&quot;&quot;" command="SELECT * FROM [profit_table_region]"/>
  </connection>
  <connection id="8" xr16:uid="{DF4B56B9-A47A-4F51-B50F-FF4276C33765}" keepAlive="1" name="Query - sales_project" description="Connection to the 'sales_project' query in the workbook." type="5" refreshedVersion="0" background="1">
    <dbPr connection="Provider=Microsoft.Mashup.OleDb.1;Data Source=$Workbook$;Location=sales_project;Extended Properties=&quot;&quot;" command="SELECT * FROM [sales_project]"/>
  </connection>
  <connection id="9" xr16:uid="{5605EC05-FF6D-4408-B2C6-4F6DA40943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D5FB4CA-CD3A-4CAC-B682-9F35F5F39E54}" name="WorksheetConnection_Book1.xlsx!delivered_orders_table" type="102" refreshedVersion="8" minRefreshableVersion="5">
    <extLst>
      <ext xmlns:x15="http://schemas.microsoft.com/office/spreadsheetml/2010/11/main" uri="{DE250136-89BD-433C-8126-D09CA5730AF9}">
        <x15:connection id="delivered_orders_table" autoDelete="1">
          <x15:rangePr sourceName="_xlcn.WorksheetConnection_Book1.xlsxdelivered_orders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<sst xmlns="http://schemas.openxmlformats.org/spreadsheetml/2006/main" count="52014" uniqueCount="621">
  <si>
    <t/>
  </si>
  <si>
    <t>product_id</t>
  </si>
  <si>
    <t>product_category</t>
  </si>
  <si>
    <t>total_revenue</t>
  </si>
  <si>
    <t>total_profit</t>
  </si>
  <si>
    <t>total_quantity</t>
  </si>
  <si>
    <t>total_orders</t>
  </si>
  <si>
    <t>avg profit per unit</t>
  </si>
  <si>
    <t>Electronics</t>
  </si>
  <si>
    <t>Clothing</t>
  </si>
  <si>
    <t>Books</t>
  </si>
  <si>
    <t>Home</t>
  </si>
  <si>
    <t>Fitness</t>
  </si>
  <si>
    <t>customer_id</t>
  </si>
  <si>
    <t>payment_method</t>
  </si>
  <si>
    <t>UPI</t>
  </si>
  <si>
    <t>Credit Card</t>
  </si>
  <si>
    <t>Debit Card</t>
  </si>
  <si>
    <t>COD</t>
  </si>
  <si>
    <t>region</t>
  </si>
  <si>
    <t>South</t>
  </si>
  <si>
    <t>North</t>
  </si>
  <si>
    <t>West</t>
  </si>
  <si>
    <t>East</t>
  </si>
  <si>
    <t>Unknown</t>
  </si>
  <si>
    <t>order_id</t>
  </si>
  <si>
    <t>price</t>
  </si>
  <si>
    <t>quantity</t>
  </si>
  <si>
    <t>discount_amount</t>
  </si>
  <si>
    <t>discount_percent</t>
  </si>
  <si>
    <t>order_date</t>
  </si>
  <si>
    <t>order-ship_duration</t>
  </si>
  <si>
    <t>shipping_date</t>
  </si>
  <si>
    <t>delivery_status</t>
  </si>
  <si>
    <t>Revenue</t>
  </si>
  <si>
    <t>MyUnknownColumn</t>
  </si>
  <si>
    <t>MyUnknownColumn_[0]</t>
  </si>
  <si>
    <t>28-03-2024</t>
  </si>
  <si>
    <t>31-03-2024</t>
  </si>
  <si>
    <t>Delivered</t>
  </si>
  <si>
    <t>0</t>
  </si>
  <si>
    <t>20-08-2023</t>
  </si>
  <si>
    <t>21-08-2023</t>
  </si>
  <si>
    <t>04-04-2024</t>
  </si>
  <si>
    <t>10-04-2024</t>
  </si>
  <si>
    <t>28-12-2023</t>
  </si>
  <si>
    <t>01-01-2024</t>
  </si>
  <si>
    <t>Cancelled</t>
  </si>
  <si>
    <t>29-01-2024</t>
  </si>
  <si>
    <t>31-01-2024</t>
  </si>
  <si>
    <t>Shipped</t>
  </si>
  <si>
    <t>09-01-2024</t>
  </si>
  <si>
    <t>16-01-2024</t>
  </si>
  <si>
    <t>13-09-2023</t>
  </si>
  <si>
    <t>18-09-2023</t>
  </si>
  <si>
    <t>08-10-2023</t>
  </si>
  <si>
    <t>11-10-2023</t>
  </si>
  <si>
    <t>23-10-2023</t>
  </si>
  <si>
    <t>30-10-2023</t>
  </si>
  <si>
    <t>01-11-2023</t>
  </si>
  <si>
    <t>06-11-2023</t>
  </si>
  <si>
    <t>24-02-2024</t>
  </si>
  <si>
    <t>25-02-2024</t>
  </si>
  <si>
    <t>18-04-2023</t>
  </si>
  <si>
    <t>23-04-2023</t>
  </si>
  <si>
    <t>28-05-2023</t>
  </si>
  <si>
    <t>01-06-2023</t>
  </si>
  <si>
    <t>10-09-2023</t>
  </si>
  <si>
    <t>17-09-2023</t>
  </si>
  <si>
    <t>12-11-2023</t>
  </si>
  <si>
    <t>16-11-2023</t>
  </si>
  <si>
    <t>03-06-2023</t>
  </si>
  <si>
    <t>08-06-2023</t>
  </si>
  <si>
    <t>Returned</t>
  </si>
  <si>
    <t>02-03-2024</t>
  </si>
  <si>
    <t>05-03-2024</t>
  </si>
  <si>
    <t>21-06-2023</t>
  </si>
  <si>
    <t>25-06-2023</t>
  </si>
  <si>
    <t>17-12-2023</t>
  </si>
  <si>
    <t>20-12-2023</t>
  </si>
  <si>
    <t>07-11-2023</t>
  </si>
  <si>
    <t>11-11-2023</t>
  </si>
  <si>
    <t>02-05-2023</t>
  </si>
  <si>
    <t>05-05-2023</t>
  </si>
  <si>
    <t>13-01-2023</t>
  </si>
  <si>
    <t>20-01-2023</t>
  </si>
  <si>
    <t>01-03-2024</t>
  </si>
  <si>
    <t>10-03-2024</t>
  </si>
  <si>
    <t>15-03-2024</t>
  </si>
  <si>
    <t>01-04-2024</t>
  </si>
  <si>
    <t>03-04-2024</t>
  </si>
  <si>
    <t>05-05-2024</t>
  </si>
  <si>
    <t>10-05-2024</t>
  </si>
  <si>
    <t>06-02-2023</t>
  </si>
  <si>
    <t>09-02-2023</t>
  </si>
  <si>
    <t>20-07-2023</t>
  </si>
  <si>
    <t>22-07-2023</t>
  </si>
  <si>
    <t>19-02-2024</t>
  </si>
  <si>
    <t>29-04-2023</t>
  </si>
  <si>
    <t>01-05-2023</t>
  </si>
  <si>
    <t>16-01-2023</t>
  </si>
  <si>
    <t>17-01-2023</t>
  </si>
  <si>
    <t>08-01-2024</t>
  </si>
  <si>
    <t>13-05-2024</t>
  </si>
  <si>
    <t>17-05-2024</t>
  </si>
  <si>
    <t>30-03-2023</t>
  </si>
  <si>
    <t>05-04-2023</t>
  </si>
  <si>
    <t>27-07-2023</t>
  </si>
  <si>
    <t>28-07-2023</t>
  </si>
  <si>
    <t>20-02-2024</t>
  </si>
  <si>
    <t>11-02-2024</t>
  </si>
  <si>
    <t>17-02-2024</t>
  </si>
  <si>
    <t>12-03-2024</t>
  </si>
  <si>
    <t>10-08-2023</t>
  </si>
  <si>
    <t>16-08-2023</t>
  </si>
  <si>
    <t>07-03-2024</t>
  </si>
  <si>
    <t>26-08-2023</t>
  </si>
  <si>
    <t>18-05-2023</t>
  </si>
  <si>
    <t>22-05-2023</t>
  </si>
  <si>
    <t>15-01-2024</t>
  </si>
  <si>
    <t>15-02-2023</t>
  </si>
  <si>
    <t>19-06-2023</t>
  </si>
  <si>
    <t>23-06-2023</t>
  </si>
  <si>
    <t>31-08-2023</t>
  </si>
  <si>
    <t>05-09-2023</t>
  </si>
  <si>
    <t>10-05-2023</t>
  </si>
  <si>
    <t>12-05-2023</t>
  </si>
  <si>
    <t>31-03-2023</t>
  </si>
  <si>
    <t>03-04-2023</t>
  </si>
  <si>
    <t>20-03-2023</t>
  </si>
  <si>
    <t>27-03-2023</t>
  </si>
  <si>
    <t>25-11-2023</t>
  </si>
  <si>
    <t>28-11-2023</t>
  </si>
  <si>
    <t>16-12-2023</t>
  </si>
  <si>
    <t>22-12-2023</t>
  </si>
  <si>
    <t>11-05-2023</t>
  </si>
  <si>
    <t>17-05-2023</t>
  </si>
  <si>
    <t>06-04-2023</t>
  </si>
  <si>
    <t>09-04-2023</t>
  </si>
  <si>
    <t>10-04-2023</t>
  </si>
  <si>
    <t>14-02-2023</t>
  </si>
  <si>
    <t>21-02-2023</t>
  </si>
  <si>
    <t>28-08-2023</t>
  </si>
  <si>
    <t>03-09-2023</t>
  </si>
  <si>
    <t>29-05-2023</t>
  </si>
  <si>
    <t>09-11-2023</t>
  </si>
  <si>
    <t>13-11-2023</t>
  </si>
  <si>
    <t>07-02-2023</t>
  </si>
  <si>
    <t>08-02-2023</t>
  </si>
  <si>
    <t>25-12-2023</t>
  </si>
  <si>
    <t>26-04-2023</t>
  </si>
  <si>
    <t>27-04-2023</t>
  </si>
  <si>
    <t>upi</t>
  </si>
  <si>
    <t>07-07-2023</t>
  </si>
  <si>
    <t>12-07-2023</t>
  </si>
  <si>
    <t>23-12-2023</t>
  </si>
  <si>
    <t>27-12-2023</t>
  </si>
  <si>
    <t>03-05-2023</t>
  </si>
  <si>
    <t>07-05-2023</t>
  </si>
  <si>
    <t>22-06-2023</t>
  </si>
  <si>
    <t>29-06-2023</t>
  </si>
  <si>
    <t>24-10-2023</t>
  </si>
  <si>
    <t>26-10-2023</t>
  </si>
  <si>
    <t>08-01-2023</t>
  </si>
  <si>
    <t>10-01-2023</t>
  </si>
  <si>
    <t>08-11-2023</t>
  </si>
  <si>
    <t>22-10-2023</t>
  </si>
  <si>
    <t>27-10-2023</t>
  </si>
  <si>
    <t>13-10-2023</t>
  </si>
  <si>
    <t>02-04-2023</t>
  </si>
  <si>
    <t>25-09-2023</t>
  </si>
  <si>
    <t>29-09-2023</t>
  </si>
  <si>
    <t>28-06-2023</t>
  </si>
  <si>
    <t>02-07-2023</t>
  </si>
  <si>
    <t>17-11-2023</t>
  </si>
  <si>
    <t>23-11-2023</t>
  </si>
  <si>
    <t>23-01-2023</t>
  </si>
  <si>
    <t>24-01-2023</t>
  </si>
  <si>
    <t>03-10-2023</t>
  </si>
  <si>
    <t>05-10-2023</t>
  </si>
  <si>
    <t>13-12-2023</t>
  </si>
  <si>
    <t>06-09-2023</t>
  </si>
  <si>
    <t>07-09-2023</t>
  </si>
  <si>
    <t>19-05-2023</t>
  </si>
  <si>
    <t>21-05-2023</t>
  </si>
  <si>
    <t>29-03-2024</t>
  </si>
  <si>
    <t>04-03-2024</t>
  </si>
  <si>
    <t>08-03-2024</t>
  </si>
  <si>
    <t>21-10-2023</t>
  </si>
  <si>
    <t>24-08-2023</t>
  </si>
  <si>
    <t>09-01-2023</t>
  </si>
  <si>
    <t>29-07-2023</t>
  </si>
  <si>
    <t>05-06-2023</t>
  </si>
  <si>
    <t>12-12-2023</t>
  </si>
  <si>
    <t>15-12-2023</t>
  </si>
  <si>
    <t>01-02-2024</t>
  </si>
  <si>
    <t>03-02-2024</t>
  </si>
  <si>
    <t>17-01-2024</t>
  </si>
  <si>
    <t>24-01-2024</t>
  </si>
  <si>
    <t>29-02-2024</t>
  </si>
  <si>
    <t>12-09-2023</t>
  </si>
  <si>
    <t>14-09-2023</t>
  </si>
  <si>
    <t>13-01-2024</t>
  </si>
  <si>
    <t>19-01-2024</t>
  </si>
  <si>
    <t>07-02-2024</t>
  </si>
  <si>
    <t>10-02-2024</t>
  </si>
  <si>
    <t>07-04-2023</t>
  </si>
  <si>
    <t>29-12-2023</t>
  </si>
  <si>
    <t>30-12-2023</t>
  </si>
  <si>
    <t>21-01-2023</t>
  </si>
  <si>
    <t>31-10-2023</t>
  </si>
  <si>
    <t>09-09-2023</t>
  </si>
  <si>
    <t>26-05-2023</t>
  </si>
  <si>
    <t>4646</t>
  </si>
  <si>
    <t>26-09-2023</t>
  </si>
  <si>
    <t>22-01-2024</t>
  </si>
  <si>
    <t>25-04-2023</t>
  </si>
  <si>
    <t>19-12-2023</t>
  </si>
  <si>
    <t>21-12-2023</t>
  </si>
  <si>
    <t>21-09-2023</t>
  </si>
  <si>
    <t>23-09-2023</t>
  </si>
  <si>
    <t>11-04-2024</t>
  </si>
  <si>
    <t>13-04-2024</t>
  </si>
  <si>
    <t>31-12-2023</t>
  </si>
  <si>
    <t>05-01-2024</t>
  </si>
  <si>
    <t>13-03-2023</t>
  </si>
  <si>
    <t>14-03-2023</t>
  </si>
  <si>
    <t>22-01-2023</t>
  </si>
  <si>
    <t>05-03-2023</t>
  </si>
  <si>
    <t>10-03-2023</t>
  </si>
  <si>
    <t>24-03-2023</t>
  </si>
  <si>
    <t>29-03-2023</t>
  </si>
  <si>
    <t>24-02-2023</t>
  </si>
  <si>
    <t>26-02-2023</t>
  </si>
  <si>
    <t>11-09-2023</t>
  </si>
  <si>
    <t>14-05-2024</t>
  </si>
  <si>
    <t>21-05-2024</t>
  </si>
  <si>
    <t>15-05-2024</t>
  </si>
  <si>
    <t>16-05-2024</t>
  </si>
  <si>
    <t>16-09-2023</t>
  </si>
  <si>
    <t>19-09-2023</t>
  </si>
  <si>
    <t>22-09-2023</t>
  </si>
  <si>
    <t>04-02-2023</t>
  </si>
  <si>
    <t>28-01-2024</t>
  </si>
  <si>
    <t>20-10-2023</t>
  </si>
  <si>
    <t>14-06-2023</t>
  </si>
  <si>
    <t>15-06-2023</t>
  </si>
  <si>
    <t>06-06-2023</t>
  </si>
  <si>
    <t>07-06-2023</t>
  </si>
  <si>
    <t>29-08-2023</t>
  </si>
  <si>
    <t>15-09-2023</t>
  </si>
  <si>
    <t>11-03-2024</t>
  </si>
  <si>
    <t>16-03-2024</t>
  </si>
  <si>
    <t>03-11-2023</t>
  </si>
  <si>
    <t>23-04-2024</t>
  </si>
  <si>
    <t>28-04-2024</t>
  </si>
  <si>
    <t>13-06-2023</t>
  </si>
  <si>
    <t>20-06-2023</t>
  </si>
  <si>
    <t>04-05-2023</t>
  </si>
  <si>
    <t>23-03-2023</t>
  </si>
  <si>
    <t>26-03-2023</t>
  </si>
  <si>
    <t>29-01-2023</t>
  </si>
  <si>
    <t>05-02-2023</t>
  </si>
  <si>
    <t>27-04-2024</t>
  </si>
  <si>
    <t>04-05-2024</t>
  </si>
  <si>
    <t>09-05-2023</t>
  </si>
  <si>
    <t>13-05-2023</t>
  </si>
  <si>
    <t>05-08-2023</t>
  </si>
  <si>
    <t>07-08-2023</t>
  </si>
  <si>
    <t>27-02-2023</t>
  </si>
  <si>
    <t>02-03-2023</t>
  </si>
  <si>
    <t>26-02-2024</t>
  </si>
  <si>
    <t>19-03-2024</t>
  </si>
  <si>
    <t>20-03-2024</t>
  </si>
  <si>
    <t>11-03-2023</t>
  </si>
  <si>
    <t>12-03-2023</t>
  </si>
  <si>
    <t>09-03-2024</t>
  </si>
  <si>
    <t>14-03-2024</t>
  </si>
  <si>
    <t>01-08-2023</t>
  </si>
  <si>
    <t>04-08-2023</t>
  </si>
  <si>
    <t>21-02-2024</t>
  </si>
  <si>
    <t>28-02-2024</t>
  </si>
  <si>
    <t>19-05-2024</t>
  </si>
  <si>
    <t>09-03-2023</t>
  </si>
  <si>
    <t>04-07-2023</t>
  </si>
  <si>
    <t>08-07-2023</t>
  </si>
  <si>
    <t>01-05-2024</t>
  </si>
  <si>
    <t>03-05-2024</t>
  </si>
  <si>
    <t>07-04-2024</t>
  </si>
  <si>
    <t>15-04-2023</t>
  </si>
  <si>
    <t>22-04-2023</t>
  </si>
  <si>
    <t>02-02-2024</t>
  </si>
  <si>
    <t>11-07-2023</t>
  </si>
  <si>
    <t>16-07-2023</t>
  </si>
  <si>
    <t>17-03-2024</t>
  </si>
  <si>
    <t>18-03-2024</t>
  </si>
  <si>
    <t>30-01-2024</t>
  </si>
  <si>
    <t>06-02-2024</t>
  </si>
  <si>
    <t>18-07-2023</t>
  </si>
  <si>
    <t>01-09-2023</t>
  </si>
  <si>
    <t>06-08-2023</t>
  </si>
  <si>
    <t>09-02-2024</t>
  </si>
  <si>
    <t>16-05-2023</t>
  </si>
  <si>
    <t>07-01-2023</t>
  </si>
  <si>
    <t>10-07-2023</t>
  </si>
  <si>
    <t>14-01-2023</t>
  </si>
  <si>
    <t>06-03-2024</t>
  </si>
  <si>
    <t>30-05-2023</t>
  </si>
  <si>
    <t>24-12-2023</t>
  </si>
  <si>
    <t>12-02-2024</t>
  </si>
  <si>
    <t>16-02-2024</t>
  </si>
  <si>
    <t>28-02-2023</t>
  </si>
  <si>
    <t>14-02-2024</t>
  </si>
  <si>
    <t>18-02-2024</t>
  </si>
  <si>
    <t>01-12-2023</t>
  </si>
  <si>
    <t>27-05-2023</t>
  </si>
  <si>
    <t>05-12-2023</t>
  </si>
  <si>
    <t>11-12-2023</t>
  </si>
  <si>
    <t>30-03-2024</t>
  </si>
  <si>
    <t>07-01-2024</t>
  </si>
  <si>
    <t>12-01-2023</t>
  </si>
  <si>
    <t>18-11-2023</t>
  </si>
  <si>
    <t>25-10-2023</t>
  </si>
  <si>
    <t>13-07-2023</t>
  </si>
  <si>
    <t>11-02-2023</t>
  </si>
  <si>
    <t>12-02-2023</t>
  </si>
  <si>
    <t>23-08-2023</t>
  </si>
  <si>
    <t>25-08-2023</t>
  </si>
  <si>
    <t>02-05-2024</t>
  </si>
  <si>
    <t>31-05-2023</t>
  </si>
  <si>
    <t>04-06-2023</t>
  </si>
  <si>
    <t>08-09-2023</t>
  </si>
  <si>
    <t>03-03-2024</t>
  </si>
  <si>
    <t>22-02-2023</t>
  </si>
  <si>
    <t>10-10-2023</t>
  </si>
  <si>
    <t>12-08-2023</t>
  </si>
  <si>
    <t>14-08-2023</t>
  </si>
  <si>
    <t>17-02-2023</t>
  </si>
  <si>
    <t>18-03-2023</t>
  </si>
  <si>
    <t>20-09-2023</t>
  </si>
  <si>
    <t>23-05-2023</t>
  </si>
  <si>
    <t>02-09-2023</t>
  </si>
  <si>
    <t>19-04-2023</t>
  </si>
  <si>
    <t>24-04-2023</t>
  </si>
  <si>
    <t>12-10-2023</t>
  </si>
  <si>
    <t>15-10-2023</t>
  </si>
  <si>
    <t>20-05-2023</t>
  </si>
  <si>
    <t>03-01-2023</t>
  </si>
  <si>
    <t>04-01-2023</t>
  </si>
  <si>
    <t>04-10-2023</t>
  </si>
  <si>
    <t>05-01-2023</t>
  </si>
  <si>
    <t>06-01-2023</t>
  </si>
  <si>
    <t>20-11-2023</t>
  </si>
  <si>
    <t>03-02-2023</t>
  </si>
  <si>
    <t>18-01-2023</t>
  </si>
  <si>
    <t>04-11-2023</t>
  </si>
  <si>
    <t>10-02-2023</t>
  </si>
  <si>
    <t>25-07-2023</t>
  </si>
  <si>
    <t>26-07-2023</t>
  </si>
  <si>
    <t>09-06-2023</t>
  </si>
  <si>
    <t>08-02-2024</t>
  </si>
  <si>
    <t>18-06-2023</t>
  </si>
  <si>
    <t>05-02-2024</t>
  </si>
  <si>
    <t>16-04-2023</t>
  </si>
  <si>
    <t>24-04-2024</t>
  </si>
  <si>
    <t>26-04-2024</t>
  </si>
  <si>
    <t>31-01-2023</t>
  </si>
  <si>
    <t>20-01-2024</t>
  </si>
  <si>
    <t>25-01-2024</t>
  </si>
  <si>
    <t>31-07-2023</t>
  </si>
  <si>
    <t>27-11-2023</t>
  </si>
  <si>
    <t>05-07-2023</t>
  </si>
  <si>
    <t>19-03-2023</t>
  </si>
  <si>
    <t>23-01-2024</t>
  </si>
  <si>
    <t>17-10-2023</t>
  </si>
  <si>
    <t>03-08-2023</t>
  </si>
  <si>
    <t>18-05-2024</t>
  </si>
  <si>
    <t>07-05-2024</t>
  </si>
  <si>
    <t>11-05-2024</t>
  </si>
  <si>
    <t>23-02-2024</t>
  </si>
  <si>
    <t>17-08-2023</t>
  </si>
  <si>
    <t>18-08-2023</t>
  </si>
  <si>
    <t>27-03-2024</t>
  </si>
  <si>
    <t>04-12-2023</t>
  </si>
  <si>
    <t>06-12-2023</t>
  </si>
  <si>
    <t>02-08-2023</t>
  </si>
  <si>
    <t>04-02-2024</t>
  </si>
  <si>
    <t>09-12-2023</t>
  </si>
  <si>
    <t>10-12-2023</t>
  </si>
  <si>
    <t>11-06-2023</t>
  </si>
  <si>
    <t>12-06-2023</t>
  </si>
  <si>
    <t>14-12-2023</t>
  </si>
  <si>
    <t>29-04-2024</t>
  </si>
  <si>
    <t>21-01-2024</t>
  </si>
  <si>
    <t>16-03-2023</t>
  </si>
  <si>
    <t>06-05-2023</t>
  </si>
  <si>
    <t>15-07-2023</t>
  </si>
  <si>
    <t>19-07-2023</t>
  </si>
  <si>
    <t>22-04-2024</t>
  </si>
  <si>
    <t>17-07-2023</t>
  </si>
  <si>
    <t>21-07-2023</t>
  </si>
  <si>
    <t>22-08-2023</t>
  </si>
  <si>
    <t>28-10-2023</t>
  </si>
  <si>
    <t>29-10-2023</t>
  </si>
  <si>
    <t>12-04-2023</t>
  </si>
  <si>
    <t>02-02-2023</t>
  </si>
  <si>
    <t>06-10-2023</t>
  </si>
  <si>
    <t>12-01-2024</t>
  </si>
  <si>
    <t>18-01-2024</t>
  </si>
  <si>
    <t>15-02-2024</t>
  </si>
  <si>
    <t>22-02-2024</t>
  </si>
  <si>
    <t>27-01-2023</t>
  </si>
  <si>
    <t>04-03-2023</t>
  </si>
  <si>
    <t>08-03-2023</t>
  </si>
  <si>
    <t>26-12-2023</t>
  </si>
  <si>
    <t>30-06-2023</t>
  </si>
  <si>
    <t>05-11-2023</t>
  </si>
  <si>
    <t>10-11-2023</t>
  </si>
  <si>
    <t>04-01-2024</t>
  </si>
  <si>
    <t>28-09-2023</t>
  </si>
  <si>
    <t>01-10-2023</t>
  </si>
  <si>
    <t>06-03-2023</t>
  </si>
  <si>
    <t>01-04-2023</t>
  </si>
  <si>
    <t>20-04-2024</t>
  </si>
  <si>
    <t>25-02-2023</t>
  </si>
  <si>
    <t>12-04-2024</t>
  </si>
  <si>
    <t>16-04-2024</t>
  </si>
  <si>
    <t>13-08-2023</t>
  </si>
  <si>
    <t>19-08-2023</t>
  </si>
  <si>
    <t>09-10-2023</t>
  </si>
  <si>
    <t>11-08-2023</t>
  </si>
  <si>
    <t>15-08-2023</t>
  </si>
  <si>
    <t>15-05-2023</t>
  </si>
  <si>
    <t>21-11-2023</t>
  </si>
  <si>
    <t>30-04-2024</t>
  </si>
  <si>
    <t>15-04-2024</t>
  </si>
  <si>
    <t>25-03-2024</t>
  </si>
  <si>
    <t>21-04-2024</t>
  </si>
  <si>
    <t>19-04-2024</t>
  </si>
  <si>
    <t>18-02-2023</t>
  </si>
  <si>
    <t>10-01-2024</t>
  </si>
  <si>
    <t>26-11-2023</t>
  </si>
  <si>
    <t>11-01-2024</t>
  </si>
  <si>
    <t>14-04-2024</t>
  </si>
  <si>
    <t>06-04-2024</t>
  </si>
  <si>
    <t>28-01-2023</t>
  </si>
  <si>
    <t>25-03-2023</t>
  </si>
  <si>
    <t>22-11-2023</t>
  </si>
  <si>
    <t>02-01-2024</t>
  </si>
  <si>
    <t>06-01-2024</t>
  </si>
  <si>
    <t>17-04-2024</t>
  </si>
  <si>
    <t>14-04-2023</t>
  </si>
  <si>
    <t>20-04-2023</t>
  </si>
  <si>
    <t>08-05-2024</t>
  </si>
  <si>
    <t>15-03-2023</t>
  </si>
  <si>
    <t>22-03-2023</t>
  </si>
  <si>
    <t>13-03-2024</t>
  </si>
  <si>
    <t>30-01-2023</t>
  </si>
  <si>
    <t>21-04-2023</t>
  </si>
  <si>
    <t>02-06-2023</t>
  </si>
  <si>
    <t>27-02-2024</t>
  </si>
  <si>
    <t>26-01-2024</t>
  </si>
  <si>
    <t>19-11-2023</t>
  </si>
  <si>
    <t>10-06-2023</t>
  </si>
  <si>
    <t>16-06-2023</t>
  </si>
  <si>
    <t>13-04-2023</t>
  </si>
  <si>
    <t>28-03-2023</t>
  </si>
  <si>
    <t>03-12-2023</t>
  </si>
  <si>
    <t>15-01-2023</t>
  </si>
  <si>
    <t>20-02-2023</t>
  </si>
  <si>
    <t>17-06-2023</t>
  </si>
  <si>
    <t>14-11-2023</t>
  </si>
  <si>
    <t>24-03-2024</t>
  </si>
  <si>
    <t>14-01-2024</t>
  </si>
  <si>
    <t>06-05-2024</t>
  </si>
  <si>
    <t>02-11-2023</t>
  </si>
  <si>
    <t>04-04-2023</t>
  </si>
  <si>
    <t>18-12-2023</t>
  </si>
  <si>
    <t>06-07-2023</t>
  </si>
  <si>
    <t>27-06-2023</t>
  </si>
  <si>
    <t>27-08-2023</t>
  </si>
  <si>
    <t>01-01-2023</t>
  </si>
  <si>
    <t>08-12-2023</t>
  </si>
  <si>
    <t>09-05-2024</t>
  </si>
  <si>
    <t>18-04-2024</t>
  </si>
  <si>
    <t>03-03-2023</t>
  </si>
  <si>
    <t>07-03-2023</t>
  </si>
  <si>
    <t>24-07-2023</t>
  </si>
  <si>
    <t>27-01-2024</t>
  </si>
  <si>
    <t>23-02-2023</t>
  </si>
  <si>
    <t>01-02-2023</t>
  </si>
  <si>
    <t>14-07-2023</t>
  </si>
  <si>
    <t>08-05-2023</t>
  </si>
  <si>
    <t>30-11-2023</t>
  </si>
  <si>
    <t>14-10-2023</t>
  </si>
  <si>
    <t>19-10-2023</t>
  </si>
  <si>
    <t>08-08-2023</t>
  </si>
  <si>
    <t>09-08-2023</t>
  </si>
  <si>
    <t>08-04-2024</t>
  </si>
  <si>
    <t>24-06-2023</t>
  </si>
  <si>
    <t>24-09-2023</t>
  </si>
  <si>
    <t>27-09-2023</t>
  </si>
  <si>
    <t>28-04-2023</t>
  </si>
  <si>
    <t>12-05-2024</t>
  </si>
  <si>
    <t>24-11-2023</t>
  </si>
  <si>
    <t>23-03-2024</t>
  </si>
  <si>
    <t>08-04-2023</t>
  </si>
  <si>
    <t>16-02-2023</t>
  </si>
  <si>
    <t>19-02-2023</t>
  </si>
  <si>
    <t>30-09-2023</t>
  </si>
  <si>
    <t>07-10-2023</t>
  </si>
  <si>
    <t>25-01-2023</t>
  </si>
  <si>
    <t>19-01-2023</t>
  </si>
  <si>
    <t>26-06-2023</t>
  </si>
  <si>
    <t>02-04-2024</t>
  </si>
  <si>
    <t>21-03-2024</t>
  </si>
  <si>
    <t>17-04-2023</t>
  </si>
  <si>
    <t>17-03-2023</t>
  </si>
  <si>
    <t>26-03-2024</t>
  </si>
  <si>
    <t>30-08-2023</t>
  </si>
  <si>
    <t>23-07-2023</t>
  </si>
  <si>
    <t>15-11-2023</t>
  </si>
  <si>
    <t>01-07-2023</t>
  </si>
  <si>
    <t>18-10-2023</t>
  </si>
  <si>
    <t>03-01-2024</t>
  </si>
  <si>
    <t>29-11-2023</t>
  </si>
  <si>
    <t>05-04-2024</t>
  </si>
  <si>
    <t>01-03-2023</t>
  </si>
  <si>
    <t>07-12-2023</t>
  </si>
  <si>
    <t>24-05-2023</t>
  </si>
  <si>
    <t>04-09-2023</t>
  </si>
  <si>
    <t>22-03-2024</t>
  </si>
  <si>
    <t>16-10-2023</t>
  </si>
  <si>
    <t>26-01-2023</t>
  </si>
  <si>
    <t>02-01-2023</t>
  </si>
  <si>
    <t>13-02-2023</t>
  </si>
  <si>
    <t>03-07-2023</t>
  </si>
  <si>
    <t>14-05-2023</t>
  </si>
  <si>
    <t>13-02-2024</t>
  </si>
  <si>
    <t>09-04-2024</t>
  </si>
  <si>
    <t>11-01-2023</t>
  </si>
  <si>
    <t>02-10-2023</t>
  </si>
  <si>
    <t>11-04-2023</t>
  </si>
  <si>
    <t>09-07-2023</t>
  </si>
  <si>
    <t>25-04-2024</t>
  </si>
  <si>
    <t>25-05-2023</t>
  </si>
  <si>
    <t>30-07-2023</t>
  </si>
  <si>
    <t>02-12-2023</t>
  </si>
  <si>
    <t>20-05-2024</t>
  </si>
  <si>
    <t>21-03-2023</t>
  </si>
  <si>
    <t>30-04-2023</t>
  </si>
  <si>
    <t>22-05-2024</t>
  </si>
  <si>
    <t>Sum of Revenue</t>
  </si>
  <si>
    <t>base_price</t>
  </si>
  <si>
    <t>profit</t>
  </si>
  <si>
    <t>Count of order_id</t>
  </si>
  <si>
    <t>Sum of profit</t>
  </si>
  <si>
    <t>Sum of quantity</t>
  </si>
  <si>
    <t>Average of order-ship_duration</t>
  </si>
  <si>
    <t>Orders</t>
  </si>
  <si>
    <t>Average day to deliver</t>
  </si>
  <si>
    <t>Quantity</t>
  </si>
  <si>
    <t>Profit</t>
  </si>
  <si>
    <t>🤑 Revenue</t>
  </si>
  <si>
    <t>Apr-23</t>
  </si>
  <si>
    <t>Apr-24</t>
  </si>
  <si>
    <t>Aug-23</t>
  </si>
  <si>
    <t>Dec-23</t>
  </si>
  <si>
    <t>Feb-23</t>
  </si>
  <si>
    <t>Feb-24</t>
  </si>
  <si>
    <t>Jan-23</t>
  </si>
  <si>
    <t>Jan-24</t>
  </si>
  <si>
    <t>Jul-23</t>
  </si>
  <si>
    <t>Jun-23</t>
  </si>
  <si>
    <t>Mar-23</t>
  </si>
  <si>
    <t>Mar-24</t>
  </si>
  <si>
    <t>May-23</t>
  </si>
  <si>
    <t>May-24</t>
  </si>
  <si>
    <t>Nov-23</t>
  </si>
  <si>
    <t>Oct-23</t>
  </si>
  <si>
    <t>Sep-23</t>
  </si>
  <si>
    <t>Row Labels</t>
  </si>
  <si>
    <t>(blank)</t>
  </si>
  <si>
    <t>Grand Total</t>
  </si>
  <si>
    <t>Details for Sum of Revenue - product_id: 876646</t>
  </si>
  <si>
    <t>Details for Sum of profit - product_id: 329258</t>
  </si>
  <si>
    <t>Total Profit</t>
  </si>
  <si>
    <t>Average of profit</t>
  </si>
  <si>
    <t>Discount</t>
  </si>
  <si>
    <t>Average Profit</t>
  </si>
  <si>
    <t>Total Orders</t>
  </si>
  <si>
    <t>Total Quantity</t>
  </si>
  <si>
    <t>Average quantity per orders</t>
  </si>
  <si>
    <t>Discounts</t>
  </si>
  <si>
    <t>Details for Sum of quantity - discount_percent: 10</t>
  </si>
  <si>
    <t>Count of customer_id</t>
  </si>
  <si>
    <t>Column1</t>
  </si>
  <si>
    <t>N/A</t>
  </si>
  <si>
    <t>2023</t>
  </si>
  <si>
    <t>Apr</t>
  </si>
  <si>
    <t>2024</t>
  </si>
  <si>
    <t>Aug</t>
  </si>
  <si>
    <t>Dec</t>
  </si>
  <si>
    <t>Feb</t>
  </si>
  <si>
    <t>Jan</t>
  </si>
  <si>
    <t>Jul</t>
  </si>
  <si>
    <t>Jun</t>
  </si>
  <si>
    <t>Mar</t>
  </si>
  <si>
    <t>May</t>
  </si>
  <si>
    <t>Nov</t>
  </si>
  <si>
    <t>Oct</t>
  </si>
  <si>
    <t>Sep</t>
  </si>
  <si>
    <t>Customers</t>
  </si>
  <si>
    <t>&lt;01-01-2023</t>
  </si>
  <si>
    <t>Column2</t>
  </si>
  <si>
    <t>Sum of price</t>
  </si>
  <si>
    <t>YES</t>
  </si>
  <si>
    <t>NO</t>
  </si>
  <si>
    <t>Quantity per orders</t>
  </si>
  <si>
    <t>Discount percern</t>
  </si>
  <si>
    <t>Quantity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</si>
</sst>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5C]#,##0.00"/>
  </numFmts>
  <fonts count="4" x14ac:knownFonts="1">
    <font>
      <sz val="11"/>
      <color theme="1"/>
      <name val="Calibri"/>
      <family val="2"/>
      <scheme val="minor"/>
    </font>
    <font>
      <b/>
      <sz val="11"/>
      <color theme="1"/>
      <name val="Calibri"/>
      <family val="2"/>
      <scheme val="minor"/>
    </font>
    <font>
      <b/>
      <sz val="14"/>
      <color rgb="FFFFFFFF"/>
      <name val="+mn-ea"/>
    </font>
    <font>
      <sz val="8"/>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2"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3" borderId="5" xfId="0" applyFill="1" applyBorder="1"/>
    <xf numFmtId="0" fontId="0" fillId="3" borderId="6" xfId="0" applyFill="1" applyBorder="1"/>
    <xf numFmtId="0" fontId="2" fillId="0" borderId="0" xfId="0" applyFont="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14" fontId="0" fillId="0" borderId="0" xfId="0" applyNumberFormat="1" applyAlignment="1">
      <alignment horizontal="left"/>
    </xf>
    <xf numFmtId="0" fontId="0" fillId="0" borderId="0" xfId="0" applyAlignment="1">
      <alignment horizontal="left" indent="1"/>
    </xf>
    <xf numFmtId="17" fontId="0" fillId="0" borderId="0" xfId="0" applyNumberFormat="1"/>
    <xf numFmtId="0" fontId="0" fillId="0" borderId="0" xfId="0" applyNumberFormat="1"/>
    <xf numFmtId="0" fontId="0" fillId="0" borderId="0" xfId="0" applyAlignment="1">
      <alignment horizontal="left" indent="2"/>
    </xf>
    <xf numFmtId="14" fontId="0" fillId="0" borderId="0" xfId="0" applyNumberFormat="1" applyAlignment="1">
      <alignment horizontal="left" indent="2"/>
    </xf>
    <xf numFmtId="170" fontId="0" fillId="0" borderId="0" xfId="0" applyNumberFormat="1"/>
    <xf numFmtId="0" fontId="0" fillId="0" borderId="8" xfId="0" applyBorder="1"/>
    <xf numFmtId="0" fontId="0" fillId="0" borderId="9" xfId="0" applyBorder="1"/>
    <xf numFmtId="2" fontId="0" fillId="0" borderId="11" xfId="0" applyNumberFormat="1" applyBorder="1"/>
    <xf numFmtId="2" fontId="0" fillId="0" borderId="12" xfId="0" applyNumberFormat="1" applyBorder="1"/>
    <xf numFmtId="0" fontId="1" fillId="0" borderId="7" xfId="0" applyFont="1" applyBorder="1"/>
    <xf numFmtId="0" fontId="1" fillId="0" borderId="10" xfId="0" applyFont="1" applyBorder="1"/>
  </cellXfs>
  <cellStyles count="1">
    <cellStyle name="Normal" xfId="0" builtinId="0"/>
  </cellStyles>
  <dxfs count="425">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2" formatCode="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2" formatCode="0.00"/>
    </dxf>
    <dxf>
      <numFmt numFmtId="2" formatCode="0.00"/>
    </dxf>
    <dxf>
      <numFmt numFmtId="170" formatCode="[$$-45C]#,##0.00"/>
    </dxf>
    <dxf>
      <numFmt numFmtId="170" formatCode="[$$-45C]#,##0.00"/>
    </dxf>
    <dxf>
      <numFmt numFmtId="170" formatCode="[$$-45C]#,##0.00"/>
    </dxf>
    <dxf>
      <numFmt numFmtId="170" formatCode="[$$-45C]#,##0.00"/>
    </dxf>
    <dxf>
      <numFmt numFmtId="170" formatCode="[$$-45C]#,##0.00"/>
    </dxf>
    <dxf>
      <numFmt numFmtId="2" formatCode="0.00"/>
    </dxf>
    <dxf>
      <numFmt numFmtId="2" formatCode="0.00"/>
    </dxf>
    <dxf>
      <numFmt numFmtId="2" formatCode="0.00"/>
    </dxf>
    <dxf>
      <numFmt numFmtId="170" formatCode="[$$-45C]#,##0.00"/>
    </dxf>
    <dxf>
      <numFmt numFmtId="170" formatCode="[$$-45C]#,##0.00"/>
    </dxf>
    <dxf>
      <numFmt numFmtId="170" formatCode="[$$-45C]#,##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2BB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21" Type="http://schemas.openxmlformats.org/officeDocument/2006/relationships/pivotCacheDefinition" Target="pivotCache/pivotCacheDefinition3.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[Book1.xlsx]bar_graph!_revenueVSprofit</c:name>
    <c:fmtId val="28"/>
  </c:pivotSource>
  <c:chart>
    <c:autoTitleDeleted val="0"/>
    <c:pivotFmts>
      <c:pivotFmt>
        <c:idx val="0"/>
        <c:spPr>
          <a:solidFill>
            <a:schemeClr val="accent6"/>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0000"/>
          </a:solidFill>
          <a:ln>
            <a:noFill/>
          </a:ln>
          <a:effectLst/>
        </c:spPr>
        <c:dLbl>
          <c:idx val="0"/>
          <c:layout>
            <c:manualLayout>
              <c:x val="5.3993704437075539E-2"/>
              <c:y val="-1.9280339670056112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2217567948797808E-2"/>
              <c:y val="-1.9543963915995529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221756794879780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1.527195993599726E-2"/>
              <c:y val="1.4332074639713618E-16"/>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3.6689069937425316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22175679487977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4.5893860630102173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solidFill>
          <a:ln>
            <a:noFill/>
          </a:ln>
          <a:effectLst/>
        </c:spPr>
        <c:dLbl>
          <c:idx val="0"/>
          <c:layout>
            <c:manualLayout>
              <c:x val="2.7502816452025992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0000"/>
          </a:solidFill>
          <a:ln>
            <a:noFill/>
          </a:ln>
          <a:effectLst/>
        </c:spPr>
        <c:dLbl>
          <c:idx val="0"/>
          <c:layout>
            <c:manualLayout>
              <c:x val="3.0595907086734819E-3"/>
              <c:y val="3.0572765489023955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dLbl>
          <c:idx val="0"/>
          <c:layout>
            <c:manualLayout>
              <c:x val="-3.0595907086734819E-3"/>
              <c:y val="4.5859148212181108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dLbl>
          <c:idx val="0"/>
          <c:layout>
            <c:manualLayout>
              <c:x val="3.0595907086734819E-3"/>
              <c:y val="3.0572765489023955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dLbl>
          <c:idx val="0"/>
          <c:layout>
            <c:manualLayout>
              <c:x val="-3.0595907086734819E-3"/>
              <c:y val="4.5859148212181108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dLbl>
          <c:idx val="0"/>
          <c:layout>
            <c:manualLayout>
              <c:x val="5.3993704437075539E-2"/>
              <c:y val="-1.9280339670056112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3.6689069937425316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1.2217567948797808E-2"/>
              <c:y val="-1.9543963915995529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1.527195993599726E-2"/>
              <c:y val="1.4332074639713618E-16"/>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1.22175679487977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1.221756794879780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solidFill>
          <a:ln>
            <a:noFill/>
          </a:ln>
          <a:effectLst/>
        </c:spPr>
        <c:dLbl>
          <c:idx val="0"/>
          <c:layout>
            <c:manualLayout>
              <c:x val="4.5893860630102173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solidFill>
          <a:ln>
            <a:noFill/>
          </a:ln>
          <a:effectLst/>
        </c:spPr>
        <c:dLbl>
          <c:idx val="0"/>
          <c:layout>
            <c:manualLayout>
              <c:x val="2.7502816452025992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6"/>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dLbl>
          <c:idx val="0"/>
          <c:layout>
            <c:manualLayout>
              <c:x val="3.0595907086734819E-3"/>
              <c:y val="3.0572765489023955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dLbl>
          <c:idx val="0"/>
          <c:layout>
            <c:manualLayout>
              <c:x val="-3.0595907086734819E-3"/>
              <c:y val="4.5859148212181108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a:noFill/>
          </a:ln>
          <a:effectLst/>
        </c:spPr>
        <c:dLbl>
          <c:idx val="0"/>
          <c:layout>
            <c:manualLayout>
              <c:x val="5.3993704437075539E-2"/>
              <c:y val="-1.9280339670056112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dLbl>
          <c:idx val="0"/>
          <c:layout>
            <c:manualLayout>
              <c:x val="3.6689069937425316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1.2217567948797808E-2"/>
              <c:y val="-1.9543963915995529E-3"/>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dLbl>
          <c:idx val="0"/>
          <c:layout>
            <c:manualLayout>
              <c:x val="1.527195993599726E-2"/>
              <c:y val="1.4332074639713618E-16"/>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dLbl>
          <c:idx val="0"/>
          <c:layout>
            <c:manualLayout>
              <c:x val="1.22175679487977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layout>
            <c:manualLayout>
              <c:x val="1.2217567948797808E-2"/>
              <c:y val="0"/>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solidFill>
          <a:ln>
            <a:noFill/>
          </a:ln>
          <a:effectLst/>
        </c:spPr>
        <c:dLbl>
          <c:idx val="0"/>
          <c:layout>
            <c:manualLayout>
              <c:x val="4.5893860630102173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solidFill>
          <a:ln>
            <a:noFill/>
          </a:ln>
          <a:effectLst/>
        </c:spPr>
        <c:dLbl>
          <c:idx val="0"/>
          <c:layout>
            <c:manualLayout>
              <c:x val="2.7502816452025992E-2"/>
              <c:y val="0"/>
            </c:manualLayout>
          </c:layout>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6.4777699064683114E-2"/>
          <c:y val="1.5610689551391109E-2"/>
          <c:w val="0.66401688140806026"/>
          <c:h val="0.95728984663172201"/>
        </c:manualLayout>
      </c:layout>
      <c:barChart>
        <c:barDir val="bar"/>
        <c:grouping val="stacked"/>
        <c:varyColors val="0"/>
        <c:ser>
          <c:idx val="0"/>
          <c:order val="0"/>
          <c:tx>
            <c:strRef>
              <c:f>bar_graph!$B$3</c:f>
              <c:strCache>
                <c:ptCount val="1"/>
                <c:pt idx="0">
                  <c:v>Sum of profit</c:v>
                </c:pt>
              </c:strCache>
            </c:strRef>
          </c:tx>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DAE-468C-AB20-922C8ACE3751}"/>
              </c:ext>
            </c:extLst>
          </c:dPt>
          <c:dPt>
            <c:idx val="1"/>
            <c:invertIfNegative val="0"/>
            <c:bubble3D val="0"/>
            <c:spPr>
              <a:solidFill>
                <a:srgbClr val="FF0000"/>
              </a:solidFill>
              <a:ln>
                <a:noFill/>
              </a:ln>
              <a:effectLst/>
            </c:spPr>
            <c:extLst>
              <c:ext xmlns:c16="http://schemas.microsoft.com/office/drawing/2014/chart" uri="{C3380CC4-5D6E-409C-BE32-E72D297353CC}">
                <c16:uniqueId val="{00000003-8DAE-468C-AB20-922C8ACE3751}"/>
              </c:ext>
            </c:extLst>
          </c:dPt>
          <c:dPt>
            <c:idx val="2"/>
            <c:invertIfNegative val="0"/>
            <c:bubble3D val="0"/>
            <c:spPr>
              <a:solidFill>
                <a:srgbClr val="FF0000"/>
              </a:solidFill>
              <a:ln>
                <a:noFill/>
              </a:ln>
              <a:effectLst/>
            </c:spPr>
            <c:extLst>
              <c:ext xmlns:c16="http://schemas.microsoft.com/office/drawing/2014/chart" uri="{C3380CC4-5D6E-409C-BE32-E72D297353CC}">
                <c16:uniqueId val="{00000005-8DAE-468C-AB20-922C8ACE3751}"/>
              </c:ext>
            </c:extLst>
          </c:dPt>
          <c:dPt>
            <c:idx val="3"/>
            <c:invertIfNegative val="0"/>
            <c:bubble3D val="0"/>
            <c:spPr>
              <a:solidFill>
                <a:schemeClr val="accent6"/>
              </a:solidFill>
              <a:ln>
                <a:noFill/>
              </a:ln>
              <a:effectLst/>
            </c:spPr>
          </c:dPt>
          <c:dPt>
            <c:idx val="4"/>
            <c:invertIfNegative val="0"/>
            <c:bubble3D val="0"/>
            <c:spPr>
              <a:solidFill>
                <a:schemeClr val="accent6"/>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6"/>
              </a:solidFill>
              <a:ln>
                <a:noFill/>
              </a:ln>
              <a:effectLst/>
            </c:spPr>
          </c:dPt>
          <c:dPt>
            <c:idx val="8"/>
            <c:invertIfNegative val="0"/>
            <c:bubble3D val="0"/>
            <c:spPr>
              <a:solidFill>
                <a:schemeClr val="accent6"/>
              </a:solidFill>
              <a:ln>
                <a:noFill/>
              </a:ln>
              <a:effectLst/>
            </c:spPr>
            <c:extLst>
              <c:ext xmlns:c16="http://schemas.microsoft.com/office/drawing/2014/chart" uri="{C3380CC4-5D6E-409C-BE32-E72D297353CC}">
                <c16:uniqueId val="{00000006-8DAE-468C-AB20-922C8ACE3751}"/>
              </c:ext>
            </c:extLst>
          </c:dPt>
          <c:dPt>
            <c:idx val="9"/>
            <c:invertIfNegative val="0"/>
            <c:bubble3D val="0"/>
            <c:extLst>
              <c:ext xmlns:c16="http://schemas.microsoft.com/office/drawing/2014/chart" uri="{C3380CC4-5D6E-409C-BE32-E72D297353CC}">
                <c16:uniqueId val="{00000007-8DAE-468C-AB20-922C8ACE3751}"/>
              </c:ext>
            </c:extLst>
          </c:dPt>
          <c:dPt>
            <c:idx val="10"/>
            <c:invertIfNegative val="0"/>
            <c:bubble3D val="0"/>
            <c:extLst>
              <c:ext xmlns:c16="http://schemas.microsoft.com/office/drawing/2014/chart" uri="{C3380CC4-5D6E-409C-BE32-E72D297353CC}">
                <c16:uniqueId val="{00000008-8DAE-468C-AB20-922C8ACE3751}"/>
              </c:ext>
            </c:extLst>
          </c:dPt>
          <c:dPt>
            <c:idx val="11"/>
            <c:invertIfNegative val="0"/>
            <c:bubble3D val="0"/>
            <c:extLst>
              <c:ext xmlns:c16="http://schemas.microsoft.com/office/drawing/2014/chart" uri="{C3380CC4-5D6E-409C-BE32-E72D297353CC}">
                <c16:uniqueId val="{00000009-8DAE-468C-AB20-922C8ACE3751}"/>
              </c:ext>
            </c:extLst>
          </c:dPt>
          <c:dPt>
            <c:idx val="12"/>
            <c:invertIfNegative val="0"/>
            <c:bubble3D val="0"/>
            <c:extLst>
              <c:ext xmlns:c16="http://schemas.microsoft.com/office/drawing/2014/chart" uri="{C3380CC4-5D6E-409C-BE32-E72D297353CC}">
                <c16:uniqueId val="{0000000A-8DAE-468C-AB20-922C8ACE3751}"/>
              </c:ext>
            </c:extLst>
          </c:dPt>
          <c:dPt>
            <c:idx val="13"/>
            <c:invertIfNegative val="0"/>
            <c:bubble3D val="0"/>
            <c:extLst>
              <c:ext xmlns:c16="http://schemas.microsoft.com/office/drawing/2014/chart" uri="{C3380CC4-5D6E-409C-BE32-E72D297353CC}">
                <c16:uniqueId val="{00000010-DDF6-4488-8EF2-E0D4BCBEE5CD}"/>
              </c:ext>
            </c:extLst>
          </c:dPt>
          <c:dLbls>
            <c:dLbl>
              <c:idx val="0"/>
              <c:layout>
                <c:manualLayout>
                  <c:x val="3.0595907086734819E-3"/>
                  <c:y val="3.0572765489023955E-7"/>
                </c:manualLayout>
              </c:layout>
              <c:numFmt formatCode="[$$-45C]#,##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AE-468C-AB20-922C8ACE3751}"/>
                </c:ext>
              </c:extLst>
            </c:dLbl>
            <c:dLbl>
              <c:idx val="1"/>
              <c:layout>
                <c:manualLayout>
                  <c:x val="-3.0595907086734819E-3"/>
                  <c:y val="4.5859148212181108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AE-468C-AB20-922C8ACE3751}"/>
                </c:ext>
              </c:extLst>
            </c:dLbl>
            <c:dLbl>
              <c:idx val="2"/>
              <c:layout>
                <c:manualLayout>
                  <c:x val="5.3993704437075539E-2"/>
                  <c:y val="-1.92803396700561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AE-468C-AB20-922C8ACE3751}"/>
                </c:ext>
              </c:extLst>
            </c:dLbl>
            <c:dLbl>
              <c:idx val="3"/>
              <c:layout>
                <c:manualLayout>
                  <c:x val="3.6689069937425316E-2"/>
                  <c:y val="0"/>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1.527195993599726E-2"/>
                  <c:y val="1.4332074639713618E-16"/>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2217567948797808E-2"/>
                  <c:y val="-1.9543963915995529E-3"/>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2217567948797808E-2"/>
                  <c:y val="0"/>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2217567948797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AE-468C-AB20-922C8ACE3751}"/>
                </c:ext>
              </c:extLst>
            </c:dLbl>
            <c:numFmt formatCode="[$$-45C]#,##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bar_graph!$A$4:$A$19</c:f>
              <c:strCache>
                <c:ptCount val="15"/>
                <c:pt idx="0">
                  <c:v>876646</c:v>
                </c:pt>
                <c:pt idx="1">
                  <c:v>246316</c:v>
                </c:pt>
                <c:pt idx="2">
                  <c:v>809570</c:v>
                </c:pt>
                <c:pt idx="3">
                  <c:v>872246</c:v>
                </c:pt>
                <c:pt idx="4">
                  <c:v>770487</c:v>
                </c:pt>
                <c:pt idx="5">
                  <c:v>334053</c:v>
                </c:pt>
                <c:pt idx="6">
                  <c:v>356787</c:v>
                </c:pt>
                <c:pt idx="7">
                  <c:v>671858</c:v>
                </c:pt>
                <c:pt idx="8">
                  <c:v>207473</c:v>
                </c:pt>
                <c:pt idx="9">
                  <c:v>126225</c:v>
                </c:pt>
                <c:pt idx="10">
                  <c:v>216739</c:v>
                </c:pt>
                <c:pt idx="11">
                  <c:v>877572</c:v>
                </c:pt>
                <c:pt idx="12">
                  <c:v>191161</c:v>
                </c:pt>
                <c:pt idx="13">
                  <c:v>388389</c:v>
                </c:pt>
                <c:pt idx="14">
                  <c:v>719176</c:v>
                </c:pt>
              </c:strCache>
            </c:strRef>
          </c:cat>
          <c:val>
            <c:numRef>
              <c:f>bar_graph!$B$4:$B$19</c:f>
              <c:numCache>
                <c:formatCode>General</c:formatCode>
                <c:ptCount val="15"/>
                <c:pt idx="0">
                  <c:v>-609856.94999999995</c:v>
                </c:pt>
                <c:pt idx="1">
                  <c:v>-581860.95000000007</c:v>
                </c:pt>
                <c:pt idx="2">
                  <c:v>-60767.94999999999</c:v>
                </c:pt>
                <c:pt idx="3">
                  <c:v>123089.5</c:v>
                </c:pt>
                <c:pt idx="4">
                  <c:v>243874.8</c:v>
                </c:pt>
                <c:pt idx="5">
                  <c:v>251029.05000000005</c:v>
                </c:pt>
                <c:pt idx="6">
                  <c:v>401460.25000000006</c:v>
                </c:pt>
                <c:pt idx="7">
                  <c:v>439818.9</c:v>
                </c:pt>
                <c:pt idx="8">
                  <c:v>522458.25</c:v>
                </c:pt>
                <c:pt idx="9">
                  <c:v>537464.99999999988</c:v>
                </c:pt>
                <c:pt idx="10">
                  <c:v>648866.45000000007</c:v>
                </c:pt>
                <c:pt idx="11">
                  <c:v>707116.15</c:v>
                </c:pt>
                <c:pt idx="12">
                  <c:v>828243.84999999986</c:v>
                </c:pt>
                <c:pt idx="13">
                  <c:v>888412.69999999972</c:v>
                </c:pt>
                <c:pt idx="14">
                  <c:v>971545.35</c:v>
                </c:pt>
              </c:numCache>
            </c:numRef>
          </c:val>
          <c:extLst>
            <c:ext xmlns:c16="http://schemas.microsoft.com/office/drawing/2014/chart" uri="{C3380CC4-5D6E-409C-BE32-E72D297353CC}">
              <c16:uniqueId val="{0000000B-8DAE-468C-AB20-922C8ACE3751}"/>
            </c:ext>
          </c:extLst>
        </c:ser>
        <c:ser>
          <c:idx val="1"/>
          <c:order val="1"/>
          <c:tx>
            <c:strRef>
              <c:f>bar_graph!$C$3</c:f>
              <c:strCache>
                <c:ptCount val="1"/>
                <c:pt idx="0">
                  <c:v>Sum of Revenue</c:v>
                </c:pt>
              </c:strCache>
            </c:strRef>
          </c:tx>
          <c:spPr>
            <a:solidFill>
              <a:schemeClr val="accent5"/>
            </a:solidFill>
            <a:ln>
              <a:noFill/>
            </a:ln>
            <a:effectLst/>
          </c:spPr>
          <c:invertIfNegative val="0"/>
          <c:dPt>
            <c:idx val="2"/>
            <c:invertIfNegative val="0"/>
            <c:bubble3D val="0"/>
            <c:spPr>
              <a:solidFill>
                <a:schemeClr val="accent5"/>
              </a:solidFill>
              <a:ln>
                <a:noFill/>
              </a:ln>
              <a:effectLst/>
            </c:spPr>
            <c:extLst>
              <c:ext xmlns:c16="http://schemas.microsoft.com/office/drawing/2014/chart" uri="{C3380CC4-5D6E-409C-BE32-E72D297353CC}">
                <c16:uniqueId val="{0000000C-8DAE-468C-AB20-922C8ACE3751}"/>
              </c:ext>
            </c:extLst>
          </c:dPt>
          <c:dPt>
            <c:idx val="3"/>
            <c:invertIfNegative val="0"/>
            <c:bubble3D val="0"/>
            <c:spPr>
              <a:solidFill>
                <a:schemeClr val="accent5"/>
              </a:solidFill>
              <a:ln>
                <a:noFill/>
              </a:ln>
              <a:effectLst/>
            </c:spPr>
          </c:dPt>
          <c:dPt>
            <c:idx val="8"/>
            <c:invertIfNegative val="0"/>
            <c:bubble3D val="0"/>
            <c:extLst>
              <c:ext xmlns:c16="http://schemas.microsoft.com/office/drawing/2014/chart" uri="{C3380CC4-5D6E-409C-BE32-E72D297353CC}">
                <c16:uniqueId val="{0000000D-8DAE-468C-AB20-922C8ACE3751}"/>
              </c:ext>
            </c:extLst>
          </c:dPt>
          <c:dPt>
            <c:idx val="9"/>
            <c:invertIfNegative val="0"/>
            <c:bubble3D val="0"/>
            <c:extLst>
              <c:ext xmlns:c16="http://schemas.microsoft.com/office/drawing/2014/chart" uri="{C3380CC4-5D6E-409C-BE32-E72D297353CC}">
                <c16:uniqueId val="{00000015-DDF6-4488-8EF2-E0D4BCBEE5CD}"/>
              </c:ext>
            </c:extLst>
          </c:dPt>
          <c:dLbls>
            <c:dLbl>
              <c:idx val="2"/>
              <c:layout>
                <c:manualLayout>
                  <c:x val="4.589386063010217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DAE-468C-AB20-922C8ACE3751}"/>
                </c:ext>
              </c:extLst>
            </c:dLbl>
            <c:dLbl>
              <c:idx val="3"/>
              <c:layout>
                <c:manualLayout>
                  <c:x val="2.7502816452025992E-2"/>
                  <c:y val="0"/>
                </c:manualLayout>
              </c:layout>
              <c:showLegendKey val="0"/>
              <c:showVal val="1"/>
              <c:showCatName val="0"/>
              <c:showSerName val="0"/>
              <c:showPercent val="0"/>
              <c:showBubbleSize val="0"/>
              <c:extLst>
                <c:ext xmlns:c15="http://schemas.microsoft.com/office/drawing/2012/chart" uri="{CE6537A1-D6FC-4f65-9D91-7224C49458BB}"/>
              </c:extLst>
            </c:dLbl>
            <c:numFmt formatCode="[$$-45C]#,##0.00,," sourceLinked="0"/>
            <c:spPr>
              <a:noFill/>
              <a:ln>
                <a:noFill/>
              </a:ln>
              <a:effectLst/>
            </c:spPr>
            <c:txPr>
              <a:bodyPr rot="0" spcFirstLastPara="1" vertOverflow="ellipsis" horzOverflow="clip" vert="horz" wrap="square" lIns="0" tIns="19050" rIns="38100" bIns="19050" anchor="ctr" anchorCtr="0">
                <a:spAutoFit/>
              </a:bodyPr>
              <a:lstStyle/>
              <a:p>
                <a:pPr algn="l">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bar_graph!$A$4:$A$19</c:f>
              <c:strCache>
                <c:ptCount val="15"/>
                <c:pt idx="0">
                  <c:v>876646</c:v>
                </c:pt>
                <c:pt idx="1">
                  <c:v>246316</c:v>
                </c:pt>
                <c:pt idx="2">
                  <c:v>809570</c:v>
                </c:pt>
                <c:pt idx="3">
                  <c:v>872246</c:v>
                </c:pt>
                <c:pt idx="4">
                  <c:v>770487</c:v>
                </c:pt>
                <c:pt idx="5">
                  <c:v>334053</c:v>
                </c:pt>
                <c:pt idx="6">
                  <c:v>356787</c:v>
                </c:pt>
                <c:pt idx="7">
                  <c:v>671858</c:v>
                </c:pt>
                <c:pt idx="8">
                  <c:v>207473</c:v>
                </c:pt>
                <c:pt idx="9">
                  <c:v>126225</c:v>
                </c:pt>
                <c:pt idx="10">
                  <c:v>216739</c:v>
                </c:pt>
                <c:pt idx="11">
                  <c:v>877572</c:v>
                </c:pt>
                <c:pt idx="12">
                  <c:v>191161</c:v>
                </c:pt>
                <c:pt idx="13">
                  <c:v>388389</c:v>
                </c:pt>
                <c:pt idx="14">
                  <c:v>719176</c:v>
                </c:pt>
              </c:strCache>
            </c:strRef>
          </c:cat>
          <c:val>
            <c:numRef>
              <c:f>bar_graph!$C$4:$C$19</c:f>
              <c:numCache>
                <c:formatCode>General</c:formatCode>
                <c:ptCount val="15"/>
                <c:pt idx="0">
                  <c:v>1346945.0499999998</c:v>
                </c:pt>
                <c:pt idx="1">
                  <c:v>937618.05</c:v>
                </c:pt>
                <c:pt idx="2">
                  <c:v>1038792.05</c:v>
                </c:pt>
                <c:pt idx="3">
                  <c:v>964952.50000000012</c:v>
                </c:pt>
                <c:pt idx="4">
                  <c:v>1210531.7999999996</c:v>
                </c:pt>
                <c:pt idx="5">
                  <c:v>915913.0499999997</c:v>
                </c:pt>
                <c:pt idx="6">
                  <c:v>1191460.2499999998</c:v>
                </c:pt>
                <c:pt idx="7">
                  <c:v>1087394.9000000001</c:v>
                </c:pt>
                <c:pt idx="8">
                  <c:v>1339446.2500000002</c:v>
                </c:pt>
                <c:pt idx="9">
                  <c:v>1011098.9999999999</c:v>
                </c:pt>
                <c:pt idx="10">
                  <c:v>1002318.4500000002</c:v>
                </c:pt>
                <c:pt idx="11">
                  <c:v>1327567.1500000001</c:v>
                </c:pt>
                <c:pt idx="12">
                  <c:v>1061515.8500000001</c:v>
                </c:pt>
                <c:pt idx="13">
                  <c:v>1085375.6999999997</c:v>
                </c:pt>
                <c:pt idx="14">
                  <c:v>1052626.3500000001</c:v>
                </c:pt>
              </c:numCache>
            </c:numRef>
          </c:val>
          <c:extLst>
            <c:ext xmlns:c16="http://schemas.microsoft.com/office/drawing/2014/chart" uri="{C3380CC4-5D6E-409C-BE32-E72D297353CC}">
              <c16:uniqueId val="{0000000E-8DAE-468C-AB20-922C8ACE3751}"/>
            </c:ext>
          </c:extLst>
        </c:ser>
        <c:dLbls>
          <c:showLegendKey val="0"/>
          <c:showVal val="1"/>
          <c:showCatName val="0"/>
          <c:showSerName val="0"/>
          <c:showPercent val="0"/>
          <c:showBubbleSize val="0"/>
        </c:dLbls>
        <c:gapWidth val="150"/>
        <c:overlap val="100"/>
        <c:axId val="439015423"/>
        <c:axId val="438984703"/>
      </c:barChart>
      <c:catAx>
        <c:axId val="439015423"/>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8984703"/>
        <c:crosses val="autoZero"/>
        <c:auto val="1"/>
        <c:lblAlgn val="ctr"/>
        <c:lblOffset val="1000"/>
        <c:noMultiLvlLbl val="0"/>
      </c:catAx>
      <c:valAx>
        <c:axId val="438984703"/>
        <c:scaling>
          <c:orientation val="minMax"/>
        </c:scaling>
        <c:delete val="1"/>
        <c:axPos val="b"/>
        <c:numFmt formatCode="[$$-45C]#,##0.00" sourceLinked="0"/>
        <c:majorTickMark val="out"/>
        <c:minorTickMark val="none"/>
        <c:tickLblPos val="nextTo"/>
        <c:crossAx val="439015423"/>
        <c:crosses val="autoZero"/>
        <c:crossBetween val="between"/>
      </c:valAx>
      <c:spPr>
        <a:noFill/>
        <a:ln w="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[Book1.xlsx]bar_graph!PivotTable8</c:name>
    <c:fmtId val="6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bar_graph!$F$3</c:f>
              <c:strCache>
                <c:ptCount val="1"/>
                <c:pt idx="0">
                  <c:v>Total Profit</c:v>
                </c:pt>
              </c:strCache>
            </c:strRef>
          </c:tx>
          <c:spPr>
            <a:solidFill>
              <a:schemeClr val="accent1"/>
            </a:solidFill>
            <a:ln>
              <a:noFill/>
            </a:ln>
            <a:effectLst/>
          </c:spPr>
          <c:invertIfNegative val="0"/>
          <c:cat>
            <c:strRef>
              <c:f>bar_graph!$E$4:$E$5</c:f>
              <c:strCache>
                <c:ptCount val="1"/>
                <c:pt idx="0">
                  <c:v>North</c:v>
                </c:pt>
              </c:strCache>
            </c:strRef>
          </c:cat>
          <c:val>
            <c:numRef>
              <c:f>bar_graph!$F$4:$F$5</c:f>
              <c:numCache>
                <c:formatCode>General</c:formatCode>
                <c:ptCount val="1"/>
                <c:pt idx="0">
                  <c:v>5310894.3999999994</c:v>
                </c:pt>
              </c:numCache>
            </c:numRef>
          </c:val>
          <c:extLst>
            <c:ext xmlns:c16="http://schemas.microsoft.com/office/drawing/2014/chart" uri="{C3380CC4-5D6E-409C-BE32-E72D297353CC}">
              <c16:uniqueId val="{00000000-37C7-4B64-BDC2-03606F52D646}"/>
            </c:ext>
          </c:extLst>
        </c:ser>
        <c:ser>
          <c:idx val="1"/>
          <c:order val="1"/>
          <c:tx>
            <c:strRef>
              <c:f>bar_graph!$G$3</c:f>
              <c:strCache>
                <c:ptCount val="1"/>
                <c:pt idx="0">
                  <c:v>Sum of Revenue</c:v>
                </c:pt>
              </c:strCache>
            </c:strRef>
          </c:tx>
          <c:spPr>
            <a:solidFill>
              <a:schemeClr val="accent2"/>
            </a:solidFill>
            <a:ln>
              <a:noFill/>
            </a:ln>
            <a:effectLst/>
          </c:spPr>
          <c:invertIfNegative val="0"/>
          <c:cat>
            <c:strRef>
              <c:f>bar_graph!$E$4:$E$5</c:f>
              <c:strCache>
                <c:ptCount val="1"/>
                <c:pt idx="0">
                  <c:v>North</c:v>
                </c:pt>
              </c:strCache>
            </c:strRef>
          </c:cat>
          <c:val>
            <c:numRef>
              <c:f>bar_graph!$G$4:$G$5</c:f>
              <c:numCache>
                <c:formatCode>General</c:formatCode>
                <c:ptCount val="1"/>
                <c:pt idx="0">
                  <c:v>16573556.4</c:v>
                </c:pt>
              </c:numCache>
            </c:numRef>
          </c:val>
          <c:extLst>
            <c:ext xmlns:c16="http://schemas.microsoft.com/office/drawing/2014/chart" uri="{C3380CC4-5D6E-409C-BE32-E72D297353CC}">
              <c16:uniqueId val="{00000002-37C7-4B64-BDC2-03606F52D646}"/>
            </c:ext>
          </c:extLst>
        </c:ser>
        <c:dLbls>
          <c:showLegendKey val="0"/>
          <c:showVal val="0"/>
          <c:showCatName val="0"/>
          <c:showSerName val="0"/>
          <c:showPercent val="0"/>
          <c:showBubbleSize val="0"/>
        </c:dLbls>
        <c:gapWidth val="190"/>
        <c:overlap val="-27"/>
        <c:axId val="565537487"/>
        <c:axId val="565538927"/>
      </c:barChart>
      <c:catAx>
        <c:axId val="565537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538927"/>
        <c:crosses val="autoZero"/>
        <c:auto val="1"/>
        <c:lblAlgn val="ctr"/>
        <c:lblOffset val="100"/>
        <c:noMultiLvlLbl val="0"/>
      </c:catAx>
      <c:valAx>
        <c:axId val="565538927"/>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53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[Book1.xlsx]bar_graph!PivotTable11</c:name>
    <c:fmtId val="77"/>
  </c:pivotSource>
  <c:chart>
    <c:autoTitleDeleted val="1"/>
    <c:pivotFmts>
      <c:pivotFmt>
        <c:idx val="0"/>
        <c:spPr>
          <a:solidFill>
            <a:schemeClr val="accent1"/>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09675190048373E-2"/>
          <c:y val="7.6726342710997444E-2"/>
          <c:w val="0.92398064961990323"/>
          <c:h val="0.78134099925488854"/>
        </c:manualLayout>
      </c:layout>
      <c:barChart>
        <c:barDir val="col"/>
        <c:grouping val="clustered"/>
        <c:varyColors val="0"/>
        <c:ser>
          <c:idx val="0"/>
          <c:order val="0"/>
          <c:tx>
            <c:strRef>
              <c:f>bar_graph!$N$4</c:f>
              <c:strCache>
                <c:ptCount val="1"/>
                <c:pt idx="0">
                  <c:v>Total</c:v>
                </c:pt>
              </c:strCache>
            </c:strRef>
          </c:tx>
          <c:spPr>
            <a:solidFill>
              <a:schemeClr val="accent6">
                <a:lumMod val="50000"/>
              </a:schemeClr>
            </a:solidFill>
            <a:ln>
              <a:noFill/>
            </a:ln>
            <a:effectLst/>
          </c:spPr>
          <c:invertIfNegative val="0"/>
          <c:dLbls>
            <c:numFmt formatCode="[$$-45C]#,##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bar_graph!$M$5:$M$10</c:f>
              <c:strCache>
                <c:ptCount val="5"/>
                <c:pt idx="0">
                  <c:v>0</c:v>
                </c:pt>
                <c:pt idx="1">
                  <c:v>5</c:v>
                </c:pt>
                <c:pt idx="2">
                  <c:v>10</c:v>
                </c:pt>
                <c:pt idx="3">
                  <c:v>15</c:v>
                </c:pt>
                <c:pt idx="4">
                  <c:v>20</c:v>
                </c:pt>
              </c:strCache>
            </c:strRef>
          </c:cat>
          <c:val>
            <c:numRef>
              <c:f>bar_graph!$N$5:$N$10</c:f>
              <c:numCache>
                <c:formatCode>[$$-45C]#,##0.00</c:formatCode>
                <c:ptCount val="5"/>
                <c:pt idx="0">
                  <c:v>6682.5388692579509</c:v>
                </c:pt>
                <c:pt idx="1">
                  <c:v>3499.9452789699599</c:v>
                </c:pt>
                <c:pt idx="2">
                  <c:v>4680.1433962264164</c:v>
                </c:pt>
                <c:pt idx="3">
                  <c:v>2265.8644578313256</c:v>
                </c:pt>
                <c:pt idx="4">
                  <c:v>850.82941176470604</c:v>
                </c:pt>
              </c:numCache>
            </c:numRef>
          </c:val>
          <c:extLst>
            <c:ext xmlns:c16="http://schemas.microsoft.com/office/drawing/2014/chart" uri="{C3380CC4-5D6E-409C-BE32-E72D297353CC}">
              <c16:uniqueId val="{00000000-383F-4C39-BBB7-2920D8DC33F6}"/>
            </c:ext>
          </c:extLst>
        </c:ser>
        <c:dLbls>
          <c:dLblPos val="outEnd"/>
          <c:showLegendKey val="0"/>
          <c:showVal val="1"/>
          <c:showCatName val="0"/>
          <c:showSerName val="0"/>
          <c:showPercent val="0"/>
          <c:showBubbleSize val="0"/>
        </c:dLbls>
        <c:gapWidth val="219"/>
        <c:overlap val="-27"/>
        <c:axId val="843886495"/>
        <c:axId val="843904255"/>
      </c:barChart>
      <c:catAx>
        <c:axId val="8438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3904255"/>
        <c:crosses val="autoZero"/>
        <c:auto val="1"/>
        <c:lblAlgn val="ctr"/>
        <c:lblOffset val="100"/>
        <c:noMultiLvlLbl val="0"/>
      </c:catAx>
      <c:valAx>
        <c:axId val="843904255"/>
        <c:scaling>
          <c:orientation val="minMax"/>
        </c:scaling>
        <c:delete val="1"/>
        <c:axPos val="l"/>
        <c:numFmt formatCode="[$$-45C]#,##0.00" sourceLinked="1"/>
        <c:majorTickMark val="none"/>
        <c:minorTickMark val="none"/>
        <c:tickLblPos val="nextTo"/>
        <c:crossAx val="8438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[Book1.xlsx]Sheet6!payment_methods</c:name>
    <c:fmtId val="7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1555483490771"/>
          <c:y val="4.0807938733291624E-2"/>
          <c:w val="0.57935297442344713"/>
          <c:h val="0.80100724737947993"/>
        </c:manualLayout>
      </c:layout>
      <c:barChart>
        <c:barDir val="col"/>
        <c:grouping val="clustered"/>
        <c:varyColors val="0"/>
        <c:ser>
          <c:idx val="0"/>
          <c:order val="0"/>
          <c:tx>
            <c:strRef>
              <c:f>Sheet6!$L$28</c:f>
              <c:strCache>
                <c:ptCount val="1"/>
                <c:pt idx="0">
                  <c:v>Sum of profit</c:v>
                </c:pt>
              </c:strCache>
            </c:strRef>
          </c:tx>
          <c:spPr>
            <a:solidFill>
              <a:schemeClr val="accent1"/>
            </a:solidFill>
            <a:ln>
              <a:noFill/>
            </a:ln>
            <a:effectLst/>
          </c:spPr>
          <c:invertIfNegative val="0"/>
          <c:cat>
            <c:strRef>
              <c:f>Sheet6!$K$29:$K$33</c:f>
              <c:strCache>
                <c:ptCount val="4"/>
                <c:pt idx="0">
                  <c:v>COD</c:v>
                </c:pt>
                <c:pt idx="1">
                  <c:v>Credit Card</c:v>
                </c:pt>
                <c:pt idx="2">
                  <c:v>Debit Card</c:v>
                </c:pt>
                <c:pt idx="3">
                  <c:v>UPI</c:v>
                </c:pt>
              </c:strCache>
            </c:strRef>
          </c:cat>
          <c:val>
            <c:numRef>
              <c:f>Sheet6!$L$29:$L$33</c:f>
              <c:numCache>
                <c:formatCode>General</c:formatCode>
                <c:ptCount val="4"/>
                <c:pt idx="0">
                  <c:v>537069.40000000014</c:v>
                </c:pt>
                <c:pt idx="1">
                  <c:v>1535794.6499999997</c:v>
                </c:pt>
                <c:pt idx="2">
                  <c:v>724607.35</c:v>
                </c:pt>
                <c:pt idx="3">
                  <c:v>2513423.0000000014</c:v>
                </c:pt>
              </c:numCache>
            </c:numRef>
          </c:val>
          <c:extLst>
            <c:ext xmlns:c16="http://schemas.microsoft.com/office/drawing/2014/chart" uri="{C3380CC4-5D6E-409C-BE32-E72D297353CC}">
              <c16:uniqueId val="{00000000-C1C4-4B40-BBBB-B1E8BB1C5F55}"/>
            </c:ext>
          </c:extLst>
        </c:ser>
        <c:ser>
          <c:idx val="1"/>
          <c:order val="1"/>
          <c:tx>
            <c:strRef>
              <c:f>Sheet6!$M$28</c:f>
              <c:strCache>
                <c:ptCount val="1"/>
                <c:pt idx="0">
                  <c:v>Sum of Revenue</c:v>
                </c:pt>
              </c:strCache>
            </c:strRef>
          </c:tx>
          <c:spPr>
            <a:solidFill>
              <a:schemeClr val="accent2"/>
            </a:solidFill>
            <a:ln>
              <a:noFill/>
            </a:ln>
            <a:effectLst/>
          </c:spPr>
          <c:invertIfNegative val="0"/>
          <c:cat>
            <c:strRef>
              <c:f>Sheet6!$K$29:$K$33</c:f>
              <c:strCache>
                <c:ptCount val="4"/>
                <c:pt idx="0">
                  <c:v>COD</c:v>
                </c:pt>
                <c:pt idx="1">
                  <c:v>Credit Card</c:v>
                </c:pt>
                <c:pt idx="2">
                  <c:v>Debit Card</c:v>
                </c:pt>
                <c:pt idx="3">
                  <c:v>UPI</c:v>
                </c:pt>
              </c:strCache>
            </c:strRef>
          </c:cat>
          <c:val>
            <c:numRef>
              <c:f>Sheet6!$M$29:$M$33</c:f>
              <c:numCache>
                <c:formatCode>General</c:formatCode>
                <c:ptCount val="4"/>
                <c:pt idx="0">
                  <c:v>1821019.3999999997</c:v>
                </c:pt>
                <c:pt idx="1">
                  <c:v>4483631.6500000004</c:v>
                </c:pt>
                <c:pt idx="2">
                  <c:v>2480335.35</c:v>
                </c:pt>
                <c:pt idx="3">
                  <c:v>7788569.9999999972</c:v>
                </c:pt>
              </c:numCache>
            </c:numRef>
          </c:val>
          <c:extLst>
            <c:ext xmlns:c16="http://schemas.microsoft.com/office/drawing/2014/chart" uri="{C3380CC4-5D6E-409C-BE32-E72D297353CC}">
              <c16:uniqueId val="{00000001-C1C4-4B40-BBBB-B1E8BB1C5F55}"/>
            </c:ext>
          </c:extLst>
        </c:ser>
        <c:dLbls>
          <c:showLegendKey val="0"/>
          <c:showVal val="0"/>
          <c:showCatName val="0"/>
          <c:showSerName val="0"/>
          <c:showPercent val="0"/>
          <c:showBubbleSize val="0"/>
        </c:dLbls>
        <c:gapWidth val="219"/>
        <c:overlap val="-27"/>
        <c:axId val="771714032"/>
        <c:axId val="771714992"/>
      </c:barChart>
      <c:catAx>
        <c:axId val="7717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714992"/>
        <c:crosses val="autoZero"/>
        <c:auto val="1"/>
        <c:lblAlgn val="ctr"/>
        <c:lblOffset val="100"/>
        <c:noMultiLvlLbl val="0"/>
      </c:catAx>
      <c:valAx>
        <c:axId val="771714992"/>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714032"/>
        <c:crosses val="autoZero"/>
        <c:crossBetween val="between"/>
      </c:valAx>
      <c:spPr>
        <a:noFill/>
        <a:ln>
          <a:noFill/>
        </a:ln>
        <a:effectLst/>
      </c:spPr>
    </c:plotArea>
    <c:legend>
      <c:legendPos val="r"/>
      <c:layout>
        <c:manualLayout>
          <c:xMode val="edge"/>
          <c:yMode val="edge"/>
          <c:x val="0.7618920226596303"/>
          <c:y val="0.40212944738488515"/>
          <c:w val="0.21987422057868489"/>
          <c:h val="0.19574110523022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[Book1.xlsx]Sheet6!orders vs quantitiy</c:name>
    <c:fmtId val="91"/>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48636868733544E-2"/>
          <c:y val="0.13507355115580388"/>
          <c:w val="0.64397445741274217"/>
          <c:h val="0.5911792899602708"/>
        </c:manualLayout>
      </c:layout>
      <c:barChart>
        <c:barDir val="col"/>
        <c:grouping val="stacked"/>
        <c:varyColors val="0"/>
        <c:ser>
          <c:idx val="0"/>
          <c:order val="0"/>
          <c:tx>
            <c:strRef>
              <c:f>Sheet6!$S$20</c:f>
              <c:strCache>
                <c:ptCount val="1"/>
                <c:pt idx="0">
                  <c:v>Total Orders</c:v>
                </c:pt>
              </c:strCache>
            </c:strRef>
          </c:tx>
          <c:spPr>
            <a:solidFill>
              <a:schemeClr val="accent6">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Sheet6!$R$21:$R$36</c:f>
              <c:strCache>
                <c:ptCount val="15"/>
                <c:pt idx="0">
                  <c:v>877572</c:v>
                </c:pt>
                <c:pt idx="1">
                  <c:v>876646</c:v>
                </c:pt>
                <c:pt idx="2">
                  <c:v>872246</c:v>
                </c:pt>
                <c:pt idx="3">
                  <c:v>809570</c:v>
                </c:pt>
                <c:pt idx="4">
                  <c:v>770487</c:v>
                </c:pt>
                <c:pt idx="5">
                  <c:v>719176</c:v>
                </c:pt>
                <c:pt idx="6">
                  <c:v>671858</c:v>
                </c:pt>
                <c:pt idx="7">
                  <c:v>388389</c:v>
                </c:pt>
                <c:pt idx="8">
                  <c:v>356787</c:v>
                </c:pt>
                <c:pt idx="9">
                  <c:v>334053</c:v>
                </c:pt>
                <c:pt idx="10">
                  <c:v>246316</c:v>
                </c:pt>
                <c:pt idx="11">
                  <c:v>216739</c:v>
                </c:pt>
                <c:pt idx="12">
                  <c:v>207473</c:v>
                </c:pt>
                <c:pt idx="13">
                  <c:v>191161</c:v>
                </c:pt>
                <c:pt idx="14">
                  <c:v>126225</c:v>
                </c:pt>
              </c:strCache>
            </c:strRef>
          </c:cat>
          <c:val>
            <c:numRef>
              <c:f>Sheet6!$S$21:$S$36</c:f>
              <c:numCache>
                <c:formatCode>General</c:formatCode>
                <c:ptCount val="15"/>
                <c:pt idx="0">
                  <c:v>69</c:v>
                </c:pt>
                <c:pt idx="1">
                  <c:v>76</c:v>
                </c:pt>
                <c:pt idx="2">
                  <c:v>62</c:v>
                </c:pt>
                <c:pt idx="3">
                  <c:v>67</c:v>
                </c:pt>
                <c:pt idx="4">
                  <c:v>67</c:v>
                </c:pt>
                <c:pt idx="5">
                  <c:v>72</c:v>
                </c:pt>
                <c:pt idx="6">
                  <c:v>80</c:v>
                </c:pt>
                <c:pt idx="7">
                  <c:v>69</c:v>
                </c:pt>
                <c:pt idx="8">
                  <c:v>71</c:v>
                </c:pt>
                <c:pt idx="9">
                  <c:v>59</c:v>
                </c:pt>
                <c:pt idx="10">
                  <c:v>67</c:v>
                </c:pt>
                <c:pt idx="11">
                  <c:v>67</c:v>
                </c:pt>
                <c:pt idx="12">
                  <c:v>67</c:v>
                </c:pt>
                <c:pt idx="13">
                  <c:v>69</c:v>
                </c:pt>
                <c:pt idx="14">
                  <c:v>60</c:v>
                </c:pt>
              </c:numCache>
            </c:numRef>
          </c:val>
          <c:extLst>
            <c:ext xmlns:c16="http://schemas.microsoft.com/office/drawing/2014/chart" uri="{C3380CC4-5D6E-409C-BE32-E72D297353CC}">
              <c16:uniqueId val="{00000000-F324-46E6-B3CD-56A00C3F9E36}"/>
            </c:ext>
          </c:extLst>
        </c:ser>
        <c:ser>
          <c:idx val="1"/>
          <c:order val="1"/>
          <c:tx>
            <c:strRef>
              <c:f>Sheet6!$T$20</c:f>
              <c:strCache>
                <c:ptCount val="1"/>
                <c:pt idx="0">
                  <c:v>Total Quantity</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Sheet6!$R$21:$R$36</c:f>
              <c:strCache>
                <c:ptCount val="15"/>
                <c:pt idx="0">
                  <c:v>877572</c:v>
                </c:pt>
                <c:pt idx="1">
                  <c:v>876646</c:v>
                </c:pt>
                <c:pt idx="2">
                  <c:v>872246</c:v>
                </c:pt>
                <c:pt idx="3">
                  <c:v>809570</c:v>
                </c:pt>
                <c:pt idx="4">
                  <c:v>770487</c:v>
                </c:pt>
                <c:pt idx="5">
                  <c:v>719176</c:v>
                </c:pt>
                <c:pt idx="6">
                  <c:v>671858</c:v>
                </c:pt>
                <c:pt idx="7">
                  <c:v>388389</c:v>
                </c:pt>
                <c:pt idx="8">
                  <c:v>356787</c:v>
                </c:pt>
                <c:pt idx="9">
                  <c:v>334053</c:v>
                </c:pt>
                <c:pt idx="10">
                  <c:v>246316</c:v>
                </c:pt>
                <c:pt idx="11">
                  <c:v>216739</c:v>
                </c:pt>
                <c:pt idx="12">
                  <c:v>207473</c:v>
                </c:pt>
                <c:pt idx="13">
                  <c:v>191161</c:v>
                </c:pt>
                <c:pt idx="14">
                  <c:v>126225</c:v>
                </c:pt>
              </c:strCache>
            </c:strRef>
          </c:cat>
          <c:val>
            <c:numRef>
              <c:f>Sheet6!$T$21:$T$36</c:f>
              <c:numCache>
                <c:formatCode>General</c:formatCode>
                <c:ptCount val="15"/>
                <c:pt idx="0">
                  <c:v>117</c:v>
                </c:pt>
                <c:pt idx="1">
                  <c:v>134</c:v>
                </c:pt>
                <c:pt idx="2">
                  <c:v>97</c:v>
                </c:pt>
                <c:pt idx="3">
                  <c:v>102</c:v>
                </c:pt>
                <c:pt idx="4">
                  <c:v>123</c:v>
                </c:pt>
                <c:pt idx="5">
                  <c:v>99</c:v>
                </c:pt>
                <c:pt idx="6">
                  <c:v>122</c:v>
                </c:pt>
                <c:pt idx="7">
                  <c:v>109</c:v>
                </c:pt>
                <c:pt idx="8">
                  <c:v>125</c:v>
                </c:pt>
                <c:pt idx="9">
                  <c:v>99</c:v>
                </c:pt>
                <c:pt idx="10">
                  <c:v>111</c:v>
                </c:pt>
                <c:pt idx="11">
                  <c:v>116</c:v>
                </c:pt>
                <c:pt idx="12">
                  <c:v>116</c:v>
                </c:pt>
                <c:pt idx="13">
                  <c:v>104</c:v>
                </c:pt>
                <c:pt idx="14">
                  <c:v>98</c:v>
                </c:pt>
              </c:numCache>
            </c:numRef>
          </c:val>
          <c:extLst>
            <c:ext xmlns:c16="http://schemas.microsoft.com/office/drawing/2014/chart" uri="{C3380CC4-5D6E-409C-BE32-E72D297353CC}">
              <c16:uniqueId val="{00000001-F324-46E6-B3CD-56A00C3F9E36}"/>
            </c:ext>
          </c:extLst>
        </c:ser>
        <c:dLbls>
          <c:dLblPos val="inEnd"/>
          <c:showLegendKey val="0"/>
          <c:showVal val="1"/>
          <c:showCatName val="0"/>
          <c:showSerName val="0"/>
          <c:showPercent val="0"/>
          <c:showBubbleSize val="0"/>
        </c:dLbls>
        <c:gapWidth val="40"/>
        <c:overlap val="100"/>
        <c:axId val="96699392"/>
        <c:axId val="96697472"/>
      </c:barChart>
      <c:catAx>
        <c:axId val="966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7472"/>
        <c:crosses val="autoZero"/>
        <c:auto val="1"/>
        <c:lblAlgn val="ctr"/>
        <c:lblOffset val="100"/>
        <c:noMultiLvlLbl val="0"/>
      </c:catAx>
      <c:valAx>
        <c:axId val="96697472"/>
        <c:scaling>
          <c:orientation val="minMax"/>
        </c:scaling>
        <c:delete val="1"/>
        <c:axPos val="l"/>
        <c:numFmt formatCode="General" sourceLinked="1"/>
        <c:majorTickMark val="none"/>
        <c:minorTickMark val="none"/>
        <c:tickLblPos val="nextTo"/>
        <c:crossAx val="96699392"/>
        <c:crosses val="autoZero"/>
        <c:crossBetween val="between"/>
      </c:valAx>
      <c:spPr>
        <a:noFill/>
        <a:ln>
          <a:noFill/>
        </a:ln>
        <a:effectLst/>
      </c:spPr>
    </c:plotArea>
    <c:legend>
      <c:legendPos val="r"/>
      <c:overlay val="0"/>
      <c:spPr>
        <a:noFill/>
        <a:ln w="0">
          <a:noFill/>
        </a:ln>
        <a:effectLst>
          <a:softEdge rad="190500"/>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[Book1.xlsx]bar_graph!PivotTable1</c:name>
    <c:fmtId val="5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bar_graph!$B$35</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bar_graph!$A$36:$A$55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bar_graph!$B$36:$B$55</c:f>
              <c:numCache>
                <c:formatCode>General</c:formatCode>
                <c:ptCount val="17"/>
                <c:pt idx="0">
                  <c:v>1123556.0999999999</c:v>
                </c:pt>
                <c:pt idx="1">
                  <c:v>838561.50000000012</c:v>
                </c:pt>
                <c:pt idx="2">
                  <c:v>1269354.3</c:v>
                </c:pt>
                <c:pt idx="3">
                  <c:v>938774.8</c:v>
                </c:pt>
                <c:pt idx="4">
                  <c:v>907036.2000000003</c:v>
                </c:pt>
                <c:pt idx="5">
                  <c:v>1166662.5000000002</c:v>
                </c:pt>
                <c:pt idx="6">
                  <c:v>759428.89999999979</c:v>
                </c:pt>
                <c:pt idx="7">
                  <c:v>1221297.8500000001</c:v>
                </c:pt>
                <c:pt idx="8">
                  <c:v>960588.84999999974</c:v>
                </c:pt>
                <c:pt idx="9">
                  <c:v>1056864.75</c:v>
                </c:pt>
                <c:pt idx="10">
                  <c:v>904954.79999999981</c:v>
                </c:pt>
                <c:pt idx="11">
                  <c:v>872255.65</c:v>
                </c:pt>
                <c:pt idx="12">
                  <c:v>1039125.7499999998</c:v>
                </c:pt>
                <c:pt idx="13">
                  <c:v>785698.10000000009</c:v>
                </c:pt>
                <c:pt idx="14">
                  <c:v>1078263.8499999999</c:v>
                </c:pt>
                <c:pt idx="15">
                  <c:v>1189343.0500000003</c:v>
                </c:pt>
                <c:pt idx="16">
                  <c:v>461789.44999999995</c:v>
                </c:pt>
              </c:numCache>
            </c:numRef>
          </c:val>
          <c:smooth val="0"/>
          <c:extLst>
            <c:ext xmlns:c16="http://schemas.microsoft.com/office/drawing/2014/chart" uri="{C3380CC4-5D6E-409C-BE32-E72D297353CC}">
              <c16:uniqueId val="{00000000-C129-4CFE-87D4-03F939FEB565}"/>
            </c:ext>
          </c:extLst>
        </c:ser>
        <c:ser>
          <c:idx val="2"/>
          <c:order val="2"/>
          <c:tx>
            <c:strRef>
              <c:f>bar_graph!$D$35</c:f>
              <c:strCache>
                <c:ptCount val="1"/>
                <c:pt idx="0">
                  <c:v>Sum of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bar_graph!$A$36:$A$55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bar_graph!$D$36:$D$55</c:f>
              <c:numCache>
                <c:formatCode>General</c:formatCode>
                <c:ptCount val="17"/>
                <c:pt idx="0">
                  <c:v>373905.1</c:v>
                </c:pt>
                <c:pt idx="1">
                  <c:v>300450.49999999994</c:v>
                </c:pt>
                <c:pt idx="2">
                  <c:v>280010.3</c:v>
                </c:pt>
                <c:pt idx="3">
                  <c:v>343471.80000000005</c:v>
                </c:pt>
                <c:pt idx="4">
                  <c:v>312044.19999999995</c:v>
                </c:pt>
                <c:pt idx="5">
                  <c:v>488177.50000000006</c:v>
                </c:pt>
                <c:pt idx="6">
                  <c:v>116727.9</c:v>
                </c:pt>
                <c:pt idx="7">
                  <c:v>403965.85</c:v>
                </c:pt>
                <c:pt idx="8">
                  <c:v>197847.85000000006</c:v>
                </c:pt>
                <c:pt idx="9">
                  <c:v>361459.75</c:v>
                </c:pt>
                <c:pt idx="10">
                  <c:v>278447.8</c:v>
                </c:pt>
                <c:pt idx="11">
                  <c:v>253406.64999999997</c:v>
                </c:pt>
                <c:pt idx="12">
                  <c:v>353249.74999999994</c:v>
                </c:pt>
                <c:pt idx="13">
                  <c:v>236506.09999999998</c:v>
                </c:pt>
                <c:pt idx="14">
                  <c:v>325952.85000000003</c:v>
                </c:pt>
                <c:pt idx="15">
                  <c:v>523058.05000000016</c:v>
                </c:pt>
                <c:pt idx="16">
                  <c:v>162212.44999999998</c:v>
                </c:pt>
              </c:numCache>
            </c:numRef>
          </c:val>
          <c:smooth val="0"/>
          <c:extLst>
            <c:ext xmlns:c16="http://schemas.microsoft.com/office/drawing/2014/chart" uri="{C3380CC4-5D6E-409C-BE32-E72D297353CC}">
              <c16:uniqueId val="{00000001-C129-4CFE-87D4-03F939FEB565}"/>
            </c:ext>
          </c:extLst>
        </c:ser>
        <c:dLbls>
          <c:showLegendKey val="0"/>
          <c:showVal val="0"/>
          <c:showCatName val="0"/>
          <c:showSerName val="0"/>
          <c:showPercent val="0"/>
          <c:showBubbleSize val="0"/>
        </c:dLbls>
        <c:marker val="1"/>
        <c:smooth val="0"/>
        <c:axId val="44280767"/>
        <c:axId val="44293727"/>
      </c:lineChart>
      <c:lineChart>
        <c:grouping val="standard"/>
        <c:varyColors val="0"/>
        <c:ser>
          <c:idx val="1"/>
          <c:order val="1"/>
          <c:tx>
            <c:strRef>
              <c:f>bar_graph!$C$35</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bar_graph!$A$36:$A$55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bar_graph!$C$36:$C$55</c:f>
              <c:numCache>
                <c:formatCode>General</c:formatCode>
                <c:ptCount val="17"/>
                <c:pt idx="0">
                  <c:v>115</c:v>
                </c:pt>
                <c:pt idx="1">
                  <c:v>86</c:v>
                </c:pt>
                <c:pt idx="2">
                  <c:v>139</c:v>
                </c:pt>
                <c:pt idx="3">
                  <c:v>95</c:v>
                </c:pt>
                <c:pt idx="4">
                  <c:v>94</c:v>
                </c:pt>
                <c:pt idx="5">
                  <c:v>106</c:v>
                </c:pt>
                <c:pt idx="6">
                  <c:v>85</c:v>
                </c:pt>
                <c:pt idx="7">
                  <c:v>108</c:v>
                </c:pt>
                <c:pt idx="8">
                  <c:v>105</c:v>
                </c:pt>
                <c:pt idx="9">
                  <c:v>104</c:v>
                </c:pt>
                <c:pt idx="10">
                  <c:v>92</c:v>
                </c:pt>
                <c:pt idx="11">
                  <c:v>87</c:v>
                </c:pt>
                <c:pt idx="12">
                  <c:v>108</c:v>
                </c:pt>
                <c:pt idx="13">
                  <c:v>78</c:v>
                </c:pt>
                <c:pt idx="14">
                  <c:v>108</c:v>
                </c:pt>
                <c:pt idx="15">
                  <c:v>113</c:v>
                </c:pt>
                <c:pt idx="16">
                  <c:v>49</c:v>
                </c:pt>
              </c:numCache>
            </c:numRef>
          </c:val>
          <c:smooth val="0"/>
          <c:extLst>
            <c:ext xmlns:c16="http://schemas.microsoft.com/office/drawing/2014/chart" uri="{C3380CC4-5D6E-409C-BE32-E72D297353CC}">
              <c16:uniqueId val="{00000002-C129-4CFE-87D4-03F939FEB565}"/>
            </c:ext>
          </c:extLst>
        </c:ser>
        <c:ser>
          <c:idx val="3"/>
          <c:order val="3"/>
          <c:tx>
            <c:strRef>
              <c:f>bar_graph!$E$35</c:f>
              <c:strCache>
                <c:ptCount val="1"/>
                <c:pt idx="0">
                  <c:v>Orders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bar_graph!$A$36:$A$55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bar_graph!$E$36:$E$55</c:f>
              <c:numCache>
                <c:formatCode>General</c:formatCode>
                <c:ptCount val="17"/>
                <c:pt idx="0">
                  <c:v>62</c:v>
                </c:pt>
                <c:pt idx="1">
                  <c:v>51</c:v>
                </c:pt>
                <c:pt idx="2">
                  <c:v>74</c:v>
                </c:pt>
                <c:pt idx="3">
                  <c:v>55</c:v>
                </c:pt>
                <c:pt idx="4">
                  <c:v>63</c:v>
                </c:pt>
                <c:pt idx="5">
                  <c:v>62</c:v>
                </c:pt>
                <c:pt idx="6">
                  <c:v>54</c:v>
                </c:pt>
                <c:pt idx="7">
                  <c:v>66</c:v>
                </c:pt>
                <c:pt idx="8">
                  <c:v>64</c:v>
                </c:pt>
                <c:pt idx="9">
                  <c:v>67</c:v>
                </c:pt>
                <c:pt idx="10">
                  <c:v>60</c:v>
                </c:pt>
                <c:pt idx="11">
                  <c:v>55</c:v>
                </c:pt>
                <c:pt idx="12">
                  <c:v>72</c:v>
                </c:pt>
                <c:pt idx="13">
                  <c:v>55</c:v>
                </c:pt>
                <c:pt idx="14">
                  <c:v>66</c:v>
                </c:pt>
                <c:pt idx="15">
                  <c:v>68</c:v>
                </c:pt>
                <c:pt idx="16">
                  <c:v>28</c:v>
                </c:pt>
              </c:numCache>
            </c:numRef>
          </c:val>
          <c:smooth val="0"/>
          <c:extLst>
            <c:ext xmlns:c16="http://schemas.microsoft.com/office/drawing/2014/chart" uri="{C3380CC4-5D6E-409C-BE32-E72D297353CC}">
              <c16:uniqueId val="{00000003-C129-4CFE-87D4-03F939FEB565}"/>
            </c:ext>
          </c:extLst>
        </c:ser>
        <c:dLbls>
          <c:showLegendKey val="0"/>
          <c:showVal val="0"/>
          <c:showCatName val="0"/>
          <c:showSerName val="0"/>
          <c:showPercent val="0"/>
          <c:showBubbleSize val="0"/>
        </c:dLbls>
        <c:marker val="1"/>
        <c:smooth val="0"/>
        <c:axId val="44307167"/>
        <c:axId val="44309087"/>
      </c:lineChart>
      <c:catAx>
        <c:axId val="4428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3727"/>
        <c:crosses val="autoZero"/>
        <c:auto val="1"/>
        <c:lblAlgn val="ctr"/>
        <c:lblOffset val="100"/>
        <c:noMultiLvlLbl val="0"/>
      </c:catAx>
      <c:valAx>
        <c:axId val="44293727"/>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80767"/>
        <c:crosses val="autoZero"/>
        <c:crossBetween val="between"/>
      </c:valAx>
      <c:valAx>
        <c:axId val="443090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7167"/>
        <c:crosses val="max"/>
        <c:crossBetween val="between"/>
      </c:valAx>
      <c:catAx>
        <c:axId val="44307167"/>
        <c:scaling>
          <c:orientation val="minMax"/>
        </c:scaling>
        <c:delete val="1"/>
        <c:axPos val="b"/>
        <c:numFmt formatCode="General" sourceLinked="1"/>
        <c:majorTickMark val="none"/>
        <c:minorTickMark val="none"/>
        <c:tickLblPos val="nextTo"/>
        <c:crossAx val="44309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000000000000001E-2"/>
          <c:y val="7.407407407407407E-2"/>
          <c:w val="0.93888888888888888"/>
          <c:h val="0.89814814814814814"/>
        </c:manualLayout>
      </c:layout>
      <c:barChart>
        <c:barDir val="col"/>
        <c:grouping val="clustered"/>
        <c:varyColors val="0"/>
        <c:ser>
          <c:idx val="0"/>
          <c:order val="0"/>
          <c:tx>
            <c:strRef>
              <c:f>bar_graph!$R$4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bar_graph!$R$5</c:f>
              <c:numCache>
                <c:formatCode>[$$-45C]#,##0.00</c:formatCode>
                <c:ptCount val="1"/>
                <c:pt idx="0">
                  <c:v>3994.5651381718799</c:v>
                </c:pt>
              </c:numCache>
            </c:numRef>
          </c:val>
          <c:extLst>
            <c:ext xmlns:c16="http://schemas.microsoft.com/office/drawing/2014/chart" uri="{C3380CC4-5D6E-409C-BE32-E72D297353CC}">
              <c16:uniqueId val="{00000000-461C-4FD8-AEF7-472921F22151}"/>
            </c:ext>
          </c:extLst>
        </c:ser>
        <c:ser>
          <c:idx val="1"/>
          <c:order val="1"/>
          <c:tx>
            <c:strRef>
              <c:f>bar_graph!$S$4</c:f>
              <c:strCache>
                <c:ptCount val="1"/>
                <c:pt idx="0">
                  <c:v>NO</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bar_graph!$S$5</c:f>
              <c:numCache>
                <c:formatCode>[$$-45C]#,##0.00</c:formatCode>
                <c:ptCount val="1"/>
                <c:pt idx="0">
                  <c:v>2500.6951378809872</c:v>
                </c:pt>
              </c:numCache>
            </c:numRef>
          </c:val>
          <c:extLst>
            <c:ext xmlns:c16="http://schemas.microsoft.com/office/drawing/2014/chart" uri="{C3380CC4-5D6E-409C-BE32-E72D297353CC}">
              <c16:uniqueId val="{00000001-461C-4FD8-AEF7-472921F22151}"/>
            </c:ext>
          </c:extLst>
        </c:ser>
        <c:dLbls>
          <c:dLblPos val="ctr"/>
          <c:showLegendKey val="0"/>
          <c:showVal val="1"/>
          <c:showCatName val="0"/>
          <c:showSerName val="0"/>
          <c:showPercent val="0"/>
          <c:showBubbleSize val="0"/>
        </c:dLbls>
        <c:gapWidth val="219"/>
        <c:overlap val="-27"/>
        <c:axId val="151496815"/>
        <c:axId val="151495375"/>
      </c:barChart>
      <c:catAx>
        <c:axId val="151496815"/>
        <c:scaling>
          <c:orientation val="minMax"/>
        </c:scaling>
        <c:delete val="1"/>
        <c:axPos val="b"/>
        <c:majorTickMark val="out"/>
        <c:minorTickMark val="none"/>
        <c:tickLblPos val="nextTo"/>
        <c:crossAx val="151495375"/>
        <c:crosses val="autoZero"/>
        <c:auto val="1"/>
        <c:lblAlgn val="ctr"/>
        <c:lblOffset val="100"/>
        <c:noMultiLvlLbl val="0"/>
      </c:catAx>
      <c:valAx>
        <c:axId val="151495375"/>
        <c:scaling>
          <c:orientation val="minMax"/>
        </c:scaling>
        <c:delete val="1"/>
        <c:axPos val="l"/>
        <c:numFmt formatCode="[$$-45C]#,##0.00" sourceLinked="1"/>
        <c:majorTickMark val="out"/>
        <c:minorTickMark val="none"/>
        <c:tickLblPos val="nextTo"/>
        <c:crossAx val="15149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bar_graph!$R$8</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bar_graph!$R$9</c:f>
              <c:numCache>
                <c:formatCode>0.00</c:formatCode>
                <c:ptCount val="1"/>
                <c:pt idx="0">
                  <c:v>1.6236749116607774</c:v>
                </c:pt>
              </c:numCache>
            </c:numRef>
          </c:val>
          <c:extLst>
            <c:ext xmlns:c16="http://schemas.microsoft.com/office/drawing/2014/chart" uri="{C3380CC4-5D6E-409C-BE32-E72D297353CC}">
              <c16:uniqueId val="{00000000-CFCE-46B2-BEE9-C68D3BD5EC73}"/>
            </c:ext>
          </c:extLst>
        </c:ser>
        <c:ser>
          <c:idx val="1"/>
          <c:order val="1"/>
          <c:tx>
            <c:strRef>
              <c:f>bar_graph!$S$8</c:f>
              <c:strCache>
                <c:ptCount val="1"/>
                <c:pt idx="0">
                  <c:v>NO</c:v>
                </c:pt>
              </c:strCache>
            </c:strRef>
          </c:tx>
          <c:spPr>
            <a:solidFill>
              <a:schemeClr val="accent2"/>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2-CFCE-46B2-BEE9-C68D3BD5EC7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bar_graph!$S$9</c:f>
              <c:numCache>
                <c:formatCode>0.00</c:formatCode>
                <c:ptCount val="1"/>
                <c:pt idx="0">
                  <c:v>1.6513157894736843</c:v>
                </c:pt>
              </c:numCache>
            </c:numRef>
          </c:val>
          <c:extLst>
            <c:ext xmlns:c16="http://schemas.microsoft.com/office/drawing/2014/chart" uri="{C3380CC4-5D6E-409C-BE32-E72D297353CC}">
              <c16:uniqueId val="{00000001-CFCE-46B2-BEE9-C68D3BD5EC73}"/>
            </c:ext>
          </c:extLst>
        </c:ser>
        <c:dLbls>
          <c:dLblPos val="ctr"/>
          <c:showLegendKey val="0"/>
          <c:showVal val="1"/>
          <c:showCatName val="0"/>
          <c:showSerName val="0"/>
          <c:showPercent val="0"/>
          <c:showBubbleSize val="0"/>
        </c:dLbls>
        <c:gapWidth val="219"/>
        <c:overlap val="-27"/>
        <c:axId val="151482415"/>
        <c:axId val="151482895"/>
      </c:barChart>
      <c:catAx>
        <c:axId val="151482415"/>
        <c:scaling>
          <c:orientation val="minMax"/>
        </c:scaling>
        <c:delete val="1"/>
        <c:axPos val="b"/>
        <c:majorTickMark val="out"/>
        <c:minorTickMark val="none"/>
        <c:tickLblPos val="nextTo"/>
        <c:crossAx val="151482895"/>
        <c:crosses val="autoZero"/>
        <c:auto val="1"/>
        <c:lblAlgn val="ctr"/>
        <c:lblOffset val="100"/>
        <c:noMultiLvlLbl val="0"/>
      </c:catAx>
      <c:valAx>
        <c:axId val="151482895"/>
        <c:scaling>
          <c:orientation val="minMax"/>
          <c:min val="0"/>
        </c:scaling>
        <c:delete val="1"/>
        <c:axPos val="l"/>
        <c:numFmt formatCode="0.00" sourceLinked="1"/>
        <c:majorTickMark val="out"/>
        <c:minorTickMark val="none"/>
        <c:tickLblPos val="nextTo"/>
        <c:crossAx val="1514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551038</xdr:colOff>
      <xdr:row>0</xdr:row>
      <xdr:rowOff>0</xdr:rowOff>
    </xdr:from>
    <xdr:to>
      <xdr:col>31</xdr:col>
      <xdr:colOff>252384</xdr:colOff>
      <xdr:row>60</xdr:row>
      <xdr:rowOff>157238</xdr:rowOff>
    </xdr:to>
    <xdr:sp macro="" textlink="">
      <xdr:nvSpPr>
        <xdr:cNvPr id="3" name="Rectangle 2">
          <a:extLst>
            <a:ext uri="{FF2B5EF4-FFF2-40B4-BE49-F238E27FC236}">
              <a16:creationId xmlns:a16="http://schemas.microsoft.com/office/drawing/2014/main" id="{11CC41A4-741F-CDE0-463F-D72C4544AC67}"/>
            </a:ext>
          </a:extLst>
        </xdr:cNvPr>
        <xdr:cNvSpPr/>
      </xdr:nvSpPr>
      <xdr:spPr>
        <a:xfrm>
          <a:off x="2971509" y="0"/>
          <a:ext cx="16039522" cy="10959709"/>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noFill/>
            </a:rPr>
            <a:t>f</a:t>
          </a:r>
        </a:p>
      </xdr:txBody>
    </xdr:sp>
    <xdr:clientData/>
  </xdr:twoCellAnchor>
  <xdr:twoCellAnchor>
    <xdr:from>
      <xdr:col>0</xdr:col>
      <xdr:colOff>0</xdr:colOff>
      <xdr:row>0</xdr:row>
      <xdr:rowOff>0</xdr:rowOff>
    </xdr:from>
    <xdr:to>
      <xdr:col>4</xdr:col>
      <xdr:colOff>549364</xdr:colOff>
      <xdr:row>60</xdr:row>
      <xdr:rowOff>131379</xdr:rowOff>
    </xdr:to>
    <xdr:sp macro="" textlink="">
      <xdr:nvSpPr>
        <xdr:cNvPr id="2" name="Rectangle 1">
          <a:extLst>
            <a:ext uri="{FF2B5EF4-FFF2-40B4-BE49-F238E27FC236}">
              <a16:creationId xmlns:a16="http://schemas.microsoft.com/office/drawing/2014/main" id="{2A29B340-A65D-54E2-A51C-B9234795EDF9}"/>
            </a:ext>
          </a:extLst>
        </xdr:cNvPr>
        <xdr:cNvSpPr/>
      </xdr:nvSpPr>
      <xdr:spPr>
        <a:xfrm>
          <a:off x="0" y="0"/>
          <a:ext cx="2966743" cy="11193517"/>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25977</xdr:colOff>
      <xdr:row>16</xdr:row>
      <xdr:rowOff>104675</xdr:rowOff>
    </xdr:from>
    <xdr:to>
      <xdr:col>2</xdr:col>
      <xdr:colOff>458932</xdr:colOff>
      <xdr:row>20</xdr:row>
      <xdr:rowOff>104676</xdr:rowOff>
    </xdr:to>
    <xdr:sp macro="" textlink="Sheet3!A8">
      <xdr:nvSpPr>
        <xdr:cNvPr id="4" name="TextBox 3">
          <a:extLst>
            <a:ext uri="{FF2B5EF4-FFF2-40B4-BE49-F238E27FC236}">
              <a16:creationId xmlns:a16="http://schemas.microsoft.com/office/drawing/2014/main" id="{1DB22004-A94B-D993-ECF1-05011122510E}"/>
            </a:ext>
          </a:extLst>
        </xdr:cNvPr>
        <xdr:cNvSpPr txBox="1"/>
      </xdr:nvSpPr>
      <xdr:spPr>
        <a:xfrm>
          <a:off x="25977" y="3014130"/>
          <a:ext cx="1645228" cy="727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84CF19-321D-4061-AED1-70BBE8E32333}" type="TxLink">
            <a:rPr lang="en-US"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rPr>
            <a:pPr marL="0" indent="0"/>
            <a:t>1,022</a:t>
          </a:fld>
          <a:endParaRPr lang="en-IN"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endParaRPr>
        </a:p>
      </xdr:txBody>
    </xdr:sp>
    <xdr:clientData/>
  </xdr:twoCellAnchor>
  <xdr:twoCellAnchor>
    <xdr:from>
      <xdr:col>0</xdr:col>
      <xdr:colOff>25977</xdr:colOff>
      <xdr:row>21</xdr:row>
      <xdr:rowOff>169234</xdr:rowOff>
    </xdr:from>
    <xdr:to>
      <xdr:col>2</xdr:col>
      <xdr:colOff>458932</xdr:colOff>
      <xdr:row>25</xdr:row>
      <xdr:rowOff>169234</xdr:rowOff>
    </xdr:to>
    <xdr:sp macro="" textlink="Sheet3!B8">
      <xdr:nvSpPr>
        <xdr:cNvPr id="5" name="TextBox 4">
          <a:extLst>
            <a:ext uri="{FF2B5EF4-FFF2-40B4-BE49-F238E27FC236}">
              <a16:creationId xmlns:a16="http://schemas.microsoft.com/office/drawing/2014/main" id="{0AE0924E-7DC3-43F1-8BBE-2CFB3322F479}"/>
            </a:ext>
          </a:extLst>
        </xdr:cNvPr>
        <xdr:cNvSpPr txBox="1"/>
      </xdr:nvSpPr>
      <xdr:spPr>
        <a:xfrm>
          <a:off x="25977" y="3987893"/>
          <a:ext cx="1645228" cy="727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3941AA-04CF-4F39-829B-9D633540E5BF}" type="TxLink">
            <a:rPr lang="en-US"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rPr>
            <a:pPr marL="0" indent="0"/>
            <a:t>4.08</a:t>
          </a:fld>
          <a:endParaRPr lang="en-IN"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endParaRPr>
        </a:p>
      </xdr:txBody>
    </xdr:sp>
    <xdr:clientData/>
  </xdr:twoCellAnchor>
  <xdr:twoCellAnchor>
    <xdr:from>
      <xdr:col>0</xdr:col>
      <xdr:colOff>25977</xdr:colOff>
      <xdr:row>27</xdr:row>
      <xdr:rowOff>51954</xdr:rowOff>
    </xdr:from>
    <xdr:to>
      <xdr:col>2</xdr:col>
      <xdr:colOff>458932</xdr:colOff>
      <xdr:row>31</xdr:row>
      <xdr:rowOff>51955</xdr:rowOff>
    </xdr:to>
    <xdr:sp macro="" textlink="Sheet3!C8">
      <xdr:nvSpPr>
        <xdr:cNvPr id="6" name="TextBox 5">
          <a:extLst>
            <a:ext uri="{FF2B5EF4-FFF2-40B4-BE49-F238E27FC236}">
              <a16:creationId xmlns:a16="http://schemas.microsoft.com/office/drawing/2014/main" id="{1C84FED1-E8C3-4F78-8D9D-7B2514E04185}"/>
            </a:ext>
          </a:extLst>
        </xdr:cNvPr>
        <xdr:cNvSpPr txBox="1"/>
      </xdr:nvSpPr>
      <xdr:spPr>
        <a:xfrm>
          <a:off x="25977" y="4918922"/>
          <a:ext cx="1645600" cy="721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0AA934-B8BD-4E38-80E5-4090E6B5AEDD}" type="TxLink">
            <a:rPr lang="en-US"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rPr>
            <a:pPr marL="0" indent="0"/>
            <a:t>1,672</a:t>
          </a:fld>
          <a:endParaRPr lang="en-IN"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endParaRPr>
        </a:p>
      </xdr:txBody>
    </xdr:sp>
    <xdr:clientData/>
  </xdr:twoCellAnchor>
  <xdr:twoCellAnchor>
    <xdr:from>
      <xdr:col>0</xdr:col>
      <xdr:colOff>25977</xdr:colOff>
      <xdr:row>11</xdr:row>
      <xdr:rowOff>40117</xdr:rowOff>
    </xdr:from>
    <xdr:to>
      <xdr:col>4</xdr:col>
      <xdr:colOff>458933</xdr:colOff>
      <xdr:row>15</xdr:row>
      <xdr:rowOff>40117</xdr:rowOff>
    </xdr:to>
    <xdr:sp macro="" textlink="Sheet3!D8">
      <xdr:nvSpPr>
        <xdr:cNvPr id="7" name="TextBox 6">
          <a:extLst>
            <a:ext uri="{FF2B5EF4-FFF2-40B4-BE49-F238E27FC236}">
              <a16:creationId xmlns:a16="http://schemas.microsoft.com/office/drawing/2014/main" id="{64625007-6871-4877-B2AB-5FB86B0A1278}"/>
            </a:ext>
          </a:extLst>
        </xdr:cNvPr>
        <xdr:cNvSpPr txBox="1"/>
      </xdr:nvSpPr>
      <xdr:spPr>
        <a:xfrm>
          <a:off x="25977" y="2135617"/>
          <a:ext cx="284595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524013-2D9C-43DC-AA0D-D12868C9F6C1}" type="TxLink">
            <a:rPr lang="en-US"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rPr>
            <a:pPr marL="0" indent="0"/>
            <a:t>$16,573.6k</a:t>
          </a:fld>
          <a:endParaRPr lang="en-IN"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endParaRPr>
        </a:p>
      </xdr:txBody>
    </xdr:sp>
    <xdr:clientData/>
  </xdr:twoCellAnchor>
  <xdr:twoCellAnchor>
    <xdr:from>
      <xdr:col>0</xdr:col>
      <xdr:colOff>25977</xdr:colOff>
      <xdr:row>6</xdr:row>
      <xdr:rowOff>41683</xdr:rowOff>
    </xdr:from>
    <xdr:to>
      <xdr:col>4</xdr:col>
      <xdr:colOff>528205</xdr:colOff>
      <xdr:row>9</xdr:row>
      <xdr:rowOff>157400</xdr:rowOff>
    </xdr:to>
    <xdr:sp macro="" textlink="Sheet3!E8">
      <xdr:nvSpPr>
        <xdr:cNvPr id="8" name="TextBox 7">
          <a:extLst>
            <a:ext uri="{FF2B5EF4-FFF2-40B4-BE49-F238E27FC236}">
              <a16:creationId xmlns:a16="http://schemas.microsoft.com/office/drawing/2014/main" id="{92A75D06-A117-494A-8FCB-C0A48EA7033D}"/>
            </a:ext>
          </a:extLst>
        </xdr:cNvPr>
        <xdr:cNvSpPr txBox="1"/>
      </xdr:nvSpPr>
      <xdr:spPr>
        <a:xfrm>
          <a:off x="25977" y="1132728"/>
          <a:ext cx="2926773" cy="66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BD7042-D7E8-49F8-B2CD-B398ABC27895}" type="TxLink">
            <a:rPr lang="en-US"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rPr>
            <a:pPr marL="0" indent="0"/>
            <a:t>$5,310.9k</a:t>
          </a:fld>
          <a:endParaRPr lang="en-IN" sz="2800" b="0" i="0" u="none" strike="noStrike" cap="none" spc="0">
            <a:ln w="0"/>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5400000" scaled="1"/>
              <a:tileRect/>
            </a:gradFill>
            <a:effectLst>
              <a:outerShdw blurRad="50800" dist="38100" dir="2700000" algn="tl" rotWithShape="0">
                <a:prstClr val="black">
                  <a:alpha val="40000"/>
                </a:prstClr>
              </a:outerShdw>
            </a:effectLst>
            <a:latin typeface="Arial Rounded MT Bold" panose="020F0704030504030204" pitchFamily="34" charset="0"/>
            <a:ea typeface="Calibri"/>
            <a:cs typeface="Calibri"/>
          </a:endParaRPr>
        </a:p>
      </xdr:txBody>
    </xdr:sp>
    <xdr:clientData/>
  </xdr:twoCellAnchor>
  <xdr:twoCellAnchor>
    <xdr:from>
      <xdr:col>0</xdr:col>
      <xdr:colOff>127457</xdr:colOff>
      <xdr:row>0</xdr:row>
      <xdr:rowOff>57422</xdr:rowOff>
    </xdr:from>
    <xdr:to>
      <xdr:col>4</xdr:col>
      <xdr:colOff>127457</xdr:colOff>
      <xdr:row>4</xdr:row>
      <xdr:rowOff>13368</xdr:rowOff>
    </xdr:to>
    <xdr:sp macro="" textlink="">
      <xdr:nvSpPr>
        <xdr:cNvPr id="9" name="TextBox 8">
          <a:extLst>
            <a:ext uri="{FF2B5EF4-FFF2-40B4-BE49-F238E27FC236}">
              <a16:creationId xmlns:a16="http://schemas.microsoft.com/office/drawing/2014/main" id="{761AD633-974C-B040-4117-21AB1DEF02E1}"/>
            </a:ext>
          </a:extLst>
        </xdr:cNvPr>
        <xdr:cNvSpPr txBox="1"/>
      </xdr:nvSpPr>
      <xdr:spPr>
        <a:xfrm>
          <a:off x="127457" y="57422"/>
          <a:ext cx="2459789" cy="704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effectLst>
                <a:outerShdw blurRad="63500" sx="102000" sy="102000" algn="ctr" rotWithShape="0">
                  <a:schemeClr val="bg1">
                    <a:alpha val="40000"/>
                  </a:schemeClr>
                </a:outerShdw>
              </a:effectLst>
            </a:rPr>
            <a:t>Key Business Metrics (Delivered Orders Only</a:t>
          </a:r>
          <a:r>
            <a:rPr lang="en-IN" sz="1600" b="1">
              <a:solidFill>
                <a:schemeClr val="bg1"/>
              </a:solidFill>
              <a:effectLst>
                <a:outerShdw blurRad="63500" sx="102000" sy="102000" algn="ctr" rotWithShape="0">
                  <a:prstClr val="black">
                    <a:alpha val="40000"/>
                  </a:prstClr>
                </a:outerShdw>
              </a:effectLst>
            </a:rPr>
            <a:t>)</a:t>
          </a:r>
        </a:p>
      </xdr:txBody>
    </xdr:sp>
    <xdr:clientData/>
  </xdr:twoCellAnchor>
  <xdr:twoCellAnchor editAs="oneCell">
    <xdr:from>
      <xdr:col>0</xdr:col>
      <xdr:colOff>25977</xdr:colOff>
      <xdr:row>14</xdr:row>
      <xdr:rowOff>140924</xdr:rowOff>
    </xdr:from>
    <xdr:to>
      <xdr:col>1</xdr:col>
      <xdr:colOff>431865</xdr:colOff>
      <xdr:row>17</xdr:row>
      <xdr:rowOff>3869</xdr:rowOff>
    </xdr:to>
    <xdr:pic>
      <xdr:nvPicPr>
        <xdr:cNvPr id="12" name="Picture 11">
          <a:extLst>
            <a:ext uri="{FF2B5EF4-FFF2-40B4-BE49-F238E27FC236}">
              <a16:creationId xmlns:a16="http://schemas.microsoft.com/office/drawing/2014/main" id="{26189ADD-6FC5-3CCF-65F8-3B140F533547}"/>
            </a:ext>
          </a:extLst>
        </xdr:cNvPr>
        <xdr:cNvPicPr>
          <a:picLocks noChangeAspect="1"/>
        </xdr:cNvPicPr>
      </xdr:nvPicPr>
      <xdr:blipFill>
        <a:blip xmlns:r="http://schemas.openxmlformats.org/officeDocument/2006/relationships" r:embed="rId1"/>
        <a:stretch>
          <a:fillRect/>
        </a:stretch>
      </xdr:blipFill>
      <xdr:spPr>
        <a:xfrm>
          <a:off x="25977" y="2686697"/>
          <a:ext cx="1012024" cy="408467"/>
        </a:xfrm>
        <a:prstGeom prst="rect">
          <a:avLst/>
        </a:prstGeom>
      </xdr:spPr>
    </xdr:pic>
    <xdr:clientData/>
  </xdr:twoCellAnchor>
  <xdr:twoCellAnchor editAs="oneCell">
    <xdr:from>
      <xdr:col>0</xdr:col>
      <xdr:colOff>25977</xdr:colOff>
      <xdr:row>9</xdr:row>
      <xdr:rowOff>76366</xdr:rowOff>
    </xdr:from>
    <xdr:to>
      <xdr:col>1</xdr:col>
      <xdr:colOff>578181</xdr:colOff>
      <xdr:row>11</xdr:row>
      <xdr:rowOff>121151</xdr:rowOff>
    </xdr:to>
    <xdr:pic>
      <xdr:nvPicPr>
        <xdr:cNvPr id="15" name="Picture 14">
          <a:extLst>
            <a:ext uri="{FF2B5EF4-FFF2-40B4-BE49-F238E27FC236}">
              <a16:creationId xmlns:a16="http://schemas.microsoft.com/office/drawing/2014/main" id="{61814AF0-DDD1-8FFB-5F7A-69817326E259}"/>
            </a:ext>
          </a:extLst>
        </xdr:cNvPr>
        <xdr:cNvPicPr>
          <a:picLocks noChangeAspect="1"/>
        </xdr:cNvPicPr>
      </xdr:nvPicPr>
      <xdr:blipFill>
        <a:blip xmlns:r="http://schemas.openxmlformats.org/officeDocument/2006/relationships" r:embed="rId2"/>
        <a:stretch>
          <a:fillRect/>
        </a:stretch>
      </xdr:blipFill>
      <xdr:spPr>
        <a:xfrm>
          <a:off x="25977" y="1712934"/>
          <a:ext cx="1158340" cy="408467"/>
        </a:xfrm>
        <a:prstGeom prst="rect">
          <a:avLst/>
        </a:prstGeom>
      </xdr:spPr>
    </xdr:pic>
    <xdr:clientData/>
  </xdr:twoCellAnchor>
  <xdr:twoCellAnchor editAs="oneCell">
    <xdr:from>
      <xdr:col>0</xdr:col>
      <xdr:colOff>25977</xdr:colOff>
      <xdr:row>4</xdr:row>
      <xdr:rowOff>77931</xdr:rowOff>
    </xdr:from>
    <xdr:to>
      <xdr:col>1</xdr:col>
      <xdr:colOff>334320</xdr:colOff>
      <xdr:row>6</xdr:row>
      <xdr:rowOff>122717</xdr:rowOff>
    </xdr:to>
    <xdr:pic>
      <xdr:nvPicPr>
        <xdr:cNvPr id="16" name="Picture 15">
          <a:extLst>
            <a:ext uri="{FF2B5EF4-FFF2-40B4-BE49-F238E27FC236}">
              <a16:creationId xmlns:a16="http://schemas.microsoft.com/office/drawing/2014/main" id="{BEC400D8-22BF-0C37-971A-80602CDD9A3F}"/>
            </a:ext>
          </a:extLst>
        </xdr:cNvPr>
        <xdr:cNvPicPr>
          <a:picLocks noChangeAspect="1"/>
        </xdr:cNvPicPr>
      </xdr:nvPicPr>
      <xdr:blipFill>
        <a:blip xmlns:r="http://schemas.openxmlformats.org/officeDocument/2006/relationships" r:embed="rId3"/>
        <a:stretch>
          <a:fillRect/>
        </a:stretch>
      </xdr:blipFill>
      <xdr:spPr>
        <a:xfrm>
          <a:off x="25977" y="805295"/>
          <a:ext cx="914479" cy="408467"/>
        </a:xfrm>
        <a:prstGeom prst="rect">
          <a:avLst/>
        </a:prstGeom>
      </xdr:spPr>
    </xdr:pic>
    <xdr:clientData/>
  </xdr:twoCellAnchor>
  <xdr:twoCellAnchor editAs="oneCell">
    <xdr:from>
      <xdr:col>0</xdr:col>
      <xdr:colOff>25977</xdr:colOff>
      <xdr:row>25</xdr:row>
      <xdr:rowOff>88200</xdr:rowOff>
    </xdr:from>
    <xdr:to>
      <xdr:col>1</xdr:col>
      <xdr:colOff>578181</xdr:colOff>
      <xdr:row>27</xdr:row>
      <xdr:rowOff>132985</xdr:rowOff>
    </xdr:to>
    <xdr:pic>
      <xdr:nvPicPr>
        <xdr:cNvPr id="17" name="Picture 16">
          <a:extLst>
            <a:ext uri="{FF2B5EF4-FFF2-40B4-BE49-F238E27FC236}">
              <a16:creationId xmlns:a16="http://schemas.microsoft.com/office/drawing/2014/main" id="{B7046B18-6488-D41F-AE74-15B791028040}"/>
            </a:ext>
          </a:extLst>
        </xdr:cNvPr>
        <xdr:cNvPicPr>
          <a:picLocks noChangeAspect="1"/>
        </xdr:cNvPicPr>
      </xdr:nvPicPr>
      <xdr:blipFill>
        <a:blip xmlns:r="http://schemas.openxmlformats.org/officeDocument/2006/relationships" r:embed="rId4"/>
        <a:stretch>
          <a:fillRect/>
        </a:stretch>
      </xdr:blipFill>
      <xdr:spPr>
        <a:xfrm>
          <a:off x="25977" y="4634223"/>
          <a:ext cx="1158340" cy="408467"/>
        </a:xfrm>
        <a:prstGeom prst="rect">
          <a:avLst/>
        </a:prstGeom>
      </xdr:spPr>
    </xdr:pic>
    <xdr:clientData/>
  </xdr:twoCellAnchor>
  <xdr:twoCellAnchor editAs="oneCell">
    <xdr:from>
      <xdr:col>0</xdr:col>
      <xdr:colOff>25977</xdr:colOff>
      <xdr:row>20</xdr:row>
      <xdr:rowOff>23642</xdr:rowOff>
    </xdr:from>
    <xdr:to>
      <xdr:col>3</xdr:col>
      <xdr:colOff>365739</xdr:colOff>
      <xdr:row>22</xdr:row>
      <xdr:rowOff>68427</xdr:rowOff>
    </xdr:to>
    <xdr:pic>
      <xdr:nvPicPr>
        <xdr:cNvPr id="18" name="Picture 17">
          <a:extLst>
            <a:ext uri="{FF2B5EF4-FFF2-40B4-BE49-F238E27FC236}">
              <a16:creationId xmlns:a16="http://schemas.microsoft.com/office/drawing/2014/main" id="{EABD2DA6-3A98-A8F0-79D1-B711F0F0F74D}"/>
            </a:ext>
          </a:extLst>
        </xdr:cNvPr>
        <xdr:cNvPicPr>
          <a:picLocks noChangeAspect="1"/>
        </xdr:cNvPicPr>
      </xdr:nvPicPr>
      <xdr:blipFill>
        <a:blip xmlns:r="http://schemas.openxmlformats.org/officeDocument/2006/relationships" r:embed="rId5"/>
        <a:stretch>
          <a:fillRect/>
        </a:stretch>
      </xdr:blipFill>
      <xdr:spPr>
        <a:xfrm>
          <a:off x="25977" y="3660460"/>
          <a:ext cx="2158171" cy="408467"/>
        </a:xfrm>
        <a:prstGeom prst="rect">
          <a:avLst/>
        </a:prstGeom>
      </xdr:spPr>
    </xdr:pic>
    <xdr:clientData/>
  </xdr:twoCellAnchor>
  <xdr:twoCellAnchor>
    <xdr:from>
      <xdr:col>6</xdr:col>
      <xdr:colOff>108307</xdr:colOff>
      <xdr:row>6</xdr:row>
      <xdr:rowOff>64876</xdr:rowOff>
    </xdr:from>
    <xdr:to>
      <xdr:col>12</xdr:col>
      <xdr:colOff>548337</xdr:colOff>
      <xdr:row>40</xdr:row>
      <xdr:rowOff>145144</xdr:rowOff>
    </xdr:to>
    <xdr:graphicFrame macro="">
      <xdr:nvGraphicFramePr>
        <xdr:cNvPr id="11" name="Chart 10">
          <a:extLst>
            <a:ext uri="{FF2B5EF4-FFF2-40B4-BE49-F238E27FC236}">
              <a16:creationId xmlns:a16="http://schemas.microsoft.com/office/drawing/2014/main" id="{C8F86A6C-4E6B-4A4D-B32C-5BAB06BEF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126101</xdr:colOff>
      <xdr:row>21</xdr:row>
      <xdr:rowOff>28224</xdr:rowOff>
    </xdr:from>
    <xdr:to>
      <xdr:col>29</xdr:col>
      <xdr:colOff>75745</xdr:colOff>
      <xdr:row>33</xdr:row>
      <xdr:rowOff>53990</xdr:rowOff>
    </xdr:to>
    <xdr:graphicFrame macro="">
      <xdr:nvGraphicFramePr>
        <xdr:cNvPr id="13" name="Chart 12">
          <a:extLst>
            <a:ext uri="{FF2B5EF4-FFF2-40B4-BE49-F238E27FC236}">
              <a16:creationId xmlns:a16="http://schemas.microsoft.com/office/drawing/2014/main" id="{725494CC-B5B1-4FC5-B433-F74F154C3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410819</xdr:colOff>
      <xdr:row>25</xdr:row>
      <xdr:rowOff>92388</xdr:rowOff>
    </xdr:from>
    <xdr:to>
      <xdr:col>18</xdr:col>
      <xdr:colOff>390907</xdr:colOff>
      <xdr:row>35</xdr:row>
      <xdr:rowOff>34002</xdr:rowOff>
    </xdr:to>
    <xdr:graphicFrame macro="">
      <xdr:nvGraphicFramePr>
        <xdr:cNvPr id="14" name="Chart 13">
          <a:extLst>
            <a:ext uri="{FF2B5EF4-FFF2-40B4-BE49-F238E27FC236}">
              <a16:creationId xmlns:a16="http://schemas.microsoft.com/office/drawing/2014/main" id="{2F410458-EAE6-41A2-8448-42DD46435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190315</xdr:colOff>
      <xdr:row>43</xdr:row>
      <xdr:rowOff>97277</xdr:rowOff>
    </xdr:from>
    <xdr:to>
      <xdr:col>3</xdr:col>
      <xdr:colOff>195179</xdr:colOff>
      <xdr:row>53</xdr:row>
      <xdr:rowOff>0</xdr:rowOff>
    </xdr:to>
    <mc:AlternateContent xmlns:mc="http://schemas.openxmlformats.org/markup-compatibility/2006" xmlns:a14="http://schemas.microsoft.com/office/drawing/2010/main">
      <mc:Choice Requires="a14">
        <xdr:graphicFrame macro="">
          <xdr:nvGraphicFramePr>
            <xdr:cNvPr id="21" name="payment_method 2">
              <a:extLst>
                <a:ext uri="{FF2B5EF4-FFF2-40B4-BE49-F238E27FC236}">
                  <a16:creationId xmlns:a16="http://schemas.microsoft.com/office/drawing/2014/main" id="{904906C0-9463-4BA7-AC1D-270B6BED95C6}"/>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90315" y="7851748"/>
              <a:ext cx="1842629" cy="1695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188695</xdr:colOff>
      <xdr:row>31</xdr:row>
      <xdr:rowOff>38911</xdr:rowOff>
    </xdr:from>
    <xdr:to>
      <xdr:col>3</xdr:col>
      <xdr:colOff>193559</xdr:colOff>
      <xdr:row>41</xdr:row>
      <xdr:rowOff>121596</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66E1F823-170A-4C9C-A310-17874A9C7D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8695" y="5597029"/>
              <a:ext cx="1842629" cy="1920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169561</xdr:colOff>
      <xdr:row>36</xdr:row>
      <xdr:rowOff>155220</xdr:rowOff>
    </xdr:from>
    <xdr:to>
      <xdr:col>29</xdr:col>
      <xdr:colOff>178027</xdr:colOff>
      <xdr:row>46</xdr:row>
      <xdr:rowOff>85994</xdr:rowOff>
    </xdr:to>
    <xdr:graphicFrame macro="">
      <xdr:nvGraphicFramePr>
        <xdr:cNvPr id="26" name="Chart 25">
          <a:extLst>
            <a:ext uri="{FF2B5EF4-FFF2-40B4-BE49-F238E27FC236}">
              <a16:creationId xmlns:a16="http://schemas.microsoft.com/office/drawing/2014/main" id="{23E3278C-B747-4441-A7BE-BF2211E7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110748</xdr:colOff>
      <xdr:row>46</xdr:row>
      <xdr:rowOff>118581</xdr:rowOff>
    </xdr:from>
    <xdr:to>
      <xdr:col>17</xdr:col>
      <xdr:colOff>369112</xdr:colOff>
      <xdr:row>55</xdr:row>
      <xdr:rowOff>98529</xdr:rowOff>
    </xdr:to>
    <xdr:graphicFrame macro="">
      <xdr:nvGraphicFramePr>
        <xdr:cNvPr id="27" name="Chart 26">
          <a:extLst>
            <a:ext uri="{FF2B5EF4-FFF2-40B4-BE49-F238E27FC236}">
              <a16:creationId xmlns:a16="http://schemas.microsoft.com/office/drawing/2014/main" id="{5FF1CC41-DA74-4CB3-A5D2-0E7E6803A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218792</xdr:colOff>
      <xdr:row>3</xdr:row>
      <xdr:rowOff>161398</xdr:rowOff>
    </xdr:from>
    <xdr:to>
      <xdr:col>17</xdr:col>
      <xdr:colOff>236045</xdr:colOff>
      <xdr:row>17</xdr:row>
      <xdr:rowOff>13710</xdr:rowOff>
    </xdr:to>
    <mc:AlternateContent xmlns:mc="http://schemas.openxmlformats.org/markup-compatibility/2006">
      <mc:Choice xmlns:a14="http://schemas.microsoft.com/office/drawing/2010/main" Requires="a14">
        <xdr:graphicFrame macro="">
          <xdr:nvGraphicFramePr>
            <xdr:cNvPr id="23" name="Products">
              <a:extLst>
                <a:ext uri="{FF2B5EF4-FFF2-40B4-BE49-F238E27FC236}">
                  <a16:creationId xmlns:a16="http://schemas.microsoft.com/office/drawing/2014/main" id="{AC768F82-12F3-4D86-B788-8B541A0D09B2}"/>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8753192" y="683912"/>
              <a:ext cx="1846053" cy="2290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112889</xdr:colOff>
      <xdr:row>3</xdr:row>
      <xdr:rowOff>123472</xdr:rowOff>
    </xdr:from>
    <xdr:to>
      <xdr:col>29</xdr:col>
      <xdr:colOff>310444</xdr:colOff>
      <xdr:row>16</xdr:row>
      <xdr:rowOff>112889</xdr:rowOff>
    </xdr:to>
    <xdr:graphicFrame macro="">
      <xdr:nvGraphicFramePr>
        <xdr:cNvPr id="28" name="Chart 27">
          <a:extLst>
            <a:ext uri="{FF2B5EF4-FFF2-40B4-BE49-F238E27FC236}">
              <a16:creationId xmlns:a16="http://schemas.microsoft.com/office/drawing/2014/main" id="{C2552D60-C1E3-405C-8824-1144C7C17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41751</xdr:colOff>
      <xdr:row>3</xdr:row>
      <xdr:rowOff>113348</xdr:rowOff>
    </xdr:from>
    <xdr:to>
      <xdr:col>42</xdr:col>
      <xdr:colOff>542773</xdr:colOff>
      <xdr:row>7</xdr:row>
      <xdr:rowOff>47627</xdr:rowOff>
    </xdr:to>
    <xdr:sp macro="" textlink="">
      <xdr:nvSpPr>
        <xdr:cNvPr id="29" name="TextBox 28">
          <a:extLst>
            <a:ext uri="{FF2B5EF4-FFF2-40B4-BE49-F238E27FC236}">
              <a16:creationId xmlns:a16="http://schemas.microsoft.com/office/drawing/2014/main" id="{76900729-1676-2563-5E70-651480E073DF}"/>
            </a:ext>
          </a:extLst>
        </xdr:cNvPr>
        <xdr:cNvSpPr txBox="1"/>
      </xdr:nvSpPr>
      <xdr:spPr>
        <a:xfrm>
          <a:off x="19472751" y="649129"/>
          <a:ext cx="6573210" cy="648654"/>
        </a:xfrm>
        <a:prstGeom prst="rect">
          <a:avLst/>
        </a:prstGeom>
        <a:noFill/>
        <a:ln w="9525" cmpd="sng">
          <a:noFill/>
        </a:ln>
        <a:effectLst>
          <a:outerShdw blurRad="63500" sx="177000" sy="177000" algn="ctr" rotWithShape="0">
            <a:schemeClr val="tx1">
              <a:alpha val="83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i="0">
            <a:solidFill>
              <a:schemeClr val="accent6">
                <a:lumMod val="75000"/>
              </a:schemeClr>
            </a:solidFill>
            <a:latin typeface="Aptos Display" panose="020B0004020202020204" pitchFamily="34" charset="0"/>
          </a:endParaRPr>
        </a:p>
      </xdr:txBody>
    </xdr:sp>
    <xdr:clientData/>
  </xdr:twoCellAnchor>
  <xdr:twoCellAnchor>
    <xdr:from>
      <xdr:col>32</xdr:col>
      <xdr:colOff>0</xdr:colOff>
      <xdr:row>18</xdr:row>
      <xdr:rowOff>0</xdr:rowOff>
    </xdr:from>
    <xdr:to>
      <xdr:col>32</xdr:col>
      <xdr:colOff>457200</xdr:colOff>
      <xdr:row>20</xdr:row>
      <xdr:rowOff>0</xdr:rowOff>
    </xdr:to>
    <xdr:sp macro="" textlink="">
      <xdr:nvSpPr>
        <xdr:cNvPr id="1025" name="Text Box 1">
          <a:extLst>
            <a:ext uri="{FF2B5EF4-FFF2-40B4-BE49-F238E27FC236}">
              <a16:creationId xmlns:a16="http://schemas.microsoft.com/office/drawing/2014/main" id="{B6FC27FC-C25D-51B5-D25D-DC361907E698}"/>
            </a:ext>
          </a:extLst>
        </xdr:cNvPr>
        <xdr:cNvSpPr txBox="1">
          <a:spLocks noChangeArrowheads="1"/>
        </xdr:cNvSpPr>
      </xdr:nvSpPr>
      <xdr:spPr bwMode="auto">
        <a:xfrm>
          <a:off x="19507200" y="3291840"/>
          <a:ext cx="457200" cy="36576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ea typeface="Calibri"/>
              <a:cs typeface="Calibri"/>
            </a:rPr>
            <a:t>Three products generate negative profit, accounting for ~10% of total losses, indicating pricing or cost inefficiencies.</a:t>
          </a:r>
        </a:p>
      </xdr:txBody>
    </xdr:sp>
    <xdr:clientData/>
  </xdr:twoCellAnchor>
  <xdr:twoCellAnchor>
    <xdr:from>
      <xdr:col>32</xdr:col>
      <xdr:colOff>0</xdr:colOff>
      <xdr:row>18</xdr:row>
      <xdr:rowOff>0</xdr:rowOff>
    </xdr:from>
    <xdr:to>
      <xdr:col>32</xdr:col>
      <xdr:colOff>457200</xdr:colOff>
      <xdr:row>20</xdr:row>
      <xdr:rowOff>0</xdr:rowOff>
    </xdr:to>
    <xdr:sp macro="" textlink="">
      <xdr:nvSpPr>
        <xdr:cNvPr id="1026" name="Text Box 2">
          <a:extLst>
            <a:ext uri="{FF2B5EF4-FFF2-40B4-BE49-F238E27FC236}">
              <a16:creationId xmlns:a16="http://schemas.microsoft.com/office/drawing/2014/main" id="{7F2E5F91-0CA2-08A3-03FB-A095D67C7E46}"/>
            </a:ext>
          </a:extLst>
        </xdr:cNvPr>
        <xdr:cNvSpPr txBox="1">
          <a:spLocks noChangeArrowheads="1"/>
        </xdr:cNvSpPr>
      </xdr:nvSpPr>
      <xdr:spPr bwMode="auto">
        <a:xfrm>
          <a:off x="19507200" y="3291840"/>
          <a:ext cx="457200" cy="365760"/>
        </a:xfrm>
        <a:prstGeom prst="rect">
          <a:avLst/>
        </a:prstGeom>
        <a:noFill/>
        <a:ln w="9525">
          <a:no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32</xdr:col>
      <xdr:colOff>119063</xdr:colOff>
      <xdr:row>31</xdr:row>
      <xdr:rowOff>95250</xdr:rowOff>
    </xdr:from>
    <xdr:to>
      <xdr:col>32</xdr:col>
      <xdr:colOff>576263</xdr:colOff>
      <xdr:row>33</xdr:row>
      <xdr:rowOff>99535</xdr:rowOff>
    </xdr:to>
    <xdr:sp macro="" textlink="">
      <xdr:nvSpPr>
        <xdr:cNvPr id="1030" name="Text Box 6">
          <a:extLst>
            <a:ext uri="{FF2B5EF4-FFF2-40B4-BE49-F238E27FC236}">
              <a16:creationId xmlns:a16="http://schemas.microsoft.com/office/drawing/2014/main" id="{1A70A63F-0C09-C3B6-81CD-9D78F096A109}"/>
            </a:ext>
          </a:extLst>
        </xdr:cNvPr>
        <xdr:cNvSpPr txBox="1">
          <a:spLocks noChangeArrowheads="1"/>
        </xdr:cNvSpPr>
      </xdr:nvSpPr>
      <xdr:spPr bwMode="auto">
        <a:xfrm>
          <a:off x="19550063" y="5631656"/>
          <a:ext cx="457200" cy="36147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oneCellAnchor>
    <xdr:from>
      <xdr:col>13</xdr:col>
      <xdr:colOff>429096</xdr:colOff>
      <xdr:row>22</xdr:row>
      <xdr:rowOff>52367</xdr:rowOff>
    </xdr:from>
    <xdr:ext cx="5155406" cy="405432"/>
    <xdr:sp macro="" textlink="">
      <xdr:nvSpPr>
        <xdr:cNvPr id="30" name="TextBox 29">
          <a:extLst>
            <a:ext uri="{FF2B5EF4-FFF2-40B4-BE49-F238E27FC236}">
              <a16:creationId xmlns:a16="http://schemas.microsoft.com/office/drawing/2014/main" id="{F7243296-D298-BB9E-F14C-A32EDBFC4DCE}"/>
            </a:ext>
          </a:extLst>
        </xdr:cNvPr>
        <xdr:cNvSpPr txBox="1"/>
      </xdr:nvSpPr>
      <xdr:spPr>
        <a:xfrm>
          <a:off x="8402218" y="4141147"/>
          <a:ext cx="51554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Are discounts actually increasing profits?</a:t>
          </a:r>
        </a:p>
      </xdr:txBody>
    </xdr:sp>
    <xdr:clientData/>
  </xdr:oneCellAnchor>
  <xdr:twoCellAnchor>
    <xdr:from>
      <xdr:col>32</xdr:col>
      <xdr:colOff>59531</xdr:colOff>
      <xdr:row>7</xdr:row>
      <xdr:rowOff>71438</xdr:rowOff>
    </xdr:from>
    <xdr:to>
      <xdr:col>41</xdr:col>
      <xdr:colOff>190500</xdr:colOff>
      <xdr:row>11</xdr:row>
      <xdr:rowOff>154782</xdr:rowOff>
    </xdr:to>
    <xdr:sp macro="" textlink="">
      <xdr:nvSpPr>
        <xdr:cNvPr id="31" name="TextBox 30">
          <a:extLst>
            <a:ext uri="{FF2B5EF4-FFF2-40B4-BE49-F238E27FC236}">
              <a16:creationId xmlns:a16="http://schemas.microsoft.com/office/drawing/2014/main" id="{4003CFB8-304D-A599-DB67-7F71FCEB78B0}"/>
            </a:ext>
          </a:extLst>
        </xdr:cNvPr>
        <xdr:cNvSpPr txBox="1"/>
      </xdr:nvSpPr>
      <xdr:spPr>
        <a:xfrm>
          <a:off x="19490531" y="1321594"/>
          <a:ext cx="5595938" cy="797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latin typeface="Aptos Display" panose="020B0004020202020204" pitchFamily="34" charset="0"/>
          </a:endParaRPr>
        </a:p>
      </xdr:txBody>
    </xdr:sp>
    <xdr:clientData/>
  </xdr:twoCellAnchor>
  <xdr:twoCellAnchor>
    <xdr:from>
      <xdr:col>32</xdr:col>
      <xdr:colOff>41031</xdr:colOff>
      <xdr:row>12</xdr:row>
      <xdr:rowOff>99646</xdr:rowOff>
    </xdr:from>
    <xdr:to>
      <xdr:col>41</xdr:col>
      <xdr:colOff>269631</xdr:colOff>
      <xdr:row>17</xdr:row>
      <xdr:rowOff>52754</xdr:rowOff>
    </xdr:to>
    <xdr:sp macro="" textlink="">
      <xdr:nvSpPr>
        <xdr:cNvPr id="32" name="TextBox 31">
          <a:extLst>
            <a:ext uri="{FF2B5EF4-FFF2-40B4-BE49-F238E27FC236}">
              <a16:creationId xmlns:a16="http://schemas.microsoft.com/office/drawing/2014/main" id="{56234AFC-8D5D-002D-E51E-EBCA68E0E44F}"/>
            </a:ext>
          </a:extLst>
        </xdr:cNvPr>
        <xdr:cNvSpPr txBox="1"/>
      </xdr:nvSpPr>
      <xdr:spPr>
        <a:xfrm>
          <a:off x="19548231" y="2280138"/>
          <a:ext cx="5715000" cy="861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1200">
            <a:latin typeface="Aptos Display" panose="020B0004020202020204" pitchFamily="34" charset="0"/>
          </a:endParaRPr>
        </a:p>
      </xdr:txBody>
    </xdr:sp>
    <xdr:clientData/>
  </xdr:twoCellAnchor>
  <xdr:twoCellAnchor>
    <xdr:from>
      <xdr:col>5</xdr:col>
      <xdr:colOff>24580</xdr:colOff>
      <xdr:row>2</xdr:row>
      <xdr:rowOff>61451</xdr:rowOff>
    </xdr:from>
    <xdr:to>
      <xdr:col>16</xdr:col>
      <xdr:colOff>309971</xdr:colOff>
      <xdr:row>4</xdr:row>
      <xdr:rowOff>49161</xdr:rowOff>
    </xdr:to>
    <xdr:sp macro="" textlink="">
      <xdr:nvSpPr>
        <xdr:cNvPr id="33" name="TextBox 32">
          <a:extLst>
            <a:ext uri="{FF2B5EF4-FFF2-40B4-BE49-F238E27FC236}">
              <a16:creationId xmlns:a16="http://schemas.microsoft.com/office/drawing/2014/main" id="{C0DACA07-F50C-20EC-639C-C74504B8395F}"/>
            </a:ext>
          </a:extLst>
        </xdr:cNvPr>
        <xdr:cNvSpPr txBox="1"/>
      </xdr:nvSpPr>
      <xdr:spPr>
        <a:xfrm>
          <a:off x="3097161" y="430161"/>
          <a:ext cx="7045068" cy="356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none"/>
            <a:t>Which products are driving profit and</a:t>
          </a:r>
          <a:r>
            <a:rPr lang="en-IN" sz="2000" b="1" u="none" baseline="0"/>
            <a:t> who are underperforming</a:t>
          </a:r>
          <a:r>
            <a:rPr lang="en-IN" sz="2000" b="1" u="none"/>
            <a:t>?</a:t>
          </a:r>
        </a:p>
      </xdr:txBody>
    </xdr:sp>
    <xdr:clientData/>
  </xdr:twoCellAnchor>
  <xdr:twoCellAnchor>
    <xdr:from>
      <xdr:col>22</xdr:col>
      <xdr:colOff>327270</xdr:colOff>
      <xdr:row>34</xdr:row>
      <xdr:rowOff>11397</xdr:rowOff>
    </xdr:from>
    <xdr:to>
      <xdr:col>30</xdr:col>
      <xdr:colOff>522654</xdr:colOff>
      <xdr:row>39</xdr:row>
      <xdr:rowOff>70827</xdr:rowOff>
    </xdr:to>
    <xdr:sp macro="" textlink="">
      <xdr:nvSpPr>
        <xdr:cNvPr id="34" name="TextBox 33">
          <a:extLst>
            <a:ext uri="{FF2B5EF4-FFF2-40B4-BE49-F238E27FC236}">
              <a16:creationId xmlns:a16="http://schemas.microsoft.com/office/drawing/2014/main" id="{01922977-00EC-592E-532A-E8C39C42249D}"/>
            </a:ext>
          </a:extLst>
        </xdr:cNvPr>
        <xdr:cNvSpPr txBox="1"/>
      </xdr:nvSpPr>
      <xdr:spPr>
        <a:xfrm>
          <a:off x="13831603" y="6128564"/>
          <a:ext cx="5106051" cy="1001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How do customers prefer to pay?</a:t>
          </a:r>
        </a:p>
      </xdr:txBody>
    </xdr:sp>
    <xdr:clientData/>
  </xdr:twoCellAnchor>
  <xdr:twoCellAnchor>
    <xdr:from>
      <xdr:col>21</xdr:col>
      <xdr:colOff>222250</xdr:colOff>
      <xdr:row>18</xdr:row>
      <xdr:rowOff>52917</xdr:rowOff>
    </xdr:from>
    <xdr:to>
      <xdr:col>30</xdr:col>
      <xdr:colOff>539750</xdr:colOff>
      <xdr:row>21</xdr:row>
      <xdr:rowOff>84667</xdr:rowOff>
    </xdr:to>
    <xdr:sp macro="" textlink="">
      <xdr:nvSpPr>
        <xdr:cNvPr id="35" name="TextBox 34">
          <a:extLst>
            <a:ext uri="{FF2B5EF4-FFF2-40B4-BE49-F238E27FC236}">
              <a16:creationId xmlns:a16="http://schemas.microsoft.com/office/drawing/2014/main" id="{BCC7A0F9-F772-96F9-C2AC-693017D50069}"/>
            </a:ext>
          </a:extLst>
        </xdr:cNvPr>
        <xdr:cNvSpPr txBox="1"/>
      </xdr:nvSpPr>
      <xdr:spPr>
        <a:xfrm>
          <a:off x="13112750" y="3291417"/>
          <a:ext cx="5842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Which regions perform best in terms of profit?</a:t>
          </a:r>
        </a:p>
      </xdr:txBody>
    </xdr:sp>
    <xdr:clientData/>
  </xdr:twoCellAnchor>
  <xdr:twoCellAnchor>
    <xdr:from>
      <xdr:col>6</xdr:col>
      <xdr:colOff>81063</xdr:colOff>
      <xdr:row>43</xdr:row>
      <xdr:rowOff>48637</xdr:rowOff>
    </xdr:from>
    <xdr:to>
      <xdr:col>20</xdr:col>
      <xdr:colOff>389106</xdr:colOff>
      <xdr:row>50</xdr:row>
      <xdr:rowOff>162127</xdr:rowOff>
    </xdr:to>
    <xdr:sp macro="" textlink="">
      <xdr:nvSpPr>
        <xdr:cNvPr id="38" name="TextBox 37">
          <a:extLst>
            <a:ext uri="{FF2B5EF4-FFF2-40B4-BE49-F238E27FC236}">
              <a16:creationId xmlns:a16="http://schemas.microsoft.com/office/drawing/2014/main" id="{E2789679-3935-3686-0F6D-0FEE9EC6FD99}"/>
            </a:ext>
          </a:extLst>
        </xdr:cNvPr>
        <xdr:cNvSpPr txBox="1"/>
      </xdr:nvSpPr>
      <xdr:spPr>
        <a:xfrm>
          <a:off x="3777574" y="7765914"/>
          <a:ext cx="8933234" cy="136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Are orders and quantities evenly distributed?</a:t>
          </a:r>
        </a:p>
      </xdr:txBody>
    </xdr:sp>
    <xdr:clientData/>
  </xdr:twoCellAnchor>
  <xdr:twoCellAnchor>
    <xdr:from>
      <xdr:col>19</xdr:col>
      <xdr:colOff>113044</xdr:colOff>
      <xdr:row>49</xdr:row>
      <xdr:rowOff>100484</xdr:rowOff>
    </xdr:from>
    <xdr:to>
      <xdr:col>30</xdr:col>
      <xdr:colOff>468924</xdr:colOff>
      <xdr:row>59</xdr:row>
      <xdr:rowOff>127000</xdr:rowOff>
    </xdr:to>
    <xdr:sp macro="" textlink="">
      <xdr:nvSpPr>
        <xdr:cNvPr id="39" name="TextBox 38">
          <a:extLst>
            <a:ext uri="{FF2B5EF4-FFF2-40B4-BE49-F238E27FC236}">
              <a16:creationId xmlns:a16="http://schemas.microsoft.com/office/drawing/2014/main" id="{7BCE01A2-894C-20C3-4BCF-C66F8065DCD6}"/>
            </a:ext>
          </a:extLst>
        </xdr:cNvPr>
        <xdr:cNvSpPr txBox="1"/>
      </xdr:nvSpPr>
      <xdr:spPr>
        <a:xfrm>
          <a:off x="11621198" y="9234715"/>
          <a:ext cx="7018495" cy="1882670"/>
        </a:xfrm>
        <a:prstGeom prst="rect">
          <a:avLst/>
        </a:prstGeom>
        <a:solidFill>
          <a:schemeClr val="bg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1.</a:t>
          </a:r>
          <a:r>
            <a:rPr lang="en-IN" sz="1200" baseline="0"/>
            <a:t> </a:t>
          </a:r>
          <a:r>
            <a:rPr lang="en-IN" sz="1200" b="1"/>
            <a:t>Profit is highly concentrated</a:t>
          </a:r>
          <a:r>
            <a:rPr lang="en-IN" sz="1200"/>
            <a:t>: the </a:t>
          </a:r>
          <a:r>
            <a:rPr lang="en-IN" sz="1200" b="1"/>
            <a:t>top 5 products </a:t>
          </a:r>
          <a:r>
            <a:rPr lang="en-IN" sz="1200"/>
            <a:t>contribute </a:t>
          </a:r>
          <a:r>
            <a:rPr lang="en-IN" sz="1200" b="1">
              <a:solidFill>
                <a:srgbClr val="00B050"/>
              </a:solidFill>
            </a:rPr>
            <a:t>~74% </a:t>
          </a:r>
          <a:r>
            <a:rPr lang="en-IN" sz="1200"/>
            <a:t>of total profit despite </a:t>
          </a:r>
          <a:r>
            <a:rPr lang="en-IN" sz="1200" b="0">
              <a:solidFill>
                <a:schemeClr val="accent1"/>
              </a:solidFill>
            </a:rPr>
            <a:t>only ~33% </a:t>
          </a:r>
          <a:r>
            <a:rPr lang="en-IN" sz="1200"/>
            <a:t>of total sales.</a:t>
          </a:r>
        </a:p>
        <a:p>
          <a:r>
            <a:rPr lang="en-IN" sz="1200"/>
            <a:t>2. </a:t>
          </a:r>
          <a:r>
            <a:rPr lang="en-IN" sz="1200" b="1"/>
            <a:t>Three products </a:t>
          </a:r>
          <a:r>
            <a:rPr lang="en-IN" sz="1200"/>
            <a:t>generate </a:t>
          </a:r>
          <a:r>
            <a:rPr lang="en-IN" sz="1200">
              <a:solidFill>
                <a:srgbClr val="FF0000"/>
              </a:solidFill>
            </a:rPr>
            <a:t>negative profit</a:t>
          </a:r>
          <a:r>
            <a:rPr lang="en-IN" sz="1200"/>
            <a:t>, summing</a:t>
          </a:r>
          <a:r>
            <a:rPr lang="en-IN" sz="1200" baseline="0"/>
            <a:t> up to</a:t>
          </a:r>
          <a:r>
            <a:rPr lang="en-IN" sz="1200"/>
            <a:t> </a:t>
          </a:r>
          <a:r>
            <a:rPr lang="en-IN" sz="1200" b="1">
              <a:solidFill>
                <a:srgbClr val="FF0000"/>
              </a:solidFill>
            </a:rPr>
            <a:t>~10% </a:t>
          </a:r>
          <a:r>
            <a:rPr lang="en-IN" sz="1200"/>
            <a:t>of total</a:t>
          </a:r>
          <a:r>
            <a:rPr lang="en-IN" sz="1200" baseline="0"/>
            <a:t> profit</a:t>
          </a:r>
          <a:r>
            <a:rPr lang="en-IN" sz="1200"/>
            <a:t>.</a:t>
          </a:r>
        </a:p>
        <a:p>
          <a:r>
            <a:rPr lang="en-IN" sz="1200"/>
            <a:t>3. Discounts </a:t>
          </a:r>
          <a:r>
            <a:rPr lang="en-IN" sz="1200" b="1"/>
            <a:t>reduce average profit </a:t>
          </a:r>
          <a:r>
            <a:rPr lang="en-IN" sz="1200"/>
            <a:t>and provide minimal uplift in quantity per order, indicating limited effectiveness.</a:t>
          </a:r>
        </a:p>
        <a:p>
          <a:r>
            <a:rPr lang="en-IN" sz="1200"/>
            <a:t>4. </a:t>
          </a:r>
          <a:r>
            <a:rPr lang="en-IN" sz="1200" b="1"/>
            <a:t>UPI</a:t>
          </a:r>
          <a:r>
            <a:rPr lang="en-IN" sz="1200"/>
            <a:t> is the dominant payment method, accounting for </a:t>
          </a:r>
          <a:r>
            <a:rPr lang="en-IN" sz="1200">
              <a:solidFill>
                <a:schemeClr val="accent1"/>
              </a:solidFill>
            </a:rPr>
            <a:t>~</a:t>
          </a:r>
          <a:r>
            <a:rPr lang="en-IN" sz="1200" b="1">
              <a:solidFill>
                <a:schemeClr val="accent1"/>
              </a:solidFill>
            </a:rPr>
            <a:t>52% </a:t>
          </a:r>
          <a:r>
            <a:rPr lang="en-IN" sz="1200">
              <a:solidFill>
                <a:schemeClr val="accent1"/>
              </a:solidFill>
            </a:rPr>
            <a:t>of total transactions </a:t>
          </a:r>
          <a:r>
            <a:rPr lang="en-IN" sz="1200"/>
            <a:t>without relying on heavier discounting.</a:t>
          </a:r>
        </a:p>
        <a:p>
          <a:r>
            <a:rPr lang="en-IN" sz="1200"/>
            <a:t>5. </a:t>
          </a:r>
          <a:r>
            <a:rPr lang="en-IN" sz="1200" b="1"/>
            <a:t>South is the best-performing region by </a:t>
          </a:r>
          <a:r>
            <a:rPr lang="en-IN" sz="1200" b="1">
              <a:solidFill>
                <a:srgbClr val="00B050"/>
              </a:solidFill>
            </a:rPr>
            <a:t>profit</a:t>
          </a:r>
          <a:r>
            <a:rPr lang="en-IN" sz="1200" b="1"/>
            <a:t>, </a:t>
          </a:r>
          <a:r>
            <a:rPr lang="en-IN" sz="1200"/>
            <a:t>closely followed by North, while East and West present    optimization  opportunities.</a:t>
          </a:r>
        </a:p>
        <a:p>
          <a:endParaRPr lang="en-IN" sz="1100"/>
        </a:p>
      </xdr:txBody>
    </xdr:sp>
    <xdr:clientData/>
  </xdr:twoCellAnchor>
  <xdr:twoCellAnchor>
    <xdr:from>
      <xdr:col>23</xdr:col>
      <xdr:colOff>58616</xdr:colOff>
      <xdr:row>46</xdr:row>
      <xdr:rowOff>166077</xdr:rowOff>
    </xdr:from>
    <xdr:to>
      <xdr:col>28</xdr:col>
      <xdr:colOff>508000</xdr:colOff>
      <xdr:row>49</xdr:row>
      <xdr:rowOff>42810</xdr:rowOff>
    </xdr:to>
    <xdr:sp macro="" textlink="">
      <xdr:nvSpPr>
        <xdr:cNvPr id="40" name="TextBox 39">
          <a:extLst>
            <a:ext uri="{FF2B5EF4-FFF2-40B4-BE49-F238E27FC236}">
              <a16:creationId xmlns:a16="http://schemas.microsoft.com/office/drawing/2014/main" id="{324362B6-FCD5-ECC1-3930-00484A3A4B35}"/>
            </a:ext>
          </a:extLst>
        </xdr:cNvPr>
        <xdr:cNvSpPr txBox="1"/>
      </xdr:nvSpPr>
      <xdr:spPr>
        <a:xfrm>
          <a:off x="14040032" y="8479583"/>
          <a:ext cx="3488822" cy="41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What</a:t>
          </a:r>
          <a:r>
            <a:rPr lang="en-IN" sz="2000" b="1" baseline="0"/>
            <a:t> are the key insights?</a:t>
          </a:r>
          <a:endParaRPr lang="en-IN" sz="2000" b="1"/>
        </a:p>
      </xdr:txBody>
    </xdr:sp>
    <xdr:clientData/>
  </xdr:twoCellAnchor>
  <xdr:twoCellAnchor editAs="oneCell">
    <xdr:from>
      <xdr:col>13</xdr:col>
      <xdr:colOff>405113</xdr:colOff>
      <xdr:row>37</xdr:row>
      <xdr:rowOff>175104</xdr:rowOff>
    </xdr:from>
    <xdr:to>
      <xdr:col>19</xdr:col>
      <xdr:colOff>336736</xdr:colOff>
      <xdr:row>40</xdr:row>
      <xdr:rowOff>7079</xdr:rowOff>
    </xdr:to>
    <xdr:pic>
      <xdr:nvPicPr>
        <xdr:cNvPr id="41" name="Picture 40">
          <a:extLst>
            <a:ext uri="{FF2B5EF4-FFF2-40B4-BE49-F238E27FC236}">
              <a16:creationId xmlns:a16="http://schemas.microsoft.com/office/drawing/2014/main" id="{D571CB01-BAED-D3BB-50DE-8134D62C844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304835" y="6994522"/>
          <a:ext cx="3577648" cy="38177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881969</xdr:colOff>
      <xdr:row>5</xdr:row>
      <xdr:rowOff>121566</xdr:rowOff>
    </xdr:from>
    <xdr:to>
      <xdr:col>11</xdr:col>
      <xdr:colOff>35147</xdr:colOff>
      <xdr:row>13</xdr:row>
      <xdr:rowOff>26582</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F5E0DE93-6885-AA21-5434-C79C76519A7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837943" y="1012215"/>
              <a:ext cx="1825446" cy="1330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545450</xdr:colOff>
      <xdr:row>2</xdr:row>
      <xdr:rowOff>183589</xdr:rowOff>
    </xdr:from>
    <xdr:to>
      <xdr:col>13</xdr:col>
      <xdr:colOff>837528</xdr:colOff>
      <xdr:row>11</xdr:row>
      <xdr:rowOff>159490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1979CB5-00DB-8EDA-7DB1-79DAE6A833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92125" y="539849"/>
              <a:ext cx="1814482" cy="1579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152399</xdr:colOff>
      <xdr:row>31</xdr:row>
      <xdr:rowOff>118329</xdr:rowOff>
    </xdr:from>
    <xdr:to>
      <xdr:col>13</xdr:col>
      <xdr:colOff>195489</xdr:colOff>
      <xdr:row>45</xdr:row>
      <xdr:rowOff>10268</xdr:rowOff>
    </xdr:to>
    <mc:AlternateContent xmlns:mc="http://schemas.openxmlformats.org/markup-compatibility/2006">
      <mc:Choice xmlns:a14="http://schemas.microsoft.com/office/drawing/2010/main" Requires="a14">
        <xdr:graphicFrame macro="">
          <xdr:nvGraphicFramePr>
            <xdr:cNvPr id="5" name="product_id">
              <a:extLst>
                <a:ext uri="{FF2B5EF4-FFF2-40B4-BE49-F238E27FC236}">
                  <a16:creationId xmlns:a16="http://schemas.microsoft.com/office/drawing/2014/main" id="{37C9B3FD-9446-A8E1-ECF5-70795124B464}"/>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9876328" y="5776010"/>
              <a:ext cx="1823338" cy="2440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360516</xdr:colOff>
      <xdr:row>18</xdr:row>
      <xdr:rowOff>86853</xdr:rowOff>
    </xdr:from>
    <xdr:to>
      <xdr:col>16</xdr:col>
      <xdr:colOff>229419</xdr:colOff>
      <xdr:row>33</xdr:row>
      <xdr:rowOff>126182</xdr:rowOff>
    </xdr:to>
    <xdr:graphicFrame macro="">
      <xdr:nvGraphicFramePr>
        <xdr:cNvPr id="8" name="Chart 7">
          <a:extLst>
            <a:ext uri="{FF2B5EF4-FFF2-40B4-BE49-F238E27FC236}">
              <a16:creationId xmlns:a16="http://schemas.microsoft.com/office/drawing/2014/main" id="{44A7482C-A7F5-1291-6AF1-D1318C127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365760</xdr:colOff>
      <xdr:row>18</xdr:row>
      <xdr:rowOff>70465</xdr:rowOff>
    </xdr:from>
    <xdr:to>
      <xdr:col>11</xdr:col>
      <xdr:colOff>213033</xdr:colOff>
      <xdr:row>33</xdr:row>
      <xdr:rowOff>109794</xdr:rowOff>
    </xdr:to>
    <xdr:graphicFrame macro="">
      <xdr:nvGraphicFramePr>
        <xdr:cNvPr id="9" name="Chart 8">
          <a:extLst>
            <a:ext uri="{FF2B5EF4-FFF2-40B4-BE49-F238E27FC236}">
              <a16:creationId xmlns:a16="http://schemas.microsoft.com/office/drawing/2014/main" id="{A828454C-0C9D-3CE4-2264-21953D0F9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 Pratap Singh" refreshedDate="46031.513285995374" createdVersion="8" refreshedVersion="8" minRefreshableVersion="3" recordCount="3658" xr:uid="{3153362C-496B-46CE-98CA-FA99C4D2105F}">
  <cacheSource type="worksheet">
    <worksheetSource name="delivered_orders_table"/>
  </cacheSource>
  <cacheFields count="23">
    <cacheField name="order_id" numFmtId="0">
      <sharedItems containsString="0" containsBlank="1" containsNumber="1" containsInteger="1" minValue="10022778" maxValue="99987086"/>
    </cacheField>
    <cacheField name="product_id" numFmtId="0">
      <sharedItems containsString="0" containsBlank="1" containsNumber="1" containsInteger="1" minValue="126225" maxValue="877572" count="21">
        <n v="770487"/>
        <n v="216739"/>
        <n v="126225"/>
        <n v="877572"/>
        <n v="388389"/>
        <n v="356787"/>
        <n v="334053"/>
        <n v="246316"/>
        <n v="872246"/>
        <n v="207473"/>
        <n v="809570"/>
        <n v="876646"/>
        <n v="671858"/>
        <n v="191161"/>
        <n v="719176"/>
        <n v="198246"/>
        <n v="133326"/>
        <n v="329258"/>
        <n v="542417"/>
        <n v="131244"/>
        <m/>
      </sharedItems>
    </cacheField>
    <cacheField name="customer_id" numFmtId="0">
      <sharedItems containsString="0" containsBlank="1" containsNumber="1" containsInteger="1" minValue="200096" maxValue="999484"/>
    </cacheField>
    <cacheField name="price" numFmtId="0">
      <sharedItems containsString="0" containsBlank="1" containsNumber="1" containsInteger="1" minValue="517" maxValue="19981"/>
    </cacheField>
    <cacheField name="base_price" numFmtId="0">
      <sharedItems containsString="0" containsBlank="1" containsNumber="1" containsInteger="1" minValue="819" maxValue="14793"/>
    </cacheField>
    <cacheField name="quantity" numFmtId="0">
      <sharedItems containsString="0" containsBlank="1" containsNumber="1" containsInteger="1" minValue="0" maxValue="4"/>
    </cacheField>
    <cacheField name="discount_amount" numFmtId="0">
      <sharedItems containsString="0" containsBlank="1" containsNumber="1" minValue="0" maxValue="14875.2"/>
    </cacheField>
    <cacheField name="discount_percent" numFmtId="0">
      <sharedItems containsString="0" containsBlank="1" containsNumber="1" containsInteger="1" minValue="0" maxValue="20" count="6">
        <n v="0"/>
        <n v="15"/>
        <n v="5"/>
        <n v="10"/>
        <n v="20"/>
        <m/>
      </sharedItems>
    </cacheField>
    <cacheField name="Column1" numFmtId="0">
      <sharedItems containsDate="1" containsBlank="1" containsMixedTypes="1" minDate="2023-01-01T00:00:00" maxDate="2024-05-16T00:00:00" count="503">
        <d v="2023-04-08T00:00:00"/>
        <d v="2023-03-30T00:00:00"/>
        <d v="2023-04-03T00:00:00"/>
        <d v="2023-04-22T00:00:00"/>
        <d v="2023-04-06T00:00:00"/>
        <d v="2023-04-23T00:00:00"/>
        <d v="2023-04-19T00:00:00"/>
        <d v="2023-04-21T00:00:00"/>
        <d v="2023-04-17T00:00:00"/>
        <d v="2023-04-10T00:00:00"/>
        <d v="2023-04-09T00:00:00"/>
        <d v="2023-03-31T00:00:00"/>
        <d v="2023-04-05T00:00:00"/>
        <d v="2023-03-27T00:00:00"/>
        <d v="2023-04-15T00:00:00"/>
        <d v="2023-04-04T00:00:00"/>
        <d v="2023-04-13T00:00:00"/>
        <d v="2023-04-12T00:00:00"/>
        <d v="2023-04-07T00:00:00"/>
        <d v="2023-04-26T00:00:00"/>
        <d v="2023-04-14T00:00:00"/>
        <d v="2023-04-01T00:00:00"/>
        <d v="2023-03-29T00:00:00"/>
        <d v="2023-04-02T00:00:00"/>
        <d v="2023-04-18T00:00:00"/>
        <d v="2023-04-25T00:00:00"/>
        <d v="2023-04-16T00:00:00"/>
        <d v="2023-04-24T00:00:00"/>
        <d v="2023-04-20T00:00:00"/>
        <d v="2023-03-28T00:00:00"/>
        <d v="2023-03-26T00:00:00"/>
        <d v="2023-04-11T00:00:00"/>
        <d v="2023-04-27T00:00:00"/>
        <d v="2023-03-25T00:00:00"/>
        <d v="2023-04-28T00:00:00"/>
        <d v="2024-03-26T00:00:00"/>
        <d v="2024-04-20T00:00:00"/>
        <d v="2024-04-12T00:00:00"/>
        <d v="2024-04-15T00:00:00"/>
        <d v="2024-04-02T00:00:00"/>
        <d v="2024-04-27T00:00:00"/>
        <d v="2024-03-31T00:00:00"/>
        <d v="2024-04-10T00:00:00"/>
        <d v="2024-04-03T00:00:00"/>
        <d v="2024-04-22T00:00:00"/>
        <d v="2024-04-21T00:00:00"/>
        <d v="2024-04-14T00:00:00"/>
        <d v="2024-04-06T00:00:00"/>
        <d v="2024-04-24T00:00:00"/>
        <d v="2024-04-07T00:00:00"/>
        <d v="2024-04-19T00:00:00"/>
        <d v="2024-03-30T00:00:00"/>
        <d v="2024-04-18T00:00:00"/>
        <d v="2024-04-08T00:00:00"/>
        <d v="2024-04-09T00:00:00"/>
        <d v="2024-04-23T00:00:00"/>
        <d v="2024-04-13T00:00:00"/>
        <d v="2024-04-04T00:00:00"/>
        <d v="2024-04-17T00:00:00"/>
        <d v="2024-03-28T00:00:00"/>
        <d v="2024-03-29T00:00:00"/>
        <d v="2024-04-05T00:00:00"/>
        <d v="2024-04-25T00:00:00"/>
        <d v="2024-04-01T00:00:00"/>
        <d v="2024-03-27T00:00:00"/>
        <d v="2024-04-11T00:00:00"/>
        <d v="2024-04-16T00:00:00"/>
        <d v="2024-04-28T00:00:00"/>
        <d v="2024-03-25T00:00:00"/>
        <d v="2023-08-17T00:00:00"/>
        <d v="2023-08-14T00:00:00"/>
        <d v="2023-08-09T00:00:00"/>
        <d v="2023-07-27T00:00:00"/>
        <d v="2023-08-23T00:00:00"/>
        <d v="2023-08-28T00:00:00"/>
        <d v="2023-08-12T00:00:00"/>
        <d v="2023-08-27T00:00:00"/>
        <d v="2023-08-03T00:00:00"/>
        <d v="2023-08-11T00:00:00"/>
        <d v="2023-08-19T00:00:00"/>
        <d v="2023-08-10T00:00:00"/>
        <d v="2023-08-16T00:00:00"/>
        <d v="2023-08-22T00:00:00"/>
        <d v="2023-08-07T00:00:00"/>
        <d v="2023-08-26T00:00:00"/>
        <d v="2023-08-15T00:00:00"/>
        <d v="2023-08-20T00:00:00"/>
        <d v="2023-07-29T00:00:00"/>
        <d v="2023-08-21T00:00:00"/>
        <d v="2023-08-13T00:00:00"/>
        <d v="2023-08-05T00:00:00"/>
        <d v="2023-07-28T00:00:00"/>
        <d v="2023-08-04T00:00:00"/>
        <d v="2023-08-18T00:00:00"/>
        <d v="2023-08-06T00:00:00"/>
        <d v="2023-07-31T00:00:00"/>
        <d v="2023-08-25T00:00:00"/>
        <d v="2023-08-08T00:00:00"/>
        <d v="2023-08-02T00:00:00"/>
        <d v="2023-08-29T00:00:00"/>
        <d v="2023-08-24T00:00:00"/>
        <d v="2023-08-01T00:00:00"/>
        <d v="2023-07-30T00:00:00"/>
        <d v="2023-07-26T00:00:00"/>
        <d v="2023-12-16T00:00:00"/>
        <d v="2023-12-15T00:00:00"/>
        <d v="2023-12-08T00:00:00"/>
        <d v="2023-11-29T00:00:00"/>
        <d v="2023-12-10T00:00:00"/>
        <d v="2023-12-04T00:00:00"/>
        <d v="2023-12-25T00:00:00"/>
        <d v="2023-11-30T00:00:00"/>
        <d v="2023-12-20T00:00:00"/>
        <d v="2023-12-13T00:00:00"/>
        <d v="2023-12-23T00:00:00"/>
        <d v="2023-12-11T00:00:00"/>
        <d v="2023-11-28T00:00:00"/>
        <d v="2023-12-12T00:00:00"/>
        <d v="2023-12-05T00:00:00"/>
        <d v="2023-12-17T00:00:00"/>
        <d v="2023-12-14T00:00:00"/>
        <d v="2023-12-06T00:00:00"/>
        <d v="2023-12-01T00:00:00"/>
        <d v="2023-12-22T00:00:00"/>
        <d v="2023-11-25T00:00:00"/>
        <d v="2023-12-27T00:00:00"/>
        <d v="2023-12-24T00:00:00"/>
        <d v="2023-12-29T00:00:00"/>
        <d v="2023-12-07T00:00:00"/>
        <d v="2023-12-02T00:00:00"/>
        <d v="2023-12-03T00:00:00"/>
        <d v="2023-12-28T00:00:00"/>
        <d v="2023-11-26T00:00:00"/>
        <d v="2023-12-21T00:00:00"/>
        <d v="2023-12-19T00:00:00"/>
        <d v="2023-12-18T00:00:00"/>
        <d v="2023-11-27T00:00:00"/>
        <d v="2023-12-26T00:00:00"/>
        <d v="2023-12-09T00:00:00"/>
        <d v="2023-12-30T00:00:00"/>
        <d v="2023-02-18T00:00:00"/>
        <d v="2023-02-05T00:00:00"/>
        <d v="2023-02-10T00:00:00"/>
        <d v="2023-02-07T00:00:00"/>
        <d v="2023-02-24T00:00:00"/>
        <d v="2023-02-15T00:00:00"/>
        <d v="2023-02-09T00:00:00"/>
        <d v="2023-02-06T00:00:00"/>
        <d v="2023-02-14T00:00:00"/>
        <d v="2023-01-25T00:00:00"/>
        <d v="2023-02-16T00:00:00"/>
        <d v="2023-01-31T00:00:00"/>
        <d v="2023-02-21T00:00:00"/>
        <d v="2023-01-28T00:00:00"/>
        <d v="2023-02-08T00:00:00"/>
        <d v="2023-02-20T00:00:00"/>
        <d v="2023-02-22T00:00:00"/>
        <d v="2023-01-30T00:00:00"/>
        <d v="2023-01-27T00:00:00"/>
        <d v="2023-01-26T00:00:00"/>
        <d v="2023-02-19T00:00:00"/>
        <d v="2023-02-23T00:00:00"/>
        <d v="2023-02-11T00:00:00"/>
        <d v="2023-02-12T00:00:00"/>
        <d v="2023-01-29T00:00:00"/>
        <d v="2023-02-13T00:00:00"/>
        <d v="2023-02-01T00:00:00"/>
        <d v="2023-02-17T00:00:00"/>
        <d v="2023-02-04T00:00:00"/>
        <d v="2023-02-03T00:00:00"/>
        <d v="2023-02-26T00:00:00"/>
        <d v="2023-02-02T00:00:00"/>
        <d v="2023-02-25T00:00:00"/>
        <d v="2023-02-27T00:00:00"/>
        <d v="2024-02-12T00:00:00"/>
        <d v="2024-02-05T00:00:00"/>
        <d v="2024-01-27T00:00:00"/>
        <d v="2024-02-15T00:00:00"/>
        <d v="2024-02-18T00:00:00"/>
        <d v="2024-02-02T00:00:00"/>
        <d v="2024-02-13T00:00:00"/>
        <d v="2024-02-01T00:00:00"/>
        <d v="2024-02-14T00:00:00"/>
        <d v="2024-02-08T00:00:00"/>
        <d v="2024-01-26T00:00:00"/>
        <d v="2024-02-21T00:00:00"/>
        <d v="2024-02-09T00:00:00"/>
        <d v="2024-02-28T00:00:00"/>
        <d v="2024-02-22T00:00:00"/>
        <d v="2024-02-19T00:00:00"/>
        <d v="2024-01-29T00:00:00"/>
        <d v="2024-02-06T00:00:00"/>
        <d v="2024-02-20T00:00:00"/>
        <d v="2024-02-04T00:00:00"/>
        <d v="2024-02-25T00:00:00"/>
        <d v="2024-02-11T00:00:00"/>
        <d v="2024-02-24T00:00:00"/>
        <d v="2024-01-31T00:00:00"/>
        <d v="2024-02-17T00:00:00"/>
        <d v="2024-02-23T00:00:00"/>
        <d v="2024-02-27T00:00:00"/>
        <d v="2024-02-07T00:00:00"/>
        <d v="2024-01-28T00:00:00"/>
        <d v="2024-01-30T00:00:00"/>
        <d v="2024-02-03T00:00:00"/>
        <d v="2024-02-16T00:00:00"/>
        <d v="2024-02-10T00:00:00"/>
        <d v="2024-02-26T00:00:00"/>
        <s v="N/A"/>
        <d v="2023-01-15T00:00:00"/>
        <d v="2023-01-18T00:00:00"/>
        <d v="2023-01-16T00:00:00"/>
        <d v="2023-01-22T00:00:00"/>
        <d v="2023-01-09T00:00:00"/>
        <d v="2023-01-06T00:00:00"/>
        <d v="2023-01-08T00:00:00"/>
        <d v="2023-01-14T00:00:00"/>
        <d v="2023-01-20T00:00:00"/>
        <d v="2023-01-12T00:00:00"/>
        <d v="2023-01-10T00:00:00"/>
        <d v="2023-01-21T00:00:00"/>
        <d v="2023-01-01T00:00:00"/>
        <d v="2023-01-05T00:00:00"/>
        <d v="2023-01-24T00:00:00"/>
        <d v="2023-01-23T00:00:00"/>
        <d v="2023-01-13T00:00:00"/>
        <d v="2023-01-19T00:00:00"/>
        <d v="2023-01-04T00:00:00"/>
        <d v="2023-01-17T00:00:00"/>
        <d v="2023-01-03T00:00:00"/>
        <d v="2023-01-02T00:00:00"/>
        <d v="2023-01-07T00:00:00"/>
        <d v="2023-01-11T00:00:00"/>
        <d v="2024-01-02T00:00:00"/>
        <d v="2024-01-13T00:00:00"/>
        <d v="2024-01-08T00:00:00"/>
        <d v="2024-01-10T00:00:00"/>
        <d v="2024-01-04T00:00:00"/>
        <d v="2024-01-16T00:00:00"/>
        <d v="2024-01-20T00:00:00"/>
        <d v="2024-01-21T00:00:00"/>
        <d v="2024-01-19T00:00:00"/>
        <d v="2024-01-09T00:00:00"/>
        <d v="2024-01-05T00:00:00"/>
        <d v="2024-01-07T00:00:00"/>
        <d v="2024-01-23T00:00:00"/>
        <d v="2024-01-06T00:00:00"/>
        <d v="2024-01-17T00:00:00"/>
        <d v="2024-01-01T00:00:00"/>
        <d v="2024-01-14T00:00:00"/>
        <d v="2023-12-31T00:00:00"/>
        <d v="2024-01-24T00:00:00"/>
        <d v="2024-01-11T00:00:00"/>
        <d v="2024-01-15T00:00:00"/>
        <d v="2024-01-03T00:00:00"/>
        <d v="2024-01-22T00:00:00"/>
        <d v="2024-01-18T00:00:00"/>
        <d v="2024-01-12T00:00:00"/>
        <d v="2024-01-25T00:00:00"/>
        <d v="2023-07-17T00:00:00"/>
        <d v="2023-07-09T00:00:00"/>
        <d v="2023-07-10T00:00:00"/>
        <d v="2023-07-05T00:00:00"/>
        <d v="2023-07-24T00:00:00"/>
        <d v="2023-07-11T00:00:00"/>
        <d v="2023-07-02T00:00:00"/>
        <d v="2023-07-22T00:00:00"/>
        <d v="2023-07-08T00:00:00"/>
        <d v="2023-07-18T00:00:00"/>
        <d v="2023-07-07T00:00:00"/>
        <d v="2023-07-04T00:00:00"/>
        <d v="2023-07-13T00:00:00"/>
        <d v="2023-07-12T00:00:00"/>
        <d v="2023-07-06T00:00:00"/>
        <d v="2023-06-27T00:00:00"/>
        <d v="2023-07-15T00:00:00"/>
        <d v="2023-07-20T00:00:00"/>
        <d v="2023-07-25T00:00:00"/>
        <d v="2023-07-14T00:00:00"/>
        <d v="2023-07-19T00:00:00"/>
        <d v="2023-07-23T00:00:00"/>
        <d v="2023-07-01T00:00:00"/>
        <d v="2023-06-29T00:00:00"/>
        <d v="2023-07-21T00:00:00"/>
        <d v="2023-06-30T00:00:00"/>
        <d v="2023-07-16T00:00:00"/>
        <d v="2023-06-28T00:00:00"/>
        <d v="2023-07-03T00:00:00"/>
        <d v="2023-06-26T00:00:00"/>
        <d v="2023-06-24T00:00:00"/>
        <d v="2023-06-16T00:00:00"/>
        <d v="2023-06-05T00:00:00"/>
        <d v="2023-06-11T00:00:00"/>
        <d v="2023-06-08T00:00:00"/>
        <d v="2023-06-01T00:00:00"/>
        <d v="2023-05-30T00:00:00"/>
        <d v="2023-06-12T00:00:00"/>
        <d v="2023-06-06T00:00:00"/>
        <d v="2023-06-19T00:00:00"/>
        <d v="2023-06-21T00:00:00"/>
        <d v="2023-06-18T00:00:00"/>
        <d v="2023-06-07T00:00:00"/>
        <d v="2023-05-29T00:00:00"/>
        <d v="2023-06-23T00:00:00"/>
        <d v="2023-05-25T00:00:00"/>
        <d v="2023-06-14T00:00:00"/>
        <d v="2023-06-03T00:00:00"/>
        <d v="2023-06-10T00:00:00"/>
        <d v="2023-05-28T00:00:00"/>
        <d v="2023-06-22T00:00:00"/>
        <d v="2023-06-15T00:00:00"/>
        <d v="2023-06-13T00:00:00"/>
        <d v="2023-06-09T00:00:00"/>
        <d v="2023-06-17T00:00:00"/>
        <d v="2023-05-31T00:00:00"/>
        <d v="2023-06-02T00:00:00"/>
        <d v="2023-06-04T00:00:00"/>
        <d v="2023-05-27T00:00:00"/>
        <d v="2023-06-25T00:00:00"/>
        <d v="2023-06-20T00:00:00"/>
        <d v="2023-05-26T00:00:00"/>
        <d v="2023-03-16T00:00:00"/>
        <d v="2023-03-08T00:00:00"/>
        <d v="2023-03-21T00:00:00"/>
        <d v="2023-03-12T00:00:00"/>
        <d v="2023-03-24T00:00:00"/>
        <d v="2023-03-20T00:00:00"/>
        <d v="2023-03-17T00:00:00"/>
        <d v="2023-03-19T00:00:00"/>
        <d v="2023-03-10T00:00:00"/>
        <d v="2023-03-05T00:00:00"/>
        <d v="2023-03-09T00:00:00"/>
        <d v="2023-03-06T00:00:00"/>
        <d v="2023-03-14T00:00:00"/>
        <d v="2023-03-02T00:00:00"/>
        <d v="2023-03-15T00:00:00"/>
        <d v="2023-03-11T00:00:00"/>
        <d v="2023-02-28T00:00:00"/>
        <d v="2023-03-23T00:00:00"/>
        <d v="2023-03-07T00:00:00"/>
        <d v="2023-03-13T00:00:00"/>
        <d v="2023-03-03T00:00:00"/>
        <d v="2023-03-22T00:00:00"/>
        <d v="2023-03-01T00:00:00"/>
        <d v="2023-03-04T00:00:00"/>
        <d v="2023-03-18T00:00:00"/>
        <d v="2024-03-09T00:00:00"/>
        <d v="2024-03-17T00:00:00"/>
        <d v="2024-03-12T00:00:00"/>
        <d v="2024-03-01T00:00:00"/>
        <d v="2024-03-10T00:00:00"/>
        <d v="2024-03-04T00:00:00"/>
        <d v="2024-03-14T00:00:00"/>
        <d v="2024-03-05T00:00:00"/>
        <d v="2024-03-18T00:00:00"/>
        <d v="2024-03-20T00:00:00"/>
        <d v="2024-03-07T00:00:00"/>
        <d v="2024-03-11T00:00:00"/>
        <d v="2024-03-13T00:00:00"/>
        <d v="2024-03-24T00:00:00"/>
        <d v="2024-03-16T00:00:00"/>
        <d v="2024-03-23T00:00:00"/>
        <d v="2024-02-29T00:00:00"/>
        <d v="2024-03-08T00:00:00"/>
        <d v="2024-03-02T00:00:00"/>
        <d v="2024-03-06T00:00:00"/>
        <d v="2024-03-03T00:00:00"/>
        <d v="2024-03-21T00:00:00"/>
        <d v="2024-03-19T00:00:00"/>
        <d v="2024-03-22T00:00:00"/>
        <d v="2024-03-15T00:00:00"/>
        <d v="2023-05-11T00:00:00"/>
        <d v="2023-05-17T00:00:00"/>
        <d v="2023-05-08T00:00:00"/>
        <d v="2023-05-19T00:00:00"/>
        <d v="2023-05-22T00:00:00"/>
        <d v="2023-05-10T00:00:00"/>
        <d v="2023-05-18T00:00:00"/>
        <d v="2023-05-14T00:00:00"/>
        <d v="2023-05-01T00:00:00"/>
        <d v="2023-05-09T00:00:00"/>
        <d v="2023-05-06T00:00:00"/>
        <d v="2023-05-15T00:00:00"/>
        <d v="2023-05-05T00:00:00"/>
        <d v="2023-05-21T00:00:00"/>
        <d v="2023-05-16T00:00:00"/>
        <d v="2023-05-13T00:00:00"/>
        <d v="2023-05-03T00:00:00"/>
        <d v="2023-05-20T00:00:00"/>
        <d v="2023-04-29T00:00:00"/>
        <d v="2023-05-23T00:00:00"/>
        <d v="2023-05-04T00:00:00"/>
        <d v="2023-05-07T00:00:00"/>
        <d v="2023-05-24T00:00:00"/>
        <d v="2023-05-02T00:00:00"/>
        <d v="2023-04-30T00:00:00"/>
        <d v="2023-05-12T00:00:00"/>
        <d v="2024-05-06T00:00:00"/>
        <d v="2024-05-03T00:00:00"/>
        <d v="2024-05-12T00:00:00"/>
        <d v="2024-05-10T00:00:00"/>
        <d v="2024-05-01T00:00:00"/>
        <d v="2024-05-07T00:00:00"/>
        <d v="2024-04-26T00:00:00"/>
        <d v="2024-05-08T00:00:00"/>
        <d v="2024-05-11T00:00:00"/>
        <d v="2024-05-09T00:00:00"/>
        <d v="2024-04-29T00:00:00"/>
        <d v="2024-05-13T00:00:00"/>
        <d v="2024-05-02T00:00:00"/>
        <d v="2024-05-05T00:00:00"/>
        <d v="2024-05-15T00:00:00"/>
        <d v="2024-04-30T00:00:00"/>
        <d v="2024-05-14T00:00:00"/>
        <d v="2024-05-04T00:00:00"/>
        <d v="2023-10-28T00:00:00"/>
        <d v="2023-11-15T00:00:00"/>
        <d v="2023-11-03T00:00:00"/>
        <d v="2023-11-18T00:00:00"/>
        <d v="2023-11-09T00:00:00"/>
        <d v="2023-11-23T00:00:00"/>
        <d v="2023-11-21T00:00:00"/>
        <d v="2023-11-12T00:00:00"/>
        <d v="2023-11-16T00:00:00"/>
        <d v="2023-10-31T00:00:00"/>
        <d v="2023-11-11T00:00:00"/>
        <d v="2023-10-30T00:00:00"/>
        <d v="2023-11-13T00:00:00"/>
        <d v="2023-11-24T00:00:00"/>
        <d v="2023-11-02T00:00:00"/>
        <d v="2023-11-05T00:00:00"/>
        <d v="2023-11-22T00:00:00"/>
        <d v="2023-11-17T00:00:00"/>
        <d v="2023-11-14T00:00:00"/>
        <d v="2023-11-19T00:00:00"/>
        <d v="2023-11-07T00:00:00"/>
        <d v="2023-11-10T00:00:00"/>
        <d v="2023-10-29T00:00:00"/>
        <d v="2023-11-08T00:00:00"/>
        <d v="2023-11-01T00:00:00"/>
        <d v="2023-10-27T00:00:00"/>
        <d v="2023-11-06T00:00:00"/>
        <d v="2023-11-04T00:00:00"/>
        <d v="2023-11-20T00:00:00"/>
        <d v="2023-10-25T00:00:00"/>
        <d v="2023-10-06T00:00:00"/>
        <d v="2023-10-23T00:00:00"/>
        <d v="2023-10-19T00:00:00"/>
        <d v="2023-10-24T00:00:00"/>
        <d v="2023-10-22T00:00:00"/>
        <d v="2023-10-17T00:00:00"/>
        <d v="2023-10-13T00:00:00"/>
        <d v="2023-10-01T00:00:00"/>
        <d v="2023-10-15T00:00:00"/>
        <d v="2023-10-04T00:00:00"/>
        <d v="2023-10-21T00:00:00"/>
        <d v="2023-10-08T00:00:00"/>
        <d v="2023-10-03T00:00:00"/>
        <d v="2023-10-11T00:00:00"/>
        <d v="2023-10-02T00:00:00"/>
        <d v="2023-09-30T00:00:00"/>
        <d v="2023-10-09T00:00:00"/>
        <d v="2023-09-29T00:00:00"/>
        <d v="2023-10-18T00:00:00"/>
        <d v="2023-10-07T00:00:00"/>
        <d v="2023-09-28T00:00:00"/>
        <d v="2023-09-27T00:00:00"/>
        <d v="2023-10-12T00:00:00"/>
        <d v="2023-10-05T00:00:00"/>
        <d v="2023-10-26T00:00:00"/>
        <d v="2023-10-20T00:00:00"/>
        <d v="2023-10-14T00:00:00"/>
        <d v="2023-09-26T00:00:00"/>
        <d v="2023-10-16T00:00:00"/>
        <d v="2023-09-25T00:00:00"/>
        <d v="2023-09-24T00:00:00"/>
        <d v="2023-10-10T00:00:00"/>
        <d v="2023-09-13T00:00:00"/>
        <d v="2023-09-08T00:00:00"/>
        <d v="2023-09-11T00:00:00"/>
        <d v="2023-09-16T00:00:00"/>
        <d v="2023-09-12T00:00:00"/>
        <d v="2023-09-09T00:00:00"/>
        <d v="2023-09-19T00:00:00"/>
        <d v="2023-09-04T00:00:00"/>
        <d v="2023-09-10T00:00:00"/>
        <d v="2023-09-05T00:00:00"/>
        <d v="2023-09-21T00:00:00"/>
        <d v="2023-09-02T00:00:00"/>
        <d v="2023-09-06T00:00:00"/>
        <d v="2023-09-07T00:00:00"/>
        <d v="2023-09-01T00:00:00"/>
        <d v="2023-09-03T00:00:00"/>
        <d v="2023-09-23T00:00:00"/>
        <d v="2023-09-14T00:00:00"/>
        <d v="2023-09-15T00:00:00"/>
        <d v="2023-08-31T00:00:00"/>
        <d v="2023-09-22T00:00:00"/>
        <d v="2023-09-20T00:00:00"/>
        <d v="2023-09-17T00:00:00"/>
        <d v="2023-09-18T00:00:00"/>
        <d v="2023-08-30T00:00:00"/>
        <m/>
      </sharedItems>
      <fieldGroup par="17"/>
    </cacheField>
    <cacheField name="order_date" numFmtId="0">
      <sharedItems containsNonDate="0" containsDate="1" containsString="0" containsBlank="1" minDate="2023-01-01T00:00:00" maxDate="2024-05-16T00:00:00" count="502">
        <d v="2023-04-08T00:00:00"/>
        <d v="2023-03-30T00:00:00"/>
        <d v="2023-04-03T00:00:00"/>
        <d v="2023-04-22T00:00:00"/>
        <d v="2023-04-06T00:00:00"/>
        <d v="2023-04-23T00:00:00"/>
        <d v="2023-04-19T00:00:00"/>
        <d v="2023-04-21T00:00:00"/>
        <d v="2023-04-17T00:00:00"/>
        <d v="2023-04-10T00:00:00"/>
        <d v="2023-04-09T00:00:00"/>
        <d v="2023-03-31T00:00:00"/>
        <d v="2023-04-05T00:00:00"/>
        <d v="2023-03-27T00:00:00"/>
        <d v="2023-04-15T00:00:00"/>
        <d v="2023-04-04T00:00:00"/>
        <d v="2023-04-13T00:00:00"/>
        <d v="2023-04-12T00:00:00"/>
        <d v="2023-04-07T00:00:00"/>
        <d v="2023-04-26T00:00:00"/>
        <d v="2023-04-14T00:00:00"/>
        <d v="2023-04-01T00:00:00"/>
        <d v="2023-03-29T00:00:00"/>
        <d v="2023-04-02T00:00:00"/>
        <d v="2023-04-18T00:00:00"/>
        <d v="2023-04-25T00:00:00"/>
        <d v="2023-04-16T00:00:00"/>
        <d v="2023-04-24T00:00:00"/>
        <d v="2023-04-20T00:00:00"/>
        <d v="2023-03-28T00:00:00"/>
        <d v="2023-03-26T00:00:00"/>
        <d v="2023-04-11T00:00:00"/>
        <d v="2023-04-27T00:00:00"/>
        <d v="2023-03-25T00:00:00"/>
        <d v="2023-04-28T00:00:00"/>
        <d v="2024-03-26T00:00:00"/>
        <d v="2024-04-20T00:00:00"/>
        <d v="2024-04-12T00:00:00"/>
        <d v="2024-04-15T00:00:00"/>
        <d v="2024-04-02T00:00:00"/>
        <d v="2024-04-27T00:00:00"/>
        <d v="2024-03-31T00:00:00"/>
        <d v="2024-04-10T00:00:00"/>
        <d v="2024-04-03T00:00:00"/>
        <d v="2024-04-22T00:00:00"/>
        <d v="2024-04-21T00:00:00"/>
        <d v="2024-04-14T00:00:00"/>
        <d v="2024-04-06T00:00:00"/>
        <d v="2024-04-24T00:00:00"/>
        <d v="2024-04-07T00:00:00"/>
        <d v="2024-04-19T00:00:00"/>
        <d v="2024-03-30T00:00:00"/>
        <d v="2024-04-18T00:00:00"/>
        <d v="2024-04-08T00:00:00"/>
        <d v="2024-04-09T00:00:00"/>
        <d v="2024-04-23T00:00:00"/>
        <d v="2024-04-13T00:00:00"/>
        <d v="2024-04-04T00:00:00"/>
        <d v="2024-04-17T00:00:00"/>
        <d v="2024-03-28T00:00:00"/>
        <d v="2024-03-29T00:00:00"/>
        <d v="2024-04-05T00:00:00"/>
        <d v="2024-04-25T00:00:00"/>
        <d v="2024-04-01T00:00:00"/>
        <d v="2024-03-27T00:00:00"/>
        <d v="2024-04-11T00:00:00"/>
        <d v="2024-04-16T00:00:00"/>
        <d v="2024-04-28T00:00:00"/>
        <d v="2024-03-25T00:00:00"/>
        <d v="2023-08-17T00:00:00"/>
        <d v="2023-08-14T00:00:00"/>
        <d v="2023-08-09T00:00:00"/>
        <d v="2023-07-27T00:00:00"/>
        <d v="2023-08-23T00:00:00"/>
        <d v="2023-08-28T00:00:00"/>
        <d v="2023-08-12T00:00:00"/>
        <d v="2023-08-27T00:00:00"/>
        <d v="2023-08-03T00:00:00"/>
        <d v="2023-08-11T00:00:00"/>
        <d v="2023-08-19T00:00:00"/>
        <d v="2023-08-10T00:00:00"/>
        <d v="2023-08-16T00:00:00"/>
        <d v="2023-08-22T00:00:00"/>
        <d v="2023-08-07T00:00:00"/>
        <d v="2023-08-26T00:00:00"/>
        <d v="2023-08-15T00:00:00"/>
        <d v="2023-08-20T00:00:00"/>
        <d v="2023-07-29T00:00:00"/>
        <d v="2023-08-21T00:00:00"/>
        <d v="2023-08-13T00:00:00"/>
        <d v="2023-08-05T00:00:00"/>
        <d v="2023-07-28T00:00:00"/>
        <d v="2023-08-04T00:00:00"/>
        <d v="2023-08-18T00:00:00"/>
        <d v="2023-08-06T00:00:00"/>
        <d v="2023-07-31T00:00:00"/>
        <d v="2023-08-25T00:00:00"/>
        <d v="2023-08-08T00:00:00"/>
        <d v="2023-08-02T00:00:00"/>
        <d v="2023-08-29T00:00:00"/>
        <d v="2023-08-24T00:00:00"/>
        <d v="2023-08-01T00:00:00"/>
        <d v="2023-07-30T00:00:00"/>
        <d v="2023-07-26T00:00:00"/>
        <d v="2023-12-16T00:00:00"/>
        <d v="2023-12-15T00:00:00"/>
        <d v="2023-12-08T00:00:00"/>
        <d v="2023-11-29T00:00:00"/>
        <d v="2023-12-10T00:00:00"/>
        <d v="2023-12-04T00:00:00"/>
        <d v="2023-12-25T00:00:00"/>
        <d v="2023-11-30T00:00:00"/>
        <d v="2023-12-20T00:00:00"/>
        <d v="2023-12-13T00:00:00"/>
        <d v="2023-12-23T00:00:00"/>
        <d v="2023-12-11T00:00:00"/>
        <d v="2023-11-28T00:00:00"/>
        <d v="2023-12-12T00:00:00"/>
        <d v="2023-12-05T00:00:00"/>
        <d v="2023-12-17T00:00:00"/>
        <d v="2023-12-14T00:00:00"/>
        <d v="2023-12-06T00:00:00"/>
        <d v="2023-12-01T00:00:00"/>
        <d v="2023-12-22T00:00:00"/>
        <d v="2023-11-25T00:00:00"/>
        <d v="2023-12-27T00:00:00"/>
        <d v="2023-12-24T00:00:00"/>
        <d v="2023-12-29T00:00:00"/>
        <d v="2023-12-07T00:00:00"/>
        <d v="2023-12-02T00:00:00"/>
        <d v="2023-12-03T00:00:00"/>
        <d v="2023-12-28T00:00:00"/>
        <d v="2023-11-26T00:00:00"/>
        <d v="2023-12-21T00:00:00"/>
        <d v="2023-12-19T00:00:00"/>
        <d v="2023-12-18T00:00:00"/>
        <d v="2023-11-27T00:00:00"/>
        <d v="2023-12-26T00:00:00"/>
        <d v="2023-12-09T00:00:00"/>
        <d v="2023-12-30T00:00:00"/>
        <d v="2023-02-18T00:00:00"/>
        <d v="2023-02-05T00:00:00"/>
        <d v="2023-02-10T00:00:00"/>
        <d v="2023-02-07T00:00:00"/>
        <d v="2023-02-24T00:00:00"/>
        <d v="2023-02-15T00:00:00"/>
        <d v="2023-02-09T00:00:00"/>
        <d v="2023-02-06T00:00:00"/>
        <d v="2023-02-14T00:00:00"/>
        <d v="2023-01-25T00:00:00"/>
        <d v="2023-02-16T00:00:00"/>
        <d v="2023-01-31T00:00:00"/>
        <d v="2023-02-21T00:00:00"/>
        <d v="2023-01-28T00:00:00"/>
        <d v="2023-02-08T00:00:00"/>
        <d v="2023-02-20T00:00:00"/>
        <d v="2023-02-22T00:00:00"/>
        <d v="2023-01-30T00:00:00"/>
        <d v="2023-01-27T00:00:00"/>
        <d v="2023-01-26T00:00:00"/>
        <d v="2023-02-19T00:00:00"/>
        <d v="2023-02-23T00:00:00"/>
        <d v="2023-02-11T00:00:00"/>
        <d v="2023-02-12T00:00:00"/>
        <d v="2023-01-29T00:00:00"/>
        <d v="2023-02-13T00:00:00"/>
        <d v="2023-02-01T00:00:00"/>
        <d v="2023-02-17T00:00:00"/>
        <d v="2023-02-04T00:00:00"/>
        <d v="2023-02-03T00:00:00"/>
        <d v="2023-02-26T00:00:00"/>
        <d v="2023-02-02T00:00:00"/>
        <d v="2023-02-25T00:00:00"/>
        <d v="2023-02-27T00:00:00"/>
        <d v="2024-02-12T00:00:00"/>
        <d v="2024-02-05T00:00:00"/>
        <d v="2024-01-27T00:00:00"/>
        <d v="2024-02-15T00:00:00"/>
        <d v="2024-02-18T00:00:00"/>
        <d v="2024-02-02T00:00:00"/>
        <d v="2024-02-13T00:00:00"/>
        <d v="2024-02-01T00:00:00"/>
        <d v="2024-02-14T00:00:00"/>
        <d v="2024-02-08T00:00:00"/>
        <d v="2024-01-26T00:00:00"/>
        <d v="2024-02-21T00:00:00"/>
        <d v="2024-02-09T00:00:00"/>
        <d v="2024-02-28T00:00:00"/>
        <d v="2024-02-22T00:00:00"/>
        <d v="2024-02-19T00:00:00"/>
        <d v="2024-01-29T00:00:00"/>
        <d v="2024-02-06T00:00:00"/>
        <d v="2024-02-20T00:00:00"/>
        <d v="2024-02-04T00:00:00"/>
        <d v="2024-02-25T00:00:00"/>
        <d v="2024-02-11T00:00:00"/>
        <d v="2024-02-24T00:00:00"/>
        <d v="2024-01-31T00:00:00"/>
        <d v="2024-02-17T00:00:00"/>
        <d v="2024-02-23T00:00:00"/>
        <d v="2024-02-27T00:00:00"/>
        <d v="2024-02-07T00:00:00"/>
        <d v="2024-01-28T00:00:00"/>
        <d v="2024-01-30T00:00:00"/>
        <d v="2024-02-03T00:00:00"/>
        <d v="2024-02-16T00:00:00"/>
        <d v="2024-02-10T00:00:00"/>
        <d v="2024-02-26T00:00:00"/>
        <m/>
        <d v="2023-01-15T00:00:00"/>
        <d v="2023-01-18T00:00:00"/>
        <d v="2023-01-16T00:00:00"/>
        <d v="2023-01-22T00:00:00"/>
        <d v="2023-01-09T00:00:00"/>
        <d v="2023-01-06T00:00:00"/>
        <d v="2023-01-08T00:00:00"/>
        <d v="2023-01-14T00:00:00"/>
        <d v="2023-01-20T00:00:00"/>
        <d v="2023-01-12T00:00:00"/>
        <d v="2023-01-10T00:00:00"/>
        <d v="2023-01-21T00:00:00"/>
        <d v="2023-01-01T00:00:00"/>
        <d v="2023-01-05T00:00:00"/>
        <d v="2023-01-24T00:00:00"/>
        <d v="2023-01-23T00:00:00"/>
        <d v="2023-01-13T00:00:00"/>
        <d v="2023-01-19T00:00:00"/>
        <d v="2023-01-04T00:00:00"/>
        <d v="2023-01-17T00:00:00"/>
        <d v="2023-01-03T00:00:00"/>
        <d v="2023-01-02T00:00:00"/>
        <d v="2023-01-07T00:00:00"/>
        <d v="2023-01-11T00:00:00"/>
        <d v="2024-01-02T00:00:00"/>
        <d v="2024-01-13T00:00:00"/>
        <d v="2024-01-08T00:00:00"/>
        <d v="2024-01-10T00:00:00"/>
        <d v="2024-01-04T00:00:00"/>
        <d v="2024-01-16T00:00:00"/>
        <d v="2024-01-20T00:00:00"/>
        <d v="2024-01-21T00:00:00"/>
        <d v="2024-01-19T00:00:00"/>
        <d v="2024-01-09T00:00:00"/>
        <d v="2024-01-05T00:00:00"/>
        <d v="2024-01-07T00:00:00"/>
        <d v="2024-01-23T00:00:00"/>
        <d v="2024-01-06T00:00:00"/>
        <d v="2024-01-17T00:00:00"/>
        <d v="2024-01-01T00:00:00"/>
        <d v="2024-01-14T00:00:00"/>
        <d v="2023-12-31T00:00:00"/>
        <d v="2024-01-24T00:00:00"/>
        <d v="2024-01-11T00:00:00"/>
        <d v="2024-01-15T00:00:00"/>
        <d v="2024-01-03T00:00:00"/>
        <d v="2024-01-22T00:00:00"/>
        <d v="2024-01-18T00:00:00"/>
        <d v="2024-01-12T00:00:00"/>
        <d v="2024-01-25T00:00:00"/>
        <d v="2023-07-17T00:00:00"/>
        <d v="2023-07-09T00:00:00"/>
        <d v="2023-07-10T00:00:00"/>
        <d v="2023-07-05T00:00:00"/>
        <d v="2023-07-24T00:00:00"/>
        <d v="2023-07-11T00:00:00"/>
        <d v="2023-07-02T00:00:00"/>
        <d v="2023-07-22T00:00:00"/>
        <d v="2023-07-08T00:00:00"/>
        <d v="2023-07-18T00:00:00"/>
        <d v="2023-07-07T00:00:00"/>
        <d v="2023-07-04T00:00:00"/>
        <d v="2023-07-13T00:00:00"/>
        <d v="2023-07-12T00:00:00"/>
        <d v="2023-07-06T00:00:00"/>
        <d v="2023-06-27T00:00:00"/>
        <d v="2023-07-15T00:00:00"/>
        <d v="2023-07-20T00:00:00"/>
        <d v="2023-07-25T00:00:00"/>
        <d v="2023-07-14T00:00:00"/>
        <d v="2023-07-19T00:00:00"/>
        <d v="2023-07-23T00:00:00"/>
        <d v="2023-07-01T00:00:00"/>
        <d v="2023-06-29T00:00:00"/>
        <d v="2023-07-21T00:00:00"/>
        <d v="2023-06-30T00:00:00"/>
        <d v="2023-07-16T00:00:00"/>
        <d v="2023-06-28T00:00:00"/>
        <d v="2023-07-03T00:00:00"/>
        <d v="2023-06-26T00:00:00"/>
        <d v="2023-06-24T00:00:00"/>
        <d v="2023-06-16T00:00:00"/>
        <d v="2023-06-05T00:00:00"/>
        <d v="2023-06-11T00:00:00"/>
        <d v="2023-06-08T00:00:00"/>
        <d v="2023-06-01T00:00:00"/>
        <d v="2023-05-30T00:00:00"/>
        <d v="2023-06-12T00:00:00"/>
        <d v="2023-06-06T00:00:00"/>
        <d v="2023-06-19T00:00:00"/>
        <d v="2023-06-21T00:00:00"/>
        <d v="2023-06-18T00:00:00"/>
        <d v="2023-06-07T00:00:00"/>
        <d v="2023-05-29T00:00:00"/>
        <d v="2023-06-23T00:00:00"/>
        <d v="2023-05-25T00:00:00"/>
        <d v="2023-06-14T00:00:00"/>
        <d v="2023-06-03T00:00:00"/>
        <d v="2023-06-10T00:00:00"/>
        <d v="2023-05-28T00:00:00"/>
        <d v="2023-06-22T00:00:00"/>
        <d v="2023-06-15T00:00:00"/>
        <d v="2023-06-13T00:00:00"/>
        <d v="2023-06-09T00:00:00"/>
        <d v="2023-06-17T00:00:00"/>
        <d v="2023-05-31T00:00:00"/>
        <d v="2023-06-02T00:00:00"/>
        <d v="2023-06-04T00:00:00"/>
        <d v="2023-05-27T00:00:00"/>
        <d v="2023-06-25T00:00:00"/>
        <d v="2023-06-20T00:00:00"/>
        <d v="2023-05-26T00:00:00"/>
        <d v="2023-03-16T00:00:00"/>
        <d v="2023-03-08T00:00:00"/>
        <d v="2023-03-21T00:00:00"/>
        <d v="2023-03-12T00:00:00"/>
        <d v="2023-03-24T00:00:00"/>
        <d v="2023-03-20T00:00:00"/>
        <d v="2023-03-17T00:00:00"/>
        <d v="2023-03-19T00:00:00"/>
        <d v="2023-03-10T00:00:00"/>
        <d v="2023-03-05T00:00:00"/>
        <d v="2023-03-09T00:00:00"/>
        <d v="2023-03-06T00:00:00"/>
        <d v="2023-03-14T00:00:00"/>
        <d v="2023-03-02T00:00:00"/>
        <d v="2023-03-15T00:00:00"/>
        <d v="2023-03-11T00:00:00"/>
        <d v="2023-02-28T00:00:00"/>
        <d v="2023-03-23T00:00:00"/>
        <d v="2023-03-07T00:00:00"/>
        <d v="2023-03-13T00:00:00"/>
        <d v="2023-03-03T00:00:00"/>
        <d v="2023-03-22T00:00:00"/>
        <d v="2023-03-01T00:00:00"/>
        <d v="2023-03-04T00:00:00"/>
        <d v="2023-03-18T00:00:00"/>
        <d v="2024-03-09T00:00:00"/>
        <d v="2024-03-17T00:00:00"/>
        <d v="2024-03-12T00:00:00"/>
        <d v="2024-03-01T00:00:00"/>
        <d v="2024-03-10T00:00:00"/>
        <d v="2024-03-04T00:00:00"/>
        <d v="2024-03-14T00:00:00"/>
        <d v="2024-03-05T00:00:00"/>
        <d v="2024-03-18T00:00:00"/>
        <d v="2024-03-20T00:00:00"/>
        <d v="2024-03-07T00:00:00"/>
        <d v="2024-03-11T00:00:00"/>
        <d v="2024-03-13T00:00:00"/>
        <d v="2024-03-24T00:00:00"/>
        <d v="2024-03-16T00:00:00"/>
        <d v="2024-03-23T00:00:00"/>
        <d v="2024-02-29T00:00:00"/>
        <d v="2024-03-08T00:00:00"/>
        <d v="2024-03-02T00:00:00"/>
        <d v="2024-03-06T00:00:00"/>
        <d v="2024-03-03T00:00:00"/>
        <d v="2024-03-21T00:00:00"/>
        <d v="2024-03-19T00:00:00"/>
        <d v="2024-03-22T00:00:00"/>
        <d v="2024-03-15T00:00:00"/>
        <d v="2023-05-11T00:00:00"/>
        <d v="2023-05-17T00:00:00"/>
        <d v="2023-05-08T00:00:00"/>
        <d v="2023-05-19T00:00:00"/>
        <d v="2023-05-22T00:00:00"/>
        <d v="2023-05-10T00:00:00"/>
        <d v="2023-05-18T00:00:00"/>
        <d v="2023-05-14T00:00:00"/>
        <d v="2023-05-01T00:00:00"/>
        <d v="2023-05-09T00:00:00"/>
        <d v="2023-05-06T00:00:00"/>
        <d v="2023-05-15T00:00:00"/>
        <d v="2023-05-05T00:00:00"/>
        <d v="2023-05-21T00:00:00"/>
        <d v="2023-05-16T00:00:00"/>
        <d v="2023-05-13T00:00:00"/>
        <d v="2023-05-03T00:00:00"/>
        <d v="2023-05-20T00:00:00"/>
        <d v="2023-04-29T00:00:00"/>
        <d v="2023-05-23T00:00:00"/>
        <d v="2023-05-04T00:00:00"/>
        <d v="2023-05-07T00:00:00"/>
        <d v="2023-05-24T00:00:00"/>
        <d v="2023-05-02T00:00:00"/>
        <d v="2023-04-30T00:00:00"/>
        <d v="2023-05-12T00:00:00"/>
        <d v="2024-05-06T00:00:00"/>
        <d v="2024-05-03T00:00:00"/>
        <d v="2024-05-12T00:00:00"/>
        <d v="2024-05-10T00:00:00"/>
        <d v="2024-05-01T00:00:00"/>
        <d v="2024-05-07T00:00:00"/>
        <d v="2024-04-26T00:00:00"/>
        <d v="2024-05-08T00:00:00"/>
        <d v="2024-05-11T00:00:00"/>
        <d v="2024-05-09T00:00:00"/>
        <d v="2024-04-29T00:00:00"/>
        <d v="2024-05-13T00:00:00"/>
        <d v="2024-05-02T00:00:00"/>
        <d v="2024-05-05T00:00:00"/>
        <d v="2024-05-15T00:00:00"/>
        <d v="2024-04-30T00:00:00"/>
        <d v="2024-05-14T00:00:00"/>
        <d v="2024-05-04T00:00:00"/>
        <d v="2023-10-28T00:00:00"/>
        <d v="2023-11-15T00:00:00"/>
        <d v="2023-11-03T00:00:00"/>
        <d v="2023-11-18T00:00:00"/>
        <d v="2023-11-09T00:00:00"/>
        <d v="2023-11-23T00:00:00"/>
        <d v="2023-11-21T00:00:00"/>
        <d v="2023-11-12T00:00:00"/>
        <d v="2023-11-16T00:00:00"/>
        <d v="2023-10-31T00:00:00"/>
        <d v="2023-11-11T00:00:00"/>
        <d v="2023-10-30T00:00:00"/>
        <d v="2023-11-13T00:00:00"/>
        <d v="2023-11-24T00:00:00"/>
        <d v="2023-11-02T00:00:00"/>
        <d v="2023-11-05T00:00:00"/>
        <d v="2023-11-22T00:00:00"/>
        <d v="2023-11-17T00:00:00"/>
        <d v="2023-11-14T00:00:00"/>
        <d v="2023-11-19T00:00:00"/>
        <d v="2023-11-07T00:00:00"/>
        <d v="2023-11-10T00:00:00"/>
        <d v="2023-10-29T00:00:00"/>
        <d v="2023-11-08T00:00:00"/>
        <d v="2023-11-01T00:00:00"/>
        <d v="2023-10-27T00:00:00"/>
        <d v="2023-11-06T00:00:00"/>
        <d v="2023-11-04T00:00:00"/>
        <d v="2023-11-20T00:00:00"/>
        <d v="2023-10-25T00:00:00"/>
        <d v="2023-10-06T00:00:00"/>
        <d v="2023-10-23T00:00:00"/>
        <d v="2023-10-19T00:00:00"/>
        <d v="2023-10-24T00:00:00"/>
        <d v="2023-10-22T00:00:00"/>
        <d v="2023-10-17T00:00:00"/>
        <d v="2023-10-13T00:00:00"/>
        <d v="2023-10-01T00:00:00"/>
        <d v="2023-10-15T00:00:00"/>
        <d v="2023-10-04T00:00:00"/>
        <d v="2023-10-21T00:00:00"/>
        <d v="2023-10-08T00:00:00"/>
        <d v="2023-10-03T00:00:00"/>
        <d v="2023-10-11T00:00:00"/>
        <d v="2023-10-02T00:00:00"/>
        <d v="2023-09-30T00:00:00"/>
        <d v="2023-10-09T00:00:00"/>
        <d v="2023-09-29T00:00:00"/>
        <d v="2023-10-18T00:00:00"/>
        <d v="2023-10-07T00:00:00"/>
        <d v="2023-09-28T00:00:00"/>
        <d v="2023-09-27T00:00:00"/>
        <d v="2023-10-12T00:00:00"/>
        <d v="2023-10-05T00:00:00"/>
        <d v="2023-10-26T00:00:00"/>
        <d v="2023-10-20T00:00:00"/>
        <d v="2023-10-14T00:00:00"/>
        <d v="2023-09-26T00:00:00"/>
        <d v="2023-10-16T00:00:00"/>
        <d v="2023-09-25T00:00:00"/>
        <d v="2023-09-24T00:00:00"/>
        <d v="2023-10-10T00:00:00"/>
        <d v="2023-09-13T00:00:00"/>
        <d v="2023-09-08T00:00:00"/>
        <d v="2023-09-11T00:00:00"/>
        <d v="2023-09-16T00:00:00"/>
        <d v="2023-09-12T00:00:00"/>
        <d v="2023-09-09T00:00:00"/>
        <d v="2023-09-19T00:00:00"/>
        <d v="2023-09-04T00:00:00"/>
        <d v="2023-09-10T00:00:00"/>
        <d v="2023-09-05T00:00:00"/>
        <d v="2023-09-21T00:00:00"/>
        <d v="2023-09-02T00:00:00"/>
        <d v="2023-09-06T00:00:00"/>
        <d v="2023-09-07T00:00:00"/>
        <d v="2023-09-01T00:00:00"/>
        <d v="2023-09-03T00:00:00"/>
        <d v="2023-09-23T00:00:00"/>
        <d v="2023-09-14T00:00:00"/>
        <d v="2023-09-15T00:00:00"/>
        <d v="2023-08-31T00:00:00"/>
        <d v="2023-09-22T00:00:00"/>
        <d v="2023-09-20T00:00:00"/>
        <d v="2023-09-17T00:00:00"/>
        <d v="2023-09-18T00:00:00"/>
        <d v="2023-08-30T00:00:00"/>
      </sharedItems>
      <fieldGroup par="19"/>
    </cacheField>
    <cacheField name="order-ship_duration" numFmtId="0">
      <sharedItems containsString="0" containsBlank="1" containsNumber="1" containsInteger="1" minValue="1" maxValue="7"/>
    </cacheField>
    <cacheField name="shipping_date" numFmtId="0">
      <sharedItems containsBlank="1"/>
    </cacheField>
    <cacheField name="delivery_status" numFmtId="0">
      <sharedItems containsBlank="1"/>
    </cacheField>
    <cacheField name="payment_method" numFmtId="0">
      <sharedItems containsBlank="1" count="5">
        <s v="UPI"/>
        <s v="Debit Card"/>
        <s v="Credit Card"/>
        <s v="COD"/>
        <m/>
      </sharedItems>
    </cacheField>
    <cacheField name="Revenue" numFmtId="0">
      <sharedItems containsString="0" containsBlank="1" containsNumber="1" minValue="0" maxValue="79924"/>
    </cacheField>
    <cacheField name="region" numFmtId="0">
      <sharedItems containsBlank="1" count="6">
        <s v="West"/>
        <s v="North"/>
        <s v="South"/>
        <s v="East"/>
        <s v="Unknown"/>
        <m/>
      </sharedItems>
    </cacheField>
    <cacheField name="profit" numFmtId="0">
      <sharedItems containsSemiMixedTypes="0" containsString="0" containsNumber="1" minValue="-55896.4" maxValue="76648"/>
    </cacheField>
    <cacheField name="Column1_2" numFmtId="0" databaseField="0">
      <fieldGroup base="8">
        <discretePr count="503">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0"/>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1"/>
        </discretePr>
        <groupItems count="3">
          <s v="N/A"/>
          <m/>
          <s v="Group1"/>
        </groupItems>
      </fieldGroup>
    </cacheField>
    <cacheField name="Months (order_date)" numFmtId="0" databaseField="0">
      <fieldGroup base="9">
        <rangePr groupBy="months" startDate="2023-01-01T00:00:00" endDate="2024-05-16T00:00:00"/>
        <groupItems count="14">
          <s v="&lt;01-01-2023"/>
          <s v="Jan"/>
          <s v="Feb"/>
          <s v="Mar"/>
          <s v="Apr"/>
          <s v="May"/>
          <s v="Jun"/>
          <s v="Jul"/>
          <s v="Aug"/>
          <s v="Sep"/>
          <s v="Oct"/>
          <s v="Nov"/>
          <s v="Dec"/>
          <s v="&gt;16-05-2024"/>
        </groupItems>
      </fieldGroup>
    </cacheField>
    <cacheField name="Years (order_date)" numFmtId="0" databaseField="0">
      <fieldGroup base="9">
        <rangePr groupBy="years" startDate="2023-01-01T00:00:00" endDate="2024-05-16T00:00:00"/>
        <groupItems count="4">
          <s v="&lt;01-01-2023"/>
          <s v="2023"/>
          <s v="2024"/>
          <s v="&gt;16-05-2024"/>
        </groupItems>
      </fieldGroup>
    </cacheField>
    <cacheField name="Field1" numFmtId="0" formula="SUM(quantity )/COUNT(order_id )" databaseField="0"/>
    <cacheField name="Field2" numFmtId="0" formula="(SUM(quantity ) / COUNT(order_id ))" databaseField="0"/>
    <cacheField name="Field3" numFmtId="0" formula="COUNT(order_id )" databaseField="0"/>
  </cacheFields>
  <extLst>
    <ext xmlns:x14="http://schemas.microsoft.com/office/spreadsheetml/2009/9/main" uri="{725AE2AE-9491-48be-B2B4-4EB974FC3084}">
      <x14:pivotCacheDefinition pivotCacheId="11549050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Pratap Singh" refreshedDate="46031.543504166664" backgroundQuery="1" createdVersion="8" refreshedVersion="8" minRefreshableVersion="3" recordCount="0" supportSubquery="1" supportAdvancedDrill="1" xr:uid="{88EEB29C-1318-4B4B-8BAC-5DB9D66B7CDC}">
  <cacheSource type="external" connectionId="9"/>
  <cacheFields count="8">
    <cacheField name="[Measures].[Sum of profit]" caption="Sum of profit" numFmtId="0" hierarchy="24" level="32767"/>
    <cacheField name="[Measures].[Sum of Revenue]" caption="Sum of Revenue" numFmtId="0" hierarchy="23" level="32767"/>
    <cacheField name="[Measures].[Sum of quantity]" caption="Sum of quantity" numFmtId="0" hierarchy="26" level="32767"/>
    <cacheField name="[Measures].[Count of customer_id]" caption="Count of customer_id" numFmtId="0" hierarchy="29" level="32767"/>
    <cacheField name="[Measures].[Count of order_id]" caption="Count of order_id" numFmtId="0" hierarchy="27" level="32767"/>
    <cacheField name="[delivered_orders_table].[order_date].[order_date]" caption="order_date" numFmtId="0" hierarchy="9" level="1">
      <sharedItems count="501">
        <s v="01-01-2023"/>
        <s v="01-01-2024"/>
        <s v="01-02-2023"/>
        <s v="01-02-2024"/>
        <s v="01-03-2023"/>
        <s v="01-03-2024"/>
        <s v="01-04-2023"/>
        <s v="01-04-2024"/>
        <s v="01-05-2023"/>
        <s v="01-05-2024"/>
        <s v="01-06-2023"/>
        <s v="01-07-2023"/>
        <s v="01-08-2023"/>
        <s v="01-09-2023"/>
        <s v="01-10-2023"/>
        <s v="01-11-2023"/>
        <s v="01-12-2023"/>
        <s v="02-01-2023"/>
        <s v="02-01-2024"/>
        <s v="02-02-2023"/>
        <s v="02-02-2024"/>
        <s v="02-03-2023"/>
        <s v="02-03-2024"/>
        <s v="02-04-2023"/>
        <s v="02-04-2024"/>
        <s v="02-05-2023"/>
        <s v="02-05-2024"/>
        <s v="02-06-2023"/>
        <s v="02-07-2023"/>
        <s v="02-08-2023"/>
        <s v="02-09-2023"/>
        <s v="02-10-2023"/>
        <s v="02-11-2023"/>
        <s v="02-12-2023"/>
        <s v="03-01-2023"/>
        <s v="03-01-2024"/>
        <s v="03-02-2023"/>
        <s v="03-02-2024"/>
        <s v="03-03-2023"/>
        <s v="03-03-2024"/>
        <s v="03-04-2023"/>
        <s v="03-04-2024"/>
        <s v="03-05-2023"/>
        <s v="03-05-2024"/>
        <s v="03-06-2023"/>
        <s v="03-07-2023"/>
        <s v="03-08-2023"/>
        <s v="03-09-2023"/>
        <s v="03-10-2023"/>
        <s v="03-11-2023"/>
        <s v="03-12-2023"/>
        <s v="04-01-2023"/>
        <s v="04-01-2024"/>
        <s v="04-02-2023"/>
        <s v="04-02-2024"/>
        <s v="04-03-2023"/>
        <s v="04-03-2024"/>
        <s v="04-04-2023"/>
        <s v="04-04-2024"/>
        <s v="04-05-2023"/>
        <s v="04-05-2024"/>
        <s v="04-06-2023"/>
        <s v="04-07-2023"/>
        <s v="04-08-2023"/>
        <s v="04-09-2023"/>
        <s v="04-10-2023"/>
        <s v="04-11-2023"/>
        <s v="04-12-2023"/>
        <s v="05-01-2023"/>
        <s v="05-01-2024"/>
        <s v="05-02-2023"/>
        <s v="05-02-2024"/>
        <s v="05-03-2023"/>
        <s v="05-03-2024"/>
        <s v="05-04-2023"/>
        <s v="05-04-2024"/>
        <s v="05-05-2023"/>
        <s v="05-05-2024"/>
        <s v="05-06-2023"/>
        <s v="05-07-2023"/>
        <s v="05-08-2023"/>
        <s v="05-09-2023"/>
        <s v="05-10-2023"/>
        <s v="05-11-2023"/>
        <s v="05-12-2023"/>
        <s v="06-01-2023"/>
        <s v="06-01-2024"/>
        <s v="06-02-2023"/>
        <s v="06-02-2024"/>
        <s v="06-03-2023"/>
        <s v="06-03-2024"/>
        <s v="06-04-2023"/>
        <s v="06-04-2024"/>
        <s v="06-05-2023"/>
        <s v="06-05-2024"/>
        <s v="06-06-2023"/>
        <s v="06-07-2023"/>
        <s v="06-08-2023"/>
        <s v="06-09-2023"/>
        <s v="06-10-2023"/>
        <s v="06-11-2023"/>
        <s v="06-12-2023"/>
        <s v="07-01-2023"/>
        <s v="07-01-2024"/>
        <s v="07-02-2023"/>
        <s v="07-02-2024"/>
        <s v="07-03-2023"/>
        <s v="07-03-2024"/>
        <s v="07-04-2023"/>
        <s v="07-04-2024"/>
        <s v="07-05-2023"/>
        <s v="07-05-2024"/>
        <s v="07-06-2023"/>
        <s v="07-07-2023"/>
        <s v="07-08-2023"/>
        <s v="07-09-2023"/>
        <s v="07-10-2023"/>
        <s v="07-11-2023"/>
        <s v="07-12-2023"/>
        <s v="08-01-2023"/>
        <s v="08-01-2024"/>
        <s v="08-02-2023"/>
        <s v="08-02-2024"/>
        <s v="08-03-2023"/>
        <s v="08-03-2024"/>
        <s v="08-04-2023"/>
        <s v="08-04-2024"/>
        <s v="08-05-2023"/>
        <s v="08-05-2024"/>
        <s v="08-06-2023"/>
        <s v="08-07-2023"/>
        <s v="08-08-2023"/>
        <s v="08-09-2023"/>
        <s v="08-10-2023"/>
        <s v="08-11-2023"/>
        <s v="08-12-2023"/>
        <s v="09-01-2023"/>
        <s v="09-01-2024"/>
        <s v="09-02-2023"/>
        <s v="09-02-2024"/>
        <s v="09-03-2023"/>
        <s v="09-03-2024"/>
        <s v="09-04-2023"/>
        <s v="09-04-2024"/>
        <s v="09-05-2023"/>
        <s v="09-05-2024"/>
        <s v="09-06-2023"/>
        <s v="09-07-2023"/>
        <s v="09-08-2023"/>
        <s v="09-09-2023"/>
        <s v="09-10-2023"/>
        <s v="09-11-2023"/>
        <s v="09-12-2023"/>
        <s v="10-01-2023"/>
        <s v="10-01-2024"/>
        <s v="10-02-2023"/>
        <s v="10-02-2024"/>
        <s v="10-03-2023"/>
        <s v="10-03-2024"/>
        <s v="10-04-2023"/>
        <s v="10-04-2024"/>
        <s v="10-05-2023"/>
        <s v="10-05-2024"/>
        <s v="10-06-2023"/>
        <s v="10-07-2023"/>
        <s v="10-08-2023"/>
        <s v="10-09-2023"/>
        <s v="10-10-2023"/>
        <s v="10-11-2023"/>
        <s v="10-12-2023"/>
        <s v="11-01-2023"/>
        <s v="11-01-2024"/>
        <s v="11-02-2023"/>
        <s v="11-02-2024"/>
        <s v="11-03-2023"/>
        <s v="11-03-2024"/>
        <s v="11-04-2023"/>
        <s v="11-04-2024"/>
        <s v="11-05-2023"/>
        <s v="11-05-2024"/>
        <s v="11-06-2023"/>
        <s v="11-07-2023"/>
        <s v="11-08-2023"/>
        <s v="11-09-2023"/>
        <s v="11-10-2023"/>
        <s v="11-11-2023"/>
        <s v="11-12-2023"/>
        <s v="12-01-2023"/>
        <s v="12-01-2024"/>
        <s v="12-02-2023"/>
        <s v="12-02-2024"/>
        <s v="12-03-2023"/>
        <s v="12-03-2024"/>
        <s v="12-04-2023"/>
        <s v="12-04-2024"/>
        <s v="12-05-2023"/>
        <s v="12-05-2024"/>
        <s v="12-06-2023"/>
        <s v="12-07-2023"/>
        <s v="12-08-2023"/>
        <s v="12-09-2023"/>
        <s v="12-10-2023"/>
        <s v="12-11-2023"/>
        <s v="12-12-2023"/>
        <s v="13-01-2023"/>
        <s v="13-01-2024"/>
        <s v="13-02-2023"/>
        <s v="13-02-2024"/>
        <s v="13-03-2023"/>
        <s v="13-03-2024"/>
        <s v="13-04-2023"/>
        <s v="13-04-2024"/>
        <s v="13-05-2023"/>
        <s v="13-05-2024"/>
        <s v="13-06-2023"/>
        <s v="13-07-2023"/>
        <s v="13-08-2023"/>
        <s v="13-09-2023"/>
        <s v="13-10-2023"/>
        <s v="13-11-2023"/>
        <s v="13-12-2023"/>
        <s v="14-01-2023"/>
        <s v="14-01-2024"/>
        <s v="14-02-2023"/>
        <s v="14-02-2024"/>
        <s v="14-03-2023"/>
        <s v="14-03-2024"/>
        <s v="14-04-2023"/>
        <s v="14-04-2024"/>
        <s v="14-05-2023"/>
        <s v="14-05-2024"/>
        <s v="14-06-2023"/>
        <s v="14-07-2023"/>
        <s v="14-08-2023"/>
        <s v="14-09-2023"/>
        <s v="14-10-2023"/>
        <s v="14-11-2023"/>
        <s v="14-12-2023"/>
        <s v="15-01-2023"/>
        <s v="15-01-2024"/>
        <s v="15-02-2023"/>
        <s v="15-02-2024"/>
        <s v="15-03-2023"/>
        <s v="15-03-2024"/>
        <s v="15-04-2023"/>
        <s v="15-04-2024"/>
        <s v="15-05-2023"/>
        <s v="15-05-2024"/>
        <s v="15-06-2023"/>
        <s v="15-07-2023"/>
        <s v="15-08-2023"/>
        <s v="15-09-2023"/>
        <s v="15-10-2023"/>
        <s v="15-11-2023"/>
        <s v="15-12-2023"/>
        <s v="16-01-2023"/>
        <s v="16-01-2024"/>
        <s v="16-02-2023"/>
        <s v="16-02-2024"/>
        <s v="16-03-2023"/>
        <s v="16-03-2024"/>
        <s v="16-04-2023"/>
        <s v="16-04-2024"/>
        <s v="16-05-2023"/>
        <s v="16-06-2023"/>
        <s v="16-07-2023"/>
        <s v="16-08-2023"/>
        <s v="16-09-2023"/>
        <s v="16-10-2023"/>
        <s v="16-11-2023"/>
        <s v="16-12-2023"/>
        <s v="17-01-2023"/>
        <s v="17-01-2024"/>
        <s v="17-02-2023"/>
        <s v="17-02-2024"/>
        <s v="17-03-2023"/>
        <s v="17-03-2024"/>
        <s v="17-04-2023"/>
        <s v="17-04-2024"/>
        <s v="17-05-2023"/>
        <s v="17-06-2023"/>
        <s v="17-07-2023"/>
        <s v="17-08-2023"/>
        <s v="17-09-2023"/>
        <s v="17-10-2023"/>
        <s v="17-11-2023"/>
        <s v="17-12-2023"/>
        <s v="18-01-2023"/>
        <s v="18-01-2024"/>
        <s v="18-02-2023"/>
        <s v="18-02-2024"/>
        <s v="18-03-2023"/>
        <s v="18-03-2024"/>
        <s v="18-04-2023"/>
        <s v="18-04-2024"/>
        <s v="18-05-2023"/>
        <s v="18-06-2023"/>
        <s v="18-07-2023"/>
        <s v="18-08-2023"/>
        <s v="18-09-2023"/>
        <s v="18-10-2023"/>
        <s v="18-11-2023"/>
        <s v="18-12-2023"/>
        <s v="19-01-2023"/>
        <s v="19-01-2024"/>
        <s v="19-02-2023"/>
        <s v="19-02-2024"/>
        <s v="19-03-2023"/>
        <s v="19-03-2024"/>
        <s v="19-04-2023"/>
        <s v="19-04-2024"/>
        <s v="19-05-2023"/>
        <s v="19-06-2023"/>
        <s v="19-07-2023"/>
        <s v="19-08-2023"/>
        <s v="19-09-2023"/>
        <s v="19-10-2023"/>
        <s v="19-11-2023"/>
        <s v="19-12-2023"/>
        <s v="20-01-2023"/>
        <s v="20-01-2024"/>
        <s v="20-02-2023"/>
        <s v="20-02-2024"/>
        <s v="20-03-2023"/>
        <s v="20-03-2024"/>
        <s v="20-04-2023"/>
        <s v="20-04-2024"/>
        <s v="20-05-2023"/>
        <s v="20-06-2023"/>
        <s v="20-07-2023"/>
        <s v="20-08-2023"/>
        <s v="20-09-2023"/>
        <s v="20-10-2023"/>
        <s v="20-11-2023"/>
        <s v="20-12-2023"/>
        <s v="21-01-2023"/>
        <s v="21-01-2024"/>
        <s v="21-02-2023"/>
        <s v="21-02-2024"/>
        <s v="21-03-2023"/>
        <s v="21-03-2024"/>
        <s v="21-04-2023"/>
        <s v="21-04-2024"/>
        <s v="21-05-2023"/>
        <s v="21-06-2023"/>
        <s v="21-07-2023"/>
        <s v="21-08-2023"/>
        <s v="21-09-2023"/>
        <s v="21-10-2023"/>
        <s v="21-11-2023"/>
        <s v="21-12-2023"/>
        <s v="22-01-2023"/>
        <s v="22-01-2024"/>
        <s v="22-02-2023"/>
        <s v="22-02-2024"/>
        <s v="22-03-2023"/>
        <s v="22-03-2024"/>
        <s v="22-04-2023"/>
        <s v="22-04-2024"/>
        <s v="22-05-2023"/>
        <s v="22-06-2023"/>
        <s v="22-07-2023"/>
        <s v="22-08-2023"/>
        <s v="22-09-2023"/>
        <s v="22-10-2023"/>
        <s v="22-11-2023"/>
        <s v="22-12-2023"/>
        <s v="23-01-2023"/>
        <s v="23-01-2024"/>
        <s v="23-02-2023"/>
        <s v="23-02-2024"/>
        <s v="23-03-2023"/>
        <s v="23-03-2024"/>
        <s v="23-04-2023"/>
        <s v="23-04-2024"/>
        <s v="23-05-2023"/>
        <s v="23-06-2023"/>
        <s v="23-07-2023"/>
        <s v="23-08-2023"/>
        <s v="23-09-2023"/>
        <s v="23-10-2023"/>
        <s v="23-11-2023"/>
        <s v="23-12-2023"/>
        <s v="24-01-2023"/>
        <s v="24-01-2024"/>
        <s v="24-02-2023"/>
        <s v="24-02-2024"/>
        <s v="24-03-2023"/>
        <s v="24-03-2024"/>
        <s v="24-04-2023"/>
        <s v="24-04-2024"/>
        <s v="24-05-2023"/>
        <s v="24-06-2023"/>
        <s v="24-07-2023"/>
        <s v="24-08-2023"/>
        <s v="24-09-2023"/>
        <s v="24-10-2023"/>
        <s v="24-11-2023"/>
        <s v="24-12-2023"/>
        <s v="25-01-2023"/>
        <s v="25-01-2024"/>
        <s v="25-02-2023"/>
        <s v="25-02-2024"/>
        <s v="25-03-2023"/>
        <s v="25-03-2024"/>
        <s v="25-04-2023"/>
        <s v="25-04-2024"/>
        <s v="25-05-2023"/>
        <s v="25-06-2023"/>
        <s v="25-07-2023"/>
        <s v="25-08-2023"/>
        <s v="25-09-2023"/>
        <s v="25-10-2023"/>
        <s v="25-11-2023"/>
        <s v="25-12-2023"/>
        <s v="26-01-2023"/>
        <s v="26-01-2024"/>
        <s v="26-02-2023"/>
        <s v="26-02-2024"/>
        <s v="26-03-2023"/>
        <s v="26-03-2024"/>
        <s v="26-04-2023"/>
        <s v="26-04-2024"/>
        <s v="26-05-2023"/>
        <s v="26-06-2023"/>
        <s v="26-07-2023"/>
        <s v="26-08-2023"/>
        <s v="26-09-2023"/>
        <s v="26-10-2023"/>
        <s v="26-11-2023"/>
        <s v="26-12-2023"/>
        <s v="27-01-2023"/>
        <s v="27-01-2024"/>
        <s v="27-02-2023"/>
        <s v="27-02-2024"/>
        <s v="27-03-2023"/>
        <s v="27-03-2024"/>
        <s v="27-04-2023"/>
        <s v="27-04-2024"/>
        <s v="27-05-2023"/>
        <s v="27-06-2023"/>
        <s v="27-07-2023"/>
        <s v="27-08-2023"/>
        <s v="27-09-2023"/>
        <s v="27-10-2023"/>
        <s v="27-11-2023"/>
        <s v="27-12-2023"/>
        <s v="28-01-2023"/>
        <s v="28-01-2024"/>
        <s v="28-02-2023"/>
        <s v="28-02-2024"/>
        <s v="28-03-2023"/>
        <s v="28-03-2024"/>
        <s v="28-04-2023"/>
        <s v="28-04-2024"/>
        <s v="28-05-2023"/>
        <s v="28-06-2023"/>
        <s v="28-07-2023"/>
        <s v="28-08-2023"/>
        <s v="28-09-2023"/>
        <s v="28-10-2023"/>
        <s v="28-11-2023"/>
        <s v="28-12-2023"/>
        <s v="29-01-2023"/>
        <s v="29-01-2024"/>
        <s v="29-02-2024"/>
        <s v="29-03-2023"/>
        <s v="29-03-2024"/>
        <s v="29-04-2023"/>
        <s v="29-04-2024"/>
        <s v="29-05-2023"/>
        <s v="29-06-2023"/>
        <s v="29-07-2023"/>
        <s v="29-08-2023"/>
        <s v="29-09-2023"/>
        <s v="29-10-2023"/>
        <s v="29-11-2023"/>
        <s v="29-12-2023"/>
        <s v="30-01-2023"/>
        <s v="30-01-2024"/>
        <s v="30-03-2023"/>
        <s v="30-03-2024"/>
        <s v="30-04-2023"/>
        <s v="30-04-2024"/>
        <s v="30-05-2023"/>
        <s v="30-06-2023"/>
        <s v="30-07-2023"/>
        <s v="30-08-2023"/>
        <s v="30-09-2023"/>
        <s v="30-10-2023"/>
        <s v="30-11-2023"/>
        <s v="30-12-2023"/>
        <s v="31-01-2023"/>
        <s v="31-01-2024"/>
        <s v="31-03-2023"/>
        <s v="31-03-2024"/>
        <s v="31-05-2023"/>
        <s v="31-07-2023"/>
        <s v="31-08-2023"/>
        <s v="31-10-2023"/>
        <s v="31-12-2023"/>
      </sharedItems>
    </cacheField>
    <cacheField name="[delivered_orders_table].[Column1].[Column1]" caption="Column1" numFmtId="0" hierarchy="8" level="1">
      <sharedItems containsBlank="1" count="19">
        <m/>
        <s v="Apr-23"/>
        <s v="Apr-24"/>
        <s v="Aug-23"/>
        <s v="Dec-23"/>
        <s v="Feb-23"/>
        <s v="Feb-24"/>
        <s v="Jan-23"/>
        <s v="Jan-24"/>
        <s v="Jul-23"/>
        <s v="Jun-23"/>
        <s v="Mar-23"/>
        <s v="Mar-24"/>
        <s v="May-23"/>
        <s v="May-24"/>
        <s v="N/A"/>
        <s v="Nov-23"/>
        <s v="Oct-23"/>
        <s v="Sep-23"/>
      </sharedItems>
    </cacheField>
    <cacheField name="[delivered_orders_table].[product_id].[product_id]" caption="product_id" numFmtId="0" hierarchy="1" level="1">
      <sharedItems containsSemiMixedTypes="0" containsNonDate="0" containsString="0"/>
    </cacheField>
  </cacheFields>
  <cacheHierarchies count="30">
    <cacheHierarchy uniqueName="[delivered_orders_table].[order_id]" caption="order_id" attribute="1" defaultMemberUniqueName="[delivered_orders_table].[order_id].[All]" allUniqueName="[delivered_orders_table].[order_id].[All]" dimensionUniqueName="[delivered_orders_table]" displayFolder="" count="0" memberValueDatatype="20" unbalanced="0"/>
    <cacheHierarchy uniqueName="[delivered_orders_table].[product_id]" caption="product_id" attribute="1" defaultMemberUniqueName="[delivered_orders_table].[product_id].[All]" allUniqueName="[delivered_orders_table].[product_id].[All]" dimensionUniqueName="[delivered_orders_table]" displayFolder="" count="2" memberValueDatatype="20" unbalanced="0">
      <fieldsUsage count="2">
        <fieldUsage x="-1"/>
        <fieldUsage x="7"/>
      </fieldsUsage>
    </cacheHierarchy>
    <cacheHierarchy uniqueName="[delivered_orders_table].[customer_id]" caption="customer_id" attribute="1" defaultMemberUniqueName="[delivered_orders_table].[customer_id].[All]" allUniqueName="[delivered_orders_table].[customer_id].[All]" dimensionUniqueName="[delivered_orders_table]" displayFolder="" count="0" memberValueDatatype="20" unbalanced="0"/>
    <cacheHierarchy uniqueName="[delivered_orders_table].[price]" caption="price" attribute="1" defaultMemberUniqueName="[delivered_orders_table].[price].[All]" allUniqueName="[delivered_orders_table].[price].[All]" dimensionUniqueName="[delivered_orders_table]" displayFolder="" count="0" memberValueDatatype="20" unbalanced="0"/>
    <cacheHierarchy uniqueName="[delivered_orders_table].[base_price]" caption="base_price" attribute="1" defaultMemberUniqueName="[delivered_orders_table].[base_price].[All]" allUniqueName="[delivered_orders_table].[base_price].[All]" dimensionUniqueName="[delivered_orders_table]" displayFolder="" count="0" memberValueDatatype="20" unbalanced="0"/>
    <cacheHierarchy uniqueName="[delivered_orders_table].[quantity]" caption="quantity" attribute="1" defaultMemberUniqueName="[delivered_orders_table].[quantity].[All]" allUniqueName="[delivered_orders_table].[quantity].[All]" dimensionUniqueName="[delivered_orders_table]" displayFolder="" count="0" memberValueDatatype="20" unbalanced="0"/>
    <cacheHierarchy uniqueName="[delivered_orders_table].[discount_amount]" caption="discount_amount" attribute="1" defaultMemberUniqueName="[delivered_orders_table].[discount_amount].[All]" allUniqueName="[delivered_orders_table].[discount_amount].[All]" dimensionUniqueName="[delivered_orders_table]" displayFolder="" count="0" memberValueDatatype="5" unbalanced="0"/>
    <cacheHierarchy uniqueName="[delivered_orders_table].[discount_percent]" caption="discount_percent" attribute="1" defaultMemberUniqueName="[delivered_orders_table].[discount_percent].[All]" allUniqueName="[delivered_orders_table].[discount_percent].[All]" dimensionUniqueName="[delivered_orders_table]" displayFolder="" count="0" memberValueDatatype="20" unbalanced="0"/>
    <cacheHierarchy uniqueName="[delivered_orders_table].[Column1]" caption="Column1" attribute="1" defaultMemberUniqueName="[delivered_orders_table].[Column1].[All]" allUniqueName="[delivered_orders_table].[Column1].[All]" dimensionUniqueName="[delivered_orders_table]" displayFolder="" count="2" memberValueDatatype="130" unbalanced="0">
      <fieldsUsage count="2">
        <fieldUsage x="-1"/>
        <fieldUsage x="6"/>
      </fieldsUsage>
    </cacheHierarchy>
    <cacheHierarchy uniqueName="[delivered_orders_table].[order_date]" caption="order_date" attribute="1" time="1" defaultMemberUniqueName="[delivered_orders_table].[order_date].[All]" allUniqueName="[delivered_orders_table].[order_date].[All]" dimensionUniqueName="[delivered_orders_table]" displayFolder="" count="2" memberValueDatatype="7" unbalanced="0">
      <fieldsUsage count="2">
        <fieldUsage x="-1"/>
        <fieldUsage x="5"/>
      </fieldsUsage>
    </cacheHierarchy>
    <cacheHierarchy uniqueName="[delivered_orders_table].[order-ship_duration]" caption="order-ship_duration" attribute="1" defaultMemberUniqueName="[delivered_orders_table].[order-ship_duration].[All]" allUniqueName="[delivered_orders_table].[order-ship_duration].[All]" dimensionUniqueName="[delivered_orders_table]" displayFolder="" count="0" memberValueDatatype="20" unbalanced="0"/>
    <cacheHierarchy uniqueName="[delivered_orders_table].[shipping_date]" caption="shipping_date" attribute="1" defaultMemberUniqueName="[delivered_orders_table].[shipping_date].[All]" allUniqueName="[delivered_orders_table].[shipping_date].[All]" dimensionUniqueName="[delivered_orders_table]" displayFolder="" count="0" memberValueDatatype="130" unbalanced="0"/>
    <cacheHierarchy uniqueName="[delivered_orders_table].[delivery_status]" caption="delivery_status" attribute="1" defaultMemberUniqueName="[delivered_orders_table].[delivery_status].[All]" allUniqueName="[delivered_orders_table].[delivery_status].[All]" dimensionUniqueName="[delivered_orders_table]" displayFolder="" count="0" memberValueDatatype="130" unbalanced="0"/>
    <cacheHierarchy uniqueName="[delivered_orders_table].[payment_method]" caption="payment_method" attribute="1" defaultMemberUniqueName="[delivered_orders_table].[payment_method].[All]" allUniqueName="[delivered_orders_table].[payment_method].[All]" dimensionUniqueName="[delivered_orders_table]" displayFolder="" count="0" memberValueDatatype="130" unbalanced="0"/>
    <cacheHierarchy uniqueName="[delivered_orders_table].[Revenue]" caption="Revenue" attribute="1" defaultMemberUniqueName="[delivered_orders_table].[Revenue].[All]" allUniqueName="[delivered_orders_table].[Revenue].[All]" dimensionUniqueName="[delivered_orders_table]" displayFolder="" count="0" memberValueDatatype="5" unbalanced="0"/>
    <cacheHierarchy uniqueName="[delivered_orders_table].[region]" caption="region" attribute="1" defaultMemberUniqueName="[delivered_orders_table].[region].[All]" allUniqueName="[delivered_orders_table].[region].[All]" dimensionUniqueName="[delivered_orders_table]" displayFolder="" count="0" memberValueDatatype="130" unbalanced="0"/>
    <cacheHierarchy uniqueName="[delivered_orders_table].[profit]" caption="profit" attribute="1" defaultMemberUniqueName="[delivered_orders_table].[profit].[All]" allUniqueName="[delivered_orders_table].[profit].[All]" dimensionUniqueName="[delivered_orders_table]" displayFolder="" count="0" memberValueDatatype="5" unbalanced="0"/>
    <cacheHierarchy uniqueName="[delivered_orders_table].[order_date (Year)]" caption="order_date (Year)" attribute="1" defaultMemberUniqueName="[delivered_orders_table].[order_date (Year)].[All]" allUniqueName="[delivered_orders_table].[order_date (Year)].[All]" dimensionUniqueName="[delivered_orders_table]" displayFolder="" count="0" memberValueDatatype="130" unbalanced="0"/>
    <cacheHierarchy uniqueName="[delivered_orders_table].[order_date (Quarter)]" caption="order_date (Quarter)" attribute="1" defaultMemberUniqueName="[delivered_orders_table].[order_date (Quarter)].[All]" allUniqueName="[delivered_orders_table].[order_date (Quarter)].[All]" dimensionUniqueName="[delivered_orders_table]" displayFolder="" count="0" memberValueDatatype="130" unbalanced="0"/>
    <cacheHierarchy uniqueName="[delivered_orders_table].[order_date (Month)]" caption="order_date (Month)" attribute="1" defaultMemberUniqueName="[delivered_orders_table].[order_date (Month)].[All]" allUniqueName="[delivered_orders_table].[order_date (Month)].[All]" dimensionUniqueName="[delivered_orders_table]" displayFolder="" count="0" memberValueDatatype="130" unbalanced="0"/>
    <cacheHierarchy uniqueName="[delivered_orders_table].[order_date (Month Index)]" caption="order_date (Month Index)" attribute="1" defaultMemberUniqueName="[delivered_orders_table].[order_date (Month Index)].[All]" allUniqueName="[delivered_orders_table].[order_date (Month Index)].[All]" dimensionUniqueName="[delivered_orders_table]" displayFolder="" count="0" memberValueDatatype="20" unbalanced="0" hidden="1"/>
    <cacheHierarchy uniqueName="[Measures].[__XL_Count delivered_orders_table]" caption="__XL_Count delivered_orders_table" measure="1" displayFolder="" measureGroup="delivered_orders_table" count="0" hidden="1"/>
    <cacheHierarchy uniqueName="[Measures].[__No measures defined]" caption="__No measures defined" measure="1" displayFolder="" count="0" hidden="1"/>
    <cacheHierarchy uniqueName="[Measures].[Sum of Revenue]" caption="Sum of Revenue" measure="1" displayFolder="" measureGroup="delivered_orders_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delivered_orders_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elivered_orders_tabl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delivered_orders_tabl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delivered_orders_table"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elivered_orders_table"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2">
    <dimension name="delivered_orders_table" uniqueName="[delivered_orders_table]" caption="delivered_orders_table"/>
    <dimension measure="1" name="Measures" uniqueName="[Measures]" caption="Measures"/>
  </dimensions>
  <measureGroups count="1">
    <measureGroup name="delivered_orders_table" caption="delivered_order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Pratap Singh" refreshedDate="46031.543504629626" backgroundQuery="1" createdVersion="8" refreshedVersion="8" minRefreshableVersion="3" recordCount="0" supportSubquery="1" supportAdvancedDrill="1" xr:uid="{ED3CFCE7-F03E-4BC3-8DC1-5D18A30DA75F}">
  <cacheSource type="external" connectionId="9"/>
  <cacheFields count="4">
    <cacheField name="[Measures].[Sum of Revenue]" caption="Sum of Revenue" numFmtId="0" hierarchy="23" level="32767"/>
    <cacheField name="[Measures].[Sum of profit]" caption="Sum of profit" numFmtId="0" hierarchy="24" level="32767"/>
    <cacheField name="[delivered_orders_table].[product_id].[product_id]" caption="product_id" numFmtId="0" hierarchy="1" level="1">
      <sharedItems containsString="0" containsBlank="1" containsNumber="1" containsInteger="1" minValue="131244" maxValue="542417" count="6">
        <m/>
        <n v="131244"/>
        <n v="133326"/>
        <n v="198246"/>
        <n v="329258"/>
        <n v="542417"/>
      </sharedItems>
      <extLst>
        <ext xmlns:x15="http://schemas.microsoft.com/office/spreadsheetml/2010/11/main" uri="{4F2E5C28-24EA-4eb8-9CBF-B6C8F9C3D259}">
          <x15:cachedUniqueNames>
            <x15:cachedUniqueName index="1" name="[delivered_orders_table].[product_id].&amp;[131244]"/>
            <x15:cachedUniqueName index="2" name="[delivered_orders_table].[product_id].&amp;[133326]"/>
            <x15:cachedUniqueName index="3" name="[delivered_orders_table].[product_id].&amp;[198246]"/>
            <x15:cachedUniqueName index="4" name="[delivered_orders_table].[product_id].&amp;[329258]"/>
            <x15:cachedUniqueName index="5" name="[delivered_orders_table].[product_id].&amp;[542417]"/>
          </x15:cachedUniqueNames>
        </ext>
      </extLst>
    </cacheField>
    <cacheField name="[delivered_orders_table].[payment_method].[payment_method]" caption="payment_method" numFmtId="0" hierarchy="13" level="1">
      <sharedItems containsSemiMixedTypes="0" containsNonDate="0" containsString="0"/>
    </cacheField>
  </cacheFields>
  <cacheHierarchies count="30">
    <cacheHierarchy uniqueName="[delivered_orders_table].[order_id]" caption="order_id" attribute="1" defaultMemberUniqueName="[delivered_orders_table].[order_id].[All]" allUniqueName="[delivered_orders_table].[order_id].[All]" dimensionUniqueName="[delivered_orders_table]" displayFolder="" count="0" memberValueDatatype="20" unbalanced="0"/>
    <cacheHierarchy uniqueName="[delivered_orders_table].[product_id]" caption="product_id" attribute="1" defaultMemberUniqueName="[delivered_orders_table].[product_id].[All]" allUniqueName="[delivered_orders_table].[product_id].[All]" dimensionUniqueName="[delivered_orders_table]" displayFolder="" count="2" memberValueDatatype="20" unbalanced="0">
      <fieldsUsage count="2">
        <fieldUsage x="-1"/>
        <fieldUsage x="2"/>
      </fieldsUsage>
    </cacheHierarchy>
    <cacheHierarchy uniqueName="[delivered_orders_table].[customer_id]" caption="customer_id" attribute="1" defaultMemberUniqueName="[delivered_orders_table].[customer_id].[All]" allUniqueName="[delivered_orders_table].[customer_id].[All]" dimensionUniqueName="[delivered_orders_table]" displayFolder="" count="0" memberValueDatatype="20" unbalanced="0"/>
    <cacheHierarchy uniqueName="[delivered_orders_table].[price]" caption="price" attribute="1" defaultMemberUniqueName="[delivered_orders_table].[price].[All]" allUniqueName="[delivered_orders_table].[price].[All]" dimensionUniqueName="[delivered_orders_table]" displayFolder="" count="0" memberValueDatatype="20" unbalanced="0"/>
    <cacheHierarchy uniqueName="[delivered_orders_table].[base_price]" caption="base_price" attribute="1" defaultMemberUniqueName="[delivered_orders_table].[base_price].[All]" allUniqueName="[delivered_orders_table].[base_price].[All]" dimensionUniqueName="[delivered_orders_table]" displayFolder="" count="0" memberValueDatatype="20" unbalanced="0"/>
    <cacheHierarchy uniqueName="[delivered_orders_table].[quantity]" caption="quantity" attribute="1" defaultMemberUniqueName="[delivered_orders_table].[quantity].[All]" allUniqueName="[delivered_orders_table].[quantity].[All]" dimensionUniqueName="[delivered_orders_table]" displayFolder="" count="0" memberValueDatatype="20" unbalanced="0"/>
    <cacheHierarchy uniqueName="[delivered_orders_table].[discount_amount]" caption="discount_amount" attribute="1" defaultMemberUniqueName="[delivered_orders_table].[discount_amount].[All]" allUniqueName="[delivered_orders_table].[discount_amount].[All]" dimensionUniqueName="[delivered_orders_table]" displayFolder="" count="0" memberValueDatatype="5" unbalanced="0"/>
    <cacheHierarchy uniqueName="[delivered_orders_table].[discount_percent]" caption="discount_percent" attribute="1" defaultMemberUniqueName="[delivered_orders_table].[discount_percent].[All]" allUniqueName="[delivered_orders_table].[discount_percent].[All]" dimensionUniqueName="[delivered_orders_table]" displayFolder="" count="0" memberValueDatatype="20" unbalanced="0"/>
    <cacheHierarchy uniqueName="[delivered_orders_table].[Column1]" caption="Column1" attribute="1" defaultMemberUniqueName="[delivered_orders_table].[Column1].[All]" allUniqueName="[delivered_orders_table].[Column1].[All]" dimensionUniqueName="[delivered_orders_table]" displayFolder="" count="0" memberValueDatatype="130" unbalanced="0"/>
    <cacheHierarchy uniqueName="[delivered_orders_table].[order_date]" caption="order_date" attribute="1" time="1" defaultMemberUniqueName="[delivered_orders_table].[order_date].[All]" allUniqueName="[delivered_orders_table].[order_date].[All]" dimensionUniqueName="[delivered_orders_table]" displayFolder="" count="0" memberValueDatatype="7" unbalanced="0"/>
    <cacheHierarchy uniqueName="[delivered_orders_table].[order-ship_duration]" caption="order-ship_duration" attribute="1" defaultMemberUniqueName="[delivered_orders_table].[order-ship_duration].[All]" allUniqueName="[delivered_orders_table].[order-ship_duration].[All]" dimensionUniqueName="[delivered_orders_table]" displayFolder="" count="0" memberValueDatatype="20" unbalanced="0"/>
    <cacheHierarchy uniqueName="[delivered_orders_table].[shipping_date]" caption="shipping_date" attribute="1" defaultMemberUniqueName="[delivered_orders_table].[shipping_date].[All]" allUniqueName="[delivered_orders_table].[shipping_date].[All]" dimensionUniqueName="[delivered_orders_table]" displayFolder="" count="0" memberValueDatatype="130" unbalanced="0"/>
    <cacheHierarchy uniqueName="[delivered_orders_table].[delivery_status]" caption="delivery_status" attribute="1" defaultMemberUniqueName="[delivered_orders_table].[delivery_status].[All]" allUniqueName="[delivered_orders_table].[delivery_status].[All]" dimensionUniqueName="[delivered_orders_table]" displayFolder="" count="0" memberValueDatatype="130" unbalanced="0"/>
    <cacheHierarchy uniqueName="[delivered_orders_table].[payment_method]" caption="payment_method" attribute="1" defaultMemberUniqueName="[delivered_orders_table].[payment_method].[All]" allUniqueName="[delivered_orders_table].[payment_method].[All]" dimensionUniqueName="[delivered_orders_table]" displayFolder="" count="2" memberValueDatatype="130" unbalanced="0">
      <fieldsUsage count="2">
        <fieldUsage x="-1"/>
        <fieldUsage x="3"/>
      </fieldsUsage>
    </cacheHierarchy>
    <cacheHierarchy uniqueName="[delivered_orders_table].[Revenue]" caption="Revenue" attribute="1" defaultMemberUniqueName="[delivered_orders_table].[Revenue].[All]" allUniqueName="[delivered_orders_table].[Revenue].[All]" dimensionUniqueName="[delivered_orders_table]" displayFolder="" count="0" memberValueDatatype="5" unbalanced="0"/>
    <cacheHierarchy uniqueName="[delivered_orders_table].[region]" caption="region" attribute="1" defaultMemberUniqueName="[delivered_orders_table].[region].[All]" allUniqueName="[delivered_orders_table].[region].[All]" dimensionUniqueName="[delivered_orders_table]" displayFolder="" count="0" memberValueDatatype="130" unbalanced="0"/>
    <cacheHierarchy uniqueName="[delivered_orders_table].[profit]" caption="profit" attribute="1" defaultMemberUniqueName="[delivered_orders_table].[profit].[All]" allUniqueName="[delivered_orders_table].[profit].[All]" dimensionUniqueName="[delivered_orders_table]" displayFolder="" count="0" memberValueDatatype="5" unbalanced="0"/>
    <cacheHierarchy uniqueName="[delivered_orders_table].[order_date (Year)]" caption="order_date (Year)" attribute="1" defaultMemberUniqueName="[delivered_orders_table].[order_date (Year)].[All]" allUniqueName="[delivered_orders_table].[order_date (Year)].[All]" dimensionUniqueName="[delivered_orders_table]" displayFolder="" count="0" memberValueDatatype="130" unbalanced="0"/>
    <cacheHierarchy uniqueName="[delivered_orders_table].[order_date (Quarter)]" caption="order_date (Quarter)" attribute="1" defaultMemberUniqueName="[delivered_orders_table].[order_date (Quarter)].[All]" allUniqueName="[delivered_orders_table].[order_date (Quarter)].[All]" dimensionUniqueName="[delivered_orders_table]" displayFolder="" count="0" memberValueDatatype="130" unbalanced="0"/>
    <cacheHierarchy uniqueName="[delivered_orders_table].[order_date (Month)]" caption="order_date (Month)" attribute="1" defaultMemberUniqueName="[delivered_orders_table].[order_date (Month)].[All]" allUniqueName="[delivered_orders_table].[order_date (Month)].[All]" dimensionUniqueName="[delivered_orders_table]" displayFolder="" count="0" memberValueDatatype="130" unbalanced="0"/>
    <cacheHierarchy uniqueName="[delivered_orders_table].[order_date (Month Index)]" caption="order_date (Month Index)" attribute="1" defaultMemberUniqueName="[delivered_orders_table].[order_date (Month Index)].[All]" allUniqueName="[delivered_orders_table].[order_date (Month Index)].[All]" dimensionUniqueName="[delivered_orders_table]" displayFolder="" count="0" memberValueDatatype="20" unbalanced="0" hidden="1"/>
    <cacheHierarchy uniqueName="[Measures].[__XL_Count delivered_orders_table]" caption="__XL_Count delivered_orders_table" measure="1" displayFolder="" measureGroup="delivered_orders_table" count="0" hidden="1"/>
    <cacheHierarchy uniqueName="[Measures].[__No measures defined]" caption="__No measures defined" measure="1" displayFolder="" count="0" hidden="1"/>
    <cacheHierarchy uniqueName="[Measures].[Sum of Revenue]" caption="Sum of Revenue" measure="1" displayFolder="" measureGroup="delivered_orders_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delivered_orders_tabl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elivered_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delivered_orders_table"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elivered_orders_table" count="0" hidden="1">
      <extLst>
        <ext xmlns:x15="http://schemas.microsoft.com/office/spreadsheetml/2010/11/main" uri="{B97F6D7D-B522-45F9-BDA1-12C45D357490}">
          <x15:cacheHierarchy aggregatedColumn="2"/>
        </ext>
      </extLst>
    </cacheHierarchy>
  </cacheHierarchies>
  <kpis count="0"/>
  <dimensions count="2">
    <dimension name="delivered_orders_table" uniqueName="[delivered_orders_table]" caption="delivered_orders_table"/>
    <dimension measure="1" name="Measures" uniqueName="[Measures]" caption="Measures"/>
  </dimensions>
  <measureGroups count="1">
    <measureGroup name="delivered_orders_table" caption="delivered_order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Pratap Singh" refreshedDate="46031.543505092595" backgroundQuery="1" createdVersion="8" refreshedVersion="8" minRefreshableVersion="3" recordCount="0" supportSubquery="1" supportAdvancedDrill="1" xr:uid="{A2F09C8B-AD53-42FD-9B3F-6E951BF0FDFA}">
  <cacheSource type="external" connectionId="9"/>
  <cacheFields count="7">
    <cacheField name="[Measures].[Sum of Revenue]" caption="Sum of Revenue" numFmtId="0" hierarchy="23" level="32767"/>
    <cacheField name="[Measures].[Sum of profit]" caption="Sum of profit" numFmtId="0" hierarchy="24" level="32767"/>
    <cacheField name="[Measures].[Sum of quantity]" caption="Sum of quantity" numFmtId="0" hierarchy="26" level="32767"/>
    <cacheField name="[Measures].[Count of order_id]" caption="Count of order_id" numFmtId="0" hierarchy="27" level="32767"/>
    <cacheField name="[delivered_orders_table].[Column1].[Column1]" caption="Column1" numFmtId="0" hierarchy="8" level="1">
      <sharedItems containsBlank="1" count="2">
        <m/>
        <s v="N/A"/>
      </sharedItems>
    </cacheField>
    <cacheField name="[delivered_orders_table].[payment_method].[payment_method]" caption="payment_method" numFmtId="0" hierarchy="13" level="1">
      <sharedItems containsSemiMixedTypes="0" containsNonDate="0" containsString="0"/>
    </cacheField>
    <cacheField name="[delivered_orders_table].[product_id].[product_id]" caption="product_id" numFmtId="0" hierarchy="1" level="1">
      <sharedItems containsSemiMixedTypes="0" containsNonDate="0" containsString="0"/>
    </cacheField>
  </cacheFields>
  <cacheHierarchies count="30">
    <cacheHierarchy uniqueName="[delivered_orders_table].[order_id]" caption="order_id" attribute="1" defaultMemberUniqueName="[delivered_orders_table].[order_id].[All]" allUniqueName="[delivered_orders_table].[order_id].[All]" dimensionUniqueName="[delivered_orders_table]" displayFolder="" count="0" memberValueDatatype="20" unbalanced="0"/>
    <cacheHierarchy uniqueName="[delivered_orders_table].[product_id]" caption="product_id" attribute="1" defaultMemberUniqueName="[delivered_orders_table].[product_id].[All]" allUniqueName="[delivered_orders_table].[product_id].[All]" dimensionUniqueName="[delivered_orders_table]" displayFolder="" count="2" memberValueDatatype="20" unbalanced="0">
      <fieldsUsage count="2">
        <fieldUsage x="-1"/>
        <fieldUsage x="6"/>
      </fieldsUsage>
    </cacheHierarchy>
    <cacheHierarchy uniqueName="[delivered_orders_table].[customer_id]" caption="customer_id" attribute="1" defaultMemberUniqueName="[delivered_orders_table].[customer_id].[All]" allUniqueName="[delivered_orders_table].[customer_id].[All]" dimensionUniqueName="[delivered_orders_table]" displayFolder="" count="0" memberValueDatatype="20" unbalanced="0"/>
    <cacheHierarchy uniqueName="[delivered_orders_table].[price]" caption="price" attribute="1" defaultMemberUniqueName="[delivered_orders_table].[price].[All]" allUniqueName="[delivered_orders_table].[price].[All]" dimensionUniqueName="[delivered_orders_table]" displayFolder="" count="0" memberValueDatatype="20" unbalanced="0"/>
    <cacheHierarchy uniqueName="[delivered_orders_table].[base_price]" caption="base_price" attribute="1" defaultMemberUniqueName="[delivered_orders_table].[base_price].[All]" allUniqueName="[delivered_orders_table].[base_price].[All]" dimensionUniqueName="[delivered_orders_table]" displayFolder="" count="0" memberValueDatatype="20" unbalanced="0"/>
    <cacheHierarchy uniqueName="[delivered_orders_table].[quantity]" caption="quantity" attribute="1" defaultMemberUniqueName="[delivered_orders_table].[quantity].[All]" allUniqueName="[delivered_orders_table].[quantity].[All]" dimensionUniqueName="[delivered_orders_table]" displayFolder="" count="0" memberValueDatatype="20" unbalanced="0"/>
    <cacheHierarchy uniqueName="[delivered_orders_table].[discount_amount]" caption="discount_amount" attribute="1" defaultMemberUniqueName="[delivered_orders_table].[discount_amount].[All]" allUniqueName="[delivered_orders_table].[discount_amount].[All]" dimensionUniqueName="[delivered_orders_table]" displayFolder="" count="0" memberValueDatatype="5" unbalanced="0"/>
    <cacheHierarchy uniqueName="[delivered_orders_table].[discount_percent]" caption="discount_percent" attribute="1" defaultMemberUniqueName="[delivered_orders_table].[discount_percent].[All]" allUniqueName="[delivered_orders_table].[discount_percent].[All]" dimensionUniqueName="[delivered_orders_table]" displayFolder="" count="0" memberValueDatatype="20" unbalanced="0"/>
    <cacheHierarchy uniqueName="[delivered_orders_table].[Column1]" caption="Column1" attribute="1" defaultMemberUniqueName="[delivered_orders_table].[Column1].[All]" allUniqueName="[delivered_orders_table].[Column1].[All]" dimensionUniqueName="[delivered_orders_table]" displayFolder="" count="2" memberValueDatatype="130" unbalanced="0">
      <fieldsUsage count="2">
        <fieldUsage x="-1"/>
        <fieldUsage x="4"/>
      </fieldsUsage>
    </cacheHierarchy>
    <cacheHierarchy uniqueName="[delivered_orders_table].[order_date]" caption="order_date" attribute="1" time="1" defaultMemberUniqueName="[delivered_orders_table].[order_date].[All]" allUniqueName="[delivered_orders_table].[order_date].[All]" dimensionUniqueName="[delivered_orders_table]" displayFolder="" count="0" memberValueDatatype="7" unbalanced="0"/>
    <cacheHierarchy uniqueName="[delivered_orders_table].[order-ship_duration]" caption="order-ship_duration" attribute="1" defaultMemberUniqueName="[delivered_orders_table].[order-ship_duration].[All]" allUniqueName="[delivered_orders_table].[order-ship_duration].[All]" dimensionUniqueName="[delivered_orders_table]" displayFolder="" count="0" memberValueDatatype="20" unbalanced="0"/>
    <cacheHierarchy uniqueName="[delivered_orders_table].[shipping_date]" caption="shipping_date" attribute="1" defaultMemberUniqueName="[delivered_orders_table].[shipping_date].[All]" allUniqueName="[delivered_orders_table].[shipping_date].[All]" dimensionUniqueName="[delivered_orders_table]" displayFolder="" count="0" memberValueDatatype="130" unbalanced="0"/>
    <cacheHierarchy uniqueName="[delivered_orders_table].[delivery_status]" caption="delivery_status" attribute="1" defaultMemberUniqueName="[delivered_orders_table].[delivery_status].[All]" allUniqueName="[delivered_orders_table].[delivery_status].[All]" dimensionUniqueName="[delivered_orders_table]" displayFolder="" count="0" memberValueDatatype="130" unbalanced="0"/>
    <cacheHierarchy uniqueName="[delivered_orders_table].[payment_method]" caption="payment_method" attribute="1" defaultMemberUniqueName="[delivered_orders_table].[payment_method].[All]" allUniqueName="[delivered_orders_table].[payment_method].[All]" dimensionUniqueName="[delivered_orders_table]" displayFolder="" count="2" memberValueDatatype="130" unbalanced="0">
      <fieldsUsage count="2">
        <fieldUsage x="-1"/>
        <fieldUsage x="5"/>
      </fieldsUsage>
    </cacheHierarchy>
    <cacheHierarchy uniqueName="[delivered_orders_table].[Revenue]" caption="Revenue" attribute="1" defaultMemberUniqueName="[delivered_orders_table].[Revenue].[All]" allUniqueName="[delivered_orders_table].[Revenue].[All]" dimensionUniqueName="[delivered_orders_table]" displayFolder="" count="0" memberValueDatatype="5" unbalanced="0"/>
    <cacheHierarchy uniqueName="[delivered_orders_table].[region]" caption="region" attribute="1" defaultMemberUniqueName="[delivered_orders_table].[region].[All]" allUniqueName="[delivered_orders_table].[region].[All]" dimensionUniqueName="[delivered_orders_table]" displayFolder="" count="2" memberValueDatatype="130" unbalanced="0"/>
    <cacheHierarchy uniqueName="[delivered_orders_table].[profit]" caption="profit" attribute="1" defaultMemberUniqueName="[delivered_orders_table].[profit].[All]" allUniqueName="[delivered_orders_table].[profit].[All]" dimensionUniqueName="[delivered_orders_table]" displayFolder="" count="0" memberValueDatatype="5" unbalanced="0"/>
    <cacheHierarchy uniqueName="[delivered_orders_table].[order_date (Year)]" caption="order_date (Year)" attribute="1" defaultMemberUniqueName="[delivered_orders_table].[order_date (Year)].[All]" allUniqueName="[delivered_orders_table].[order_date (Year)].[All]" dimensionUniqueName="[delivered_orders_table]" displayFolder="" count="0" memberValueDatatype="130" unbalanced="0"/>
    <cacheHierarchy uniqueName="[delivered_orders_table].[order_date (Quarter)]" caption="order_date (Quarter)" attribute="1" defaultMemberUniqueName="[delivered_orders_table].[order_date (Quarter)].[All]" allUniqueName="[delivered_orders_table].[order_date (Quarter)].[All]" dimensionUniqueName="[delivered_orders_table]" displayFolder="" count="0" memberValueDatatype="130" unbalanced="0"/>
    <cacheHierarchy uniqueName="[delivered_orders_table].[order_date (Month)]" caption="order_date (Month)" attribute="1" defaultMemberUniqueName="[delivered_orders_table].[order_date (Month)].[All]" allUniqueName="[delivered_orders_table].[order_date (Month)].[All]" dimensionUniqueName="[delivered_orders_table]" displayFolder="" count="0" memberValueDatatype="130" unbalanced="0"/>
    <cacheHierarchy uniqueName="[delivered_orders_table].[order_date (Month Index)]" caption="order_date (Month Index)" attribute="1" defaultMemberUniqueName="[delivered_orders_table].[order_date (Month Index)].[All]" allUniqueName="[delivered_orders_table].[order_date (Month Index)].[All]" dimensionUniqueName="[delivered_orders_table]" displayFolder="" count="0" memberValueDatatype="20" unbalanced="0" hidden="1"/>
    <cacheHierarchy uniqueName="[Measures].[__XL_Count delivered_orders_table]" caption="__XL_Count delivered_orders_table" measure="1" displayFolder="" measureGroup="delivered_orders_table" count="0" hidden="1"/>
    <cacheHierarchy uniqueName="[Measures].[__No measures defined]" caption="__No measures defined" measure="1" displayFolder="" count="0" hidden="1"/>
    <cacheHierarchy uniqueName="[Measures].[Sum of Revenue]" caption="Sum of Revenue" measure="1" displayFolder="" measureGroup="delivered_orders_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delivered_orders_tabl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elivered_orders_tabl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delivered_orders_tabl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delivered_orders_table"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elivered_orders_table" count="0" hidden="1">
      <extLst>
        <ext xmlns:x15="http://schemas.microsoft.com/office/spreadsheetml/2010/11/main" uri="{B97F6D7D-B522-45F9-BDA1-12C45D357490}">
          <x15:cacheHierarchy aggregatedColumn="2"/>
        </ext>
      </extLst>
    </cacheHierarchy>
  </cacheHierarchies>
  <kpis count="0"/>
  <dimensions count="2">
    <dimension name="delivered_orders_table" uniqueName="[delivered_orders_table]" caption="delivered_orders_table"/>
    <dimension measure="1" name="Measures" uniqueName="[Measures]" caption="Measures"/>
  </dimensions>
  <measureGroups count="1">
    <measureGroup name="delivered_orders_table" caption="delivered_order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Pratap Singh" refreshedDate="46031.543506249996" backgroundQuery="1" createdVersion="8" refreshedVersion="8" minRefreshableVersion="3" recordCount="0" supportSubquery="1" supportAdvancedDrill="1" xr:uid="{C53711B4-B4F4-480A-8477-F8C4C9C117BF}">
  <cacheSource type="external" connectionId="9"/>
  <cacheFields count="9">
    <cacheField name="[delivered_orders_table].[Column1].[Column1]" caption="Column1" numFmtId="0" hierarchy="8" level="1">
      <sharedItems count="17">
        <s v="Apr-23"/>
        <s v="Apr-24"/>
        <s v="Aug-23"/>
        <s v="Dec-23"/>
        <s v="Feb-23"/>
        <s v="Feb-24"/>
        <s v="Jan-23"/>
        <s v="Jan-24"/>
        <s v="Jul-23"/>
        <s v="Jun-23"/>
        <s v="Mar-23"/>
        <s v="Mar-24"/>
        <s v="May-23"/>
        <s v="May-24"/>
        <s v="Nov-23"/>
        <s v="Oct-23"/>
        <s v="Sep-23"/>
      </sharedItems>
    </cacheField>
    <cacheField name="[delivered_orders_table].[order_date (Month)].[order_date (Month)]" caption="order_date (Month)" numFmtId="0" hierarchy="19" level="1">
      <sharedItems count="12">
        <s v="Jan"/>
        <s v="Feb"/>
        <s v="Mar"/>
        <s v="Apr"/>
        <s v="May"/>
        <s v="Jun"/>
        <s v="Jul"/>
        <s v="Aug"/>
        <s v="Sep"/>
        <s v="Oct"/>
        <s v="Nov"/>
        <s v="Dec"/>
      </sharedItems>
    </cacheField>
    <cacheField name="[delivered_orders_table].[order_date (Year)].[order_date (Year)]" caption="order_date (Year)" numFmtId="0" hierarchy="17" level="1">
      <sharedItems count="2">
        <s v="2023"/>
        <s v="2024"/>
      </sharedItems>
    </cacheField>
    <cacheField name="[Measures].[Sum of profit]" caption="Sum of profit" numFmtId="0" hierarchy="24" level="32767"/>
    <cacheField name="[Measures].[Sum of Revenue]" caption="Sum of Revenue" numFmtId="0" hierarchy="23" level="32767"/>
    <cacheField name="[Measures].[Count of order_id]" caption="Count of order_id" numFmtId="0" hierarchy="27" level="32767"/>
    <cacheField name="[Measures].[Count of customer_id]" caption="Count of customer_id" numFmtId="0" hierarchy="29" level="32767"/>
    <cacheField name="[Measures].[Sum of quantity]" caption="Sum of quantity" numFmtId="0" hierarchy="26" level="32767"/>
    <cacheField name="[delivered_orders_table].[product_id].[product_id]" caption="product_id" numFmtId="0" hierarchy="1" level="1">
      <sharedItems containsSemiMixedTypes="0" containsNonDate="0" containsString="0"/>
    </cacheField>
  </cacheFields>
  <cacheHierarchies count="30">
    <cacheHierarchy uniqueName="[delivered_orders_table].[order_id]" caption="order_id" attribute="1" defaultMemberUniqueName="[delivered_orders_table].[order_id].[All]" allUniqueName="[delivered_orders_table].[order_id].[All]" dimensionUniqueName="[delivered_orders_table]" displayFolder="" count="0" memberValueDatatype="20" unbalanced="0"/>
    <cacheHierarchy uniqueName="[delivered_orders_table].[product_id]" caption="product_id" attribute="1" defaultMemberUniqueName="[delivered_orders_table].[product_id].[All]" allUniqueName="[delivered_orders_table].[product_id].[All]" dimensionUniqueName="[delivered_orders_table]" displayFolder="" count="2" memberValueDatatype="20" unbalanced="0">
      <fieldsUsage count="2">
        <fieldUsage x="-1"/>
        <fieldUsage x="8"/>
      </fieldsUsage>
    </cacheHierarchy>
    <cacheHierarchy uniqueName="[delivered_orders_table].[customer_id]" caption="customer_id" attribute="1" defaultMemberUniqueName="[delivered_orders_table].[customer_id].[All]" allUniqueName="[delivered_orders_table].[customer_id].[All]" dimensionUniqueName="[delivered_orders_table]" displayFolder="" count="0" memberValueDatatype="20" unbalanced="0"/>
    <cacheHierarchy uniqueName="[delivered_orders_table].[price]" caption="price" attribute="1" defaultMemberUniqueName="[delivered_orders_table].[price].[All]" allUniqueName="[delivered_orders_table].[price].[All]" dimensionUniqueName="[delivered_orders_table]" displayFolder="" count="0" memberValueDatatype="20" unbalanced="0"/>
    <cacheHierarchy uniqueName="[delivered_orders_table].[base_price]" caption="base_price" attribute="1" defaultMemberUniqueName="[delivered_orders_table].[base_price].[All]" allUniqueName="[delivered_orders_table].[base_price].[All]" dimensionUniqueName="[delivered_orders_table]" displayFolder="" count="0" memberValueDatatype="20" unbalanced="0"/>
    <cacheHierarchy uniqueName="[delivered_orders_table].[quantity]" caption="quantity" attribute="1" defaultMemberUniqueName="[delivered_orders_table].[quantity].[All]" allUniqueName="[delivered_orders_table].[quantity].[All]" dimensionUniqueName="[delivered_orders_table]" displayFolder="" count="0" memberValueDatatype="20" unbalanced="0"/>
    <cacheHierarchy uniqueName="[delivered_orders_table].[discount_amount]" caption="discount_amount" attribute="1" defaultMemberUniqueName="[delivered_orders_table].[discount_amount].[All]" allUniqueName="[delivered_orders_table].[discount_amount].[All]" dimensionUniqueName="[delivered_orders_table]" displayFolder="" count="0" memberValueDatatype="5" unbalanced="0"/>
    <cacheHierarchy uniqueName="[delivered_orders_table].[discount_percent]" caption="discount_percent" attribute="1" defaultMemberUniqueName="[delivered_orders_table].[discount_percent].[All]" allUniqueName="[delivered_orders_table].[discount_percent].[All]" dimensionUniqueName="[delivered_orders_table]" displayFolder="" count="0" memberValueDatatype="20" unbalanced="0"/>
    <cacheHierarchy uniqueName="[delivered_orders_table].[Column1]" caption="Column1" attribute="1" defaultMemberUniqueName="[delivered_orders_table].[Column1].[All]" allUniqueName="[delivered_orders_table].[Column1].[All]" dimensionUniqueName="[delivered_orders_table]" displayFolder="" count="2" memberValueDatatype="130" unbalanced="0">
      <fieldsUsage count="2">
        <fieldUsage x="-1"/>
        <fieldUsage x="0"/>
      </fieldsUsage>
    </cacheHierarchy>
    <cacheHierarchy uniqueName="[delivered_orders_table].[order_date]" caption="order_date" attribute="1" time="1" defaultMemberUniqueName="[delivered_orders_table].[order_date].[All]" allUniqueName="[delivered_orders_table].[order_date].[All]" dimensionUniqueName="[delivered_orders_table]" displayFolder="" count="0" memberValueDatatype="7" unbalanced="0"/>
    <cacheHierarchy uniqueName="[delivered_orders_table].[order-ship_duration]" caption="order-ship_duration" attribute="1" defaultMemberUniqueName="[delivered_orders_table].[order-ship_duration].[All]" allUniqueName="[delivered_orders_table].[order-ship_duration].[All]" dimensionUniqueName="[delivered_orders_table]" displayFolder="" count="0" memberValueDatatype="20" unbalanced="0"/>
    <cacheHierarchy uniqueName="[delivered_orders_table].[shipping_date]" caption="shipping_date" attribute="1" defaultMemberUniqueName="[delivered_orders_table].[shipping_date].[All]" allUniqueName="[delivered_orders_table].[shipping_date].[All]" dimensionUniqueName="[delivered_orders_table]" displayFolder="" count="0" memberValueDatatype="130" unbalanced="0"/>
    <cacheHierarchy uniqueName="[delivered_orders_table].[delivery_status]" caption="delivery_status" attribute="1" defaultMemberUniqueName="[delivered_orders_table].[delivery_status].[All]" allUniqueName="[delivered_orders_table].[delivery_status].[All]" dimensionUniqueName="[delivered_orders_table]" displayFolder="" count="0" memberValueDatatype="130" unbalanced="0"/>
    <cacheHierarchy uniqueName="[delivered_orders_table].[payment_method]" caption="payment_method" attribute="1" defaultMemberUniqueName="[delivered_orders_table].[payment_method].[All]" allUniqueName="[delivered_orders_table].[payment_method].[All]" dimensionUniqueName="[delivered_orders_table]" displayFolder="" count="0" memberValueDatatype="130" unbalanced="0"/>
    <cacheHierarchy uniqueName="[delivered_orders_table].[Revenue]" caption="Revenue" attribute="1" defaultMemberUniqueName="[delivered_orders_table].[Revenue].[All]" allUniqueName="[delivered_orders_table].[Revenue].[All]" dimensionUniqueName="[delivered_orders_table]" displayFolder="" count="0" memberValueDatatype="5" unbalanced="0"/>
    <cacheHierarchy uniqueName="[delivered_orders_table].[region]" caption="region" attribute="1" defaultMemberUniqueName="[delivered_orders_table].[region].[All]" allUniqueName="[delivered_orders_table].[region].[All]" dimensionUniqueName="[delivered_orders_table]" displayFolder="" count="0" memberValueDatatype="130" unbalanced="0"/>
    <cacheHierarchy uniqueName="[delivered_orders_table].[profit]" caption="profit" attribute="1" defaultMemberUniqueName="[delivered_orders_table].[profit].[All]" allUniqueName="[delivered_orders_table].[profit].[All]" dimensionUniqueName="[delivered_orders_table]" displayFolder="" count="0" memberValueDatatype="5" unbalanced="0"/>
    <cacheHierarchy uniqueName="[delivered_orders_table].[order_date (Year)]" caption="order_date (Year)" attribute="1" defaultMemberUniqueName="[delivered_orders_table].[order_date (Year)].[All]" allUniqueName="[delivered_orders_table].[order_date (Year)].[All]" dimensionUniqueName="[delivered_orders_table]" displayFolder="" count="2" memberValueDatatype="130" unbalanced="0">
      <fieldsUsage count="2">
        <fieldUsage x="-1"/>
        <fieldUsage x="2"/>
      </fieldsUsage>
    </cacheHierarchy>
    <cacheHierarchy uniqueName="[delivered_orders_table].[order_date (Quarter)]" caption="order_date (Quarter)" attribute="1" defaultMemberUniqueName="[delivered_orders_table].[order_date (Quarter)].[All]" allUniqueName="[delivered_orders_table].[order_date (Quarter)].[All]" dimensionUniqueName="[delivered_orders_table]" displayFolder="" count="0" memberValueDatatype="130" unbalanced="0"/>
    <cacheHierarchy uniqueName="[delivered_orders_table].[order_date (Month)]" caption="order_date (Month)" attribute="1" defaultMemberUniqueName="[delivered_orders_table].[order_date (Month)].[All]" allUniqueName="[delivered_orders_table].[order_date (Month)].[All]" dimensionUniqueName="[delivered_orders_table]" displayFolder="" count="2" memberValueDatatype="130" unbalanced="0">
      <fieldsUsage count="2">
        <fieldUsage x="-1"/>
        <fieldUsage x="1"/>
      </fieldsUsage>
    </cacheHierarchy>
    <cacheHierarchy uniqueName="[delivered_orders_table].[order_date (Month Index)]" caption="order_date (Month Index)" attribute="1" defaultMemberUniqueName="[delivered_orders_table].[order_date (Month Index)].[All]" allUniqueName="[delivered_orders_table].[order_date (Month Index)].[All]" dimensionUniqueName="[delivered_orders_table]" displayFolder="" count="0" memberValueDatatype="20" unbalanced="0" hidden="1"/>
    <cacheHierarchy uniqueName="[Measures].[__XL_Count delivered_orders_table]" caption="__XL_Count delivered_orders_table" measure="1" displayFolder="" measureGroup="delivered_orders_table" count="0" hidden="1"/>
    <cacheHierarchy uniqueName="[Measures].[__No measures defined]" caption="__No measures defined" measure="1" displayFolder="" count="0" hidden="1"/>
    <cacheHierarchy uniqueName="[Measures].[Sum of Revenue]" caption="Sum of Revenue" measure="1" displayFolder="" measureGroup="delivered_orders_table"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delivered_orders_table"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elivered_orders_table" count="0" oneField="1" hidden="1">
      <fieldsUsage count="1">
        <fieldUsage x="7"/>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delivered_orders_table" count="0" oneField="1" hidden="1">
      <fieldsUsage count="1">
        <fieldUsage x="5"/>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delivered_orders_table"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elivered_orders_table" count="0" oneField="1" hidden="1">
      <fieldsUsage count="1">
        <fieldUsage x="6"/>
      </fieldsUsage>
      <extLst>
        <ext xmlns:x15="http://schemas.microsoft.com/office/spreadsheetml/2010/11/main" uri="{B97F6D7D-B522-45F9-BDA1-12C45D357490}">
          <x15:cacheHierarchy aggregatedColumn="2"/>
        </ext>
      </extLst>
    </cacheHierarchy>
  </cacheHierarchies>
  <kpis count="0"/>
  <dimensions count="2">
    <dimension name="delivered_orders_table" uniqueName="[delivered_orders_table]" caption="delivered_orders_table"/>
    <dimension measure="1" name="Measures" uniqueName="[Measures]" caption="Measures"/>
  </dimensions>
  <measureGroups count="1">
    <measureGroup name="delivered_orders_table" caption="delivered_order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Pratap Singh" refreshedDate="46031.503901736112" backgroundQuery="1" createdVersion="3" refreshedVersion="8" minRefreshableVersion="3" recordCount="0" supportSubquery="1" supportAdvancedDrill="1" xr:uid="{5D855495-1A06-4F6B-AE4D-9C5960D46DFF}">
  <cacheSource type="external" connectionId="9">
    <extLst>
      <ext xmlns:x14="http://schemas.microsoft.com/office/spreadsheetml/2009/9/main" uri="{F057638F-6D5F-4e77-A914-E7F072B9BCA8}">
        <x14:sourceConnection name="ThisWorkbookDataModel"/>
      </ext>
    </extLst>
  </cacheSource>
  <cacheFields count="0"/>
  <cacheHierarchies count="30">
    <cacheHierarchy uniqueName="[delivered_orders_table].[order_id]" caption="order_id" attribute="1" defaultMemberUniqueName="[delivered_orders_table].[order_id].[All]" allUniqueName="[delivered_orders_table].[order_id].[All]" dimensionUniqueName="[delivered_orders_table]" displayFolder="" count="0" memberValueDatatype="20" unbalanced="0"/>
    <cacheHierarchy uniqueName="[delivered_orders_table].[product_id]" caption="product_id" attribute="1" defaultMemberUniqueName="[delivered_orders_table].[product_id].[All]" allUniqueName="[delivered_orders_table].[product_id].[All]" dimensionUniqueName="[delivered_orders_table]" displayFolder="" count="2" memberValueDatatype="20" unbalanced="0"/>
    <cacheHierarchy uniqueName="[delivered_orders_table].[customer_id]" caption="customer_id" attribute="1" defaultMemberUniqueName="[delivered_orders_table].[customer_id].[All]" allUniqueName="[delivered_orders_table].[customer_id].[All]" dimensionUniqueName="[delivered_orders_table]" displayFolder="" count="0" memberValueDatatype="20" unbalanced="0"/>
    <cacheHierarchy uniqueName="[delivered_orders_table].[price]" caption="price" attribute="1" defaultMemberUniqueName="[delivered_orders_table].[price].[All]" allUniqueName="[delivered_orders_table].[price].[All]" dimensionUniqueName="[delivered_orders_table]" displayFolder="" count="0" memberValueDatatype="20" unbalanced="0"/>
    <cacheHierarchy uniqueName="[delivered_orders_table].[base_price]" caption="base_price" attribute="1" defaultMemberUniqueName="[delivered_orders_table].[base_price].[All]" allUniqueName="[delivered_orders_table].[base_price].[All]" dimensionUniqueName="[delivered_orders_table]" displayFolder="" count="0" memberValueDatatype="20" unbalanced="0"/>
    <cacheHierarchy uniqueName="[delivered_orders_table].[quantity]" caption="quantity" attribute="1" defaultMemberUniqueName="[delivered_orders_table].[quantity].[All]" allUniqueName="[delivered_orders_table].[quantity].[All]" dimensionUniqueName="[delivered_orders_table]" displayFolder="" count="0" memberValueDatatype="20" unbalanced="0"/>
    <cacheHierarchy uniqueName="[delivered_orders_table].[discount_amount]" caption="discount_amount" attribute="1" defaultMemberUniqueName="[delivered_orders_table].[discount_amount].[All]" allUniqueName="[delivered_orders_table].[discount_amount].[All]" dimensionUniqueName="[delivered_orders_table]" displayFolder="" count="0" memberValueDatatype="5" unbalanced="0"/>
    <cacheHierarchy uniqueName="[delivered_orders_table].[discount_percent]" caption="discount_percent" attribute="1" defaultMemberUniqueName="[delivered_orders_table].[discount_percent].[All]" allUniqueName="[delivered_orders_table].[discount_percent].[All]" dimensionUniqueName="[delivered_orders_table]" displayFolder="" count="0" memberValueDatatype="20" unbalanced="0"/>
    <cacheHierarchy uniqueName="[delivered_orders_table].[Column1]" caption="Column1" attribute="1" defaultMemberUniqueName="[delivered_orders_table].[Column1].[All]" allUniqueName="[delivered_orders_table].[Column1].[All]" dimensionUniqueName="[delivered_orders_table]" displayFolder="" count="0" memberValueDatatype="130" unbalanced="0"/>
    <cacheHierarchy uniqueName="[delivered_orders_table].[order_date]" caption="order_date" attribute="1" time="1" defaultMemberUniqueName="[delivered_orders_table].[order_date].[All]" allUniqueName="[delivered_orders_table].[order_date].[All]" dimensionUniqueName="[delivered_orders_table]" displayFolder="" count="0" memberValueDatatype="7" unbalanced="0"/>
    <cacheHierarchy uniqueName="[delivered_orders_table].[order-ship_duration]" caption="order-ship_duration" attribute="1" defaultMemberUniqueName="[delivered_orders_table].[order-ship_duration].[All]" allUniqueName="[delivered_orders_table].[order-ship_duration].[All]" dimensionUniqueName="[delivered_orders_table]" displayFolder="" count="0" memberValueDatatype="20" unbalanced="0"/>
    <cacheHierarchy uniqueName="[delivered_orders_table].[shipping_date]" caption="shipping_date" attribute="1" defaultMemberUniqueName="[delivered_orders_table].[shipping_date].[All]" allUniqueName="[delivered_orders_table].[shipping_date].[All]" dimensionUniqueName="[delivered_orders_table]" displayFolder="" count="0" memberValueDatatype="130" unbalanced="0"/>
    <cacheHierarchy uniqueName="[delivered_orders_table].[delivery_status]" caption="delivery_status" attribute="1" defaultMemberUniqueName="[delivered_orders_table].[delivery_status].[All]" allUniqueName="[delivered_orders_table].[delivery_status].[All]" dimensionUniqueName="[delivered_orders_table]" displayFolder="" count="0" memberValueDatatype="130" unbalanced="0"/>
    <cacheHierarchy uniqueName="[delivered_orders_table].[payment_method]" caption="payment_method" attribute="1" defaultMemberUniqueName="[delivered_orders_table].[payment_method].[All]" allUniqueName="[delivered_orders_table].[payment_method].[All]" dimensionUniqueName="[delivered_orders_table]" displayFolder="" count="2" memberValueDatatype="130" unbalanced="0"/>
    <cacheHierarchy uniqueName="[delivered_orders_table].[Revenue]" caption="Revenue" attribute="1" defaultMemberUniqueName="[delivered_orders_table].[Revenue].[All]" allUniqueName="[delivered_orders_table].[Revenue].[All]" dimensionUniqueName="[delivered_orders_table]" displayFolder="" count="0" memberValueDatatype="5" unbalanced="0"/>
    <cacheHierarchy uniqueName="[delivered_orders_table].[region]" caption="region" attribute="1" defaultMemberUniqueName="[delivered_orders_table].[region].[All]" allUniqueName="[delivered_orders_table].[region].[All]" dimensionUniqueName="[delivered_orders_table]" displayFolder="" count="2" memberValueDatatype="130" unbalanced="0"/>
    <cacheHierarchy uniqueName="[delivered_orders_table].[profit]" caption="profit" attribute="1" defaultMemberUniqueName="[delivered_orders_table].[profit].[All]" allUniqueName="[delivered_orders_table].[profit].[All]" dimensionUniqueName="[delivered_orders_table]" displayFolder="" count="0" memberValueDatatype="5" unbalanced="0"/>
    <cacheHierarchy uniqueName="[delivered_orders_table].[order_date (Year)]" caption="order_date (Year)" attribute="1" defaultMemberUniqueName="[delivered_orders_table].[order_date (Year)].[All]" allUniqueName="[delivered_orders_table].[order_date (Year)].[All]" dimensionUniqueName="[delivered_orders_table]" displayFolder="" count="0" memberValueDatatype="130" unbalanced="0"/>
    <cacheHierarchy uniqueName="[delivered_orders_table].[order_date (Quarter)]" caption="order_date (Quarter)" attribute="1" defaultMemberUniqueName="[delivered_orders_table].[order_date (Quarter)].[All]" allUniqueName="[delivered_orders_table].[order_date (Quarter)].[All]" dimensionUniqueName="[delivered_orders_table]" displayFolder="" count="0" memberValueDatatype="130" unbalanced="0"/>
    <cacheHierarchy uniqueName="[delivered_orders_table].[order_date (Month)]" caption="order_date (Month)" attribute="1" defaultMemberUniqueName="[delivered_orders_table].[order_date (Month)].[All]" allUniqueName="[delivered_orders_table].[order_date (Month)].[All]" dimensionUniqueName="[delivered_orders_table]" displayFolder="" count="0" memberValueDatatype="130" unbalanced="0"/>
    <cacheHierarchy uniqueName="[delivered_orders_table].[order_date (Month Index)]" caption="order_date (Month Index)" attribute="1" defaultMemberUniqueName="[delivered_orders_table].[order_date (Month Index)].[All]" allUniqueName="[delivered_orders_table].[order_date (Month Index)].[All]" dimensionUniqueName="[delivered_orders_table]" displayFolder="" count="0" memberValueDatatype="20" unbalanced="0" hidden="1"/>
    <cacheHierarchy uniqueName="[Measures].[__XL_Count delivered_orders_table]" caption="__XL_Count delivered_orders_table" measure="1" displayFolder="" measureGroup="delivered_orders_table" count="0" hidden="1"/>
    <cacheHierarchy uniqueName="[Measures].[__No measures defined]" caption="__No measures defined" measure="1" displayFolder="" count="0" hidden="1"/>
    <cacheHierarchy uniqueName="[Measures].[Sum of Revenue]" caption="Sum of Revenue" measure="1" displayFolder="" measureGroup="delivered_orders_tabl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delivered_orders_table"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elivered_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delivered_orders_table"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delivered_orders_table"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elivered_orders_tabl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133901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8">
  <r>
    <n v="86206305"/>
    <x v="0"/>
    <n v="582812"/>
    <n v="16918"/>
    <n v="7859"/>
    <n v="4"/>
    <n v="0"/>
    <x v="0"/>
    <x v="0"/>
    <x v="0"/>
    <n v="2"/>
    <s v="10-04-2023"/>
    <s v="Delivered"/>
    <x v="0"/>
    <n v="67672"/>
    <x v="0"/>
    <n v="36236"/>
  </r>
  <r>
    <n v="89379016"/>
    <x v="0"/>
    <n v="497026"/>
    <n v="14474"/>
    <n v="7859"/>
    <n v="1"/>
    <n v="0"/>
    <x v="0"/>
    <x v="1"/>
    <x v="1"/>
    <n v="2"/>
    <s v="01-04-2023"/>
    <s v="Delivered"/>
    <x v="0"/>
    <n v="14474"/>
    <x v="1"/>
    <n v="6615"/>
  </r>
  <r>
    <n v="38688676"/>
    <x v="0"/>
    <n v="244033"/>
    <n v="777"/>
    <n v="7859"/>
    <n v="1"/>
    <n v="0"/>
    <x v="0"/>
    <x v="2"/>
    <x v="2"/>
    <n v="3"/>
    <s v="06-04-2023"/>
    <s v="Delivered"/>
    <x v="0"/>
    <n v="777"/>
    <x v="2"/>
    <n v="-7082"/>
  </r>
  <r>
    <n v="72059365"/>
    <x v="1"/>
    <n v="889472"/>
    <n v="18954"/>
    <n v="3047"/>
    <n v="2"/>
    <n v="0"/>
    <x v="0"/>
    <x v="3"/>
    <x v="3"/>
    <n v="6"/>
    <s v="28-04-2023"/>
    <s v="Delivered"/>
    <x v="1"/>
    <n v="37908"/>
    <x v="1"/>
    <n v="31814"/>
  </r>
  <r>
    <n v="65757342"/>
    <x v="1"/>
    <n v="410040"/>
    <n v="4708"/>
    <n v="3047"/>
    <n v="1"/>
    <n v="0"/>
    <x v="0"/>
    <x v="4"/>
    <x v="4"/>
    <n v="4"/>
    <s v="10-04-2023"/>
    <s v="Delivered"/>
    <x v="2"/>
    <n v="4708"/>
    <x v="1"/>
    <n v="1661"/>
  </r>
  <r>
    <n v="74300930"/>
    <x v="1"/>
    <n v="593282"/>
    <n v="3555"/>
    <n v="3047"/>
    <n v="1"/>
    <n v="533.25"/>
    <x v="1"/>
    <x v="5"/>
    <x v="5"/>
    <n v="3"/>
    <s v="26-04-2023"/>
    <s v="Delivered"/>
    <x v="2"/>
    <n v="3021.75"/>
    <x v="1"/>
    <n v="-25.25"/>
  </r>
  <r>
    <n v="78865239"/>
    <x v="1"/>
    <n v="257187"/>
    <n v="16536"/>
    <n v="3047"/>
    <n v="1"/>
    <n v="0"/>
    <x v="0"/>
    <x v="6"/>
    <x v="6"/>
    <n v="3"/>
    <s v="22-04-2023"/>
    <s v="Delivered"/>
    <x v="1"/>
    <n v="16536"/>
    <x v="3"/>
    <n v="13489"/>
  </r>
  <r>
    <n v="85017250"/>
    <x v="1"/>
    <n v="479190"/>
    <n v="10949"/>
    <n v="3047"/>
    <n v="1"/>
    <n v="547.45000000000005"/>
    <x v="2"/>
    <x v="7"/>
    <x v="7"/>
    <n v="7"/>
    <s v="28-04-2023"/>
    <s v="Delivered"/>
    <x v="3"/>
    <n v="10401.549999999999"/>
    <x v="1"/>
    <n v="7354.55"/>
  </r>
  <r>
    <n v="17635653"/>
    <x v="1"/>
    <n v="589776"/>
    <n v="14026"/>
    <n v="3047"/>
    <n v="1"/>
    <n v="701.3"/>
    <x v="2"/>
    <x v="8"/>
    <x v="8"/>
    <n v="3"/>
    <s v="20-04-2023"/>
    <s v="Delivered"/>
    <x v="3"/>
    <n v="13324.7"/>
    <x v="1"/>
    <n v="10277.700000000001"/>
  </r>
  <r>
    <n v="61818612"/>
    <x v="1"/>
    <n v="200301"/>
    <n v="5937"/>
    <n v="3047"/>
    <n v="2"/>
    <n v="593.70000000000005"/>
    <x v="2"/>
    <x v="9"/>
    <x v="9"/>
    <n v="3"/>
    <s v="13-04-2023"/>
    <s v="Delivered"/>
    <x v="2"/>
    <n v="11280.3"/>
    <x v="3"/>
    <n v="5186.3"/>
  </r>
  <r>
    <n v="42655866"/>
    <x v="1"/>
    <n v="556160"/>
    <n v="5333"/>
    <n v="3047"/>
    <n v="1"/>
    <n v="0"/>
    <x v="0"/>
    <x v="10"/>
    <x v="10"/>
    <n v="7"/>
    <s v="16-04-2023"/>
    <s v="Delivered"/>
    <x v="2"/>
    <n v="5333"/>
    <x v="1"/>
    <n v="2286"/>
  </r>
  <r>
    <n v="97873101"/>
    <x v="1"/>
    <n v="219629"/>
    <n v="16440"/>
    <n v="3047"/>
    <n v="2"/>
    <n v="0"/>
    <x v="0"/>
    <x v="4"/>
    <x v="4"/>
    <n v="6"/>
    <s v="12-04-2023"/>
    <s v="Delivered"/>
    <x v="1"/>
    <n v="32880"/>
    <x v="0"/>
    <n v="26786"/>
  </r>
  <r>
    <n v="89795010"/>
    <x v="1"/>
    <n v="625151"/>
    <n v="5529"/>
    <n v="3047"/>
    <n v="1"/>
    <n v="276.45"/>
    <x v="2"/>
    <x v="11"/>
    <x v="11"/>
    <n v="7"/>
    <s v="07-04-2023"/>
    <s v="Delivered"/>
    <x v="0"/>
    <n v="5252.55"/>
    <x v="1"/>
    <n v="2205.5500000000002"/>
  </r>
  <r>
    <n v="70211891"/>
    <x v="1"/>
    <n v="536318"/>
    <n v="19315"/>
    <n v="3047"/>
    <n v="2"/>
    <n v="0"/>
    <x v="0"/>
    <x v="1"/>
    <x v="1"/>
    <n v="6"/>
    <s v="05-04-2023"/>
    <s v="Delivered"/>
    <x v="0"/>
    <n v="38630"/>
    <x v="2"/>
    <n v="32536"/>
  </r>
  <r>
    <n v="35649468"/>
    <x v="2"/>
    <n v="486780"/>
    <n v="2431"/>
    <n v="4833"/>
    <n v="4"/>
    <n v="0"/>
    <x v="0"/>
    <x v="8"/>
    <x v="8"/>
    <n v="4"/>
    <s v="21-04-2023"/>
    <s v="Delivered"/>
    <x v="1"/>
    <n v="9724"/>
    <x v="0"/>
    <n v="-9608"/>
  </r>
  <r>
    <n v="69473616"/>
    <x v="2"/>
    <n v="623579"/>
    <n v="16037"/>
    <n v="4833"/>
    <n v="4"/>
    <n v="3207.4"/>
    <x v="2"/>
    <x v="12"/>
    <x v="12"/>
    <n v="4"/>
    <s v="09-04-2023"/>
    <s v="Delivered"/>
    <x v="0"/>
    <n v="60940.6"/>
    <x v="2"/>
    <n v="41608.6"/>
  </r>
  <r>
    <n v="58024342"/>
    <x v="2"/>
    <n v="784791"/>
    <n v="7230"/>
    <n v="4833"/>
    <n v="1"/>
    <n v="0"/>
    <x v="0"/>
    <x v="13"/>
    <x v="13"/>
    <n v="6"/>
    <s v="02-04-2023"/>
    <s v="Delivered"/>
    <x v="1"/>
    <n v="7230"/>
    <x v="1"/>
    <n v="2397"/>
  </r>
  <r>
    <n v="65388634"/>
    <x v="3"/>
    <n v="616760"/>
    <n v="18700"/>
    <n v="5303"/>
    <n v="1"/>
    <n v="1870"/>
    <x v="3"/>
    <x v="7"/>
    <x v="7"/>
    <n v="6"/>
    <s v="27-04-2023"/>
    <s v="Delivered"/>
    <x v="0"/>
    <n v="16830"/>
    <x v="3"/>
    <n v="11527"/>
  </r>
  <r>
    <n v="16533225"/>
    <x v="3"/>
    <n v="247057"/>
    <n v="15311"/>
    <n v="5303"/>
    <n v="1"/>
    <n v="0"/>
    <x v="0"/>
    <x v="14"/>
    <x v="14"/>
    <n v="3"/>
    <s v="18-04-2023"/>
    <s v="Delivered"/>
    <x v="1"/>
    <n v="15311"/>
    <x v="3"/>
    <n v="10008"/>
  </r>
  <r>
    <n v="20113745"/>
    <x v="3"/>
    <n v="620106"/>
    <n v="12071"/>
    <n v="5303"/>
    <n v="1"/>
    <n v="0"/>
    <x v="0"/>
    <x v="15"/>
    <x v="15"/>
    <n v="4"/>
    <s v="08-04-2023"/>
    <s v="Delivered"/>
    <x v="1"/>
    <n v="12071"/>
    <x v="3"/>
    <n v="6768"/>
  </r>
  <r>
    <n v="16095815"/>
    <x v="3"/>
    <n v="955185"/>
    <n v="5639"/>
    <n v="5303"/>
    <n v="2"/>
    <n v="0"/>
    <x v="0"/>
    <x v="0"/>
    <x v="0"/>
    <n v="2"/>
    <s v="10-04-2023"/>
    <s v="Delivered"/>
    <x v="2"/>
    <n v="11278"/>
    <x v="0"/>
    <n v="672"/>
  </r>
  <r>
    <n v="38874646"/>
    <x v="3"/>
    <n v="816225"/>
    <n v="5523"/>
    <n v="5303"/>
    <n v="1"/>
    <n v="0"/>
    <x v="0"/>
    <x v="16"/>
    <x v="16"/>
    <n v="2"/>
    <s v="15-04-2023"/>
    <s v="Delivered"/>
    <x v="0"/>
    <n v="5523"/>
    <x v="1"/>
    <n v="220"/>
  </r>
  <r>
    <n v="25356396"/>
    <x v="3"/>
    <n v="608783"/>
    <n v="5397"/>
    <n v="5303"/>
    <n v="1"/>
    <n v="0"/>
    <x v="0"/>
    <x v="4"/>
    <x v="4"/>
    <n v="6"/>
    <s v="12-04-2023"/>
    <s v="Delivered"/>
    <x v="1"/>
    <n v="5397"/>
    <x v="3"/>
    <n v="94"/>
  </r>
  <r>
    <n v="29909029"/>
    <x v="3"/>
    <n v="611484"/>
    <n v="6295"/>
    <n v="5303"/>
    <n v="4"/>
    <n v="2518"/>
    <x v="3"/>
    <x v="9"/>
    <x v="9"/>
    <n v="5"/>
    <s v="15-04-2023"/>
    <s v="Delivered"/>
    <x v="1"/>
    <n v="22662"/>
    <x v="2"/>
    <n v="1450"/>
  </r>
  <r>
    <n v="68942178"/>
    <x v="3"/>
    <n v="787783"/>
    <n v="16825"/>
    <n v="5303"/>
    <n v="1"/>
    <n v="841.25"/>
    <x v="2"/>
    <x v="1"/>
    <x v="1"/>
    <n v="2"/>
    <s v="01-04-2023"/>
    <s v="Delivered"/>
    <x v="0"/>
    <n v="15983.75"/>
    <x v="1"/>
    <n v="10680.75"/>
  </r>
  <r>
    <n v="99774697"/>
    <x v="3"/>
    <n v="762146"/>
    <n v="17450"/>
    <n v="5303"/>
    <n v="2"/>
    <n v="0"/>
    <x v="0"/>
    <x v="1"/>
    <x v="1"/>
    <n v="4"/>
    <s v="03-04-2023"/>
    <s v="Delivered"/>
    <x v="2"/>
    <n v="34900"/>
    <x v="2"/>
    <n v="24294"/>
  </r>
  <r>
    <n v="34464938"/>
    <x v="4"/>
    <n v="935236"/>
    <n v="2862"/>
    <n v="1807"/>
    <n v="2"/>
    <n v="0"/>
    <x v="0"/>
    <x v="17"/>
    <x v="17"/>
    <n v="2"/>
    <s v="14-04-2023"/>
    <s v="Delivered"/>
    <x v="0"/>
    <n v="5724"/>
    <x v="1"/>
    <n v="2110"/>
  </r>
  <r>
    <n v="39738898"/>
    <x v="4"/>
    <n v="442397"/>
    <n v="17182"/>
    <n v="1807"/>
    <n v="1"/>
    <n v="0"/>
    <x v="0"/>
    <x v="8"/>
    <x v="8"/>
    <n v="4"/>
    <s v="21-04-2023"/>
    <s v="Delivered"/>
    <x v="1"/>
    <n v="17182"/>
    <x v="1"/>
    <n v="15375"/>
  </r>
  <r>
    <n v="67805802"/>
    <x v="4"/>
    <n v="398994"/>
    <n v="8455"/>
    <n v="1807"/>
    <n v="1"/>
    <n v="0"/>
    <x v="0"/>
    <x v="18"/>
    <x v="18"/>
    <n v="7"/>
    <s v="14-04-2023"/>
    <s v="Delivered"/>
    <x v="0"/>
    <n v="8455"/>
    <x v="0"/>
    <n v="6648"/>
  </r>
  <r>
    <n v="85693188"/>
    <x v="5"/>
    <n v="507151"/>
    <n v="4330"/>
    <n v="6320"/>
    <n v="2"/>
    <n v="0"/>
    <x v="0"/>
    <x v="19"/>
    <x v="19"/>
    <n v="1"/>
    <s v="27-04-2023"/>
    <s v="Delivered"/>
    <x v="1"/>
    <n v="8660"/>
    <x v="3"/>
    <n v="-3980"/>
  </r>
  <r>
    <n v="19122502"/>
    <x v="5"/>
    <n v="540424"/>
    <n v="14060"/>
    <n v="6320"/>
    <n v="1"/>
    <n v="1406"/>
    <x v="3"/>
    <x v="20"/>
    <x v="20"/>
    <n v="4"/>
    <s v="18-04-2023"/>
    <s v="Delivered"/>
    <x v="0"/>
    <n v="12654"/>
    <x v="2"/>
    <n v="6334"/>
  </r>
  <r>
    <n v="17467311"/>
    <x v="5"/>
    <n v="841209"/>
    <n v="18577"/>
    <n v="6320"/>
    <n v="3"/>
    <n v="0"/>
    <x v="0"/>
    <x v="21"/>
    <x v="21"/>
    <n v="7"/>
    <s v="08-04-2023"/>
    <s v="Delivered"/>
    <x v="0"/>
    <n v="55731"/>
    <x v="3"/>
    <n v="36771"/>
  </r>
  <r>
    <n v="25060409"/>
    <x v="5"/>
    <n v="869018"/>
    <n v="4647"/>
    <n v="6320"/>
    <n v="4"/>
    <n v="0"/>
    <x v="0"/>
    <x v="5"/>
    <x v="5"/>
    <n v="6"/>
    <s v="29-04-2023"/>
    <s v="Delivered"/>
    <x v="1"/>
    <n v="18588"/>
    <x v="1"/>
    <n v="-6692"/>
  </r>
  <r>
    <n v="36802975"/>
    <x v="5"/>
    <n v="428367"/>
    <n v="16299"/>
    <n v="6320"/>
    <n v="1"/>
    <n v="0"/>
    <x v="0"/>
    <x v="19"/>
    <x v="19"/>
    <n v="1"/>
    <s v="27-04-2023"/>
    <s v="Delivered"/>
    <x v="0"/>
    <n v="16299"/>
    <x v="1"/>
    <n v="9979"/>
  </r>
  <r>
    <n v="70152969"/>
    <x v="5"/>
    <n v="530201"/>
    <n v="849"/>
    <n v="6320"/>
    <n v="1"/>
    <n v="42.45"/>
    <x v="2"/>
    <x v="0"/>
    <x v="0"/>
    <n v="4"/>
    <s v="12-04-2023"/>
    <s v="Delivered"/>
    <x v="3"/>
    <n v="806.55"/>
    <x v="0"/>
    <n v="-5513.45"/>
  </r>
  <r>
    <n v="40289135"/>
    <x v="6"/>
    <n v="528096"/>
    <n v="11902"/>
    <n v="6716"/>
    <n v="1"/>
    <n v="595.1"/>
    <x v="2"/>
    <x v="2"/>
    <x v="2"/>
    <n v="4"/>
    <s v="07-04-2023"/>
    <s v="Delivered"/>
    <x v="1"/>
    <n v="11306.9"/>
    <x v="1"/>
    <n v="4590.8999999999996"/>
  </r>
  <r>
    <n v="78412668"/>
    <x v="6"/>
    <n v="799198"/>
    <n v="5107"/>
    <n v="6716"/>
    <n v="2"/>
    <n v="1021.4"/>
    <x v="3"/>
    <x v="22"/>
    <x v="22"/>
    <n v="4"/>
    <s v="02-04-2023"/>
    <s v="Delivered"/>
    <x v="2"/>
    <n v="9192.6"/>
    <x v="2"/>
    <n v="-4239.3999999999996"/>
  </r>
  <r>
    <n v="85383550"/>
    <x v="6"/>
    <n v="671213"/>
    <n v="4953"/>
    <n v="6716"/>
    <n v="1"/>
    <n v="247.65"/>
    <x v="2"/>
    <x v="1"/>
    <x v="1"/>
    <n v="6"/>
    <s v="05-04-2023"/>
    <s v="Delivered"/>
    <x v="3"/>
    <n v="4705.3500000000004"/>
    <x v="3"/>
    <n v="-2010.65"/>
  </r>
  <r>
    <n v="95871687"/>
    <x v="6"/>
    <n v="908029"/>
    <n v="3826"/>
    <n v="6716"/>
    <n v="1"/>
    <n v="0"/>
    <x v="0"/>
    <x v="13"/>
    <x v="13"/>
    <n v="7"/>
    <s v="03-04-2023"/>
    <s v="Delivered"/>
    <x v="1"/>
    <n v="3826"/>
    <x v="2"/>
    <n v="-2890"/>
  </r>
  <r>
    <n v="53455870"/>
    <x v="6"/>
    <n v="477370"/>
    <n v="12278"/>
    <n v="6716"/>
    <n v="3"/>
    <n v="0"/>
    <x v="0"/>
    <x v="1"/>
    <x v="1"/>
    <n v="3"/>
    <s v="02-04-2023"/>
    <s v="Delivered"/>
    <x v="0"/>
    <n v="36834"/>
    <x v="1"/>
    <n v="16686"/>
  </r>
  <r>
    <n v="97219599"/>
    <x v="6"/>
    <n v="736107"/>
    <n v="17047"/>
    <n v="6716"/>
    <n v="1"/>
    <n v="852.35"/>
    <x v="2"/>
    <x v="6"/>
    <x v="6"/>
    <n v="2"/>
    <s v="21-04-2023"/>
    <s v="Delivered"/>
    <x v="0"/>
    <n v="16194.65"/>
    <x v="0"/>
    <n v="9478.65"/>
  </r>
  <r>
    <n v="45059710"/>
    <x v="6"/>
    <n v="785126"/>
    <n v="17175"/>
    <n v="6716"/>
    <n v="2"/>
    <n v="0"/>
    <x v="0"/>
    <x v="9"/>
    <x v="9"/>
    <n v="5"/>
    <s v="15-04-2023"/>
    <s v="Delivered"/>
    <x v="1"/>
    <n v="34350"/>
    <x v="1"/>
    <n v="20918"/>
  </r>
  <r>
    <n v="17849494"/>
    <x v="6"/>
    <n v="442129"/>
    <n v="19955"/>
    <n v="6716"/>
    <n v="3"/>
    <n v="5986.5"/>
    <x v="3"/>
    <x v="23"/>
    <x v="23"/>
    <n v="1"/>
    <s v="03-04-2023"/>
    <s v="Delivered"/>
    <x v="0"/>
    <n v="53878.5"/>
    <x v="3"/>
    <n v="33730.5"/>
  </r>
  <r>
    <n v="35566010"/>
    <x v="7"/>
    <n v="243182"/>
    <n v="13240"/>
    <n v="13689"/>
    <n v="2"/>
    <n v="0"/>
    <x v="0"/>
    <x v="2"/>
    <x v="2"/>
    <n v="1"/>
    <s v="04-04-2023"/>
    <s v="Delivered"/>
    <x v="0"/>
    <n v="26480"/>
    <x v="3"/>
    <n v="-898"/>
  </r>
  <r>
    <n v="51738753"/>
    <x v="7"/>
    <n v="565227"/>
    <n v="8478"/>
    <n v="13689"/>
    <n v="1"/>
    <n v="1271.7"/>
    <x v="1"/>
    <x v="24"/>
    <x v="24"/>
    <n v="2"/>
    <s v="20-04-2023"/>
    <s v="Delivered"/>
    <x v="3"/>
    <n v="7206.3"/>
    <x v="0"/>
    <n v="-6482.7"/>
  </r>
  <r>
    <n v="34991216"/>
    <x v="7"/>
    <n v="214400"/>
    <n v="19102"/>
    <n v="13689"/>
    <n v="2"/>
    <n v="1910.2"/>
    <x v="2"/>
    <x v="24"/>
    <x v="24"/>
    <n v="5"/>
    <s v="23-04-2023"/>
    <s v="Delivered"/>
    <x v="2"/>
    <n v="36293.800000000003"/>
    <x v="2"/>
    <n v="8915.7999999999993"/>
  </r>
  <r>
    <n v="33496796"/>
    <x v="7"/>
    <n v="906848"/>
    <n v="18804"/>
    <n v="13689"/>
    <n v="4"/>
    <n v="7521.6"/>
    <x v="3"/>
    <x v="13"/>
    <x v="13"/>
    <n v="6"/>
    <s v="02-04-2023"/>
    <s v="Delivered"/>
    <x v="0"/>
    <n v="67694.399999999994"/>
    <x v="0"/>
    <n v="12938.4"/>
  </r>
  <r>
    <n v="51411602"/>
    <x v="7"/>
    <n v="488698"/>
    <n v="10569"/>
    <n v="13689"/>
    <n v="1"/>
    <n v="528.45000000000005"/>
    <x v="2"/>
    <x v="25"/>
    <x v="25"/>
    <n v="1"/>
    <s v="26-04-2023"/>
    <s v="Delivered"/>
    <x v="0"/>
    <n v="10040.549999999999"/>
    <x v="4"/>
    <n v="-3648.45"/>
  </r>
  <r>
    <n v="68802946"/>
    <x v="7"/>
    <n v="408855"/>
    <n v="13232"/>
    <n v="13689"/>
    <n v="2"/>
    <n v="0"/>
    <x v="0"/>
    <x v="26"/>
    <x v="26"/>
    <n v="4"/>
    <s v="20-04-2023"/>
    <s v="Delivered"/>
    <x v="2"/>
    <n v="26464"/>
    <x v="2"/>
    <n v="-914"/>
  </r>
  <r>
    <n v="16990811"/>
    <x v="7"/>
    <n v="971403"/>
    <n v="818"/>
    <n v="13689"/>
    <n v="1"/>
    <n v="122.7"/>
    <x v="1"/>
    <x v="22"/>
    <x v="22"/>
    <n v="6"/>
    <s v="04-04-2023"/>
    <s v="Delivered"/>
    <x v="0"/>
    <n v="695.3"/>
    <x v="1"/>
    <n v="-12993.7"/>
  </r>
  <r>
    <n v="33357554"/>
    <x v="7"/>
    <n v="895186"/>
    <n v="17587"/>
    <n v="13689"/>
    <n v="1"/>
    <n v="1758.7"/>
    <x v="3"/>
    <x v="27"/>
    <x v="27"/>
    <n v="5"/>
    <s v="29-04-2023"/>
    <s v="Delivered"/>
    <x v="0"/>
    <n v="15828.3"/>
    <x v="3"/>
    <n v="2139.3000000000002"/>
  </r>
  <r>
    <n v="77631755"/>
    <x v="8"/>
    <n v="447428"/>
    <n v="8108"/>
    <n v="8679"/>
    <n v="2"/>
    <n v="0"/>
    <x v="0"/>
    <x v="27"/>
    <x v="27"/>
    <n v="3"/>
    <s v="27-04-2023"/>
    <s v="Delivered"/>
    <x v="1"/>
    <n v="16216"/>
    <x v="3"/>
    <n v="-1142"/>
  </r>
  <r>
    <n v="19801857"/>
    <x v="8"/>
    <n v="757487"/>
    <n v="13811"/>
    <n v="8679"/>
    <n v="1"/>
    <n v="2071.65"/>
    <x v="1"/>
    <x v="7"/>
    <x v="7"/>
    <n v="7"/>
    <s v="28-04-2023"/>
    <s v="Delivered"/>
    <x v="2"/>
    <n v="11739.35"/>
    <x v="1"/>
    <n v="3060.35"/>
  </r>
  <r>
    <n v="51536077"/>
    <x v="8"/>
    <n v="327885"/>
    <n v="8907"/>
    <n v="8679"/>
    <n v="1"/>
    <n v="1781.4"/>
    <x v="4"/>
    <x v="11"/>
    <x v="11"/>
    <n v="2"/>
    <s v="02-04-2023"/>
    <s v="Delivered"/>
    <x v="0"/>
    <n v="7125.6"/>
    <x v="2"/>
    <n v="-1553.4"/>
  </r>
  <r>
    <n v="53233116"/>
    <x v="8"/>
    <n v="483062"/>
    <n v="12294"/>
    <n v="8679"/>
    <n v="1"/>
    <n v="1844.1"/>
    <x v="1"/>
    <x v="28"/>
    <x v="28"/>
    <n v="7"/>
    <s v="27-04-2023"/>
    <s v="Delivered"/>
    <x v="0"/>
    <n v="10449.9"/>
    <x v="0"/>
    <n v="1770.9"/>
  </r>
  <r>
    <n v="58970845"/>
    <x v="8"/>
    <n v="817661"/>
    <n v="13650"/>
    <n v="8679"/>
    <n v="1"/>
    <n v="0"/>
    <x v="0"/>
    <x v="20"/>
    <x v="20"/>
    <n v="3"/>
    <s v="17-04-2023"/>
    <s v="Delivered"/>
    <x v="3"/>
    <n v="13650"/>
    <x v="3"/>
    <n v="4971"/>
  </r>
  <r>
    <n v="76001106"/>
    <x v="8"/>
    <n v="475201"/>
    <n v="8095"/>
    <n v="8679"/>
    <n v="1"/>
    <n v="0"/>
    <x v="0"/>
    <x v="9"/>
    <x v="9"/>
    <n v="7"/>
    <s v="17-04-2023"/>
    <s v="Delivered"/>
    <x v="0"/>
    <n v="8095"/>
    <x v="3"/>
    <n v="-584"/>
  </r>
  <r>
    <n v="71070189"/>
    <x v="8"/>
    <n v="271789"/>
    <n v="16296"/>
    <n v="8679"/>
    <n v="1"/>
    <n v="0"/>
    <x v="0"/>
    <x v="19"/>
    <x v="19"/>
    <n v="1"/>
    <s v="27-04-2023"/>
    <s v="Delivered"/>
    <x v="0"/>
    <n v="16296"/>
    <x v="3"/>
    <n v="7617"/>
  </r>
  <r>
    <n v="30324759"/>
    <x v="9"/>
    <n v="991645"/>
    <n v="11656"/>
    <n v="7043"/>
    <n v="1"/>
    <n v="2331.1999999999998"/>
    <x v="4"/>
    <x v="17"/>
    <x v="17"/>
    <n v="7"/>
    <s v="19-04-2023"/>
    <s v="Delivered"/>
    <x v="0"/>
    <n v="9324.7999999999993"/>
    <x v="2"/>
    <n v="2281.8000000000002"/>
  </r>
  <r>
    <n v="75718414"/>
    <x v="9"/>
    <n v="345718"/>
    <n v="13059"/>
    <n v="7043"/>
    <n v="4"/>
    <n v="0"/>
    <x v="0"/>
    <x v="22"/>
    <x v="22"/>
    <n v="7"/>
    <s v="05-04-2023"/>
    <s v="Delivered"/>
    <x v="3"/>
    <n v="52236"/>
    <x v="1"/>
    <n v="24064"/>
  </r>
  <r>
    <n v="56138336"/>
    <x v="9"/>
    <n v="589438"/>
    <n v="19728"/>
    <n v="7043"/>
    <n v="2"/>
    <n v="5918.4"/>
    <x v="1"/>
    <x v="4"/>
    <x v="4"/>
    <n v="4"/>
    <s v="10-04-2023"/>
    <s v="Delivered"/>
    <x v="0"/>
    <n v="33537.599999999999"/>
    <x v="2"/>
    <n v="19451.599999999999"/>
  </r>
  <r>
    <n v="82828034"/>
    <x v="9"/>
    <n v="989410"/>
    <n v="8375"/>
    <n v="7043"/>
    <n v="1"/>
    <n v="1675"/>
    <x v="4"/>
    <x v="20"/>
    <x v="20"/>
    <n v="6"/>
    <s v="20-04-2023"/>
    <s v="Delivered"/>
    <x v="0"/>
    <n v="6700"/>
    <x v="1"/>
    <n v="-343"/>
  </r>
  <r>
    <n v="63826716"/>
    <x v="9"/>
    <n v="888842"/>
    <n v="3512"/>
    <n v="7043"/>
    <n v="3"/>
    <n v="0"/>
    <x v="0"/>
    <x v="10"/>
    <x v="10"/>
    <n v="1"/>
    <s v="10-04-2023"/>
    <s v="Delivered"/>
    <x v="0"/>
    <n v="10536"/>
    <x v="0"/>
    <n v="-10593"/>
  </r>
  <r>
    <n v="82553061"/>
    <x v="10"/>
    <n v="611967"/>
    <n v="6486"/>
    <n v="10780"/>
    <n v="1"/>
    <n v="0"/>
    <x v="0"/>
    <x v="0"/>
    <x v="0"/>
    <n v="7"/>
    <s v="15-04-2023"/>
    <s v="Delivered"/>
    <x v="2"/>
    <n v="6486"/>
    <x v="0"/>
    <n v="-4294"/>
  </r>
  <r>
    <n v="50237208"/>
    <x v="10"/>
    <n v="845919"/>
    <n v="12546"/>
    <n v="10780"/>
    <n v="2"/>
    <n v="1254.5999999999999"/>
    <x v="2"/>
    <x v="18"/>
    <x v="18"/>
    <n v="1"/>
    <s v="08-04-2023"/>
    <s v="Delivered"/>
    <x v="0"/>
    <n v="23837.4"/>
    <x v="0"/>
    <n v="2277.4"/>
  </r>
  <r>
    <n v="13478029"/>
    <x v="10"/>
    <n v="564158"/>
    <n v="3876"/>
    <n v="10780"/>
    <n v="1"/>
    <n v="0"/>
    <x v="0"/>
    <x v="0"/>
    <x v="0"/>
    <n v="5"/>
    <s v="13-04-2023"/>
    <s v="Delivered"/>
    <x v="0"/>
    <n v="3876"/>
    <x v="1"/>
    <n v="-6904"/>
  </r>
  <r>
    <n v="65833185"/>
    <x v="10"/>
    <n v="475617"/>
    <n v="10151"/>
    <n v="10780"/>
    <n v="1"/>
    <n v="1522.65"/>
    <x v="1"/>
    <x v="21"/>
    <x v="21"/>
    <n v="5"/>
    <s v="06-04-2023"/>
    <s v="Delivered"/>
    <x v="0"/>
    <n v="8628.35"/>
    <x v="1"/>
    <n v="-2151.65"/>
  </r>
  <r>
    <n v="50079111"/>
    <x v="10"/>
    <n v="762407"/>
    <n v="1251"/>
    <n v="10780"/>
    <n v="1"/>
    <n v="62.55"/>
    <x v="2"/>
    <x v="28"/>
    <x v="28"/>
    <n v="1"/>
    <s v="21-04-2023"/>
    <s v="Delivered"/>
    <x v="0"/>
    <n v="1188.45"/>
    <x v="2"/>
    <n v="-9591.5499999999993"/>
  </r>
  <r>
    <n v="64634663"/>
    <x v="10"/>
    <n v="783347"/>
    <n v="19222"/>
    <n v="10780"/>
    <n v="1"/>
    <n v="0"/>
    <x v="0"/>
    <x v="24"/>
    <x v="24"/>
    <n v="5"/>
    <s v="23-04-2023"/>
    <s v="Delivered"/>
    <x v="3"/>
    <n v="19222"/>
    <x v="4"/>
    <n v="8442"/>
  </r>
  <r>
    <n v="83356206"/>
    <x v="11"/>
    <n v="534827"/>
    <n v="7308"/>
    <n v="14603"/>
    <n v="2"/>
    <n v="0"/>
    <x v="0"/>
    <x v="4"/>
    <x v="4"/>
    <n v="1"/>
    <s v="07-04-2023"/>
    <s v="Delivered"/>
    <x v="1"/>
    <n v="14616"/>
    <x v="1"/>
    <n v="-14590"/>
  </r>
  <r>
    <n v="36332415"/>
    <x v="11"/>
    <n v="494450"/>
    <n v="15139"/>
    <n v="14603"/>
    <n v="1"/>
    <n v="0"/>
    <x v="0"/>
    <x v="29"/>
    <x v="29"/>
    <n v="7"/>
    <s v="04-04-2023"/>
    <s v="Delivered"/>
    <x v="1"/>
    <n v="15139"/>
    <x v="1"/>
    <n v="536"/>
  </r>
  <r>
    <n v="73584863"/>
    <x v="11"/>
    <n v="713707"/>
    <n v="14101"/>
    <n v="14603"/>
    <n v="3"/>
    <n v="6345.45"/>
    <x v="1"/>
    <x v="11"/>
    <x v="11"/>
    <n v="7"/>
    <s v="07-04-2023"/>
    <s v="Delivered"/>
    <x v="1"/>
    <n v="35957.550000000003"/>
    <x v="1"/>
    <n v="-7851.45"/>
  </r>
  <r>
    <n v="73161098"/>
    <x v="11"/>
    <n v="251690"/>
    <n v="11289"/>
    <n v="14603"/>
    <n v="1"/>
    <n v="0"/>
    <x v="0"/>
    <x v="28"/>
    <x v="28"/>
    <n v="5"/>
    <s v="25-04-2023"/>
    <s v="Delivered"/>
    <x v="0"/>
    <n v="11289"/>
    <x v="2"/>
    <n v="-3314"/>
  </r>
  <r>
    <n v="28099607"/>
    <x v="11"/>
    <n v="342921"/>
    <n v="11485"/>
    <n v="14603"/>
    <n v="4"/>
    <n v="0"/>
    <x v="0"/>
    <x v="12"/>
    <x v="12"/>
    <n v="5"/>
    <s v="10-04-2023"/>
    <s v="Delivered"/>
    <x v="1"/>
    <n v="45940"/>
    <x v="1"/>
    <n v="-12472"/>
  </r>
  <r>
    <n v="57284777"/>
    <x v="11"/>
    <n v="802427"/>
    <n v="11748"/>
    <n v="14603"/>
    <n v="3"/>
    <n v="3524.4"/>
    <x v="3"/>
    <x v="23"/>
    <x v="23"/>
    <n v="6"/>
    <s v="08-04-2023"/>
    <s v="Delivered"/>
    <x v="0"/>
    <n v="31719.599999999999"/>
    <x v="3"/>
    <n v="-12089.4"/>
  </r>
  <r>
    <n v="80339290"/>
    <x v="11"/>
    <n v="589227"/>
    <n v="2715"/>
    <n v="14603"/>
    <n v="4"/>
    <n v="0"/>
    <x v="0"/>
    <x v="26"/>
    <x v="26"/>
    <n v="2"/>
    <s v="18-04-2023"/>
    <s v="Delivered"/>
    <x v="3"/>
    <n v="10860"/>
    <x v="2"/>
    <n v="-47552"/>
  </r>
  <r>
    <n v="11646234"/>
    <x v="11"/>
    <n v="835818"/>
    <n v="10042"/>
    <n v="14603"/>
    <n v="2"/>
    <n v="0"/>
    <x v="0"/>
    <x v="27"/>
    <x v="27"/>
    <n v="3"/>
    <s v="27-04-2023"/>
    <s v="Delivered"/>
    <x v="2"/>
    <n v="20084"/>
    <x v="1"/>
    <n v="-9122"/>
  </r>
  <r>
    <n v="70407340"/>
    <x v="11"/>
    <n v="583041"/>
    <n v="19239"/>
    <n v="14603"/>
    <n v="3"/>
    <n v="5771.7"/>
    <x v="3"/>
    <x v="26"/>
    <x v="26"/>
    <n v="2"/>
    <s v="18-04-2023"/>
    <s v="Delivered"/>
    <x v="1"/>
    <n v="51945.3"/>
    <x v="2"/>
    <n v="8136.3"/>
  </r>
  <r>
    <n v="40547349"/>
    <x v="11"/>
    <n v="477860"/>
    <n v="9718"/>
    <n v="14603"/>
    <n v="2"/>
    <n v="0"/>
    <x v="0"/>
    <x v="6"/>
    <x v="6"/>
    <n v="5"/>
    <s v="24-04-2023"/>
    <s v="Delivered"/>
    <x v="0"/>
    <n v="19436"/>
    <x v="1"/>
    <n v="-9770"/>
  </r>
  <r>
    <n v="60090149"/>
    <x v="12"/>
    <n v="748736"/>
    <n v="14009"/>
    <n v="5308"/>
    <n v="2"/>
    <n v="1400.9"/>
    <x v="2"/>
    <x v="21"/>
    <x v="21"/>
    <n v="4"/>
    <s v="05-04-2023"/>
    <s v="Delivered"/>
    <x v="2"/>
    <n v="26617.1"/>
    <x v="1"/>
    <n v="16001.1"/>
  </r>
  <r>
    <n v="28784915"/>
    <x v="12"/>
    <n v="725600"/>
    <n v="5280"/>
    <n v="5308"/>
    <n v="2"/>
    <n v="1584"/>
    <x v="1"/>
    <x v="15"/>
    <x v="15"/>
    <n v="7"/>
    <s v="11-04-2023"/>
    <s v="Delivered"/>
    <x v="0"/>
    <n v="8976"/>
    <x v="2"/>
    <n v="-1640"/>
  </r>
  <r>
    <n v="71694994"/>
    <x v="12"/>
    <n v="999484"/>
    <n v="19831"/>
    <n v="5308"/>
    <n v="1"/>
    <n v="0"/>
    <x v="0"/>
    <x v="6"/>
    <x v="6"/>
    <n v="6"/>
    <s v="25-04-2023"/>
    <s v="Delivered"/>
    <x v="0"/>
    <n v="19831"/>
    <x v="2"/>
    <n v="14523"/>
  </r>
  <r>
    <n v="18429833"/>
    <x v="12"/>
    <n v="442129"/>
    <n v="2491"/>
    <n v="5308"/>
    <n v="1"/>
    <n v="0"/>
    <x v="0"/>
    <x v="6"/>
    <x v="6"/>
    <n v="5"/>
    <s v="24-04-2023"/>
    <s v="Delivered"/>
    <x v="2"/>
    <n v="2491"/>
    <x v="1"/>
    <n v="-2817"/>
  </r>
  <r>
    <n v="72445234"/>
    <x v="12"/>
    <n v="463807"/>
    <n v="11565"/>
    <n v="5308"/>
    <n v="2"/>
    <n v="2313"/>
    <x v="3"/>
    <x v="30"/>
    <x v="30"/>
    <n v="6"/>
    <s v="01-04-2023"/>
    <s v="Delivered"/>
    <x v="3"/>
    <n v="20817"/>
    <x v="3"/>
    <n v="10201"/>
  </r>
  <r>
    <n v="32814819"/>
    <x v="12"/>
    <n v="540881"/>
    <n v="14421"/>
    <n v="5308"/>
    <n v="2"/>
    <n v="1442.1"/>
    <x v="2"/>
    <x v="4"/>
    <x v="4"/>
    <n v="1"/>
    <s v="07-04-2023"/>
    <s v="Delivered"/>
    <x v="3"/>
    <n v="27399.9"/>
    <x v="3"/>
    <n v="16783.900000000001"/>
  </r>
  <r>
    <n v="81690398"/>
    <x v="12"/>
    <n v="245903"/>
    <n v="17954"/>
    <n v="5308"/>
    <n v="2"/>
    <n v="1795.4"/>
    <x v="2"/>
    <x v="21"/>
    <x v="21"/>
    <n v="4"/>
    <s v="05-04-2023"/>
    <s v="Delivered"/>
    <x v="2"/>
    <n v="34112.6"/>
    <x v="2"/>
    <n v="23496.6"/>
  </r>
  <r>
    <n v="75575808"/>
    <x v="12"/>
    <n v="217094"/>
    <n v="18970"/>
    <n v="5308"/>
    <n v="2"/>
    <n v="3794"/>
    <x v="3"/>
    <x v="7"/>
    <x v="7"/>
    <n v="3"/>
    <s v="24-04-2023"/>
    <s v="Delivered"/>
    <x v="1"/>
    <n v="34146"/>
    <x v="3"/>
    <n v="23530"/>
  </r>
  <r>
    <n v="72732043"/>
    <x v="12"/>
    <n v="686208"/>
    <n v="8536"/>
    <n v="5308"/>
    <n v="2"/>
    <n v="853.6"/>
    <x v="2"/>
    <x v="27"/>
    <x v="27"/>
    <n v="3"/>
    <s v="27-04-2023"/>
    <s v="Delivered"/>
    <x v="3"/>
    <n v="16218.4"/>
    <x v="3"/>
    <n v="5602.4"/>
  </r>
  <r>
    <n v="65625330"/>
    <x v="12"/>
    <n v="821121"/>
    <n v="18931"/>
    <n v="5308"/>
    <n v="1"/>
    <n v="0"/>
    <x v="0"/>
    <x v="26"/>
    <x v="26"/>
    <n v="6"/>
    <s v="22-04-2023"/>
    <s v="Delivered"/>
    <x v="3"/>
    <n v="18931"/>
    <x v="1"/>
    <n v="13623"/>
  </r>
  <r>
    <n v="22517517"/>
    <x v="12"/>
    <n v="489362"/>
    <n v="8239"/>
    <n v="5308"/>
    <n v="3"/>
    <n v="0"/>
    <x v="0"/>
    <x v="11"/>
    <x v="11"/>
    <n v="3"/>
    <s v="03-04-2023"/>
    <s v="Delivered"/>
    <x v="0"/>
    <n v="24717"/>
    <x v="0"/>
    <n v="8793"/>
  </r>
  <r>
    <n v="57572279"/>
    <x v="13"/>
    <n v="872036"/>
    <n v="18058"/>
    <n v="2243"/>
    <n v="1"/>
    <n v="1805.8"/>
    <x v="3"/>
    <x v="16"/>
    <x v="16"/>
    <n v="5"/>
    <s v="18-04-2023"/>
    <s v="Delivered"/>
    <x v="0"/>
    <n v="16252.2"/>
    <x v="2"/>
    <n v="14009.2"/>
  </r>
  <r>
    <n v="91197624"/>
    <x v="13"/>
    <n v="440497"/>
    <n v="14431"/>
    <n v="2243"/>
    <n v="1"/>
    <n v="0"/>
    <x v="0"/>
    <x v="24"/>
    <x v="24"/>
    <n v="3"/>
    <s v="21-04-2023"/>
    <s v="Delivered"/>
    <x v="2"/>
    <n v="14431"/>
    <x v="1"/>
    <n v="12188"/>
  </r>
  <r>
    <n v="19898653"/>
    <x v="13"/>
    <n v="885428"/>
    <n v="15687"/>
    <n v="2243"/>
    <n v="1"/>
    <n v="0"/>
    <x v="0"/>
    <x v="11"/>
    <x v="11"/>
    <n v="5"/>
    <s v="05-04-2023"/>
    <s v="Delivered"/>
    <x v="0"/>
    <n v="15687"/>
    <x v="3"/>
    <n v="13444"/>
  </r>
  <r>
    <n v="21257528"/>
    <x v="13"/>
    <n v="494450"/>
    <n v="15849"/>
    <n v="2243"/>
    <n v="1"/>
    <n v="0"/>
    <x v="0"/>
    <x v="16"/>
    <x v="16"/>
    <n v="1"/>
    <s v="14-04-2023"/>
    <s v="Delivered"/>
    <x v="1"/>
    <n v="15849"/>
    <x v="2"/>
    <n v="13606"/>
  </r>
  <r>
    <n v="13885234"/>
    <x v="13"/>
    <n v="631228"/>
    <n v="6049"/>
    <n v="2243"/>
    <n v="1"/>
    <n v="1209.8"/>
    <x v="4"/>
    <x v="3"/>
    <x v="3"/>
    <n v="6"/>
    <s v="28-04-2023"/>
    <s v="Delivered"/>
    <x v="2"/>
    <n v="4839.2"/>
    <x v="1"/>
    <n v="2596.1999999999998"/>
  </r>
  <r>
    <n v="15917225"/>
    <x v="13"/>
    <n v="735239"/>
    <n v="6014"/>
    <n v="2243"/>
    <n v="2"/>
    <n v="601.4"/>
    <x v="2"/>
    <x v="14"/>
    <x v="14"/>
    <n v="7"/>
    <s v="22-04-2023"/>
    <s v="Delivered"/>
    <x v="0"/>
    <n v="11426.6"/>
    <x v="1"/>
    <n v="6940.6"/>
  </r>
  <r>
    <n v="26821075"/>
    <x v="14"/>
    <n v="960397"/>
    <n v="15817"/>
    <n v="819"/>
    <n v="4"/>
    <n v="6326.8"/>
    <x v="3"/>
    <x v="31"/>
    <x v="31"/>
    <n v="5"/>
    <s v="16-04-2023"/>
    <s v="Delivered"/>
    <x v="0"/>
    <n v="56941.2"/>
    <x v="0"/>
    <n v="53665.2"/>
  </r>
  <r>
    <n v="15684813"/>
    <x v="14"/>
    <n v="437730"/>
    <n v="2764"/>
    <n v="819"/>
    <n v="1"/>
    <n v="0"/>
    <x v="0"/>
    <x v="25"/>
    <x v="25"/>
    <n v="4"/>
    <s v="29-04-2023"/>
    <s v="Delivered"/>
    <x v="2"/>
    <n v="2764"/>
    <x v="1"/>
    <n v="1945"/>
  </r>
  <r>
    <n v="57113566"/>
    <x v="14"/>
    <n v="217094"/>
    <n v="17971"/>
    <n v="819"/>
    <n v="2"/>
    <n v="5391.3"/>
    <x v="1"/>
    <x v="3"/>
    <x v="3"/>
    <n v="5"/>
    <s v="27-04-2023"/>
    <s v="Delivered"/>
    <x v="0"/>
    <n v="30550.7"/>
    <x v="0"/>
    <n v="28912.7"/>
  </r>
  <r>
    <n v="46698468"/>
    <x v="14"/>
    <n v="444312"/>
    <n v="19015"/>
    <n v="819"/>
    <n v="2"/>
    <n v="0"/>
    <x v="0"/>
    <x v="2"/>
    <x v="2"/>
    <n v="4"/>
    <s v="07-04-2023"/>
    <s v="Delivered"/>
    <x v="2"/>
    <n v="38030"/>
    <x v="2"/>
    <n v="36392"/>
  </r>
  <r>
    <n v="94560158"/>
    <x v="14"/>
    <n v="274316"/>
    <n v="1495"/>
    <n v="819"/>
    <n v="1"/>
    <n v="0"/>
    <x v="0"/>
    <x v="14"/>
    <x v="14"/>
    <n v="1"/>
    <s v="16-04-2023"/>
    <s v="Delivered"/>
    <x v="2"/>
    <n v="1495"/>
    <x v="0"/>
    <n v="676"/>
  </r>
  <r>
    <n v="99514287"/>
    <x v="14"/>
    <n v="842818"/>
    <n v="14046"/>
    <n v="819"/>
    <n v="4"/>
    <n v="0"/>
    <x v="0"/>
    <x v="32"/>
    <x v="32"/>
    <n v="2"/>
    <s v="29-04-2023"/>
    <s v="Delivered"/>
    <x v="3"/>
    <n v="56184"/>
    <x v="2"/>
    <n v="52908"/>
  </r>
  <r>
    <n v="95125977"/>
    <x v="14"/>
    <n v="266418"/>
    <n v="17730"/>
    <n v="819"/>
    <n v="3"/>
    <n v="0"/>
    <x v="0"/>
    <x v="22"/>
    <x v="22"/>
    <n v="5"/>
    <s v="03-04-2023"/>
    <s v="Delivered"/>
    <x v="0"/>
    <n v="53190"/>
    <x v="0"/>
    <n v="50733"/>
  </r>
  <r>
    <n v="71510041"/>
    <x v="14"/>
    <n v="776680"/>
    <n v="3733"/>
    <n v="819"/>
    <n v="3"/>
    <n v="0"/>
    <x v="0"/>
    <x v="22"/>
    <x v="22"/>
    <n v="7"/>
    <s v="05-04-2023"/>
    <s v="Delivered"/>
    <x v="0"/>
    <n v="11199"/>
    <x v="3"/>
    <n v="8742"/>
  </r>
  <r>
    <n v="98437437"/>
    <x v="8"/>
    <n v="660295"/>
    <n v="7819"/>
    <n v="8679"/>
    <n v="4"/>
    <n v="0"/>
    <x v="0"/>
    <x v="6"/>
    <x v="6"/>
    <n v="1"/>
    <s v="20-04-2023"/>
    <s v="Delivered"/>
    <x v="2"/>
    <n v="31276"/>
    <x v="1"/>
    <n v="-3440"/>
  </r>
  <r>
    <n v="92906016"/>
    <x v="8"/>
    <n v="630720"/>
    <n v="3052"/>
    <n v="8679"/>
    <n v="1"/>
    <n v="0"/>
    <x v="0"/>
    <x v="11"/>
    <x v="11"/>
    <n v="5"/>
    <s v="05-04-2023"/>
    <s v="Delivered"/>
    <x v="3"/>
    <n v="3052"/>
    <x v="2"/>
    <n v="-5627"/>
  </r>
  <r>
    <n v="43257324"/>
    <x v="8"/>
    <n v="614664"/>
    <n v="19399"/>
    <n v="8679"/>
    <n v="2"/>
    <n v="5819.7"/>
    <x v="1"/>
    <x v="23"/>
    <x v="23"/>
    <n v="7"/>
    <s v="09-04-2023"/>
    <s v="Delivered"/>
    <x v="0"/>
    <n v="32978.300000000003"/>
    <x v="3"/>
    <n v="15620.3"/>
  </r>
  <r>
    <n v="39369404"/>
    <x v="10"/>
    <n v="419162"/>
    <n v="14191"/>
    <n v="10780"/>
    <n v="3"/>
    <n v="2128.65"/>
    <x v="2"/>
    <x v="30"/>
    <x v="30"/>
    <n v="6"/>
    <s v="01-04-2023"/>
    <s v="Delivered"/>
    <x v="0"/>
    <n v="40444.35"/>
    <x v="1"/>
    <n v="8104.35"/>
  </r>
  <r>
    <n v="89289163"/>
    <x v="10"/>
    <n v="331113"/>
    <n v="10990"/>
    <n v="10780"/>
    <n v="1"/>
    <n v="0"/>
    <x v="0"/>
    <x v="31"/>
    <x v="31"/>
    <n v="4"/>
    <s v="15-04-2023"/>
    <s v="Delivered"/>
    <x v="0"/>
    <n v="10990"/>
    <x v="2"/>
    <n v="210"/>
  </r>
  <r>
    <n v="73380252"/>
    <x v="10"/>
    <n v="470343"/>
    <n v="10133"/>
    <n v="10780"/>
    <n v="1"/>
    <n v="0"/>
    <x v="0"/>
    <x v="31"/>
    <x v="31"/>
    <n v="4"/>
    <s v="15-04-2023"/>
    <s v="Delivered"/>
    <x v="0"/>
    <n v="10133"/>
    <x v="1"/>
    <n v="-647"/>
  </r>
  <r>
    <n v="41240803"/>
    <x v="10"/>
    <n v="201258"/>
    <n v="6391"/>
    <n v="10780"/>
    <n v="2"/>
    <n v="639.1"/>
    <x v="2"/>
    <x v="31"/>
    <x v="31"/>
    <n v="7"/>
    <s v="18-04-2023"/>
    <s v="Delivered"/>
    <x v="3"/>
    <n v="12142.9"/>
    <x v="0"/>
    <n v="-9417.1"/>
  </r>
  <r>
    <n v="46890134"/>
    <x v="10"/>
    <n v="594609"/>
    <n v="2901"/>
    <n v="10780"/>
    <n v="1"/>
    <n v="435.15"/>
    <x v="1"/>
    <x v="13"/>
    <x v="13"/>
    <n v="5"/>
    <s v="01-04-2023"/>
    <s v="Delivered"/>
    <x v="3"/>
    <n v="2465.85"/>
    <x v="1"/>
    <n v="-8314.15"/>
  </r>
  <r>
    <n v="32059232"/>
    <x v="10"/>
    <n v="647180"/>
    <n v="2113"/>
    <n v="10780"/>
    <n v="2"/>
    <n v="845.2"/>
    <x v="4"/>
    <x v="16"/>
    <x v="16"/>
    <n v="6"/>
    <s v="19-04-2023"/>
    <s v="Delivered"/>
    <x v="0"/>
    <n v="3380.8"/>
    <x v="2"/>
    <n v="-18179.2"/>
  </r>
  <r>
    <n v="11656329"/>
    <x v="10"/>
    <n v="204877"/>
    <n v="19241"/>
    <n v="10780"/>
    <n v="1"/>
    <n v="962.05"/>
    <x v="2"/>
    <x v="8"/>
    <x v="8"/>
    <n v="6"/>
    <s v="23-04-2023"/>
    <s v="Delivered"/>
    <x v="2"/>
    <n v="18278.95"/>
    <x v="0"/>
    <n v="7498.95"/>
  </r>
  <r>
    <n v="22475714"/>
    <x v="3"/>
    <n v="743377"/>
    <n v="3416"/>
    <n v="5303"/>
    <n v="1"/>
    <n v="170.8"/>
    <x v="2"/>
    <x v="9"/>
    <x v="9"/>
    <n v="1"/>
    <s v="11-04-2023"/>
    <s v="Delivered"/>
    <x v="1"/>
    <n v="3245.2"/>
    <x v="3"/>
    <n v="-2057.8000000000002"/>
  </r>
  <r>
    <n v="32436477"/>
    <x v="3"/>
    <n v="978533"/>
    <n v="3985"/>
    <n v="5303"/>
    <n v="1"/>
    <n v="0"/>
    <x v="0"/>
    <x v="1"/>
    <x v="1"/>
    <n v="4"/>
    <s v="03-04-2023"/>
    <s v="Delivered"/>
    <x v="1"/>
    <n v="3985"/>
    <x v="2"/>
    <n v="-1318"/>
  </r>
  <r>
    <n v="62734442"/>
    <x v="3"/>
    <n v="446024"/>
    <n v="11703"/>
    <n v="5303"/>
    <n v="1"/>
    <n v="2340.6"/>
    <x v="4"/>
    <x v="30"/>
    <x v="30"/>
    <n v="6"/>
    <s v="01-04-2023"/>
    <s v="Delivered"/>
    <x v="0"/>
    <n v="9362.4"/>
    <x v="0"/>
    <n v="4059.4"/>
  </r>
  <r>
    <n v="63765180"/>
    <x v="3"/>
    <n v="961594"/>
    <n v="5471"/>
    <n v="5303"/>
    <n v="2"/>
    <n v="0"/>
    <x v="0"/>
    <x v="0"/>
    <x v="0"/>
    <n v="4"/>
    <s v="12-04-2023"/>
    <s v="Delivered"/>
    <x v="2"/>
    <n v="10942"/>
    <x v="1"/>
    <n v="336"/>
  </r>
  <r>
    <n v="62162278"/>
    <x v="3"/>
    <n v="205547"/>
    <n v="19203"/>
    <n v="5303"/>
    <n v="2"/>
    <n v="0"/>
    <x v="0"/>
    <x v="12"/>
    <x v="12"/>
    <n v="4"/>
    <s v="09-04-2023"/>
    <s v="Delivered"/>
    <x v="3"/>
    <n v="38406"/>
    <x v="1"/>
    <n v="27800"/>
  </r>
  <r>
    <n v="61100987"/>
    <x v="3"/>
    <n v="979769"/>
    <n v="8919"/>
    <n v="5303"/>
    <n v="1"/>
    <n v="0"/>
    <x v="0"/>
    <x v="33"/>
    <x v="33"/>
    <n v="7"/>
    <s v="01-04-2023"/>
    <s v="Delivered"/>
    <x v="3"/>
    <n v="8919"/>
    <x v="1"/>
    <n v="3616"/>
  </r>
  <r>
    <n v="61002735"/>
    <x v="3"/>
    <n v="519939"/>
    <n v="14933"/>
    <n v="5303"/>
    <n v="1"/>
    <n v="746.65"/>
    <x v="2"/>
    <x v="9"/>
    <x v="9"/>
    <n v="6"/>
    <s v="16-04-2023"/>
    <s v="Delivered"/>
    <x v="1"/>
    <n v="14186.35"/>
    <x v="2"/>
    <n v="8883.35"/>
  </r>
  <r>
    <n v="98807116"/>
    <x v="6"/>
    <n v="931531"/>
    <n v="4112"/>
    <n v="6716"/>
    <n v="2"/>
    <n v="1644.8"/>
    <x v="4"/>
    <x v="22"/>
    <x v="22"/>
    <n v="6"/>
    <s v="04-04-2023"/>
    <s v="Delivered"/>
    <x v="0"/>
    <n v="6579.2"/>
    <x v="1"/>
    <n v="-6852.8"/>
  </r>
  <r>
    <n v="12621269"/>
    <x v="6"/>
    <n v="624434"/>
    <n v="12427"/>
    <n v="6716"/>
    <n v="1"/>
    <n v="0"/>
    <x v="0"/>
    <x v="11"/>
    <x v="11"/>
    <n v="5"/>
    <s v="05-04-2023"/>
    <s v="Delivered"/>
    <x v="0"/>
    <n v="12427"/>
    <x v="3"/>
    <n v="5711"/>
  </r>
  <r>
    <n v="23811663"/>
    <x v="6"/>
    <n v="402647"/>
    <n v="17026"/>
    <n v="6716"/>
    <n v="1"/>
    <n v="851.3"/>
    <x v="2"/>
    <x v="15"/>
    <x v="15"/>
    <n v="1"/>
    <s v="05-04-2023"/>
    <s v="Delivered"/>
    <x v="0"/>
    <n v="16174.7"/>
    <x v="3"/>
    <n v="9458.7000000000007"/>
  </r>
  <r>
    <n v="63094168"/>
    <x v="6"/>
    <n v="855498"/>
    <n v="19826"/>
    <n v="6716"/>
    <n v="1"/>
    <n v="0"/>
    <x v="0"/>
    <x v="6"/>
    <x v="6"/>
    <n v="1"/>
    <s v="20-04-2023"/>
    <s v="Delivered"/>
    <x v="2"/>
    <n v="19826"/>
    <x v="1"/>
    <n v="13110"/>
  </r>
  <r>
    <n v="22153955"/>
    <x v="4"/>
    <n v="388783"/>
    <n v="2748"/>
    <n v="1807"/>
    <n v="3"/>
    <n v="412.2"/>
    <x v="2"/>
    <x v="11"/>
    <x v="11"/>
    <n v="3"/>
    <s v="03-04-2023"/>
    <s v="Delivered"/>
    <x v="3"/>
    <n v="7831.8"/>
    <x v="3"/>
    <n v="2410.8000000000002"/>
  </r>
  <r>
    <n v="98203489"/>
    <x v="4"/>
    <n v="293904"/>
    <n v="7351"/>
    <n v="1807"/>
    <n v="1"/>
    <n v="0"/>
    <x v="0"/>
    <x v="30"/>
    <x v="30"/>
    <n v="6"/>
    <s v="01-04-2023"/>
    <s v="Delivered"/>
    <x v="2"/>
    <n v="7351"/>
    <x v="2"/>
    <n v="5544"/>
  </r>
  <r>
    <n v="27758896"/>
    <x v="4"/>
    <n v="536318"/>
    <n v="17274"/>
    <n v="1807"/>
    <n v="2"/>
    <n v="0"/>
    <x v="0"/>
    <x v="14"/>
    <x v="14"/>
    <n v="4"/>
    <s v="19-04-2023"/>
    <s v="Delivered"/>
    <x v="2"/>
    <n v="34548"/>
    <x v="3"/>
    <n v="30934"/>
  </r>
  <r>
    <n v="76479831"/>
    <x v="4"/>
    <n v="748736"/>
    <n v="9252"/>
    <n v="1807"/>
    <n v="1"/>
    <n v="0"/>
    <x v="0"/>
    <x v="1"/>
    <x v="1"/>
    <n v="4"/>
    <s v="03-04-2023"/>
    <s v="Delivered"/>
    <x v="0"/>
    <n v="9252"/>
    <x v="2"/>
    <n v="7445"/>
  </r>
  <r>
    <n v="84757265"/>
    <x v="4"/>
    <n v="617885"/>
    <n v="2875"/>
    <n v="1807"/>
    <n v="1"/>
    <n v="287.5"/>
    <x v="3"/>
    <x v="7"/>
    <x v="7"/>
    <n v="4"/>
    <s v="25-04-2023"/>
    <s v="Delivered"/>
    <x v="0"/>
    <n v="2587.5"/>
    <x v="3"/>
    <n v="780.5"/>
  </r>
  <r>
    <n v="34695085"/>
    <x v="5"/>
    <n v="891691"/>
    <n v="7970"/>
    <n v="6320"/>
    <n v="1"/>
    <n v="0"/>
    <x v="0"/>
    <x v="23"/>
    <x v="23"/>
    <n v="4"/>
    <s v="06-04-2023"/>
    <s v="Delivered"/>
    <x v="0"/>
    <n v="7970"/>
    <x v="1"/>
    <n v="1650"/>
  </r>
  <r>
    <n v="98062882"/>
    <x v="5"/>
    <n v="624434"/>
    <n v="5494"/>
    <n v="6320"/>
    <n v="3"/>
    <n v="1648.2"/>
    <x v="3"/>
    <x v="11"/>
    <x v="11"/>
    <n v="6"/>
    <s v="06-04-2023"/>
    <s v="Delivered"/>
    <x v="1"/>
    <n v="14833.8"/>
    <x v="3"/>
    <n v="-4126.2"/>
  </r>
  <r>
    <n v="58429638"/>
    <x v="5"/>
    <n v="800727"/>
    <n v="7805"/>
    <n v="6320"/>
    <n v="4"/>
    <n v="0"/>
    <x v="0"/>
    <x v="19"/>
    <x v="19"/>
    <n v="2"/>
    <s v="28-04-2023"/>
    <s v="Delivered"/>
    <x v="3"/>
    <n v="31220"/>
    <x v="0"/>
    <n v="5940"/>
  </r>
  <r>
    <n v="55172462"/>
    <x v="5"/>
    <n v="280951"/>
    <n v="17433"/>
    <n v="6320"/>
    <n v="3"/>
    <n v="10459.799999999999"/>
    <x v="4"/>
    <x v="12"/>
    <x v="12"/>
    <n v="5"/>
    <s v="10-04-2023"/>
    <s v="Delivered"/>
    <x v="0"/>
    <n v="41839.199999999997"/>
    <x v="1"/>
    <n v="22879.200000000001"/>
  </r>
  <r>
    <n v="46297263"/>
    <x v="5"/>
    <n v="694312"/>
    <n v="7404"/>
    <n v="6320"/>
    <n v="4"/>
    <n v="1480.8"/>
    <x v="2"/>
    <x v="30"/>
    <x v="30"/>
    <n v="7"/>
    <s v="02-04-2023"/>
    <s v="Delivered"/>
    <x v="3"/>
    <n v="28135.200000000001"/>
    <x v="2"/>
    <n v="2855.2"/>
  </r>
  <r>
    <n v="93104469"/>
    <x v="5"/>
    <n v="581760"/>
    <n v="14317"/>
    <n v="6320"/>
    <n v="2"/>
    <n v="0"/>
    <x v="0"/>
    <x v="3"/>
    <x v="3"/>
    <n v="4"/>
    <s v="26-04-2023"/>
    <s v="Delivered"/>
    <x v="1"/>
    <n v="28634"/>
    <x v="2"/>
    <n v="15994"/>
  </r>
  <r>
    <n v="78778646"/>
    <x v="5"/>
    <n v="418572"/>
    <n v="17177"/>
    <n v="6320"/>
    <n v="2"/>
    <n v="0"/>
    <x v="0"/>
    <x v="16"/>
    <x v="16"/>
    <n v="4"/>
    <s v="17-04-2023"/>
    <s v="Delivered"/>
    <x v="2"/>
    <n v="34354"/>
    <x v="3"/>
    <n v="21714"/>
  </r>
  <r>
    <n v="89193333"/>
    <x v="14"/>
    <n v="427999"/>
    <n v="6126"/>
    <n v="819"/>
    <n v="4"/>
    <n v="0"/>
    <x v="0"/>
    <x v="26"/>
    <x v="26"/>
    <n v="7"/>
    <s v="23-04-2023"/>
    <s v="Delivered"/>
    <x v="0"/>
    <n v="24504"/>
    <x v="1"/>
    <n v="21228"/>
  </r>
  <r>
    <n v="35970938"/>
    <x v="14"/>
    <n v="323224"/>
    <n v="2654"/>
    <n v="819"/>
    <n v="2"/>
    <n v="0"/>
    <x v="0"/>
    <x v="0"/>
    <x v="0"/>
    <n v="1"/>
    <s v="09-04-2023"/>
    <s v="Delivered"/>
    <x v="0"/>
    <n v="5308"/>
    <x v="3"/>
    <n v="3670"/>
  </r>
  <r>
    <n v="36496940"/>
    <x v="14"/>
    <n v="952146"/>
    <n v="4752"/>
    <n v="819"/>
    <n v="1"/>
    <n v="0"/>
    <x v="0"/>
    <x v="23"/>
    <x v="23"/>
    <n v="5"/>
    <s v="07-04-2023"/>
    <s v="Delivered"/>
    <x v="0"/>
    <n v="4752"/>
    <x v="0"/>
    <n v="3933"/>
  </r>
  <r>
    <n v="31600382"/>
    <x v="14"/>
    <n v="855498"/>
    <n v="8001"/>
    <n v="819"/>
    <n v="1"/>
    <n v="0"/>
    <x v="0"/>
    <x v="26"/>
    <x v="26"/>
    <n v="7"/>
    <s v="23-04-2023"/>
    <s v="Delivered"/>
    <x v="0"/>
    <n v="8001"/>
    <x v="0"/>
    <n v="7182"/>
  </r>
  <r>
    <n v="52710350"/>
    <x v="14"/>
    <n v="427738"/>
    <n v="567"/>
    <n v="819"/>
    <n v="1"/>
    <n v="0"/>
    <x v="0"/>
    <x v="8"/>
    <x v="8"/>
    <n v="3"/>
    <s v="20-04-2023"/>
    <s v="Delivered"/>
    <x v="0"/>
    <n v="567"/>
    <x v="1"/>
    <n v="-252"/>
  </r>
  <r>
    <n v="36770773"/>
    <x v="14"/>
    <n v="829057"/>
    <n v="8676"/>
    <n v="819"/>
    <n v="1"/>
    <n v="0"/>
    <x v="0"/>
    <x v="21"/>
    <x v="21"/>
    <n v="7"/>
    <s v="08-04-2023"/>
    <s v="Delivered"/>
    <x v="2"/>
    <n v="8676"/>
    <x v="1"/>
    <n v="7857"/>
  </r>
  <r>
    <n v="53995720"/>
    <x v="14"/>
    <n v="297716"/>
    <n v="19374"/>
    <n v="819"/>
    <n v="1"/>
    <n v="0"/>
    <x v="0"/>
    <x v="4"/>
    <x v="4"/>
    <n v="5"/>
    <s v="11-04-2023"/>
    <s v="Delivered"/>
    <x v="0"/>
    <n v="19374"/>
    <x v="0"/>
    <n v="18555"/>
  </r>
  <r>
    <n v="35016429"/>
    <x v="14"/>
    <n v="427738"/>
    <n v="16991"/>
    <n v="819"/>
    <n v="1"/>
    <n v="0"/>
    <x v="0"/>
    <x v="25"/>
    <x v="25"/>
    <n v="3"/>
    <s v="28-04-2023"/>
    <s v="Delivered"/>
    <x v="0"/>
    <n v="16991"/>
    <x v="3"/>
    <n v="16172"/>
  </r>
  <r>
    <n v="43077929"/>
    <x v="14"/>
    <n v="239589"/>
    <n v="13415"/>
    <n v="819"/>
    <n v="1"/>
    <n v="0"/>
    <x v="0"/>
    <x v="28"/>
    <x v="28"/>
    <n v="5"/>
    <s v="25-04-2023"/>
    <s v="Delivered"/>
    <x v="1"/>
    <n v="13415"/>
    <x v="3"/>
    <n v="12596"/>
  </r>
  <r>
    <n v="54522084"/>
    <x v="13"/>
    <n v="341678"/>
    <n v="7215"/>
    <n v="2243"/>
    <n v="3"/>
    <n v="0"/>
    <x v="0"/>
    <x v="20"/>
    <x v="20"/>
    <n v="1"/>
    <s v="15-04-2023"/>
    <s v="Delivered"/>
    <x v="0"/>
    <n v="21645"/>
    <x v="1"/>
    <n v="14916"/>
  </r>
  <r>
    <n v="51970837"/>
    <x v="13"/>
    <n v="431307"/>
    <n v="2298"/>
    <n v="2243"/>
    <n v="3"/>
    <n v="0"/>
    <x v="0"/>
    <x v="28"/>
    <x v="28"/>
    <n v="2"/>
    <s v="22-04-2023"/>
    <s v="Delivered"/>
    <x v="0"/>
    <n v="6894"/>
    <x v="2"/>
    <n v="165"/>
  </r>
  <r>
    <n v="37068117"/>
    <x v="13"/>
    <n v="748615"/>
    <n v="9011"/>
    <n v="2243"/>
    <n v="2"/>
    <n v="901.1"/>
    <x v="2"/>
    <x v="15"/>
    <x v="15"/>
    <n v="2"/>
    <s v="06-04-2023"/>
    <s v="Delivered"/>
    <x v="2"/>
    <n v="17120.900000000001"/>
    <x v="0"/>
    <n v="12634.9"/>
  </r>
  <r>
    <n v="15028557"/>
    <x v="13"/>
    <n v="806739"/>
    <n v="1016"/>
    <n v="2243"/>
    <n v="2"/>
    <n v="101.6"/>
    <x v="2"/>
    <x v="20"/>
    <x v="20"/>
    <n v="6"/>
    <s v="20-04-2023"/>
    <s v="Delivered"/>
    <x v="0"/>
    <n v="1930.4"/>
    <x v="0"/>
    <n v="-2555.6"/>
  </r>
  <r>
    <n v="59515518"/>
    <x v="13"/>
    <n v="855700"/>
    <n v="7484"/>
    <n v="2243"/>
    <n v="1"/>
    <n v="0"/>
    <x v="0"/>
    <x v="32"/>
    <x v="32"/>
    <n v="1"/>
    <s v="28-04-2023"/>
    <s v="Delivered"/>
    <x v="1"/>
    <n v="7484"/>
    <x v="3"/>
    <n v="5241"/>
  </r>
  <r>
    <n v="74796438"/>
    <x v="13"/>
    <n v="887603"/>
    <n v="14812"/>
    <n v="2243"/>
    <n v="4"/>
    <n v="0"/>
    <x v="0"/>
    <x v="11"/>
    <x v="11"/>
    <n v="5"/>
    <s v="05-04-2023"/>
    <s v="Delivered"/>
    <x v="0"/>
    <n v="59248"/>
    <x v="3"/>
    <n v="50276"/>
  </r>
  <r>
    <n v="85341065"/>
    <x v="11"/>
    <n v="835388"/>
    <n v="4799"/>
    <n v="14603"/>
    <n v="4"/>
    <n v="2879.4"/>
    <x v="1"/>
    <x v="11"/>
    <x v="11"/>
    <n v="7"/>
    <s v="07-04-2023"/>
    <s v="Delivered"/>
    <x v="2"/>
    <n v="16316.6"/>
    <x v="0"/>
    <n v="-42095.4"/>
  </r>
  <r>
    <n v="73502927"/>
    <x v="11"/>
    <n v="800727"/>
    <n v="5325"/>
    <n v="14603"/>
    <n v="2"/>
    <n v="532.5"/>
    <x v="2"/>
    <x v="23"/>
    <x v="23"/>
    <n v="2"/>
    <s v="04-04-2023"/>
    <s v="Delivered"/>
    <x v="0"/>
    <n v="10117.5"/>
    <x v="0"/>
    <n v="-19088.5"/>
  </r>
  <r>
    <n v="27286109"/>
    <x v="11"/>
    <n v="919335"/>
    <n v="11373"/>
    <n v="14603"/>
    <n v="1"/>
    <n v="568.65"/>
    <x v="2"/>
    <x v="18"/>
    <x v="18"/>
    <n v="5"/>
    <s v="12-04-2023"/>
    <s v="Delivered"/>
    <x v="0"/>
    <n v="10804.35"/>
    <x v="0"/>
    <n v="-3798.65"/>
  </r>
  <r>
    <n v="42900372"/>
    <x v="11"/>
    <n v="749435"/>
    <n v="11712"/>
    <n v="14603"/>
    <n v="1"/>
    <n v="0"/>
    <x v="0"/>
    <x v="12"/>
    <x v="12"/>
    <n v="4"/>
    <s v="09-04-2023"/>
    <s v="Delivered"/>
    <x v="1"/>
    <n v="11712"/>
    <x v="0"/>
    <n v="-2891"/>
  </r>
  <r>
    <n v="27030641"/>
    <x v="11"/>
    <n v="741198"/>
    <n v="6903"/>
    <n v="14603"/>
    <n v="1"/>
    <n v="345.15"/>
    <x v="2"/>
    <x v="14"/>
    <x v="14"/>
    <n v="6"/>
    <s v="21-04-2023"/>
    <s v="Delivered"/>
    <x v="0"/>
    <n v="6557.85"/>
    <x v="2"/>
    <n v="-8045.15"/>
  </r>
  <r>
    <n v="85594147"/>
    <x v="11"/>
    <n v="255663"/>
    <n v="1019"/>
    <n v="14603"/>
    <n v="1"/>
    <n v="0"/>
    <x v="0"/>
    <x v="8"/>
    <x v="8"/>
    <n v="4"/>
    <s v="21-04-2023"/>
    <s v="Delivered"/>
    <x v="0"/>
    <n v="1019"/>
    <x v="3"/>
    <n v="-13584"/>
  </r>
  <r>
    <n v="35264294"/>
    <x v="2"/>
    <n v="691989"/>
    <n v="16479"/>
    <n v="4833"/>
    <n v="2"/>
    <n v="0"/>
    <x v="0"/>
    <x v="25"/>
    <x v="25"/>
    <n v="1"/>
    <s v="26-04-2023"/>
    <s v="Delivered"/>
    <x v="0"/>
    <n v="32958"/>
    <x v="0"/>
    <n v="23292"/>
  </r>
  <r>
    <n v="46907428"/>
    <x v="2"/>
    <n v="235138"/>
    <n v="9022"/>
    <n v="4833"/>
    <n v="1"/>
    <n v="451.1"/>
    <x v="2"/>
    <x v="25"/>
    <x v="25"/>
    <n v="3"/>
    <s v="28-04-2023"/>
    <s v="Delivered"/>
    <x v="2"/>
    <n v="8570.9"/>
    <x v="1"/>
    <n v="3737.9"/>
  </r>
  <r>
    <n v="60213478"/>
    <x v="2"/>
    <n v="867782"/>
    <n v="18204"/>
    <n v="4833"/>
    <n v="4"/>
    <n v="0"/>
    <x v="0"/>
    <x v="27"/>
    <x v="27"/>
    <n v="4"/>
    <s v="28-04-2023"/>
    <s v="Delivered"/>
    <x v="0"/>
    <n v="72816"/>
    <x v="3"/>
    <n v="53484"/>
  </r>
  <r>
    <n v="43782566"/>
    <x v="2"/>
    <n v="301836"/>
    <n v="8414"/>
    <n v="4833"/>
    <n v="1"/>
    <n v="420.7"/>
    <x v="2"/>
    <x v="11"/>
    <x v="11"/>
    <n v="2"/>
    <s v="02-04-2023"/>
    <s v="Delivered"/>
    <x v="0"/>
    <n v="7993.3"/>
    <x v="1"/>
    <n v="3160.3"/>
  </r>
  <r>
    <n v="93302863"/>
    <x v="7"/>
    <n v="281721"/>
    <n v="13617"/>
    <n v="13689"/>
    <n v="2"/>
    <n v="0"/>
    <x v="0"/>
    <x v="15"/>
    <x v="15"/>
    <n v="7"/>
    <s v="11-04-2023"/>
    <s v="Delivered"/>
    <x v="0"/>
    <n v="27234"/>
    <x v="2"/>
    <n v="-144"/>
  </r>
  <r>
    <n v="44715663"/>
    <x v="7"/>
    <n v="701554"/>
    <n v="17576"/>
    <n v="13689"/>
    <n v="1"/>
    <n v="1757.6"/>
    <x v="3"/>
    <x v="6"/>
    <x v="6"/>
    <n v="6"/>
    <s v="25-04-2023"/>
    <s v="Delivered"/>
    <x v="2"/>
    <n v="15818.4"/>
    <x v="2"/>
    <n v="2129.4"/>
  </r>
  <r>
    <n v="13454186"/>
    <x v="7"/>
    <n v="961594"/>
    <n v="14479"/>
    <n v="13689"/>
    <n v="1"/>
    <n v="1447.9"/>
    <x v="3"/>
    <x v="20"/>
    <x v="20"/>
    <n v="7"/>
    <s v="21-04-2023"/>
    <s v="Delivered"/>
    <x v="2"/>
    <n v="13031.1"/>
    <x v="2"/>
    <n v="-657.9"/>
  </r>
  <r>
    <n v="19735027"/>
    <x v="7"/>
    <n v="902191"/>
    <n v="17685"/>
    <n v="13689"/>
    <n v="3"/>
    <n v="2652.75"/>
    <x v="2"/>
    <x v="34"/>
    <x v="34"/>
    <n v="2"/>
    <s v="30-04-2023"/>
    <s v="Delivered"/>
    <x v="2"/>
    <n v="50402.25"/>
    <x v="3"/>
    <n v="9335.25"/>
  </r>
  <r>
    <n v="41104946"/>
    <x v="9"/>
    <n v="448658"/>
    <n v="16420"/>
    <n v="7043"/>
    <n v="1"/>
    <n v="0"/>
    <x v="0"/>
    <x v="0"/>
    <x v="0"/>
    <n v="2"/>
    <s v="10-04-2023"/>
    <s v="Delivered"/>
    <x v="3"/>
    <n v="16420"/>
    <x v="2"/>
    <n v="9377"/>
  </r>
  <r>
    <n v="23180503"/>
    <x v="9"/>
    <n v="612842"/>
    <n v="15158"/>
    <n v="7043"/>
    <n v="2"/>
    <n v="1515.8"/>
    <x v="2"/>
    <x v="11"/>
    <x v="11"/>
    <n v="2"/>
    <s v="02-04-2023"/>
    <s v="Delivered"/>
    <x v="0"/>
    <n v="28800.2"/>
    <x v="1"/>
    <n v="14714.2"/>
  </r>
  <r>
    <n v="65938288"/>
    <x v="9"/>
    <n v="256440"/>
    <n v="17822"/>
    <n v="7043"/>
    <n v="3"/>
    <n v="2673.3"/>
    <x v="2"/>
    <x v="11"/>
    <x v="11"/>
    <n v="1"/>
    <s v="01-04-2023"/>
    <s v="Delivered"/>
    <x v="1"/>
    <n v="50792.7"/>
    <x v="1"/>
    <n v="29663.7"/>
  </r>
  <r>
    <n v="74382155"/>
    <x v="9"/>
    <n v="539162"/>
    <n v="2197"/>
    <n v="7043"/>
    <n v="2"/>
    <n v="219.7"/>
    <x v="2"/>
    <x v="1"/>
    <x v="1"/>
    <n v="4"/>
    <s v="03-04-2023"/>
    <s v="Delivered"/>
    <x v="2"/>
    <n v="4174.3"/>
    <x v="0"/>
    <n v="-9911.7000000000007"/>
  </r>
  <r>
    <n v="94365330"/>
    <x v="9"/>
    <n v="373650"/>
    <n v="10588"/>
    <n v="7043"/>
    <n v="1"/>
    <n v="1588.2"/>
    <x v="1"/>
    <x v="31"/>
    <x v="31"/>
    <n v="2"/>
    <s v="13-04-2023"/>
    <s v="Delivered"/>
    <x v="0"/>
    <n v="8999.7999999999993"/>
    <x v="0"/>
    <n v="1956.8"/>
  </r>
  <r>
    <n v="98222374"/>
    <x v="9"/>
    <n v="806739"/>
    <n v="13360"/>
    <n v="7043"/>
    <n v="2"/>
    <n v="1336"/>
    <x v="2"/>
    <x v="20"/>
    <x v="20"/>
    <n v="5"/>
    <s v="19-04-2023"/>
    <s v="Delivered"/>
    <x v="0"/>
    <n v="25384"/>
    <x v="0"/>
    <n v="11298"/>
  </r>
  <r>
    <n v="75645462"/>
    <x v="1"/>
    <n v="971523"/>
    <n v="14891"/>
    <n v="3047"/>
    <n v="1"/>
    <n v="0"/>
    <x v="0"/>
    <x v="11"/>
    <x v="11"/>
    <n v="4"/>
    <s v="04-04-2023"/>
    <s v="Delivered"/>
    <x v="1"/>
    <n v="14891"/>
    <x v="2"/>
    <n v="11844"/>
  </r>
  <r>
    <n v="94597104"/>
    <x v="1"/>
    <n v="716596"/>
    <n v="13840"/>
    <n v="3047"/>
    <n v="3"/>
    <n v="6228"/>
    <x v="1"/>
    <x v="17"/>
    <x v="17"/>
    <n v="5"/>
    <s v="17-04-2023"/>
    <s v="Delivered"/>
    <x v="0"/>
    <n v="35292"/>
    <x v="3"/>
    <n v="26151"/>
  </r>
  <r>
    <n v="49148093"/>
    <x v="1"/>
    <n v="272187"/>
    <n v="16732"/>
    <n v="3047"/>
    <n v="1"/>
    <n v="836.6"/>
    <x v="2"/>
    <x v="12"/>
    <x v="12"/>
    <n v="4"/>
    <s v="09-04-2023"/>
    <s v="Delivered"/>
    <x v="0"/>
    <n v="15895.4"/>
    <x v="3"/>
    <n v="12848.4"/>
  </r>
  <r>
    <n v="23747542"/>
    <x v="1"/>
    <n v="527557"/>
    <n v="14927"/>
    <n v="3047"/>
    <n v="1"/>
    <n v="0"/>
    <x v="0"/>
    <x v="10"/>
    <x v="10"/>
    <n v="3"/>
    <s v="12-04-2023"/>
    <s v="Delivered"/>
    <x v="2"/>
    <n v="14927"/>
    <x v="1"/>
    <n v="11880"/>
  </r>
  <r>
    <n v="17597364"/>
    <x v="12"/>
    <n v="385636"/>
    <n v="8384"/>
    <n v="5308"/>
    <n v="1"/>
    <n v="419.2"/>
    <x v="2"/>
    <x v="15"/>
    <x v="15"/>
    <n v="1"/>
    <s v="05-04-2023"/>
    <s v="Delivered"/>
    <x v="3"/>
    <n v="7964.8"/>
    <x v="2"/>
    <n v="2656.8"/>
  </r>
  <r>
    <n v="95480242"/>
    <x v="12"/>
    <n v="241843"/>
    <n v="9146"/>
    <n v="5308"/>
    <n v="2"/>
    <n v="914.6"/>
    <x v="2"/>
    <x v="3"/>
    <x v="3"/>
    <n v="7"/>
    <s v="29-04-2023"/>
    <s v="Delivered"/>
    <x v="0"/>
    <n v="17377.400000000001"/>
    <x v="1"/>
    <n v="6761.4"/>
  </r>
  <r>
    <n v="24178065"/>
    <x v="12"/>
    <n v="206887"/>
    <n v="1949"/>
    <n v="5308"/>
    <n v="3"/>
    <n v="0"/>
    <x v="0"/>
    <x v="24"/>
    <x v="24"/>
    <n v="4"/>
    <s v="22-04-2023"/>
    <s v="Delivered"/>
    <x v="0"/>
    <n v="5847"/>
    <x v="1"/>
    <n v="-10077"/>
  </r>
  <r>
    <n v="14650569"/>
    <x v="12"/>
    <n v="891691"/>
    <n v="12633"/>
    <n v="5308"/>
    <n v="1"/>
    <n v="0"/>
    <x v="0"/>
    <x v="17"/>
    <x v="17"/>
    <n v="4"/>
    <s v="16-04-2023"/>
    <s v="Delivered"/>
    <x v="2"/>
    <n v="12633"/>
    <x v="2"/>
    <n v="7325"/>
  </r>
  <r>
    <n v="51701149"/>
    <x v="12"/>
    <n v="785549"/>
    <n v="15344"/>
    <n v="5308"/>
    <n v="2"/>
    <n v="0"/>
    <x v="0"/>
    <x v="20"/>
    <x v="20"/>
    <n v="2"/>
    <s v="16-04-2023"/>
    <s v="Delivered"/>
    <x v="0"/>
    <n v="30688"/>
    <x v="2"/>
    <n v="20072"/>
  </r>
  <r>
    <n v="47173969"/>
    <x v="12"/>
    <n v="861286"/>
    <n v="1593"/>
    <n v="5308"/>
    <n v="1"/>
    <n v="0"/>
    <x v="0"/>
    <x v="2"/>
    <x v="2"/>
    <n v="2"/>
    <s v="05-04-2023"/>
    <s v="Delivered"/>
    <x v="1"/>
    <n v="1593"/>
    <x v="1"/>
    <n v="-3715"/>
  </r>
  <r>
    <n v="20262606"/>
    <x v="0"/>
    <n v="650956"/>
    <n v="9235"/>
    <n v="7859"/>
    <n v="2"/>
    <n v="923.5"/>
    <x v="2"/>
    <x v="19"/>
    <x v="19"/>
    <n v="4"/>
    <s v="30-04-2023"/>
    <s v="Delivered"/>
    <x v="0"/>
    <n v="17546.5"/>
    <x v="0"/>
    <n v="1828.5"/>
  </r>
  <r>
    <n v="82292089"/>
    <x v="0"/>
    <n v="714646"/>
    <n v="18292"/>
    <n v="7859"/>
    <n v="4"/>
    <n v="0"/>
    <x v="0"/>
    <x v="28"/>
    <x v="28"/>
    <n v="7"/>
    <s v="27-04-2023"/>
    <s v="Delivered"/>
    <x v="1"/>
    <n v="73168"/>
    <x v="3"/>
    <n v="41732"/>
  </r>
  <r>
    <n v="54492381"/>
    <x v="0"/>
    <n v="651344"/>
    <n v="14462"/>
    <n v="7859"/>
    <n v="3"/>
    <n v="0"/>
    <x v="0"/>
    <x v="19"/>
    <x v="19"/>
    <n v="2"/>
    <s v="28-04-2023"/>
    <s v="Delivered"/>
    <x v="2"/>
    <n v="43386"/>
    <x v="2"/>
    <n v="19809"/>
  </r>
  <r>
    <n v="72423883"/>
    <x v="0"/>
    <n v="495818"/>
    <n v="15433"/>
    <n v="7859"/>
    <n v="3"/>
    <n v="0"/>
    <x v="0"/>
    <x v="3"/>
    <x v="3"/>
    <n v="7"/>
    <s v="29-04-2023"/>
    <s v="Delivered"/>
    <x v="3"/>
    <n v="46299"/>
    <x v="3"/>
    <n v="22722"/>
  </r>
  <r>
    <n v="45212476"/>
    <x v="0"/>
    <n v="341003"/>
    <n v="17183"/>
    <n v="7859"/>
    <n v="4"/>
    <n v="0"/>
    <x v="0"/>
    <x v="21"/>
    <x v="21"/>
    <n v="7"/>
    <s v="08-04-2023"/>
    <s v="Delivered"/>
    <x v="0"/>
    <n v="68732"/>
    <x v="1"/>
    <n v="37296"/>
  </r>
  <r>
    <n v="82060023"/>
    <x v="0"/>
    <n v="686208"/>
    <n v="923"/>
    <n v="7859"/>
    <n v="1"/>
    <n v="0"/>
    <x v="0"/>
    <x v="4"/>
    <x v="4"/>
    <n v="2"/>
    <s v="08-04-2023"/>
    <s v="Delivered"/>
    <x v="3"/>
    <n v="923"/>
    <x v="1"/>
    <n v="-6936"/>
  </r>
  <r>
    <n v="63108878"/>
    <x v="0"/>
    <n v="670988"/>
    <n v="19767"/>
    <n v="7859"/>
    <n v="1"/>
    <n v="988.35"/>
    <x v="2"/>
    <x v="3"/>
    <x v="3"/>
    <n v="1"/>
    <s v="23-04-2023"/>
    <s v="Delivered"/>
    <x v="2"/>
    <n v="18778.650000000001"/>
    <x v="0"/>
    <n v="10919.65"/>
  </r>
  <r>
    <n v="49597485"/>
    <x v="0"/>
    <n v="241683"/>
    <n v="6834"/>
    <n v="7859"/>
    <n v="2"/>
    <n v="0"/>
    <x v="0"/>
    <x v="35"/>
    <x v="35"/>
    <n v="6"/>
    <s v="01-04-2024"/>
    <s v="Delivered"/>
    <x v="0"/>
    <n v="13668"/>
    <x v="1"/>
    <n v="-2050"/>
  </r>
  <r>
    <n v="15402922"/>
    <x v="0"/>
    <n v="301836"/>
    <n v="17774"/>
    <n v="7859"/>
    <n v="1"/>
    <n v="0"/>
    <x v="0"/>
    <x v="35"/>
    <x v="35"/>
    <n v="6"/>
    <s v="01-04-2024"/>
    <s v="Delivered"/>
    <x v="0"/>
    <n v="17774"/>
    <x v="0"/>
    <n v="9915"/>
  </r>
  <r>
    <n v="58657117"/>
    <x v="0"/>
    <n v="631736"/>
    <n v="9431"/>
    <n v="7859"/>
    <n v="1"/>
    <n v="0"/>
    <x v="0"/>
    <x v="36"/>
    <x v="36"/>
    <n v="3"/>
    <s v="23-04-2024"/>
    <s v="Delivered"/>
    <x v="2"/>
    <n v="9431"/>
    <x v="2"/>
    <n v="1572"/>
  </r>
  <r>
    <n v="84359498"/>
    <x v="0"/>
    <n v="911521"/>
    <n v="17939"/>
    <n v="7859"/>
    <n v="4"/>
    <n v="10763.4"/>
    <x v="1"/>
    <x v="37"/>
    <x v="37"/>
    <n v="5"/>
    <s v="17-04-2024"/>
    <s v="Delivered"/>
    <x v="1"/>
    <n v="60992.6"/>
    <x v="1"/>
    <n v="29556.6"/>
  </r>
  <r>
    <n v="26354208"/>
    <x v="0"/>
    <n v="923092"/>
    <n v="13442"/>
    <n v="7859"/>
    <n v="1"/>
    <n v="2016.3"/>
    <x v="1"/>
    <x v="38"/>
    <x v="38"/>
    <n v="4"/>
    <s v="19-04-2024"/>
    <s v="Delivered"/>
    <x v="0"/>
    <n v="11425.7"/>
    <x v="1"/>
    <n v="3566.7"/>
  </r>
  <r>
    <n v="68978194"/>
    <x v="0"/>
    <n v="730535"/>
    <n v="17414"/>
    <n v="7859"/>
    <n v="1"/>
    <n v="0"/>
    <x v="0"/>
    <x v="39"/>
    <x v="39"/>
    <n v="4"/>
    <s v="06-04-2024"/>
    <s v="Delivered"/>
    <x v="2"/>
    <n v="17414"/>
    <x v="2"/>
    <n v="9555"/>
  </r>
  <r>
    <n v="69401199"/>
    <x v="0"/>
    <n v="741593"/>
    <n v="8592"/>
    <n v="7859"/>
    <n v="1"/>
    <n v="0"/>
    <x v="0"/>
    <x v="40"/>
    <x v="40"/>
    <n v="3"/>
    <s v="30-04-2024"/>
    <s v="Delivered"/>
    <x v="0"/>
    <n v="8592"/>
    <x v="2"/>
    <n v="733"/>
  </r>
  <r>
    <n v="94457912"/>
    <x v="1"/>
    <n v="781866"/>
    <n v="14051"/>
    <n v="3047"/>
    <n v="1"/>
    <n v="2810.2"/>
    <x v="4"/>
    <x v="41"/>
    <x v="41"/>
    <n v="3"/>
    <s v="03-04-2024"/>
    <s v="Delivered"/>
    <x v="0"/>
    <n v="11240.8"/>
    <x v="0"/>
    <n v="8193.7999999999993"/>
  </r>
  <r>
    <n v="50259503"/>
    <x v="1"/>
    <n v="596583"/>
    <n v="7078"/>
    <n v="3047"/>
    <n v="1"/>
    <n v="0"/>
    <x v="0"/>
    <x v="42"/>
    <x v="42"/>
    <n v="2"/>
    <s v="12-04-2024"/>
    <s v="Delivered"/>
    <x v="1"/>
    <n v="7078"/>
    <x v="3"/>
    <n v="4031"/>
  </r>
  <r>
    <n v="61385847"/>
    <x v="1"/>
    <n v="282216"/>
    <n v="5069"/>
    <n v="3047"/>
    <n v="2"/>
    <n v="0"/>
    <x v="0"/>
    <x v="43"/>
    <x v="43"/>
    <n v="2"/>
    <s v="05-04-2024"/>
    <s v="Delivered"/>
    <x v="0"/>
    <n v="10138"/>
    <x v="3"/>
    <n v="4044"/>
  </r>
  <r>
    <n v="76776459"/>
    <x v="1"/>
    <n v="500384"/>
    <n v="3392"/>
    <n v="3047"/>
    <n v="3"/>
    <n v="0"/>
    <x v="0"/>
    <x v="44"/>
    <x v="44"/>
    <n v="5"/>
    <s v="27-04-2024"/>
    <s v="Delivered"/>
    <x v="0"/>
    <n v="10176"/>
    <x v="0"/>
    <n v="1035"/>
  </r>
  <r>
    <n v="18126895"/>
    <x v="1"/>
    <n v="581760"/>
    <n v="5029"/>
    <n v="3047"/>
    <n v="4"/>
    <n v="3017.4"/>
    <x v="1"/>
    <x v="39"/>
    <x v="39"/>
    <n v="3"/>
    <s v="05-04-2024"/>
    <s v="Delivered"/>
    <x v="1"/>
    <n v="17098.599999999999"/>
    <x v="1"/>
    <n v="4910.6000000000004"/>
  </r>
  <r>
    <n v="95060193"/>
    <x v="1"/>
    <n v="220798"/>
    <n v="3780"/>
    <n v="3047"/>
    <n v="2"/>
    <n v="0"/>
    <x v="0"/>
    <x v="45"/>
    <x v="45"/>
    <n v="5"/>
    <s v="26-04-2024"/>
    <s v="Delivered"/>
    <x v="2"/>
    <n v="7560"/>
    <x v="3"/>
    <n v="1466"/>
  </r>
  <r>
    <n v="30820038"/>
    <x v="2"/>
    <n v="906423"/>
    <n v="7679"/>
    <n v="4833"/>
    <n v="1"/>
    <n v="383.95"/>
    <x v="2"/>
    <x v="43"/>
    <x v="43"/>
    <n v="7"/>
    <s v="10-04-2024"/>
    <s v="Delivered"/>
    <x v="0"/>
    <n v="7295.05"/>
    <x v="1"/>
    <n v="2462.0500000000002"/>
  </r>
  <r>
    <n v="62755436"/>
    <x v="2"/>
    <n v="304721"/>
    <n v="11525"/>
    <n v="4833"/>
    <n v="1"/>
    <n v="576.25"/>
    <x v="2"/>
    <x v="46"/>
    <x v="46"/>
    <n v="5"/>
    <s v="19-04-2024"/>
    <s v="Delivered"/>
    <x v="0"/>
    <n v="10948.75"/>
    <x v="3"/>
    <n v="6115.75"/>
  </r>
  <r>
    <n v="61028283"/>
    <x v="2"/>
    <n v="973422"/>
    <n v="2999"/>
    <n v="4833"/>
    <n v="2"/>
    <n v="599.79999999999995"/>
    <x v="3"/>
    <x v="38"/>
    <x v="38"/>
    <n v="5"/>
    <s v="20-04-2024"/>
    <s v="Delivered"/>
    <x v="1"/>
    <n v="5398.2"/>
    <x v="2"/>
    <n v="-4267.8"/>
  </r>
  <r>
    <n v="17539294"/>
    <x v="2"/>
    <n v="652917"/>
    <n v="7070"/>
    <n v="4833"/>
    <n v="2"/>
    <n v="2121"/>
    <x v="1"/>
    <x v="35"/>
    <x v="35"/>
    <n v="6"/>
    <s v="01-04-2024"/>
    <s v="Delivered"/>
    <x v="0"/>
    <n v="12019"/>
    <x v="1"/>
    <n v="2353"/>
  </r>
  <r>
    <n v="10819505"/>
    <x v="2"/>
    <n v="933281"/>
    <n v="4729"/>
    <n v="4833"/>
    <n v="3"/>
    <n v="1418.7"/>
    <x v="3"/>
    <x v="39"/>
    <x v="39"/>
    <n v="7"/>
    <s v="09-04-2024"/>
    <s v="Delivered"/>
    <x v="0"/>
    <n v="12768.3"/>
    <x v="0"/>
    <n v="-1730.7"/>
  </r>
  <r>
    <n v="66254240"/>
    <x v="2"/>
    <n v="867782"/>
    <n v="9054"/>
    <n v="4833"/>
    <n v="2"/>
    <n v="0"/>
    <x v="0"/>
    <x v="47"/>
    <x v="47"/>
    <n v="1"/>
    <s v="07-04-2024"/>
    <s v="Delivered"/>
    <x v="3"/>
    <n v="18108"/>
    <x v="1"/>
    <n v="8442"/>
  </r>
  <r>
    <n v="14994527"/>
    <x v="2"/>
    <n v="861282"/>
    <n v="5389"/>
    <n v="4833"/>
    <n v="4"/>
    <n v="1077.8"/>
    <x v="2"/>
    <x v="36"/>
    <x v="36"/>
    <n v="7"/>
    <s v="27-04-2024"/>
    <s v="Delivered"/>
    <x v="0"/>
    <n v="20478.2"/>
    <x v="1"/>
    <n v="1146.2"/>
  </r>
  <r>
    <n v="19183277"/>
    <x v="2"/>
    <n v="200301"/>
    <n v="3331"/>
    <n v="4833"/>
    <n v="1"/>
    <n v="0"/>
    <x v="0"/>
    <x v="37"/>
    <x v="37"/>
    <n v="5"/>
    <s v="17-04-2024"/>
    <s v="Delivered"/>
    <x v="0"/>
    <n v="3331"/>
    <x v="4"/>
    <n v="-1502"/>
  </r>
  <r>
    <n v="40291214"/>
    <x v="2"/>
    <n v="589227"/>
    <n v="5500"/>
    <n v="4833"/>
    <n v="1"/>
    <n v="0"/>
    <x v="0"/>
    <x v="35"/>
    <x v="35"/>
    <n v="6"/>
    <s v="01-04-2024"/>
    <s v="Delivered"/>
    <x v="3"/>
    <n v="5500"/>
    <x v="1"/>
    <n v="667"/>
  </r>
  <r>
    <n v="94951883"/>
    <x v="2"/>
    <n v="378895"/>
    <n v="4304"/>
    <n v="4833"/>
    <n v="4"/>
    <n v="860.8"/>
    <x v="2"/>
    <x v="48"/>
    <x v="48"/>
    <n v="2"/>
    <s v="26-04-2024"/>
    <s v="Delivered"/>
    <x v="0"/>
    <n v="16355.2"/>
    <x v="2"/>
    <n v="-2976.8"/>
  </r>
  <r>
    <n v="28872606"/>
    <x v="3"/>
    <n v="359338"/>
    <n v="2921"/>
    <n v="5303"/>
    <n v="1"/>
    <n v="146.05000000000001"/>
    <x v="2"/>
    <x v="37"/>
    <x v="37"/>
    <n v="1"/>
    <s v="13-04-2024"/>
    <s v="Delivered"/>
    <x v="1"/>
    <n v="2774.95"/>
    <x v="0"/>
    <n v="-2528.0500000000002"/>
  </r>
  <r>
    <n v="44935501"/>
    <x v="3"/>
    <n v="486780"/>
    <n v="16388"/>
    <n v="5303"/>
    <n v="3"/>
    <n v="4916.3999999999996"/>
    <x v="3"/>
    <x v="36"/>
    <x v="36"/>
    <n v="4"/>
    <s v="24-04-2024"/>
    <s v="Delivered"/>
    <x v="1"/>
    <n v="44247.6"/>
    <x v="2"/>
    <n v="28338.6"/>
  </r>
  <r>
    <n v="56952151"/>
    <x v="3"/>
    <n v="546265"/>
    <n v="15198"/>
    <n v="5303"/>
    <n v="1"/>
    <n v="759.9"/>
    <x v="2"/>
    <x v="41"/>
    <x v="41"/>
    <n v="5"/>
    <s v="05-04-2024"/>
    <s v="Delivered"/>
    <x v="3"/>
    <n v="14438.1"/>
    <x v="0"/>
    <n v="9135.1"/>
  </r>
  <r>
    <n v="23383077"/>
    <x v="3"/>
    <n v="944943"/>
    <n v="13781"/>
    <n v="5303"/>
    <n v="1"/>
    <n v="1378.1"/>
    <x v="3"/>
    <x v="36"/>
    <x v="36"/>
    <n v="4"/>
    <s v="24-04-2024"/>
    <s v="Delivered"/>
    <x v="2"/>
    <n v="12402.9"/>
    <x v="3"/>
    <n v="7099.9"/>
  </r>
  <r>
    <n v="46023439"/>
    <x v="3"/>
    <n v="797856"/>
    <n v="18189"/>
    <n v="5303"/>
    <n v="1"/>
    <n v="1818.9"/>
    <x v="3"/>
    <x v="49"/>
    <x v="49"/>
    <n v="1"/>
    <s v="08-04-2024"/>
    <s v="Delivered"/>
    <x v="0"/>
    <n v="16370.1"/>
    <x v="0"/>
    <n v="11067.1"/>
  </r>
  <r>
    <n v="15512205"/>
    <x v="3"/>
    <n v="411505"/>
    <n v="16432"/>
    <n v="5303"/>
    <n v="3"/>
    <n v="0"/>
    <x v="0"/>
    <x v="47"/>
    <x v="47"/>
    <n v="4"/>
    <s v="10-04-2024"/>
    <s v="Delivered"/>
    <x v="2"/>
    <n v="49296"/>
    <x v="1"/>
    <n v="33387"/>
  </r>
  <r>
    <n v="38408562"/>
    <x v="3"/>
    <n v="341422"/>
    <n v="4509"/>
    <n v="5303"/>
    <n v="1"/>
    <n v="0"/>
    <x v="0"/>
    <x v="43"/>
    <x v="43"/>
    <n v="4"/>
    <s v="07-04-2024"/>
    <s v="Delivered"/>
    <x v="1"/>
    <n v="4509"/>
    <x v="2"/>
    <n v="-794"/>
  </r>
  <r>
    <n v="43183955"/>
    <x v="3"/>
    <n v="735962"/>
    <n v="2188"/>
    <n v="5303"/>
    <n v="1"/>
    <n v="0"/>
    <x v="0"/>
    <x v="50"/>
    <x v="50"/>
    <n v="2"/>
    <s v="21-04-2024"/>
    <s v="Delivered"/>
    <x v="2"/>
    <n v="2188"/>
    <x v="2"/>
    <n v="-3115"/>
  </r>
  <r>
    <n v="33607110"/>
    <x v="3"/>
    <n v="382294"/>
    <n v="13786"/>
    <n v="5303"/>
    <n v="2"/>
    <n v="1378.6"/>
    <x v="2"/>
    <x v="51"/>
    <x v="51"/>
    <n v="5"/>
    <s v="04-04-2024"/>
    <s v="Delivered"/>
    <x v="0"/>
    <n v="26193.4"/>
    <x v="3"/>
    <n v="15587.4"/>
  </r>
  <r>
    <n v="48401154"/>
    <x v="4"/>
    <n v="475311"/>
    <n v="5085"/>
    <n v="1807"/>
    <n v="1"/>
    <n v="0"/>
    <x v="0"/>
    <x v="49"/>
    <x v="49"/>
    <n v="6"/>
    <s v="13-04-2024"/>
    <s v="Delivered"/>
    <x v="0"/>
    <n v="5085"/>
    <x v="0"/>
    <n v="3278"/>
  </r>
  <r>
    <n v="40406092"/>
    <x v="4"/>
    <n v="920767"/>
    <n v="2700"/>
    <n v="1807"/>
    <n v="1"/>
    <n v="0"/>
    <x v="0"/>
    <x v="52"/>
    <x v="52"/>
    <n v="7"/>
    <s v="25-04-2024"/>
    <s v="Delivered"/>
    <x v="2"/>
    <n v="2700"/>
    <x v="1"/>
    <n v="893"/>
  </r>
  <r>
    <n v="84077101"/>
    <x v="4"/>
    <n v="220337"/>
    <n v="8853"/>
    <n v="1807"/>
    <n v="4"/>
    <n v="0"/>
    <x v="0"/>
    <x v="42"/>
    <x v="42"/>
    <n v="4"/>
    <s v="14-04-2024"/>
    <s v="Delivered"/>
    <x v="0"/>
    <n v="35412"/>
    <x v="3"/>
    <n v="28184"/>
  </r>
  <r>
    <n v="99943797"/>
    <x v="4"/>
    <n v="834992"/>
    <n v="18600"/>
    <n v="1807"/>
    <n v="1"/>
    <n v="0"/>
    <x v="0"/>
    <x v="40"/>
    <x v="40"/>
    <n v="3"/>
    <s v="30-04-2024"/>
    <s v="Delivered"/>
    <x v="1"/>
    <n v="18600"/>
    <x v="0"/>
    <n v="16793"/>
  </r>
  <r>
    <n v="64807553"/>
    <x v="4"/>
    <n v="597455"/>
    <n v="8325"/>
    <n v="1807"/>
    <n v="1"/>
    <n v="0"/>
    <x v="0"/>
    <x v="53"/>
    <x v="53"/>
    <n v="2"/>
    <s v="10-04-2024"/>
    <s v="Delivered"/>
    <x v="0"/>
    <n v="8325"/>
    <x v="3"/>
    <n v="6518"/>
  </r>
  <r>
    <n v="41473195"/>
    <x v="4"/>
    <n v="757783"/>
    <n v="4108"/>
    <n v="1807"/>
    <n v="1"/>
    <n v="0"/>
    <x v="0"/>
    <x v="47"/>
    <x v="47"/>
    <n v="1"/>
    <s v="07-04-2024"/>
    <s v="Delivered"/>
    <x v="3"/>
    <n v="4108"/>
    <x v="1"/>
    <n v="2301"/>
  </r>
  <r>
    <n v="40872577"/>
    <x v="5"/>
    <n v="500692"/>
    <n v="2331"/>
    <n v="6320"/>
    <n v="2"/>
    <n v="466.2"/>
    <x v="3"/>
    <x v="54"/>
    <x v="54"/>
    <n v="6"/>
    <s v="15-04-2024"/>
    <s v="Delivered"/>
    <x v="2"/>
    <n v="4195.8"/>
    <x v="2"/>
    <n v="-8444.2000000000007"/>
  </r>
  <r>
    <n v="30537388"/>
    <x v="5"/>
    <n v="300976"/>
    <n v="13273"/>
    <n v="6320"/>
    <n v="4"/>
    <n v="0"/>
    <x v="0"/>
    <x v="48"/>
    <x v="48"/>
    <n v="4"/>
    <s v="28-04-2024"/>
    <s v="Delivered"/>
    <x v="0"/>
    <n v="53092"/>
    <x v="2"/>
    <n v="27812"/>
  </r>
  <r>
    <n v="58567046"/>
    <x v="5"/>
    <n v="207459"/>
    <n v="7742"/>
    <n v="6320"/>
    <n v="2"/>
    <n v="774.2"/>
    <x v="2"/>
    <x v="52"/>
    <x v="52"/>
    <n v="4"/>
    <s v="22-04-2024"/>
    <s v="Delivered"/>
    <x v="2"/>
    <n v="14709.8"/>
    <x v="1"/>
    <n v="2069.8000000000002"/>
  </r>
  <r>
    <n v="91737913"/>
    <x v="5"/>
    <n v="455506"/>
    <n v="1606"/>
    <n v="6320"/>
    <n v="1"/>
    <n v="0"/>
    <x v="0"/>
    <x v="41"/>
    <x v="41"/>
    <n v="3"/>
    <s v="03-04-2024"/>
    <s v="Delivered"/>
    <x v="0"/>
    <n v="1606"/>
    <x v="1"/>
    <n v="-4714"/>
  </r>
  <r>
    <n v="73083727"/>
    <x v="5"/>
    <n v="634098"/>
    <n v="6959"/>
    <n v="6320"/>
    <n v="2"/>
    <n v="2087.6999999999998"/>
    <x v="1"/>
    <x v="55"/>
    <x v="55"/>
    <n v="7"/>
    <s v="30-04-2024"/>
    <s v="Delivered"/>
    <x v="2"/>
    <n v="11830.3"/>
    <x v="0"/>
    <n v="-809.7"/>
  </r>
  <r>
    <n v="36550845"/>
    <x v="5"/>
    <n v="363690"/>
    <n v="9130"/>
    <n v="6320"/>
    <n v="1"/>
    <n v="0"/>
    <x v="0"/>
    <x v="56"/>
    <x v="56"/>
    <n v="6"/>
    <s v="19-04-2024"/>
    <s v="Delivered"/>
    <x v="1"/>
    <n v="9130"/>
    <x v="3"/>
    <n v="2810"/>
  </r>
  <r>
    <n v="75884623"/>
    <x v="5"/>
    <n v="241683"/>
    <n v="7384"/>
    <n v="6320"/>
    <n v="2"/>
    <n v="0"/>
    <x v="0"/>
    <x v="37"/>
    <x v="37"/>
    <n v="2"/>
    <s v="14-04-2024"/>
    <s v="Delivered"/>
    <x v="1"/>
    <n v="14768"/>
    <x v="3"/>
    <n v="2128"/>
  </r>
  <r>
    <n v="62191530"/>
    <x v="5"/>
    <n v="669237"/>
    <n v="1360"/>
    <n v="6320"/>
    <n v="3"/>
    <n v="204"/>
    <x v="2"/>
    <x v="42"/>
    <x v="42"/>
    <n v="4"/>
    <s v="14-04-2024"/>
    <s v="Delivered"/>
    <x v="3"/>
    <n v="3876"/>
    <x v="4"/>
    <n v="-15084"/>
  </r>
  <r>
    <n v="48349783"/>
    <x v="5"/>
    <n v="558388"/>
    <n v="14496"/>
    <n v="6320"/>
    <n v="1"/>
    <n v="2174.4"/>
    <x v="1"/>
    <x v="37"/>
    <x v="37"/>
    <n v="2"/>
    <s v="14-04-2024"/>
    <s v="Delivered"/>
    <x v="2"/>
    <n v="12321.6"/>
    <x v="3"/>
    <n v="6001.6"/>
  </r>
  <r>
    <n v="11049999"/>
    <x v="5"/>
    <n v="748615"/>
    <n v="2462"/>
    <n v="6320"/>
    <n v="1"/>
    <n v="0"/>
    <x v="0"/>
    <x v="55"/>
    <x v="55"/>
    <n v="5"/>
    <s v="28-04-2024"/>
    <s v="Delivered"/>
    <x v="0"/>
    <n v="2462"/>
    <x v="2"/>
    <n v="-3858"/>
  </r>
  <r>
    <n v="75151231"/>
    <x v="5"/>
    <n v="842108"/>
    <n v="15399"/>
    <n v="6320"/>
    <n v="2"/>
    <n v="1539.9"/>
    <x v="2"/>
    <x v="57"/>
    <x v="57"/>
    <n v="6"/>
    <s v="10-04-2024"/>
    <s v="Delivered"/>
    <x v="1"/>
    <n v="29258.1"/>
    <x v="1"/>
    <n v="16618.099999999999"/>
  </r>
  <r>
    <n v="77454225"/>
    <x v="6"/>
    <n v="378895"/>
    <n v="1391"/>
    <n v="6716"/>
    <n v="1"/>
    <n v="278.2"/>
    <x v="4"/>
    <x v="58"/>
    <x v="58"/>
    <n v="4"/>
    <s v="21-04-2024"/>
    <s v="Delivered"/>
    <x v="2"/>
    <n v="1112.8"/>
    <x v="2"/>
    <n v="-5603.2"/>
  </r>
  <r>
    <n v="70549373"/>
    <x v="6"/>
    <n v="799166"/>
    <n v="8249"/>
    <n v="6716"/>
    <n v="1"/>
    <n v="0"/>
    <x v="0"/>
    <x v="36"/>
    <x v="36"/>
    <n v="7"/>
    <s v="27-04-2024"/>
    <s v="Delivered"/>
    <x v="1"/>
    <n v="8249"/>
    <x v="0"/>
    <n v="1533"/>
  </r>
  <r>
    <n v="65144509"/>
    <x v="6"/>
    <n v="971041"/>
    <n v="6119"/>
    <n v="6716"/>
    <n v="1"/>
    <n v="305.95"/>
    <x v="2"/>
    <x v="59"/>
    <x v="59"/>
    <n v="4"/>
    <s v="01-04-2024"/>
    <s v="Delivered"/>
    <x v="1"/>
    <n v="5813.05"/>
    <x v="1"/>
    <n v="-902.95"/>
  </r>
  <r>
    <n v="67213476"/>
    <x v="6"/>
    <n v="930550"/>
    <n v="3323"/>
    <n v="6716"/>
    <n v="2"/>
    <n v="0"/>
    <x v="0"/>
    <x v="60"/>
    <x v="60"/>
    <n v="7"/>
    <s v="05-04-2024"/>
    <s v="Delivered"/>
    <x v="3"/>
    <n v="6646"/>
    <x v="0"/>
    <n v="-6786"/>
  </r>
  <r>
    <n v="71934487"/>
    <x v="6"/>
    <n v="227645"/>
    <n v="10545"/>
    <n v="6716"/>
    <n v="3"/>
    <n v="0"/>
    <x v="0"/>
    <x v="56"/>
    <x v="56"/>
    <n v="1"/>
    <s v="14-04-2024"/>
    <s v="Delivered"/>
    <x v="1"/>
    <n v="31635"/>
    <x v="1"/>
    <n v="11487"/>
  </r>
  <r>
    <n v="26288475"/>
    <x v="6"/>
    <n v="215440"/>
    <n v="8696"/>
    <n v="6716"/>
    <n v="1"/>
    <n v="0"/>
    <x v="0"/>
    <x v="37"/>
    <x v="37"/>
    <n v="4"/>
    <s v="16-04-2024"/>
    <s v="Delivered"/>
    <x v="1"/>
    <n v="8696"/>
    <x v="1"/>
    <n v="1980"/>
  </r>
  <r>
    <n v="18359252"/>
    <x v="7"/>
    <n v="799083"/>
    <n v="10226"/>
    <n v="13689"/>
    <n v="3"/>
    <n v="6135.6"/>
    <x v="4"/>
    <x v="36"/>
    <x v="36"/>
    <n v="5"/>
    <s v="25-04-2024"/>
    <s v="Delivered"/>
    <x v="1"/>
    <n v="24542.400000000001"/>
    <x v="3"/>
    <n v="-16524.599999999999"/>
  </r>
  <r>
    <n v="79190008"/>
    <x v="7"/>
    <n v="279721"/>
    <n v="7506"/>
    <n v="13689"/>
    <n v="1"/>
    <n v="0"/>
    <x v="0"/>
    <x v="53"/>
    <x v="53"/>
    <n v="6"/>
    <s v="14-04-2024"/>
    <s v="Delivered"/>
    <x v="0"/>
    <n v="7506"/>
    <x v="3"/>
    <n v="-6183"/>
  </r>
  <r>
    <n v="92594562"/>
    <x v="7"/>
    <n v="962398"/>
    <n v="10839"/>
    <n v="13689"/>
    <n v="1"/>
    <n v="0"/>
    <x v="0"/>
    <x v="42"/>
    <x v="42"/>
    <n v="3"/>
    <s v="13-04-2024"/>
    <s v="Delivered"/>
    <x v="0"/>
    <n v="10839"/>
    <x v="1"/>
    <n v="-2850"/>
  </r>
  <r>
    <n v="24251766"/>
    <x v="7"/>
    <n v="215440"/>
    <n v="16749"/>
    <n v="13689"/>
    <n v="2"/>
    <n v="1674.9"/>
    <x v="2"/>
    <x v="60"/>
    <x v="60"/>
    <n v="5"/>
    <s v="03-04-2024"/>
    <s v="Delivered"/>
    <x v="3"/>
    <n v="31823.1"/>
    <x v="0"/>
    <n v="4445.1000000000004"/>
  </r>
  <r>
    <n v="32099899"/>
    <x v="7"/>
    <n v="509030"/>
    <n v="15004"/>
    <n v="13689"/>
    <n v="2"/>
    <n v="0"/>
    <x v="0"/>
    <x v="61"/>
    <x v="61"/>
    <n v="1"/>
    <s v="06-04-2024"/>
    <s v="Delivered"/>
    <x v="0"/>
    <n v="30008"/>
    <x v="2"/>
    <n v="2630"/>
  </r>
  <r>
    <n v="28217159"/>
    <x v="7"/>
    <n v="707259"/>
    <n v="19493"/>
    <n v="13689"/>
    <n v="1"/>
    <n v="974.65"/>
    <x v="2"/>
    <x v="49"/>
    <x v="49"/>
    <n v="4"/>
    <s v="11-04-2024"/>
    <s v="Delivered"/>
    <x v="1"/>
    <n v="18518.349999999999"/>
    <x v="2"/>
    <n v="4829.3500000000004"/>
  </r>
  <r>
    <n v="96707983"/>
    <x v="7"/>
    <n v="914703"/>
    <n v="19257"/>
    <n v="13689"/>
    <n v="1"/>
    <n v="0"/>
    <x v="0"/>
    <x v="62"/>
    <x v="62"/>
    <n v="3"/>
    <s v="28-04-2024"/>
    <s v="Delivered"/>
    <x v="0"/>
    <n v="19257"/>
    <x v="1"/>
    <n v="5568"/>
  </r>
  <r>
    <n v="33286644"/>
    <x v="7"/>
    <n v="617469"/>
    <n v="13853"/>
    <n v="13689"/>
    <n v="2"/>
    <n v="0"/>
    <x v="0"/>
    <x v="58"/>
    <x v="58"/>
    <n v="6"/>
    <s v="23-04-2024"/>
    <s v="Delivered"/>
    <x v="0"/>
    <n v="27706"/>
    <x v="0"/>
    <n v="328"/>
  </r>
  <r>
    <n v="25659979"/>
    <x v="7"/>
    <n v="608654"/>
    <n v="17077"/>
    <n v="13689"/>
    <n v="2"/>
    <n v="1707.7"/>
    <x v="2"/>
    <x v="60"/>
    <x v="60"/>
    <n v="4"/>
    <s v="02-04-2024"/>
    <s v="Delivered"/>
    <x v="3"/>
    <n v="32446.3"/>
    <x v="3"/>
    <n v="5068.3"/>
  </r>
  <r>
    <n v="20796722"/>
    <x v="7"/>
    <n v="850817"/>
    <n v="2890"/>
    <n v="13689"/>
    <n v="2"/>
    <n v="289"/>
    <x v="2"/>
    <x v="63"/>
    <x v="63"/>
    <n v="2"/>
    <s v="03-04-2024"/>
    <s v="Delivered"/>
    <x v="0"/>
    <n v="5491"/>
    <x v="0"/>
    <n v="-21887"/>
  </r>
  <r>
    <n v="34744872"/>
    <x v="7"/>
    <n v="601261"/>
    <n v="7982"/>
    <n v="13689"/>
    <n v="1"/>
    <n v="399.1"/>
    <x v="2"/>
    <x v="48"/>
    <x v="48"/>
    <n v="6"/>
    <s v="30-04-2024"/>
    <s v="Delivered"/>
    <x v="0"/>
    <n v="7582.9"/>
    <x v="1"/>
    <n v="-6106.1"/>
  </r>
  <r>
    <n v="70505620"/>
    <x v="7"/>
    <n v="558605"/>
    <n v="9192"/>
    <n v="13689"/>
    <n v="2"/>
    <n v="0"/>
    <x v="0"/>
    <x v="40"/>
    <x v="40"/>
    <n v="2"/>
    <s v="29-04-2024"/>
    <s v="Delivered"/>
    <x v="3"/>
    <n v="18384"/>
    <x v="0"/>
    <n v="-8994"/>
  </r>
  <r>
    <n v="92228802"/>
    <x v="7"/>
    <n v="485353"/>
    <n v="6556"/>
    <n v="13689"/>
    <n v="1"/>
    <n v="0"/>
    <x v="0"/>
    <x v="42"/>
    <x v="42"/>
    <n v="5"/>
    <s v="15-04-2024"/>
    <s v="Delivered"/>
    <x v="2"/>
    <n v="6556"/>
    <x v="0"/>
    <n v="-7133"/>
  </r>
  <r>
    <n v="16917129"/>
    <x v="8"/>
    <n v="628705"/>
    <n v="8771"/>
    <n v="8679"/>
    <n v="1"/>
    <n v="0"/>
    <x v="0"/>
    <x v="62"/>
    <x v="62"/>
    <n v="2"/>
    <s v="27-04-2024"/>
    <s v="Delivered"/>
    <x v="0"/>
    <n v="8771"/>
    <x v="2"/>
    <n v="92"/>
  </r>
  <r>
    <n v="54383668"/>
    <x v="8"/>
    <n v="775458"/>
    <n v="12476"/>
    <n v="8679"/>
    <n v="1"/>
    <n v="0"/>
    <x v="0"/>
    <x v="64"/>
    <x v="64"/>
    <n v="7"/>
    <s v="03-04-2024"/>
    <s v="Delivered"/>
    <x v="1"/>
    <n v="12476"/>
    <x v="1"/>
    <n v="3797"/>
  </r>
  <r>
    <n v="83998961"/>
    <x v="8"/>
    <n v="849838"/>
    <n v="18934"/>
    <n v="8679"/>
    <n v="1"/>
    <n v="946.7"/>
    <x v="2"/>
    <x v="65"/>
    <x v="65"/>
    <n v="4"/>
    <s v="15-04-2024"/>
    <s v="Delivered"/>
    <x v="0"/>
    <n v="17987.3"/>
    <x v="3"/>
    <n v="9308.2999999999993"/>
  </r>
  <r>
    <n v="79067939"/>
    <x v="8"/>
    <n v="209576"/>
    <n v="16103"/>
    <n v="8679"/>
    <n v="2"/>
    <n v="0"/>
    <x v="0"/>
    <x v="42"/>
    <x v="42"/>
    <n v="7"/>
    <s v="17-04-2024"/>
    <s v="Delivered"/>
    <x v="0"/>
    <n v="32206"/>
    <x v="2"/>
    <n v="14848"/>
  </r>
  <r>
    <n v="76276072"/>
    <x v="8"/>
    <n v="704906"/>
    <n v="10777"/>
    <n v="8679"/>
    <n v="1"/>
    <n v="0"/>
    <x v="0"/>
    <x v="61"/>
    <x v="61"/>
    <n v="5"/>
    <s v="10-04-2024"/>
    <s v="Delivered"/>
    <x v="3"/>
    <n v="10777"/>
    <x v="1"/>
    <n v="2098"/>
  </r>
  <r>
    <n v="47135391"/>
    <x v="8"/>
    <n v="754718"/>
    <n v="12182"/>
    <n v="8679"/>
    <n v="1"/>
    <n v="0"/>
    <x v="0"/>
    <x v="43"/>
    <x v="43"/>
    <n v="4"/>
    <s v="07-04-2024"/>
    <s v="Delivered"/>
    <x v="0"/>
    <n v="12182"/>
    <x v="2"/>
    <n v="3503"/>
  </r>
  <r>
    <n v="77491435"/>
    <x v="8"/>
    <n v="482495"/>
    <n v="6068"/>
    <n v="8679"/>
    <n v="1"/>
    <n v="606.79999999999995"/>
    <x v="3"/>
    <x v="60"/>
    <x v="60"/>
    <n v="3"/>
    <s v="01-04-2024"/>
    <s v="Delivered"/>
    <x v="0"/>
    <n v="5461.2"/>
    <x v="3"/>
    <n v="-3217.8"/>
  </r>
  <r>
    <n v="23209423"/>
    <x v="8"/>
    <n v="341678"/>
    <n v="6809"/>
    <n v="8679"/>
    <n v="2"/>
    <n v="680.9"/>
    <x v="2"/>
    <x v="63"/>
    <x v="63"/>
    <n v="2"/>
    <s v="03-04-2024"/>
    <s v="Delivered"/>
    <x v="0"/>
    <n v="12937.1"/>
    <x v="1"/>
    <n v="-4420.8999999999996"/>
  </r>
  <r>
    <n v="37568520"/>
    <x v="9"/>
    <n v="631736"/>
    <n v="2934"/>
    <n v="7043"/>
    <n v="4"/>
    <n v="586.79999999999995"/>
    <x v="2"/>
    <x v="41"/>
    <x v="41"/>
    <n v="7"/>
    <s v="07-04-2024"/>
    <s v="Delivered"/>
    <x v="3"/>
    <n v="11149.2"/>
    <x v="0"/>
    <n v="-17022.8"/>
  </r>
  <r>
    <n v="52111160"/>
    <x v="9"/>
    <n v="751752"/>
    <n v="8645"/>
    <n v="7043"/>
    <n v="2"/>
    <n v="864.5"/>
    <x v="2"/>
    <x v="66"/>
    <x v="66"/>
    <n v="3"/>
    <s v="19-04-2024"/>
    <s v="Delivered"/>
    <x v="1"/>
    <n v="16425.5"/>
    <x v="2"/>
    <n v="2339.5"/>
  </r>
  <r>
    <n v="54550177"/>
    <x v="9"/>
    <n v="615035"/>
    <n v="19084"/>
    <n v="7043"/>
    <n v="1"/>
    <n v="954.2"/>
    <x v="2"/>
    <x v="65"/>
    <x v="65"/>
    <n v="4"/>
    <s v="15-04-2024"/>
    <s v="Delivered"/>
    <x v="3"/>
    <n v="18129.8"/>
    <x v="1"/>
    <n v="11086.8"/>
  </r>
  <r>
    <n v="58399417"/>
    <x v="9"/>
    <n v="890266"/>
    <n v="14808"/>
    <n v="7043"/>
    <n v="4"/>
    <n v="0"/>
    <x v="0"/>
    <x v="53"/>
    <x v="53"/>
    <n v="6"/>
    <s v="14-04-2024"/>
    <s v="Delivered"/>
    <x v="0"/>
    <n v="59232"/>
    <x v="2"/>
    <n v="31060"/>
  </r>
  <r>
    <n v="28628439"/>
    <x v="9"/>
    <n v="705666"/>
    <n v="19125"/>
    <n v="7043"/>
    <n v="1"/>
    <n v="3825"/>
    <x v="4"/>
    <x v="50"/>
    <x v="50"/>
    <n v="4"/>
    <s v="23-04-2024"/>
    <s v="Delivered"/>
    <x v="0"/>
    <n v="15300"/>
    <x v="0"/>
    <n v="8257"/>
  </r>
  <r>
    <n v="81210133"/>
    <x v="9"/>
    <n v="691534"/>
    <n v="14538"/>
    <n v="7043"/>
    <n v="1"/>
    <n v="0"/>
    <x v="0"/>
    <x v="62"/>
    <x v="62"/>
    <n v="1"/>
    <s v="26-04-2024"/>
    <s v="Delivered"/>
    <x v="0"/>
    <n v="14538"/>
    <x v="3"/>
    <n v="7495"/>
  </r>
  <r>
    <n v="66390708"/>
    <x v="9"/>
    <n v="559946"/>
    <n v="13201"/>
    <n v="7043"/>
    <n v="1"/>
    <n v="0"/>
    <x v="0"/>
    <x v="63"/>
    <x v="63"/>
    <n v="6"/>
    <s v="07-04-2024"/>
    <s v="Delivered"/>
    <x v="2"/>
    <n v="13201"/>
    <x v="0"/>
    <n v="6158"/>
  </r>
  <r>
    <n v="54524025"/>
    <x v="10"/>
    <n v="641119"/>
    <n v="2287"/>
    <n v="10780"/>
    <n v="2"/>
    <n v="0"/>
    <x v="0"/>
    <x v="43"/>
    <x v="43"/>
    <n v="4"/>
    <s v="07-04-2024"/>
    <s v="Delivered"/>
    <x v="0"/>
    <n v="4574"/>
    <x v="1"/>
    <n v="-16986"/>
  </r>
  <r>
    <n v="27318510"/>
    <x v="10"/>
    <n v="644136"/>
    <n v="14222"/>
    <n v="10780"/>
    <n v="4"/>
    <n v="11377.6"/>
    <x v="4"/>
    <x v="46"/>
    <x v="46"/>
    <n v="7"/>
    <s v="21-04-2024"/>
    <s v="Delivered"/>
    <x v="1"/>
    <n v="45510.400000000001"/>
    <x v="0"/>
    <n v="2390.4"/>
  </r>
  <r>
    <n v="56278607"/>
    <x v="10"/>
    <n v="949666"/>
    <n v="14418"/>
    <n v="10780"/>
    <n v="4"/>
    <n v="2883.6"/>
    <x v="2"/>
    <x v="55"/>
    <x v="55"/>
    <n v="1"/>
    <s v="24-04-2024"/>
    <s v="Delivered"/>
    <x v="2"/>
    <n v="54788.4"/>
    <x v="2"/>
    <n v="11668.4"/>
  </r>
  <r>
    <n v="17318358"/>
    <x v="10"/>
    <n v="975507"/>
    <n v="15611"/>
    <n v="10780"/>
    <n v="1"/>
    <n v="0"/>
    <x v="0"/>
    <x v="39"/>
    <x v="39"/>
    <n v="1"/>
    <s v="03-04-2024"/>
    <s v="Delivered"/>
    <x v="2"/>
    <n v="15611"/>
    <x v="3"/>
    <n v="4831"/>
  </r>
  <r>
    <n v="67110154"/>
    <x v="10"/>
    <n v="792099"/>
    <n v="16081"/>
    <n v="10780"/>
    <n v="1"/>
    <n v="0"/>
    <x v="0"/>
    <x v="47"/>
    <x v="47"/>
    <n v="1"/>
    <s v="07-04-2024"/>
    <s v="Delivered"/>
    <x v="2"/>
    <n v="16081"/>
    <x v="3"/>
    <n v="5301"/>
  </r>
  <r>
    <n v="48089166"/>
    <x v="10"/>
    <n v="274316"/>
    <n v="7721"/>
    <n v="10780"/>
    <n v="4"/>
    <n v="1544.2"/>
    <x v="2"/>
    <x v="49"/>
    <x v="49"/>
    <n v="4"/>
    <s v="11-04-2024"/>
    <s v="Delivered"/>
    <x v="3"/>
    <n v="29339.8"/>
    <x v="3"/>
    <n v="-13780.2"/>
  </r>
  <r>
    <n v="10916723"/>
    <x v="11"/>
    <n v="855910"/>
    <n v="6841"/>
    <n v="14603"/>
    <n v="1"/>
    <n v="342.05"/>
    <x v="2"/>
    <x v="44"/>
    <x v="44"/>
    <n v="2"/>
    <s v="24-04-2024"/>
    <s v="Delivered"/>
    <x v="3"/>
    <n v="6498.95"/>
    <x v="4"/>
    <n v="-8104.05"/>
  </r>
  <r>
    <n v="88295121"/>
    <x v="11"/>
    <n v="838613"/>
    <n v="11628"/>
    <n v="14603"/>
    <n v="1"/>
    <n v="0"/>
    <x v="0"/>
    <x v="37"/>
    <x v="37"/>
    <n v="7"/>
    <s v="19-04-2024"/>
    <s v="Delivered"/>
    <x v="0"/>
    <n v="11628"/>
    <x v="3"/>
    <n v="-2975"/>
  </r>
  <r>
    <n v="36867482"/>
    <x v="11"/>
    <n v="871697"/>
    <n v="2074"/>
    <n v="14603"/>
    <n v="1"/>
    <n v="0"/>
    <x v="0"/>
    <x v="54"/>
    <x v="54"/>
    <n v="1"/>
    <s v="10-04-2024"/>
    <s v="Delivered"/>
    <x v="0"/>
    <n v="2074"/>
    <x v="3"/>
    <n v="-12529"/>
  </r>
  <r>
    <n v="87030477"/>
    <x v="11"/>
    <n v="811248"/>
    <n v="6826"/>
    <n v="14603"/>
    <n v="2"/>
    <n v="2047.8"/>
    <x v="1"/>
    <x v="67"/>
    <x v="67"/>
    <n v="2"/>
    <s v="30-04-2024"/>
    <s v="Delivered"/>
    <x v="0"/>
    <n v="11604.2"/>
    <x v="1"/>
    <n v="-17601.8"/>
  </r>
  <r>
    <n v="31361812"/>
    <x v="11"/>
    <n v="239589"/>
    <n v="5970"/>
    <n v="14603"/>
    <n v="1"/>
    <n v="1194"/>
    <x v="4"/>
    <x v="45"/>
    <x v="45"/>
    <n v="5"/>
    <s v="26-04-2024"/>
    <s v="Delivered"/>
    <x v="3"/>
    <n v="4776"/>
    <x v="1"/>
    <n v="-9827"/>
  </r>
  <r>
    <n v="19233013"/>
    <x v="11"/>
    <n v="664478"/>
    <n v="14612"/>
    <n v="14603"/>
    <n v="1"/>
    <n v="0"/>
    <x v="0"/>
    <x v="59"/>
    <x v="59"/>
    <n v="6"/>
    <s v="03-04-2024"/>
    <s v="Delivered"/>
    <x v="2"/>
    <n v="14612"/>
    <x v="3"/>
    <n v="9"/>
  </r>
  <r>
    <n v="63991141"/>
    <x v="12"/>
    <n v="965380"/>
    <n v="14614"/>
    <n v="5308"/>
    <n v="2"/>
    <n v="1461.4"/>
    <x v="2"/>
    <x v="62"/>
    <x v="62"/>
    <n v="3"/>
    <s v="28-04-2024"/>
    <s v="Delivered"/>
    <x v="3"/>
    <n v="27766.6"/>
    <x v="2"/>
    <n v="17150.599999999999"/>
  </r>
  <r>
    <n v="16813620"/>
    <x v="12"/>
    <n v="979015"/>
    <n v="10124"/>
    <n v="5308"/>
    <n v="1"/>
    <n v="506.2"/>
    <x v="2"/>
    <x v="58"/>
    <x v="58"/>
    <n v="1"/>
    <s v="18-04-2024"/>
    <s v="Delivered"/>
    <x v="0"/>
    <n v="9617.7999999999993"/>
    <x v="1"/>
    <n v="4309.8"/>
  </r>
  <r>
    <n v="74484744"/>
    <x v="12"/>
    <n v="209576"/>
    <n v="9913"/>
    <n v="5308"/>
    <n v="1"/>
    <n v="0"/>
    <x v="0"/>
    <x v="60"/>
    <x v="60"/>
    <n v="7"/>
    <s v="05-04-2024"/>
    <s v="Delivered"/>
    <x v="1"/>
    <n v="9913"/>
    <x v="0"/>
    <n v="4605"/>
  </r>
  <r>
    <n v="53589647"/>
    <x v="12"/>
    <n v="589227"/>
    <n v="3740"/>
    <n v="5308"/>
    <n v="1"/>
    <n v="374"/>
    <x v="3"/>
    <x v="56"/>
    <x v="56"/>
    <n v="3"/>
    <s v="16-04-2024"/>
    <s v="Delivered"/>
    <x v="0"/>
    <n v="3366"/>
    <x v="4"/>
    <n v="-1942"/>
  </r>
  <r>
    <n v="46677730"/>
    <x v="12"/>
    <n v="880768"/>
    <n v="10572"/>
    <n v="5308"/>
    <n v="2"/>
    <n v="0"/>
    <x v="0"/>
    <x v="40"/>
    <x v="40"/>
    <n v="3"/>
    <s v="30-04-2024"/>
    <s v="Delivered"/>
    <x v="2"/>
    <n v="21144"/>
    <x v="3"/>
    <n v="10528"/>
  </r>
  <r>
    <n v="60237832"/>
    <x v="12"/>
    <n v="702073"/>
    <n v="17896"/>
    <n v="5308"/>
    <n v="1"/>
    <n v="1789.6"/>
    <x v="3"/>
    <x v="67"/>
    <x v="67"/>
    <n v="2"/>
    <s v="30-04-2024"/>
    <s v="Delivered"/>
    <x v="1"/>
    <n v="16106.4"/>
    <x v="1"/>
    <n v="10798.4"/>
  </r>
  <r>
    <n v="94216001"/>
    <x v="12"/>
    <n v="327885"/>
    <n v="2307"/>
    <n v="5308"/>
    <n v="1"/>
    <n v="0"/>
    <x v="0"/>
    <x v="54"/>
    <x v="54"/>
    <n v="4"/>
    <s v="13-04-2024"/>
    <s v="Delivered"/>
    <x v="1"/>
    <n v="2307"/>
    <x v="2"/>
    <n v="-3001"/>
  </r>
  <r>
    <n v="50814428"/>
    <x v="12"/>
    <n v="869018"/>
    <n v="18456"/>
    <n v="5308"/>
    <n v="4"/>
    <n v="3691.2"/>
    <x v="2"/>
    <x v="66"/>
    <x v="66"/>
    <n v="3"/>
    <s v="19-04-2024"/>
    <s v="Delivered"/>
    <x v="0"/>
    <n v="70132.800000000003"/>
    <x v="1"/>
    <n v="48900.800000000003"/>
  </r>
  <r>
    <n v="38323322"/>
    <x v="12"/>
    <n v="440341"/>
    <n v="13116"/>
    <n v="5308"/>
    <n v="1"/>
    <n v="0"/>
    <x v="0"/>
    <x v="55"/>
    <x v="55"/>
    <n v="7"/>
    <s v="30-04-2024"/>
    <s v="Delivered"/>
    <x v="1"/>
    <n v="13116"/>
    <x v="1"/>
    <n v="7808"/>
  </r>
  <r>
    <n v="50785405"/>
    <x v="12"/>
    <n v="240382"/>
    <n v="14796"/>
    <n v="5308"/>
    <n v="1"/>
    <n v="739.8"/>
    <x v="2"/>
    <x v="44"/>
    <x v="44"/>
    <n v="5"/>
    <s v="27-04-2024"/>
    <s v="Delivered"/>
    <x v="0"/>
    <n v="14056.2"/>
    <x v="1"/>
    <n v="8748.2000000000007"/>
  </r>
  <r>
    <n v="83074216"/>
    <x v="13"/>
    <n v="431444"/>
    <n v="13929"/>
    <n v="2243"/>
    <n v="2"/>
    <n v="1392.9"/>
    <x v="2"/>
    <x v="55"/>
    <x v="55"/>
    <n v="6"/>
    <s v="29-04-2024"/>
    <s v="Delivered"/>
    <x v="0"/>
    <n v="26465.1"/>
    <x v="2"/>
    <n v="21979.1"/>
  </r>
  <r>
    <n v="25119192"/>
    <x v="13"/>
    <n v="743377"/>
    <n v="2093"/>
    <n v="2243"/>
    <n v="1"/>
    <n v="104.65"/>
    <x v="2"/>
    <x v="36"/>
    <x v="36"/>
    <n v="3"/>
    <s v="23-04-2024"/>
    <s v="Delivered"/>
    <x v="3"/>
    <n v="1988.35"/>
    <x v="3"/>
    <n v="-254.65"/>
  </r>
  <r>
    <n v="16101779"/>
    <x v="13"/>
    <n v="871697"/>
    <n v="4552"/>
    <n v="2243"/>
    <n v="1"/>
    <n v="0"/>
    <x v="0"/>
    <x v="46"/>
    <x v="46"/>
    <n v="5"/>
    <s v="19-04-2024"/>
    <s v="Delivered"/>
    <x v="0"/>
    <n v="4552"/>
    <x v="2"/>
    <n v="2309"/>
  </r>
  <r>
    <n v="72523073"/>
    <x v="13"/>
    <n v="365725"/>
    <n v="5382"/>
    <n v="2243"/>
    <n v="1"/>
    <n v="0"/>
    <x v="0"/>
    <x v="60"/>
    <x v="60"/>
    <n v="4"/>
    <s v="02-04-2024"/>
    <s v="Delivered"/>
    <x v="0"/>
    <n v="5382"/>
    <x v="1"/>
    <n v="3139"/>
  </r>
  <r>
    <n v="23913528"/>
    <x v="13"/>
    <n v="450385"/>
    <n v="1029"/>
    <n v="2243"/>
    <n v="2"/>
    <n v="0"/>
    <x v="0"/>
    <x v="63"/>
    <x v="63"/>
    <n v="4"/>
    <s v="05-04-2024"/>
    <s v="Delivered"/>
    <x v="0"/>
    <n v="2058"/>
    <x v="2"/>
    <n v="-2428"/>
  </r>
  <r>
    <n v="57459130"/>
    <x v="13"/>
    <n v="965344"/>
    <n v="5625"/>
    <n v="2243"/>
    <n v="1"/>
    <n v="843.75"/>
    <x v="1"/>
    <x v="44"/>
    <x v="44"/>
    <n v="5"/>
    <s v="27-04-2024"/>
    <s v="Delivered"/>
    <x v="3"/>
    <n v="4781.25"/>
    <x v="0"/>
    <n v="2538.25"/>
  </r>
  <r>
    <n v="24508768"/>
    <x v="13"/>
    <n v="880768"/>
    <n v="8707"/>
    <n v="2243"/>
    <n v="1"/>
    <n v="0"/>
    <x v="0"/>
    <x v="58"/>
    <x v="58"/>
    <n v="1"/>
    <s v="18-04-2024"/>
    <s v="Delivered"/>
    <x v="0"/>
    <n v="8707"/>
    <x v="1"/>
    <n v="6464"/>
  </r>
  <r>
    <n v="27566185"/>
    <x v="13"/>
    <n v="781489"/>
    <n v="5564"/>
    <n v="2243"/>
    <n v="2"/>
    <n v="556.4"/>
    <x v="2"/>
    <x v="65"/>
    <x v="65"/>
    <n v="2"/>
    <s v="13-04-2024"/>
    <s v="Delivered"/>
    <x v="3"/>
    <n v="10571.6"/>
    <x v="0"/>
    <n v="6085.6"/>
  </r>
  <r>
    <n v="42595918"/>
    <x v="14"/>
    <n v="620106"/>
    <n v="2259"/>
    <n v="819"/>
    <n v="1"/>
    <n v="112.95"/>
    <x v="2"/>
    <x v="44"/>
    <x v="44"/>
    <n v="4"/>
    <s v="26-04-2024"/>
    <s v="Delivered"/>
    <x v="2"/>
    <n v="2146.0500000000002"/>
    <x v="1"/>
    <n v="1327.05"/>
  </r>
  <r>
    <n v="87412924"/>
    <x v="14"/>
    <n v="935236"/>
    <n v="16672"/>
    <n v="819"/>
    <n v="4"/>
    <n v="0"/>
    <x v="0"/>
    <x v="49"/>
    <x v="49"/>
    <n v="7"/>
    <s v="14-04-2024"/>
    <s v="Delivered"/>
    <x v="0"/>
    <n v="66688"/>
    <x v="1"/>
    <n v="63412"/>
  </r>
  <r>
    <n v="40262109"/>
    <x v="14"/>
    <n v="559316"/>
    <n v="10647"/>
    <n v="819"/>
    <n v="1"/>
    <n v="0"/>
    <x v="0"/>
    <x v="51"/>
    <x v="51"/>
    <n v="2"/>
    <s v="01-04-2024"/>
    <s v="Delivered"/>
    <x v="1"/>
    <n v="10647"/>
    <x v="1"/>
    <n v="9828"/>
  </r>
  <r>
    <n v="17698469"/>
    <x v="14"/>
    <n v="235241"/>
    <n v="11056"/>
    <n v="819"/>
    <n v="1"/>
    <n v="0"/>
    <x v="0"/>
    <x v="45"/>
    <x v="45"/>
    <n v="2"/>
    <s v="23-04-2024"/>
    <s v="Delivered"/>
    <x v="3"/>
    <n v="11056"/>
    <x v="1"/>
    <n v="10237"/>
  </r>
  <r>
    <n v="48858073"/>
    <x v="14"/>
    <n v="412137"/>
    <n v="10249"/>
    <n v="819"/>
    <n v="2"/>
    <n v="0"/>
    <x v="0"/>
    <x v="62"/>
    <x v="62"/>
    <n v="5"/>
    <s v="30-04-2024"/>
    <s v="Delivered"/>
    <x v="0"/>
    <n v="20498"/>
    <x v="0"/>
    <n v="18860"/>
  </r>
  <r>
    <n v="61053474"/>
    <x v="14"/>
    <n v="539403"/>
    <n v="1394"/>
    <n v="819"/>
    <n v="1"/>
    <n v="209.1"/>
    <x v="1"/>
    <x v="38"/>
    <x v="38"/>
    <n v="2"/>
    <s v="17-04-2024"/>
    <s v="Delivered"/>
    <x v="3"/>
    <n v="1184.9000000000001"/>
    <x v="0"/>
    <n v="365.9"/>
  </r>
  <r>
    <n v="84813739"/>
    <x v="14"/>
    <n v="932697"/>
    <n v="1660"/>
    <n v="819"/>
    <n v="3"/>
    <n v="0"/>
    <x v="0"/>
    <x v="36"/>
    <x v="36"/>
    <n v="6"/>
    <s v="26-04-2024"/>
    <s v="Delivered"/>
    <x v="2"/>
    <n v="4980"/>
    <x v="2"/>
    <n v="2523"/>
  </r>
  <r>
    <n v="64543049"/>
    <x v="14"/>
    <n v="855602"/>
    <n v="14988"/>
    <n v="819"/>
    <n v="1"/>
    <n v="0"/>
    <x v="0"/>
    <x v="51"/>
    <x v="51"/>
    <n v="5"/>
    <s v="04-04-2024"/>
    <s v="Delivered"/>
    <x v="0"/>
    <n v="14988"/>
    <x v="2"/>
    <n v="14169"/>
  </r>
  <r>
    <n v="52457517"/>
    <x v="8"/>
    <n v="898359"/>
    <n v="17893"/>
    <n v="8679"/>
    <n v="3"/>
    <n v="0"/>
    <x v="0"/>
    <x v="39"/>
    <x v="39"/>
    <n v="5"/>
    <s v="07-04-2024"/>
    <s v="Delivered"/>
    <x v="0"/>
    <n v="53679"/>
    <x v="2"/>
    <n v="27642"/>
  </r>
  <r>
    <n v="53075436"/>
    <x v="8"/>
    <n v="460846"/>
    <n v="1473"/>
    <n v="8679"/>
    <n v="2"/>
    <n v="147.30000000000001"/>
    <x v="2"/>
    <x v="57"/>
    <x v="57"/>
    <n v="7"/>
    <s v="11-04-2024"/>
    <s v="Delivered"/>
    <x v="0"/>
    <n v="2798.7"/>
    <x v="1"/>
    <n v="-14559.3"/>
  </r>
  <r>
    <n v="93290380"/>
    <x v="8"/>
    <n v="616297"/>
    <n v="14996"/>
    <n v="8679"/>
    <n v="1"/>
    <n v="2249.4"/>
    <x v="1"/>
    <x v="59"/>
    <x v="59"/>
    <n v="6"/>
    <s v="03-04-2024"/>
    <s v="Delivered"/>
    <x v="0"/>
    <n v="12746.6"/>
    <x v="2"/>
    <n v="4067.6"/>
  </r>
  <r>
    <n v="51734908"/>
    <x v="8"/>
    <n v="705719"/>
    <n v="18834"/>
    <n v="8679"/>
    <n v="1"/>
    <n v="0"/>
    <x v="0"/>
    <x v="36"/>
    <x v="36"/>
    <n v="3"/>
    <s v="23-04-2024"/>
    <s v="Delivered"/>
    <x v="0"/>
    <n v="18834"/>
    <x v="3"/>
    <n v="10155"/>
  </r>
  <r>
    <n v="14159837"/>
    <x v="8"/>
    <n v="295841"/>
    <n v="14000"/>
    <n v="8679"/>
    <n v="1"/>
    <n v="1400"/>
    <x v="3"/>
    <x v="57"/>
    <x v="57"/>
    <n v="4"/>
    <s v="08-04-2024"/>
    <s v="Delivered"/>
    <x v="2"/>
    <n v="12600"/>
    <x v="3"/>
    <n v="3921"/>
  </r>
  <r>
    <n v="48063218"/>
    <x v="8"/>
    <n v="962427"/>
    <n v="19058"/>
    <n v="8679"/>
    <n v="1"/>
    <n v="0"/>
    <x v="0"/>
    <x v="60"/>
    <x v="60"/>
    <n v="4"/>
    <s v="02-04-2024"/>
    <s v="Delivered"/>
    <x v="2"/>
    <n v="19058"/>
    <x v="2"/>
    <n v="10379"/>
  </r>
  <r>
    <n v="39633659"/>
    <x v="10"/>
    <n v="597455"/>
    <n v="19444"/>
    <n v="10780"/>
    <n v="2"/>
    <n v="7777.6"/>
    <x v="4"/>
    <x v="36"/>
    <x v="36"/>
    <n v="6"/>
    <s v="26-04-2024"/>
    <s v="Delivered"/>
    <x v="2"/>
    <n v="31110.400000000001"/>
    <x v="0"/>
    <n v="9550.4"/>
  </r>
  <r>
    <n v="24464073"/>
    <x v="10"/>
    <n v="886563"/>
    <n v="16307"/>
    <n v="10780"/>
    <n v="1"/>
    <n v="0"/>
    <x v="0"/>
    <x v="42"/>
    <x v="42"/>
    <n v="4"/>
    <s v="14-04-2024"/>
    <s v="Delivered"/>
    <x v="0"/>
    <n v="16307"/>
    <x v="0"/>
    <n v="5527"/>
  </r>
  <r>
    <n v="10553491"/>
    <x v="10"/>
    <n v="223853"/>
    <n v="10144"/>
    <n v="10780"/>
    <n v="1"/>
    <n v="0"/>
    <x v="0"/>
    <x v="50"/>
    <x v="50"/>
    <n v="6"/>
    <s v="25-04-2024"/>
    <s v="Delivered"/>
    <x v="0"/>
    <n v="10144"/>
    <x v="0"/>
    <n v="-636"/>
  </r>
  <r>
    <n v="27368573"/>
    <x v="10"/>
    <n v="518667"/>
    <n v="12816"/>
    <n v="10780"/>
    <n v="1"/>
    <n v="0"/>
    <x v="0"/>
    <x v="63"/>
    <x v="63"/>
    <n v="5"/>
    <s v="06-04-2024"/>
    <s v="Delivered"/>
    <x v="3"/>
    <n v="12816"/>
    <x v="0"/>
    <n v="2036"/>
  </r>
  <r>
    <n v="85357498"/>
    <x v="10"/>
    <n v="308239"/>
    <n v="9848"/>
    <n v="10780"/>
    <n v="1"/>
    <n v="0"/>
    <x v="0"/>
    <x v="41"/>
    <x v="41"/>
    <n v="6"/>
    <s v="06-04-2024"/>
    <s v="Delivered"/>
    <x v="2"/>
    <n v="9848"/>
    <x v="3"/>
    <n v="-932"/>
  </r>
  <r>
    <n v="16462242"/>
    <x v="10"/>
    <n v="788426"/>
    <n v="17614"/>
    <n v="10780"/>
    <n v="1"/>
    <n v="880.7"/>
    <x v="2"/>
    <x v="60"/>
    <x v="60"/>
    <n v="7"/>
    <s v="05-04-2024"/>
    <s v="Delivered"/>
    <x v="1"/>
    <n v="16733.3"/>
    <x v="3"/>
    <n v="5953.3"/>
  </r>
  <r>
    <n v="20064609"/>
    <x v="10"/>
    <n v="980746"/>
    <n v="6523"/>
    <n v="10780"/>
    <n v="1"/>
    <n v="0"/>
    <x v="0"/>
    <x v="39"/>
    <x v="39"/>
    <n v="2"/>
    <s v="04-04-2024"/>
    <s v="Delivered"/>
    <x v="2"/>
    <n v="6523"/>
    <x v="1"/>
    <n v="-4257"/>
  </r>
  <r>
    <n v="98007006"/>
    <x v="10"/>
    <n v="564831"/>
    <n v="4777"/>
    <n v="10780"/>
    <n v="2"/>
    <n v="1433.1"/>
    <x v="1"/>
    <x v="65"/>
    <x v="65"/>
    <n v="6"/>
    <s v="17-04-2024"/>
    <s v="Delivered"/>
    <x v="3"/>
    <n v="8120.9"/>
    <x v="1"/>
    <n v="-13439.1"/>
  </r>
  <r>
    <n v="95641960"/>
    <x v="10"/>
    <n v="965344"/>
    <n v="13084"/>
    <n v="10780"/>
    <n v="1"/>
    <n v="654.20000000000005"/>
    <x v="2"/>
    <x v="63"/>
    <x v="63"/>
    <n v="1"/>
    <s v="02-04-2024"/>
    <s v="Delivered"/>
    <x v="2"/>
    <n v="12429.8"/>
    <x v="3"/>
    <n v="1649.8"/>
  </r>
  <r>
    <n v="67418250"/>
    <x v="10"/>
    <n v="458207"/>
    <n v="16824"/>
    <n v="10780"/>
    <n v="4"/>
    <n v="0"/>
    <x v="0"/>
    <x v="60"/>
    <x v="60"/>
    <n v="5"/>
    <s v="03-04-2024"/>
    <s v="Delivered"/>
    <x v="2"/>
    <n v="67296"/>
    <x v="3"/>
    <n v="24176"/>
  </r>
  <r>
    <n v="32576626"/>
    <x v="10"/>
    <n v="681137"/>
    <n v="18396"/>
    <n v="10780"/>
    <n v="4"/>
    <n v="0"/>
    <x v="0"/>
    <x v="36"/>
    <x v="36"/>
    <n v="6"/>
    <s v="26-04-2024"/>
    <s v="Delivered"/>
    <x v="0"/>
    <n v="73584"/>
    <x v="2"/>
    <n v="30464"/>
  </r>
  <r>
    <n v="93890601"/>
    <x v="10"/>
    <n v="210215"/>
    <n v="3965"/>
    <n v="10780"/>
    <n v="2"/>
    <n v="793"/>
    <x v="3"/>
    <x v="42"/>
    <x v="42"/>
    <n v="4"/>
    <s v="14-04-2024"/>
    <s v="Delivered"/>
    <x v="3"/>
    <n v="7137"/>
    <x v="3"/>
    <n v="-14423"/>
  </r>
  <r>
    <n v="21368176"/>
    <x v="10"/>
    <n v="465617"/>
    <n v="10661"/>
    <n v="10780"/>
    <n v="1"/>
    <n v="1066.0999999999999"/>
    <x v="3"/>
    <x v="63"/>
    <x v="63"/>
    <n v="1"/>
    <s v="02-04-2024"/>
    <s v="Delivered"/>
    <x v="2"/>
    <n v="9594.9"/>
    <x v="0"/>
    <n v="-1185.0999999999999"/>
  </r>
  <r>
    <n v="24510741"/>
    <x v="3"/>
    <n v="749713"/>
    <n v="16107"/>
    <n v="5303"/>
    <n v="1"/>
    <n v="805.35"/>
    <x v="2"/>
    <x v="63"/>
    <x v="63"/>
    <n v="5"/>
    <s v="06-04-2024"/>
    <s v="Delivered"/>
    <x v="0"/>
    <n v="15301.65"/>
    <x v="1"/>
    <n v="9998.65"/>
  </r>
  <r>
    <n v="26081422"/>
    <x v="3"/>
    <n v="341822"/>
    <n v="14411"/>
    <n v="5303"/>
    <n v="2"/>
    <n v="2882.2"/>
    <x v="3"/>
    <x v="42"/>
    <x v="42"/>
    <n v="4"/>
    <s v="14-04-2024"/>
    <s v="Delivered"/>
    <x v="1"/>
    <n v="25939.8"/>
    <x v="1"/>
    <n v="15333.8"/>
  </r>
  <r>
    <n v="73491242"/>
    <x v="3"/>
    <n v="810948"/>
    <n v="12598"/>
    <n v="5303"/>
    <n v="1"/>
    <n v="0"/>
    <x v="0"/>
    <x v="67"/>
    <x v="67"/>
    <n v="1"/>
    <s v="29-04-2024"/>
    <s v="Delivered"/>
    <x v="0"/>
    <n v="12598"/>
    <x v="1"/>
    <n v="7295"/>
  </r>
  <r>
    <n v="95778910"/>
    <x v="3"/>
    <n v="518319"/>
    <n v="5779"/>
    <n v="5303"/>
    <n v="1"/>
    <n v="288.95"/>
    <x v="2"/>
    <x v="62"/>
    <x v="62"/>
    <n v="5"/>
    <s v="30-04-2024"/>
    <s v="Delivered"/>
    <x v="0"/>
    <n v="5490.05"/>
    <x v="0"/>
    <n v="187.05"/>
  </r>
  <r>
    <n v="73319171"/>
    <x v="3"/>
    <n v="853306"/>
    <n v="18114"/>
    <n v="5303"/>
    <n v="1"/>
    <n v="0"/>
    <x v="0"/>
    <x v="52"/>
    <x v="52"/>
    <n v="2"/>
    <s v="20-04-2024"/>
    <s v="Delivered"/>
    <x v="1"/>
    <n v="18114"/>
    <x v="2"/>
    <n v="12811"/>
  </r>
  <r>
    <n v="92050405"/>
    <x v="6"/>
    <n v="289913"/>
    <n v="2242"/>
    <n v="6716"/>
    <n v="1"/>
    <n v="224.2"/>
    <x v="3"/>
    <x v="56"/>
    <x v="56"/>
    <n v="1"/>
    <s v="14-04-2024"/>
    <s v="Delivered"/>
    <x v="3"/>
    <n v="2017.8"/>
    <x v="3"/>
    <n v="-4698.2"/>
  </r>
  <r>
    <n v="90851238"/>
    <x v="6"/>
    <n v="937920"/>
    <n v="2933"/>
    <n v="6716"/>
    <n v="2"/>
    <n v="586.6"/>
    <x v="3"/>
    <x v="49"/>
    <x v="49"/>
    <n v="1"/>
    <s v="08-04-2024"/>
    <s v="Delivered"/>
    <x v="1"/>
    <n v="5279.4"/>
    <x v="1"/>
    <n v="-8152.6"/>
  </r>
  <r>
    <n v="34438599"/>
    <x v="6"/>
    <n v="311871"/>
    <n v="4614"/>
    <n v="6716"/>
    <n v="1"/>
    <n v="230.7"/>
    <x v="2"/>
    <x v="65"/>
    <x v="65"/>
    <n v="7"/>
    <s v="18-04-2024"/>
    <s v="Delivered"/>
    <x v="0"/>
    <n v="4383.3"/>
    <x v="1"/>
    <n v="-2332.6999999999998"/>
  </r>
  <r>
    <n v="65869014"/>
    <x v="6"/>
    <n v="710511"/>
    <n v="9130"/>
    <n v="6716"/>
    <n v="1"/>
    <n v="0"/>
    <x v="0"/>
    <x v="41"/>
    <x v="41"/>
    <n v="4"/>
    <s v="04-04-2024"/>
    <s v="Delivered"/>
    <x v="0"/>
    <n v="9130"/>
    <x v="3"/>
    <n v="2414"/>
  </r>
  <r>
    <n v="96322745"/>
    <x v="6"/>
    <n v="630720"/>
    <n v="16383"/>
    <n v="6716"/>
    <n v="3"/>
    <n v="0"/>
    <x v="0"/>
    <x v="50"/>
    <x v="50"/>
    <n v="7"/>
    <s v="26-04-2024"/>
    <s v="Delivered"/>
    <x v="3"/>
    <n v="49149"/>
    <x v="2"/>
    <n v="29001"/>
  </r>
  <r>
    <n v="70362053"/>
    <x v="6"/>
    <n v="227470"/>
    <n v="5155"/>
    <n v="6716"/>
    <n v="1"/>
    <n v="0"/>
    <x v="0"/>
    <x v="56"/>
    <x v="56"/>
    <n v="5"/>
    <s v="18-04-2024"/>
    <s v="Delivered"/>
    <x v="0"/>
    <n v="5155"/>
    <x v="1"/>
    <n v="-1561"/>
  </r>
  <r>
    <n v="42020689"/>
    <x v="6"/>
    <n v="608654"/>
    <n v="5333"/>
    <n v="6716"/>
    <n v="1"/>
    <n v="0"/>
    <x v="0"/>
    <x v="45"/>
    <x v="45"/>
    <n v="2"/>
    <s v="23-04-2024"/>
    <s v="Delivered"/>
    <x v="0"/>
    <n v="5333"/>
    <x v="1"/>
    <n v="-1383"/>
  </r>
  <r>
    <n v="57501571"/>
    <x v="6"/>
    <n v="921179"/>
    <n v="8557"/>
    <n v="6716"/>
    <n v="2"/>
    <n v="0"/>
    <x v="0"/>
    <x v="47"/>
    <x v="47"/>
    <n v="3"/>
    <s v="09-04-2024"/>
    <s v="Delivered"/>
    <x v="0"/>
    <n v="17114"/>
    <x v="0"/>
    <n v="3682"/>
  </r>
  <r>
    <n v="90081663"/>
    <x v="4"/>
    <n v="338173"/>
    <n v="19022"/>
    <n v="1807"/>
    <n v="2"/>
    <n v="0"/>
    <x v="0"/>
    <x v="48"/>
    <x v="48"/>
    <n v="3"/>
    <s v="27-04-2024"/>
    <s v="Delivered"/>
    <x v="0"/>
    <n v="38044"/>
    <x v="2"/>
    <n v="34430"/>
  </r>
  <r>
    <n v="29952062"/>
    <x v="4"/>
    <n v="726214"/>
    <n v="2962"/>
    <n v="1807"/>
    <n v="1"/>
    <n v="0"/>
    <x v="0"/>
    <x v="51"/>
    <x v="51"/>
    <n v="6"/>
    <s v="05-04-2024"/>
    <s v="Delivered"/>
    <x v="0"/>
    <n v="2962"/>
    <x v="3"/>
    <n v="1155"/>
  </r>
  <r>
    <n v="98899843"/>
    <x v="4"/>
    <n v="307241"/>
    <n v="3370"/>
    <n v="1807"/>
    <n v="3"/>
    <n v="505.5"/>
    <x v="2"/>
    <x v="67"/>
    <x v="67"/>
    <n v="2"/>
    <s v="30-04-2024"/>
    <s v="Delivered"/>
    <x v="0"/>
    <n v="9604.5"/>
    <x v="2"/>
    <n v="4183.5"/>
  </r>
  <r>
    <n v="26625933"/>
    <x v="4"/>
    <n v="524398"/>
    <n v="12432"/>
    <n v="1807"/>
    <n v="2"/>
    <n v="0"/>
    <x v="0"/>
    <x v="49"/>
    <x v="49"/>
    <n v="6"/>
    <s v="13-04-2024"/>
    <s v="Delivered"/>
    <x v="0"/>
    <n v="24864"/>
    <x v="1"/>
    <n v="21250"/>
  </r>
  <r>
    <n v="58974686"/>
    <x v="4"/>
    <n v="853306"/>
    <n v="16468"/>
    <n v="1807"/>
    <n v="1"/>
    <n v="823.4"/>
    <x v="2"/>
    <x v="43"/>
    <x v="43"/>
    <n v="6"/>
    <s v="09-04-2024"/>
    <s v="Delivered"/>
    <x v="0"/>
    <n v="15644.6"/>
    <x v="0"/>
    <n v="13837.6"/>
  </r>
  <r>
    <n v="75319770"/>
    <x v="4"/>
    <n v="444831"/>
    <n v="16191"/>
    <n v="1807"/>
    <n v="1"/>
    <n v="0"/>
    <x v="0"/>
    <x v="44"/>
    <x v="44"/>
    <n v="4"/>
    <s v="26-04-2024"/>
    <s v="Delivered"/>
    <x v="0"/>
    <n v="16191"/>
    <x v="2"/>
    <n v="14384"/>
  </r>
  <r>
    <n v="26206227"/>
    <x v="5"/>
    <n v="227470"/>
    <n v="19289"/>
    <n v="6320"/>
    <n v="2"/>
    <n v="1928.9"/>
    <x v="2"/>
    <x v="38"/>
    <x v="38"/>
    <n v="3"/>
    <s v="18-04-2024"/>
    <s v="Delivered"/>
    <x v="3"/>
    <n v="36649.1"/>
    <x v="0"/>
    <n v="24009.1"/>
  </r>
  <r>
    <n v="76549837"/>
    <x v="5"/>
    <n v="958729"/>
    <n v="5866"/>
    <n v="6320"/>
    <n v="2"/>
    <n v="1173.2"/>
    <x v="3"/>
    <x v="53"/>
    <x v="53"/>
    <n v="7"/>
    <s v="15-04-2024"/>
    <s v="Delivered"/>
    <x v="2"/>
    <n v="10558.8"/>
    <x v="1"/>
    <n v="-2081.1999999999998"/>
  </r>
  <r>
    <n v="13684342"/>
    <x v="5"/>
    <n v="978533"/>
    <n v="16641"/>
    <n v="6320"/>
    <n v="1"/>
    <n v="2496.15"/>
    <x v="1"/>
    <x v="68"/>
    <x v="68"/>
    <n v="7"/>
    <s v="01-04-2024"/>
    <s v="Delivered"/>
    <x v="0"/>
    <n v="14144.85"/>
    <x v="0"/>
    <n v="7824.85"/>
  </r>
  <r>
    <n v="79751366"/>
    <x v="5"/>
    <n v="803998"/>
    <n v="15925"/>
    <n v="6320"/>
    <n v="1"/>
    <n v="796.25"/>
    <x v="2"/>
    <x v="36"/>
    <x v="36"/>
    <n v="3"/>
    <s v="23-04-2024"/>
    <s v="Delivered"/>
    <x v="2"/>
    <n v="15128.75"/>
    <x v="2"/>
    <n v="8808.75"/>
  </r>
  <r>
    <n v="47071046"/>
    <x v="5"/>
    <n v="761091"/>
    <n v="10616"/>
    <n v="6320"/>
    <n v="4"/>
    <n v="0"/>
    <x v="0"/>
    <x v="39"/>
    <x v="39"/>
    <n v="4"/>
    <s v="06-04-2024"/>
    <s v="Delivered"/>
    <x v="2"/>
    <n v="42464"/>
    <x v="1"/>
    <n v="17184"/>
  </r>
  <r>
    <n v="20043577"/>
    <x v="5"/>
    <n v="546290"/>
    <n v="15043"/>
    <n v="6320"/>
    <n v="3"/>
    <n v="0"/>
    <x v="0"/>
    <x v="53"/>
    <x v="53"/>
    <n v="7"/>
    <s v="15-04-2024"/>
    <s v="Delivered"/>
    <x v="0"/>
    <n v="45129"/>
    <x v="3"/>
    <n v="26169"/>
  </r>
  <r>
    <n v="13976288"/>
    <x v="5"/>
    <n v="573321"/>
    <n v="8506"/>
    <n v="6320"/>
    <n v="2"/>
    <n v="850.6"/>
    <x v="2"/>
    <x v="50"/>
    <x v="50"/>
    <n v="4"/>
    <s v="23-04-2024"/>
    <s v="Delivered"/>
    <x v="0"/>
    <n v="16161.4"/>
    <x v="1"/>
    <n v="3521.4"/>
  </r>
  <r>
    <n v="86868988"/>
    <x v="14"/>
    <n v="345718"/>
    <n v="9462"/>
    <n v="819"/>
    <n v="1"/>
    <n v="946.2"/>
    <x v="3"/>
    <x v="36"/>
    <x v="36"/>
    <n v="4"/>
    <s v="24-04-2024"/>
    <s v="Delivered"/>
    <x v="0"/>
    <n v="8515.7999999999993"/>
    <x v="1"/>
    <n v="7696.8"/>
  </r>
  <r>
    <n v="32629881"/>
    <x v="14"/>
    <n v="283057"/>
    <n v="9658"/>
    <n v="819"/>
    <n v="1"/>
    <n v="965.8"/>
    <x v="3"/>
    <x v="62"/>
    <x v="62"/>
    <n v="4"/>
    <s v="29-04-2024"/>
    <s v="Delivered"/>
    <x v="0"/>
    <n v="8692.2000000000007"/>
    <x v="3"/>
    <n v="7873.2"/>
  </r>
  <r>
    <n v="83998759"/>
    <x v="14"/>
    <n v="332552"/>
    <n v="12096"/>
    <n v="819"/>
    <n v="1"/>
    <n v="0"/>
    <x v="0"/>
    <x v="55"/>
    <x v="55"/>
    <n v="3"/>
    <s v="26-04-2024"/>
    <s v="Delivered"/>
    <x v="3"/>
    <n v="12096"/>
    <x v="2"/>
    <n v="11277"/>
  </r>
  <r>
    <n v="86046949"/>
    <x v="14"/>
    <n v="480465"/>
    <n v="16728"/>
    <n v="819"/>
    <n v="1"/>
    <n v="1672.8"/>
    <x v="3"/>
    <x v="61"/>
    <x v="61"/>
    <n v="2"/>
    <s v="07-04-2024"/>
    <s v="Delivered"/>
    <x v="2"/>
    <n v="15055.2"/>
    <x v="1"/>
    <n v="14236.2"/>
  </r>
  <r>
    <n v="23613510"/>
    <x v="14"/>
    <n v="715895"/>
    <n v="1488"/>
    <n v="819"/>
    <n v="1"/>
    <n v="297.60000000000002"/>
    <x v="4"/>
    <x v="48"/>
    <x v="48"/>
    <n v="4"/>
    <s v="28-04-2024"/>
    <s v="Delivered"/>
    <x v="0"/>
    <n v="1190.4000000000001"/>
    <x v="1"/>
    <n v="371.4"/>
  </r>
  <r>
    <n v="41272427"/>
    <x v="14"/>
    <n v="726199"/>
    <n v="19465"/>
    <n v="819"/>
    <n v="3"/>
    <n v="0"/>
    <x v="0"/>
    <x v="63"/>
    <x v="63"/>
    <n v="7"/>
    <s v="08-04-2024"/>
    <s v="Delivered"/>
    <x v="0"/>
    <n v="58395"/>
    <x v="1"/>
    <n v="55938"/>
  </r>
  <r>
    <n v="17324144"/>
    <x v="14"/>
    <n v="495818"/>
    <n v="3282"/>
    <n v="819"/>
    <n v="4"/>
    <n v="656.4"/>
    <x v="2"/>
    <x v="50"/>
    <x v="50"/>
    <n v="6"/>
    <s v="25-04-2024"/>
    <s v="Delivered"/>
    <x v="1"/>
    <n v="12471.6"/>
    <x v="2"/>
    <n v="9195.6"/>
  </r>
  <r>
    <n v="82966824"/>
    <x v="14"/>
    <n v="375490"/>
    <n v="4145"/>
    <n v="819"/>
    <n v="1"/>
    <n v="0"/>
    <x v="0"/>
    <x v="61"/>
    <x v="61"/>
    <n v="3"/>
    <s v="08-04-2024"/>
    <s v="Delivered"/>
    <x v="3"/>
    <n v="4145"/>
    <x v="3"/>
    <n v="3326"/>
  </r>
  <r>
    <n v="35151299"/>
    <x v="14"/>
    <n v="393079"/>
    <n v="1598"/>
    <n v="819"/>
    <n v="2"/>
    <n v="479.4"/>
    <x v="1"/>
    <x v="60"/>
    <x v="60"/>
    <n v="4"/>
    <s v="02-04-2024"/>
    <s v="Delivered"/>
    <x v="2"/>
    <n v="2716.6"/>
    <x v="0"/>
    <n v="1078.5999999999999"/>
  </r>
  <r>
    <n v="20120010"/>
    <x v="13"/>
    <n v="577214"/>
    <n v="2662"/>
    <n v="2243"/>
    <n v="1"/>
    <n v="0"/>
    <x v="0"/>
    <x v="42"/>
    <x v="42"/>
    <n v="6"/>
    <s v="16-04-2024"/>
    <s v="Delivered"/>
    <x v="0"/>
    <n v="2662"/>
    <x v="2"/>
    <n v="419"/>
  </r>
  <r>
    <n v="28070539"/>
    <x v="13"/>
    <n v="244235"/>
    <n v="3810"/>
    <n v="2243"/>
    <n v="1"/>
    <n v="0"/>
    <x v="0"/>
    <x v="41"/>
    <x v="41"/>
    <n v="6"/>
    <s v="06-04-2024"/>
    <s v="Delivered"/>
    <x v="2"/>
    <n v="3810"/>
    <x v="2"/>
    <n v="1567"/>
  </r>
  <r>
    <n v="71605671"/>
    <x v="13"/>
    <n v="967115"/>
    <n v="1386"/>
    <n v="2243"/>
    <n v="1"/>
    <n v="138.6"/>
    <x v="3"/>
    <x v="64"/>
    <x v="64"/>
    <n v="7"/>
    <s v="03-04-2024"/>
    <s v="Delivered"/>
    <x v="3"/>
    <n v="1247.4000000000001"/>
    <x v="0"/>
    <n v="-995.6"/>
  </r>
  <r>
    <n v="22873617"/>
    <x v="13"/>
    <n v="728859"/>
    <n v="1712"/>
    <n v="2243"/>
    <n v="1"/>
    <n v="0"/>
    <x v="0"/>
    <x v="49"/>
    <x v="49"/>
    <n v="2"/>
    <s v="09-04-2024"/>
    <s v="Delivered"/>
    <x v="1"/>
    <n v="1712"/>
    <x v="3"/>
    <n v="-531"/>
  </r>
  <r>
    <n v="33188838"/>
    <x v="13"/>
    <n v="200754"/>
    <n v="12133"/>
    <n v="2243"/>
    <n v="1"/>
    <n v="0"/>
    <x v="0"/>
    <x v="36"/>
    <x v="36"/>
    <n v="7"/>
    <s v="27-04-2024"/>
    <s v="Delivered"/>
    <x v="1"/>
    <n v="12133"/>
    <x v="2"/>
    <n v="9890"/>
  </r>
  <r>
    <n v="99213703"/>
    <x v="13"/>
    <n v="864001"/>
    <n v="14119"/>
    <n v="2243"/>
    <n v="4"/>
    <n v="2823.8"/>
    <x v="2"/>
    <x v="36"/>
    <x v="36"/>
    <n v="7"/>
    <s v="27-04-2024"/>
    <s v="Delivered"/>
    <x v="0"/>
    <n v="53652.2"/>
    <x v="3"/>
    <n v="44680.2"/>
  </r>
  <r>
    <n v="85099723"/>
    <x v="13"/>
    <n v="710258"/>
    <n v="14689"/>
    <n v="2243"/>
    <n v="1"/>
    <n v="0"/>
    <x v="0"/>
    <x v="44"/>
    <x v="44"/>
    <n v="3"/>
    <s v="25-04-2024"/>
    <s v="Delivered"/>
    <x v="0"/>
    <n v="14689"/>
    <x v="2"/>
    <n v="12446"/>
  </r>
  <r>
    <n v="90268079"/>
    <x v="13"/>
    <n v="817661"/>
    <n v="15521"/>
    <n v="2243"/>
    <n v="4"/>
    <n v="9312.6"/>
    <x v="1"/>
    <x v="49"/>
    <x v="49"/>
    <n v="4"/>
    <s v="11-04-2024"/>
    <s v="Delivered"/>
    <x v="1"/>
    <n v="52771.4"/>
    <x v="0"/>
    <n v="43799.4"/>
  </r>
  <r>
    <n v="25216804"/>
    <x v="11"/>
    <n v="913666"/>
    <n v="11137"/>
    <n v="14603"/>
    <n v="2"/>
    <n v="0"/>
    <x v="0"/>
    <x v="49"/>
    <x v="49"/>
    <n v="4"/>
    <s v="11-04-2024"/>
    <s v="Delivered"/>
    <x v="1"/>
    <n v="22274"/>
    <x v="0"/>
    <n v="-6932"/>
  </r>
  <r>
    <n v="61920550"/>
    <x v="11"/>
    <n v="666509"/>
    <n v="19506"/>
    <n v="14603"/>
    <n v="2"/>
    <n v="3901.2"/>
    <x v="3"/>
    <x v="57"/>
    <x v="57"/>
    <n v="4"/>
    <s v="08-04-2024"/>
    <s v="Delivered"/>
    <x v="2"/>
    <n v="35110.800000000003"/>
    <x v="3"/>
    <n v="5904.8"/>
  </r>
  <r>
    <n v="21095863"/>
    <x v="11"/>
    <n v="949666"/>
    <n v="14865"/>
    <n v="14603"/>
    <n v="1"/>
    <n v="2973"/>
    <x v="4"/>
    <x v="44"/>
    <x v="44"/>
    <n v="7"/>
    <s v="29-04-2024"/>
    <s v="Delivered"/>
    <x v="0"/>
    <n v="11892"/>
    <x v="1"/>
    <n v="-2711"/>
  </r>
  <r>
    <n v="21406082"/>
    <x v="11"/>
    <n v="583010"/>
    <n v="934"/>
    <n v="14603"/>
    <n v="1"/>
    <n v="46.7"/>
    <x v="2"/>
    <x v="66"/>
    <x v="66"/>
    <n v="3"/>
    <s v="19-04-2024"/>
    <s v="Delivered"/>
    <x v="3"/>
    <n v="887.3"/>
    <x v="3"/>
    <n v="-13715.7"/>
  </r>
  <r>
    <n v="24301022"/>
    <x v="11"/>
    <n v="373650"/>
    <n v="5394"/>
    <n v="14603"/>
    <n v="1"/>
    <n v="0"/>
    <x v="0"/>
    <x v="43"/>
    <x v="43"/>
    <n v="6"/>
    <s v="09-04-2024"/>
    <s v="Delivered"/>
    <x v="0"/>
    <n v="5394"/>
    <x v="3"/>
    <n v="-9209"/>
  </r>
  <r>
    <n v="58009699"/>
    <x v="2"/>
    <n v="294458"/>
    <n v="10722"/>
    <n v="4833"/>
    <n v="1"/>
    <n v="536.1"/>
    <x v="2"/>
    <x v="45"/>
    <x v="45"/>
    <n v="1"/>
    <s v="22-04-2024"/>
    <s v="Delivered"/>
    <x v="2"/>
    <n v="10185.9"/>
    <x v="1"/>
    <n v="5352.9"/>
  </r>
  <r>
    <n v="79029393"/>
    <x v="2"/>
    <n v="282289"/>
    <n v="15632"/>
    <n v="4833"/>
    <n v="1"/>
    <n v="1563.2"/>
    <x v="3"/>
    <x v="48"/>
    <x v="48"/>
    <n v="1"/>
    <s v="25-04-2024"/>
    <s v="Delivered"/>
    <x v="2"/>
    <n v="14068.8"/>
    <x v="1"/>
    <n v="9235.7999999999993"/>
  </r>
  <r>
    <n v="45603234"/>
    <x v="2"/>
    <n v="656526"/>
    <n v="14726"/>
    <n v="4833"/>
    <n v="2"/>
    <n v="5890.4"/>
    <x v="4"/>
    <x v="51"/>
    <x v="51"/>
    <n v="4"/>
    <s v="03-04-2024"/>
    <s v="Delivered"/>
    <x v="3"/>
    <n v="23561.599999999999"/>
    <x v="1"/>
    <n v="13895.6"/>
  </r>
  <r>
    <n v="25479814"/>
    <x v="2"/>
    <n v="848696"/>
    <n v="8403"/>
    <n v="4833"/>
    <n v="2"/>
    <n v="2520.9"/>
    <x v="1"/>
    <x v="58"/>
    <x v="58"/>
    <n v="6"/>
    <s v="23-04-2024"/>
    <s v="Delivered"/>
    <x v="0"/>
    <n v="14285.1"/>
    <x v="4"/>
    <n v="4619.1000000000004"/>
  </r>
  <r>
    <n v="54927535"/>
    <x v="2"/>
    <n v="761671"/>
    <n v="15170"/>
    <n v="4833"/>
    <n v="2"/>
    <n v="0"/>
    <x v="0"/>
    <x v="36"/>
    <x v="36"/>
    <n v="2"/>
    <s v="22-04-2024"/>
    <s v="Delivered"/>
    <x v="0"/>
    <n v="30340"/>
    <x v="1"/>
    <n v="20674"/>
  </r>
  <r>
    <n v="62478133"/>
    <x v="7"/>
    <n v="301836"/>
    <n v="19792"/>
    <n v="13689"/>
    <n v="1"/>
    <n v="0"/>
    <x v="0"/>
    <x v="41"/>
    <x v="41"/>
    <n v="1"/>
    <s v="01-04-2024"/>
    <s v="Delivered"/>
    <x v="0"/>
    <n v="19792"/>
    <x v="3"/>
    <n v="6103"/>
  </r>
  <r>
    <n v="57986515"/>
    <x v="7"/>
    <n v="733243"/>
    <n v="13603"/>
    <n v="13689"/>
    <n v="1"/>
    <n v="0"/>
    <x v="0"/>
    <x v="41"/>
    <x v="41"/>
    <n v="3"/>
    <s v="03-04-2024"/>
    <s v="Delivered"/>
    <x v="0"/>
    <n v="13603"/>
    <x v="1"/>
    <n v="-86"/>
  </r>
  <r>
    <n v="12404661"/>
    <x v="7"/>
    <n v="898359"/>
    <n v="17296"/>
    <n v="13689"/>
    <n v="1"/>
    <n v="0"/>
    <x v="0"/>
    <x v="59"/>
    <x v="59"/>
    <n v="6"/>
    <s v="03-04-2024"/>
    <s v="Delivered"/>
    <x v="3"/>
    <n v="17296"/>
    <x v="3"/>
    <n v="3607"/>
  </r>
  <r>
    <n v="90683906"/>
    <x v="7"/>
    <n v="963873"/>
    <n v="5236"/>
    <n v="13689"/>
    <n v="1"/>
    <n v="0"/>
    <x v="0"/>
    <x v="68"/>
    <x v="68"/>
    <n v="7"/>
    <s v="01-04-2024"/>
    <s v="Delivered"/>
    <x v="1"/>
    <n v="5236"/>
    <x v="3"/>
    <n v="-8453"/>
  </r>
  <r>
    <n v="83031359"/>
    <x v="7"/>
    <n v="913666"/>
    <n v="1889"/>
    <n v="13689"/>
    <n v="1"/>
    <n v="0"/>
    <x v="0"/>
    <x v="41"/>
    <x v="41"/>
    <n v="5"/>
    <s v="05-04-2024"/>
    <s v="Delivered"/>
    <x v="2"/>
    <n v="1889"/>
    <x v="3"/>
    <n v="-11800"/>
  </r>
  <r>
    <n v="96149847"/>
    <x v="7"/>
    <n v="338610"/>
    <n v="5042"/>
    <n v="13689"/>
    <n v="1"/>
    <n v="252.1"/>
    <x v="2"/>
    <x v="48"/>
    <x v="48"/>
    <n v="6"/>
    <s v="30-04-2024"/>
    <s v="Delivered"/>
    <x v="2"/>
    <n v="4789.8999999999996"/>
    <x v="3"/>
    <n v="-8899.1"/>
  </r>
  <r>
    <n v="83774469"/>
    <x v="7"/>
    <n v="647820"/>
    <n v="17069"/>
    <n v="13689"/>
    <n v="2"/>
    <n v="1706.9"/>
    <x v="2"/>
    <x v="63"/>
    <x v="63"/>
    <n v="4"/>
    <s v="05-04-2024"/>
    <s v="Delivered"/>
    <x v="0"/>
    <n v="32431.1"/>
    <x v="2"/>
    <n v="5053.1000000000004"/>
  </r>
  <r>
    <n v="11287794"/>
    <x v="7"/>
    <n v="540464"/>
    <n v="17313"/>
    <n v="13689"/>
    <n v="1"/>
    <n v="865.65"/>
    <x v="2"/>
    <x v="45"/>
    <x v="45"/>
    <n v="5"/>
    <s v="26-04-2024"/>
    <s v="Delivered"/>
    <x v="2"/>
    <n v="16447.349999999999"/>
    <x v="2"/>
    <n v="2758.35"/>
  </r>
  <r>
    <n v="31989243"/>
    <x v="7"/>
    <n v="356846"/>
    <n v="9289"/>
    <n v="13689"/>
    <n v="3"/>
    <n v="0"/>
    <x v="0"/>
    <x v="37"/>
    <x v="37"/>
    <n v="1"/>
    <s v="13-04-2024"/>
    <s v="Delivered"/>
    <x v="3"/>
    <n v="27867"/>
    <x v="3"/>
    <n v="-13200"/>
  </r>
  <r>
    <n v="39158087"/>
    <x v="7"/>
    <n v="539162"/>
    <n v="12992"/>
    <n v="13689"/>
    <n v="2"/>
    <n v="3897.6"/>
    <x v="1"/>
    <x v="61"/>
    <x v="61"/>
    <n v="6"/>
    <s v="11-04-2024"/>
    <s v="Delivered"/>
    <x v="3"/>
    <n v="22086.400000000001"/>
    <x v="4"/>
    <n v="-5291.6"/>
  </r>
  <r>
    <n v="22780905"/>
    <x v="7"/>
    <n v="726806"/>
    <n v="10991"/>
    <n v="13689"/>
    <n v="2"/>
    <n v="1099.0999999999999"/>
    <x v="2"/>
    <x v="41"/>
    <x v="41"/>
    <n v="4"/>
    <s v="04-04-2024"/>
    <s v="Delivered"/>
    <x v="0"/>
    <n v="20882.900000000001"/>
    <x v="3"/>
    <n v="-6495.1"/>
  </r>
  <r>
    <n v="67845091"/>
    <x v="7"/>
    <n v="498433"/>
    <n v="12293"/>
    <n v="13689"/>
    <n v="2"/>
    <n v="4917.2"/>
    <x v="4"/>
    <x v="48"/>
    <x v="48"/>
    <n v="6"/>
    <s v="30-04-2024"/>
    <s v="Delivered"/>
    <x v="0"/>
    <n v="19668.8"/>
    <x v="0"/>
    <n v="-7709.2"/>
  </r>
  <r>
    <n v="17323740"/>
    <x v="9"/>
    <n v="327885"/>
    <n v="19959"/>
    <n v="7043"/>
    <n v="2"/>
    <n v="0"/>
    <x v="0"/>
    <x v="40"/>
    <x v="40"/>
    <n v="1"/>
    <s v="28-04-2024"/>
    <s v="Delivered"/>
    <x v="1"/>
    <n v="39918"/>
    <x v="1"/>
    <n v="25832"/>
  </r>
  <r>
    <n v="37581060"/>
    <x v="9"/>
    <n v="855698"/>
    <n v="14706"/>
    <n v="7043"/>
    <n v="2"/>
    <n v="0"/>
    <x v="0"/>
    <x v="45"/>
    <x v="45"/>
    <n v="7"/>
    <s v="28-04-2024"/>
    <s v="Delivered"/>
    <x v="0"/>
    <n v="29412"/>
    <x v="0"/>
    <n v="15326"/>
  </r>
  <r>
    <n v="66824417"/>
    <x v="9"/>
    <n v="930897"/>
    <n v="12019"/>
    <n v="7043"/>
    <n v="2"/>
    <n v="0"/>
    <x v="0"/>
    <x v="48"/>
    <x v="48"/>
    <n v="4"/>
    <s v="28-04-2024"/>
    <s v="Delivered"/>
    <x v="0"/>
    <n v="24038"/>
    <x v="0"/>
    <n v="9952"/>
  </r>
  <r>
    <n v="81059199"/>
    <x v="9"/>
    <n v="835988"/>
    <n v="13619"/>
    <n v="7043"/>
    <n v="3"/>
    <n v="8171.4"/>
    <x v="4"/>
    <x v="54"/>
    <x v="54"/>
    <n v="2"/>
    <s v="11-04-2024"/>
    <s v="Delivered"/>
    <x v="0"/>
    <n v="32685.599999999999"/>
    <x v="2"/>
    <n v="11556.6"/>
  </r>
  <r>
    <n v="52940967"/>
    <x v="9"/>
    <n v="724970"/>
    <n v="16835"/>
    <n v="7043"/>
    <n v="4"/>
    <n v="0"/>
    <x v="0"/>
    <x v="49"/>
    <x v="49"/>
    <n v="5"/>
    <s v="12-04-2024"/>
    <s v="Delivered"/>
    <x v="3"/>
    <n v="67340"/>
    <x v="1"/>
    <n v="39168"/>
  </r>
  <r>
    <n v="46504617"/>
    <x v="9"/>
    <n v="378852"/>
    <n v="6338"/>
    <n v="7043"/>
    <n v="1"/>
    <n v="0"/>
    <x v="0"/>
    <x v="48"/>
    <x v="48"/>
    <n v="2"/>
    <s v="26-04-2024"/>
    <s v="Delivered"/>
    <x v="0"/>
    <n v="6338"/>
    <x v="1"/>
    <n v="-705"/>
  </r>
  <r>
    <n v="27809465"/>
    <x v="9"/>
    <n v="766843"/>
    <n v="5847"/>
    <n v="7043"/>
    <n v="2"/>
    <n v="0"/>
    <x v="0"/>
    <x v="45"/>
    <x v="45"/>
    <n v="2"/>
    <s v="23-04-2024"/>
    <s v="Delivered"/>
    <x v="2"/>
    <n v="11694"/>
    <x v="1"/>
    <n v="-2392"/>
  </r>
  <r>
    <n v="21375216"/>
    <x v="9"/>
    <n v="642750"/>
    <n v="5489"/>
    <n v="7043"/>
    <n v="1"/>
    <n v="548.9"/>
    <x v="3"/>
    <x v="37"/>
    <x v="37"/>
    <n v="7"/>
    <s v="19-04-2024"/>
    <s v="Delivered"/>
    <x v="2"/>
    <n v="4940.1000000000004"/>
    <x v="2"/>
    <n v="-2102.9"/>
  </r>
  <r>
    <n v="49171088"/>
    <x v="9"/>
    <n v="831264"/>
    <n v="5717"/>
    <n v="7043"/>
    <n v="1"/>
    <n v="285.85000000000002"/>
    <x v="2"/>
    <x v="57"/>
    <x v="57"/>
    <n v="7"/>
    <s v="11-04-2024"/>
    <s v="Delivered"/>
    <x v="3"/>
    <n v="5431.15"/>
    <x v="1"/>
    <n v="-1611.85"/>
  </r>
  <r>
    <n v="98376561"/>
    <x v="1"/>
    <n v="402647"/>
    <n v="13508"/>
    <n v="3047"/>
    <n v="1"/>
    <n v="1350.8"/>
    <x v="3"/>
    <x v="41"/>
    <x v="41"/>
    <n v="3"/>
    <s v="03-04-2024"/>
    <s v="Delivered"/>
    <x v="2"/>
    <n v="12157.2"/>
    <x v="2"/>
    <n v="9110.2000000000007"/>
  </r>
  <r>
    <n v="32384662"/>
    <x v="1"/>
    <n v="459414"/>
    <n v="1260"/>
    <n v="3047"/>
    <n v="2"/>
    <n v="504"/>
    <x v="4"/>
    <x v="57"/>
    <x v="57"/>
    <n v="4"/>
    <s v="08-04-2024"/>
    <s v="Delivered"/>
    <x v="0"/>
    <n v="2016"/>
    <x v="3"/>
    <n v="-4078"/>
  </r>
  <r>
    <n v="17620167"/>
    <x v="1"/>
    <n v="724970"/>
    <n v="6566"/>
    <n v="3047"/>
    <n v="2"/>
    <n v="656.6"/>
    <x v="2"/>
    <x v="51"/>
    <x v="51"/>
    <n v="5"/>
    <s v="04-04-2024"/>
    <s v="Delivered"/>
    <x v="0"/>
    <n v="12475.4"/>
    <x v="1"/>
    <n v="6381.4"/>
  </r>
  <r>
    <n v="55876720"/>
    <x v="1"/>
    <n v="583010"/>
    <n v="19344"/>
    <n v="3047"/>
    <n v="1"/>
    <n v="2901.6"/>
    <x v="1"/>
    <x v="58"/>
    <x v="58"/>
    <n v="5"/>
    <s v="22-04-2024"/>
    <s v="Delivered"/>
    <x v="0"/>
    <n v="16442.400000000001"/>
    <x v="1"/>
    <n v="13395.4"/>
  </r>
  <r>
    <n v="52681823"/>
    <x v="1"/>
    <n v="786252"/>
    <n v="14565"/>
    <n v="3047"/>
    <n v="1"/>
    <n v="0"/>
    <x v="0"/>
    <x v="41"/>
    <x v="41"/>
    <n v="6"/>
    <s v="06-04-2024"/>
    <s v="Delivered"/>
    <x v="0"/>
    <n v="14565"/>
    <x v="0"/>
    <n v="11518"/>
  </r>
  <r>
    <n v="59961172"/>
    <x v="1"/>
    <n v="436540"/>
    <n v="8031"/>
    <n v="3047"/>
    <n v="1"/>
    <n v="0"/>
    <x v="0"/>
    <x v="57"/>
    <x v="57"/>
    <n v="6"/>
    <s v="10-04-2024"/>
    <s v="Delivered"/>
    <x v="2"/>
    <n v="8031"/>
    <x v="3"/>
    <n v="4984"/>
  </r>
  <r>
    <n v="76038997"/>
    <x v="1"/>
    <n v="402338"/>
    <n v="10051"/>
    <n v="3047"/>
    <n v="3"/>
    <n v="0"/>
    <x v="0"/>
    <x v="58"/>
    <x v="58"/>
    <n v="5"/>
    <s v="22-04-2024"/>
    <s v="Delivered"/>
    <x v="0"/>
    <n v="30153"/>
    <x v="2"/>
    <n v="21012"/>
  </r>
  <r>
    <n v="50486688"/>
    <x v="1"/>
    <n v="841209"/>
    <n v="19278"/>
    <n v="3047"/>
    <n v="1"/>
    <n v="0"/>
    <x v="0"/>
    <x v="53"/>
    <x v="53"/>
    <n v="2"/>
    <s v="10-04-2024"/>
    <s v="Delivered"/>
    <x v="3"/>
    <n v="19278"/>
    <x v="2"/>
    <n v="16231"/>
  </r>
  <r>
    <n v="67610401"/>
    <x v="1"/>
    <n v="485647"/>
    <n v="8563"/>
    <n v="3047"/>
    <n v="2"/>
    <n v="0"/>
    <x v="0"/>
    <x v="42"/>
    <x v="42"/>
    <n v="1"/>
    <s v="11-04-2024"/>
    <s v="Delivered"/>
    <x v="1"/>
    <n v="17126"/>
    <x v="1"/>
    <n v="11032"/>
  </r>
  <r>
    <n v="41426254"/>
    <x v="1"/>
    <n v="561083"/>
    <n v="12472"/>
    <n v="3047"/>
    <n v="1"/>
    <n v="1247.2"/>
    <x v="3"/>
    <x v="56"/>
    <x v="56"/>
    <n v="5"/>
    <s v="18-04-2024"/>
    <s v="Delivered"/>
    <x v="0"/>
    <n v="11224.8"/>
    <x v="2"/>
    <n v="8177.8"/>
  </r>
  <r>
    <n v="88222933"/>
    <x v="12"/>
    <n v="802819"/>
    <n v="15921"/>
    <n v="5308"/>
    <n v="1"/>
    <n v="0"/>
    <x v="0"/>
    <x v="43"/>
    <x v="43"/>
    <n v="2"/>
    <s v="05-04-2024"/>
    <s v="Delivered"/>
    <x v="3"/>
    <n v="15921"/>
    <x v="3"/>
    <n v="10613"/>
  </r>
  <r>
    <n v="68211760"/>
    <x v="12"/>
    <n v="632373"/>
    <n v="8544"/>
    <n v="5308"/>
    <n v="1"/>
    <n v="427.2"/>
    <x v="2"/>
    <x v="56"/>
    <x v="56"/>
    <n v="3"/>
    <s v="16-04-2024"/>
    <s v="Delivered"/>
    <x v="3"/>
    <n v="8116.8"/>
    <x v="1"/>
    <n v="2808.8"/>
  </r>
  <r>
    <n v="56153339"/>
    <x v="12"/>
    <n v="802819"/>
    <n v="7236"/>
    <n v="5308"/>
    <n v="1"/>
    <n v="0"/>
    <x v="0"/>
    <x v="52"/>
    <x v="52"/>
    <n v="1"/>
    <s v="19-04-2024"/>
    <s v="Delivered"/>
    <x v="1"/>
    <n v="7236"/>
    <x v="2"/>
    <n v="1928"/>
  </r>
  <r>
    <n v="52799022"/>
    <x v="12"/>
    <n v="631736"/>
    <n v="16812"/>
    <n v="5308"/>
    <n v="2"/>
    <n v="0"/>
    <x v="0"/>
    <x v="51"/>
    <x v="51"/>
    <n v="5"/>
    <s v="04-04-2024"/>
    <s v="Delivered"/>
    <x v="1"/>
    <n v="33624"/>
    <x v="0"/>
    <n v="23008"/>
  </r>
  <r>
    <n v="91549765"/>
    <x v="12"/>
    <n v="632373"/>
    <n v="3813"/>
    <n v="5308"/>
    <n v="1"/>
    <n v="190.65"/>
    <x v="2"/>
    <x v="46"/>
    <x v="46"/>
    <n v="3"/>
    <s v="17-04-2024"/>
    <s v="Delivered"/>
    <x v="2"/>
    <n v="3622.35"/>
    <x v="1"/>
    <n v="-1685.65"/>
  </r>
  <r>
    <n v="88786439"/>
    <x v="12"/>
    <n v="864343"/>
    <n v="8332"/>
    <n v="5308"/>
    <n v="1"/>
    <n v="0"/>
    <x v="0"/>
    <x v="57"/>
    <x v="57"/>
    <n v="5"/>
    <s v="09-04-2024"/>
    <s v="Delivered"/>
    <x v="0"/>
    <n v="8332"/>
    <x v="0"/>
    <n v="3024"/>
  </r>
  <r>
    <n v="33591471"/>
    <x v="0"/>
    <n v="377715"/>
    <n v="9123"/>
    <n v="7859"/>
    <n v="2"/>
    <n v="0"/>
    <x v="0"/>
    <x v="54"/>
    <x v="54"/>
    <n v="2"/>
    <s v="11-04-2024"/>
    <s v="Delivered"/>
    <x v="2"/>
    <n v="18246"/>
    <x v="0"/>
    <n v="2528"/>
  </r>
  <r>
    <n v="51027069"/>
    <x v="0"/>
    <n v="973422"/>
    <n v="17048"/>
    <n v="7859"/>
    <n v="2"/>
    <n v="0"/>
    <x v="0"/>
    <x v="51"/>
    <x v="51"/>
    <n v="2"/>
    <s v="01-04-2024"/>
    <s v="Delivered"/>
    <x v="0"/>
    <n v="34096"/>
    <x v="2"/>
    <n v="18378"/>
  </r>
  <r>
    <n v="70779921"/>
    <x v="0"/>
    <n v="413588"/>
    <n v="11846"/>
    <n v="7859"/>
    <n v="2"/>
    <n v="3553.8"/>
    <x v="1"/>
    <x v="65"/>
    <x v="65"/>
    <n v="4"/>
    <s v="15-04-2024"/>
    <s v="Delivered"/>
    <x v="0"/>
    <n v="20138.2"/>
    <x v="3"/>
    <n v="4420.2"/>
  </r>
  <r>
    <n v="10582186"/>
    <x v="0"/>
    <n v="625146"/>
    <n v="18532"/>
    <n v="7859"/>
    <n v="1"/>
    <n v="0"/>
    <x v="0"/>
    <x v="42"/>
    <x v="42"/>
    <n v="5"/>
    <s v="15-04-2024"/>
    <s v="Delivered"/>
    <x v="2"/>
    <n v="18532"/>
    <x v="2"/>
    <n v="10673"/>
  </r>
  <r>
    <n v="37101146"/>
    <x v="0"/>
    <n v="617375"/>
    <n v="16346"/>
    <n v="7859"/>
    <n v="1"/>
    <n v="0"/>
    <x v="0"/>
    <x v="59"/>
    <x v="59"/>
    <n v="7"/>
    <s v="04-04-2024"/>
    <s v="Delivered"/>
    <x v="3"/>
    <n v="16346"/>
    <x v="3"/>
    <n v="8487"/>
  </r>
  <r>
    <n v="35499255"/>
    <x v="0"/>
    <n v="361618"/>
    <n v="17477"/>
    <n v="7859"/>
    <n v="1"/>
    <n v="1747.7"/>
    <x v="3"/>
    <x v="55"/>
    <x v="55"/>
    <n v="2"/>
    <s v="25-04-2024"/>
    <s v="Delivered"/>
    <x v="0"/>
    <n v="15729.3"/>
    <x v="2"/>
    <n v="7870.3"/>
  </r>
  <r>
    <n v="91460345"/>
    <x v="0"/>
    <n v="213721"/>
    <n v="12659"/>
    <n v="7859"/>
    <n v="1"/>
    <n v="0"/>
    <x v="0"/>
    <x v="43"/>
    <x v="43"/>
    <n v="1"/>
    <s v="04-04-2024"/>
    <s v="Delivered"/>
    <x v="0"/>
    <n v="12659"/>
    <x v="0"/>
    <n v="4800"/>
  </r>
  <r>
    <n v="56751880"/>
    <x v="0"/>
    <n v="794587"/>
    <n v="16998"/>
    <n v="7859"/>
    <n v="1"/>
    <n v="0"/>
    <x v="0"/>
    <x v="49"/>
    <x v="49"/>
    <n v="1"/>
    <s v="08-04-2024"/>
    <s v="Delivered"/>
    <x v="1"/>
    <n v="16998"/>
    <x v="0"/>
    <n v="9139"/>
  </r>
  <r>
    <n v="69691437"/>
    <x v="0"/>
    <n v="927912"/>
    <n v="2696"/>
    <n v="7859"/>
    <n v="4"/>
    <n v="539.20000000000005"/>
    <x v="2"/>
    <x v="60"/>
    <x v="60"/>
    <n v="5"/>
    <s v="03-04-2024"/>
    <s v="Delivered"/>
    <x v="0"/>
    <n v="10244.799999999999"/>
    <x v="1"/>
    <n v="-21191.200000000001"/>
  </r>
  <r>
    <n v="51395738"/>
    <x v="0"/>
    <n v="306142"/>
    <n v="17048"/>
    <n v="7859"/>
    <n v="2"/>
    <n v="3409.6"/>
    <x v="3"/>
    <x v="69"/>
    <x v="69"/>
    <n v="1"/>
    <s v="18-08-2023"/>
    <s v="Delivered"/>
    <x v="1"/>
    <n v="30686.400000000001"/>
    <x v="0"/>
    <n v="14968.4"/>
  </r>
  <r>
    <n v="63765155"/>
    <x v="0"/>
    <n v="830025"/>
    <n v="8285"/>
    <n v="7859"/>
    <n v="2"/>
    <n v="0"/>
    <x v="0"/>
    <x v="70"/>
    <x v="70"/>
    <n v="5"/>
    <s v="19-08-2023"/>
    <s v="Delivered"/>
    <x v="1"/>
    <n v="16570"/>
    <x v="1"/>
    <n v="852"/>
  </r>
  <r>
    <n v="87161840"/>
    <x v="0"/>
    <n v="673546"/>
    <n v="18049"/>
    <n v="7859"/>
    <n v="2"/>
    <n v="0"/>
    <x v="0"/>
    <x v="71"/>
    <x v="71"/>
    <n v="5"/>
    <s v="14-08-2023"/>
    <s v="Delivered"/>
    <x v="0"/>
    <n v="36098"/>
    <x v="1"/>
    <n v="20380"/>
  </r>
  <r>
    <n v="24490391"/>
    <x v="0"/>
    <n v="300932"/>
    <n v="4961"/>
    <n v="7859"/>
    <n v="1"/>
    <n v="0"/>
    <x v="0"/>
    <x v="70"/>
    <x v="70"/>
    <n v="1"/>
    <s v="15-08-2023"/>
    <s v="Delivered"/>
    <x v="0"/>
    <n v="4961"/>
    <x v="0"/>
    <n v="-2898"/>
  </r>
  <r>
    <n v="63437398"/>
    <x v="0"/>
    <n v="441535"/>
    <n v="877"/>
    <n v="7859"/>
    <n v="1"/>
    <n v="0"/>
    <x v="0"/>
    <x v="70"/>
    <x v="70"/>
    <n v="5"/>
    <s v="19-08-2023"/>
    <s v="Delivered"/>
    <x v="2"/>
    <n v="877"/>
    <x v="1"/>
    <n v="-6982"/>
  </r>
  <r>
    <n v="82398083"/>
    <x v="0"/>
    <n v="715895"/>
    <n v="5301"/>
    <n v="7859"/>
    <n v="2"/>
    <n v="0"/>
    <x v="0"/>
    <x v="72"/>
    <x v="72"/>
    <n v="5"/>
    <s v="01-08-2023"/>
    <s v="Delivered"/>
    <x v="2"/>
    <n v="10602"/>
    <x v="1"/>
    <n v="-5116"/>
  </r>
  <r>
    <n v="47111151"/>
    <x v="0"/>
    <n v="755552"/>
    <n v="17655"/>
    <n v="7859"/>
    <n v="1"/>
    <n v="0"/>
    <x v="0"/>
    <x v="73"/>
    <x v="73"/>
    <n v="6"/>
    <s v="29-08-2023"/>
    <s v="Delivered"/>
    <x v="1"/>
    <n v="17655"/>
    <x v="0"/>
    <n v="9796"/>
  </r>
  <r>
    <n v="88763056"/>
    <x v="1"/>
    <n v="893223"/>
    <n v="8575"/>
    <n v="3047"/>
    <n v="1"/>
    <n v="1286.25"/>
    <x v="1"/>
    <x v="74"/>
    <x v="74"/>
    <n v="1"/>
    <s v="29-08-2023"/>
    <s v="Delivered"/>
    <x v="2"/>
    <n v="7288.75"/>
    <x v="3"/>
    <n v="4241.75"/>
  </r>
  <r>
    <n v="47763008"/>
    <x v="1"/>
    <n v="664478"/>
    <n v="9006"/>
    <n v="3047"/>
    <n v="1"/>
    <n v="900.6"/>
    <x v="3"/>
    <x v="75"/>
    <x v="75"/>
    <n v="4"/>
    <s v="16-08-2023"/>
    <s v="Delivered"/>
    <x v="0"/>
    <n v="8105.4"/>
    <x v="2"/>
    <n v="5058.3999999999996"/>
  </r>
  <r>
    <n v="43275109"/>
    <x v="1"/>
    <n v="313844"/>
    <n v="19198"/>
    <n v="3047"/>
    <n v="2"/>
    <n v="3839.6"/>
    <x v="3"/>
    <x v="76"/>
    <x v="76"/>
    <n v="1"/>
    <s v="28-08-2023"/>
    <s v="Delivered"/>
    <x v="1"/>
    <n v="34556.400000000001"/>
    <x v="2"/>
    <n v="28462.400000000001"/>
  </r>
  <r>
    <n v="14670638"/>
    <x v="1"/>
    <n v="392913"/>
    <n v="19357"/>
    <n v="3047"/>
    <n v="2"/>
    <n v="0"/>
    <x v="0"/>
    <x v="77"/>
    <x v="77"/>
    <n v="1"/>
    <s v="04-08-2023"/>
    <s v="Delivered"/>
    <x v="2"/>
    <n v="38714"/>
    <x v="0"/>
    <n v="32620"/>
  </r>
  <r>
    <n v="20071854"/>
    <x v="1"/>
    <n v="242627"/>
    <n v="3470"/>
    <n v="3047"/>
    <n v="1"/>
    <n v="0"/>
    <x v="0"/>
    <x v="78"/>
    <x v="78"/>
    <n v="4"/>
    <s v="15-08-2023"/>
    <s v="Delivered"/>
    <x v="0"/>
    <n v="3470"/>
    <x v="2"/>
    <n v="423"/>
  </r>
  <r>
    <n v="59370777"/>
    <x v="1"/>
    <n v="210215"/>
    <n v="14715"/>
    <n v="3047"/>
    <n v="1"/>
    <n v="0"/>
    <x v="0"/>
    <x v="79"/>
    <x v="79"/>
    <n v="5"/>
    <s v="24-08-2023"/>
    <s v="Delivered"/>
    <x v="3"/>
    <n v="14715"/>
    <x v="1"/>
    <n v="11668"/>
  </r>
  <r>
    <n v="65250068"/>
    <x v="1"/>
    <n v="327885"/>
    <n v="7388"/>
    <n v="3047"/>
    <n v="1"/>
    <n v="0"/>
    <x v="0"/>
    <x v="80"/>
    <x v="80"/>
    <n v="7"/>
    <s v="17-08-2023"/>
    <s v="Delivered"/>
    <x v="0"/>
    <n v="7388"/>
    <x v="4"/>
    <n v="4341"/>
  </r>
  <r>
    <n v="34073380"/>
    <x v="1"/>
    <n v="227351"/>
    <n v="17316"/>
    <n v="3047"/>
    <n v="1"/>
    <n v="0"/>
    <x v="0"/>
    <x v="73"/>
    <x v="73"/>
    <n v="2"/>
    <s v="25-08-2023"/>
    <s v="Delivered"/>
    <x v="3"/>
    <n v="17316"/>
    <x v="2"/>
    <n v="14269"/>
  </r>
  <r>
    <n v="16135823"/>
    <x v="2"/>
    <n v="498433"/>
    <n v="17717"/>
    <n v="4833"/>
    <n v="3"/>
    <n v="0"/>
    <x v="0"/>
    <x v="69"/>
    <x v="69"/>
    <n v="2"/>
    <s v="19-08-2023"/>
    <s v="Delivered"/>
    <x v="0"/>
    <n v="53151"/>
    <x v="0"/>
    <n v="38652"/>
  </r>
  <r>
    <n v="59930790"/>
    <x v="2"/>
    <n v="489340"/>
    <n v="12665"/>
    <n v="4833"/>
    <n v="2"/>
    <n v="0"/>
    <x v="0"/>
    <x v="75"/>
    <x v="75"/>
    <n v="7"/>
    <s v="19-08-2023"/>
    <s v="Delivered"/>
    <x v="2"/>
    <n v="25330"/>
    <x v="0"/>
    <n v="15664"/>
  </r>
  <r>
    <n v="69352161"/>
    <x v="2"/>
    <n v="408855"/>
    <n v="9969"/>
    <n v="4833"/>
    <n v="1"/>
    <n v="0"/>
    <x v="0"/>
    <x v="69"/>
    <x v="69"/>
    <n v="5"/>
    <s v="22-08-2023"/>
    <s v="Delivered"/>
    <x v="0"/>
    <n v="9969"/>
    <x v="1"/>
    <n v="5136"/>
  </r>
  <r>
    <n v="35519083"/>
    <x v="2"/>
    <n v="234144"/>
    <n v="1500"/>
    <n v="4833"/>
    <n v="1"/>
    <n v="225"/>
    <x v="1"/>
    <x v="73"/>
    <x v="73"/>
    <n v="7"/>
    <s v="30-08-2023"/>
    <s v="Delivered"/>
    <x v="2"/>
    <n v="1275"/>
    <x v="1"/>
    <n v="-3558"/>
  </r>
  <r>
    <n v="73380266"/>
    <x v="2"/>
    <n v="746313"/>
    <n v="4304"/>
    <n v="4833"/>
    <n v="2"/>
    <n v="1291.2"/>
    <x v="1"/>
    <x v="81"/>
    <x v="81"/>
    <n v="7"/>
    <s v="23-08-2023"/>
    <s v="Delivered"/>
    <x v="0"/>
    <n v="7316.8"/>
    <x v="2"/>
    <n v="-2349.1999999999998"/>
  </r>
  <r>
    <n v="26989677"/>
    <x v="2"/>
    <n v="223853"/>
    <n v="1451"/>
    <n v="4833"/>
    <n v="2"/>
    <n v="0"/>
    <x v="0"/>
    <x v="77"/>
    <x v="77"/>
    <n v="4"/>
    <s v="07-08-2023"/>
    <s v="Delivered"/>
    <x v="1"/>
    <n v="2902"/>
    <x v="0"/>
    <n v="-6764"/>
  </r>
  <r>
    <n v="61536717"/>
    <x v="2"/>
    <n v="444312"/>
    <n v="14437"/>
    <n v="4833"/>
    <n v="1"/>
    <n v="721.85"/>
    <x v="2"/>
    <x v="82"/>
    <x v="82"/>
    <n v="1"/>
    <s v="23-08-2023"/>
    <s v="Delivered"/>
    <x v="2"/>
    <n v="13715.15"/>
    <x v="3"/>
    <n v="8882.15"/>
  </r>
  <r>
    <n v="41428626"/>
    <x v="3"/>
    <n v="213721"/>
    <n v="19748"/>
    <n v="5303"/>
    <n v="1"/>
    <n v="0"/>
    <x v="0"/>
    <x v="83"/>
    <x v="83"/>
    <n v="1"/>
    <s v="08-08-2023"/>
    <s v="Delivered"/>
    <x v="1"/>
    <n v="19748"/>
    <x v="3"/>
    <n v="14445"/>
  </r>
  <r>
    <n v="65913331"/>
    <x v="3"/>
    <n v="467865"/>
    <n v="2680"/>
    <n v="5303"/>
    <n v="1"/>
    <n v="402"/>
    <x v="1"/>
    <x v="77"/>
    <x v="77"/>
    <n v="4"/>
    <s v="07-08-2023"/>
    <s v="Delivered"/>
    <x v="2"/>
    <n v="2278"/>
    <x v="1"/>
    <n v="-3025"/>
  </r>
  <r>
    <n v="19939096"/>
    <x v="3"/>
    <n v="972918"/>
    <n v="12874"/>
    <n v="5303"/>
    <n v="1"/>
    <n v="0"/>
    <x v="0"/>
    <x v="82"/>
    <x v="82"/>
    <n v="4"/>
    <s v="26-08-2023"/>
    <s v="Delivered"/>
    <x v="1"/>
    <n v="12874"/>
    <x v="1"/>
    <n v="7571"/>
  </r>
  <r>
    <n v="96525668"/>
    <x v="3"/>
    <n v="761091"/>
    <n v="14558"/>
    <n v="5303"/>
    <n v="2"/>
    <n v="2911.6"/>
    <x v="3"/>
    <x v="84"/>
    <x v="84"/>
    <n v="2"/>
    <s v="28-08-2023"/>
    <s v="Delivered"/>
    <x v="3"/>
    <n v="26204.400000000001"/>
    <x v="0"/>
    <n v="15598.4"/>
  </r>
  <r>
    <n v="25304396"/>
    <x v="3"/>
    <n v="643732"/>
    <n v="17276"/>
    <n v="5303"/>
    <n v="1"/>
    <n v="1727.6"/>
    <x v="3"/>
    <x v="85"/>
    <x v="85"/>
    <n v="6"/>
    <s v="21-08-2023"/>
    <s v="Delivered"/>
    <x v="1"/>
    <n v="15548.4"/>
    <x v="1"/>
    <n v="10245.4"/>
  </r>
  <r>
    <n v="97444123"/>
    <x v="3"/>
    <n v="208721"/>
    <n v="14004"/>
    <n v="5303"/>
    <n v="2"/>
    <n v="0"/>
    <x v="0"/>
    <x v="86"/>
    <x v="86"/>
    <n v="3"/>
    <s v="23-08-2023"/>
    <s v="Delivered"/>
    <x v="2"/>
    <n v="28008"/>
    <x v="1"/>
    <n v="17402"/>
  </r>
  <r>
    <n v="77834855"/>
    <x v="3"/>
    <n v="932697"/>
    <n v="10009"/>
    <n v="5303"/>
    <n v="1"/>
    <n v="0"/>
    <x v="0"/>
    <x v="87"/>
    <x v="87"/>
    <n v="7"/>
    <s v="05-08-2023"/>
    <s v="Delivered"/>
    <x v="2"/>
    <n v="10009"/>
    <x v="1"/>
    <n v="4706"/>
  </r>
  <r>
    <n v="69476001"/>
    <x v="3"/>
    <n v="618309"/>
    <n v="15247"/>
    <n v="5303"/>
    <n v="1"/>
    <n v="0"/>
    <x v="0"/>
    <x v="88"/>
    <x v="88"/>
    <n v="5"/>
    <s v="26-08-2023"/>
    <s v="Delivered"/>
    <x v="1"/>
    <n v="15247"/>
    <x v="3"/>
    <n v="9944"/>
  </r>
  <r>
    <n v="15047559"/>
    <x v="4"/>
    <n v="410445"/>
    <n v="17232"/>
    <n v="1807"/>
    <n v="1"/>
    <n v="0"/>
    <x v="0"/>
    <x v="87"/>
    <x v="87"/>
    <n v="7"/>
    <s v="05-08-2023"/>
    <s v="Delivered"/>
    <x v="0"/>
    <n v="17232"/>
    <x v="1"/>
    <n v="15425"/>
  </r>
  <r>
    <n v="27690330"/>
    <x v="4"/>
    <n v="980550"/>
    <n v="7259"/>
    <n v="1807"/>
    <n v="2"/>
    <n v="725.9"/>
    <x v="2"/>
    <x v="89"/>
    <x v="89"/>
    <n v="7"/>
    <s v="20-08-2023"/>
    <s v="Delivered"/>
    <x v="0"/>
    <n v="13792.1"/>
    <x v="0"/>
    <n v="10178.1"/>
  </r>
  <r>
    <n v="53258988"/>
    <x v="4"/>
    <n v="805711"/>
    <n v="4634"/>
    <n v="1807"/>
    <n v="2"/>
    <n v="1390.2"/>
    <x v="1"/>
    <x v="83"/>
    <x v="83"/>
    <n v="6"/>
    <s v="13-08-2023"/>
    <s v="Delivered"/>
    <x v="3"/>
    <n v="7877.8"/>
    <x v="2"/>
    <n v="4263.8"/>
  </r>
  <r>
    <n v="68461818"/>
    <x v="4"/>
    <n v="556480"/>
    <n v="10801"/>
    <n v="1807"/>
    <n v="1"/>
    <n v="0"/>
    <x v="0"/>
    <x v="71"/>
    <x v="71"/>
    <n v="5"/>
    <s v="14-08-2023"/>
    <s v="Delivered"/>
    <x v="3"/>
    <n v="10801"/>
    <x v="2"/>
    <n v="8994"/>
  </r>
  <r>
    <n v="46249845"/>
    <x v="4"/>
    <n v="843852"/>
    <n v="18749"/>
    <n v="1807"/>
    <n v="1"/>
    <n v="1874.9"/>
    <x v="3"/>
    <x v="90"/>
    <x v="90"/>
    <n v="3"/>
    <s v="08-08-2023"/>
    <s v="Delivered"/>
    <x v="2"/>
    <n v="16874.099999999999"/>
    <x v="1"/>
    <n v="15067.1"/>
  </r>
  <r>
    <n v="78371272"/>
    <x v="4"/>
    <n v="640186"/>
    <n v="6951"/>
    <n v="1807"/>
    <n v="2"/>
    <n v="0"/>
    <x v="0"/>
    <x v="90"/>
    <x v="90"/>
    <n v="1"/>
    <s v="06-08-2023"/>
    <s v="Delivered"/>
    <x v="1"/>
    <n v="13902"/>
    <x v="3"/>
    <n v="10288"/>
  </r>
  <r>
    <n v="15197528"/>
    <x v="4"/>
    <n v="323552"/>
    <n v="17798"/>
    <n v="1807"/>
    <n v="1"/>
    <n v="0"/>
    <x v="0"/>
    <x v="75"/>
    <x v="75"/>
    <n v="2"/>
    <s v="14-08-2023"/>
    <s v="Delivered"/>
    <x v="0"/>
    <n v="17798"/>
    <x v="1"/>
    <n v="15991"/>
  </r>
  <r>
    <n v="45496015"/>
    <x v="4"/>
    <n v="539403"/>
    <n v="6239"/>
    <n v="1807"/>
    <n v="1"/>
    <n v="623.9"/>
    <x v="3"/>
    <x v="90"/>
    <x v="90"/>
    <n v="2"/>
    <s v="07-08-2023"/>
    <s v="Delivered"/>
    <x v="2"/>
    <n v="5615.1"/>
    <x v="3"/>
    <n v="3808.1"/>
  </r>
  <r>
    <n v="97775215"/>
    <x v="4"/>
    <n v="847983"/>
    <n v="7056"/>
    <n v="1807"/>
    <n v="1"/>
    <n v="352.8"/>
    <x v="2"/>
    <x v="80"/>
    <x v="80"/>
    <n v="6"/>
    <s v="16-08-2023"/>
    <s v="Delivered"/>
    <x v="3"/>
    <n v="6703.2"/>
    <x v="3"/>
    <n v="4896.2"/>
  </r>
  <r>
    <n v="73013937"/>
    <x v="5"/>
    <n v="403974"/>
    <n v="2272"/>
    <n v="6320"/>
    <n v="1"/>
    <n v="340.8"/>
    <x v="1"/>
    <x v="90"/>
    <x v="90"/>
    <n v="5"/>
    <s v="10-08-2023"/>
    <s v="Delivered"/>
    <x v="0"/>
    <n v="1931.2"/>
    <x v="0"/>
    <n v="-4388.8"/>
  </r>
  <r>
    <n v="95565484"/>
    <x v="5"/>
    <n v="867782"/>
    <n v="6294"/>
    <n v="6320"/>
    <n v="1"/>
    <n v="0"/>
    <x v="0"/>
    <x v="91"/>
    <x v="91"/>
    <n v="4"/>
    <s v="01-08-2023"/>
    <s v="Delivered"/>
    <x v="2"/>
    <n v="6294"/>
    <x v="2"/>
    <n v="-26"/>
  </r>
  <r>
    <n v="70012727"/>
    <x v="5"/>
    <n v="362555"/>
    <n v="15322"/>
    <n v="6320"/>
    <n v="3"/>
    <n v="0"/>
    <x v="0"/>
    <x v="92"/>
    <x v="92"/>
    <n v="4"/>
    <s v="08-08-2023"/>
    <s v="Delivered"/>
    <x v="0"/>
    <n v="45966"/>
    <x v="1"/>
    <n v="27006"/>
  </r>
  <r>
    <n v="99663907"/>
    <x v="5"/>
    <n v="770792"/>
    <n v="8094"/>
    <n v="6320"/>
    <n v="1"/>
    <n v="0"/>
    <x v="0"/>
    <x v="75"/>
    <x v="75"/>
    <n v="3"/>
    <s v="15-08-2023"/>
    <s v="Delivered"/>
    <x v="0"/>
    <n v="8094"/>
    <x v="2"/>
    <n v="1774"/>
  </r>
  <r>
    <n v="20043277"/>
    <x v="5"/>
    <n v="393720"/>
    <n v="2906"/>
    <n v="6320"/>
    <n v="1"/>
    <n v="0"/>
    <x v="0"/>
    <x v="93"/>
    <x v="93"/>
    <n v="2"/>
    <s v="20-08-2023"/>
    <s v="Delivered"/>
    <x v="0"/>
    <n v="2906"/>
    <x v="0"/>
    <n v="-3414"/>
  </r>
  <r>
    <n v="82825679"/>
    <x v="5"/>
    <n v="604186"/>
    <n v="9550"/>
    <n v="6320"/>
    <n v="1"/>
    <n v="0"/>
    <x v="0"/>
    <x v="79"/>
    <x v="79"/>
    <n v="4"/>
    <s v="23-08-2023"/>
    <s v="Delivered"/>
    <x v="0"/>
    <n v="9550"/>
    <x v="3"/>
    <n v="3230"/>
  </r>
  <r>
    <n v="85283645"/>
    <x v="5"/>
    <n v="617754"/>
    <n v="19127"/>
    <n v="6320"/>
    <n v="2"/>
    <n v="3825.4"/>
    <x v="3"/>
    <x v="94"/>
    <x v="94"/>
    <n v="4"/>
    <s v="10-08-2023"/>
    <s v="Delivered"/>
    <x v="1"/>
    <n v="34428.6"/>
    <x v="2"/>
    <n v="21788.6"/>
  </r>
  <r>
    <n v="30270856"/>
    <x v="6"/>
    <n v="484489"/>
    <n v="2274"/>
    <n v="6716"/>
    <n v="3"/>
    <n v="341.1"/>
    <x v="2"/>
    <x v="92"/>
    <x v="92"/>
    <n v="4"/>
    <s v="08-08-2023"/>
    <s v="Delivered"/>
    <x v="1"/>
    <n v="6480.9"/>
    <x v="1"/>
    <n v="-13667.1"/>
  </r>
  <r>
    <n v="52802529"/>
    <x v="6"/>
    <n v="385679"/>
    <n v="12006"/>
    <n v="6716"/>
    <n v="1"/>
    <n v="1800.9"/>
    <x v="1"/>
    <x v="72"/>
    <x v="72"/>
    <n v="6"/>
    <s v="02-08-2023"/>
    <s v="Delivered"/>
    <x v="2"/>
    <n v="10205.1"/>
    <x v="3"/>
    <n v="3489.1"/>
  </r>
  <r>
    <n v="31473054"/>
    <x v="6"/>
    <n v="837460"/>
    <n v="6536"/>
    <n v="6716"/>
    <n v="2"/>
    <n v="0"/>
    <x v="0"/>
    <x v="71"/>
    <x v="71"/>
    <n v="1"/>
    <s v="10-08-2023"/>
    <s v="Delivered"/>
    <x v="2"/>
    <n v="13072"/>
    <x v="2"/>
    <n v="-360"/>
  </r>
  <r>
    <n v="94790150"/>
    <x v="6"/>
    <n v="459409"/>
    <n v="15381"/>
    <n v="6716"/>
    <n v="1"/>
    <n v="1538.1"/>
    <x v="3"/>
    <x v="90"/>
    <x v="90"/>
    <n v="3"/>
    <s v="08-08-2023"/>
    <s v="Delivered"/>
    <x v="0"/>
    <n v="13842.9"/>
    <x v="3"/>
    <n v="7126.9"/>
  </r>
  <r>
    <n v="20075036"/>
    <x v="6"/>
    <n v="980009"/>
    <n v="2102"/>
    <n v="6716"/>
    <n v="1"/>
    <n v="0"/>
    <x v="0"/>
    <x v="94"/>
    <x v="94"/>
    <n v="7"/>
    <s v="13-08-2023"/>
    <s v="Delivered"/>
    <x v="2"/>
    <n v="2102"/>
    <x v="2"/>
    <n v="-4614"/>
  </r>
  <r>
    <n v="26948946"/>
    <x v="6"/>
    <n v="457657"/>
    <n v="2459"/>
    <n v="6716"/>
    <n v="2"/>
    <n v="0"/>
    <x v="0"/>
    <x v="89"/>
    <x v="89"/>
    <n v="4"/>
    <s v="17-08-2023"/>
    <s v="Delivered"/>
    <x v="2"/>
    <n v="4918"/>
    <x v="3"/>
    <n v="-8514"/>
  </r>
  <r>
    <n v="83871890"/>
    <x v="6"/>
    <n v="399072"/>
    <n v="19950"/>
    <n v="6716"/>
    <n v="1"/>
    <n v="1995"/>
    <x v="3"/>
    <x v="89"/>
    <x v="89"/>
    <n v="7"/>
    <s v="20-08-2023"/>
    <s v="Delivered"/>
    <x v="0"/>
    <n v="17955"/>
    <x v="2"/>
    <n v="11239"/>
  </r>
  <r>
    <n v="64549859"/>
    <x v="6"/>
    <n v="617754"/>
    <n v="12534"/>
    <n v="6716"/>
    <n v="2"/>
    <n v="1253.4000000000001"/>
    <x v="2"/>
    <x v="83"/>
    <x v="83"/>
    <n v="5"/>
    <s v="12-08-2023"/>
    <s v="Delivered"/>
    <x v="2"/>
    <n v="23814.6"/>
    <x v="1"/>
    <n v="10382.6"/>
  </r>
  <r>
    <n v="52587010"/>
    <x v="6"/>
    <n v="690795"/>
    <n v="8083"/>
    <n v="6716"/>
    <n v="1"/>
    <n v="0"/>
    <x v="0"/>
    <x v="91"/>
    <x v="91"/>
    <n v="5"/>
    <s v="02-08-2023"/>
    <s v="Delivered"/>
    <x v="0"/>
    <n v="8083"/>
    <x v="2"/>
    <n v="1367"/>
  </r>
  <r>
    <n v="81287314"/>
    <x v="6"/>
    <n v="641996"/>
    <n v="16422"/>
    <n v="6716"/>
    <n v="2"/>
    <n v="1642.2"/>
    <x v="2"/>
    <x v="78"/>
    <x v="78"/>
    <n v="4"/>
    <s v="15-08-2023"/>
    <s v="Delivered"/>
    <x v="0"/>
    <n v="31201.8"/>
    <x v="1"/>
    <n v="17769.8"/>
  </r>
  <r>
    <n v="72092888"/>
    <x v="6"/>
    <n v="258760"/>
    <n v="10924"/>
    <n v="6716"/>
    <n v="1"/>
    <n v="0"/>
    <x v="0"/>
    <x v="80"/>
    <x v="80"/>
    <n v="6"/>
    <s v="16-08-2023"/>
    <s v="Delivered"/>
    <x v="0"/>
    <n v="10924"/>
    <x v="3"/>
    <n v="4208"/>
  </r>
  <r>
    <n v="99490304"/>
    <x v="7"/>
    <n v="281618"/>
    <n v="5307"/>
    <n v="13689"/>
    <n v="3"/>
    <n v="796.05"/>
    <x v="2"/>
    <x v="93"/>
    <x v="93"/>
    <n v="1"/>
    <s v="19-08-2023"/>
    <s v="Delivered"/>
    <x v="0"/>
    <n v="15124.95"/>
    <x v="1"/>
    <n v="-25942.05"/>
  </r>
  <r>
    <n v="39161379"/>
    <x v="7"/>
    <n v="747923"/>
    <n v="10426"/>
    <n v="13689"/>
    <n v="2"/>
    <n v="3127.8"/>
    <x v="1"/>
    <x v="85"/>
    <x v="85"/>
    <n v="5"/>
    <s v="20-08-2023"/>
    <s v="Delivered"/>
    <x v="0"/>
    <n v="17724.2"/>
    <x v="2"/>
    <n v="-9653.7999999999993"/>
  </r>
  <r>
    <n v="67594492"/>
    <x v="7"/>
    <n v="863653"/>
    <n v="17931"/>
    <n v="13689"/>
    <n v="1"/>
    <n v="3586.2"/>
    <x v="4"/>
    <x v="71"/>
    <x v="71"/>
    <n v="5"/>
    <s v="14-08-2023"/>
    <s v="Delivered"/>
    <x v="0"/>
    <n v="14344.8"/>
    <x v="2"/>
    <n v="655.8"/>
  </r>
  <r>
    <n v="67723010"/>
    <x v="7"/>
    <n v="890897"/>
    <n v="6612"/>
    <n v="13689"/>
    <n v="3"/>
    <n v="991.8"/>
    <x v="2"/>
    <x v="73"/>
    <x v="73"/>
    <n v="3"/>
    <s v="26-08-2023"/>
    <s v="Delivered"/>
    <x v="3"/>
    <n v="18844.2"/>
    <x v="1"/>
    <n v="-22222.799999999999"/>
  </r>
  <r>
    <n v="35848226"/>
    <x v="7"/>
    <n v="821121"/>
    <n v="13175"/>
    <n v="13689"/>
    <n v="1"/>
    <n v="2635"/>
    <x v="4"/>
    <x v="94"/>
    <x v="94"/>
    <n v="2"/>
    <s v="08-08-2023"/>
    <s v="Delivered"/>
    <x v="0"/>
    <n v="10540"/>
    <x v="2"/>
    <n v="-3149"/>
  </r>
  <r>
    <n v="26726926"/>
    <x v="7"/>
    <n v="546265"/>
    <n v="7295"/>
    <n v="13689"/>
    <n v="1"/>
    <n v="364.75"/>
    <x v="2"/>
    <x v="87"/>
    <x v="87"/>
    <n v="4"/>
    <s v="02-08-2023"/>
    <s v="Delivered"/>
    <x v="0"/>
    <n v="6930.25"/>
    <x v="3"/>
    <n v="-6758.75"/>
  </r>
  <r>
    <n v="14835614"/>
    <x v="7"/>
    <n v="754718"/>
    <n v="5494"/>
    <n v="13689"/>
    <n v="1"/>
    <n v="549.4"/>
    <x v="3"/>
    <x v="90"/>
    <x v="90"/>
    <n v="1"/>
    <s v="06-08-2023"/>
    <s v="Delivered"/>
    <x v="0"/>
    <n v="4944.6000000000004"/>
    <x v="3"/>
    <n v="-8744.4"/>
  </r>
  <r>
    <n v="74854563"/>
    <x v="8"/>
    <n v="466105"/>
    <n v="18164"/>
    <n v="8679"/>
    <n v="1"/>
    <n v="908.2"/>
    <x v="2"/>
    <x v="93"/>
    <x v="93"/>
    <n v="6"/>
    <s v="24-08-2023"/>
    <s v="Delivered"/>
    <x v="0"/>
    <n v="17255.8"/>
    <x v="1"/>
    <n v="8576.7999999999993"/>
  </r>
  <r>
    <n v="39127464"/>
    <x v="8"/>
    <n v="327885"/>
    <n v="6183"/>
    <n v="8679"/>
    <n v="2"/>
    <n v="0"/>
    <x v="0"/>
    <x v="80"/>
    <x v="80"/>
    <n v="3"/>
    <s v="13-08-2023"/>
    <s v="Delivered"/>
    <x v="0"/>
    <n v="12366"/>
    <x v="2"/>
    <n v="-4992"/>
  </r>
  <r>
    <n v="15937353"/>
    <x v="8"/>
    <n v="698969"/>
    <n v="15156"/>
    <n v="8679"/>
    <n v="2"/>
    <n v="0"/>
    <x v="0"/>
    <x v="95"/>
    <x v="95"/>
    <n v="3"/>
    <s v="03-08-2023"/>
    <s v="Delivered"/>
    <x v="0"/>
    <n v="30312"/>
    <x v="2"/>
    <n v="12954"/>
  </r>
  <r>
    <n v="74227366"/>
    <x v="8"/>
    <n v="440633"/>
    <n v="984"/>
    <n v="8679"/>
    <n v="1"/>
    <n v="0"/>
    <x v="0"/>
    <x v="95"/>
    <x v="95"/>
    <n v="2"/>
    <s v="02-08-2023"/>
    <s v="Delivered"/>
    <x v="0"/>
    <n v="984"/>
    <x v="2"/>
    <n v="-7695"/>
  </r>
  <r>
    <n v="24923247"/>
    <x v="8"/>
    <n v="936677"/>
    <n v="16611"/>
    <n v="8679"/>
    <n v="1"/>
    <n v="2491.65"/>
    <x v="1"/>
    <x v="96"/>
    <x v="96"/>
    <n v="6"/>
    <s v="31-08-2023"/>
    <s v="Delivered"/>
    <x v="2"/>
    <n v="14119.35"/>
    <x v="3"/>
    <n v="5440.35"/>
  </r>
  <r>
    <n v="21402740"/>
    <x v="8"/>
    <n v="460804"/>
    <n v="11859"/>
    <n v="8679"/>
    <n v="3"/>
    <n v="1778.85"/>
    <x v="2"/>
    <x v="73"/>
    <x v="73"/>
    <n v="5"/>
    <s v="28-08-2023"/>
    <s v="Delivered"/>
    <x v="3"/>
    <n v="33798.15"/>
    <x v="0"/>
    <n v="7761.15"/>
  </r>
  <r>
    <n v="65541117"/>
    <x v="8"/>
    <n v="659713"/>
    <n v="16986"/>
    <n v="8679"/>
    <n v="1"/>
    <n v="849.3"/>
    <x v="2"/>
    <x v="78"/>
    <x v="78"/>
    <n v="1"/>
    <s v="12-08-2023"/>
    <s v="Delivered"/>
    <x v="3"/>
    <n v="16136.7"/>
    <x v="3"/>
    <n v="7457.7"/>
  </r>
  <r>
    <n v="37804191"/>
    <x v="8"/>
    <n v="601066"/>
    <n v="7940"/>
    <n v="8679"/>
    <n v="3"/>
    <n v="0"/>
    <x v="0"/>
    <x v="90"/>
    <x v="90"/>
    <n v="6"/>
    <s v="11-08-2023"/>
    <s v="Delivered"/>
    <x v="0"/>
    <n v="23820"/>
    <x v="3"/>
    <n v="-2217"/>
  </r>
  <r>
    <n v="74019136"/>
    <x v="8"/>
    <n v="387316"/>
    <n v="15765"/>
    <n v="8679"/>
    <n v="1"/>
    <n v="0"/>
    <x v="0"/>
    <x v="96"/>
    <x v="96"/>
    <n v="6"/>
    <s v="31-08-2023"/>
    <s v="Delivered"/>
    <x v="3"/>
    <n v="15765"/>
    <x v="2"/>
    <n v="7086"/>
  </r>
  <r>
    <n v="87731247"/>
    <x v="9"/>
    <n v="441099"/>
    <n v="16659"/>
    <n v="7043"/>
    <n v="1"/>
    <n v="2498.85"/>
    <x v="1"/>
    <x v="86"/>
    <x v="86"/>
    <n v="6"/>
    <s v="26-08-2023"/>
    <s v="Delivered"/>
    <x v="0"/>
    <n v="14160.15"/>
    <x v="2"/>
    <n v="7117.15"/>
  </r>
  <r>
    <n v="44224936"/>
    <x v="9"/>
    <n v="497223"/>
    <n v="16590"/>
    <n v="7043"/>
    <n v="4"/>
    <n v="0"/>
    <x v="0"/>
    <x v="75"/>
    <x v="75"/>
    <n v="2"/>
    <s v="14-08-2023"/>
    <s v="Delivered"/>
    <x v="0"/>
    <n v="66360"/>
    <x v="1"/>
    <n v="38188"/>
  </r>
  <r>
    <n v="42542167"/>
    <x v="9"/>
    <n v="402647"/>
    <n v="2921"/>
    <n v="7043"/>
    <n v="2"/>
    <n v="584.20000000000005"/>
    <x v="3"/>
    <x v="81"/>
    <x v="81"/>
    <n v="5"/>
    <s v="21-08-2023"/>
    <s v="Delivered"/>
    <x v="0"/>
    <n v="5257.8"/>
    <x v="1"/>
    <n v="-8828.2000000000007"/>
  </r>
  <r>
    <n v="16783418"/>
    <x v="9"/>
    <n v="579818"/>
    <n v="11676"/>
    <n v="7043"/>
    <n v="1"/>
    <n v="0"/>
    <x v="0"/>
    <x v="79"/>
    <x v="79"/>
    <n v="7"/>
    <s v="26-08-2023"/>
    <s v="Delivered"/>
    <x v="1"/>
    <n v="11676"/>
    <x v="2"/>
    <n v="4633"/>
  </r>
  <r>
    <n v="36772387"/>
    <x v="9"/>
    <n v="979015"/>
    <n v="2286"/>
    <n v="7043"/>
    <n v="1"/>
    <n v="228.6"/>
    <x v="3"/>
    <x v="97"/>
    <x v="97"/>
    <n v="2"/>
    <s v="10-08-2023"/>
    <s v="Delivered"/>
    <x v="2"/>
    <n v="2057.4"/>
    <x v="0"/>
    <n v="-4985.6000000000004"/>
  </r>
  <r>
    <n v="61124122"/>
    <x v="9"/>
    <n v="352203"/>
    <n v="12095"/>
    <n v="7043"/>
    <n v="1"/>
    <n v="0"/>
    <x v="0"/>
    <x v="84"/>
    <x v="84"/>
    <n v="5"/>
    <s v="31-08-2023"/>
    <s v="Delivered"/>
    <x v="1"/>
    <n v="12095"/>
    <x v="1"/>
    <n v="5052"/>
  </r>
  <r>
    <n v="40885967"/>
    <x v="9"/>
    <n v="633108"/>
    <n v="5926"/>
    <n v="7043"/>
    <n v="2"/>
    <n v="1777.8"/>
    <x v="1"/>
    <x v="86"/>
    <x v="86"/>
    <n v="3"/>
    <s v="23-08-2023"/>
    <s v="Delivered"/>
    <x v="2"/>
    <n v="10074.200000000001"/>
    <x v="0"/>
    <n v="-4011.8"/>
  </r>
  <r>
    <n v="98986321"/>
    <x v="9"/>
    <n v="274852"/>
    <n v="10944"/>
    <n v="7043"/>
    <n v="1"/>
    <n v="547.20000000000005"/>
    <x v="2"/>
    <x v="90"/>
    <x v="90"/>
    <n v="5"/>
    <s v="10-08-2023"/>
    <s v="Delivered"/>
    <x v="2"/>
    <n v="10396.799999999999"/>
    <x v="1"/>
    <n v="3353.8"/>
  </r>
  <r>
    <n v="10791358"/>
    <x v="9"/>
    <n v="969969"/>
    <n v="2612"/>
    <n v="7043"/>
    <n v="1"/>
    <n v="130.6"/>
    <x v="2"/>
    <x v="80"/>
    <x v="80"/>
    <n v="2"/>
    <s v="12-08-2023"/>
    <s v="Delivered"/>
    <x v="2"/>
    <n v="2481.4"/>
    <x v="2"/>
    <n v="-4561.6000000000004"/>
  </r>
  <r>
    <n v="99788677"/>
    <x v="9"/>
    <n v="921568"/>
    <n v="4208"/>
    <n v="7043"/>
    <n v="1"/>
    <n v="0"/>
    <x v="0"/>
    <x v="86"/>
    <x v="86"/>
    <n v="1"/>
    <s v="21-08-2023"/>
    <s v="Delivered"/>
    <x v="0"/>
    <n v="4208"/>
    <x v="2"/>
    <n v="-2835"/>
  </r>
  <r>
    <n v="83800569"/>
    <x v="10"/>
    <n v="227470"/>
    <n v="2745"/>
    <n v="10780"/>
    <n v="1"/>
    <n v="0"/>
    <x v="0"/>
    <x v="82"/>
    <x v="82"/>
    <n v="4"/>
    <s v="26-08-2023"/>
    <s v="Delivered"/>
    <x v="1"/>
    <n v="2745"/>
    <x v="2"/>
    <n v="-8035"/>
  </r>
  <r>
    <n v="83994695"/>
    <x v="10"/>
    <n v="485647"/>
    <n v="5100"/>
    <n v="10780"/>
    <n v="3"/>
    <n v="0"/>
    <x v="0"/>
    <x v="85"/>
    <x v="85"/>
    <n v="3"/>
    <s v="18-08-2023"/>
    <s v="Delivered"/>
    <x v="1"/>
    <n v="15300"/>
    <x v="0"/>
    <n v="-17040"/>
  </r>
  <r>
    <n v="69741812"/>
    <x v="10"/>
    <n v="539121"/>
    <n v="11463"/>
    <n v="10780"/>
    <n v="1"/>
    <n v="1719.45"/>
    <x v="1"/>
    <x v="92"/>
    <x v="92"/>
    <n v="1"/>
    <s v="05-08-2023"/>
    <s v="Delivered"/>
    <x v="1"/>
    <n v="9743.5499999999993"/>
    <x v="1"/>
    <n v="-1036.45"/>
  </r>
  <r>
    <n v="80606503"/>
    <x v="10"/>
    <n v="919678"/>
    <n v="6097"/>
    <n v="10780"/>
    <n v="1"/>
    <n v="0"/>
    <x v="0"/>
    <x v="85"/>
    <x v="85"/>
    <n v="2"/>
    <s v="17-08-2023"/>
    <s v="Delivered"/>
    <x v="2"/>
    <n v="6097"/>
    <x v="3"/>
    <n v="-4683"/>
  </r>
  <r>
    <n v="46521025"/>
    <x v="10"/>
    <n v="965344"/>
    <n v="6452"/>
    <n v="10780"/>
    <n v="1"/>
    <n v="967.8"/>
    <x v="1"/>
    <x v="93"/>
    <x v="93"/>
    <n v="4"/>
    <s v="22-08-2023"/>
    <s v="Delivered"/>
    <x v="0"/>
    <n v="5484.2"/>
    <x v="1"/>
    <n v="-5295.8"/>
  </r>
  <r>
    <n v="38210242"/>
    <x v="10"/>
    <n v="473791"/>
    <n v="8607"/>
    <n v="10780"/>
    <n v="1"/>
    <n v="860.7"/>
    <x v="3"/>
    <x v="82"/>
    <x v="82"/>
    <n v="6"/>
    <s v="28-08-2023"/>
    <s v="Delivered"/>
    <x v="3"/>
    <n v="7746.3"/>
    <x v="2"/>
    <n v="-3033.7"/>
  </r>
  <r>
    <n v="20770971"/>
    <x v="11"/>
    <n v="323552"/>
    <n v="17355"/>
    <n v="14603"/>
    <n v="2"/>
    <n v="1735.5"/>
    <x v="2"/>
    <x v="90"/>
    <x v="90"/>
    <n v="3"/>
    <s v="08-08-2023"/>
    <s v="Delivered"/>
    <x v="0"/>
    <n v="32974.5"/>
    <x v="1"/>
    <n v="3768.5"/>
  </r>
  <r>
    <n v="95623471"/>
    <x v="11"/>
    <n v="498313"/>
    <n v="10443"/>
    <n v="14603"/>
    <n v="1"/>
    <n v="0"/>
    <x v="0"/>
    <x v="88"/>
    <x v="88"/>
    <n v="2"/>
    <s v="23-08-2023"/>
    <s v="Delivered"/>
    <x v="3"/>
    <n v="10443"/>
    <x v="1"/>
    <n v="-4160"/>
  </r>
  <r>
    <n v="73698420"/>
    <x v="11"/>
    <n v="352901"/>
    <n v="12917"/>
    <n v="14603"/>
    <n v="1"/>
    <n v="1291.7"/>
    <x v="3"/>
    <x v="98"/>
    <x v="98"/>
    <n v="1"/>
    <s v="03-08-2023"/>
    <s v="Delivered"/>
    <x v="3"/>
    <n v="11625.3"/>
    <x v="1"/>
    <n v="-2977.7"/>
  </r>
  <r>
    <n v="28908276"/>
    <x v="11"/>
    <n v="776276"/>
    <n v="16945"/>
    <n v="14603"/>
    <n v="3"/>
    <n v="0"/>
    <x v="0"/>
    <x v="92"/>
    <x v="92"/>
    <n v="1"/>
    <s v="05-08-2023"/>
    <s v="Delivered"/>
    <x v="0"/>
    <n v="50835"/>
    <x v="0"/>
    <n v="7026"/>
  </r>
  <r>
    <n v="60103798"/>
    <x v="11"/>
    <n v="617754"/>
    <n v="13092"/>
    <n v="14603"/>
    <n v="1"/>
    <n v="654.6"/>
    <x v="2"/>
    <x v="76"/>
    <x v="76"/>
    <n v="2"/>
    <s v="29-08-2023"/>
    <s v="Delivered"/>
    <x v="2"/>
    <n v="12437.4"/>
    <x v="2"/>
    <n v="-2165.6"/>
  </r>
  <r>
    <n v="70210270"/>
    <x v="11"/>
    <n v="889472"/>
    <n v="2971"/>
    <n v="14603"/>
    <n v="2"/>
    <n v="0"/>
    <x v="0"/>
    <x v="74"/>
    <x v="74"/>
    <n v="2"/>
    <s v="30-08-2023"/>
    <s v="Delivered"/>
    <x v="3"/>
    <n v="5942"/>
    <x v="3"/>
    <n v="-23264"/>
  </r>
  <r>
    <n v="40137082"/>
    <x v="11"/>
    <n v="396911"/>
    <n v="12800"/>
    <n v="14603"/>
    <n v="1"/>
    <n v="640"/>
    <x v="2"/>
    <x v="85"/>
    <x v="85"/>
    <n v="5"/>
    <s v="20-08-2023"/>
    <s v="Delivered"/>
    <x v="3"/>
    <n v="12160"/>
    <x v="0"/>
    <n v="-2443"/>
  </r>
  <r>
    <n v="82506491"/>
    <x v="11"/>
    <n v="489511"/>
    <n v="9452"/>
    <n v="14603"/>
    <n v="2"/>
    <n v="1890.4"/>
    <x v="3"/>
    <x v="81"/>
    <x v="81"/>
    <n v="7"/>
    <s v="23-08-2023"/>
    <s v="Delivered"/>
    <x v="0"/>
    <n v="17013.599999999999"/>
    <x v="1"/>
    <n v="-12192.4"/>
  </r>
  <r>
    <n v="71265269"/>
    <x v="11"/>
    <n v="940951"/>
    <n v="5802"/>
    <n v="14603"/>
    <n v="1"/>
    <n v="870.3"/>
    <x v="1"/>
    <x v="89"/>
    <x v="89"/>
    <n v="6"/>
    <s v="19-08-2023"/>
    <s v="Delivered"/>
    <x v="0"/>
    <n v="4931.7"/>
    <x v="2"/>
    <n v="-9671.2999999999993"/>
  </r>
  <r>
    <n v="82269803"/>
    <x v="11"/>
    <n v="798199"/>
    <n v="13717"/>
    <n v="14603"/>
    <n v="1"/>
    <n v="685.85"/>
    <x v="2"/>
    <x v="77"/>
    <x v="77"/>
    <n v="4"/>
    <s v="07-08-2023"/>
    <s v="Delivered"/>
    <x v="0"/>
    <n v="13031.15"/>
    <x v="1"/>
    <n v="-1571.85"/>
  </r>
  <r>
    <n v="75569635"/>
    <x v="11"/>
    <n v="769578"/>
    <n v="13527"/>
    <n v="14603"/>
    <n v="2"/>
    <n v="1352.7"/>
    <x v="2"/>
    <x v="99"/>
    <x v="99"/>
    <n v="2"/>
    <s v="31-08-2023"/>
    <s v="Delivered"/>
    <x v="0"/>
    <n v="25701.3"/>
    <x v="1"/>
    <n v="-3504.7"/>
  </r>
  <r>
    <n v="17634247"/>
    <x v="11"/>
    <n v="660905"/>
    <n v="18800"/>
    <n v="14603"/>
    <n v="1"/>
    <n v="0"/>
    <x v="0"/>
    <x v="86"/>
    <x v="86"/>
    <n v="4"/>
    <s v="24-08-2023"/>
    <s v="Delivered"/>
    <x v="0"/>
    <n v="18800"/>
    <x v="4"/>
    <n v="4197"/>
  </r>
  <r>
    <n v="41452485"/>
    <x v="12"/>
    <n v="256778"/>
    <n v="8853"/>
    <n v="5308"/>
    <n v="2"/>
    <n v="3541.2"/>
    <x v="4"/>
    <x v="78"/>
    <x v="78"/>
    <n v="5"/>
    <s v="16-08-2023"/>
    <s v="Delivered"/>
    <x v="1"/>
    <n v="14164.8"/>
    <x v="0"/>
    <n v="3548.8"/>
  </r>
  <r>
    <n v="35297417"/>
    <x v="12"/>
    <n v="453814"/>
    <n v="6761"/>
    <n v="5308"/>
    <n v="2"/>
    <n v="676.1"/>
    <x v="2"/>
    <x v="69"/>
    <x v="69"/>
    <n v="1"/>
    <s v="18-08-2023"/>
    <s v="Delivered"/>
    <x v="1"/>
    <n v="12845.9"/>
    <x v="1"/>
    <n v="2229.9"/>
  </r>
  <r>
    <n v="97313825"/>
    <x v="12"/>
    <n v="999049"/>
    <n v="8489"/>
    <n v="5308"/>
    <n v="2"/>
    <n v="848.9"/>
    <x v="2"/>
    <x v="78"/>
    <x v="78"/>
    <n v="3"/>
    <s v="14-08-2023"/>
    <s v="Delivered"/>
    <x v="2"/>
    <n v="16129.1"/>
    <x v="0"/>
    <n v="5513.1"/>
  </r>
  <r>
    <n v="84377016"/>
    <x v="12"/>
    <n v="477860"/>
    <n v="13395"/>
    <n v="5308"/>
    <n v="2"/>
    <n v="1339.5"/>
    <x v="2"/>
    <x v="81"/>
    <x v="81"/>
    <n v="1"/>
    <s v="17-08-2023"/>
    <s v="Delivered"/>
    <x v="0"/>
    <n v="25450.5"/>
    <x v="0"/>
    <n v="14834.5"/>
  </r>
  <r>
    <n v="45495029"/>
    <x v="12"/>
    <n v="785472"/>
    <n v="17687"/>
    <n v="5308"/>
    <n v="1"/>
    <n v="0"/>
    <x v="0"/>
    <x v="77"/>
    <x v="77"/>
    <n v="4"/>
    <s v="07-08-2023"/>
    <s v="Delivered"/>
    <x v="2"/>
    <n v="17687"/>
    <x v="0"/>
    <n v="12379"/>
  </r>
  <r>
    <n v="63349308"/>
    <x v="12"/>
    <n v="775458"/>
    <n v="12320"/>
    <n v="5308"/>
    <n v="1"/>
    <n v="0"/>
    <x v="0"/>
    <x v="98"/>
    <x v="98"/>
    <n v="1"/>
    <s v="03-08-2023"/>
    <s v="Delivered"/>
    <x v="1"/>
    <n v="12320"/>
    <x v="2"/>
    <n v="7012"/>
  </r>
  <r>
    <n v="97512508"/>
    <x v="12"/>
    <n v="600080"/>
    <n v="17341"/>
    <n v="5308"/>
    <n v="2"/>
    <n v="1734.1"/>
    <x v="2"/>
    <x v="89"/>
    <x v="89"/>
    <n v="7"/>
    <s v="20-08-2023"/>
    <s v="Delivered"/>
    <x v="3"/>
    <n v="32947.9"/>
    <x v="0"/>
    <n v="22331.9"/>
  </r>
  <r>
    <n v="35176902"/>
    <x v="12"/>
    <n v="236862"/>
    <n v="5643"/>
    <n v="5308"/>
    <n v="1"/>
    <n v="0"/>
    <x v="0"/>
    <x v="69"/>
    <x v="69"/>
    <n v="6"/>
    <s v="23-08-2023"/>
    <s v="Delivered"/>
    <x v="1"/>
    <n v="5643"/>
    <x v="2"/>
    <n v="335"/>
  </r>
  <r>
    <n v="95613415"/>
    <x v="12"/>
    <n v="711559"/>
    <n v="5283"/>
    <n v="5308"/>
    <n v="2"/>
    <n v="0"/>
    <x v="0"/>
    <x v="97"/>
    <x v="97"/>
    <n v="7"/>
    <s v="15-08-2023"/>
    <s v="Delivered"/>
    <x v="0"/>
    <n v="10566"/>
    <x v="2"/>
    <n v="-50"/>
  </r>
  <r>
    <n v="30695604"/>
    <x v="13"/>
    <n v="263648"/>
    <n v="13622"/>
    <n v="2243"/>
    <n v="1"/>
    <n v="0"/>
    <x v="0"/>
    <x v="69"/>
    <x v="69"/>
    <n v="6"/>
    <s v="23-08-2023"/>
    <s v="Delivered"/>
    <x v="1"/>
    <n v="13622"/>
    <x v="3"/>
    <n v="11379"/>
  </r>
  <r>
    <n v="51455302"/>
    <x v="13"/>
    <n v="392818"/>
    <n v="853"/>
    <n v="2243"/>
    <n v="2"/>
    <n v="0"/>
    <x v="0"/>
    <x v="93"/>
    <x v="93"/>
    <n v="5"/>
    <s v="23-08-2023"/>
    <s v="Delivered"/>
    <x v="1"/>
    <n v="1706"/>
    <x v="1"/>
    <n v="-2780"/>
  </r>
  <r>
    <n v="90147573"/>
    <x v="13"/>
    <n v="356826"/>
    <n v="14423"/>
    <n v="2243"/>
    <n v="1"/>
    <n v="0"/>
    <x v="0"/>
    <x v="81"/>
    <x v="81"/>
    <n v="5"/>
    <s v="21-08-2023"/>
    <s v="Delivered"/>
    <x v="0"/>
    <n v="14423"/>
    <x v="0"/>
    <n v="12180"/>
  </r>
  <r>
    <n v="21819185"/>
    <x v="13"/>
    <n v="506703"/>
    <n v="10878"/>
    <n v="2243"/>
    <n v="1"/>
    <n v="0"/>
    <x v="0"/>
    <x v="77"/>
    <x v="77"/>
    <n v="1"/>
    <s v="04-08-2023"/>
    <s v="Delivered"/>
    <x v="1"/>
    <n v="10878"/>
    <x v="0"/>
    <n v="8635"/>
  </r>
  <r>
    <n v="26690465"/>
    <x v="13"/>
    <n v="510035"/>
    <n v="6316"/>
    <n v="2243"/>
    <n v="1"/>
    <n v="0"/>
    <x v="0"/>
    <x v="70"/>
    <x v="70"/>
    <n v="6"/>
    <s v="20-08-2023"/>
    <s v="Delivered"/>
    <x v="3"/>
    <n v="6316"/>
    <x v="0"/>
    <n v="4073"/>
  </r>
  <r>
    <n v="91823275"/>
    <x v="13"/>
    <n v="975507"/>
    <n v="18087"/>
    <n v="2243"/>
    <n v="3"/>
    <n v="0"/>
    <x v="0"/>
    <x v="84"/>
    <x v="84"/>
    <n v="4"/>
    <s v="30-08-2023"/>
    <s v="Delivered"/>
    <x v="3"/>
    <n v="54261"/>
    <x v="1"/>
    <n v="47532"/>
  </r>
  <r>
    <n v="14539747"/>
    <x v="14"/>
    <n v="966288"/>
    <n v="8214"/>
    <n v="819"/>
    <n v="1"/>
    <n v="0"/>
    <x v="0"/>
    <x v="87"/>
    <x v="87"/>
    <n v="3"/>
    <s v="01-08-2023"/>
    <s v="Delivered"/>
    <x v="0"/>
    <n v="8214"/>
    <x v="0"/>
    <n v="7395"/>
  </r>
  <r>
    <n v="81062902"/>
    <x v="14"/>
    <n v="216112"/>
    <n v="2707"/>
    <n v="819"/>
    <n v="1"/>
    <n v="406.05"/>
    <x v="1"/>
    <x v="83"/>
    <x v="83"/>
    <n v="2"/>
    <s v="09-08-2023"/>
    <s v="Delivered"/>
    <x v="3"/>
    <n v="2300.9499999999998"/>
    <x v="3"/>
    <n v="1481.95"/>
  </r>
  <r>
    <n v="27339011"/>
    <x v="14"/>
    <n v="750744"/>
    <n v="16970"/>
    <n v="819"/>
    <n v="4"/>
    <n v="3394"/>
    <x v="2"/>
    <x v="80"/>
    <x v="80"/>
    <n v="4"/>
    <s v="14-08-2023"/>
    <s v="Delivered"/>
    <x v="0"/>
    <n v="64486"/>
    <x v="0"/>
    <n v="61210"/>
  </r>
  <r>
    <n v="54098516"/>
    <x v="14"/>
    <n v="702073"/>
    <n v="15019"/>
    <n v="819"/>
    <n v="2"/>
    <n v="3003.8"/>
    <x v="3"/>
    <x v="90"/>
    <x v="90"/>
    <n v="7"/>
    <s v="12-08-2023"/>
    <s v="Delivered"/>
    <x v="0"/>
    <n v="27034.2"/>
    <x v="1"/>
    <n v="25396.2"/>
  </r>
  <r>
    <n v="20598952"/>
    <x v="14"/>
    <n v="411505"/>
    <n v="2999"/>
    <n v="819"/>
    <n v="1"/>
    <n v="299.89999999999998"/>
    <x v="3"/>
    <x v="71"/>
    <x v="71"/>
    <n v="5"/>
    <s v="14-08-2023"/>
    <s v="Delivered"/>
    <x v="0"/>
    <n v="2699.1"/>
    <x v="4"/>
    <n v="1880.1"/>
  </r>
  <r>
    <n v="93955206"/>
    <x v="14"/>
    <n v="834992"/>
    <n v="17437"/>
    <n v="819"/>
    <n v="2"/>
    <n v="0"/>
    <x v="0"/>
    <x v="96"/>
    <x v="96"/>
    <n v="6"/>
    <s v="31-08-2023"/>
    <s v="Delivered"/>
    <x v="2"/>
    <n v="34874"/>
    <x v="3"/>
    <n v="33236"/>
  </r>
  <r>
    <n v="54318698"/>
    <x v="14"/>
    <n v="355202"/>
    <n v="8588"/>
    <n v="819"/>
    <n v="3"/>
    <n v="0"/>
    <x v="0"/>
    <x v="69"/>
    <x v="69"/>
    <n v="1"/>
    <s v="18-08-2023"/>
    <s v="Delivered"/>
    <x v="1"/>
    <n v="25764"/>
    <x v="2"/>
    <n v="23307"/>
  </r>
  <r>
    <n v="96090303"/>
    <x v="8"/>
    <n v="913666"/>
    <n v="12142"/>
    <n v="8679"/>
    <n v="1"/>
    <n v="607.1"/>
    <x v="2"/>
    <x v="94"/>
    <x v="94"/>
    <n v="4"/>
    <s v="10-08-2023"/>
    <s v="Delivered"/>
    <x v="2"/>
    <n v="11534.9"/>
    <x v="1"/>
    <n v="2855.9"/>
  </r>
  <r>
    <n v="43734435"/>
    <x v="8"/>
    <n v="914544"/>
    <n v="7507"/>
    <n v="8679"/>
    <n v="1"/>
    <n v="375.35"/>
    <x v="2"/>
    <x v="100"/>
    <x v="100"/>
    <n v="5"/>
    <s v="29-08-2023"/>
    <s v="Delivered"/>
    <x v="3"/>
    <n v="7131.65"/>
    <x v="1"/>
    <n v="-1547.35"/>
  </r>
  <r>
    <n v="65910573"/>
    <x v="8"/>
    <n v="485071"/>
    <n v="10398"/>
    <n v="8679"/>
    <n v="2"/>
    <n v="0"/>
    <x v="0"/>
    <x v="88"/>
    <x v="88"/>
    <n v="7"/>
    <s v="28-08-2023"/>
    <s v="Delivered"/>
    <x v="3"/>
    <n v="20796"/>
    <x v="2"/>
    <n v="3438"/>
  </r>
  <r>
    <n v="99326148"/>
    <x v="8"/>
    <n v="633301"/>
    <n v="3970"/>
    <n v="8679"/>
    <n v="2"/>
    <n v="397"/>
    <x v="2"/>
    <x v="83"/>
    <x v="83"/>
    <n v="5"/>
    <s v="12-08-2023"/>
    <s v="Delivered"/>
    <x v="2"/>
    <n v="7543"/>
    <x v="0"/>
    <n v="-9815"/>
  </r>
  <r>
    <n v="38818707"/>
    <x v="8"/>
    <n v="489939"/>
    <n v="8215"/>
    <n v="8679"/>
    <n v="3"/>
    <n v="0"/>
    <x v="0"/>
    <x v="98"/>
    <x v="98"/>
    <n v="1"/>
    <s v="03-08-2023"/>
    <s v="Delivered"/>
    <x v="3"/>
    <n v="24645"/>
    <x v="3"/>
    <n v="-1392"/>
  </r>
  <r>
    <n v="95354668"/>
    <x v="8"/>
    <n v="537666"/>
    <n v="13189"/>
    <n v="8679"/>
    <n v="1"/>
    <n v="0"/>
    <x v="0"/>
    <x v="95"/>
    <x v="95"/>
    <n v="4"/>
    <s v="04-08-2023"/>
    <s v="Delivered"/>
    <x v="0"/>
    <n v="13189"/>
    <x v="3"/>
    <n v="4510"/>
  </r>
  <r>
    <n v="88598977"/>
    <x v="10"/>
    <n v="341276"/>
    <n v="16330"/>
    <n v="10780"/>
    <n v="1"/>
    <n v="2449.5"/>
    <x v="1"/>
    <x v="74"/>
    <x v="74"/>
    <n v="2"/>
    <s v="30-08-2023"/>
    <s v="Delivered"/>
    <x v="0"/>
    <n v="13880.5"/>
    <x v="0"/>
    <n v="3100.5"/>
  </r>
  <r>
    <n v="27956913"/>
    <x v="10"/>
    <n v="921276"/>
    <n v="14043"/>
    <n v="10780"/>
    <n v="1"/>
    <n v="702.15"/>
    <x v="2"/>
    <x v="81"/>
    <x v="81"/>
    <n v="7"/>
    <s v="23-08-2023"/>
    <s v="Delivered"/>
    <x v="0"/>
    <n v="13340.85"/>
    <x v="4"/>
    <n v="2560.85"/>
  </r>
  <r>
    <n v="16785951"/>
    <x v="10"/>
    <n v="955242"/>
    <n v="4218"/>
    <n v="10780"/>
    <n v="1"/>
    <n v="632.70000000000005"/>
    <x v="1"/>
    <x v="96"/>
    <x v="96"/>
    <n v="6"/>
    <s v="31-08-2023"/>
    <s v="Delivered"/>
    <x v="3"/>
    <n v="3585.3"/>
    <x v="1"/>
    <n v="-7194.7"/>
  </r>
  <r>
    <n v="22713811"/>
    <x v="10"/>
    <n v="959587"/>
    <n v="18434"/>
    <n v="10780"/>
    <n v="1"/>
    <n v="0"/>
    <x v="0"/>
    <x v="81"/>
    <x v="81"/>
    <n v="4"/>
    <s v="20-08-2023"/>
    <s v="Delivered"/>
    <x v="0"/>
    <n v="18434"/>
    <x v="1"/>
    <n v="7654"/>
  </r>
  <r>
    <n v="99399687"/>
    <x v="10"/>
    <n v="931770"/>
    <n v="2282"/>
    <n v="10780"/>
    <n v="1"/>
    <n v="114.1"/>
    <x v="2"/>
    <x v="84"/>
    <x v="84"/>
    <n v="3"/>
    <s v="29-08-2023"/>
    <s v="Delivered"/>
    <x v="2"/>
    <n v="2167.9"/>
    <x v="0"/>
    <n v="-8612.1"/>
  </r>
  <r>
    <n v="27969238"/>
    <x v="3"/>
    <n v="497809"/>
    <n v="15341"/>
    <n v="5303"/>
    <n v="1"/>
    <n v="0"/>
    <x v="0"/>
    <x v="83"/>
    <x v="83"/>
    <n v="6"/>
    <s v="13-08-2023"/>
    <s v="Delivered"/>
    <x v="2"/>
    <n v="15341"/>
    <x v="2"/>
    <n v="10038"/>
  </r>
  <r>
    <n v="16825701"/>
    <x v="3"/>
    <n v="802427"/>
    <n v="13942"/>
    <n v="5303"/>
    <n v="3"/>
    <n v="0"/>
    <x v="0"/>
    <x v="89"/>
    <x v="89"/>
    <n v="1"/>
    <s v="14-08-2023"/>
    <s v="Delivered"/>
    <x v="0"/>
    <n v="41826"/>
    <x v="3"/>
    <n v="25917"/>
  </r>
  <r>
    <n v="78574830"/>
    <x v="3"/>
    <n v="600080"/>
    <n v="11850"/>
    <n v="5303"/>
    <n v="3"/>
    <n v="0"/>
    <x v="0"/>
    <x v="98"/>
    <x v="98"/>
    <n v="5"/>
    <s v="07-08-2023"/>
    <s v="Delivered"/>
    <x v="2"/>
    <n v="35550"/>
    <x v="1"/>
    <n v="19641"/>
  </r>
  <r>
    <n v="98251083"/>
    <x v="3"/>
    <n v="558388"/>
    <n v="17932"/>
    <n v="5303"/>
    <n v="2"/>
    <n v="0"/>
    <x v="0"/>
    <x v="83"/>
    <x v="83"/>
    <n v="2"/>
    <s v="09-08-2023"/>
    <s v="Delivered"/>
    <x v="2"/>
    <n v="35864"/>
    <x v="1"/>
    <n v="25258"/>
  </r>
  <r>
    <n v="16661956"/>
    <x v="3"/>
    <n v="493804"/>
    <n v="3930"/>
    <n v="5303"/>
    <n v="1"/>
    <n v="196.5"/>
    <x v="2"/>
    <x v="85"/>
    <x v="85"/>
    <n v="4"/>
    <s v="19-08-2023"/>
    <s v="Delivered"/>
    <x v="0"/>
    <n v="3733.5"/>
    <x v="0"/>
    <n v="-1569.5"/>
  </r>
  <r>
    <n v="60785855"/>
    <x v="3"/>
    <n v="233278"/>
    <n v="10150"/>
    <n v="5303"/>
    <n v="1"/>
    <n v="0"/>
    <x v="0"/>
    <x v="85"/>
    <x v="85"/>
    <n v="6"/>
    <s v="21-08-2023"/>
    <s v="Delivered"/>
    <x v="0"/>
    <n v="10150"/>
    <x v="3"/>
    <n v="4847"/>
  </r>
  <r>
    <n v="33635791"/>
    <x v="3"/>
    <n v="783347"/>
    <n v="3428"/>
    <n v="5303"/>
    <n v="1"/>
    <n v="0"/>
    <x v="0"/>
    <x v="78"/>
    <x v="78"/>
    <n v="7"/>
    <s v="18-08-2023"/>
    <s v="Delivered"/>
    <x v="1"/>
    <n v="3428"/>
    <x v="0"/>
    <n v="-1875"/>
  </r>
  <r>
    <n v="79631857"/>
    <x v="3"/>
    <n v="227351"/>
    <n v="15893"/>
    <n v="5303"/>
    <n v="1"/>
    <n v="0"/>
    <x v="0"/>
    <x v="101"/>
    <x v="101"/>
    <n v="5"/>
    <s v="06-08-2023"/>
    <s v="Delivered"/>
    <x v="2"/>
    <n v="15893"/>
    <x v="3"/>
    <n v="10590"/>
  </r>
  <r>
    <n v="51374957"/>
    <x v="3"/>
    <n v="570040"/>
    <n v="1468"/>
    <n v="5303"/>
    <n v="3"/>
    <n v="220.2"/>
    <x v="2"/>
    <x v="100"/>
    <x v="100"/>
    <n v="3"/>
    <s v="27-08-2023"/>
    <s v="Delivered"/>
    <x v="1"/>
    <n v="4183.8"/>
    <x v="0"/>
    <n v="-11725.2"/>
  </r>
  <r>
    <n v="49641367"/>
    <x v="6"/>
    <n v="462035"/>
    <n v="14529"/>
    <n v="6716"/>
    <n v="2"/>
    <n v="0"/>
    <x v="0"/>
    <x v="75"/>
    <x v="75"/>
    <n v="2"/>
    <s v="14-08-2023"/>
    <s v="Delivered"/>
    <x v="0"/>
    <n v="29058"/>
    <x v="1"/>
    <n v="15626"/>
  </r>
  <r>
    <n v="69634854"/>
    <x v="6"/>
    <n v="983997"/>
    <n v="12440"/>
    <n v="6716"/>
    <n v="1"/>
    <n v="1244"/>
    <x v="3"/>
    <x v="85"/>
    <x v="85"/>
    <n v="3"/>
    <s v="18-08-2023"/>
    <s v="Delivered"/>
    <x v="2"/>
    <n v="11196"/>
    <x v="2"/>
    <n v="4480"/>
  </r>
  <r>
    <n v="18568064"/>
    <x v="6"/>
    <n v="632961"/>
    <n v="12192"/>
    <n v="6716"/>
    <n v="3"/>
    <n v="0"/>
    <x v="0"/>
    <x v="84"/>
    <x v="84"/>
    <n v="4"/>
    <s v="30-08-2023"/>
    <s v="Delivered"/>
    <x v="2"/>
    <n v="36576"/>
    <x v="1"/>
    <n v="16428"/>
  </r>
  <r>
    <n v="36724061"/>
    <x v="6"/>
    <n v="973422"/>
    <n v="8356"/>
    <n v="6716"/>
    <n v="1"/>
    <n v="0"/>
    <x v="0"/>
    <x v="79"/>
    <x v="79"/>
    <n v="5"/>
    <s v="24-08-2023"/>
    <s v="Delivered"/>
    <x v="2"/>
    <n v="8356"/>
    <x v="1"/>
    <n v="1640"/>
  </r>
  <r>
    <n v="90961645"/>
    <x v="6"/>
    <n v="722605"/>
    <n v="10443"/>
    <n v="6716"/>
    <n v="2"/>
    <n v="1044.3"/>
    <x v="2"/>
    <x v="89"/>
    <x v="89"/>
    <n v="5"/>
    <s v="18-08-2023"/>
    <s v="Delivered"/>
    <x v="3"/>
    <n v="19841.7"/>
    <x v="0"/>
    <n v="6409.7"/>
  </r>
  <r>
    <n v="29847882"/>
    <x v="4"/>
    <n v="921846"/>
    <n v="15955"/>
    <n v="1807"/>
    <n v="2"/>
    <n v="0"/>
    <x v="0"/>
    <x v="71"/>
    <x v="71"/>
    <n v="4"/>
    <s v="13-08-2023"/>
    <s v="Delivered"/>
    <x v="2"/>
    <n v="31910"/>
    <x v="2"/>
    <n v="28296"/>
  </r>
  <r>
    <n v="81110496"/>
    <x v="4"/>
    <n v="247057"/>
    <n v="14662"/>
    <n v="1807"/>
    <n v="1"/>
    <n v="1466.2"/>
    <x v="3"/>
    <x v="70"/>
    <x v="70"/>
    <n v="5"/>
    <s v="19-08-2023"/>
    <s v="Delivered"/>
    <x v="2"/>
    <n v="13195.8"/>
    <x v="2"/>
    <n v="11388.8"/>
  </r>
  <r>
    <n v="77249653"/>
    <x v="4"/>
    <n v="497809"/>
    <n v="6253"/>
    <n v="1807"/>
    <n v="1"/>
    <n v="312.64999999999998"/>
    <x v="2"/>
    <x v="80"/>
    <x v="80"/>
    <n v="5"/>
    <s v="15-08-2023"/>
    <s v="Delivered"/>
    <x v="0"/>
    <n v="5940.35"/>
    <x v="3"/>
    <n v="4133.3500000000004"/>
  </r>
  <r>
    <n v="94879557"/>
    <x v="4"/>
    <n v="532918"/>
    <n v="16845"/>
    <n v="1807"/>
    <n v="1"/>
    <n v="0"/>
    <x v="0"/>
    <x v="102"/>
    <x v="102"/>
    <n v="5"/>
    <s v="04-08-2023"/>
    <s v="Delivered"/>
    <x v="3"/>
    <n v="16845"/>
    <x v="1"/>
    <n v="15038"/>
  </r>
  <r>
    <n v="21052218"/>
    <x v="5"/>
    <n v="796707"/>
    <n v="18205"/>
    <n v="6320"/>
    <n v="1"/>
    <n v="3641"/>
    <x v="4"/>
    <x v="101"/>
    <x v="101"/>
    <n v="5"/>
    <s v="06-08-2023"/>
    <s v="Delivered"/>
    <x v="2"/>
    <n v="14564"/>
    <x v="0"/>
    <n v="8244"/>
  </r>
  <r>
    <n v="10757677"/>
    <x v="5"/>
    <n v="540277"/>
    <n v="16578"/>
    <n v="6320"/>
    <n v="2"/>
    <n v="0"/>
    <x v="0"/>
    <x v="71"/>
    <x v="71"/>
    <n v="5"/>
    <s v="14-08-2023"/>
    <s v="Delivered"/>
    <x v="0"/>
    <n v="33156"/>
    <x v="1"/>
    <n v="20516"/>
  </r>
  <r>
    <n v="17871385"/>
    <x v="5"/>
    <n v="880027"/>
    <n v="6890"/>
    <n v="6320"/>
    <n v="1"/>
    <n v="689"/>
    <x v="3"/>
    <x v="89"/>
    <x v="89"/>
    <n v="5"/>
    <s v="18-08-2023"/>
    <s v="Delivered"/>
    <x v="3"/>
    <n v="6201"/>
    <x v="1"/>
    <n v="-119"/>
  </r>
  <r>
    <n v="14484588"/>
    <x v="5"/>
    <n v="569007"/>
    <n v="15077"/>
    <n v="6320"/>
    <n v="1"/>
    <n v="0"/>
    <x v="0"/>
    <x v="101"/>
    <x v="101"/>
    <n v="1"/>
    <s v="02-08-2023"/>
    <s v="Delivered"/>
    <x v="0"/>
    <n v="15077"/>
    <x v="1"/>
    <n v="8757"/>
  </r>
  <r>
    <n v="76960098"/>
    <x v="5"/>
    <n v="308013"/>
    <n v="2246"/>
    <n v="6320"/>
    <n v="1"/>
    <n v="112.3"/>
    <x v="2"/>
    <x v="76"/>
    <x v="76"/>
    <n v="3"/>
    <s v="30-08-2023"/>
    <s v="Delivered"/>
    <x v="0"/>
    <n v="2133.6999999999998"/>
    <x v="1"/>
    <n v="-4186.3"/>
  </r>
  <r>
    <n v="25567455"/>
    <x v="5"/>
    <n v="336708"/>
    <n v="9172"/>
    <n v="6320"/>
    <n v="1"/>
    <n v="458.6"/>
    <x v="2"/>
    <x v="97"/>
    <x v="97"/>
    <n v="5"/>
    <s v="13-08-2023"/>
    <s v="Delivered"/>
    <x v="1"/>
    <n v="8713.4"/>
    <x v="0"/>
    <n v="2393.4"/>
  </r>
  <r>
    <n v="58307308"/>
    <x v="5"/>
    <n v="593282"/>
    <n v="14367"/>
    <n v="6320"/>
    <n v="2"/>
    <n v="0"/>
    <x v="0"/>
    <x v="81"/>
    <x v="81"/>
    <n v="5"/>
    <s v="21-08-2023"/>
    <s v="Delivered"/>
    <x v="2"/>
    <n v="28734"/>
    <x v="0"/>
    <n v="16094"/>
  </r>
  <r>
    <n v="63720675"/>
    <x v="14"/>
    <n v="208827"/>
    <n v="2297"/>
    <n v="819"/>
    <n v="1"/>
    <n v="114.85"/>
    <x v="2"/>
    <x v="90"/>
    <x v="90"/>
    <n v="5"/>
    <s v="10-08-2023"/>
    <s v="Delivered"/>
    <x v="1"/>
    <n v="2182.15"/>
    <x v="3"/>
    <n v="1363.15"/>
  </r>
  <r>
    <n v="27172371"/>
    <x v="14"/>
    <n v="605298"/>
    <n v="8532"/>
    <n v="819"/>
    <n v="1"/>
    <n v="0"/>
    <x v="0"/>
    <x v="96"/>
    <x v="96"/>
    <n v="6"/>
    <s v="31-08-2023"/>
    <s v="Delivered"/>
    <x v="2"/>
    <n v="8532"/>
    <x v="3"/>
    <n v="7713"/>
  </r>
  <r>
    <n v="11529494"/>
    <x v="14"/>
    <n v="599581"/>
    <n v="7562"/>
    <n v="819"/>
    <n v="1"/>
    <n v="0"/>
    <x v="0"/>
    <x v="73"/>
    <x v="73"/>
    <n v="5"/>
    <s v="28-08-2023"/>
    <s v="Delivered"/>
    <x v="0"/>
    <n v="7562"/>
    <x v="1"/>
    <n v="6743"/>
  </r>
  <r>
    <n v="57201978"/>
    <x v="14"/>
    <n v="988734"/>
    <n v="3804"/>
    <n v="819"/>
    <n v="1"/>
    <n v="190.2"/>
    <x v="2"/>
    <x v="77"/>
    <x v="77"/>
    <n v="6"/>
    <s v="09-08-2023"/>
    <s v="Delivered"/>
    <x v="2"/>
    <n v="3613.8"/>
    <x v="2"/>
    <n v="2794.8"/>
  </r>
  <r>
    <n v="22242388"/>
    <x v="14"/>
    <n v="923092"/>
    <n v="3885"/>
    <n v="819"/>
    <n v="1"/>
    <n v="194.25"/>
    <x v="2"/>
    <x v="72"/>
    <x v="72"/>
    <n v="5"/>
    <s v="01-08-2023"/>
    <s v="Delivered"/>
    <x v="3"/>
    <n v="3690.75"/>
    <x v="2"/>
    <n v="2871.75"/>
  </r>
  <r>
    <n v="28416255"/>
    <x v="14"/>
    <n v="982401"/>
    <n v="18250"/>
    <n v="819"/>
    <n v="1"/>
    <n v="3650"/>
    <x v="4"/>
    <x v="72"/>
    <x v="72"/>
    <n v="7"/>
    <s v="03-08-2023"/>
    <s v="Delivered"/>
    <x v="0"/>
    <n v="14600"/>
    <x v="4"/>
    <n v="13781"/>
  </r>
  <r>
    <n v="56047142"/>
    <x v="14"/>
    <n v="447678"/>
    <n v="18921"/>
    <n v="819"/>
    <n v="4"/>
    <n v="11352.6"/>
    <x v="1"/>
    <x v="95"/>
    <x v="95"/>
    <n v="2"/>
    <s v="02-08-2023"/>
    <s v="Delivered"/>
    <x v="0"/>
    <n v="64331.4"/>
    <x v="0"/>
    <n v="61055.4"/>
  </r>
  <r>
    <n v="56748074"/>
    <x v="14"/>
    <n v="641119"/>
    <n v="9045"/>
    <n v="819"/>
    <n v="1"/>
    <n v="0"/>
    <x v="0"/>
    <x v="101"/>
    <x v="101"/>
    <n v="2"/>
    <s v="03-08-2023"/>
    <s v="Delivered"/>
    <x v="0"/>
    <n v="9045"/>
    <x v="1"/>
    <n v="8226"/>
  </r>
  <r>
    <n v="58469365"/>
    <x v="14"/>
    <n v="908640"/>
    <n v="9341"/>
    <n v="819"/>
    <n v="1"/>
    <n v="1401.15"/>
    <x v="1"/>
    <x v="76"/>
    <x v="76"/>
    <n v="1"/>
    <s v="28-08-2023"/>
    <s v="Delivered"/>
    <x v="2"/>
    <n v="7939.85"/>
    <x v="3"/>
    <n v="7120.85"/>
  </r>
  <r>
    <n v="42062038"/>
    <x v="13"/>
    <n v="603489"/>
    <n v="4871"/>
    <n v="2243"/>
    <n v="2"/>
    <n v="974.2"/>
    <x v="3"/>
    <x v="74"/>
    <x v="74"/>
    <n v="2"/>
    <s v="30-08-2023"/>
    <s v="Delivered"/>
    <x v="0"/>
    <n v="8767.7999999999993"/>
    <x v="3"/>
    <n v="4281.8"/>
  </r>
  <r>
    <n v="67582820"/>
    <x v="13"/>
    <n v="422167"/>
    <n v="14155"/>
    <n v="2243"/>
    <n v="1"/>
    <n v="0"/>
    <x v="0"/>
    <x v="73"/>
    <x v="73"/>
    <n v="5"/>
    <s v="28-08-2023"/>
    <s v="Delivered"/>
    <x v="3"/>
    <n v="14155"/>
    <x v="0"/>
    <n v="11912"/>
  </r>
  <r>
    <n v="28314232"/>
    <x v="13"/>
    <n v="918651"/>
    <n v="18431"/>
    <n v="2243"/>
    <n v="2"/>
    <n v="0"/>
    <x v="0"/>
    <x v="92"/>
    <x v="92"/>
    <n v="5"/>
    <s v="09-08-2023"/>
    <s v="Delivered"/>
    <x v="2"/>
    <n v="36862"/>
    <x v="1"/>
    <n v="32376"/>
  </r>
  <r>
    <n v="52148834"/>
    <x v="13"/>
    <n v="625146"/>
    <n v="19718"/>
    <n v="2243"/>
    <n v="1"/>
    <n v="0"/>
    <x v="0"/>
    <x v="85"/>
    <x v="85"/>
    <n v="2"/>
    <s v="17-08-2023"/>
    <s v="Delivered"/>
    <x v="2"/>
    <n v="19718"/>
    <x v="1"/>
    <n v="17475"/>
  </r>
  <r>
    <n v="52222214"/>
    <x v="13"/>
    <n v="741198"/>
    <n v="13655"/>
    <n v="2243"/>
    <n v="2"/>
    <n v="4096.5"/>
    <x v="1"/>
    <x v="99"/>
    <x v="99"/>
    <n v="2"/>
    <s v="31-08-2023"/>
    <s v="Delivered"/>
    <x v="1"/>
    <n v="23213.5"/>
    <x v="2"/>
    <n v="18727.5"/>
  </r>
  <r>
    <n v="57756170"/>
    <x v="13"/>
    <n v="963124"/>
    <n v="8995"/>
    <n v="2243"/>
    <n v="4"/>
    <n v="0"/>
    <x v="0"/>
    <x v="79"/>
    <x v="79"/>
    <n v="7"/>
    <s v="26-08-2023"/>
    <s v="Delivered"/>
    <x v="1"/>
    <n v="35980"/>
    <x v="2"/>
    <n v="27008"/>
  </r>
  <r>
    <n v="30629718"/>
    <x v="11"/>
    <n v="916289"/>
    <n v="12395"/>
    <n v="14603"/>
    <n v="1"/>
    <n v="0"/>
    <x v="0"/>
    <x v="96"/>
    <x v="96"/>
    <n v="5"/>
    <s v="30-08-2023"/>
    <s v="Delivered"/>
    <x v="0"/>
    <n v="12395"/>
    <x v="2"/>
    <n v="-2208"/>
  </r>
  <r>
    <n v="62013009"/>
    <x v="11"/>
    <n v="556160"/>
    <n v="15445"/>
    <n v="14603"/>
    <n v="1"/>
    <n v="0"/>
    <x v="0"/>
    <x v="100"/>
    <x v="100"/>
    <n v="5"/>
    <s v="29-08-2023"/>
    <s v="Delivered"/>
    <x v="2"/>
    <n v="15445"/>
    <x v="4"/>
    <n v="842"/>
  </r>
  <r>
    <n v="24500158"/>
    <x v="11"/>
    <n v="842544"/>
    <n v="19089"/>
    <n v="14603"/>
    <n v="4"/>
    <n v="3817.8"/>
    <x v="2"/>
    <x v="85"/>
    <x v="85"/>
    <n v="6"/>
    <s v="21-08-2023"/>
    <s v="Delivered"/>
    <x v="0"/>
    <n v="72538.2"/>
    <x v="0"/>
    <n v="14126.2"/>
  </r>
  <r>
    <n v="23439803"/>
    <x v="11"/>
    <n v="893223"/>
    <n v="4929"/>
    <n v="14603"/>
    <n v="1"/>
    <n v="0"/>
    <x v="0"/>
    <x v="85"/>
    <x v="85"/>
    <n v="3"/>
    <s v="18-08-2023"/>
    <s v="Delivered"/>
    <x v="3"/>
    <n v="4929"/>
    <x v="3"/>
    <n v="-9674"/>
  </r>
  <r>
    <n v="33336132"/>
    <x v="11"/>
    <n v="999484"/>
    <n v="13667"/>
    <n v="14603"/>
    <n v="3"/>
    <n v="2050.0500000000002"/>
    <x v="2"/>
    <x v="71"/>
    <x v="71"/>
    <n v="6"/>
    <s v="15-08-2023"/>
    <s v="Delivered"/>
    <x v="1"/>
    <n v="38950.949999999997"/>
    <x v="2"/>
    <n v="-4858.05"/>
  </r>
  <r>
    <n v="83357939"/>
    <x v="11"/>
    <n v="518319"/>
    <n v="813"/>
    <n v="14603"/>
    <n v="1"/>
    <n v="0"/>
    <x v="0"/>
    <x v="100"/>
    <x v="100"/>
    <n v="6"/>
    <s v="30-08-2023"/>
    <s v="Delivered"/>
    <x v="0"/>
    <n v="813"/>
    <x v="1"/>
    <n v="-13790"/>
  </r>
  <r>
    <n v="80196591"/>
    <x v="11"/>
    <n v="362520"/>
    <n v="10762"/>
    <n v="14603"/>
    <n v="1"/>
    <n v="0"/>
    <x v="0"/>
    <x v="71"/>
    <x v="71"/>
    <n v="1"/>
    <s v="10-08-2023"/>
    <s v="Delivered"/>
    <x v="3"/>
    <n v="10762"/>
    <x v="2"/>
    <n v="-3841"/>
  </r>
  <r>
    <n v="77052833"/>
    <x v="11"/>
    <n v="889880"/>
    <n v="6805"/>
    <n v="14603"/>
    <n v="2"/>
    <n v="680.5"/>
    <x v="2"/>
    <x v="90"/>
    <x v="90"/>
    <n v="1"/>
    <s v="06-08-2023"/>
    <s v="Delivered"/>
    <x v="2"/>
    <n v="12929.5"/>
    <x v="1"/>
    <n v="-16276.5"/>
  </r>
  <r>
    <n v="11415698"/>
    <x v="11"/>
    <n v="614828"/>
    <n v="8757"/>
    <n v="14603"/>
    <n v="1"/>
    <n v="1313.55"/>
    <x v="1"/>
    <x v="73"/>
    <x v="73"/>
    <n v="2"/>
    <s v="25-08-2023"/>
    <s v="Delivered"/>
    <x v="0"/>
    <n v="7443.45"/>
    <x v="1"/>
    <n v="-7159.55"/>
  </r>
  <r>
    <n v="49101812"/>
    <x v="11"/>
    <n v="472315"/>
    <n v="727"/>
    <n v="14603"/>
    <n v="1"/>
    <n v="36.35"/>
    <x v="2"/>
    <x v="86"/>
    <x v="86"/>
    <n v="5"/>
    <s v="25-08-2023"/>
    <s v="Delivered"/>
    <x v="2"/>
    <n v="690.65"/>
    <x v="0"/>
    <n v="-13912.35"/>
  </r>
  <r>
    <n v="63304911"/>
    <x v="2"/>
    <n v="311636"/>
    <n v="12363"/>
    <n v="4833"/>
    <n v="1"/>
    <n v="0"/>
    <x v="0"/>
    <x v="70"/>
    <x v="70"/>
    <n v="6"/>
    <s v="20-08-2023"/>
    <s v="Delivered"/>
    <x v="1"/>
    <n v="12363"/>
    <x v="0"/>
    <n v="7530"/>
  </r>
  <r>
    <n v="29907683"/>
    <x v="2"/>
    <n v="831559"/>
    <n v="18501"/>
    <n v="4833"/>
    <n v="1"/>
    <n v="0"/>
    <x v="0"/>
    <x v="93"/>
    <x v="93"/>
    <n v="5"/>
    <s v="23-08-2023"/>
    <s v="Delivered"/>
    <x v="1"/>
    <n v="18501"/>
    <x v="3"/>
    <n v="13668"/>
  </r>
  <r>
    <n v="97095388"/>
    <x v="2"/>
    <n v="617885"/>
    <n v="10141"/>
    <n v="4833"/>
    <n v="1"/>
    <n v="507.05"/>
    <x v="2"/>
    <x v="69"/>
    <x v="69"/>
    <n v="6"/>
    <s v="23-08-2023"/>
    <s v="Delivered"/>
    <x v="0"/>
    <n v="9633.9500000000007"/>
    <x v="2"/>
    <n v="4800.95"/>
  </r>
  <r>
    <n v="92767884"/>
    <x v="2"/>
    <n v="317830"/>
    <n v="19012"/>
    <n v="4833"/>
    <n v="3"/>
    <n v="5703.6"/>
    <x v="3"/>
    <x v="69"/>
    <x v="69"/>
    <n v="4"/>
    <s v="21-08-2023"/>
    <s v="Delivered"/>
    <x v="3"/>
    <n v="51332.4"/>
    <x v="3"/>
    <n v="36833.4"/>
  </r>
  <r>
    <n v="90603922"/>
    <x v="7"/>
    <n v="895759"/>
    <n v="19278"/>
    <n v="13689"/>
    <n v="3"/>
    <n v="0"/>
    <x v="0"/>
    <x v="79"/>
    <x v="79"/>
    <n v="4"/>
    <s v="23-08-2023"/>
    <s v="Delivered"/>
    <x v="3"/>
    <n v="57834"/>
    <x v="0"/>
    <n v="16767"/>
  </r>
  <r>
    <n v="60182714"/>
    <x v="7"/>
    <n v="931510"/>
    <n v="13747"/>
    <n v="13689"/>
    <n v="2"/>
    <n v="0"/>
    <x v="0"/>
    <x v="91"/>
    <x v="91"/>
    <n v="5"/>
    <s v="02-08-2023"/>
    <s v="Delivered"/>
    <x v="3"/>
    <n v="27494"/>
    <x v="3"/>
    <n v="116"/>
  </r>
  <r>
    <n v="42331952"/>
    <x v="7"/>
    <n v="258639"/>
    <n v="11600"/>
    <n v="13689"/>
    <n v="1"/>
    <n v="1160"/>
    <x v="3"/>
    <x v="75"/>
    <x v="75"/>
    <n v="7"/>
    <s v="19-08-2023"/>
    <s v="Delivered"/>
    <x v="1"/>
    <n v="10440"/>
    <x v="3"/>
    <n v="-3249"/>
  </r>
  <r>
    <n v="98813650"/>
    <x v="7"/>
    <n v="921978"/>
    <n v="6852"/>
    <n v="13689"/>
    <n v="4"/>
    <n v="4111.2"/>
    <x v="1"/>
    <x v="101"/>
    <x v="101"/>
    <n v="1"/>
    <s v="02-08-2023"/>
    <s v="Delivered"/>
    <x v="1"/>
    <n v="23296.799999999999"/>
    <x v="2"/>
    <n v="-31459.200000000001"/>
  </r>
  <r>
    <n v="83454998"/>
    <x v="7"/>
    <n v="752388"/>
    <n v="2116"/>
    <n v="13689"/>
    <n v="4"/>
    <n v="423.2"/>
    <x v="2"/>
    <x v="88"/>
    <x v="88"/>
    <n v="5"/>
    <s v="26-08-2023"/>
    <s v="Delivered"/>
    <x v="3"/>
    <n v="8040.8"/>
    <x v="0"/>
    <n v="-46715.199999999997"/>
  </r>
  <r>
    <n v="92058189"/>
    <x v="7"/>
    <n v="800067"/>
    <n v="18433"/>
    <n v="13689"/>
    <n v="3"/>
    <n v="0"/>
    <x v="0"/>
    <x v="103"/>
    <x v="103"/>
    <n v="6"/>
    <s v="01-08-2023"/>
    <s v="Delivered"/>
    <x v="1"/>
    <n v="55299"/>
    <x v="0"/>
    <n v="14232"/>
  </r>
  <r>
    <n v="39368039"/>
    <x v="7"/>
    <n v="633301"/>
    <n v="16119"/>
    <n v="13689"/>
    <n v="1"/>
    <n v="805.95"/>
    <x v="2"/>
    <x v="95"/>
    <x v="95"/>
    <n v="5"/>
    <s v="05-08-2023"/>
    <s v="Delivered"/>
    <x v="2"/>
    <n v="15313.05"/>
    <x v="2"/>
    <n v="1624.05"/>
  </r>
  <r>
    <n v="96865529"/>
    <x v="9"/>
    <n v="655251"/>
    <n v="7437"/>
    <n v="7043"/>
    <n v="1"/>
    <n v="0"/>
    <x v="0"/>
    <x v="69"/>
    <x v="69"/>
    <n v="7"/>
    <s v="24-08-2023"/>
    <s v="Delivered"/>
    <x v="0"/>
    <n v="7437"/>
    <x v="3"/>
    <n v="394"/>
  </r>
  <r>
    <n v="88252116"/>
    <x v="9"/>
    <n v="927912"/>
    <n v="5192"/>
    <n v="7043"/>
    <n v="1"/>
    <n v="0"/>
    <x v="0"/>
    <x v="98"/>
    <x v="98"/>
    <n v="7"/>
    <s v="09-08-2023"/>
    <s v="Delivered"/>
    <x v="0"/>
    <n v="5192"/>
    <x v="0"/>
    <n v="-1851"/>
  </r>
  <r>
    <n v="85374270"/>
    <x v="9"/>
    <n v="969969"/>
    <n v="1822"/>
    <n v="7043"/>
    <n v="1"/>
    <n v="0"/>
    <x v="0"/>
    <x v="90"/>
    <x v="90"/>
    <n v="3"/>
    <s v="08-08-2023"/>
    <s v="Delivered"/>
    <x v="0"/>
    <n v="1822"/>
    <x v="3"/>
    <n v="-5221"/>
  </r>
  <r>
    <n v="87206788"/>
    <x v="9"/>
    <n v="387155"/>
    <n v="13030"/>
    <n v="7043"/>
    <n v="2"/>
    <n v="1303"/>
    <x v="2"/>
    <x v="93"/>
    <x v="93"/>
    <n v="2"/>
    <s v="20-08-2023"/>
    <s v="Delivered"/>
    <x v="0"/>
    <n v="24757"/>
    <x v="0"/>
    <n v="10671"/>
  </r>
  <r>
    <n v="53302669"/>
    <x v="1"/>
    <n v="484489"/>
    <n v="13154"/>
    <n v="3047"/>
    <n v="1"/>
    <n v="1315.4"/>
    <x v="3"/>
    <x v="96"/>
    <x v="96"/>
    <n v="1"/>
    <s v="26-08-2023"/>
    <s v="Delivered"/>
    <x v="0"/>
    <n v="11838.6"/>
    <x v="3"/>
    <n v="8791.6"/>
  </r>
  <r>
    <n v="14336089"/>
    <x v="1"/>
    <n v="606281"/>
    <n v="5609"/>
    <n v="3047"/>
    <n v="3"/>
    <n v="2524.0500000000002"/>
    <x v="1"/>
    <x v="76"/>
    <x v="76"/>
    <n v="1"/>
    <s v="28-08-2023"/>
    <s v="Delivered"/>
    <x v="2"/>
    <n v="14302.95"/>
    <x v="0"/>
    <n v="5161.95"/>
  </r>
  <r>
    <n v="56059101"/>
    <x v="1"/>
    <n v="770792"/>
    <n v="2543"/>
    <n v="3047"/>
    <n v="4"/>
    <n v="1017.2"/>
    <x v="3"/>
    <x v="88"/>
    <x v="88"/>
    <n v="1"/>
    <s v="22-08-2023"/>
    <s v="Delivered"/>
    <x v="0"/>
    <n v="9154.7999999999993"/>
    <x v="3"/>
    <n v="-3033.2"/>
  </r>
  <r>
    <n v="28762704"/>
    <x v="1"/>
    <n v="480465"/>
    <n v="14067"/>
    <n v="3047"/>
    <n v="1"/>
    <n v="2110.0500000000002"/>
    <x v="1"/>
    <x v="75"/>
    <x v="75"/>
    <n v="6"/>
    <s v="18-08-2023"/>
    <s v="Delivered"/>
    <x v="0"/>
    <n v="11956.95"/>
    <x v="1"/>
    <n v="8909.9500000000007"/>
  </r>
  <r>
    <n v="70242778"/>
    <x v="1"/>
    <n v="776680"/>
    <n v="14550"/>
    <n v="3047"/>
    <n v="1"/>
    <n v="0"/>
    <x v="0"/>
    <x v="75"/>
    <x v="75"/>
    <n v="4"/>
    <s v="16-08-2023"/>
    <s v="Delivered"/>
    <x v="2"/>
    <n v="14550"/>
    <x v="0"/>
    <n v="11503"/>
  </r>
  <r>
    <n v="99783401"/>
    <x v="12"/>
    <n v="619218"/>
    <n v="2496"/>
    <n v="5308"/>
    <n v="1"/>
    <n v="124.8"/>
    <x v="2"/>
    <x v="70"/>
    <x v="70"/>
    <n v="3"/>
    <s v="17-08-2023"/>
    <s v="Delivered"/>
    <x v="0"/>
    <n v="2371.1999999999998"/>
    <x v="3"/>
    <n v="-2936.8"/>
  </r>
  <r>
    <n v="11740164"/>
    <x v="12"/>
    <n v="233362"/>
    <n v="843"/>
    <n v="5308"/>
    <n v="1"/>
    <n v="84.3"/>
    <x v="3"/>
    <x v="85"/>
    <x v="85"/>
    <n v="2"/>
    <s v="17-08-2023"/>
    <s v="Delivered"/>
    <x v="3"/>
    <n v="758.7"/>
    <x v="0"/>
    <n v="-4549.3"/>
  </r>
  <r>
    <n v="25278272"/>
    <x v="12"/>
    <n v="287889"/>
    <n v="13737"/>
    <n v="5308"/>
    <n v="2"/>
    <n v="1373.7"/>
    <x v="2"/>
    <x v="73"/>
    <x v="73"/>
    <n v="5"/>
    <s v="28-08-2023"/>
    <s v="Delivered"/>
    <x v="0"/>
    <n v="26100.3"/>
    <x v="0"/>
    <n v="15484.3"/>
  </r>
  <r>
    <n v="88733350"/>
    <x v="12"/>
    <n v="331939"/>
    <n v="18273"/>
    <n v="5308"/>
    <n v="2"/>
    <n v="0"/>
    <x v="0"/>
    <x v="88"/>
    <x v="88"/>
    <n v="1"/>
    <s v="22-08-2023"/>
    <s v="Delivered"/>
    <x v="3"/>
    <n v="36546"/>
    <x v="3"/>
    <n v="25930"/>
  </r>
  <r>
    <n v="95004924"/>
    <x v="12"/>
    <n v="539403"/>
    <n v="9397"/>
    <n v="5308"/>
    <n v="2"/>
    <n v="2819.1"/>
    <x v="1"/>
    <x v="100"/>
    <x v="100"/>
    <n v="1"/>
    <s v="25-08-2023"/>
    <s v="Delivered"/>
    <x v="3"/>
    <n v="15974.9"/>
    <x v="3"/>
    <n v="5358.9"/>
  </r>
  <r>
    <n v="60987966"/>
    <x v="12"/>
    <n v="698985"/>
    <n v="9840"/>
    <n v="5308"/>
    <n v="1"/>
    <n v="492"/>
    <x v="2"/>
    <x v="95"/>
    <x v="95"/>
    <n v="7"/>
    <s v="07-08-2023"/>
    <s v="Delivered"/>
    <x v="0"/>
    <n v="9348"/>
    <x v="2"/>
    <n v="4040"/>
  </r>
  <r>
    <n v="19817298"/>
    <x v="0"/>
    <n v="531064"/>
    <n v="4309"/>
    <n v="7859"/>
    <n v="3"/>
    <n v="0"/>
    <x v="0"/>
    <x v="82"/>
    <x v="82"/>
    <n v="3"/>
    <s v="25-08-2023"/>
    <s v="Delivered"/>
    <x v="0"/>
    <n v="12927"/>
    <x v="2"/>
    <n v="-10650"/>
  </r>
  <r>
    <n v="38192821"/>
    <x v="0"/>
    <n v="721718"/>
    <n v="15258"/>
    <n v="7859"/>
    <n v="1"/>
    <n v="0"/>
    <x v="0"/>
    <x v="75"/>
    <x v="75"/>
    <n v="7"/>
    <s v="19-08-2023"/>
    <s v="Delivered"/>
    <x v="2"/>
    <n v="15258"/>
    <x v="1"/>
    <n v="7399"/>
  </r>
  <r>
    <n v="72986894"/>
    <x v="0"/>
    <n v="215440"/>
    <n v="13025"/>
    <n v="7859"/>
    <n v="2"/>
    <n v="3907.5"/>
    <x v="1"/>
    <x v="83"/>
    <x v="83"/>
    <n v="7"/>
    <s v="14-08-2023"/>
    <s v="Delivered"/>
    <x v="0"/>
    <n v="22142.5"/>
    <x v="0"/>
    <n v="6424.5"/>
  </r>
  <r>
    <n v="65201639"/>
    <x v="0"/>
    <n v="327885"/>
    <n v="13285"/>
    <n v="7859"/>
    <n v="2"/>
    <n v="0"/>
    <x v="0"/>
    <x v="85"/>
    <x v="85"/>
    <n v="7"/>
    <s v="22-08-2023"/>
    <s v="Delivered"/>
    <x v="0"/>
    <n v="26570"/>
    <x v="3"/>
    <n v="10852"/>
  </r>
  <r>
    <n v="68437492"/>
    <x v="0"/>
    <n v="965344"/>
    <n v="9762"/>
    <n v="7859"/>
    <n v="4"/>
    <n v="0"/>
    <x v="0"/>
    <x v="85"/>
    <x v="85"/>
    <n v="1"/>
    <s v="16-08-2023"/>
    <s v="Delivered"/>
    <x v="0"/>
    <n v="39048"/>
    <x v="1"/>
    <n v="7612"/>
  </r>
  <r>
    <n v="84303190"/>
    <x v="0"/>
    <n v="518319"/>
    <n v="5840"/>
    <n v="7859"/>
    <n v="3"/>
    <n v="876"/>
    <x v="2"/>
    <x v="72"/>
    <x v="72"/>
    <n v="5"/>
    <s v="01-08-2023"/>
    <s v="Delivered"/>
    <x v="1"/>
    <n v="16644"/>
    <x v="0"/>
    <n v="-6933"/>
  </r>
  <r>
    <n v="36799898"/>
    <x v="0"/>
    <n v="327885"/>
    <n v="16735"/>
    <n v="7859"/>
    <n v="1"/>
    <n v="2510.25"/>
    <x v="1"/>
    <x v="79"/>
    <x v="79"/>
    <n v="6"/>
    <s v="25-08-2023"/>
    <s v="Delivered"/>
    <x v="0"/>
    <n v="14224.75"/>
    <x v="3"/>
    <n v="6365.75"/>
  </r>
  <r>
    <n v="41943272"/>
    <x v="0"/>
    <n v="211068"/>
    <n v="15408"/>
    <n v="7859"/>
    <n v="1"/>
    <n v="1540.8"/>
    <x v="3"/>
    <x v="82"/>
    <x v="82"/>
    <n v="3"/>
    <s v="25-08-2023"/>
    <s v="Delivered"/>
    <x v="0"/>
    <n v="13867.2"/>
    <x v="3"/>
    <n v="6008.2"/>
  </r>
  <r>
    <n v="54448673"/>
    <x v="0"/>
    <n v="954500"/>
    <n v="13264"/>
    <n v="7859"/>
    <n v="3"/>
    <n v="1989.6"/>
    <x v="2"/>
    <x v="89"/>
    <x v="89"/>
    <n v="3"/>
    <s v="16-08-2023"/>
    <s v="Delivered"/>
    <x v="3"/>
    <n v="37802.400000000001"/>
    <x v="0"/>
    <n v="14225.4"/>
  </r>
  <r>
    <n v="16171536"/>
    <x v="0"/>
    <n v="473995"/>
    <n v="1931"/>
    <n v="7859"/>
    <n v="1"/>
    <n v="193.1"/>
    <x v="3"/>
    <x v="92"/>
    <x v="92"/>
    <n v="4"/>
    <s v="08-08-2023"/>
    <s v="Delivered"/>
    <x v="2"/>
    <n v="1737.9"/>
    <x v="2"/>
    <n v="-6121.1"/>
  </r>
  <r>
    <n v="94226031"/>
    <x v="0"/>
    <n v="799405"/>
    <n v="2019"/>
    <n v="7859"/>
    <n v="1"/>
    <n v="201.9"/>
    <x v="3"/>
    <x v="102"/>
    <x v="102"/>
    <n v="7"/>
    <s v="06-08-2023"/>
    <s v="Delivered"/>
    <x v="0"/>
    <n v="1817.1"/>
    <x v="2"/>
    <n v="-6041.9"/>
  </r>
  <r>
    <n v="79255529"/>
    <x v="0"/>
    <n v="660905"/>
    <n v="19572"/>
    <n v="7859"/>
    <n v="1"/>
    <n v="0"/>
    <x v="0"/>
    <x v="101"/>
    <x v="101"/>
    <n v="4"/>
    <s v="05-08-2023"/>
    <s v="Delivered"/>
    <x v="2"/>
    <n v="19572"/>
    <x v="2"/>
    <n v="11713"/>
  </r>
  <r>
    <n v="97380687"/>
    <x v="0"/>
    <n v="711174"/>
    <n v="16381"/>
    <n v="7859"/>
    <n v="1"/>
    <n v="0"/>
    <x v="0"/>
    <x v="88"/>
    <x v="88"/>
    <n v="6"/>
    <s v="27-08-2023"/>
    <s v="Delivered"/>
    <x v="0"/>
    <n v="16381"/>
    <x v="1"/>
    <n v="8522"/>
  </r>
  <r>
    <n v="13051483"/>
    <x v="0"/>
    <n v="676136"/>
    <n v="19955"/>
    <n v="7859"/>
    <n v="1"/>
    <n v="0"/>
    <x v="0"/>
    <x v="104"/>
    <x v="104"/>
    <n v="6"/>
    <s v="22-12-2023"/>
    <s v="Delivered"/>
    <x v="0"/>
    <n v="19955"/>
    <x v="3"/>
    <n v="12096"/>
  </r>
  <r>
    <n v="24749927"/>
    <x v="0"/>
    <n v="482495"/>
    <n v="9536"/>
    <n v="7859"/>
    <n v="3"/>
    <n v="0"/>
    <x v="0"/>
    <x v="105"/>
    <x v="105"/>
    <n v="5"/>
    <s v="20-12-2023"/>
    <s v="Delivered"/>
    <x v="3"/>
    <n v="28608"/>
    <x v="2"/>
    <n v="5031"/>
  </r>
  <r>
    <n v="29834119"/>
    <x v="0"/>
    <n v="934750"/>
    <n v="10344"/>
    <n v="7859"/>
    <n v="1"/>
    <n v="0"/>
    <x v="0"/>
    <x v="106"/>
    <x v="106"/>
    <n v="5"/>
    <s v="13-12-2023"/>
    <s v="Delivered"/>
    <x v="0"/>
    <n v="10344"/>
    <x v="1"/>
    <n v="2485"/>
  </r>
  <r>
    <n v="61854861"/>
    <x v="0"/>
    <n v="650955"/>
    <n v="18754"/>
    <n v="7859"/>
    <n v="1"/>
    <n v="0"/>
    <x v="0"/>
    <x v="107"/>
    <x v="107"/>
    <n v="7"/>
    <s v="06-12-2023"/>
    <s v="Delivered"/>
    <x v="0"/>
    <n v="18754"/>
    <x v="0"/>
    <n v="10895"/>
  </r>
  <r>
    <n v="61254050"/>
    <x v="0"/>
    <n v="293904"/>
    <n v="4937"/>
    <n v="7859"/>
    <n v="2"/>
    <n v="493.7"/>
    <x v="2"/>
    <x v="108"/>
    <x v="108"/>
    <n v="4"/>
    <s v="14-12-2023"/>
    <s v="Delivered"/>
    <x v="2"/>
    <n v="9380.2999999999993"/>
    <x v="1"/>
    <n v="-6337.7"/>
  </r>
  <r>
    <n v="78608612"/>
    <x v="0"/>
    <n v="292296"/>
    <n v="14037"/>
    <n v="7859"/>
    <n v="4"/>
    <n v="5614.8"/>
    <x v="3"/>
    <x v="109"/>
    <x v="109"/>
    <n v="7"/>
    <s v="11-12-2023"/>
    <s v="Delivered"/>
    <x v="0"/>
    <n v="50533.2"/>
    <x v="1"/>
    <n v="19097.2"/>
  </r>
  <r>
    <n v="85146293"/>
    <x v="0"/>
    <n v="642306"/>
    <n v="10779"/>
    <n v="7859"/>
    <n v="4"/>
    <n v="2155.8000000000002"/>
    <x v="2"/>
    <x v="110"/>
    <x v="110"/>
    <n v="5"/>
    <s v="30-12-2023"/>
    <s v="Delivered"/>
    <x v="0"/>
    <n v="40960.199999999997"/>
    <x v="3"/>
    <n v="9524.2000000000007"/>
  </r>
  <r>
    <n v="80888325"/>
    <x v="1"/>
    <n v="930550"/>
    <n v="12532"/>
    <n v="3047"/>
    <n v="2"/>
    <n v="1253.2"/>
    <x v="2"/>
    <x v="111"/>
    <x v="111"/>
    <n v="2"/>
    <s v="02-12-2023"/>
    <s v="Delivered"/>
    <x v="2"/>
    <n v="23810.799999999999"/>
    <x v="3"/>
    <n v="17716.8"/>
  </r>
  <r>
    <n v="20298660"/>
    <x v="1"/>
    <n v="344818"/>
    <n v="3381"/>
    <n v="3047"/>
    <n v="2"/>
    <n v="0"/>
    <x v="0"/>
    <x v="112"/>
    <x v="112"/>
    <n v="3"/>
    <s v="23-12-2023"/>
    <s v="Delivered"/>
    <x v="2"/>
    <n v="6762"/>
    <x v="2"/>
    <n v="668"/>
  </r>
  <r>
    <n v="16729990"/>
    <x v="1"/>
    <n v="493212"/>
    <n v="4108"/>
    <n v="3047"/>
    <n v="2"/>
    <n v="821.6"/>
    <x v="3"/>
    <x v="113"/>
    <x v="113"/>
    <n v="3"/>
    <s v="16-12-2023"/>
    <s v="Delivered"/>
    <x v="0"/>
    <n v="7394.4"/>
    <x v="2"/>
    <n v="1300.4000000000001"/>
  </r>
  <r>
    <n v="66269520"/>
    <x v="2"/>
    <n v="509030"/>
    <n v="15690"/>
    <n v="4833"/>
    <n v="1"/>
    <n v="0"/>
    <x v="0"/>
    <x v="114"/>
    <x v="114"/>
    <n v="5"/>
    <s v="28-12-2023"/>
    <s v="Delivered"/>
    <x v="2"/>
    <n v="15690"/>
    <x v="2"/>
    <n v="10857"/>
  </r>
  <r>
    <n v="47543473"/>
    <x v="2"/>
    <n v="200205"/>
    <n v="9530"/>
    <n v="4833"/>
    <n v="2"/>
    <n v="1906"/>
    <x v="3"/>
    <x v="115"/>
    <x v="115"/>
    <n v="1"/>
    <s v="12-12-2023"/>
    <s v="Delivered"/>
    <x v="2"/>
    <n v="17154"/>
    <x v="3"/>
    <n v="7488"/>
  </r>
  <r>
    <n v="85647532"/>
    <x v="2"/>
    <n v="726725"/>
    <n v="2254"/>
    <n v="4833"/>
    <n v="1"/>
    <n v="225.4"/>
    <x v="3"/>
    <x v="116"/>
    <x v="116"/>
    <n v="5"/>
    <s v="03-12-2023"/>
    <s v="Delivered"/>
    <x v="0"/>
    <n v="2028.6"/>
    <x v="1"/>
    <n v="-2804.4"/>
  </r>
  <r>
    <n v="99927658"/>
    <x v="2"/>
    <n v="293826"/>
    <n v="8620"/>
    <n v="4833"/>
    <n v="3"/>
    <n v="0"/>
    <x v="0"/>
    <x v="111"/>
    <x v="111"/>
    <n v="5"/>
    <s v="05-12-2023"/>
    <s v="Delivered"/>
    <x v="0"/>
    <n v="25860"/>
    <x v="3"/>
    <n v="11361"/>
  </r>
  <r>
    <n v="10380581"/>
    <x v="2"/>
    <n v="331113"/>
    <n v="6619"/>
    <n v="4833"/>
    <n v="1"/>
    <n v="661.9"/>
    <x v="3"/>
    <x v="117"/>
    <x v="117"/>
    <n v="4"/>
    <s v="16-12-2023"/>
    <s v="Delivered"/>
    <x v="3"/>
    <n v="5957.1"/>
    <x v="2"/>
    <n v="1124.0999999999999"/>
  </r>
  <r>
    <n v="21432787"/>
    <x v="2"/>
    <n v="988930"/>
    <n v="10049"/>
    <n v="4833"/>
    <n v="3"/>
    <n v="1507.35"/>
    <x v="2"/>
    <x v="118"/>
    <x v="118"/>
    <n v="3"/>
    <s v="08-12-2023"/>
    <s v="Delivered"/>
    <x v="3"/>
    <n v="28639.65"/>
    <x v="2"/>
    <n v="14140.65"/>
  </r>
  <r>
    <n v="82399599"/>
    <x v="2"/>
    <n v="741455"/>
    <n v="11384"/>
    <n v="4833"/>
    <n v="2"/>
    <n v="0"/>
    <x v="0"/>
    <x v="105"/>
    <x v="105"/>
    <n v="1"/>
    <s v="16-12-2023"/>
    <s v="Delivered"/>
    <x v="3"/>
    <n v="22768"/>
    <x v="0"/>
    <n v="13102"/>
  </r>
  <r>
    <n v="66851760"/>
    <x v="2"/>
    <n v="842053"/>
    <n v="12086"/>
    <n v="4833"/>
    <n v="3"/>
    <n v="0"/>
    <x v="0"/>
    <x v="119"/>
    <x v="119"/>
    <n v="3"/>
    <s v="20-12-2023"/>
    <s v="Delivered"/>
    <x v="2"/>
    <n v="36258"/>
    <x v="1"/>
    <n v="21759"/>
  </r>
  <r>
    <n v="74279671"/>
    <x v="3"/>
    <n v="241683"/>
    <n v="13553"/>
    <n v="5303"/>
    <n v="2"/>
    <n v="0"/>
    <x v="0"/>
    <x v="120"/>
    <x v="120"/>
    <n v="7"/>
    <s v="21-12-2023"/>
    <s v="Delivered"/>
    <x v="0"/>
    <n v="27106"/>
    <x v="0"/>
    <n v="16500"/>
  </r>
  <r>
    <n v="56226575"/>
    <x v="3"/>
    <n v="888108"/>
    <n v="6370"/>
    <n v="5303"/>
    <n v="2"/>
    <n v="0"/>
    <x v="0"/>
    <x v="111"/>
    <x v="111"/>
    <n v="4"/>
    <s v="04-12-2023"/>
    <s v="Delivered"/>
    <x v="1"/>
    <n v="12740"/>
    <x v="3"/>
    <n v="2134"/>
  </r>
  <r>
    <n v="92533595"/>
    <x v="3"/>
    <n v="784572"/>
    <n v="17844"/>
    <n v="5303"/>
    <n v="2"/>
    <n v="0"/>
    <x v="0"/>
    <x v="116"/>
    <x v="116"/>
    <n v="5"/>
    <s v="03-12-2023"/>
    <s v="Delivered"/>
    <x v="0"/>
    <n v="35688"/>
    <x v="0"/>
    <n v="25082"/>
  </r>
  <r>
    <n v="60418290"/>
    <x v="3"/>
    <n v="378895"/>
    <n v="10950"/>
    <n v="5303"/>
    <n v="2"/>
    <n v="2190"/>
    <x v="3"/>
    <x v="121"/>
    <x v="121"/>
    <n v="7"/>
    <s v="13-12-2023"/>
    <s v="Delivered"/>
    <x v="2"/>
    <n v="19710"/>
    <x v="0"/>
    <n v="9104"/>
  </r>
  <r>
    <n v="97991930"/>
    <x v="3"/>
    <n v="785253"/>
    <n v="13812"/>
    <n v="5303"/>
    <n v="1"/>
    <n v="0"/>
    <x v="0"/>
    <x v="122"/>
    <x v="122"/>
    <n v="2"/>
    <s v="03-12-2023"/>
    <s v="Delivered"/>
    <x v="1"/>
    <n v="13812"/>
    <x v="2"/>
    <n v="8509"/>
  </r>
  <r>
    <n v="90882505"/>
    <x v="3"/>
    <n v="397731"/>
    <n v="7816"/>
    <n v="5303"/>
    <n v="1"/>
    <n v="1172.4000000000001"/>
    <x v="1"/>
    <x v="117"/>
    <x v="117"/>
    <n v="5"/>
    <s v="17-12-2023"/>
    <s v="Delivered"/>
    <x v="3"/>
    <n v="6643.6"/>
    <x v="3"/>
    <n v="1340.6"/>
  </r>
  <r>
    <n v="72360629"/>
    <x v="3"/>
    <n v="788426"/>
    <n v="8469"/>
    <n v="5303"/>
    <n v="1"/>
    <n v="0"/>
    <x v="0"/>
    <x v="114"/>
    <x v="114"/>
    <n v="5"/>
    <s v="28-12-2023"/>
    <s v="Delivered"/>
    <x v="0"/>
    <n v="8469"/>
    <x v="2"/>
    <n v="3166"/>
  </r>
  <r>
    <n v="97236246"/>
    <x v="3"/>
    <n v="770792"/>
    <n v="3406"/>
    <n v="5303"/>
    <n v="3"/>
    <n v="0"/>
    <x v="0"/>
    <x v="123"/>
    <x v="123"/>
    <n v="4"/>
    <s v="26-12-2023"/>
    <s v="Delivered"/>
    <x v="0"/>
    <n v="10218"/>
    <x v="2"/>
    <n v="-5691"/>
  </r>
  <r>
    <n v="78057490"/>
    <x v="3"/>
    <n v="311636"/>
    <n v="2232"/>
    <n v="5303"/>
    <n v="1"/>
    <n v="111.6"/>
    <x v="2"/>
    <x v="124"/>
    <x v="124"/>
    <n v="7"/>
    <s v="02-12-2023"/>
    <s v="Delivered"/>
    <x v="0"/>
    <n v="2120.4"/>
    <x v="0"/>
    <n v="-3182.6"/>
  </r>
  <r>
    <n v="92924837"/>
    <x v="3"/>
    <n v="409365"/>
    <n v="13033"/>
    <n v="5303"/>
    <n v="2"/>
    <n v="0"/>
    <x v="0"/>
    <x v="119"/>
    <x v="119"/>
    <n v="7"/>
    <s v="24-12-2023"/>
    <s v="Delivered"/>
    <x v="0"/>
    <n v="26066"/>
    <x v="0"/>
    <n v="15460"/>
  </r>
  <r>
    <n v="55610493"/>
    <x v="3"/>
    <n v="694312"/>
    <n v="18894"/>
    <n v="5303"/>
    <n v="2"/>
    <n v="0"/>
    <x v="0"/>
    <x v="113"/>
    <x v="113"/>
    <n v="7"/>
    <s v="20-12-2023"/>
    <s v="Delivered"/>
    <x v="1"/>
    <n v="37788"/>
    <x v="3"/>
    <n v="27182"/>
  </r>
  <r>
    <n v="14180968"/>
    <x v="3"/>
    <n v="660295"/>
    <n v="2231"/>
    <n v="5303"/>
    <n v="1"/>
    <n v="223.1"/>
    <x v="3"/>
    <x v="125"/>
    <x v="125"/>
    <n v="3"/>
    <s v="30-12-2023"/>
    <s v="Delivered"/>
    <x v="2"/>
    <n v="2007.9"/>
    <x v="0"/>
    <n v="-3295.1"/>
  </r>
  <r>
    <n v="69329732"/>
    <x v="3"/>
    <n v="937801"/>
    <n v="1882"/>
    <n v="5303"/>
    <n v="4"/>
    <n v="0"/>
    <x v="0"/>
    <x v="126"/>
    <x v="126"/>
    <n v="2"/>
    <s v="26-12-2023"/>
    <s v="Delivered"/>
    <x v="0"/>
    <n v="7528"/>
    <x v="3"/>
    <n v="-13684"/>
  </r>
  <r>
    <n v="38195995"/>
    <x v="3"/>
    <n v="564552"/>
    <n v="5014"/>
    <n v="5303"/>
    <n v="4"/>
    <n v="2005.6"/>
    <x v="3"/>
    <x v="116"/>
    <x v="116"/>
    <n v="3"/>
    <s v="01-12-2023"/>
    <s v="Delivered"/>
    <x v="1"/>
    <n v="18050.400000000001"/>
    <x v="2"/>
    <n v="-3161.6"/>
  </r>
  <r>
    <n v="70858653"/>
    <x v="4"/>
    <n v="943596"/>
    <n v="16177"/>
    <n v="1807"/>
    <n v="1"/>
    <n v="2426.5500000000002"/>
    <x v="1"/>
    <x v="127"/>
    <x v="127"/>
    <n v="1"/>
    <s v="30-12-2023"/>
    <s v="Delivered"/>
    <x v="0"/>
    <n v="13750.45"/>
    <x v="2"/>
    <n v="11943.45"/>
  </r>
  <r>
    <n v="26357665"/>
    <x v="4"/>
    <n v="761091"/>
    <n v="12786"/>
    <n v="1807"/>
    <n v="1"/>
    <n v="639.29999999999995"/>
    <x v="2"/>
    <x v="128"/>
    <x v="128"/>
    <n v="1"/>
    <s v="08-12-2023"/>
    <s v="Delivered"/>
    <x v="0"/>
    <n v="12146.7"/>
    <x v="4"/>
    <n v="10339.700000000001"/>
  </r>
  <r>
    <n v="22539748"/>
    <x v="4"/>
    <n v="864001"/>
    <n v="3851"/>
    <n v="1807"/>
    <n v="1"/>
    <n v="192.55"/>
    <x v="2"/>
    <x v="119"/>
    <x v="119"/>
    <n v="3"/>
    <s v="20-12-2023"/>
    <s v="Delivered"/>
    <x v="1"/>
    <n v="3658.45"/>
    <x v="1"/>
    <n v="1851.45"/>
  </r>
  <r>
    <n v="48668339"/>
    <x v="4"/>
    <n v="727778"/>
    <n v="18412"/>
    <n v="1807"/>
    <n v="1"/>
    <n v="0"/>
    <x v="0"/>
    <x v="107"/>
    <x v="107"/>
    <n v="4"/>
    <s v="03-12-2023"/>
    <s v="Delivered"/>
    <x v="0"/>
    <n v="18412"/>
    <x v="1"/>
    <n v="16605"/>
  </r>
  <r>
    <n v="83989546"/>
    <x v="4"/>
    <n v="887603"/>
    <n v="18388"/>
    <n v="1807"/>
    <n v="1"/>
    <n v="1838.8"/>
    <x v="3"/>
    <x v="128"/>
    <x v="128"/>
    <n v="2"/>
    <s v="09-12-2023"/>
    <s v="Delivered"/>
    <x v="0"/>
    <n v="16549.2"/>
    <x v="3"/>
    <n v="14742.2"/>
  </r>
  <r>
    <n v="87446468"/>
    <x v="4"/>
    <n v="854280"/>
    <n v="9327"/>
    <n v="1807"/>
    <n v="4"/>
    <n v="3730.8"/>
    <x v="3"/>
    <x v="122"/>
    <x v="122"/>
    <n v="5"/>
    <s v="06-12-2023"/>
    <s v="Delivered"/>
    <x v="0"/>
    <n v="33577.199999999997"/>
    <x v="3"/>
    <n v="26349.200000000001"/>
  </r>
  <r>
    <n v="59512272"/>
    <x v="4"/>
    <n v="683220"/>
    <n v="16653"/>
    <n v="1807"/>
    <n v="1"/>
    <n v="1665.3"/>
    <x v="3"/>
    <x v="106"/>
    <x v="106"/>
    <n v="1"/>
    <s v="09-12-2023"/>
    <s v="Delivered"/>
    <x v="1"/>
    <n v="14987.7"/>
    <x v="1"/>
    <n v="13180.7"/>
  </r>
  <r>
    <n v="14237322"/>
    <x v="5"/>
    <n v="540881"/>
    <n v="16526"/>
    <n v="6320"/>
    <n v="1"/>
    <n v="0"/>
    <x v="0"/>
    <x v="129"/>
    <x v="129"/>
    <n v="7"/>
    <s v="09-12-2023"/>
    <s v="Delivered"/>
    <x v="0"/>
    <n v="16526"/>
    <x v="0"/>
    <n v="10206"/>
  </r>
  <r>
    <n v="87641510"/>
    <x v="5"/>
    <n v="295513"/>
    <n v="14845"/>
    <n v="6320"/>
    <n v="1"/>
    <n v="742.25"/>
    <x v="2"/>
    <x v="108"/>
    <x v="108"/>
    <n v="7"/>
    <s v="17-12-2023"/>
    <s v="Delivered"/>
    <x v="2"/>
    <n v="14102.75"/>
    <x v="1"/>
    <n v="7782.75"/>
  </r>
  <r>
    <n v="62868861"/>
    <x v="5"/>
    <n v="233362"/>
    <n v="6167"/>
    <n v="6320"/>
    <n v="4"/>
    <n v="0"/>
    <x v="0"/>
    <x v="123"/>
    <x v="123"/>
    <n v="5"/>
    <s v="27-12-2023"/>
    <s v="Delivered"/>
    <x v="0"/>
    <n v="24668"/>
    <x v="1"/>
    <n v="-612"/>
  </r>
  <r>
    <n v="27268907"/>
    <x v="5"/>
    <n v="887247"/>
    <n v="4188"/>
    <n v="6320"/>
    <n v="1"/>
    <n v="0"/>
    <x v="0"/>
    <x v="123"/>
    <x v="123"/>
    <n v="2"/>
    <s v="24-12-2023"/>
    <s v="Delivered"/>
    <x v="0"/>
    <n v="4188"/>
    <x v="1"/>
    <n v="-2132"/>
  </r>
  <r>
    <n v="37383505"/>
    <x v="5"/>
    <n v="419162"/>
    <n v="7298"/>
    <n v="6320"/>
    <n v="3"/>
    <n v="4378.8"/>
    <x v="4"/>
    <x v="104"/>
    <x v="104"/>
    <n v="2"/>
    <s v="18-12-2023"/>
    <s v="Delivered"/>
    <x v="0"/>
    <n v="17515.2"/>
    <x v="0"/>
    <n v="-1444.8"/>
  </r>
  <r>
    <n v="96213226"/>
    <x v="5"/>
    <n v="579818"/>
    <n v="659"/>
    <n v="6320"/>
    <n v="2"/>
    <n v="263.60000000000002"/>
    <x v="4"/>
    <x v="113"/>
    <x v="113"/>
    <n v="2"/>
    <s v="15-12-2023"/>
    <s v="Delivered"/>
    <x v="0"/>
    <n v="1054.4000000000001"/>
    <x v="1"/>
    <n v="-11585.6"/>
  </r>
  <r>
    <n v="36040410"/>
    <x v="5"/>
    <n v="884488"/>
    <n v="18462"/>
    <n v="6320"/>
    <n v="2"/>
    <n v="3692.4"/>
    <x v="3"/>
    <x v="130"/>
    <x v="130"/>
    <n v="7"/>
    <s v="10-12-2023"/>
    <s v="Delivered"/>
    <x v="2"/>
    <n v="33231.599999999999"/>
    <x v="3"/>
    <n v="20591.599999999999"/>
  </r>
  <r>
    <n v="63792364"/>
    <x v="5"/>
    <n v="366316"/>
    <n v="6698"/>
    <n v="6320"/>
    <n v="1"/>
    <n v="0"/>
    <x v="0"/>
    <x v="131"/>
    <x v="131"/>
    <n v="3"/>
    <s v="31-12-2023"/>
    <s v="Delivered"/>
    <x v="2"/>
    <n v="6698"/>
    <x v="2"/>
    <n v="378"/>
  </r>
  <r>
    <n v="26944487"/>
    <x v="5"/>
    <n v="348213"/>
    <n v="15560"/>
    <n v="6320"/>
    <n v="2"/>
    <n v="0"/>
    <x v="0"/>
    <x v="115"/>
    <x v="115"/>
    <n v="4"/>
    <s v="15-12-2023"/>
    <s v="Delivered"/>
    <x v="3"/>
    <n v="31120"/>
    <x v="3"/>
    <n v="18480"/>
  </r>
  <r>
    <n v="42713008"/>
    <x v="5"/>
    <n v="944162"/>
    <n v="17708"/>
    <n v="6320"/>
    <n v="1"/>
    <n v="0"/>
    <x v="0"/>
    <x v="126"/>
    <x v="126"/>
    <n v="4"/>
    <s v="28-12-2023"/>
    <s v="Delivered"/>
    <x v="0"/>
    <n v="17708"/>
    <x v="3"/>
    <n v="11388"/>
  </r>
  <r>
    <n v="63121477"/>
    <x v="5"/>
    <n v="237812"/>
    <n v="3640"/>
    <n v="6320"/>
    <n v="1"/>
    <n v="0"/>
    <x v="0"/>
    <x v="119"/>
    <x v="119"/>
    <n v="6"/>
    <s v="23-12-2023"/>
    <s v="Delivered"/>
    <x v="2"/>
    <n v="3640"/>
    <x v="2"/>
    <n v="-2680"/>
  </r>
  <r>
    <n v="90233330"/>
    <x v="6"/>
    <n v="343928"/>
    <n v="5996"/>
    <n v="6716"/>
    <n v="2"/>
    <n v="0"/>
    <x v="0"/>
    <x v="108"/>
    <x v="108"/>
    <n v="4"/>
    <s v="14-12-2023"/>
    <s v="Delivered"/>
    <x v="0"/>
    <n v="11992"/>
    <x v="0"/>
    <n v="-1440"/>
  </r>
  <r>
    <n v="39888974"/>
    <x v="6"/>
    <n v="503662"/>
    <n v="1139"/>
    <n v="6716"/>
    <n v="4"/>
    <n v="455.6"/>
    <x v="3"/>
    <x v="128"/>
    <x v="128"/>
    <n v="4"/>
    <s v="11-12-2023"/>
    <s v="Delivered"/>
    <x v="0"/>
    <n v="4100.3999999999996"/>
    <x v="3"/>
    <n v="-22763.599999999999"/>
  </r>
  <r>
    <n v="98707076"/>
    <x v="6"/>
    <n v="666509"/>
    <n v="750"/>
    <n v="6716"/>
    <n v="1"/>
    <n v="37.5"/>
    <x v="2"/>
    <x v="132"/>
    <x v="132"/>
    <n v="5"/>
    <s v="01-12-2023"/>
    <s v="Delivered"/>
    <x v="3"/>
    <n v="712.5"/>
    <x v="3"/>
    <n v="-6003.5"/>
  </r>
  <r>
    <n v="83659258"/>
    <x v="6"/>
    <n v="980009"/>
    <n v="14162"/>
    <n v="6716"/>
    <n v="1"/>
    <n v="0"/>
    <x v="0"/>
    <x v="118"/>
    <x v="118"/>
    <n v="2"/>
    <s v="07-12-2023"/>
    <s v="Delivered"/>
    <x v="2"/>
    <n v="14162"/>
    <x v="0"/>
    <n v="7446"/>
  </r>
  <r>
    <n v="41645597"/>
    <x v="6"/>
    <n v="616760"/>
    <n v="8191"/>
    <n v="6716"/>
    <n v="3"/>
    <n v="2457.3000000000002"/>
    <x v="3"/>
    <x v="110"/>
    <x v="110"/>
    <n v="4"/>
    <s v="29-12-2023"/>
    <s v="Delivered"/>
    <x v="0"/>
    <n v="22115.7"/>
    <x v="2"/>
    <n v="1967.7"/>
  </r>
  <r>
    <n v="48260510"/>
    <x v="6"/>
    <n v="414498"/>
    <n v="13021"/>
    <n v="6716"/>
    <n v="2"/>
    <n v="2604.1999999999998"/>
    <x v="3"/>
    <x v="126"/>
    <x v="126"/>
    <n v="3"/>
    <s v="27-12-2023"/>
    <s v="Delivered"/>
    <x v="0"/>
    <n v="23437.8"/>
    <x v="2"/>
    <n v="10005.799999999999"/>
  </r>
  <r>
    <n v="67985905"/>
    <x v="6"/>
    <n v="825173"/>
    <n v="13908"/>
    <n v="6716"/>
    <n v="1"/>
    <n v="1390.8"/>
    <x v="3"/>
    <x v="122"/>
    <x v="122"/>
    <n v="6"/>
    <s v="07-12-2023"/>
    <s v="Delivered"/>
    <x v="1"/>
    <n v="12517.2"/>
    <x v="1"/>
    <n v="5801.2"/>
  </r>
  <r>
    <n v="90010790"/>
    <x v="6"/>
    <n v="617885"/>
    <n v="14668"/>
    <n v="6716"/>
    <n v="1"/>
    <n v="733.4"/>
    <x v="2"/>
    <x v="133"/>
    <x v="133"/>
    <n v="6"/>
    <s v="27-12-2023"/>
    <s v="Delivered"/>
    <x v="0"/>
    <n v="13934.6"/>
    <x v="2"/>
    <n v="7218.6"/>
  </r>
  <r>
    <n v="42035886"/>
    <x v="6"/>
    <n v="708205"/>
    <n v="2233"/>
    <n v="6716"/>
    <n v="4"/>
    <n v="0"/>
    <x v="0"/>
    <x v="133"/>
    <x v="133"/>
    <n v="2"/>
    <s v="23-12-2023"/>
    <s v="Delivered"/>
    <x v="2"/>
    <n v="8932"/>
    <x v="0"/>
    <n v="-17932"/>
  </r>
  <r>
    <n v="38036618"/>
    <x v="7"/>
    <n v="532918"/>
    <n v="3641"/>
    <n v="13689"/>
    <n v="1"/>
    <n v="182.05"/>
    <x v="2"/>
    <x v="105"/>
    <x v="105"/>
    <n v="3"/>
    <s v="18-12-2023"/>
    <s v="Delivered"/>
    <x v="1"/>
    <n v="3458.95"/>
    <x v="2"/>
    <n v="-10230.049999999999"/>
  </r>
  <r>
    <n v="50818905"/>
    <x v="7"/>
    <n v="475617"/>
    <n v="2255"/>
    <n v="13689"/>
    <n v="3"/>
    <n v="0"/>
    <x v="0"/>
    <x v="119"/>
    <x v="119"/>
    <n v="5"/>
    <s v="22-12-2023"/>
    <s v="Delivered"/>
    <x v="2"/>
    <n v="6765"/>
    <x v="2"/>
    <n v="-34302"/>
  </r>
  <r>
    <n v="69849800"/>
    <x v="7"/>
    <n v="875958"/>
    <n v="18708"/>
    <n v="13689"/>
    <n v="2"/>
    <n v="1870.8"/>
    <x v="2"/>
    <x v="129"/>
    <x v="129"/>
    <n v="3"/>
    <s v="05-12-2023"/>
    <s v="Delivered"/>
    <x v="0"/>
    <n v="35545.199999999997"/>
    <x v="3"/>
    <n v="8167.2"/>
  </r>
  <r>
    <n v="91721371"/>
    <x v="7"/>
    <n v="356826"/>
    <n v="1239"/>
    <n v="13689"/>
    <n v="2"/>
    <n v="0"/>
    <x v="0"/>
    <x v="123"/>
    <x v="123"/>
    <n v="5"/>
    <s v="27-12-2023"/>
    <s v="Delivered"/>
    <x v="2"/>
    <n v="2478"/>
    <x v="1"/>
    <n v="-24900"/>
  </r>
  <r>
    <n v="29876811"/>
    <x v="7"/>
    <n v="591794"/>
    <n v="9937"/>
    <n v="13689"/>
    <n v="1"/>
    <n v="0"/>
    <x v="0"/>
    <x v="126"/>
    <x v="126"/>
    <n v="4"/>
    <s v="28-12-2023"/>
    <s v="Delivered"/>
    <x v="2"/>
    <n v="9937"/>
    <x v="0"/>
    <n v="-3752"/>
  </r>
  <r>
    <n v="99889098"/>
    <x v="7"/>
    <n v="240932"/>
    <n v="4411"/>
    <n v="13689"/>
    <n v="2"/>
    <n v="0"/>
    <x v="0"/>
    <x v="134"/>
    <x v="134"/>
    <n v="6"/>
    <s v="25-12-2023"/>
    <s v="Delivered"/>
    <x v="0"/>
    <n v="8822"/>
    <x v="1"/>
    <n v="-18556"/>
  </r>
  <r>
    <n v="15334035"/>
    <x v="7"/>
    <n v="969933"/>
    <n v="11767"/>
    <n v="13689"/>
    <n v="1"/>
    <n v="0"/>
    <x v="0"/>
    <x v="127"/>
    <x v="127"/>
    <n v="1"/>
    <s v="30-12-2023"/>
    <s v="Delivered"/>
    <x v="0"/>
    <n v="11767"/>
    <x v="0"/>
    <n v="-1922"/>
  </r>
  <r>
    <n v="19196777"/>
    <x v="7"/>
    <n v="219281"/>
    <n v="4136"/>
    <n v="13689"/>
    <n v="1"/>
    <n v="0"/>
    <x v="0"/>
    <x v="117"/>
    <x v="117"/>
    <n v="3"/>
    <s v="15-12-2023"/>
    <s v="Delivered"/>
    <x v="1"/>
    <n v="4136"/>
    <x v="3"/>
    <n v="-9553"/>
  </r>
  <r>
    <n v="67790557"/>
    <x v="8"/>
    <n v="988734"/>
    <n v="18524"/>
    <n v="8679"/>
    <n v="1"/>
    <n v="926.2"/>
    <x v="2"/>
    <x v="106"/>
    <x v="106"/>
    <n v="6"/>
    <s v="14-12-2023"/>
    <s v="Delivered"/>
    <x v="1"/>
    <n v="17597.8"/>
    <x v="1"/>
    <n v="8918.7999999999993"/>
  </r>
  <r>
    <n v="70981700"/>
    <x v="8"/>
    <n v="437730"/>
    <n v="15671"/>
    <n v="8679"/>
    <n v="1"/>
    <n v="0"/>
    <x v="0"/>
    <x v="135"/>
    <x v="135"/>
    <n v="4"/>
    <s v="22-12-2023"/>
    <s v="Delivered"/>
    <x v="0"/>
    <n v="15671"/>
    <x v="1"/>
    <n v="6992"/>
  </r>
  <r>
    <n v="48789478"/>
    <x v="8"/>
    <n v="802833"/>
    <n v="13615"/>
    <n v="8679"/>
    <n v="1"/>
    <n v="0"/>
    <x v="0"/>
    <x v="118"/>
    <x v="118"/>
    <n v="5"/>
    <s v="10-12-2023"/>
    <s v="Delivered"/>
    <x v="2"/>
    <n v="13615"/>
    <x v="1"/>
    <n v="4936"/>
  </r>
  <r>
    <n v="80162053"/>
    <x v="8"/>
    <n v="959587"/>
    <n v="4608"/>
    <n v="8679"/>
    <n v="2"/>
    <n v="921.6"/>
    <x v="3"/>
    <x v="133"/>
    <x v="133"/>
    <n v="2"/>
    <s v="23-12-2023"/>
    <s v="Delivered"/>
    <x v="0"/>
    <n v="8294.4"/>
    <x v="3"/>
    <n v="-9063.6"/>
  </r>
  <r>
    <n v="91480362"/>
    <x v="8"/>
    <n v="700241"/>
    <n v="1386"/>
    <n v="8679"/>
    <n v="1"/>
    <n v="0"/>
    <x v="0"/>
    <x v="121"/>
    <x v="121"/>
    <n v="3"/>
    <s v="09-12-2023"/>
    <s v="Delivered"/>
    <x v="2"/>
    <n v="1386"/>
    <x v="3"/>
    <n v="-7293"/>
  </r>
  <r>
    <n v="28321839"/>
    <x v="8"/>
    <n v="875958"/>
    <n v="5653"/>
    <n v="8679"/>
    <n v="1"/>
    <n v="0"/>
    <x v="0"/>
    <x v="136"/>
    <x v="136"/>
    <n v="7"/>
    <s v="04-12-2023"/>
    <s v="Delivered"/>
    <x v="0"/>
    <n v="5653"/>
    <x v="3"/>
    <n v="-3026"/>
  </r>
  <r>
    <n v="66379329"/>
    <x v="8"/>
    <n v="528096"/>
    <n v="19501"/>
    <n v="8679"/>
    <n v="1"/>
    <n v="3900.2"/>
    <x v="4"/>
    <x v="119"/>
    <x v="119"/>
    <n v="5"/>
    <s v="22-12-2023"/>
    <s v="Delivered"/>
    <x v="3"/>
    <n v="15600.8"/>
    <x v="1"/>
    <n v="6921.8"/>
  </r>
  <r>
    <n v="26247735"/>
    <x v="8"/>
    <n v="705719"/>
    <n v="3002"/>
    <n v="8679"/>
    <n v="1"/>
    <n v="150.1"/>
    <x v="2"/>
    <x v="130"/>
    <x v="130"/>
    <n v="1"/>
    <s v="04-12-2023"/>
    <s v="Delivered"/>
    <x v="3"/>
    <n v="2851.9"/>
    <x v="1"/>
    <n v="-5827.1"/>
  </r>
  <r>
    <n v="19774839"/>
    <x v="8"/>
    <n v="744719"/>
    <n v="18077"/>
    <n v="8679"/>
    <n v="1"/>
    <n v="1807.7"/>
    <x v="3"/>
    <x v="110"/>
    <x v="110"/>
    <n v="1"/>
    <s v="26-12-2023"/>
    <s v="Delivered"/>
    <x v="1"/>
    <n v="16269.3"/>
    <x v="3"/>
    <n v="7590.3"/>
  </r>
  <r>
    <n v="32978158"/>
    <x v="9"/>
    <n v="471222"/>
    <n v="16132"/>
    <n v="7043"/>
    <n v="1"/>
    <n v="806.6"/>
    <x v="2"/>
    <x v="129"/>
    <x v="129"/>
    <n v="3"/>
    <s v="05-12-2023"/>
    <s v="Delivered"/>
    <x v="3"/>
    <n v="15325.4"/>
    <x v="1"/>
    <n v="8282.4"/>
  </r>
  <r>
    <n v="89431184"/>
    <x v="9"/>
    <n v="212394"/>
    <n v="2389"/>
    <n v="7043"/>
    <n v="1"/>
    <n v="0"/>
    <x v="0"/>
    <x v="118"/>
    <x v="118"/>
    <n v="6"/>
    <s v="11-12-2023"/>
    <s v="Delivered"/>
    <x v="0"/>
    <n v="2389"/>
    <x v="0"/>
    <n v="-4654"/>
  </r>
  <r>
    <n v="59167775"/>
    <x v="9"/>
    <n v="746012"/>
    <n v="9008"/>
    <n v="7043"/>
    <n v="2"/>
    <n v="1801.6"/>
    <x v="3"/>
    <x v="126"/>
    <x v="126"/>
    <n v="1"/>
    <s v="25-12-2023"/>
    <s v="Delivered"/>
    <x v="0"/>
    <n v="16214.4"/>
    <x v="0"/>
    <n v="2128.4"/>
  </r>
  <r>
    <n v="47215199"/>
    <x v="9"/>
    <n v="757244"/>
    <n v="4901"/>
    <n v="7043"/>
    <n v="1"/>
    <n v="0"/>
    <x v="0"/>
    <x v="130"/>
    <x v="130"/>
    <n v="4"/>
    <s v="07-12-2023"/>
    <s v="Delivered"/>
    <x v="1"/>
    <n v="4901"/>
    <x v="1"/>
    <n v="-2142"/>
  </r>
  <r>
    <n v="25585427"/>
    <x v="9"/>
    <n v="650955"/>
    <n v="5075"/>
    <n v="7043"/>
    <n v="1"/>
    <n v="0"/>
    <x v="0"/>
    <x v="110"/>
    <x v="110"/>
    <n v="4"/>
    <s v="29-12-2023"/>
    <s v="Delivered"/>
    <x v="0"/>
    <n v="5075"/>
    <x v="1"/>
    <n v="-1968"/>
  </r>
  <r>
    <n v="81621574"/>
    <x v="9"/>
    <n v="250026"/>
    <n v="8019"/>
    <n v="7043"/>
    <n v="1"/>
    <n v="0"/>
    <x v="0"/>
    <x v="111"/>
    <x v="111"/>
    <n v="7"/>
    <s v="07-12-2023"/>
    <s v="Delivered"/>
    <x v="0"/>
    <n v="8019"/>
    <x v="0"/>
    <n v="976"/>
  </r>
  <r>
    <n v="61410126"/>
    <x v="9"/>
    <n v="437288"/>
    <n v="2917"/>
    <n v="7043"/>
    <n v="1"/>
    <n v="0"/>
    <x v="0"/>
    <x v="137"/>
    <x v="137"/>
    <n v="1"/>
    <s v="27-12-2023"/>
    <s v="Delivered"/>
    <x v="0"/>
    <n v="2917"/>
    <x v="3"/>
    <n v="-4126"/>
  </r>
  <r>
    <n v="66087572"/>
    <x v="10"/>
    <n v="488698"/>
    <n v="7142"/>
    <n v="10780"/>
    <n v="1"/>
    <n v="0"/>
    <x v="0"/>
    <x v="104"/>
    <x v="104"/>
    <n v="6"/>
    <s v="22-12-2023"/>
    <s v="Delivered"/>
    <x v="3"/>
    <n v="7142"/>
    <x v="2"/>
    <n v="-3638"/>
  </r>
  <r>
    <n v="63873262"/>
    <x v="10"/>
    <n v="813805"/>
    <n v="17834"/>
    <n v="10780"/>
    <n v="1"/>
    <n v="891.7"/>
    <x v="2"/>
    <x v="110"/>
    <x v="110"/>
    <n v="5"/>
    <s v="30-12-2023"/>
    <s v="Delivered"/>
    <x v="1"/>
    <n v="16942.3"/>
    <x v="3"/>
    <n v="6162.3"/>
  </r>
  <r>
    <n v="29270557"/>
    <x v="10"/>
    <n v="503662"/>
    <n v="14569"/>
    <n v="10780"/>
    <n v="2"/>
    <n v="0"/>
    <x v="0"/>
    <x v="116"/>
    <x v="116"/>
    <n v="7"/>
    <s v="05-12-2023"/>
    <s v="Delivered"/>
    <x v="0"/>
    <n v="29138"/>
    <x v="2"/>
    <n v="7578"/>
  </r>
  <r>
    <n v="38716269"/>
    <x v="10"/>
    <n v="630859"/>
    <n v="5608"/>
    <n v="10780"/>
    <n v="2"/>
    <n v="0"/>
    <x v="0"/>
    <x v="123"/>
    <x v="123"/>
    <n v="1"/>
    <s v="23-12-2023"/>
    <s v="Delivered"/>
    <x v="0"/>
    <n v="11216"/>
    <x v="2"/>
    <n v="-10344"/>
  </r>
  <r>
    <n v="22799248"/>
    <x v="11"/>
    <n v="470804"/>
    <n v="16166"/>
    <n v="14603"/>
    <n v="1"/>
    <n v="808.3"/>
    <x v="2"/>
    <x v="111"/>
    <x v="111"/>
    <n v="4"/>
    <s v="04-12-2023"/>
    <s v="Delivered"/>
    <x v="3"/>
    <n v="15357.7"/>
    <x v="2"/>
    <n v="754.7"/>
  </r>
  <r>
    <n v="99903592"/>
    <x v="11"/>
    <n v="442446"/>
    <n v="19002"/>
    <n v="14603"/>
    <n v="1"/>
    <n v="0"/>
    <x v="0"/>
    <x v="118"/>
    <x v="118"/>
    <n v="5"/>
    <s v="10-12-2023"/>
    <s v="Delivered"/>
    <x v="0"/>
    <n v="19002"/>
    <x v="0"/>
    <n v="4399"/>
  </r>
  <r>
    <n v="56442431"/>
    <x v="11"/>
    <n v="705719"/>
    <n v="778"/>
    <n v="14603"/>
    <n v="1"/>
    <n v="38.9"/>
    <x v="2"/>
    <x v="107"/>
    <x v="107"/>
    <n v="7"/>
    <s v="06-12-2023"/>
    <s v="Delivered"/>
    <x v="0"/>
    <n v="739.1"/>
    <x v="3"/>
    <n v="-13863.9"/>
  </r>
  <r>
    <n v="73013961"/>
    <x v="11"/>
    <n v="391755"/>
    <n v="19756"/>
    <n v="14603"/>
    <n v="3"/>
    <n v="2963.4"/>
    <x v="2"/>
    <x v="138"/>
    <x v="138"/>
    <n v="6"/>
    <s v="15-12-2023"/>
    <s v="Delivered"/>
    <x v="0"/>
    <n v="56304.6"/>
    <x v="2"/>
    <n v="12495.6"/>
  </r>
  <r>
    <n v="29090631"/>
    <x v="11"/>
    <n v="500441"/>
    <n v="12113"/>
    <n v="14603"/>
    <n v="2"/>
    <n v="3633.9"/>
    <x v="1"/>
    <x v="131"/>
    <x v="131"/>
    <n v="2"/>
    <s v="30-12-2023"/>
    <s v="Delivered"/>
    <x v="1"/>
    <n v="20592.099999999999"/>
    <x v="2"/>
    <n v="-8613.9"/>
  </r>
  <r>
    <n v="99508850"/>
    <x v="11"/>
    <n v="842198"/>
    <n v="17633"/>
    <n v="14603"/>
    <n v="3"/>
    <n v="0"/>
    <x v="0"/>
    <x v="114"/>
    <x v="114"/>
    <n v="1"/>
    <s v="24-12-2023"/>
    <s v="Delivered"/>
    <x v="0"/>
    <n v="52899"/>
    <x v="1"/>
    <n v="9090"/>
  </r>
  <r>
    <n v="45594951"/>
    <x v="11"/>
    <n v="442239"/>
    <n v="19329"/>
    <n v="14603"/>
    <n v="1"/>
    <n v="0"/>
    <x v="0"/>
    <x v="110"/>
    <x v="110"/>
    <n v="3"/>
    <s v="28-12-2023"/>
    <s v="Delivered"/>
    <x v="1"/>
    <n v="19329"/>
    <x v="1"/>
    <n v="4726"/>
  </r>
  <r>
    <n v="67337891"/>
    <x v="12"/>
    <n v="437730"/>
    <n v="3849"/>
    <n v="5308"/>
    <n v="3"/>
    <n v="0"/>
    <x v="0"/>
    <x v="133"/>
    <x v="133"/>
    <n v="5"/>
    <s v="26-12-2023"/>
    <s v="Delivered"/>
    <x v="0"/>
    <n v="11547"/>
    <x v="3"/>
    <n v="-4377"/>
  </r>
  <r>
    <n v="95282470"/>
    <x v="12"/>
    <n v="898359"/>
    <n v="16657"/>
    <n v="5308"/>
    <n v="1"/>
    <n v="2498.5500000000002"/>
    <x v="1"/>
    <x v="136"/>
    <x v="136"/>
    <n v="4"/>
    <s v="01-12-2023"/>
    <s v="Delivered"/>
    <x v="0"/>
    <n v="14158.45"/>
    <x v="1"/>
    <n v="8850.4500000000007"/>
  </r>
  <r>
    <n v="90099897"/>
    <x v="12"/>
    <n v="713898"/>
    <n v="19287"/>
    <n v="5308"/>
    <n v="1"/>
    <n v="964.35"/>
    <x v="2"/>
    <x v="123"/>
    <x v="123"/>
    <n v="7"/>
    <s v="29-12-2023"/>
    <s v="Delivered"/>
    <x v="2"/>
    <n v="18322.650000000001"/>
    <x v="1"/>
    <n v="13014.65"/>
  </r>
  <r>
    <n v="42111036"/>
    <x v="12"/>
    <n v="594609"/>
    <n v="17761"/>
    <n v="5308"/>
    <n v="2"/>
    <n v="0"/>
    <x v="0"/>
    <x v="136"/>
    <x v="136"/>
    <n v="4"/>
    <s v="01-12-2023"/>
    <s v="Delivered"/>
    <x v="1"/>
    <n v="35522"/>
    <x v="3"/>
    <n v="24906"/>
  </r>
  <r>
    <n v="27084279"/>
    <x v="12"/>
    <n v="393720"/>
    <n v="11380"/>
    <n v="5308"/>
    <n v="1"/>
    <n v="1138"/>
    <x v="3"/>
    <x v="120"/>
    <x v="120"/>
    <n v="7"/>
    <s v="21-12-2023"/>
    <s v="Delivered"/>
    <x v="0"/>
    <n v="10242"/>
    <x v="3"/>
    <n v="4934"/>
  </r>
  <r>
    <n v="82764376"/>
    <x v="13"/>
    <n v="888049"/>
    <n v="12052"/>
    <n v="2243"/>
    <n v="4"/>
    <n v="2410.4"/>
    <x v="2"/>
    <x v="113"/>
    <x v="113"/>
    <n v="1"/>
    <s v="14-12-2023"/>
    <s v="Delivered"/>
    <x v="0"/>
    <n v="45797.599999999999"/>
    <x v="3"/>
    <n v="36825.599999999999"/>
  </r>
  <r>
    <n v="71851421"/>
    <x v="13"/>
    <n v="256440"/>
    <n v="18511"/>
    <n v="2243"/>
    <n v="1"/>
    <n v="925.55"/>
    <x v="2"/>
    <x v="111"/>
    <x v="111"/>
    <n v="3"/>
    <s v="03-12-2023"/>
    <s v="Delivered"/>
    <x v="2"/>
    <n v="17585.45"/>
    <x v="3"/>
    <n v="15342.45"/>
  </r>
  <r>
    <n v="28761086"/>
    <x v="13"/>
    <n v="240382"/>
    <n v="19935"/>
    <n v="2243"/>
    <n v="1"/>
    <n v="0"/>
    <x v="0"/>
    <x v="116"/>
    <x v="116"/>
    <n v="6"/>
    <s v="04-12-2023"/>
    <s v="Delivered"/>
    <x v="1"/>
    <n v="19935"/>
    <x v="1"/>
    <n v="17692"/>
  </r>
  <r>
    <n v="65783806"/>
    <x v="13"/>
    <n v="708876"/>
    <n v="1229"/>
    <n v="2243"/>
    <n v="2"/>
    <n v="0"/>
    <x v="0"/>
    <x v="110"/>
    <x v="110"/>
    <n v="1"/>
    <s v="26-12-2023"/>
    <s v="Delivered"/>
    <x v="0"/>
    <n v="2458"/>
    <x v="1"/>
    <n v="-2028"/>
  </r>
  <r>
    <n v="76845536"/>
    <x v="13"/>
    <n v="760957"/>
    <n v="9659"/>
    <n v="2243"/>
    <n v="1"/>
    <n v="482.95"/>
    <x v="2"/>
    <x v="138"/>
    <x v="138"/>
    <n v="6"/>
    <s v="15-12-2023"/>
    <s v="Delivered"/>
    <x v="0"/>
    <n v="9176.0499999999993"/>
    <x v="0"/>
    <n v="6933.05"/>
  </r>
  <r>
    <n v="84429198"/>
    <x v="13"/>
    <n v="818975"/>
    <n v="2036"/>
    <n v="2243"/>
    <n v="1"/>
    <n v="0"/>
    <x v="0"/>
    <x v="106"/>
    <x v="106"/>
    <n v="1"/>
    <s v="09-12-2023"/>
    <s v="Delivered"/>
    <x v="3"/>
    <n v="2036"/>
    <x v="0"/>
    <n v="-207"/>
  </r>
  <r>
    <n v="97980930"/>
    <x v="13"/>
    <n v="767915"/>
    <n v="9399"/>
    <n v="2243"/>
    <n v="2"/>
    <n v="0"/>
    <x v="0"/>
    <x v="128"/>
    <x v="128"/>
    <n v="6"/>
    <s v="13-12-2023"/>
    <s v="Delivered"/>
    <x v="2"/>
    <n v="18798"/>
    <x v="1"/>
    <n v="14312"/>
  </r>
  <r>
    <n v="17352710"/>
    <x v="13"/>
    <n v="345131"/>
    <n v="19945"/>
    <n v="2243"/>
    <n v="2"/>
    <n v="0"/>
    <x v="0"/>
    <x v="123"/>
    <x v="123"/>
    <n v="1"/>
    <s v="23-12-2023"/>
    <s v="Delivered"/>
    <x v="2"/>
    <n v="39890"/>
    <x v="1"/>
    <n v="35404"/>
  </r>
  <r>
    <n v="83599154"/>
    <x v="13"/>
    <n v="799716"/>
    <n v="4137"/>
    <n v="2243"/>
    <n v="4"/>
    <n v="2482.1999999999998"/>
    <x v="1"/>
    <x v="110"/>
    <x v="110"/>
    <n v="1"/>
    <s v="26-12-2023"/>
    <s v="Delivered"/>
    <x v="1"/>
    <n v="14065.8"/>
    <x v="3"/>
    <n v="5093.8"/>
  </r>
  <r>
    <n v="18484847"/>
    <x v="13"/>
    <n v="280951"/>
    <n v="8512"/>
    <n v="2243"/>
    <n v="1"/>
    <n v="425.6"/>
    <x v="2"/>
    <x v="122"/>
    <x v="122"/>
    <n v="3"/>
    <s v="04-12-2023"/>
    <s v="Delivered"/>
    <x v="0"/>
    <n v="8086.4"/>
    <x v="2"/>
    <n v="5843.4"/>
  </r>
  <r>
    <n v="95704631"/>
    <x v="13"/>
    <n v="766843"/>
    <n v="4292"/>
    <n v="2243"/>
    <n v="1"/>
    <n v="0"/>
    <x v="0"/>
    <x v="132"/>
    <x v="132"/>
    <n v="7"/>
    <s v="03-12-2023"/>
    <s v="Delivered"/>
    <x v="0"/>
    <n v="4292"/>
    <x v="1"/>
    <n v="2049"/>
  </r>
  <r>
    <n v="94120751"/>
    <x v="13"/>
    <n v="695793"/>
    <n v="5838"/>
    <n v="2243"/>
    <n v="2"/>
    <n v="0"/>
    <x v="0"/>
    <x v="116"/>
    <x v="116"/>
    <n v="3"/>
    <s v="01-12-2023"/>
    <s v="Delivered"/>
    <x v="0"/>
    <n v="11676"/>
    <x v="2"/>
    <n v="7190"/>
  </r>
  <r>
    <n v="53779528"/>
    <x v="13"/>
    <n v="527557"/>
    <n v="3665"/>
    <n v="2243"/>
    <n v="1"/>
    <n v="0"/>
    <x v="0"/>
    <x v="138"/>
    <x v="138"/>
    <n v="1"/>
    <s v="10-12-2023"/>
    <s v="Delivered"/>
    <x v="0"/>
    <n v="3665"/>
    <x v="2"/>
    <n v="1422"/>
  </r>
  <r>
    <n v="75181648"/>
    <x v="13"/>
    <n v="341276"/>
    <n v="17909"/>
    <n v="2243"/>
    <n v="2"/>
    <n v="1790.9"/>
    <x v="2"/>
    <x v="104"/>
    <x v="104"/>
    <n v="1"/>
    <s v="17-12-2023"/>
    <s v="Delivered"/>
    <x v="0"/>
    <n v="34027.1"/>
    <x v="0"/>
    <n v="29541.1"/>
  </r>
  <r>
    <n v="64547971"/>
    <x v="13"/>
    <n v="786179"/>
    <n v="9105"/>
    <n v="2243"/>
    <n v="1"/>
    <n v="1365.75"/>
    <x v="1"/>
    <x v="104"/>
    <x v="104"/>
    <n v="6"/>
    <s v="22-12-2023"/>
    <s v="Delivered"/>
    <x v="2"/>
    <n v="7739.25"/>
    <x v="0"/>
    <n v="5496.25"/>
  </r>
  <r>
    <n v="12244945"/>
    <x v="14"/>
    <n v="345308"/>
    <n v="17781"/>
    <n v="819"/>
    <n v="2"/>
    <n v="0"/>
    <x v="0"/>
    <x v="112"/>
    <x v="112"/>
    <n v="4"/>
    <s v="24-12-2023"/>
    <s v="Delivered"/>
    <x v="2"/>
    <n v="35562"/>
    <x v="2"/>
    <n v="33924"/>
  </r>
  <r>
    <n v="78829070"/>
    <x v="14"/>
    <n v="787569"/>
    <n v="737"/>
    <n v="819"/>
    <n v="2"/>
    <n v="0"/>
    <x v="0"/>
    <x v="109"/>
    <x v="109"/>
    <n v="3"/>
    <s v="07-12-2023"/>
    <s v="Delivered"/>
    <x v="2"/>
    <n v="1474"/>
    <x v="1"/>
    <n v="-164"/>
  </r>
  <r>
    <n v="61157708"/>
    <x v="14"/>
    <n v="561792"/>
    <n v="17498"/>
    <n v="819"/>
    <n v="1"/>
    <n v="1749.8"/>
    <x v="3"/>
    <x v="115"/>
    <x v="115"/>
    <n v="6"/>
    <s v="17-12-2023"/>
    <s v="Delivered"/>
    <x v="0"/>
    <n v="15748.2"/>
    <x v="0"/>
    <n v="14929.2"/>
  </r>
  <r>
    <n v="58258264"/>
    <x v="14"/>
    <n v="286554"/>
    <n v="2707"/>
    <n v="819"/>
    <n v="4"/>
    <n v="0"/>
    <x v="0"/>
    <x v="138"/>
    <x v="138"/>
    <n v="1"/>
    <s v="10-12-2023"/>
    <s v="Delivered"/>
    <x v="1"/>
    <n v="10828"/>
    <x v="2"/>
    <n v="7552"/>
  </r>
  <r>
    <n v="53947691"/>
    <x v="14"/>
    <n v="785253"/>
    <n v="13813"/>
    <n v="819"/>
    <n v="1"/>
    <n v="0"/>
    <x v="0"/>
    <x v="104"/>
    <x v="104"/>
    <n v="6"/>
    <s v="22-12-2023"/>
    <s v="Delivered"/>
    <x v="0"/>
    <n v="13813"/>
    <x v="2"/>
    <n v="12994"/>
  </r>
  <r>
    <n v="80723898"/>
    <x v="14"/>
    <n v="599385"/>
    <n v="15487"/>
    <n v="819"/>
    <n v="3"/>
    <n v="0"/>
    <x v="0"/>
    <x v="126"/>
    <x v="126"/>
    <n v="4"/>
    <s v="28-12-2023"/>
    <s v="Delivered"/>
    <x v="3"/>
    <n v="46461"/>
    <x v="0"/>
    <n v="44004"/>
  </r>
  <r>
    <n v="54735895"/>
    <x v="14"/>
    <n v="930361"/>
    <n v="1528"/>
    <n v="819"/>
    <n v="1"/>
    <n v="76.400000000000006"/>
    <x v="2"/>
    <x v="109"/>
    <x v="109"/>
    <n v="1"/>
    <s v="05-12-2023"/>
    <s v="Delivered"/>
    <x v="0"/>
    <n v="1451.6"/>
    <x v="2"/>
    <n v="632.6"/>
  </r>
  <r>
    <n v="91378577"/>
    <x v="14"/>
    <n v="972722"/>
    <n v="15760"/>
    <n v="819"/>
    <n v="2"/>
    <n v="0"/>
    <x v="0"/>
    <x v="119"/>
    <x v="119"/>
    <n v="4"/>
    <s v="21-12-2023"/>
    <s v="Delivered"/>
    <x v="0"/>
    <n v="31520"/>
    <x v="2"/>
    <n v="29882"/>
  </r>
  <r>
    <n v="54398056"/>
    <x v="14"/>
    <n v="759835"/>
    <n v="8177"/>
    <n v="819"/>
    <n v="1"/>
    <n v="0"/>
    <x v="0"/>
    <x v="120"/>
    <x v="120"/>
    <n v="4"/>
    <s v="18-12-2023"/>
    <s v="Delivered"/>
    <x v="2"/>
    <n v="8177"/>
    <x v="3"/>
    <n v="7358"/>
  </r>
  <r>
    <n v="66775103"/>
    <x v="14"/>
    <n v="880956"/>
    <n v="12272"/>
    <n v="819"/>
    <n v="1"/>
    <n v="0"/>
    <x v="0"/>
    <x v="114"/>
    <x v="114"/>
    <n v="4"/>
    <s v="27-12-2023"/>
    <s v="Delivered"/>
    <x v="0"/>
    <n v="12272"/>
    <x v="4"/>
    <n v="11453"/>
  </r>
  <r>
    <n v="54434998"/>
    <x v="8"/>
    <n v="886563"/>
    <n v="9365"/>
    <n v="8679"/>
    <n v="3"/>
    <n v="4214.25"/>
    <x v="1"/>
    <x v="123"/>
    <x v="123"/>
    <n v="1"/>
    <s v="23-12-2023"/>
    <s v="Delivered"/>
    <x v="1"/>
    <n v="23880.75"/>
    <x v="2"/>
    <n v="-2156.25"/>
  </r>
  <r>
    <n v="71618633"/>
    <x v="8"/>
    <n v="450385"/>
    <n v="12338"/>
    <n v="8679"/>
    <n v="4"/>
    <n v="9870.4"/>
    <x v="4"/>
    <x v="134"/>
    <x v="134"/>
    <n v="6"/>
    <s v="25-12-2023"/>
    <s v="Delivered"/>
    <x v="0"/>
    <n v="39481.599999999999"/>
    <x v="2"/>
    <n v="4765.6000000000004"/>
  </r>
  <r>
    <n v="58217837"/>
    <x v="8"/>
    <n v="468691"/>
    <n v="13264"/>
    <n v="8679"/>
    <n v="1"/>
    <n v="663.2"/>
    <x v="2"/>
    <x v="133"/>
    <x v="133"/>
    <n v="4"/>
    <s v="25-12-2023"/>
    <s v="Delivered"/>
    <x v="1"/>
    <n v="12600.8"/>
    <x v="3"/>
    <n v="3921.8"/>
  </r>
  <r>
    <n v="77556678"/>
    <x v="8"/>
    <n v="273807"/>
    <n v="10462"/>
    <n v="8679"/>
    <n v="2"/>
    <n v="1046.2"/>
    <x v="2"/>
    <x v="136"/>
    <x v="136"/>
    <n v="6"/>
    <s v="03-12-2023"/>
    <s v="Delivered"/>
    <x v="0"/>
    <n v="19877.8"/>
    <x v="1"/>
    <n v="2519.8000000000002"/>
  </r>
  <r>
    <n v="25102023"/>
    <x v="8"/>
    <n v="795417"/>
    <n v="11503"/>
    <n v="8679"/>
    <n v="1"/>
    <n v="0"/>
    <x v="0"/>
    <x v="115"/>
    <x v="115"/>
    <n v="6"/>
    <s v="17-12-2023"/>
    <s v="Delivered"/>
    <x v="0"/>
    <n v="11503"/>
    <x v="0"/>
    <n v="2824"/>
  </r>
  <r>
    <n v="73561576"/>
    <x v="8"/>
    <n v="606216"/>
    <n v="866"/>
    <n v="8679"/>
    <n v="2"/>
    <n v="0"/>
    <x v="0"/>
    <x v="126"/>
    <x v="126"/>
    <n v="2"/>
    <s v="26-12-2023"/>
    <s v="Delivered"/>
    <x v="2"/>
    <n v="1732"/>
    <x v="0"/>
    <n v="-15626"/>
  </r>
  <r>
    <n v="36816708"/>
    <x v="8"/>
    <n v="970881"/>
    <n v="816"/>
    <n v="8679"/>
    <n v="1"/>
    <n v="40.799999999999997"/>
    <x v="2"/>
    <x v="130"/>
    <x v="130"/>
    <n v="6"/>
    <s v="09-12-2023"/>
    <s v="Delivered"/>
    <x v="0"/>
    <n v="775.2"/>
    <x v="0"/>
    <n v="-7903.8"/>
  </r>
  <r>
    <n v="32634412"/>
    <x v="10"/>
    <n v="446024"/>
    <n v="9883"/>
    <n v="10780"/>
    <n v="2"/>
    <n v="0"/>
    <x v="0"/>
    <x v="128"/>
    <x v="128"/>
    <n v="3"/>
    <s v="10-12-2023"/>
    <s v="Delivered"/>
    <x v="0"/>
    <n v="19766"/>
    <x v="1"/>
    <n v="-1794"/>
  </r>
  <r>
    <n v="61215153"/>
    <x v="10"/>
    <n v="844610"/>
    <n v="9073"/>
    <n v="10780"/>
    <n v="4"/>
    <n v="0"/>
    <x v="0"/>
    <x v="119"/>
    <x v="119"/>
    <n v="2"/>
    <s v="19-12-2023"/>
    <s v="Delivered"/>
    <x v="0"/>
    <n v="36292"/>
    <x v="0"/>
    <n v="-6828"/>
  </r>
  <r>
    <n v="16473999"/>
    <x v="10"/>
    <n v="883932"/>
    <n v="3800"/>
    <n v="10780"/>
    <n v="1"/>
    <n v="0"/>
    <x v="0"/>
    <x v="111"/>
    <x v="111"/>
    <n v="2"/>
    <s v="02-12-2023"/>
    <s v="Delivered"/>
    <x v="2"/>
    <n v="3800"/>
    <x v="1"/>
    <n v="-6980"/>
  </r>
  <r>
    <n v="96644900"/>
    <x v="10"/>
    <n v="450385"/>
    <n v="18586"/>
    <n v="10780"/>
    <n v="1"/>
    <n v="929.3"/>
    <x v="2"/>
    <x v="136"/>
    <x v="136"/>
    <n v="4"/>
    <s v="01-12-2023"/>
    <s v="Delivered"/>
    <x v="2"/>
    <n v="17656.7"/>
    <x v="2"/>
    <n v="6876.7"/>
  </r>
  <r>
    <n v="60829941"/>
    <x v="10"/>
    <n v="338610"/>
    <n v="17126"/>
    <n v="10780"/>
    <n v="3"/>
    <n v="7706.7"/>
    <x v="1"/>
    <x v="109"/>
    <x v="109"/>
    <n v="4"/>
    <s v="08-12-2023"/>
    <s v="Delivered"/>
    <x v="2"/>
    <n v="43671.3"/>
    <x v="2"/>
    <n v="11331.3"/>
  </r>
  <r>
    <n v="74294443"/>
    <x v="10"/>
    <n v="208602"/>
    <n v="1109"/>
    <n v="10780"/>
    <n v="1"/>
    <n v="0"/>
    <x v="0"/>
    <x v="134"/>
    <x v="134"/>
    <n v="1"/>
    <s v="20-12-2023"/>
    <s v="Delivered"/>
    <x v="1"/>
    <n v="1109"/>
    <x v="2"/>
    <n v="-9671"/>
  </r>
  <r>
    <n v="76217748"/>
    <x v="10"/>
    <n v="777321"/>
    <n v="5613"/>
    <n v="10780"/>
    <n v="2"/>
    <n v="1683.9"/>
    <x v="1"/>
    <x v="117"/>
    <x v="117"/>
    <n v="1"/>
    <s v="13-12-2023"/>
    <s v="Delivered"/>
    <x v="2"/>
    <n v="9542.1"/>
    <x v="2"/>
    <n v="-12017.9"/>
  </r>
  <r>
    <n v="62738860"/>
    <x v="10"/>
    <n v="405625"/>
    <n v="686"/>
    <n v="10780"/>
    <n v="2"/>
    <n v="137.19999999999999"/>
    <x v="3"/>
    <x v="126"/>
    <x v="126"/>
    <n v="6"/>
    <s v="30-12-2023"/>
    <s v="Delivered"/>
    <x v="2"/>
    <n v="1234.8"/>
    <x v="0"/>
    <n v="-20325.2"/>
  </r>
  <r>
    <n v="50675347"/>
    <x v="3"/>
    <n v="466642"/>
    <n v="19385"/>
    <n v="5303"/>
    <n v="1"/>
    <n v="0"/>
    <x v="0"/>
    <x v="138"/>
    <x v="138"/>
    <n v="6"/>
    <s v="15-12-2023"/>
    <s v="Delivered"/>
    <x v="0"/>
    <n v="19385"/>
    <x v="1"/>
    <n v="14082"/>
  </r>
  <r>
    <n v="47342819"/>
    <x v="3"/>
    <n v="324870"/>
    <n v="12368"/>
    <n v="5303"/>
    <n v="2"/>
    <n v="1236.8"/>
    <x v="2"/>
    <x v="104"/>
    <x v="104"/>
    <n v="6"/>
    <s v="22-12-2023"/>
    <s v="Delivered"/>
    <x v="0"/>
    <n v="23499.200000000001"/>
    <x v="0"/>
    <n v="12893.2"/>
  </r>
  <r>
    <n v="17122263"/>
    <x v="6"/>
    <n v="608654"/>
    <n v="5240"/>
    <n v="6716"/>
    <n v="1"/>
    <n v="786"/>
    <x v="1"/>
    <x v="107"/>
    <x v="107"/>
    <n v="6"/>
    <s v="05-12-2023"/>
    <s v="Delivered"/>
    <x v="1"/>
    <n v="4454"/>
    <x v="0"/>
    <n v="-2262"/>
  </r>
  <r>
    <n v="83233096"/>
    <x v="6"/>
    <n v="802833"/>
    <n v="6624"/>
    <n v="6716"/>
    <n v="1"/>
    <n v="331.2"/>
    <x v="2"/>
    <x v="104"/>
    <x v="104"/>
    <n v="6"/>
    <s v="22-12-2023"/>
    <s v="Delivered"/>
    <x v="0"/>
    <n v="6292.8"/>
    <x v="1"/>
    <n v="-423.2"/>
  </r>
  <r>
    <n v="78967357"/>
    <x v="4"/>
    <n v="332552"/>
    <n v="6399"/>
    <n v="1807"/>
    <n v="2"/>
    <n v="0"/>
    <x v="0"/>
    <x v="120"/>
    <x v="120"/>
    <n v="3"/>
    <s v="17-12-2023"/>
    <s v="Delivered"/>
    <x v="0"/>
    <n v="12798"/>
    <x v="4"/>
    <n v="9184"/>
  </r>
  <r>
    <n v="36369633"/>
    <x v="4"/>
    <n v="614521"/>
    <n v="11239"/>
    <n v="1807"/>
    <n v="2"/>
    <n v="0"/>
    <x v="0"/>
    <x v="121"/>
    <x v="121"/>
    <n v="4"/>
    <s v="10-12-2023"/>
    <s v="Delivered"/>
    <x v="2"/>
    <n v="22478"/>
    <x v="3"/>
    <n v="18864"/>
  </r>
  <r>
    <n v="49483304"/>
    <x v="4"/>
    <n v="460846"/>
    <n v="10924"/>
    <n v="1807"/>
    <n v="1"/>
    <n v="0"/>
    <x v="0"/>
    <x v="126"/>
    <x v="126"/>
    <n v="5"/>
    <s v="29-12-2023"/>
    <s v="Delivered"/>
    <x v="0"/>
    <n v="10924"/>
    <x v="2"/>
    <n v="9117"/>
  </r>
  <r>
    <n v="20580463"/>
    <x v="4"/>
    <n v="705543"/>
    <n v="5905"/>
    <n v="1807"/>
    <n v="2"/>
    <n v="0"/>
    <x v="0"/>
    <x v="134"/>
    <x v="134"/>
    <n v="3"/>
    <s v="22-12-2023"/>
    <s v="Delivered"/>
    <x v="3"/>
    <n v="11810"/>
    <x v="2"/>
    <n v="8196"/>
  </r>
  <r>
    <n v="72314252"/>
    <x v="4"/>
    <n v="243858"/>
    <n v="9224"/>
    <n v="1807"/>
    <n v="1"/>
    <n v="461.2"/>
    <x v="2"/>
    <x v="128"/>
    <x v="128"/>
    <n v="1"/>
    <s v="08-12-2023"/>
    <s v="Delivered"/>
    <x v="0"/>
    <n v="8762.7999999999993"/>
    <x v="2"/>
    <n v="6955.8"/>
  </r>
  <r>
    <n v="75790669"/>
    <x v="4"/>
    <n v="735348"/>
    <n v="14408"/>
    <n v="1807"/>
    <n v="1"/>
    <n v="0"/>
    <x v="0"/>
    <x v="133"/>
    <x v="133"/>
    <n v="4"/>
    <s v="25-12-2023"/>
    <s v="Delivered"/>
    <x v="0"/>
    <n v="14408"/>
    <x v="4"/>
    <n v="12601"/>
  </r>
  <r>
    <n v="85522135"/>
    <x v="4"/>
    <n v="805711"/>
    <n v="8703"/>
    <n v="1807"/>
    <n v="4"/>
    <n v="1740.6"/>
    <x v="2"/>
    <x v="105"/>
    <x v="105"/>
    <n v="5"/>
    <s v="20-12-2023"/>
    <s v="Delivered"/>
    <x v="0"/>
    <n v="33071.4"/>
    <x v="3"/>
    <n v="25843.4"/>
  </r>
  <r>
    <n v="12185246"/>
    <x v="4"/>
    <n v="757783"/>
    <n v="1831"/>
    <n v="1807"/>
    <n v="1"/>
    <n v="274.64999999999998"/>
    <x v="1"/>
    <x v="108"/>
    <x v="108"/>
    <n v="5"/>
    <s v="15-12-2023"/>
    <s v="Delivered"/>
    <x v="0"/>
    <n v="1556.35"/>
    <x v="3"/>
    <n v="-250.65"/>
  </r>
  <r>
    <n v="24357588"/>
    <x v="4"/>
    <n v="531064"/>
    <n v="2002"/>
    <n v="1807"/>
    <n v="1"/>
    <n v="0"/>
    <x v="0"/>
    <x v="115"/>
    <x v="115"/>
    <n v="3"/>
    <s v="14-12-2023"/>
    <s v="Delivered"/>
    <x v="0"/>
    <n v="2002"/>
    <x v="1"/>
    <n v="195"/>
  </r>
  <r>
    <n v="65540647"/>
    <x v="4"/>
    <n v="283057"/>
    <n v="9449"/>
    <n v="1807"/>
    <n v="1"/>
    <n v="1417.35"/>
    <x v="1"/>
    <x v="114"/>
    <x v="114"/>
    <n v="1"/>
    <s v="24-12-2023"/>
    <s v="Delivered"/>
    <x v="0"/>
    <n v="8031.65"/>
    <x v="0"/>
    <n v="6224.65"/>
  </r>
  <r>
    <n v="75337822"/>
    <x v="5"/>
    <n v="531064"/>
    <n v="10893"/>
    <n v="6320"/>
    <n v="2"/>
    <n v="0"/>
    <x v="0"/>
    <x v="105"/>
    <x v="105"/>
    <n v="1"/>
    <s v="16-12-2023"/>
    <s v="Delivered"/>
    <x v="0"/>
    <n v="21786"/>
    <x v="2"/>
    <n v="9146"/>
  </r>
  <r>
    <n v="44227688"/>
    <x v="5"/>
    <n v="803998"/>
    <n v="13765"/>
    <n v="6320"/>
    <n v="3"/>
    <n v="0"/>
    <x v="0"/>
    <x v="131"/>
    <x v="131"/>
    <n v="1"/>
    <s v="29-12-2023"/>
    <s v="Delivered"/>
    <x v="0"/>
    <n v="41295"/>
    <x v="2"/>
    <n v="22335"/>
  </r>
  <r>
    <n v="94299475"/>
    <x v="5"/>
    <n v="955829"/>
    <n v="12304"/>
    <n v="6320"/>
    <n v="1"/>
    <n v="1230.4000000000001"/>
    <x v="3"/>
    <x v="128"/>
    <x v="128"/>
    <n v="4"/>
    <s v="11-12-2023"/>
    <s v="Delivered"/>
    <x v="1"/>
    <n v="11073.6"/>
    <x v="2"/>
    <n v="4753.6000000000004"/>
  </r>
  <r>
    <n v="54589439"/>
    <x v="5"/>
    <n v="326395"/>
    <n v="11336"/>
    <n v="6320"/>
    <n v="1"/>
    <n v="0"/>
    <x v="0"/>
    <x v="136"/>
    <x v="136"/>
    <n v="4"/>
    <s v="01-12-2023"/>
    <s v="Delivered"/>
    <x v="0"/>
    <n v="11336"/>
    <x v="2"/>
    <n v="5016"/>
  </r>
  <r>
    <n v="23427820"/>
    <x v="14"/>
    <n v="382294"/>
    <n v="17469"/>
    <n v="819"/>
    <n v="1"/>
    <n v="0"/>
    <x v="0"/>
    <x v="105"/>
    <x v="105"/>
    <n v="5"/>
    <s v="20-12-2023"/>
    <s v="Delivered"/>
    <x v="0"/>
    <n v="17469"/>
    <x v="0"/>
    <n v="16650"/>
  </r>
  <r>
    <n v="91286864"/>
    <x v="14"/>
    <n v="620018"/>
    <n v="12972"/>
    <n v="819"/>
    <n v="1"/>
    <n v="0"/>
    <x v="0"/>
    <x v="108"/>
    <x v="108"/>
    <n v="4"/>
    <s v="14-12-2023"/>
    <s v="Delivered"/>
    <x v="2"/>
    <n v="12972"/>
    <x v="0"/>
    <n v="12153"/>
  </r>
  <r>
    <n v="12566878"/>
    <x v="14"/>
    <n v="378895"/>
    <n v="9273"/>
    <n v="819"/>
    <n v="2"/>
    <n v="2781.9"/>
    <x v="1"/>
    <x v="135"/>
    <x v="135"/>
    <n v="6"/>
    <s v="24-12-2023"/>
    <s v="Delivered"/>
    <x v="0"/>
    <n v="15764.1"/>
    <x v="1"/>
    <n v="14126.1"/>
  </r>
  <r>
    <n v="42252798"/>
    <x v="14"/>
    <n v="922689"/>
    <n v="17263"/>
    <n v="819"/>
    <n v="1"/>
    <n v="0"/>
    <x v="0"/>
    <x v="123"/>
    <x v="123"/>
    <n v="6"/>
    <s v="28-12-2023"/>
    <s v="Delivered"/>
    <x v="0"/>
    <n v="17263"/>
    <x v="2"/>
    <n v="16444"/>
  </r>
  <r>
    <n v="67622968"/>
    <x v="14"/>
    <n v="749713"/>
    <n v="13039"/>
    <n v="819"/>
    <n v="1"/>
    <n v="0"/>
    <x v="0"/>
    <x v="110"/>
    <x v="110"/>
    <n v="5"/>
    <s v="30-12-2023"/>
    <s v="Delivered"/>
    <x v="2"/>
    <n v="13039"/>
    <x v="1"/>
    <n v="12220"/>
  </r>
  <r>
    <n v="37154689"/>
    <x v="14"/>
    <n v="583699"/>
    <n v="15289"/>
    <n v="819"/>
    <n v="2"/>
    <n v="0"/>
    <x v="0"/>
    <x v="116"/>
    <x v="116"/>
    <n v="5"/>
    <s v="03-12-2023"/>
    <s v="Delivered"/>
    <x v="2"/>
    <n v="30578"/>
    <x v="0"/>
    <n v="28940"/>
  </r>
  <r>
    <n v="77838742"/>
    <x v="14"/>
    <n v="589227"/>
    <n v="10510"/>
    <n v="819"/>
    <n v="2"/>
    <n v="0"/>
    <x v="0"/>
    <x v="118"/>
    <x v="118"/>
    <n v="3"/>
    <s v="08-12-2023"/>
    <s v="Delivered"/>
    <x v="2"/>
    <n v="21020"/>
    <x v="0"/>
    <n v="19382"/>
  </r>
  <r>
    <n v="84044139"/>
    <x v="13"/>
    <n v="971051"/>
    <n v="8725"/>
    <n v="2243"/>
    <n v="1"/>
    <n v="436.25"/>
    <x v="2"/>
    <x v="107"/>
    <x v="107"/>
    <n v="4"/>
    <s v="03-12-2023"/>
    <s v="Delivered"/>
    <x v="0"/>
    <n v="8288.75"/>
    <x v="3"/>
    <n v="6045.75"/>
  </r>
  <r>
    <n v="10675093"/>
    <x v="13"/>
    <n v="968804"/>
    <n v="9041"/>
    <n v="2243"/>
    <n v="1"/>
    <n v="0"/>
    <x v="0"/>
    <x v="106"/>
    <x v="106"/>
    <n v="5"/>
    <s v="13-12-2023"/>
    <s v="Delivered"/>
    <x v="0"/>
    <n v="9041"/>
    <x v="0"/>
    <n v="6798"/>
  </r>
  <r>
    <n v="86589761"/>
    <x v="13"/>
    <n v="289211"/>
    <n v="595"/>
    <n v="2243"/>
    <n v="2"/>
    <n v="59.5"/>
    <x v="2"/>
    <x v="127"/>
    <x v="127"/>
    <n v="1"/>
    <s v="30-12-2023"/>
    <s v="Delivered"/>
    <x v="0"/>
    <n v="1130.5"/>
    <x v="1"/>
    <n v="-3355.5"/>
  </r>
  <r>
    <n v="83083942"/>
    <x v="13"/>
    <n v="787923"/>
    <n v="7447"/>
    <n v="2243"/>
    <n v="1"/>
    <n v="0"/>
    <x v="0"/>
    <x v="120"/>
    <x v="120"/>
    <n v="2"/>
    <s v="16-12-2023"/>
    <s v="Delivered"/>
    <x v="3"/>
    <n v="7447"/>
    <x v="2"/>
    <n v="5204"/>
  </r>
  <r>
    <n v="69069144"/>
    <x v="13"/>
    <n v="867782"/>
    <n v="18048"/>
    <n v="2243"/>
    <n v="2"/>
    <n v="0"/>
    <x v="0"/>
    <x v="119"/>
    <x v="119"/>
    <n v="1"/>
    <s v="18-12-2023"/>
    <s v="Delivered"/>
    <x v="0"/>
    <n v="36096"/>
    <x v="0"/>
    <n v="31610"/>
  </r>
  <r>
    <n v="94103363"/>
    <x v="11"/>
    <n v="634152"/>
    <n v="1282"/>
    <n v="14603"/>
    <n v="2"/>
    <n v="0"/>
    <x v="0"/>
    <x v="116"/>
    <x v="116"/>
    <n v="3"/>
    <s v="01-12-2023"/>
    <s v="Delivered"/>
    <x v="2"/>
    <n v="2564"/>
    <x v="1"/>
    <n v="-26642"/>
  </r>
  <r>
    <n v="78759020"/>
    <x v="11"/>
    <n v="564354"/>
    <n v="3186"/>
    <n v="14603"/>
    <n v="1"/>
    <n v="318.60000000000002"/>
    <x v="3"/>
    <x v="120"/>
    <x v="120"/>
    <n v="3"/>
    <s v="17-12-2023"/>
    <s v="Delivered"/>
    <x v="1"/>
    <n v="2867.4"/>
    <x v="3"/>
    <n v="-11735.6"/>
  </r>
  <r>
    <n v="14438720"/>
    <x v="11"/>
    <n v="266418"/>
    <n v="1891"/>
    <n v="14603"/>
    <n v="1"/>
    <n v="94.55"/>
    <x v="2"/>
    <x v="135"/>
    <x v="135"/>
    <n v="6"/>
    <s v="24-12-2023"/>
    <s v="Delivered"/>
    <x v="3"/>
    <n v="1796.45"/>
    <x v="3"/>
    <n v="-12806.55"/>
  </r>
  <r>
    <n v="20518444"/>
    <x v="11"/>
    <n v="676136"/>
    <n v="12962"/>
    <n v="14603"/>
    <n v="2"/>
    <n v="0"/>
    <x v="0"/>
    <x v="112"/>
    <x v="112"/>
    <n v="4"/>
    <s v="24-12-2023"/>
    <s v="Delivered"/>
    <x v="2"/>
    <n v="25924"/>
    <x v="0"/>
    <n v="-3282"/>
  </r>
  <r>
    <n v="21908603"/>
    <x v="11"/>
    <n v="888049"/>
    <n v="4452"/>
    <n v="14603"/>
    <n v="2"/>
    <n v="1335.6"/>
    <x v="1"/>
    <x v="120"/>
    <x v="120"/>
    <n v="7"/>
    <s v="21-12-2023"/>
    <s v="Delivered"/>
    <x v="0"/>
    <n v="7568.4"/>
    <x v="3"/>
    <n v="-21637.599999999999"/>
  </r>
  <r>
    <n v="27092408"/>
    <x v="11"/>
    <n v="699284"/>
    <n v="15553"/>
    <n v="14603"/>
    <n v="1"/>
    <n v="0"/>
    <x v="0"/>
    <x v="110"/>
    <x v="110"/>
    <n v="5"/>
    <s v="30-12-2023"/>
    <s v="Delivered"/>
    <x v="0"/>
    <n v="15553"/>
    <x v="3"/>
    <n v="950"/>
  </r>
  <r>
    <n v="32062036"/>
    <x v="11"/>
    <n v="767776"/>
    <n v="18568"/>
    <n v="14603"/>
    <n v="2"/>
    <n v="5570.4"/>
    <x v="1"/>
    <x v="114"/>
    <x v="114"/>
    <n v="6"/>
    <s v="29-12-2023"/>
    <s v="Delivered"/>
    <x v="0"/>
    <n v="31565.599999999999"/>
    <x v="1"/>
    <n v="2359.6"/>
  </r>
  <r>
    <n v="37540722"/>
    <x v="11"/>
    <n v="641119"/>
    <n v="12446"/>
    <n v="14603"/>
    <n v="2"/>
    <n v="0"/>
    <x v="0"/>
    <x v="122"/>
    <x v="122"/>
    <n v="7"/>
    <s v="08-12-2023"/>
    <s v="Delivered"/>
    <x v="0"/>
    <n v="24892"/>
    <x v="1"/>
    <n v="-4314"/>
  </r>
  <r>
    <n v="25446483"/>
    <x v="11"/>
    <n v="448658"/>
    <n v="11145"/>
    <n v="14603"/>
    <n v="2"/>
    <n v="2229"/>
    <x v="3"/>
    <x v="123"/>
    <x v="123"/>
    <n v="4"/>
    <s v="26-12-2023"/>
    <s v="Delivered"/>
    <x v="2"/>
    <n v="20061"/>
    <x v="3"/>
    <n v="-9145"/>
  </r>
  <r>
    <n v="77672253"/>
    <x v="2"/>
    <n v="568145"/>
    <n v="13338"/>
    <n v="4833"/>
    <n v="1"/>
    <n v="666.9"/>
    <x v="2"/>
    <x v="114"/>
    <x v="114"/>
    <n v="7"/>
    <s v="30-12-2023"/>
    <s v="Delivered"/>
    <x v="2"/>
    <n v="12671.1"/>
    <x v="1"/>
    <n v="7838.1"/>
  </r>
  <r>
    <n v="70142774"/>
    <x v="2"/>
    <n v="475617"/>
    <n v="7597"/>
    <n v="4833"/>
    <n v="3"/>
    <n v="0"/>
    <x v="0"/>
    <x v="119"/>
    <x v="119"/>
    <n v="4"/>
    <s v="21-12-2023"/>
    <s v="Delivered"/>
    <x v="2"/>
    <n v="22791"/>
    <x v="4"/>
    <n v="8292"/>
  </r>
  <r>
    <n v="26031369"/>
    <x v="2"/>
    <n v="528096"/>
    <n v="13719"/>
    <n v="4833"/>
    <n v="1"/>
    <n v="685.95"/>
    <x v="2"/>
    <x v="130"/>
    <x v="130"/>
    <n v="1"/>
    <s v="04-12-2023"/>
    <s v="Delivered"/>
    <x v="2"/>
    <n v="13033.05"/>
    <x v="1"/>
    <n v="8200.0499999999993"/>
  </r>
  <r>
    <n v="66135102"/>
    <x v="2"/>
    <n v="273807"/>
    <n v="2001"/>
    <n v="4833"/>
    <n v="1"/>
    <n v="0"/>
    <x v="0"/>
    <x v="134"/>
    <x v="134"/>
    <n v="7"/>
    <s v="26-12-2023"/>
    <s v="Delivered"/>
    <x v="3"/>
    <n v="2001"/>
    <x v="3"/>
    <n v="-2832"/>
  </r>
  <r>
    <n v="45966597"/>
    <x v="2"/>
    <n v="530201"/>
    <n v="11592"/>
    <n v="4833"/>
    <n v="1"/>
    <n v="1738.8"/>
    <x v="1"/>
    <x v="107"/>
    <x v="107"/>
    <n v="3"/>
    <s v="02-12-2023"/>
    <s v="Delivered"/>
    <x v="3"/>
    <n v="9853.2000000000007"/>
    <x v="2"/>
    <n v="5020.2"/>
  </r>
  <r>
    <n v="53805532"/>
    <x v="2"/>
    <n v="470343"/>
    <n v="1582"/>
    <n v="4833"/>
    <n v="1"/>
    <n v="79.099999999999994"/>
    <x v="2"/>
    <x v="107"/>
    <x v="107"/>
    <n v="5"/>
    <s v="04-12-2023"/>
    <s v="Delivered"/>
    <x v="2"/>
    <n v="1502.9"/>
    <x v="2"/>
    <n v="-3330.1"/>
  </r>
  <r>
    <n v="69774935"/>
    <x v="7"/>
    <n v="402647"/>
    <n v="12688"/>
    <n v="13689"/>
    <n v="1"/>
    <n v="0"/>
    <x v="0"/>
    <x v="108"/>
    <x v="108"/>
    <n v="5"/>
    <s v="15-12-2023"/>
    <s v="Delivered"/>
    <x v="0"/>
    <n v="12688"/>
    <x v="1"/>
    <n v="-1001"/>
  </r>
  <r>
    <n v="15885670"/>
    <x v="7"/>
    <n v="931510"/>
    <n v="18965"/>
    <n v="13689"/>
    <n v="3"/>
    <n v="0"/>
    <x v="0"/>
    <x v="106"/>
    <x v="106"/>
    <n v="4"/>
    <s v="12-12-2023"/>
    <s v="Delivered"/>
    <x v="0"/>
    <n v="56895"/>
    <x v="1"/>
    <n v="15828"/>
  </r>
  <r>
    <n v="98916958"/>
    <x v="7"/>
    <n v="972303"/>
    <n v="17792"/>
    <n v="13689"/>
    <n v="1"/>
    <n v="0"/>
    <x v="0"/>
    <x v="105"/>
    <x v="105"/>
    <n v="4"/>
    <s v="19-12-2023"/>
    <s v="Delivered"/>
    <x v="0"/>
    <n v="17792"/>
    <x v="3"/>
    <n v="4103"/>
  </r>
  <r>
    <n v="16521231"/>
    <x v="7"/>
    <n v="848127"/>
    <n v="12714"/>
    <n v="13689"/>
    <n v="1"/>
    <n v="0"/>
    <x v="0"/>
    <x v="124"/>
    <x v="124"/>
    <n v="7"/>
    <s v="02-12-2023"/>
    <s v="Delivered"/>
    <x v="0"/>
    <n v="12714"/>
    <x v="1"/>
    <n v="-975"/>
  </r>
  <r>
    <n v="98263548"/>
    <x v="7"/>
    <n v="829402"/>
    <n v="9920"/>
    <n v="13689"/>
    <n v="3"/>
    <n v="5952"/>
    <x v="4"/>
    <x v="109"/>
    <x v="109"/>
    <n v="4"/>
    <s v="08-12-2023"/>
    <s v="Delivered"/>
    <x v="0"/>
    <n v="23808"/>
    <x v="2"/>
    <n v="-17259"/>
  </r>
  <r>
    <n v="60393104"/>
    <x v="7"/>
    <n v="848127"/>
    <n v="6553"/>
    <n v="13689"/>
    <n v="2"/>
    <n v="0"/>
    <x v="0"/>
    <x v="118"/>
    <x v="118"/>
    <n v="6"/>
    <s v="11-12-2023"/>
    <s v="Delivered"/>
    <x v="3"/>
    <n v="13106"/>
    <x v="3"/>
    <n v="-14272"/>
  </r>
  <r>
    <n v="39448924"/>
    <x v="7"/>
    <n v="853004"/>
    <n v="18173"/>
    <n v="13689"/>
    <n v="1"/>
    <n v="0"/>
    <x v="0"/>
    <x v="120"/>
    <x v="120"/>
    <n v="4"/>
    <s v="18-12-2023"/>
    <s v="Delivered"/>
    <x v="1"/>
    <n v="18173"/>
    <x v="2"/>
    <n v="4484"/>
  </r>
  <r>
    <n v="40728728"/>
    <x v="7"/>
    <n v="722998"/>
    <n v="11402"/>
    <n v="13689"/>
    <n v="2"/>
    <n v="0"/>
    <x v="0"/>
    <x v="139"/>
    <x v="139"/>
    <n v="1"/>
    <s v="31-12-2023"/>
    <s v="Delivered"/>
    <x v="0"/>
    <n v="22804"/>
    <x v="3"/>
    <n v="-4574"/>
  </r>
  <r>
    <n v="75998330"/>
    <x v="7"/>
    <n v="538270"/>
    <n v="14595"/>
    <n v="13689"/>
    <n v="1"/>
    <n v="0"/>
    <x v="0"/>
    <x v="116"/>
    <x v="116"/>
    <n v="6"/>
    <s v="04-12-2023"/>
    <s v="Delivered"/>
    <x v="0"/>
    <n v="14595"/>
    <x v="3"/>
    <n v="906"/>
  </r>
  <r>
    <n v="23898777"/>
    <x v="9"/>
    <n v="932162"/>
    <n v="13313"/>
    <n v="7043"/>
    <n v="1"/>
    <n v="665.65"/>
    <x v="2"/>
    <x v="109"/>
    <x v="109"/>
    <n v="2"/>
    <s v="06-12-2023"/>
    <s v="Delivered"/>
    <x v="1"/>
    <n v="12647.35"/>
    <x v="1"/>
    <n v="5604.35"/>
  </r>
  <r>
    <n v="76317520"/>
    <x v="9"/>
    <n v="599755"/>
    <n v="18000"/>
    <n v="7043"/>
    <n v="2"/>
    <n v="0"/>
    <x v="0"/>
    <x v="113"/>
    <x v="113"/>
    <n v="5"/>
    <s v="18-12-2023"/>
    <s v="Delivered"/>
    <x v="2"/>
    <n v="36000"/>
    <x v="2"/>
    <n v="21914"/>
  </r>
  <r>
    <n v="75441993"/>
    <x v="9"/>
    <n v="628705"/>
    <n v="5254"/>
    <n v="7043"/>
    <n v="1"/>
    <n v="262.7"/>
    <x v="2"/>
    <x v="113"/>
    <x v="113"/>
    <n v="5"/>
    <s v="18-12-2023"/>
    <s v="Delivered"/>
    <x v="1"/>
    <n v="4991.3"/>
    <x v="1"/>
    <n v="-2051.6999999999998"/>
  </r>
  <r>
    <n v="20135622"/>
    <x v="9"/>
    <n v="641119"/>
    <n v="6079"/>
    <n v="7043"/>
    <n v="1"/>
    <n v="0"/>
    <x v="0"/>
    <x v="133"/>
    <x v="133"/>
    <n v="4"/>
    <s v="25-12-2023"/>
    <s v="Delivered"/>
    <x v="0"/>
    <n v="6079"/>
    <x v="0"/>
    <n v="-964"/>
  </r>
  <r>
    <n v="79942848"/>
    <x v="9"/>
    <n v="696171"/>
    <n v="14307"/>
    <n v="7043"/>
    <n v="1"/>
    <n v="715.35"/>
    <x v="2"/>
    <x v="113"/>
    <x v="113"/>
    <n v="4"/>
    <s v="17-12-2023"/>
    <s v="Delivered"/>
    <x v="1"/>
    <n v="13591.65"/>
    <x v="2"/>
    <n v="6548.65"/>
  </r>
  <r>
    <n v="29120002"/>
    <x v="1"/>
    <n v="737544"/>
    <n v="3361"/>
    <n v="3047"/>
    <n v="1"/>
    <n v="168.05"/>
    <x v="2"/>
    <x v="104"/>
    <x v="104"/>
    <n v="3"/>
    <s v="19-12-2023"/>
    <s v="Delivered"/>
    <x v="0"/>
    <n v="3192.95"/>
    <x v="2"/>
    <n v="145.94999999999999"/>
  </r>
  <r>
    <n v="84705402"/>
    <x v="1"/>
    <n v="364631"/>
    <n v="5762"/>
    <n v="3047"/>
    <n v="1"/>
    <n v="288.10000000000002"/>
    <x v="2"/>
    <x v="126"/>
    <x v="126"/>
    <n v="4"/>
    <s v="28-12-2023"/>
    <s v="Delivered"/>
    <x v="2"/>
    <n v="5473.9"/>
    <x v="2"/>
    <n v="2426.9"/>
  </r>
  <r>
    <n v="45450260"/>
    <x v="1"/>
    <n v="775074"/>
    <n v="19661"/>
    <n v="3047"/>
    <n v="2"/>
    <n v="0"/>
    <x v="0"/>
    <x v="122"/>
    <x v="122"/>
    <n v="5"/>
    <s v="06-12-2023"/>
    <s v="Delivered"/>
    <x v="0"/>
    <n v="39322"/>
    <x v="2"/>
    <n v="33228"/>
  </r>
  <r>
    <n v="92474074"/>
    <x v="1"/>
    <n v="344775"/>
    <n v="19682"/>
    <n v="3047"/>
    <n v="1"/>
    <n v="3936.4"/>
    <x v="4"/>
    <x v="119"/>
    <x v="119"/>
    <n v="5"/>
    <s v="22-12-2023"/>
    <s v="Delivered"/>
    <x v="0"/>
    <n v="15745.6"/>
    <x v="3"/>
    <n v="12698.6"/>
  </r>
  <r>
    <n v="84926784"/>
    <x v="1"/>
    <n v="206887"/>
    <n v="4768"/>
    <n v="3047"/>
    <n v="1"/>
    <n v="0"/>
    <x v="0"/>
    <x v="112"/>
    <x v="112"/>
    <n v="2"/>
    <s v="22-12-2023"/>
    <s v="Delivered"/>
    <x v="1"/>
    <n v="4768"/>
    <x v="2"/>
    <n v="1721"/>
  </r>
  <r>
    <n v="35489981"/>
    <x v="1"/>
    <n v="804223"/>
    <n v="12993"/>
    <n v="3047"/>
    <n v="1"/>
    <n v="0"/>
    <x v="0"/>
    <x v="117"/>
    <x v="117"/>
    <n v="6"/>
    <s v="18-12-2023"/>
    <s v="Delivered"/>
    <x v="0"/>
    <n v="12993"/>
    <x v="1"/>
    <n v="9946"/>
  </r>
  <r>
    <n v="88381665"/>
    <x v="1"/>
    <n v="540464"/>
    <n v="3817"/>
    <n v="3047"/>
    <n v="2"/>
    <n v="381.7"/>
    <x v="2"/>
    <x v="104"/>
    <x v="104"/>
    <n v="4"/>
    <s v="20-12-2023"/>
    <s v="Delivered"/>
    <x v="0"/>
    <n v="7252.3"/>
    <x v="1"/>
    <n v="1158.3"/>
  </r>
  <r>
    <n v="67265875"/>
    <x v="1"/>
    <n v="691147"/>
    <n v="11735"/>
    <n v="3047"/>
    <n v="1"/>
    <n v="0"/>
    <x v="0"/>
    <x v="117"/>
    <x v="117"/>
    <n v="7"/>
    <s v="19-12-2023"/>
    <s v="Delivered"/>
    <x v="0"/>
    <n v="11735"/>
    <x v="3"/>
    <n v="8688"/>
  </r>
  <r>
    <n v="92181084"/>
    <x v="1"/>
    <n v="385679"/>
    <n v="11898"/>
    <n v="3047"/>
    <n v="2"/>
    <n v="3569.4"/>
    <x v="1"/>
    <x v="134"/>
    <x v="134"/>
    <n v="7"/>
    <s v="26-12-2023"/>
    <s v="Delivered"/>
    <x v="0"/>
    <n v="20226.599999999999"/>
    <x v="2"/>
    <n v="14132.6"/>
  </r>
  <r>
    <n v="84033693"/>
    <x v="12"/>
    <n v="409385"/>
    <n v="13317"/>
    <n v="5308"/>
    <n v="4"/>
    <n v="0"/>
    <x v="0"/>
    <x v="135"/>
    <x v="135"/>
    <n v="5"/>
    <s v="23-12-2023"/>
    <s v="Delivered"/>
    <x v="1"/>
    <n v="53268"/>
    <x v="2"/>
    <n v="32036"/>
  </r>
  <r>
    <n v="78793658"/>
    <x v="12"/>
    <n v="383291"/>
    <n v="16931"/>
    <n v="5308"/>
    <n v="2"/>
    <n v="0"/>
    <x v="0"/>
    <x v="105"/>
    <x v="105"/>
    <n v="3"/>
    <s v="18-12-2023"/>
    <s v="Delivered"/>
    <x v="1"/>
    <n v="33862"/>
    <x v="2"/>
    <n v="23246"/>
  </r>
  <r>
    <n v="62195484"/>
    <x v="12"/>
    <n v="442129"/>
    <n v="3561"/>
    <n v="5308"/>
    <n v="3"/>
    <n v="0"/>
    <x v="0"/>
    <x v="126"/>
    <x v="126"/>
    <n v="7"/>
    <s v="31-12-2023"/>
    <s v="Delivered"/>
    <x v="0"/>
    <n v="10683"/>
    <x v="0"/>
    <n v="-5241"/>
  </r>
  <r>
    <n v="95048563"/>
    <x v="12"/>
    <n v="970881"/>
    <n v="10774"/>
    <n v="5308"/>
    <n v="2"/>
    <n v="1077.4000000000001"/>
    <x v="2"/>
    <x v="116"/>
    <x v="116"/>
    <n v="6"/>
    <s v="04-12-2023"/>
    <s v="Delivered"/>
    <x v="0"/>
    <n v="20470.599999999999"/>
    <x v="1"/>
    <n v="9854.6"/>
  </r>
  <r>
    <n v="77172936"/>
    <x v="12"/>
    <n v="871697"/>
    <n v="2348"/>
    <n v="5308"/>
    <n v="1"/>
    <n v="234.8"/>
    <x v="3"/>
    <x v="105"/>
    <x v="105"/>
    <n v="5"/>
    <s v="20-12-2023"/>
    <s v="Delivered"/>
    <x v="0"/>
    <n v="2113.1999999999998"/>
    <x v="1"/>
    <n v="-3194.8"/>
  </r>
  <r>
    <n v="78020910"/>
    <x v="12"/>
    <n v="739535"/>
    <n v="15745"/>
    <n v="5308"/>
    <n v="1"/>
    <n v="0"/>
    <x v="0"/>
    <x v="133"/>
    <x v="133"/>
    <n v="4"/>
    <s v="25-12-2023"/>
    <s v="Delivered"/>
    <x v="0"/>
    <n v="15745"/>
    <x v="0"/>
    <n v="10437"/>
  </r>
  <r>
    <n v="36592965"/>
    <x v="12"/>
    <n v="940951"/>
    <n v="18362"/>
    <n v="5308"/>
    <n v="3"/>
    <n v="0"/>
    <x v="0"/>
    <x v="133"/>
    <x v="133"/>
    <n v="4"/>
    <s v="25-12-2023"/>
    <s v="Delivered"/>
    <x v="2"/>
    <n v="55086"/>
    <x v="2"/>
    <n v="39162"/>
  </r>
  <r>
    <n v="72267186"/>
    <x v="12"/>
    <n v="933281"/>
    <n v="9270"/>
    <n v="5308"/>
    <n v="2"/>
    <n v="927"/>
    <x v="2"/>
    <x v="111"/>
    <x v="111"/>
    <n v="3"/>
    <s v="03-12-2023"/>
    <s v="Delivered"/>
    <x v="0"/>
    <n v="17613"/>
    <x v="3"/>
    <n v="6997"/>
  </r>
  <r>
    <n v="51630244"/>
    <x v="12"/>
    <n v="398663"/>
    <n v="4092"/>
    <n v="5308"/>
    <n v="1"/>
    <n v="0"/>
    <x v="0"/>
    <x v="133"/>
    <x v="133"/>
    <n v="5"/>
    <s v="26-12-2023"/>
    <s v="Delivered"/>
    <x v="2"/>
    <n v="4092"/>
    <x v="2"/>
    <n v="-1216"/>
  </r>
  <r>
    <n v="59584751"/>
    <x v="0"/>
    <n v="775210"/>
    <n v="4240"/>
    <n v="7859"/>
    <n v="1"/>
    <n v="212"/>
    <x v="2"/>
    <x v="114"/>
    <x v="114"/>
    <n v="6"/>
    <s v="29-12-2023"/>
    <s v="Delivered"/>
    <x v="0"/>
    <n v="4028"/>
    <x v="2"/>
    <n v="-3831"/>
  </r>
  <r>
    <n v="29622504"/>
    <x v="0"/>
    <n v="401528"/>
    <n v="18208"/>
    <n v="7859"/>
    <n v="2"/>
    <n v="5462.4"/>
    <x v="1"/>
    <x v="109"/>
    <x v="109"/>
    <n v="4"/>
    <s v="08-12-2023"/>
    <s v="Delivered"/>
    <x v="0"/>
    <n v="30953.599999999999"/>
    <x v="0"/>
    <n v="15235.6"/>
  </r>
  <r>
    <n v="64711545"/>
    <x v="0"/>
    <n v="284120"/>
    <n v="1579"/>
    <n v="7859"/>
    <n v="1"/>
    <n v="0"/>
    <x v="0"/>
    <x v="136"/>
    <x v="136"/>
    <n v="4"/>
    <s v="01-12-2023"/>
    <s v="Delivered"/>
    <x v="1"/>
    <n v="1579"/>
    <x v="2"/>
    <n v="-6280"/>
  </r>
  <r>
    <n v="97909064"/>
    <x v="0"/>
    <n v="640186"/>
    <n v="2737"/>
    <n v="7859"/>
    <n v="1"/>
    <n v="136.85"/>
    <x v="2"/>
    <x v="110"/>
    <x v="110"/>
    <n v="2"/>
    <s v="27-12-2023"/>
    <s v="Delivered"/>
    <x v="0"/>
    <n v="2600.15"/>
    <x v="2"/>
    <n v="-5258.85"/>
  </r>
  <r>
    <n v="86807176"/>
    <x v="0"/>
    <n v="844610"/>
    <n v="729"/>
    <n v="7859"/>
    <n v="1"/>
    <n v="0"/>
    <x v="0"/>
    <x v="120"/>
    <x v="120"/>
    <n v="3"/>
    <s v="17-12-2023"/>
    <s v="Delivered"/>
    <x v="2"/>
    <n v="729"/>
    <x v="1"/>
    <n v="-7130"/>
  </r>
  <r>
    <n v="81891508"/>
    <x v="0"/>
    <n v="327126"/>
    <n v="3204"/>
    <n v="7859"/>
    <n v="1"/>
    <n v="0"/>
    <x v="0"/>
    <x v="107"/>
    <x v="107"/>
    <n v="3"/>
    <s v="02-12-2023"/>
    <s v="Delivered"/>
    <x v="2"/>
    <n v="3204"/>
    <x v="2"/>
    <n v="-4655"/>
  </r>
  <r>
    <n v="18994192"/>
    <x v="0"/>
    <n v="757783"/>
    <n v="1345"/>
    <n v="7859"/>
    <n v="2"/>
    <n v="0"/>
    <x v="0"/>
    <x v="116"/>
    <x v="116"/>
    <n v="5"/>
    <s v="03-12-2023"/>
    <s v="Delivered"/>
    <x v="3"/>
    <n v="2690"/>
    <x v="0"/>
    <n v="-13028"/>
  </r>
  <r>
    <n v="20597167"/>
    <x v="0"/>
    <n v="640186"/>
    <n v="18980"/>
    <n v="7859"/>
    <n v="4"/>
    <n v="0"/>
    <x v="0"/>
    <x v="121"/>
    <x v="121"/>
    <n v="6"/>
    <s v="12-12-2023"/>
    <s v="Delivered"/>
    <x v="0"/>
    <n v="75920"/>
    <x v="2"/>
    <n v="44484"/>
  </r>
  <r>
    <n v="18653290"/>
    <x v="0"/>
    <n v="576712"/>
    <n v="5719"/>
    <n v="7859"/>
    <n v="1"/>
    <n v="285.95"/>
    <x v="2"/>
    <x v="120"/>
    <x v="120"/>
    <n v="1"/>
    <s v="15-12-2023"/>
    <s v="Delivered"/>
    <x v="2"/>
    <n v="5433.05"/>
    <x v="2"/>
    <n v="-2425.9499999999998"/>
  </r>
  <r>
    <n v="45029610"/>
    <x v="0"/>
    <n v="311957"/>
    <n v="6273"/>
    <n v="7859"/>
    <n v="2"/>
    <n v="627.29999999999995"/>
    <x v="2"/>
    <x v="111"/>
    <x v="111"/>
    <n v="6"/>
    <s v="06-12-2023"/>
    <s v="Delivered"/>
    <x v="0"/>
    <n v="11918.7"/>
    <x v="1"/>
    <n v="-3799.3"/>
  </r>
  <r>
    <n v="42029368"/>
    <x v="0"/>
    <n v="749855"/>
    <n v="12103"/>
    <n v="7859"/>
    <n v="1"/>
    <n v="0"/>
    <x v="0"/>
    <x v="108"/>
    <x v="108"/>
    <n v="7"/>
    <s v="17-12-2023"/>
    <s v="Delivered"/>
    <x v="3"/>
    <n v="12103"/>
    <x v="2"/>
    <n v="4244"/>
  </r>
  <r>
    <n v="68000104"/>
    <x v="0"/>
    <n v="843003"/>
    <n v="8399"/>
    <n v="7859"/>
    <n v="1"/>
    <n v="0"/>
    <x v="0"/>
    <x v="122"/>
    <x v="122"/>
    <n v="5"/>
    <s v="06-12-2023"/>
    <s v="Delivered"/>
    <x v="0"/>
    <n v="8399"/>
    <x v="1"/>
    <n v="540"/>
  </r>
  <r>
    <n v="15997257"/>
    <x v="0"/>
    <n v="919678"/>
    <n v="5721"/>
    <n v="7859"/>
    <n v="2"/>
    <n v="0"/>
    <x v="0"/>
    <x v="139"/>
    <x v="139"/>
    <n v="1"/>
    <s v="31-12-2023"/>
    <s v="Delivered"/>
    <x v="1"/>
    <n v="11442"/>
    <x v="2"/>
    <n v="-4276"/>
  </r>
  <r>
    <n v="75901885"/>
    <x v="0"/>
    <n v="368546"/>
    <n v="18340"/>
    <n v="7859"/>
    <n v="1"/>
    <n v="917"/>
    <x v="2"/>
    <x v="129"/>
    <x v="129"/>
    <n v="2"/>
    <s v="04-12-2023"/>
    <s v="Delivered"/>
    <x v="0"/>
    <n v="17423"/>
    <x v="1"/>
    <n v="9564"/>
  </r>
  <r>
    <n v="95763946"/>
    <x v="0"/>
    <n v="809303"/>
    <n v="8021"/>
    <n v="7859"/>
    <n v="2"/>
    <n v="0"/>
    <x v="0"/>
    <x v="140"/>
    <x v="140"/>
    <n v="6"/>
    <s v="24-02-2023"/>
    <s v="Delivered"/>
    <x v="0"/>
    <n v="16042"/>
    <x v="2"/>
    <n v="324"/>
  </r>
  <r>
    <n v="21783073"/>
    <x v="0"/>
    <n v="776680"/>
    <n v="5460"/>
    <n v="7859"/>
    <n v="1"/>
    <n v="0"/>
    <x v="0"/>
    <x v="141"/>
    <x v="141"/>
    <n v="4"/>
    <s v="09-02-2023"/>
    <s v="Delivered"/>
    <x v="1"/>
    <n v="5460"/>
    <x v="3"/>
    <n v="-2399"/>
  </r>
  <r>
    <n v="74503785"/>
    <x v="0"/>
    <n v="354850"/>
    <n v="6810"/>
    <n v="7859"/>
    <n v="3"/>
    <n v="1021.5"/>
    <x v="2"/>
    <x v="142"/>
    <x v="142"/>
    <n v="3"/>
    <s v="13-02-2023"/>
    <s v="Delivered"/>
    <x v="0"/>
    <n v="19408.5"/>
    <x v="2"/>
    <n v="-4168.5"/>
  </r>
  <r>
    <n v="17061037"/>
    <x v="0"/>
    <n v="484489"/>
    <n v="16383"/>
    <n v="7859"/>
    <n v="4"/>
    <n v="3276.6"/>
    <x v="2"/>
    <x v="143"/>
    <x v="143"/>
    <n v="4"/>
    <s v="11-02-2023"/>
    <s v="Delivered"/>
    <x v="2"/>
    <n v="62255.4"/>
    <x v="3"/>
    <n v="30819.4"/>
  </r>
  <r>
    <n v="43446826"/>
    <x v="0"/>
    <n v="841603"/>
    <n v="6600"/>
    <n v="7859"/>
    <n v="1"/>
    <n v="0"/>
    <x v="0"/>
    <x v="144"/>
    <x v="144"/>
    <n v="1"/>
    <s v="25-02-2023"/>
    <s v="Delivered"/>
    <x v="3"/>
    <n v="6600"/>
    <x v="2"/>
    <n v="-1259"/>
  </r>
  <r>
    <n v="73174945"/>
    <x v="0"/>
    <n v="471222"/>
    <n v="13845"/>
    <n v="7859"/>
    <n v="4"/>
    <n v="0"/>
    <x v="0"/>
    <x v="145"/>
    <x v="145"/>
    <n v="2"/>
    <s v="17-02-2023"/>
    <s v="Delivered"/>
    <x v="0"/>
    <n v="55380"/>
    <x v="1"/>
    <n v="23944"/>
  </r>
  <r>
    <n v="16789850"/>
    <x v="0"/>
    <n v="774842"/>
    <n v="19493"/>
    <n v="7859"/>
    <n v="1"/>
    <n v="0"/>
    <x v="0"/>
    <x v="146"/>
    <x v="146"/>
    <n v="6"/>
    <s v="15-02-2023"/>
    <s v="Delivered"/>
    <x v="3"/>
    <n v="19493"/>
    <x v="3"/>
    <n v="11634"/>
  </r>
  <r>
    <n v="64038913"/>
    <x v="0"/>
    <n v="602995"/>
    <n v="11599"/>
    <n v="7859"/>
    <n v="1"/>
    <n v="1739.85"/>
    <x v="1"/>
    <x v="147"/>
    <x v="147"/>
    <n v="3"/>
    <s v="09-02-2023"/>
    <s v="Delivered"/>
    <x v="0"/>
    <n v="9859.15"/>
    <x v="1"/>
    <n v="2000.15"/>
  </r>
  <r>
    <n v="35254849"/>
    <x v="1"/>
    <n v="390425"/>
    <n v="17689"/>
    <n v="3047"/>
    <n v="2"/>
    <n v="5306.7"/>
    <x v="1"/>
    <x v="148"/>
    <x v="148"/>
    <n v="1"/>
    <s v="15-02-2023"/>
    <s v="Delivered"/>
    <x v="2"/>
    <n v="30071.3"/>
    <x v="3"/>
    <n v="23977.3"/>
  </r>
  <r>
    <n v="46930534"/>
    <x v="1"/>
    <n v="416800"/>
    <n v="18261"/>
    <n v="3047"/>
    <n v="2"/>
    <n v="3652.2"/>
    <x v="3"/>
    <x v="149"/>
    <x v="149"/>
    <n v="7"/>
    <s v="01-02-2023"/>
    <s v="Delivered"/>
    <x v="1"/>
    <n v="32869.800000000003"/>
    <x v="0"/>
    <n v="26775.8"/>
  </r>
  <r>
    <n v="76942394"/>
    <x v="1"/>
    <n v="363281"/>
    <n v="3387"/>
    <n v="3047"/>
    <n v="3"/>
    <n v="0"/>
    <x v="0"/>
    <x v="148"/>
    <x v="148"/>
    <n v="3"/>
    <s v="17-02-2023"/>
    <s v="Delivered"/>
    <x v="0"/>
    <n v="10161"/>
    <x v="1"/>
    <n v="1020"/>
  </r>
  <r>
    <n v="94176528"/>
    <x v="1"/>
    <n v="500692"/>
    <n v="17367"/>
    <n v="3047"/>
    <n v="1"/>
    <n v="0"/>
    <x v="0"/>
    <x v="150"/>
    <x v="150"/>
    <n v="1"/>
    <s v="17-02-2023"/>
    <s v="Delivered"/>
    <x v="2"/>
    <n v="17367"/>
    <x v="1"/>
    <n v="14320"/>
  </r>
  <r>
    <n v="28463709"/>
    <x v="1"/>
    <n v="741760"/>
    <n v="5970"/>
    <n v="3047"/>
    <n v="2"/>
    <n v="0"/>
    <x v="0"/>
    <x v="151"/>
    <x v="151"/>
    <n v="2"/>
    <s v="02-02-2023"/>
    <s v="Delivered"/>
    <x v="2"/>
    <n v="11940"/>
    <x v="0"/>
    <n v="5846"/>
  </r>
  <r>
    <n v="29538047"/>
    <x v="1"/>
    <n v="834792"/>
    <n v="9972"/>
    <n v="3047"/>
    <n v="1"/>
    <n v="0"/>
    <x v="0"/>
    <x v="151"/>
    <x v="151"/>
    <n v="6"/>
    <s v="06-02-2023"/>
    <s v="Delivered"/>
    <x v="0"/>
    <n v="9972"/>
    <x v="0"/>
    <n v="6925"/>
  </r>
  <r>
    <n v="68503492"/>
    <x v="1"/>
    <n v="572932"/>
    <n v="5481"/>
    <n v="3047"/>
    <n v="4"/>
    <n v="0"/>
    <x v="0"/>
    <x v="152"/>
    <x v="152"/>
    <n v="7"/>
    <s v="28-02-2023"/>
    <s v="Delivered"/>
    <x v="2"/>
    <n v="21924"/>
    <x v="3"/>
    <n v="9736"/>
  </r>
  <r>
    <n v="45652586"/>
    <x v="1"/>
    <n v="707122"/>
    <n v="16790"/>
    <n v="3047"/>
    <n v="1"/>
    <n v="0"/>
    <x v="0"/>
    <x v="153"/>
    <x v="153"/>
    <n v="4"/>
    <s v="01-02-2023"/>
    <s v="Delivered"/>
    <x v="3"/>
    <n v="16790"/>
    <x v="2"/>
    <n v="13743"/>
  </r>
  <r>
    <n v="52352128"/>
    <x v="1"/>
    <n v="611929"/>
    <n v="11847"/>
    <n v="3047"/>
    <n v="3"/>
    <n v="3554.1"/>
    <x v="3"/>
    <x v="144"/>
    <x v="144"/>
    <n v="4"/>
    <s v="28-02-2023"/>
    <s v="Delivered"/>
    <x v="0"/>
    <n v="31986.9"/>
    <x v="3"/>
    <n v="22845.9"/>
  </r>
  <r>
    <n v="42949803"/>
    <x v="1"/>
    <n v="843003"/>
    <n v="9624"/>
    <n v="3047"/>
    <n v="3"/>
    <n v="1443.6"/>
    <x v="2"/>
    <x v="148"/>
    <x v="148"/>
    <n v="7"/>
    <s v="21-02-2023"/>
    <s v="Delivered"/>
    <x v="0"/>
    <n v="27428.400000000001"/>
    <x v="1"/>
    <n v="18287.400000000001"/>
  </r>
  <r>
    <n v="16511491"/>
    <x v="2"/>
    <n v="475871"/>
    <n v="1916"/>
    <n v="4833"/>
    <n v="2"/>
    <n v="0"/>
    <x v="0"/>
    <x v="146"/>
    <x v="146"/>
    <n v="6"/>
    <s v="15-02-2023"/>
    <s v="Delivered"/>
    <x v="3"/>
    <n v="3832"/>
    <x v="3"/>
    <n v="-5834"/>
  </r>
  <r>
    <n v="71335966"/>
    <x v="2"/>
    <n v="589438"/>
    <n v="5952"/>
    <n v="4833"/>
    <n v="1"/>
    <n v="0"/>
    <x v="0"/>
    <x v="154"/>
    <x v="154"/>
    <n v="3"/>
    <s v="11-02-2023"/>
    <s v="Delivered"/>
    <x v="2"/>
    <n v="5952"/>
    <x v="3"/>
    <n v="1119"/>
  </r>
  <r>
    <n v="90197611"/>
    <x v="2"/>
    <n v="743323"/>
    <n v="2219"/>
    <n v="4833"/>
    <n v="3"/>
    <n v="0"/>
    <x v="0"/>
    <x v="143"/>
    <x v="143"/>
    <n v="2"/>
    <s v="09-02-2023"/>
    <s v="Delivered"/>
    <x v="0"/>
    <n v="6657"/>
    <x v="3"/>
    <n v="-7842"/>
  </r>
  <r>
    <n v="92545028"/>
    <x v="2"/>
    <n v="949937"/>
    <n v="1933"/>
    <n v="4833"/>
    <n v="1"/>
    <n v="96.65"/>
    <x v="2"/>
    <x v="155"/>
    <x v="155"/>
    <n v="7"/>
    <s v="27-02-2023"/>
    <s v="Delivered"/>
    <x v="1"/>
    <n v="1836.35"/>
    <x v="1"/>
    <n v="-2996.65"/>
  </r>
  <r>
    <n v="41711468"/>
    <x v="2"/>
    <n v="514985"/>
    <n v="2146"/>
    <n v="4833"/>
    <n v="1"/>
    <n v="107.3"/>
    <x v="2"/>
    <x v="155"/>
    <x v="155"/>
    <n v="6"/>
    <s v="26-02-2023"/>
    <s v="Delivered"/>
    <x v="3"/>
    <n v="2038.7"/>
    <x v="1"/>
    <n v="-2794.3"/>
  </r>
  <r>
    <n v="26937148"/>
    <x v="2"/>
    <n v="741198"/>
    <n v="5725"/>
    <n v="4833"/>
    <n v="3"/>
    <n v="858.75"/>
    <x v="2"/>
    <x v="142"/>
    <x v="142"/>
    <n v="3"/>
    <s v="13-02-2023"/>
    <s v="Delivered"/>
    <x v="0"/>
    <n v="16316.25"/>
    <x v="3"/>
    <n v="1817.25"/>
  </r>
  <r>
    <n v="91804602"/>
    <x v="2"/>
    <n v="682418"/>
    <n v="18475"/>
    <n v="4833"/>
    <n v="2"/>
    <n v="0"/>
    <x v="0"/>
    <x v="143"/>
    <x v="143"/>
    <n v="1"/>
    <s v="08-02-2023"/>
    <s v="Delivered"/>
    <x v="0"/>
    <n v="36950"/>
    <x v="0"/>
    <n v="27284"/>
  </r>
  <r>
    <n v="57535513"/>
    <x v="3"/>
    <n v="695793"/>
    <n v="2346"/>
    <n v="5303"/>
    <n v="1"/>
    <n v="0"/>
    <x v="0"/>
    <x v="156"/>
    <x v="156"/>
    <n v="2"/>
    <s v="24-02-2023"/>
    <s v="Delivered"/>
    <x v="3"/>
    <n v="2346"/>
    <x v="0"/>
    <n v="-2957"/>
  </r>
  <r>
    <n v="43322272"/>
    <x v="4"/>
    <n v="606313"/>
    <n v="16895"/>
    <n v="1807"/>
    <n v="1"/>
    <n v="0"/>
    <x v="0"/>
    <x v="150"/>
    <x v="150"/>
    <n v="3"/>
    <s v="19-02-2023"/>
    <s v="Delivered"/>
    <x v="0"/>
    <n v="16895"/>
    <x v="3"/>
    <n v="15088"/>
  </r>
  <r>
    <n v="26444612"/>
    <x v="4"/>
    <n v="245240"/>
    <n v="2024"/>
    <n v="1807"/>
    <n v="2"/>
    <n v="0"/>
    <x v="0"/>
    <x v="157"/>
    <x v="157"/>
    <n v="7"/>
    <s v="06-02-2023"/>
    <s v="Delivered"/>
    <x v="2"/>
    <n v="4048"/>
    <x v="1"/>
    <n v="434"/>
  </r>
  <r>
    <n v="47388792"/>
    <x v="4"/>
    <n v="726214"/>
    <n v="11713"/>
    <n v="1807"/>
    <n v="2"/>
    <n v="1171.3"/>
    <x v="2"/>
    <x v="147"/>
    <x v="147"/>
    <n v="1"/>
    <s v="07-02-2023"/>
    <s v="Delivered"/>
    <x v="0"/>
    <n v="22254.7"/>
    <x v="4"/>
    <n v="18640.7"/>
  </r>
  <r>
    <n v="23212812"/>
    <x v="4"/>
    <n v="540277"/>
    <n v="16827"/>
    <n v="1807"/>
    <n v="1"/>
    <n v="3365.4"/>
    <x v="4"/>
    <x v="154"/>
    <x v="154"/>
    <n v="5"/>
    <s v="13-02-2023"/>
    <s v="Delivered"/>
    <x v="1"/>
    <n v="13461.6"/>
    <x v="0"/>
    <n v="11654.6"/>
  </r>
  <r>
    <n v="51663795"/>
    <x v="4"/>
    <n v="910929"/>
    <n v="16474"/>
    <n v="1807"/>
    <n v="4"/>
    <n v="0"/>
    <x v="0"/>
    <x v="158"/>
    <x v="158"/>
    <n v="7"/>
    <s v="03-02-2023"/>
    <s v="Delivered"/>
    <x v="0"/>
    <n v="65896"/>
    <x v="2"/>
    <n v="58668"/>
  </r>
  <r>
    <n v="12921981"/>
    <x v="5"/>
    <n v="440977"/>
    <n v="16056"/>
    <n v="6320"/>
    <n v="3"/>
    <n v="0"/>
    <x v="0"/>
    <x v="146"/>
    <x v="146"/>
    <n v="3"/>
    <s v="12-02-2023"/>
    <s v="Delivered"/>
    <x v="1"/>
    <n v="48168"/>
    <x v="2"/>
    <n v="29208"/>
  </r>
  <r>
    <n v="35074182"/>
    <x v="5"/>
    <n v="578458"/>
    <n v="13022"/>
    <n v="6320"/>
    <n v="1"/>
    <n v="651.1"/>
    <x v="2"/>
    <x v="152"/>
    <x v="152"/>
    <n v="2"/>
    <s v="23-02-2023"/>
    <s v="Delivered"/>
    <x v="2"/>
    <n v="12370.9"/>
    <x v="1"/>
    <n v="6050.9"/>
  </r>
  <r>
    <n v="99941500"/>
    <x v="5"/>
    <n v="311871"/>
    <n v="19339"/>
    <n v="6320"/>
    <n v="1"/>
    <n v="0"/>
    <x v="0"/>
    <x v="159"/>
    <x v="159"/>
    <n v="6"/>
    <s v="01-02-2023"/>
    <s v="Delivered"/>
    <x v="1"/>
    <n v="19339"/>
    <x v="1"/>
    <n v="13019"/>
  </r>
  <r>
    <n v="85543051"/>
    <x v="5"/>
    <n v="395692"/>
    <n v="11729"/>
    <n v="6320"/>
    <n v="4"/>
    <n v="0"/>
    <x v="0"/>
    <x v="151"/>
    <x v="151"/>
    <n v="1"/>
    <s v="01-02-2023"/>
    <s v="Delivered"/>
    <x v="1"/>
    <n v="46916"/>
    <x v="2"/>
    <n v="21636"/>
  </r>
  <r>
    <n v="43742830"/>
    <x v="5"/>
    <n v="369868"/>
    <n v="4875"/>
    <n v="6320"/>
    <n v="3"/>
    <n v="731.25"/>
    <x v="2"/>
    <x v="160"/>
    <x v="160"/>
    <n v="4"/>
    <s v="23-02-2023"/>
    <s v="Delivered"/>
    <x v="0"/>
    <n v="13893.75"/>
    <x v="1"/>
    <n v="-5066.25"/>
  </r>
  <r>
    <n v="90585882"/>
    <x v="5"/>
    <n v="596737"/>
    <n v="6417"/>
    <n v="6320"/>
    <n v="2"/>
    <n v="1925.1"/>
    <x v="1"/>
    <x v="146"/>
    <x v="146"/>
    <n v="1"/>
    <s v="10-02-2023"/>
    <s v="Delivered"/>
    <x v="0"/>
    <n v="10908.9"/>
    <x v="2"/>
    <n v="-1731.1"/>
  </r>
  <r>
    <n v="25480907"/>
    <x v="5"/>
    <n v="803998"/>
    <n v="1351"/>
    <n v="6320"/>
    <n v="1"/>
    <n v="0"/>
    <x v="0"/>
    <x v="152"/>
    <x v="152"/>
    <n v="3"/>
    <s v="24-02-2023"/>
    <s v="Delivered"/>
    <x v="0"/>
    <n v="1351"/>
    <x v="0"/>
    <n v="-4969"/>
  </r>
  <r>
    <n v="86230551"/>
    <x v="6"/>
    <n v="443461"/>
    <n v="5176"/>
    <n v="6716"/>
    <n v="1"/>
    <n v="0"/>
    <x v="0"/>
    <x v="140"/>
    <x v="140"/>
    <n v="4"/>
    <s v="22-02-2023"/>
    <s v="Delivered"/>
    <x v="0"/>
    <n v="5176"/>
    <x v="2"/>
    <n v="-1540"/>
  </r>
  <r>
    <n v="68810561"/>
    <x v="6"/>
    <n v="713742"/>
    <n v="16849"/>
    <n v="6716"/>
    <n v="1"/>
    <n v="0"/>
    <x v="0"/>
    <x v="161"/>
    <x v="161"/>
    <n v="1"/>
    <s v="24-02-2023"/>
    <s v="Delivered"/>
    <x v="2"/>
    <n v="16849"/>
    <x v="0"/>
    <n v="10133"/>
  </r>
  <r>
    <n v="79244185"/>
    <x v="6"/>
    <n v="802833"/>
    <n v="7348"/>
    <n v="6716"/>
    <n v="2"/>
    <n v="734.8"/>
    <x v="2"/>
    <x v="162"/>
    <x v="162"/>
    <n v="7"/>
    <s v="18-02-2023"/>
    <s v="Delivered"/>
    <x v="2"/>
    <n v="13961.2"/>
    <x v="0"/>
    <n v="529.20000000000005"/>
  </r>
  <r>
    <n v="88831486"/>
    <x v="6"/>
    <n v="985587"/>
    <n v="12400"/>
    <n v="6716"/>
    <n v="2"/>
    <n v="2480"/>
    <x v="3"/>
    <x v="151"/>
    <x v="151"/>
    <n v="1"/>
    <s v="01-02-2023"/>
    <s v="Delivered"/>
    <x v="0"/>
    <n v="22320"/>
    <x v="0"/>
    <n v="8888"/>
  </r>
  <r>
    <n v="47962005"/>
    <x v="6"/>
    <n v="746699"/>
    <n v="12839"/>
    <n v="6716"/>
    <n v="1"/>
    <n v="1283.9000000000001"/>
    <x v="3"/>
    <x v="147"/>
    <x v="147"/>
    <n v="3"/>
    <s v="09-02-2023"/>
    <s v="Delivered"/>
    <x v="2"/>
    <n v="11555.1"/>
    <x v="0"/>
    <n v="4839.1000000000004"/>
  </r>
  <r>
    <n v="50477742"/>
    <x v="6"/>
    <n v="468691"/>
    <n v="19787"/>
    <n v="6716"/>
    <n v="2"/>
    <n v="0"/>
    <x v="0"/>
    <x v="157"/>
    <x v="157"/>
    <n v="2"/>
    <s v="01-02-2023"/>
    <s v="Delivered"/>
    <x v="1"/>
    <n v="39574"/>
    <x v="0"/>
    <n v="26142"/>
  </r>
  <r>
    <n v="95585469"/>
    <x v="6"/>
    <n v="764139"/>
    <n v="9152"/>
    <n v="6716"/>
    <n v="1"/>
    <n v="1830.4"/>
    <x v="4"/>
    <x v="163"/>
    <x v="163"/>
    <n v="6"/>
    <s v="18-02-2023"/>
    <s v="Delivered"/>
    <x v="0"/>
    <n v="7321.6"/>
    <x v="2"/>
    <n v="605.6"/>
  </r>
  <r>
    <n v="39667854"/>
    <x v="7"/>
    <n v="785549"/>
    <n v="2893"/>
    <n v="13689"/>
    <n v="1"/>
    <n v="144.65"/>
    <x v="2"/>
    <x v="158"/>
    <x v="158"/>
    <n v="7"/>
    <s v="03-02-2023"/>
    <s v="Delivered"/>
    <x v="1"/>
    <n v="2748.35"/>
    <x v="1"/>
    <n v="-10940.65"/>
  </r>
  <r>
    <n v="99635939"/>
    <x v="7"/>
    <n v="552497"/>
    <n v="9795"/>
    <n v="13689"/>
    <n v="1"/>
    <n v="0"/>
    <x v="0"/>
    <x v="145"/>
    <x v="145"/>
    <n v="5"/>
    <s v="20-02-2023"/>
    <s v="Delivered"/>
    <x v="3"/>
    <n v="9795"/>
    <x v="2"/>
    <n v="-3894"/>
  </r>
  <r>
    <n v="68646621"/>
    <x v="7"/>
    <n v="591979"/>
    <n v="2831"/>
    <n v="13689"/>
    <n v="1"/>
    <n v="0"/>
    <x v="0"/>
    <x v="145"/>
    <x v="145"/>
    <n v="6"/>
    <s v="21-02-2023"/>
    <s v="Delivered"/>
    <x v="2"/>
    <n v="2831"/>
    <x v="1"/>
    <n v="-10858"/>
  </r>
  <r>
    <n v="42287985"/>
    <x v="7"/>
    <n v="883932"/>
    <n v="9693"/>
    <n v="13689"/>
    <n v="1"/>
    <n v="0"/>
    <x v="0"/>
    <x v="164"/>
    <x v="164"/>
    <n v="6"/>
    <s v="04-02-2023"/>
    <s v="Delivered"/>
    <x v="0"/>
    <n v="9693"/>
    <x v="2"/>
    <n v="-3996"/>
  </r>
  <r>
    <n v="89865081"/>
    <x v="7"/>
    <n v="598851"/>
    <n v="2373"/>
    <n v="13689"/>
    <n v="1"/>
    <n v="0"/>
    <x v="0"/>
    <x v="140"/>
    <x v="140"/>
    <n v="3"/>
    <s v="21-02-2023"/>
    <s v="Delivered"/>
    <x v="0"/>
    <n v="2373"/>
    <x v="2"/>
    <n v="-11316"/>
  </r>
  <r>
    <n v="77719420"/>
    <x v="7"/>
    <n v="365860"/>
    <n v="12693"/>
    <n v="13689"/>
    <n v="1"/>
    <n v="0"/>
    <x v="0"/>
    <x v="155"/>
    <x v="155"/>
    <n v="2"/>
    <s v="22-02-2023"/>
    <s v="Delivered"/>
    <x v="3"/>
    <n v="12693"/>
    <x v="3"/>
    <n v="-996"/>
  </r>
  <r>
    <n v="65337219"/>
    <x v="7"/>
    <n v="705543"/>
    <n v="4761"/>
    <n v="13689"/>
    <n v="1"/>
    <n v="0"/>
    <x v="0"/>
    <x v="162"/>
    <x v="162"/>
    <n v="1"/>
    <s v="12-02-2023"/>
    <s v="Delivered"/>
    <x v="2"/>
    <n v="4761"/>
    <x v="2"/>
    <n v="-8928"/>
  </r>
  <r>
    <n v="11534878"/>
    <x v="8"/>
    <n v="967979"/>
    <n v="9075"/>
    <n v="8679"/>
    <n v="1"/>
    <n v="453.75"/>
    <x v="2"/>
    <x v="165"/>
    <x v="165"/>
    <n v="5"/>
    <s v="18-02-2023"/>
    <s v="Delivered"/>
    <x v="2"/>
    <n v="8621.25"/>
    <x v="0"/>
    <n v="-57.75"/>
  </r>
  <r>
    <n v="63798927"/>
    <x v="8"/>
    <n v="864442"/>
    <n v="13969"/>
    <n v="8679"/>
    <n v="2"/>
    <n v="2793.8"/>
    <x v="3"/>
    <x v="166"/>
    <x v="166"/>
    <n v="3"/>
    <s v="04-02-2023"/>
    <s v="Delivered"/>
    <x v="0"/>
    <n v="25144.2"/>
    <x v="3"/>
    <n v="7786.2"/>
  </r>
  <r>
    <n v="97629787"/>
    <x v="8"/>
    <n v="966288"/>
    <n v="2853"/>
    <n v="8679"/>
    <n v="1"/>
    <n v="0"/>
    <x v="0"/>
    <x v="141"/>
    <x v="141"/>
    <n v="5"/>
    <s v="10-02-2023"/>
    <s v="Delivered"/>
    <x v="1"/>
    <n v="2853"/>
    <x v="2"/>
    <n v="-5826"/>
  </r>
  <r>
    <n v="96547189"/>
    <x v="8"/>
    <n v="454085"/>
    <n v="19228"/>
    <n v="8679"/>
    <n v="1"/>
    <n v="0"/>
    <x v="0"/>
    <x v="163"/>
    <x v="163"/>
    <n v="2"/>
    <s v="14-02-2023"/>
    <s v="Delivered"/>
    <x v="3"/>
    <n v="19228"/>
    <x v="0"/>
    <n v="10549"/>
  </r>
  <r>
    <n v="13358751"/>
    <x v="8"/>
    <n v="352928"/>
    <n v="765"/>
    <n v="8679"/>
    <n v="1"/>
    <n v="0"/>
    <x v="0"/>
    <x v="167"/>
    <x v="167"/>
    <n v="1"/>
    <s v="18-02-2023"/>
    <s v="Delivered"/>
    <x v="2"/>
    <n v="765"/>
    <x v="2"/>
    <n v="-7914"/>
  </r>
  <r>
    <n v="23489853"/>
    <x v="8"/>
    <n v="540464"/>
    <n v="10706"/>
    <n v="8679"/>
    <n v="4"/>
    <n v="0"/>
    <x v="0"/>
    <x v="142"/>
    <x v="142"/>
    <n v="2"/>
    <s v="12-02-2023"/>
    <s v="Delivered"/>
    <x v="3"/>
    <n v="42824"/>
    <x v="0"/>
    <n v="8108"/>
  </r>
  <r>
    <n v="71308842"/>
    <x v="8"/>
    <n v="653214"/>
    <n v="12219"/>
    <n v="8679"/>
    <n v="4"/>
    <n v="7331.4"/>
    <x v="1"/>
    <x v="168"/>
    <x v="168"/>
    <n v="1"/>
    <s v="05-02-2023"/>
    <s v="Delivered"/>
    <x v="0"/>
    <n v="41544.6"/>
    <x v="3"/>
    <n v="6828.6"/>
  </r>
  <r>
    <n v="67887757"/>
    <x v="8"/>
    <n v="891423"/>
    <n v="8136"/>
    <n v="8679"/>
    <n v="1"/>
    <n v="0"/>
    <x v="0"/>
    <x v="141"/>
    <x v="141"/>
    <n v="4"/>
    <s v="09-02-2023"/>
    <s v="Delivered"/>
    <x v="0"/>
    <n v="8136"/>
    <x v="0"/>
    <n v="-543"/>
  </r>
  <r>
    <n v="93370583"/>
    <x v="8"/>
    <n v="396243"/>
    <n v="12939"/>
    <n v="8679"/>
    <n v="1"/>
    <n v="1293.9000000000001"/>
    <x v="3"/>
    <x v="144"/>
    <x v="144"/>
    <n v="2"/>
    <s v="26-02-2023"/>
    <s v="Delivered"/>
    <x v="2"/>
    <n v="11645.1"/>
    <x v="2"/>
    <n v="2966.1"/>
  </r>
  <r>
    <n v="22549425"/>
    <x v="9"/>
    <n v="383017"/>
    <n v="19191"/>
    <n v="7043"/>
    <n v="1"/>
    <n v="0"/>
    <x v="0"/>
    <x v="156"/>
    <x v="156"/>
    <n v="6"/>
    <s v="28-02-2023"/>
    <s v="Delivered"/>
    <x v="1"/>
    <n v="19191"/>
    <x v="1"/>
    <n v="12148"/>
  </r>
  <r>
    <n v="38944689"/>
    <x v="9"/>
    <n v="533025"/>
    <n v="19737"/>
    <n v="7043"/>
    <n v="1"/>
    <n v="986.85"/>
    <x v="2"/>
    <x v="161"/>
    <x v="161"/>
    <n v="5"/>
    <s v="28-02-2023"/>
    <s v="Delivered"/>
    <x v="0"/>
    <n v="18750.150000000001"/>
    <x v="4"/>
    <n v="11707.15"/>
  </r>
  <r>
    <n v="56920514"/>
    <x v="9"/>
    <n v="824145"/>
    <n v="9215"/>
    <n v="7043"/>
    <n v="2"/>
    <n v="0"/>
    <x v="0"/>
    <x v="148"/>
    <x v="148"/>
    <n v="6"/>
    <s v="20-02-2023"/>
    <s v="Delivered"/>
    <x v="0"/>
    <n v="18430"/>
    <x v="1"/>
    <n v="4344"/>
  </r>
  <r>
    <n v="85663295"/>
    <x v="9"/>
    <n v="432873"/>
    <n v="1565"/>
    <n v="7043"/>
    <n v="1"/>
    <n v="0"/>
    <x v="0"/>
    <x v="145"/>
    <x v="145"/>
    <n v="5"/>
    <s v="20-02-2023"/>
    <s v="Delivered"/>
    <x v="0"/>
    <n v="1565"/>
    <x v="3"/>
    <n v="-5478"/>
  </r>
  <r>
    <n v="86960402"/>
    <x v="9"/>
    <n v="963611"/>
    <n v="12915"/>
    <n v="7043"/>
    <n v="2"/>
    <n v="0"/>
    <x v="0"/>
    <x v="148"/>
    <x v="148"/>
    <n v="6"/>
    <s v="20-02-2023"/>
    <s v="Delivered"/>
    <x v="0"/>
    <n v="25830"/>
    <x v="2"/>
    <n v="11744"/>
  </r>
  <r>
    <n v="50559278"/>
    <x v="9"/>
    <n v="233362"/>
    <n v="8576"/>
    <n v="7043"/>
    <n v="2"/>
    <n v="2572.8000000000002"/>
    <x v="1"/>
    <x v="141"/>
    <x v="141"/>
    <n v="2"/>
    <s v="07-02-2023"/>
    <s v="Delivered"/>
    <x v="0"/>
    <n v="14579.2"/>
    <x v="3"/>
    <n v="493.2"/>
  </r>
  <r>
    <n v="37888820"/>
    <x v="9"/>
    <n v="784646"/>
    <n v="13732"/>
    <n v="7043"/>
    <n v="1"/>
    <n v="0"/>
    <x v="0"/>
    <x v="163"/>
    <x v="163"/>
    <n v="6"/>
    <s v="18-02-2023"/>
    <s v="Delivered"/>
    <x v="0"/>
    <n v="13732"/>
    <x v="3"/>
    <n v="6689"/>
  </r>
  <r>
    <n v="54446182"/>
    <x v="9"/>
    <n v="687546"/>
    <n v="14980"/>
    <n v="7043"/>
    <n v="1"/>
    <n v="0"/>
    <x v="0"/>
    <x v="169"/>
    <x v="169"/>
    <n v="7"/>
    <s v="10-02-2023"/>
    <s v="Delivered"/>
    <x v="0"/>
    <n v="14980"/>
    <x v="0"/>
    <n v="7937"/>
  </r>
  <r>
    <n v="56815569"/>
    <x v="10"/>
    <n v="316683"/>
    <n v="14626"/>
    <n v="10780"/>
    <n v="2"/>
    <n v="2925.2"/>
    <x v="3"/>
    <x v="165"/>
    <x v="165"/>
    <n v="4"/>
    <s v="17-02-2023"/>
    <s v="Delivered"/>
    <x v="0"/>
    <n v="26326.799999999999"/>
    <x v="0"/>
    <n v="4766.8"/>
  </r>
  <r>
    <n v="76980546"/>
    <x v="10"/>
    <n v="616760"/>
    <n v="15658"/>
    <n v="10780"/>
    <n v="1"/>
    <n v="782.9"/>
    <x v="2"/>
    <x v="150"/>
    <x v="150"/>
    <n v="5"/>
    <s v="21-02-2023"/>
    <s v="Delivered"/>
    <x v="2"/>
    <n v="14875.1"/>
    <x v="1"/>
    <n v="4095.1"/>
  </r>
  <r>
    <n v="16408822"/>
    <x v="10"/>
    <n v="365860"/>
    <n v="10941"/>
    <n v="10780"/>
    <n v="1"/>
    <n v="0"/>
    <x v="0"/>
    <x v="155"/>
    <x v="155"/>
    <n v="4"/>
    <s v="24-02-2023"/>
    <s v="Delivered"/>
    <x v="3"/>
    <n v="10941"/>
    <x v="0"/>
    <n v="161"/>
  </r>
  <r>
    <n v="46173157"/>
    <x v="10"/>
    <n v="600112"/>
    <n v="16111"/>
    <n v="10780"/>
    <n v="1"/>
    <n v="805.55"/>
    <x v="2"/>
    <x v="143"/>
    <x v="143"/>
    <n v="1"/>
    <s v="08-02-2023"/>
    <s v="Delivered"/>
    <x v="1"/>
    <n v="15305.45"/>
    <x v="3"/>
    <n v="4525.45"/>
  </r>
  <r>
    <n v="47945817"/>
    <x v="10"/>
    <n v="414498"/>
    <n v="8318"/>
    <n v="10780"/>
    <n v="4"/>
    <n v="0"/>
    <x v="0"/>
    <x v="140"/>
    <x v="140"/>
    <n v="1"/>
    <s v="19-02-2023"/>
    <s v="Delivered"/>
    <x v="1"/>
    <n v="33272"/>
    <x v="2"/>
    <n v="-9848"/>
  </r>
  <r>
    <n v="67062156"/>
    <x v="10"/>
    <n v="817661"/>
    <n v="10747"/>
    <n v="10780"/>
    <n v="1"/>
    <n v="0"/>
    <x v="0"/>
    <x v="148"/>
    <x v="148"/>
    <n v="3"/>
    <s v="17-02-2023"/>
    <s v="Delivered"/>
    <x v="2"/>
    <n v="10747"/>
    <x v="1"/>
    <n v="-33"/>
  </r>
  <r>
    <n v="45594597"/>
    <x v="10"/>
    <n v="524703"/>
    <n v="6368"/>
    <n v="10780"/>
    <n v="1"/>
    <n v="318.39999999999998"/>
    <x v="2"/>
    <x v="168"/>
    <x v="168"/>
    <n v="4"/>
    <s v="08-02-2023"/>
    <s v="Delivered"/>
    <x v="0"/>
    <n v="6049.6"/>
    <x v="3"/>
    <n v="-4730.3999999999996"/>
  </r>
  <r>
    <n v="75478707"/>
    <x v="11"/>
    <n v="489279"/>
    <n v="18463"/>
    <n v="14603"/>
    <n v="1"/>
    <n v="923.15"/>
    <x v="2"/>
    <x v="163"/>
    <x v="163"/>
    <n v="7"/>
    <s v="19-02-2023"/>
    <s v="Delivered"/>
    <x v="0"/>
    <n v="17539.849999999999"/>
    <x v="3"/>
    <n v="2936.85"/>
  </r>
  <r>
    <n v="39356057"/>
    <x v="11"/>
    <n v="444831"/>
    <n v="13052"/>
    <n v="14603"/>
    <n v="1"/>
    <n v="0"/>
    <x v="0"/>
    <x v="163"/>
    <x v="163"/>
    <n v="6"/>
    <s v="18-02-2023"/>
    <s v="Delivered"/>
    <x v="1"/>
    <n v="13052"/>
    <x v="1"/>
    <n v="-1551"/>
  </r>
  <r>
    <n v="33954324"/>
    <x v="11"/>
    <n v="447678"/>
    <n v="8947"/>
    <n v="14603"/>
    <n v="1"/>
    <n v="0"/>
    <x v="0"/>
    <x v="154"/>
    <x v="154"/>
    <n v="3"/>
    <s v="11-02-2023"/>
    <s v="Delivered"/>
    <x v="2"/>
    <n v="8947"/>
    <x v="1"/>
    <n v="-5656"/>
  </r>
  <r>
    <n v="14259382"/>
    <x v="11"/>
    <n v="395984"/>
    <n v="5952"/>
    <n v="14603"/>
    <n v="2"/>
    <n v="0"/>
    <x v="0"/>
    <x v="154"/>
    <x v="154"/>
    <n v="1"/>
    <s v="09-02-2023"/>
    <s v="Delivered"/>
    <x v="0"/>
    <n v="11904"/>
    <x v="0"/>
    <n v="-17302"/>
  </r>
  <r>
    <n v="14877451"/>
    <x v="11"/>
    <n v="922730"/>
    <n v="5748"/>
    <n v="14603"/>
    <n v="2"/>
    <n v="0"/>
    <x v="0"/>
    <x v="141"/>
    <x v="141"/>
    <n v="4"/>
    <s v="09-02-2023"/>
    <s v="Delivered"/>
    <x v="0"/>
    <n v="11496"/>
    <x v="3"/>
    <n v="-17710"/>
  </r>
  <r>
    <n v="99068509"/>
    <x v="11"/>
    <n v="448658"/>
    <n v="13460"/>
    <n v="14603"/>
    <n v="1"/>
    <n v="0"/>
    <x v="0"/>
    <x v="155"/>
    <x v="155"/>
    <n v="5"/>
    <s v="25-02-2023"/>
    <s v="Delivered"/>
    <x v="0"/>
    <n v="13460"/>
    <x v="2"/>
    <n v="-1143"/>
  </r>
  <r>
    <n v="30261159"/>
    <x v="11"/>
    <n v="300979"/>
    <n v="18695"/>
    <n v="14603"/>
    <n v="1"/>
    <n v="0"/>
    <x v="0"/>
    <x v="165"/>
    <x v="165"/>
    <n v="3"/>
    <s v="16-02-2023"/>
    <s v="Delivered"/>
    <x v="1"/>
    <n v="18695"/>
    <x v="1"/>
    <n v="4092"/>
  </r>
  <r>
    <n v="43642236"/>
    <x v="11"/>
    <n v="283840"/>
    <n v="17826"/>
    <n v="14603"/>
    <n v="1"/>
    <n v="0"/>
    <x v="0"/>
    <x v="170"/>
    <x v="170"/>
    <n v="2"/>
    <s v="28-02-2023"/>
    <s v="Delivered"/>
    <x v="1"/>
    <n v="17826"/>
    <x v="0"/>
    <n v="3223"/>
  </r>
  <r>
    <n v="48605268"/>
    <x v="11"/>
    <n v="570711"/>
    <n v="19696"/>
    <n v="14603"/>
    <n v="1"/>
    <n v="1969.6"/>
    <x v="3"/>
    <x v="163"/>
    <x v="163"/>
    <n v="3"/>
    <s v="15-02-2023"/>
    <s v="Delivered"/>
    <x v="3"/>
    <n v="17726.400000000001"/>
    <x v="3"/>
    <n v="3123.4"/>
  </r>
  <r>
    <n v="10695441"/>
    <x v="12"/>
    <n v="514608"/>
    <n v="6808"/>
    <n v="5308"/>
    <n v="4"/>
    <n v="1361.6"/>
    <x v="2"/>
    <x v="147"/>
    <x v="147"/>
    <n v="7"/>
    <s v="13-02-2023"/>
    <s v="Delivered"/>
    <x v="0"/>
    <n v="25870.400000000001"/>
    <x v="0"/>
    <n v="4638.3999999999996"/>
  </r>
  <r>
    <n v="75746104"/>
    <x v="12"/>
    <n v="759713"/>
    <n v="15200"/>
    <n v="5308"/>
    <n v="3"/>
    <n v="0"/>
    <x v="0"/>
    <x v="163"/>
    <x v="163"/>
    <n v="1"/>
    <s v="13-02-2023"/>
    <s v="Delivered"/>
    <x v="0"/>
    <n v="45600"/>
    <x v="3"/>
    <n v="29676"/>
  </r>
  <r>
    <n v="93816177"/>
    <x v="12"/>
    <n v="974205"/>
    <n v="16638"/>
    <n v="5308"/>
    <n v="3"/>
    <n v="4991.3999999999996"/>
    <x v="3"/>
    <x v="156"/>
    <x v="156"/>
    <n v="1"/>
    <s v="23-02-2023"/>
    <s v="Delivered"/>
    <x v="3"/>
    <n v="44922.6"/>
    <x v="1"/>
    <n v="28998.6"/>
  </r>
  <r>
    <n v="31139996"/>
    <x v="12"/>
    <n v="973422"/>
    <n v="4234"/>
    <n v="5308"/>
    <n v="3"/>
    <n v="0"/>
    <x v="0"/>
    <x v="169"/>
    <x v="169"/>
    <n v="5"/>
    <s v="08-02-2023"/>
    <s v="Delivered"/>
    <x v="2"/>
    <n v="12702"/>
    <x v="4"/>
    <n v="-3222"/>
  </r>
  <r>
    <n v="70387584"/>
    <x v="12"/>
    <n v="267193"/>
    <n v="2277"/>
    <n v="5308"/>
    <n v="2"/>
    <n v="683.1"/>
    <x v="1"/>
    <x v="170"/>
    <x v="170"/>
    <n v="2"/>
    <s v="28-02-2023"/>
    <s v="Delivered"/>
    <x v="0"/>
    <n v="3870.9"/>
    <x v="0"/>
    <n v="-6745.1"/>
  </r>
  <r>
    <n v="20843514"/>
    <x v="12"/>
    <n v="431522"/>
    <n v="1987"/>
    <n v="5308"/>
    <n v="2"/>
    <n v="0"/>
    <x v="0"/>
    <x v="147"/>
    <x v="147"/>
    <n v="1"/>
    <s v="07-02-2023"/>
    <s v="Delivered"/>
    <x v="0"/>
    <n v="3974"/>
    <x v="0"/>
    <n v="-6642"/>
  </r>
  <r>
    <n v="27637794"/>
    <x v="12"/>
    <n v="361395"/>
    <n v="12946"/>
    <n v="5308"/>
    <n v="1"/>
    <n v="0"/>
    <x v="0"/>
    <x v="142"/>
    <x v="142"/>
    <n v="5"/>
    <s v="15-02-2023"/>
    <s v="Delivered"/>
    <x v="0"/>
    <n v="12946"/>
    <x v="2"/>
    <n v="7638"/>
  </r>
  <r>
    <n v="31367172"/>
    <x v="12"/>
    <n v="978427"/>
    <n v="1312"/>
    <n v="5308"/>
    <n v="1"/>
    <n v="65.599999999999994"/>
    <x v="2"/>
    <x v="145"/>
    <x v="145"/>
    <n v="7"/>
    <s v="22-02-2023"/>
    <s v="Delivered"/>
    <x v="0"/>
    <n v="1246.4000000000001"/>
    <x v="0"/>
    <n v="-4061.6"/>
  </r>
  <r>
    <n v="75609379"/>
    <x v="13"/>
    <n v="215440"/>
    <n v="6561"/>
    <n v="2243"/>
    <n v="1"/>
    <n v="328.05"/>
    <x v="2"/>
    <x v="160"/>
    <x v="160"/>
    <n v="7"/>
    <s v="26-02-2023"/>
    <s v="Delivered"/>
    <x v="0"/>
    <n v="6232.95"/>
    <x v="1"/>
    <n v="3989.95"/>
  </r>
  <r>
    <n v="85776373"/>
    <x v="13"/>
    <n v="778923"/>
    <n v="9375"/>
    <n v="2243"/>
    <n v="2"/>
    <n v="1875"/>
    <x v="3"/>
    <x v="160"/>
    <x v="160"/>
    <n v="3"/>
    <s v="22-02-2023"/>
    <s v="Delivered"/>
    <x v="3"/>
    <n v="16875"/>
    <x v="3"/>
    <n v="12389"/>
  </r>
  <r>
    <n v="82503409"/>
    <x v="13"/>
    <n v="583010"/>
    <n v="3297"/>
    <n v="2243"/>
    <n v="1"/>
    <n v="0"/>
    <x v="0"/>
    <x v="166"/>
    <x v="166"/>
    <n v="4"/>
    <s v="05-02-2023"/>
    <s v="Delivered"/>
    <x v="0"/>
    <n v="3297"/>
    <x v="3"/>
    <n v="1054"/>
  </r>
  <r>
    <n v="87149951"/>
    <x v="13"/>
    <n v="352901"/>
    <n v="4170"/>
    <n v="2243"/>
    <n v="1"/>
    <n v="0"/>
    <x v="0"/>
    <x v="144"/>
    <x v="144"/>
    <n v="3"/>
    <s v="27-02-2023"/>
    <s v="Delivered"/>
    <x v="0"/>
    <n v="4170"/>
    <x v="3"/>
    <n v="1927"/>
  </r>
  <r>
    <n v="48658617"/>
    <x v="13"/>
    <n v="514608"/>
    <n v="19074"/>
    <n v="2243"/>
    <n v="1"/>
    <n v="0"/>
    <x v="0"/>
    <x v="153"/>
    <x v="153"/>
    <n v="6"/>
    <s v="03-02-2023"/>
    <s v="Delivered"/>
    <x v="1"/>
    <n v="19074"/>
    <x v="0"/>
    <n v="16831"/>
  </r>
  <r>
    <n v="71028710"/>
    <x v="13"/>
    <n v="447259"/>
    <n v="3213"/>
    <n v="2243"/>
    <n v="2"/>
    <n v="321.3"/>
    <x v="2"/>
    <x v="167"/>
    <x v="167"/>
    <n v="3"/>
    <s v="20-02-2023"/>
    <s v="Delivered"/>
    <x v="0"/>
    <n v="6104.7"/>
    <x v="0"/>
    <n v="1618.7"/>
  </r>
  <r>
    <n v="61053877"/>
    <x v="13"/>
    <n v="784646"/>
    <n v="18876"/>
    <n v="2243"/>
    <n v="1"/>
    <n v="0"/>
    <x v="0"/>
    <x v="157"/>
    <x v="157"/>
    <n v="6"/>
    <s v="05-02-2023"/>
    <s v="Delivered"/>
    <x v="0"/>
    <n v="18876"/>
    <x v="2"/>
    <n v="16633"/>
  </r>
  <r>
    <n v="99038526"/>
    <x v="13"/>
    <n v="834924"/>
    <n v="10786"/>
    <n v="2243"/>
    <n v="4"/>
    <n v="0"/>
    <x v="0"/>
    <x v="164"/>
    <x v="164"/>
    <n v="7"/>
    <s v="05-02-2023"/>
    <s v="Delivered"/>
    <x v="2"/>
    <n v="43144"/>
    <x v="1"/>
    <n v="34172"/>
  </r>
  <r>
    <n v="56676884"/>
    <x v="14"/>
    <n v="606216"/>
    <n v="17462"/>
    <n v="819"/>
    <n v="2"/>
    <n v="0"/>
    <x v="0"/>
    <x v="160"/>
    <x v="160"/>
    <n v="7"/>
    <s v="26-02-2023"/>
    <s v="Delivered"/>
    <x v="0"/>
    <n v="34924"/>
    <x v="2"/>
    <n v="33286"/>
  </r>
  <r>
    <n v="85227370"/>
    <x v="14"/>
    <n v="291061"/>
    <n v="14881"/>
    <n v="819"/>
    <n v="1"/>
    <n v="0"/>
    <x v="0"/>
    <x v="145"/>
    <x v="145"/>
    <n v="5"/>
    <s v="20-02-2023"/>
    <s v="Delivered"/>
    <x v="1"/>
    <n v="14881"/>
    <x v="2"/>
    <n v="14062"/>
  </r>
  <r>
    <n v="92284610"/>
    <x v="14"/>
    <n v="459168"/>
    <n v="6037"/>
    <n v="819"/>
    <n v="1"/>
    <n v="0"/>
    <x v="0"/>
    <x v="160"/>
    <x v="160"/>
    <n v="1"/>
    <s v="20-02-2023"/>
    <s v="Delivered"/>
    <x v="1"/>
    <n v="6037"/>
    <x v="0"/>
    <n v="5218"/>
  </r>
  <r>
    <n v="46836194"/>
    <x v="14"/>
    <n v="485353"/>
    <n v="10459"/>
    <n v="819"/>
    <n v="1"/>
    <n v="0"/>
    <x v="0"/>
    <x v="162"/>
    <x v="162"/>
    <n v="5"/>
    <s v="16-02-2023"/>
    <s v="Delivered"/>
    <x v="0"/>
    <n v="10459"/>
    <x v="2"/>
    <n v="9640"/>
  </r>
  <r>
    <n v="51464269"/>
    <x v="14"/>
    <n v="387588"/>
    <n v="9668"/>
    <n v="819"/>
    <n v="1"/>
    <n v="483.4"/>
    <x v="2"/>
    <x v="159"/>
    <x v="159"/>
    <n v="6"/>
    <s v="01-02-2023"/>
    <s v="Delivered"/>
    <x v="0"/>
    <n v="9184.6"/>
    <x v="0"/>
    <n v="8365.6"/>
  </r>
  <r>
    <n v="67276174"/>
    <x v="14"/>
    <n v="436540"/>
    <n v="4443"/>
    <n v="819"/>
    <n v="3"/>
    <n v="0"/>
    <x v="0"/>
    <x v="144"/>
    <x v="144"/>
    <n v="2"/>
    <s v="26-02-2023"/>
    <s v="Delivered"/>
    <x v="0"/>
    <n v="13329"/>
    <x v="0"/>
    <n v="10872"/>
  </r>
  <r>
    <n v="19317495"/>
    <x v="14"/>
    <n v="552497"/>
    <n v="2631"/>
    <n v="819"/>
    <n v="3"/>
    <n v="1183.95"/>
    <x v="1"/>
    <x v="169"/>
    <x v="169"/>
    <n v="5"/>
    <s v="08-02-2023"/>
    <s v="Delivered"/>
    <x v="0"/>
    <n v="6709.05"/>
    <x v="0"/>
    <n v="4252.05"/>
  </r>
  <r>
    <n v="14740436"/>
    <x v="8"/>
    <n v="387316"/>
    <n v="15536"/>
    <n v="8679"/>
    <n v="1"/>
    <n v="776.8"/>
    <x v="2"/>
    <x v="152"/>
    <x v="152"/>
    <n v="5"/>
    <s v="26-02-2023"/>
    <s v="Delivered"/>
    <x v="3"/>
    <n v="14759.2"/>
    <x v="1"/>
    <n v="6080.2"/>
  </r>
  <r>
    <n v="40214026"/>
    <x v="8"/>
    <n v="331113"/>
    <n v="5838"/>
    <n v="8679"/>
    <n v="3"/>
    <n v="2627.1"/>
    <x v="1"/>
    <x v="145"/>
    <x v="145"/>
    <n v="1"/>
    <s v="16-02-2023"/>
    <s v="Delivered"/>
    <x v="2"/>
    <n v="14886.9"/>
    <x v="0"/>
    <n v="-11150.1"/>
  </r>
  <r>
    <n v="56344519"/>
    <x v="10"/>
    <n v="785253"/>
    <n v="14895"/>
    <n v="10780"/>
    <n v="1"/>
    <n v="0"/>
    <x v="0"/>
    <x v="162"/>
    <x v="162"/>
    <n v="7"/>
    <s v="18-02-2023"/>
    <s v="Delivered"/>
    <x v="1"/>
    <n v="14895"/>
    <x v="3"/>
    <n v="4115"/>
  </r>
  <r>
    <n v="25303956"/>
    <x v="10"/>
    <n v="792282"/>
    <n v="13435"/>
    <n v="10780"/>
    <n v="1"/>
    <n v="2015.25"/>
    <x v="1"/>
    <x v="165"/>
    <x v="165"/>
    <n v="3"/>
    <s v="16-02-2023"/>
    <s v="Delivered"/>
    <x v="3"/>
    <n v="11419.75"/>
    <x v="0"/>
    <n v="639.75"/>
  </r>
  <r>
    <n v="75390879"/>
    <x v="10"/>
    <n v="468691"/>
    <n v="11421"/>
    <n v="10780"/>
    <n v="2"/>
    <n v="3426.3"/>
    <x v="1"/>
    <x v="153"/>
    <x v="153"/>
    <n v="6"/>
    <s v="03-02-2023"/>
    <s v="Delivered"/>
    <x v="1"/>
    <n v="19415.7"/>
    <x v="1"/>
    <n v="-2144.3000000000002"/>
  </r>
  <r>
    <n v="40655922"/>
    <x v="10"/>
    <n v="465953"/>
    <n v="10986"/>
    <n v="10780"/>
    <n v="1"/>
    <n v="549.29999999999995"/>
    <x v="2"/>
    <x v="162"/>
    <x v="162"/>
    <n v="3"/>
    <s v="14-02-2023"/>
    <s v="Delivered"/>
    <x v="0"/>
    <n v="10436.700000000001"/>
    <x v="0"/>
    <n v="-343.3"/>
  </r>
  <r>
    <n v="53038948"/>
    <x v="10"/>
    <n v="331113"/>
    <n v="7460"/>
    <n v="10780"/>
    <n v="2"/>
    <n v="0"/>
    <x v="0"/>
    <x v="153"/>
    <x v="153"/>
    <n v="5"/>
    <s v="02-02-2023"/>
    <s v="Delivered"/>
    <x v="0"/>
    <n v="14920"/>
    <x v="0"/>
    <n v="-6640"/>
  </r>
  <r>
    <n v="70471823"/>
    <x v="10"/>
    <n v="664687"/>
    <n v="19522"/>
    <n v="10780"/>
    <n v="4"/>
    <n v="0"/>
    <x v="0"/>
    <x v="151"/>
    <x v="151"/>
    <n v="5"/>
    <s v="05-02-2023"/>
    <s v="Delivered"/>
    <x v="0"/>
    <n v="78088"/>
    <x v="3"/>
    <n v="34968"/>
  </r>
  <r>
    <n v="57276557"/>
    <x v="3"/>
    <n v="465617"/>
    <n v="11849"/>
    <n v="5303"/>
    <n v="2"/>
    <n v="3554.7"/>
    <x v="1"/>
    <x v="169"/>
    <x v="169"/>
    <n v="4"/>
    <s v="07-02-2023"/>
    <s v="Delivered"/>
    <x v="2"/>
    <n v="20143.3"/>
    <x v="1"/>
    <n v="9537.2999999999993"/>
  </r>
  <r>
    <n v="35290114"/>
    <x v="3"/>
    <n v="853004"/>
    <n v="10367"/>
    <n v="5303"/>
    <n v="1"/>
    <n v="0"/>
    <x v="0"/>
    <x v="162"/>
    <x v="162"/>
    <n v="2"/>
    <s v="13-02-2023"/>
    <s v="Delivered"/>
    <x v="1"/>
    <n v="10367"/>
    <x v="3"/>
    <n v="5064"/>
  </r>
  <r>
    <n v="80310522"/>
    <x v="3"/>
    <n v="223853"/>
    <n v="4533"/>
    <n v="5303"/>
    <n v="3"/>
    <n v="679.95"/>
    <x v="2"/>
    <x v="162"/>
    <x v="162"/>
    <n v="2"/>
    <s v="13-02-2023"/>
    <s v="Delivered"/>
    <x v="0"/>
    <n v="12919.05"/>
    <x v="4"/>
    <n v="-2989.95"/>
  </r>
  <r>
    <n v="74115841"/>
    <x v="3"/>
    <n v="784646"/>
    <n v="18513"/>
    <n v="5303"/>
    <n v="1"/>
    <n v="0"/>
    <x v="0"/>
    <x v="140"/>
    <x v="140"/>
    <n v="3"/>
    <s v="21-02-2023"/>
    <s v="Delivered"/>
    <x v="0"/>
    <n v="18513"/>
    <x v="0"/>
    <n v="13210"/>
  </r>
  <r>
    <n v="67653606"/>
    <x v="3"/>
    <n v="741704"/>
    <n v="19601"/>
    <n v="5303"/>
    <n v="2"/>
    <n v="3920.2"/>
    <x v="3"/>
    <x v="161"/>
    <x v="161"/>
    <n v="1"/>
    <s v="24-02-2023"/>
    <s v="Delivered"/>
    <x v="0"/>
    <n v="35281.800000000003"/>
    <x v="3"/>
    <n v="24675.8"/>
  </r>
  <r>
    <n v="39666377"/>
    <x v="3"/>
    <n v="908640"/>
    <n v="13102"/>
    <n v="5303"/>
    <n v="1"/>
    <n v="655.1"/>
    <x v="2"/>
    <x v="169"/>
    <x v="169"/>
    <n v="4"/>
    <s v="07-02-2023"/>
    <s v="Delivered"/>
    <x v="0"/>
    <n v="12446.9"/>
    <x v="0"/>
    <n v="7143.9"/>
  </r>
  <r>
    <n v="77015343"/>
    <x v="3"/>
    <n v="769578"/>
    <n v="1407"/>
    <n v="5303"/>
    <n v="1"/>
    <n v="0"/>
    <x v="0"/>
    <x v="171"/>
    <x v="171"/>
    <n v="7"/>
    <s v="09-02-2023"/>
    <s v="Delivered"/>
    <x v="0"/>
    <n v="1407"/>
    <x v="1"/>
    <n v="-3896"/>
  </r>
  <r>
    <n v="74474159"/>
    <x v="6"/>
    <n v="772967"/>
    <n v="14144"/>
    <n v="6716"/>
    <n v="1"/>
    <n v="707.2"/>
    <x v="2"/>
    <x v="141"/>
    <x v="141"/>
    <n v="1"/>
    <s v="06-02-2023"/>
    <s v="Delivered"/>
    <x v="0"/>
    <n v="13436.8"/>
    <x v="0"/>
    <n v="6720.8"/>
  </r>
  <r>
    <n v="15063406"/>
    <x v="6"/>
    <n v="358003"/>
    <n v="1788"/>
    <n v="6716"/>
    <n v="3"/>
    <n v="0"/>
    <x v="0"/>
    <x v="160"/>
    <x v="160"/>
    <n v="3"/>
    <s v="22-02-2023"/>
    <s v="Delivered"/>
    <x v="0"/>
    <n v="5364"/>
    <x v="0"/>
    <n v="-14784"/>
  </r>
  <r>
    <n v="38765353"/>
    <x v="6"/>
    <n v="441535"/>
    <n v="14369"/>
    <n v="6716"/>
    <n v="2"/>
    <n v="1436.9"/>
    <x v="2"/>
    <x v="171"/>
    <x v="171"/>
    <n v="1"/>
    <s v="03-02-2023"/>
    <s v="Delivered"/>
    <x v="3"/>
    <n v="27301.1"/>
    <x v="2"/>
    <n v="13869.1"/>
  </r>
  <r>
    <n v="75984013"/>
    <x v="6"/>
    <n v="694241"/>
    <n v="2613"/>
    <n v="6716"/>
    <n v="4"/>
    <n v="0"/>
    <x v="0"/>
    <x v="146"/>
    <x v="146"/>
    <n v="5"/>
    <s v="14-02-2023"/>
    <s v="Delivered"/>
    <x v="0"/>
    <n v="10452"/>
    <x v="1"/>
    <n v="-16412"/>
  </r>
  <r>
    <n v="98663948"/>
    <x v="6"/>
    <n v="280832"/>
    <n v="1732"/>
    <n v="6716"/>
    <n v="2"/>
    <n v="0"/>
    <x v="0"/>
    <x v="161"/>
    <x v="161"/>
    <n v="1"/>
    <s v="24-02-2023"/>
    <s v="Delivered"/>
    <x v="3"/>
    <n v="3464"/>
    <x v="2"/>
    <n v="-9968"/>
  </r>
  <r>
    <n v="91512791"/>
    <x v="6"/>
    <n v="705065"/>
    <n v="7420"/>
    <n v="6716"/>
    <n v="1"/>
    <n v="371"/>
    <x v="2"/>
    <x v="168"/>
    <x v="168"/>
    <n v="7"/>
    <s v="11-02-2023"/>
    <s v="Delivered"/>
    <x v="1"/>
    <n v="7049"/>
    <x v="3"/>
    <n v="333"/>
  </r>
  <r>
    <n v="31424479"/>
    <x v="6"/>
    <n v="282216"/>
    <n v="13355"/>
    <n v="6716"/>
    <n v="1"/>
    <n v="0"/>
    <x v="0"/>
    <x v="163"/>
    <x v="163"/>
    <n v="6"/>
    <s v="18-02-2023"/>
    <s v="Delivered"/>
    <x v="2"/>
    <n v="13355"/>
    <x v="2"/>
    <n v="6639"/>
  </r>
  <r>
    <n v="50417154"/>
    <x v="6"/>
    <n v="928834"/>
    <n v="11939"/>
    <n v="6716"/>
    <n v="1"/>
    <n v="1790.85"/>
    <x v="1"/>
    <x v="145"/>
    <x v="145"/>
    <n v="6"/>
    <s v="21-02-2023"/>
    <s v="Delivered"/>
    <x v="0"/>
    <n v="10148.15"/>
    <x v="0"/>
    <n v="3432.15"/>
  </r>
  <r>
    <n v="29790089"/>
    <x v="4"/>
    <n v="866764"/>
    <n v="16571"/>
    <n v="1807"/>
    <n v="4"/>
    <n v="6628.4"/>
    <x v="3"/>
    <x v="165"/>
    <x v="165"/>
    <n v="1"/>
    <s v="14-02-2023"/>
    <s v="Delivered"/>
    <x v="0"/>
    <n v="59655.6"/>
    <x v="0"/>
    <n v="52427.6"/>
  </r>
  <r>
    <n v="74468586"/>
    <x v="4"/>
    <n v="605977"/>
    <n v="5620"/>
    <n v="1807"/>
    <n v="1"/>
    <n v="0"/>
    <x v="0"/>
    <x v="171"/>
    <x v="171"/>
    <n v="6"/>
    <s v="08-02-2023"/>
    <s v="Delivered"/>
    <x v="0"/>
    <n v="5620"/>
    <x v="1"/>
    <n v="3813"/>
  </r>
  <r>
    <n v="82494408"/>
    <x v="4"/>
    <n v="409385"/>
    <n v="13484"/>
    <n v="1807"/>
    <n v="1"/>
    <n v="0"/>
    <x v="0"/>
    <x v="165"/>
    <x v="165"/>
    <n v="5"/>
    <s v="18-02-2023"/>
    <s v="Delivered"/>
    <x v="1"/>
    <n v="13484"/>
    <x v="3"/>
    <n v="11677"/>
  </r>
  <r>
    <n v="66324902"/>
    <x v="4"/>
    <n v="418572"/>
    <n v="10445"/>
    <n v="1807"/>
    <n v="2"/>
    <n v="0"/>
    <x v="0"/>
    <x v="141"/>
    <x v="141"/>
    <n v="5"/>
    <s v="10-02-2023"/>
    <s v="Delivered"/>
    <x v="1"/>
    <n v="20890"/>
    <x v="1"/>
    <n v="17276"/>
  </r>
  <r>
    <n v="43315361"/>
    <x v="4"/>
    <n v="750744"/>
    <n v="13042"/>
    <n v="1807"/>
    <n v="1"/>
    <n v="1956.3"/>
    <x v="1"/>
    <x v="172"/>
    <x v="172"/>
    <n v="2"/>
    <s v="27-02-2023"/>
    <s v="Delivered"/>
    <x v="0"/>
    <n v="11085.7"/>
    <x v="3"/>
    <n v="9278.7000000000007"/>
  </r>
  <r>
    <n v="18572753"/>
    <x v="4"/>
    <n v="529119"/>
    <n v="14598"/>
    <n v="1807"/>
    <n v="1"/>
    <n v="0"/>
    <x v="0"/>
    <x v="141"/>
    <x v="141"/>
    <n v="5"/>
    <s v="10-02-2023"/>
    <s v="Delivered"/>
    <x v="2"/>
    <n v="14598"/>
    <x v="1"/>
    <n v="12791"/>
  </r>
  <r>
    <n v="61414775"/>
    <x v="4"/>
    <n v="805711"/>
    <n v="8319"/>
    <n v="1807"/>
    <n v="1"/>
    <n v="1247.8499999999999"/>
    <x v="1"/>
    <x v="148"/>
    <x v="148"/>
    <n v="4"/>
    <s v="18-02-2023"/>
    <s v="Delivered"/>
    <x v="0"/>
    <n v="7071.15"/>
    <x v="0"/>
    <n v="5264.15"/>
  </r>
  <r>
    <n v="33414716"/>
    <x v="4"/>
    <n v="263029"/>
    <n v="13542"/>
    <n v="1807"/>
    <n v="1"/>
    <n v="0"/>
    <x v="0"/>
    <x v="168"/>
    <x v="168"/>
    <n v="2"/>
    <s v="06-02-2023"/>
    <s v="Delivered"/>
    <x v="0"/>
    <n v="13542"/>
    <x v="0"/>
    <n v="11735"/>
  </r>
  <r>
    <n v="88147469"/>
    <x v="4"/>
    <n v="338635"/>
    <n v="14397"/>
    <n v="1807"/>
    <n v="1"/>
    <n v="719.85"/>
    <x v="2"/>
    <x v="164"/>
    <x v="164"/>
    <n v="7"/>
    <s v="05-02-2023"/>
    <s v="Delivered"/>
    <x v="0"/>
    <n v="13677.15"/>
    <x v="3"/>
    <n v="11870.15"/>
  </r>
  <r>
    <n v="36082023"/>
    <x v="5"/>
    <n v="289982"/>
    <n v="19160"/>
    <n v="6320"/>
    <n v="3"/>
    <n v="0"/>
    <x v="0"/>
    <x v="162"/>
    <x v="162"/>
    <n v="2"/>
    <s v="13-02-2023"/>
    <s v="Delivered"/>
    <x v="1"/>
    <n v="57480"/>
    <x v="1"/>
    <n v="38520"/>
  </r>
  <r>
    <n v="24081350"/>
    <x v="5"/>
    <n v="979592"/>
    <n v="16456"/>
    <n v="6320"/>
    <n v="2"/>
    <n v="1645.6"/>
    <x v="2"/>
    <x v="141"/>
    <x v="141"/>
    <n v="1"/>
    <s v="06-02-2023"/>
    <s v="Delivered"/>
    <x v="0"/>
    <n v="31266.400000000001"/>
    <x v="2"/>
    <n v="18626.400000000001"/>
  </r>
  <r>
    <n v="36883353"/>
    <x v="5"/>
    <n v="498433"/>
    <n v="17249"/>
    <n v="6320"/>
    <n v="1"/>
    <n v="1724.9"/>
    <x v="3"/>
    <x v="142"/>
    <x v="142"/>
    <n v="6"/>
    <s v="16-02-2023"/>
    <s v="Delivered"/>
    <x v="2"/>
    <n v="15524.1"/>
    <x v="2"/>
    <n v="9204.1"/>
  </r>
  <r>
    <n v="16615722"/>
    <x v="5"/>
    <n v="959364"/>
    <n v="13594"/>
    <n v="6320"/>
    <n v="2"/>
    <n v="4078.2"/>
    <x v="1"/>
    <x v="148"/>
    <x v="148"/>
    <n v="5"/>
    <s v="19-02-2023"/>
    <s v="Delivered"/>
    <x v="2"/>
    <n v="23109.8"/>
    <x v="0"/>
    <n v="10469.799999999999"/>
  </r>
  <r>
    <n v="86868410"/>
    <x v="5"/>
    <n v="794587"/>
    <n v="1234"/>
    <n v="6320"/>
    <n v="2"/>
    <n v="370.2"/>
    <x v="1"/>
    <x v="146"/>
    <x v="146"/>
    <n v="7"/>
    <s v="16-02-2023"/>
    <s v="Delivered"/>
    <x v="0"/>
    <n v="2097.8000000000002"/>
    <x v="1"/>
    <n v="-10542.2"/>
  </r>
  <r>
    <n v="97241147"/>
    <x v="5"/>
    <n v="631228"/>
    <n v="9060"/>
    <n v="6320"/>
    <n v="2"/>
    <n v="906"/>
    <x v="2"/>
    <x v="161"/>
    <x v="161"/>
    <n v="3"/>
    <s v="26-02-2023"/>
    <s v="Delivered"/>
    <x v="3"/>
    <n v="17214"/>
    <x v="2"/>
    <n v="4574"/>
  </r>
  <r>
    <n v="30636590"/>
    <x v="14"/>
    <n v="424875"/>
    <n v="13447"/>
    <n v="819"/>
    <n v="1"/>
    <n v="0"/>
    <x v="0"/>
    <x v="143"/>
    <x v="143"/>
    <n v="5"/>
    <s v="12-02-2023"/>
    <s v="Delivered"/>
    <x v="1"/>
    <n v="13447"/>
    <x v="1"/>
    <n v="12628"/>
  </r>
  <r>
    <n v="61186964"/>
    <x v="14"/>
    <n v="624533"/>
    <n v="7619"/>
    <n v="819"/>
    <n v="2"/>
    <n v="0"/>
    <x v="0"/>
    <x v="163"/>
    <x v="163"/>
    <n v="2"/>
    <s v="14-02-2023"/>
    <s v="Delivered"/>
    <x v="0"/>
    <n v="15238"/>
    <x v="1"/>
    <n v="13600"/>
  </r>
  <r>
    <n v="31865061"/>
    <x v="14"/>
    <n v="980550"/>
    <n v="7802"/>
    <n v="819"/>
    <n v="2"/>
    <n v="780.2"/>
    <x v="2"/>
    <x v="168"/>
    <x v="168"/>
    <n v="4"/>
    <s v="08-02-2023"/>
    <s v="Delivered"/>
    <x v="2"/>
    <n v="14823.8"/>
    <x v="2"/>
    <n v="13185.8"/>
  </r>
  <r>
    <n v="23449152"/>
    <x v="14"/>
    <n v="614521"/>
    <n v="11971"/>
    <n v="819"/>
    <n v="1"/>
    <n v="0"/>
    <x v="0"/>
    <x v="171"/>
    <x v="171"/>
    <n v="7"/>
    <s v="09-02-2023"/>
    <s v="Delivered"/>
    <x v="3"/>
    <n v="11971"/>
    <x v="1"/>
    <n v="11152"/>
  </r>
  <r>
    <n v="41627336"/>
    <x v="14"/>
    <n v="245240"/>
    <n v="13157"/>
    <n v="819"/>
    <n v="1"/>
    <n v="2631.4"/>
    <x v="4"/>
    <x v="152"/>
    <x v="152"/>
    <n v="2"/>
    <s v="23-02-2023"/>
    <s v="Delivered"/>
    <x v="0"/>
    <n v="10525.6"/>
    <x v="3"/>
    <n v="9706.6"/>
  </r>
  <r>
    <n v="25503345"/>
    <x v="14"/>
    <n v="745940"/>
    <n v="17258"/>
    <n v="819"/>
    <n v="1"/>
    <n v="2588.6999999999998"/>
    <x v="1"/>
    <x v="166"/>
    <x v="166"/>
    <n v="3"/>
    <s v="04-02-2023"/>
    <s v="Delivered"/>
    <x v="3"/>
    <n v="14669.3"/>
    <x v="2"/>
    <n v="13850.3"/>
  </r>
  <r>
    <n v="15892193"/>
    <x v="14"/>
    <n v="432881"/>
    <n v="11845"/>
    <n v="819"/>
    <n v="1"/>
    <n v="0"/>
    <x v="0"/>
    <x v="152"/>
    <x v="152"/>
    <n v="5"/>
    <s v="26-02-2023"/>
    <s v="Delivered"/>
    <x v="0"/>
    <n v="11845"/>
    <x v="1"/>
    <n v="11026"/>
  </r>
  <r>
    <n v="75140950"/>
    <x v="14"/>
    <n v="227645"/>
    <n v="15799"/>
    <n v="819"/>
    <n v="2"/>
    <n v="0"/>
    <x v="0"/>
    <x v="165"/>
    <x v="165"/>
    <n v="3"/>
    <s v="16-02-2023"/>
    <s v="Delivered"/>
    <x v="2"/>
    <n v="31598"/>
    <x v="1"/>
    <n v="29960"/>
  </r>
  <r>
    <n v="62138657"/>
    <x v="14"/>
    <n v="591979"/>
    <n v="4952"/>
    <n v="819"/>
    <n v="1"/>
    <n v="742.8"/>
    <x v="1"/>
    <x v="157"/>
    <x v="157"/>
    <n v="4"/>
    <s v="03-02-2023"/>
    <s v="Delivered"/>
    <x v="0"/>
    <n v="4209.2"/>
    <x v="0"/>
    <n v="3390.2"/>
  </r>
  <r>
    <n v="90117857"/>
    <x v="14"/>
    <n v="439303"/>
    <n v="16497"/>
    <n v="819"/>
    <n v="1"/>
    <n v="824.85"/>
    <x v="2"/>
    <x v="142"/>
    <x v="142"/>
    <n v="6"/>
    <s v="16-02-2023"/>
    <s v="Delivered"/>
    <x v="1"/>
    <n v="15672.15"/>
    <x v="0"/>
    <n v="14853.15"/>
  </r>
  <r>
    <n v="15205303"/>
    <x v="13"/>
    <n v="618309"/>
    <n v="19455"/>
    <n v="2243"/>
    <n v="2"/>
    <n v="5836.5"/>
    <x v="1"/>
    <x v="160"/>
    <x v="160"/>
    <n v="4"/>
    <s v="23-02-2023"/>
    <s v="Delivered"/>
    <x v="0"/>
    <n v="33073.5"/>
    <x v="3"/>
    <n v="28587.5"/>
  </r>
  <r>
    <n v="38439415"/>
    <x v="13"/>
    <n v="546290"/>
    <n v="12391"/>
    <n v="2243"/>
    <n v="1"/>
    <n v="0"/>
    <x v="0"/>
    <x v="170"/>
    <x v="170"/>
    <n v="2"/>
    <s v="28-02-2023"/>
    <s v="Delivered"/>
    <x v="0"/>
    <n v="12391"/>
    <x v="1"/>
    <n v="10148"/>
  </r>
  <r>
    <n v="81659221"/>
    <x v="11"/>
    <n v="363281"/>
    <n v="14741"/>
    <n v="14603"/>
    <n v="1"/>
    <n v="737.05"/>
    <x v="2"/>
    <x v="165"/>
    <x v="165"/>
    <n v="5"/>
    <s v="18-02-2023"/>
    <s v="Delivered"/>
    <x v="3"/>
    <n v="14003.95"/>
    <x v="0"/>
    <n v="-599.04999999999995"/>
  </r>
  <r>
    <n v="86911446"/>
    <x v="11"/>
    <n v="345131"/>
    <n v="17501"/>
    <n v="14603"/>
    <n v="1"/>
    <n v="3500.2"/>
    <x v="4"/>
    <x v="163"/>
    <x v="163"/>
    <n v="6"/>
    <s v="18-02-2023"/>
    <s v="Delivered"/>
    <x v="3"/>
    <n v="14000.8"/>
    <x v="2"/>
    <n v="-602.20000000000005"/>
  </r>
  <r>
    <n v="71414198"/>
    <x v="11"/>
    <n v="258760"/>
    <n v="11528"/>
    <n v="14603"/>
    <n v="1"/>
    <n v="0"/>
    <x v="0"/>
    <x v="157"/>
    <x v="157"/>
    <n v="2"/>
    <s v="01-02-2023"/>
    <s v="Delivered"/>
    <x v="2"/>
    <n v="11528"/>
    <x v="2"/>
    <n v="-3075"/>
  </r>
  <r>
    <n v="28436852"/>
    <x v="11"/>
    <n v="728859"/>
    <n v="13573"/>
    <n v="14603"/>
    <n v="3"/>
    <n v="2035.95"/>
    <x v="2"/>
    <x v="145"/>
    <x v="145"/>
    <n v="4"/>
    <s v="19-02-2023"/>
    <s v="Delivered"/>
    <x v="2"/>
    <n v="38683.050000000003"/>
    <x v="0"/>
    <n v="-5125.95"/>
  </r>
  <r>
    <n v="44819604"/>
    <x v="11"/>
    <n v="356812"/>
    <n v="6435"/>
    <n v="14603"/>
    <n v="1"/>
    <n v="0"/>
    <x v="0"/>
    <x v="164"/>
    <x v="164"/>
    <n v="3"/>
    <s v="01-02-2023"/>
    <s v="Delivered"/>
    <x v="0"/>
    <n v="6435"/>
    <x v="2"/>
    <n v="-8168"/>
  </r>
  <r>
    <n v="86325904"/>
    <x v="11"/>
    <n v="493880"/>
    <n v="10910"/>
    <n v="14603"/>
    <n v="2"/>
    <n v="0"/>
    <x v="0"/>
    <x v="158"/>
    <x v="158"/>
    <n v="5"/>
    <s v="01-02-2023"/>
    <s v="Delivered"/>
    <x v="0"/>
    <n v="21820"/>
    <x v="1"/>
    <n v="-7386"/>
  </r>
  <r>
    <n v="10512117"/>
    <x v="11"/>
    <n v="985587"/>
    <n v="10051"/>
    <n v="14603"/>
    <n v="1"/>
    <n v="1507.65"/>
    <x v="1"/>
    <x v="161"/>
    <x v="161"/>
    <n v="5"/>
    <s v="28-02-2023"/>
    <s v="Delivered"/>
    <x v="0"/>
    <n v="8543.35"/>
    <x v="3"/>
    <n v="-6059.65"/>
  </r>
  <r>
    <n v="86166246"/>
    <x v="11"/>
    <n v="556160"/>
    <n v="9074"/>
    <n v="14603"/>
    <n v="1"/>
    <n v="907.4"/>
    <x v="3"/>
    <x v="172"/>
    <x v="172"/>
    <n v="2"/>
    <s v="27-02-2023"/>
    <s v="Delivered"/>
    <x v="0"/>
    <n v="8166.6"/>
    <x v="3"/>
    <n v="-6436.4"/>
  </r>
  <r>
    <n v="85920407"/>
    <x v="11"/>
    <n v="444312"/>
    <n v="10897"/>
    <n v="14603"/>
    <n v="3"/>
    <n v="0"/>
    <x v="0"/>
    <x v="145"/>
    <x v="145"/>
    <n v="5"/>
    <s v="20-02-2023"/>
    <s v="Delivered"/>
    <x v="1"/>
    <n v="32691"/>
    <x v="3"/>
    <n v="-11118"/>
  </r>
  <r>
    <n v="26529882"/>
    <x v="11"/>
    <n v="797717"/>
    <n v="6216"/>
    <n v="14603"/>
    <n v="1"/>
    <n v="0"/>
    <x v="0"/>
    <x v="167"/>
    <x v="167"/>
    <n v="2"/>
    <s v="19-02-2023"/>
    <s v="Delivered"/>
    <x v="0"/>
    <n v="6216"/>
    <x v="2"/>
    <n v="-8387"/>
  </r>
  <r>
    <n v="32027350"/>
    <x v="11"/>
    <n v="483062"/>
    <n v="10022"/>
    <n v="14603"/>
    <n v="2"/>
    <n v="2004.4"/>
    <x v="3"/>
    <x v="161"/>
    <x v="161"/>
    <n v="2"/>
    <s v="25-02-2023"/>
    <s v="Delivered"/>
    <x v="2"/>
    <n v="18039.599999999999"/>
    <x v="3"/>
    <n v="-11166.4"/>
  </r>
  <r>
    <n v="27978165"/>
    <x v="11"/>
    <n v="842198"/>
    <n v="14084"/>
    <n v="14603"/>
    <n v="2"/>
    <n v="0"/>
    <x v="0"/>
    <x v="142"/>
    <x v="142"/>
    <n v="1"/>
    <s v="11-02-2023"/>
    <s v="Delivered"/>
    <x v="0"/>
    <n v="28168"/>
    <x v="2"/>
    <n v="-1038"/>
  </r>
  <r>
    <n v="15606696"/>
    <x v="2"/>
    <n v="446024"/>
    <n v="4183"/>
    <n v="4833"/>
    <n v="2"/>
    <n v="0"/>
    <x v="0"/>
    <x v="160"/>
    <x v="160"/>
    <n v="3"/>
    <s v="22-02-2023"/>
    <s v="Delivered"/>
    <x v="0"/>
    <n v="8366"/>
    <x v="4"/>
    <n v="-1300"/>
  </r>
  <r>
    <n v="64148754"/>
    <x v="2"/>
    <n v="457657"/>
    <n v="2015"/>
    <n v="4833"/>
    <n v="1"/>
    <n v="0"/>
    <x v="0"/>
    <x v="146"/>
    <x v="146"/>
    <n v="5"/>
    <s v="14-02-2023"/>
    <s v="Delivered"/>
    <x v="3"/>
    <n v="2015"/>
    <x v="2"/>
    <n v="-2818"/>
  </r>
  <r>
    <n v="16721650"/>
    <x v="2"/>
    <n v="765484"/>
    <n v="13998"/>
    <n v="4833"/>
    <n v="2"/>
    <n v="1399.8"/>
    <x v="2"/>
    <x v="147"/>
    <x v="147"/>
    <n v="2"/>
    <s v="08-02-2023"/>
    <s v="Delivered"/>
    <x v="1"/>
    <n v="26596.2"/>
    <x v="1"/>
    <n v="16930.2"/>
  </r>
  <r>
    <n v="25194922"/>
    <x v="2"/>
    <n v="845919"/>
    <n v="17802"/>
    <n v="4833"/>
    <n v="2"/>
    <n v="0"/>
    <x v="0"/>
    <x v="140"/>
    <x v="140"/>
    <n v="1"/>
    <s v="19-02-2023"/>
    <s v="Delivered"/>
    <x v="0"/>
    <n v="35604"/>
    <x v="0"/>
    <n v="25938"/>
  </r>
  <r>
    <n v="69572772"/>
    <x v="2"/>
    <n v="263648"/>
    <n v="16694"/>
    <n v="4833"/>
    <n v="2"/>
    <n v="0"/>
    <x v="0"/>
    <x v="155"/>
    <x v="155"/>
    <n v="4"/>
    <s v="24-02-2023"/>
    <s v="Delivered"/>
    <x v="0"/>
    <n v="33388"/>
    <x v="2"/>
    <n v="23722"/>
  </r>
  <r>
    <n v="34149421"/>
    <x v="2"/>
    <n v="783347"/>
    <n v="11848"/>
    <n v="4833"/>
    <n v="4"/>
    <n v="2369.6"/>
    <x v="2"/>
    <x v="155"/>
    <x v="155"/>
    <n v="4"/>
    <s v="24-02-2023"/>
    <s v="Delivered"/>
    <x v="0"/>
    <n v="45022.400000000001"/>
    <x v="3"/>
    <n v="25690.400000000001"/>
  </r>
  <r>
    <n v="21010955"/>
    <x v="2"/>
    <n v="978427"/>
    <n v="11975"/>
    <n v="4833"/>
    <n v="3"/>
    <n v="0"/>
    <x v="0"/>
    <x v="142"/>
    <x v="142"/>
    <n v="1"/>
    <s v="11-02-2023"/>
    <s v="Delivered"/>
    <x v="0"/>
    <n v="35925"/>
    <x v="2"/>
    <n v="21426"/>
  </r>
  <r>
    <n v="34929311"/>
    <x v="2"/>
    <n v="503662"/>
    <n v="8828"/>
    <n v="4833"/>
    <n v="1"/>
    <n v="1765.6"/>
    <x v="4"/>
    <x v="152"/>
    <x v="152"/>
    <n v="2"/>
    <s v="23-02-2023"/>
    <s v="Delivered"/>
    <x v="2"/>
    <n v="7062.4"/>
    <x v="1"/>
    <n v="2229.4"/>
  </r>
  <r>
    <n v="50999730"/>
    <x v="7"/>
    <n v="233362"/>
    <n v="9623"/>
    <n v="13689"/>
    <n v="2"/>
    <n v="2886.9"/>
    <x v="1"/>
    <x v="143"/>
    <x v="143"/>
    <n v="4"/>
    <s v="11-02-2023"/>
    <s v="Delivered"/>
    <x v="2"/>
    <n v="16359.1"/>
    <x v="3"/>
    <n v="-11018.9"/>
  </r>
  <r>
    <n v="90524080"/>
    <x v="7"/>
    <n v="589776"/>
    <n v="15035"/>
    <n v="13689"/>
    <n v="1"/>
    <n v="751.75"/>
    <x v="2"/>
    <x v="170"/>
    <x v="170"/>
    <n v="2"/>
    <s v="28-02-2023"/>
    <s v="Delivered"/>
    <x v="2"/>
    <n v="14283.25"/>
    <x v="2"/>
    <n v="594.25"/>
  </r>
  <r>
    <n v="87396519"/>
    <x v="7"/>
    <n v="661267"/>
    <n v="5098"/>
    <n v="13689"/>
    <n v="1"/>
    <n v="254.9"/>
    <x v="2"/>
    <x v="173"/>
    <x v="173"/>
    <n v="1"/>
    <s v="28-02-2023"/>
    <s v="Delivered"/>
    <x v="0"/>
    <n v="4843.1000000000004"/>
    <x v="2"/>
    <n v="-8845.9"/>
  </r>
  <r>
    <n v="24181143"/>
    <x v="7"/>
    <n v="387588"/>
    <n v="13704"/>
    <n v="13689"/>
    <n v="1"/>
    <n v="0"/>
    <x v="0"/>
    <x v="163"/>
    <x v="163"/>
    <n v="7"/>
    <s v="19-02-2023"/>
    <s v="Delivered"/>
    <x v="1"/>
    <n v="13704"/>
    <x v="2"/>
    <n v="15"/>
  </r>
  <r>
    <n v="85886408"/>
    <x v="7"/>
    <n v="267193"/>
    <n v="14295"/>
    <n v="13689"/>
    <n v="1"/>
    <n v="0"/>
    <x v="0"/>
    <x v="168"/>
    <x v="168"/>
    <n v="3"/>
    <s v="07-02-2023"/>
    <s v="Delivered"/>
    <x v="1"/>
    <n v="14295"/>
    <x v="4"/>
    <n v="606"/>
  </r>
  <r>
    <n v="50645509"/>
    <x v="7"/>
    <n v="855910"/>
    <n v="8843"/>
    <n v="13689"/>
    <n v="2"/>
    <n v="0"/>
    <x v="0"/>
    <x v="145"/>
    <x v="145"/>
    <n v="2"/>
    <s v="17-02-2023"/>
    <s v="Delivered"/>
    <x v="2"/>
    <n v="17686"/>
    <x v="0"/>
    <n v="-9692"/>
  </r>
  <r>
    <n v="94492003"/>
    <x v="9"/>
    <n v="625146"/>
    <n v="15265"/>
    <n v="7043"/>
    <n v="1"/>
    <n v="763.25"/>
    <x v="2"/>
    <x v="157"/>
    <x v="157"/>
    <n v="7"/>
    <s v="06-02-2023"/>
    <s v="Delivered"/>
    <x v="0"/>
    <n v="14501.75"/>
    <x v="1"/>
    <n v="7458.75"/>
  </r>
  <r>
    <n v="40277201"/>
    <x v="9"/>
    <n v="230897"/>
    <n v="16306"/>
    <n v="7043"/>
    <n v="1"/>
    <n v="0"/>
    <x v="0"/>
    <x v="161"/>
    <x v="161"/>
    <n v="1"/>
    <s v="24-02-2023"/>
    <s v="Delivered"/>
    <x v="1"/>
    <n v="16306"/>
    <x v="3"/>
    <n v="9263"/>
  </r>
  <r>
    <n v="20460758"/>
    <x v="9"/>
    <n v="885073"/>
    <n v="19458"/>
    <n v="7043"/>
    <n v="2"/>
    <n v="7783.2"/>
    <x v="4"/>
    <x v="163"/>
    <x v="163"/>
    <n v="3"/>
    <s v="15-02-2023"/>
    <s v="Delivered"/>
    <x v="0"/>
    <n v="31132.799999999999"/>
    <x v="0"/>
    <n v="17046.8"/>
  </r>
  <r>
    <n v="84104909"/>
    <x v="1"/>
    <n v="764593"/>
    <n v="7151"/>
    <n v="3047"/>
    <n v="1"/>
    <n v="0"/>
    <x v="0"/>
    <x v="164"/>
    <x v="164"/>
    <n v="4"/>
    <s v="02-02-2023"/>
    <s v="Delivered"/>
    <x v="1"/>
    <n v="7151"/>
    <x v="3"/>
    <n v="4104"/>
  </r>
  <r>
    <n v="30084652"/>
    <x v="1"/>
    <n v="847736"/>
    <n v="8526"/>
    <n v="3047"/>
    <n v="1"/>
    <n v="1705.2"/>
    <x v="4"/>
    <x v="157"/>
    <x v="157"/>
    <n v="7"/>
    <s v="06-02-2023"/>
    <s v="Delivered"/>
    <x v="0"/>
    <n v="6820.8"/>
    <x v="2"/>
    <n v="3773.8"/>
  </r>
  <r>
    <n v="34071191"/>
    <x v="1"/>
    <n v="539813"/>
    <n v="9812"/>
    <n v="3047"/>
    <n v="1"/>
    <n v="0"/>
    <x v="0"/>
    <x v="159"/>
    <x v="159"/>
    <n v="7"/>
    <s v="02-02-2023"/>
    <s v="Delivered"/>
    <x v="2"/>
    <n v="9812"/>
    <x v="2"/>
    <n v="6765"/>
  </r>
  <r>
    <n v="40133935"/>
    <x v="1"/>
    <n v="554877"/>
    <n v="13738"/>
    <n v="3047"/>
    <n v="3"/>
    <n v="0"/>
    <x v="0"/>
    <x v="151"/>
    <x v="151"/>
    <n v="6"/>
    <s v="06-02-2023"/>
    <s v="Delivered"/>
    <x v="0"/>
    <n v="41214"/>
    <x v="3"/>
    <n v="32073"/>
  </r>
  <r>
    <n v="64364546"/>
    <x v="1"/>
    <n v="360639"/>
    <n v="1505"/>
    <n v="3047"/>
    <n v="2"/>
    <n v="150.5"/>
    <x v="2"/>
    <x v="148"/>
    <x v="148"/>
    <n v="2"/>
    <s v="16-02-2023"/>
    <s v="Delivered"/>
    <x v="1"/>
    <n v="2859.5"/>
    <x v="2"/>
    <n v="-3234.5"/>
  </r>
  <r>
    <n v="83833059"/>
    <x v="1"/>
    <n v="324870"/>
    <n v="13636"/>
    <n v="3047"/>
    <n v="3"/>
    <n v="8181.6"/>
    <x v="4"/>
    <x v="152"/>
    <x v="152"/>
    <n v="6"/>
    <s v="27-02-2023"/>
    <s v="Delivered"/>
    <x v="1"/>
    <n v="32726.400000000001"/>
    <x v="2"/>
    <n v="23585.4"/>
  </r>
  <r>
    <n v="58156722"/>
    <x v="12"/>
    <n v="710258"/>
    <n v="11669"/>
    <n v="5308"/>
    <n v="4"/>
    <n v="9335.2000000000007"/>
    <x v="4"/>
    <x v="154"/>
    <x v="154"/>
    <n v="6"/>
    <s v="14-02-2023"/>
    <s v="Delivered"/>
    <x v="2"/>
    <n v="37340.800000000003"/>
    <x v="1"/>
    <n v="16108.8"/>
  </r>
  <r>
    <n v="26019397"/>
    <x v="12"/>
    <n v="420759"/>
    <n v="3632"/>
    <n v="5308"/>
    <n v="2"/>
    <n v="0"/>
    <x v="0"/>
    <x v="156"/>
    <x v="156"/>
    <n v="3"/>
    <s v="25-02-2023"/>
    <s v="Delivered"/>
    <x v="2"/>
    <n v="7264"/>
    <x v="1"/>
    <n v="-3352"/>
  </r>
  <r>
    <n v="65625517"/>
    <x v="12"/>
    <n v="758850"/>
    <n v="1393"/>
    <n v="5308"/>
    <n v="1"/>
    <n v="0"/>
    <x v="0"/>
    <x v="147"/>
    <x v="147"/>
    <n v="1"/>
    <s v="07-02-2023"/>
    <s v="Delivered"/>
    <x v="0"/>
    <n v="1393"/>
    <x v="1"/>
    <n v="-3915"/>
  </r>
  <r>
    <n v="50502233"/>
    <x v="12"/>
    <n v="494450"/>
    <n v="1237"/>
    <n v="5308"/>
    <n v="1"/>
    <n v="185.55"/>
    <x v="1"/>
    <x v="164"/>
    <x v="164"/>
    <n v="5"/>
    <s v="03-02-2023"/>
    <s v="Delivered"/>
    <x v="0"/>
    <n v="1051.45"/>
    <x v="3"/>
    <n v="-4256.55"/>
  </r>
  <r>
    <n v="85579195"/>
    <x v="12"/>
    <n v="883226"/>
    <n v="3012"/>
    <n v="5308"/>
    <n v="2"/>
    <n v="903.6"/>
    <x v="1"/>
    <x v="166"/>
    <x v="166"/>
    <n v="6"/>
    <s v="07-02-2023"/>
    <s v="Delivered"/>
    <x v="2"/>
    <n v="5120.3999999999996"/>
    <x v="1"/>
    <n v="-5495.6"/>
  </r>
  <r>
    <n v="59203071"/>
    <x v="0"/>
    <n v="799166"/>
    <n v="7023"/>
    <n v="7859"/>
    <n v="2"/>
    <n v="0"/>
    <x v="0"/>
    <x v="165"/>
    <x v="165"/>
    <n v="4"/>
    <s v="17-02-2023"/>
    <s v="Delivered"/>
    <x v="2"/>
    <n v="14046"/>
    <x v="1"/>
    <n v="-1672"/>
  </r>
  <r>
    <n v="68137264"/>
    <x v="0"/>
    <n v="785549"/>
    <n v="15655"/>
    <n v="7859"/>
    <n v="3"/>
    <n v="2348.25"/>
    <x v="2"/>
    <x v="156"/>
    <x v="156"/>
    <n v="5"/>
    <s v="27-02-2023"/>
    <s v="Delivered"/>
    <x v="1"/>
    <n v="44616.75"/>
    <x v="3"/>
    <n v="21039.75"/>
  </r>
  <r>
    <n v="20453825"/>
    <x v="0"/>
    <n v="746012"/>
    <n v="9471"/>
    <n v="7859"/>
    <n v="1"/>
    <n v="1894.2"/>
    <x v="4"/>
    <x v="155"/>
    <x v="155"/>
    <n v="4"/>
    <s v="24-02-2023"/>
    <s v="Delivered"/>
    <x v="3"/>
    <n v="7576.8"/>
    <x v="2"/>
    <n v="-282.2"/>
  </r>
  <r>
    <n v="73995913"/>
    <x v="0"/>
    <n v="368132"/>
    <n v="5872"/>
    <n v="7859"/>
    <n v="4"/>
    <n v="0"/>
    <x v="0"/>
    <x v="167"/>
    <x v="167"/>
    <n v="7"/>
    <s v="24-02-2023"/>
    <s v="Delivered"/>
    <x v="2"/>
    <n v="23488"/>
    <x v="0"/>
    <n v="-7948"/>
  </r>
  <r>
    <n v="29228089"/>
    <x v="0"/>
    <n v="241683"/>
    <n v="16327"/>
    <n v="7859"/>
    <n v="1"/>
    <n v="2449.0500000000002"/>
    <x v="1"/>
    <x v="174"/>
    <x v="174"/>
    <n v="6"/>
    <s v="18-02-2024"/>
    <s v="Delivered"/>
    <x v="0"/>
    <n v="13877.95"/>
    <x v="1"/>
    <n v="6018.95"/>
  </r>
  <r>
    <n v="48951595"/>
    <x v="0"/>
    <n v="444119"/>
    <n v="5325"/>
    <n v="7859"/>
    <n v="2"/>
    <n v="0"/>
    <x v="0"/>
    <x v="175"/>
    <x v="175"/>
    <n v="7"/>
    <s v="12-02-2024"/>
    <s v="Delivered"/>
    <x v="2"/>
    <n v="10650"/>
    <x v="2"/>
    <n v="-5068"/>
  </r>
  <r>
    <n v="31751079"/>
    <x v="0"/>
    <n v="973422"/>
    <n v="10015"/>
    <n v="7859"/>
    <n v="1"/>
    <n v="1502.25"/>
    <x v="1"/>
    <x v="176"/>
    <x v="176"/>
    <n v="6"/>
    <s v="02-02-2024"/>
    <s v="Delivered"/>
    <x v="0"/>
    <n v="8512.75"/>
    <x v="1"/>
    <n v="653.75"/>
  </r>
  <r>
    <n v="94982908"/>
    <x v="0"/>
    <n v="437730"/>
    <n v="18203"/>
    <n v="7859"/>
    <n v="2"/>
    <n v="7281.2"/>
    <x v="4"/>
    <x v="177"/>
    <x v="177"/>
    <n v="6"/>
    <s v="21-02-2024"/>
    <s v="Delivered"/>
    <x v="1"/>
    <n v="29124.799999999999"/>
    <x v="0"/>
    <n v="13406.8"/>
  </r>
  <r>
    <n v="38984499"/>
    <x v="0"/>
    <n v="392818"/>
    <n v="19517"/>
    <n v="7859"/>
    <n v="4"/>
    <n v="0"/>
    <x v="0"/>
    <x v="178"/>
    <x v="178"/>
    <n v="2"/>
    <s v="20-02-2024"/>
    <s v="Delivered"/>
    <x v="0"/>
    <n v="78068"/>
    <x v="0"/>
    <n v="46632"/>
  </r>
  <r>
    <n v="95445405"/>
    <x v="0"/>
    <n v="375490"/>
    <n v="18845"/>
    <n v="7859"/>
    <n v="2"/>
    <n v="0"/>
    <x v="0"/>
    <x v="179"/>
    <x v="179"/>
    <n v="4"/>
    <s v="06-02-2024"/>
    <s v="Delivered"/>
    <x v="0"/>
    <n v="37690"/>
    <x v="3"/>
    <n v="21972"/>
  </r>
  <r>
    <n v="56381032"/>
    <x v="0"/>
    <n v="536219"/>
    <n v="11039"/>
    <n v="7859"/>
    <n v="1"/>
    <n v="0"/>
    <x v="0"/>
    <x v="180"/>
    <x v="180"/>
    <n v="3"/>
    <s v="16-02-2024"/>
    <s v="Delivered"/>
    <x v="1"/>
    <n v="11039"/>
    <x v="3"/>
    <n v="3180"/>
  </r>
  <r>
    <n v="50261914"/>
    <x v="1"/>
    <n v="671706"/>
    <n v="6722"/>
    <n v="3047"/>
    <n v="2"/>
    <n v="672.2"/>
    <x v="2"/>
    <x v="181"/>
    <x v="181"/>
    <n v="3"/>
    <s v="04-02-2024"/>
    <s v="Delivered"/>
    <x v="0"/>
    <n v="12771.8"/>
    <x v="1"/>
    <n v="6677.8"/>
  </r>
  <r>
    <n v="64414096"/>
    <x v="1"/>
    <n v="599581"/>
    <n v="13311"/>
    <n v="3047"/>
    <n v="1"/>
    <n v="665.55"/>
    <x v="2"/>
    <x v="182"/>
    <x v="182"/>
    <n v="3"/>
    <s v="17-02-2024"/>
    <s v="Delivered"/>
    <x v="0"/>
    <n v="12645.45"/>
    <x v="0"/>
    <n v="9598.4500000000007"/>
  </r>
  <r>
    <n v="98043078"/>
    <x v="1"/>
    <n v="488946"/>
    <n v="19107"/>
    <n v="3047"/>
    <n v="3"/>
    <n v="5732.1"/>
    <x v="3"/>
    <x v="183"/>
    <x v="183"/>
    <n v="1"/>
    <s v="09-02-2024"/>
    <s v="Delivered"/>
    <x v="1"/>
    <n v="51588.9"/>
    <x v="0"/>
    <n v="42447.9"/>
  </r>
  <r>
    <n v="72654864"/>
    <x v="1"/>
    <n v="914703"/>
    <n v="19755"/>
    <n v="3047"/>
    <n v="1"/>
    <n v="0"/>
    <x v="0"/>
    <x v="184"/>
    <x v="184"/>
    <n v="7"/>
    <s v="02-02-2024"/>
    <s v="Delivered"/>
    <x v="0"/>
    <n v="19755"/>
    <x v="1"/>
    <n v="16708"/>
  </r>
  <r>
    <n v="70468188"/>
    <x v="1"/>
    <n v="223205"/>
    <n v="7991"/>
    <n v="3047"/>
    <n v="4"/>
    <n v="0"/>
    <x v="0"/>
    <x v="185"/>
    <x v="185"/>
    <n v="1"/>
    <s v="22-02-2024"/>
    <s v="Delivered"/>
    <x v="1"/>
    <n v="31964"/>
    <x v="3"/>
    <n v="19776"/>
  </r>
  <r>
    <n v="25419645"/>
    <x v="1"/>
    <n v="683100"/>
    <n v="10934"/>
    <n v="3047"/>
    <n v="4"/>
    <n v="2186.8000000000002"/>
    <x v="2"/>
    <x v="186"/>
    <x v="186"/>
    <n v="4"/>
    <s v="13-02-2024"/>
    <s v="Delivered"/>
    <x v="0"/>
    <n v="41549.199999999997"/>
    <x v="3"/>
    <n v="29361.200000000001"/>
  </r>
  <r>
    <n v="43638559"/>
    <x v="1"/>
    <n v="845073"/>
    <n v="13852"/>
    <n v="3047"/>
    <n v="4"/>
    <n v="2770.4"/>
    <x v="2"/>
    <x v="187"/>
    <x v="187"/>
    <n v="1"/>
    <s v="29-02-2024"/>
    <s v="Delivered"/>
    <x v="0"/>
    <n v="52637.599999999999"/>
    <x v="0"/>
    <n v="40449.599999999999"/>
  </r>
  <r>
    <n v="43887075"/>
    <x v="1"/>
    <n v="781456"/>
    <n v="2893"/>
    <n v="3047"/>
    <n v="1"/>
    <n v="0"/>
    <x v="0"/>
    <x v="175"/>
    <x v="175"/>
    <n v="1"/>
    <s v="06-02-2024"/>
    <s v="Delivered"/>
    <x v="0"/>
    <n v="2893"/>
    <x v="2"/>
    <n v="-154"/>
  </r>
  <r>
    <n v="73709724"/>
    <x v="1"/>
    <n v="508545"/>
    <n v="17947"/>
    <n v="3047"/>
    <n v="1"/>
    <n v="0"/>
    <x v="0"/>
    <x v="188"/>
    <x v="188"/>
    <n v="4"/>
    <s v="26-02-2024"/>
    <s v="Delivered"/>
    <x v="0"/>
    <n v="17947"/>
    <x v="3"/>
    <n v="14900"/>
  </r>
  <r>
    <n v="89864260"/>
    <x v="1"/>
    <n v="517012"/>
    <n v="11474"/>
    <n v="3047"/>
    <n v="1"/>
    <n v="1721.1"/>
    <x v="1"/>
    <x v="181"/>
    <x v="181"/>
    <n v="2"/>
    <s v="03-02-2024"/>
    <s v="Delivered"/>
    <x v="3"/>
    <n v="9752.9"/>
    <x v="1"/>
    <n v="6705.9"/>
  </r>
  <r>
    <n v="24665841"/>
    <x v="1"/>
    <n v="691534"/>
    <n v="15759"/>
    <n v="3047"/>
    <n v="1"/>
    <n v="0"/>
    <x v="0"/>
    <x v="189"/>
    <x v="189"/>
    <n v="5"/>
    <s v="24-02-2024"/>
    <s v="Delivered"/>
    <x v="1"/>
    <n v="15759"/>
    <x v="2"/>
    <n v="12712"/>
  </r>
  <r>
    <n v="80372842"/>
    <x v="2"/>
    <n v="497223"/>
    <n v="12442"/>
    <n v="4833"/>
    <n v="1"/>
    <n v="1244.2"/>
    <x v="3"/>
    <x v="190"/>
    <x v="190"/>
    <n v="3"/>
    <s v="01-02-2024"/>
    <s v="Delivered"/>
    <x v="0"/>
    <n v="11197.8"/>
    <x v="2"/>
    <n v="6364.8"/>
  </r>
  <r>
    <n v="98473848"/>
    <x v="2"/>
    <n v="658752"/>
    <n v="12254"/>
    <n v="4833"/>
    <n v="2"/>
    <n v="0"/>
    <x v="0"/>
    <x v="191"/>
    <x v="191"/>
    <n v="2"/>
    <s v="08-02-2024"/>
    <s v="Delivered"/>
    <x v="2"/>
    <n v="24508"/>
    <x v="2"/>
    <n v="14842"/>
  </r>
  <r>
    <n v="72907576"/>
    <x v="2"/>
    <n v="644114"/>
    <n v="4031"/>
    <n v="4833"/>
    <n v="1"/>
    <n v="604.65"/>
    <x v="1"/>
    <x v="178"/>
    <x v="178"/>
    <n v="3"/>
    <s v="21-02-2024"/>
    <s v="Delivered"/>
    <x v="2"/>
    <n v="3426.35"/>
    <x v="4"/>
    <n v="-1406.65"/>
  </r>
  <r>
    <n v="30509175"/>
    <x v="2"/>
    <n v="489362"/>
    <n v="6477"/>
    <n v="4833"/>
    <n v="2"/>
    <n v="0"/>
    <x v="0"/>
    <x v="185"/>
    <x v="185"/>
    <n v="4"/>
    <s v="25-02-2024"/>
    <s v="Delivered"/>
    <x v="0"/>
    <n v="12954"/>
    <x v="0"/>
    <n v="3288"/>
  </r>
  <r>
    <n v="24549543"/>
    <x v="2"/>
    <n v="797856"/>
    <n v="12817"/>
    <n v="4833"/>
    <n v="1"/>
    <n v="0"/>
    <x v="0"/>
    <x v="190"/>
    <x v="190"/>
    <n v="7"/>
    <s v="05-02-2024"/>
    <s v="Delivered"/>
    <x v="0"/>
    <n v="12817"/>
    <x v="2"/>
    <n v="7984"/>
  </r>
  <r>
    <n v="58942697"/>
    <x v="2"/>
    <n v="479825"/>
    <n v="18752"/>
    <n v="4833"/>
    <n v="3"/>
    <n v="2812.8"/>
    <x v="2"/>
    <x v="191"/>
    <x v="191"/>
    <n v="3"/>
    <s v="09-02-2024"/>
    <s v="Delivered"/>
    <x v="0"/>
    <n v="53443.199999999997"/>
    <x v="0"/>
    <n v="38944.199999999997"/>
  </r>
  <r>
    <n v="69374716"/>
    <x v="3"/>
    <n v="917276"/>
    <n v="4482"/>
    <n v="5303"/>
    <n v="2"/>
    <n v="0"/>
    <x v="0"/>
    <x v="192"/>
    <x v="192"/>
    <n v="1"/>
    <s v="21-02-2024"/>
    <s v="Delivered"/>
    <x v="0"/>
    <n v="8964"/>
    <x v="0"/>
    <n v="-1642"/>
  </r>
  <r>
    <n v="55866538"/>
    <x v="3"/>
    <n v="213721"/>
    <n v="1565"/>
    <n v="5303"/>
    <n v="1"/>
    <n v="0"/>
    <x v="0"/>
    <x v="193"/>
    <x v="193"/>
    <n v="5"/>
    <s v="09-02-2024"/>
    <s v="Delivered"/>
    <x v="0"/>
    <n v="1565"/>
    <x v="0"/>
    <n v="-3738"/>
  </r>
  <r>
    <n v="94989976"/>
    <x v="3"/>
    <n v="583010"/>
    <n v="1650"/>
    <n v="5303"/>
    <n v="1"/>
    <n v="0"/>
    <x v="0"/>
    <x v="194"/>
    <x v="194"/>
    <n v="3"/>
    <s v="28-02-2024"/>
    <s v="Delivered"/>
    <x v="2"/>
    <n v="1650"/>
    <x v="2"/>
    <n v="-3653"/>
  </r>
  <r>
    <n v="29804386"/>
    <x v="3"/>
    <n v="307241"/>
    <n v="1446"/>
    <n v="5303"/>
    <n v="1"/>
    <n v="0"/>
    <x v="0"/>
    <x v="175"/>
    <x v="175"/>
    <n v="5"/>
    <s v="10-02-2024"/>
    <s v="Delivered"/>
    <x v="0"/>
    <n v="1446"/>
    <x v="3"/>
    <n v="-3857"/>
  </r>
  <r>
    <n v="16172803"/>
    <x v="3"/>
    <n v="338635"/>
    <n v="6645"/>
    <n v="5303"/>
    <n v="1"/>
    <n v="332.25"/>
    <x v="2"/>
    <x v="195"/>
    <x v="195"/>
    <n v="6"/>
    <s v="17-02-2024"/>
    <s v="Delivered"/>
    <x v="1"/>
    <n v="6312.75"/>
    <x v="2"/>
    <n v="1009.75"/>
  </r>
  <r>
    <n v="52704903"/>
    <x v="3"/>
    <n v="564552"/>
    <n v="5163"/>
    <n v="5303"/>
    <n v="1"/>
    <n v="0"/>
    <x v="0"/>
    <x v="195"/>
    <x v="195"/>
    <n v="3"/>
    <s v="14-02-2024"/>
    <s v="Delivered"/>
    <x v="0"/>
    <n v="5163"/>
    <x v="1"/>
    <n v="-140"/>
  </r>
  <r>
    <n v="95306788"/>
    <x v="3"/>
    <n v="824041"/>
    <n v="3033"/>
    <n v="5303"/>
    <n v="1"/>
    <n v="151.65"/>
    <x v="2"/>
    <x v="184"/>
    <x v="184"/>
    <n v="6"/>
    <s v="01-02-2024"/>
    <s v="Delivered"/>
    <x v="0"/>
    <n v="2881.35"/>
    <x v="3"/>
    <n v="-2421.65"/>
  </r>
  <r>
    <n v="86072480"/>
    <x v="4"/>
    <n v="707122"/>
    <n v="9657"/>
    <n v="1807"/>
    <n v="1"/>
    <n v="0"/>
    <x v="0"/>
    <x v="193"/>
    <x v="193"/>
    <n v="7"/>
    <s v="11-02-2024"/>
    <s v="Delivered"/>
    <x v="0"/>
    <n v="9657"/>
    <x v="0"/>
    <n v="7850"/>
  </r>
  <r>
    <n v="46032304"/>
    <x v="4"/>
    <n v="738220"/>
    <n v="12698"/>
    <n v="1807"/>
    <n v="1"/>
    <n v="0"/>
    <x v="0"/>
    <x v="196"/>
    <x v="196"/>
    <n v="5"/>
    <s v="29-02-2024"/>
    <s v="Delivered"/>
    <x v="0"/>
    <n v="12698"/>
    <x v="1"/>
    <n v="10891"/>
  </r>
  <r>
    <n v="65813853"/>
    <x v="4"/>
    <n v="674379"/>
    <n v="14226"/>
    <n v="1807"/>
    <n v="1"/>
    <n v="0"/>
    <x v="0"/>
    <x v="192"/>
    <x v="192"/>
    <n v="4"/>
    <s v="24-02-2024"/>
    <s v="Delivered"/>
    <x v="0"/>
    <n v="14226"/>
    <x v="1"/>
    <n v="12419"/>
  </r>
  <r>
    <n v="32885741"/>
    <x v="4"/>
    <n v="906765"/>
    <n v="12365"/>
    <n v="1807"/>
    <n v="1"/>
    <n v="0"/>
    <x v="0"/>
    <x v="191"/>
    <x v="191"/>
    <n v="1"/>
    <s v="07-02-2024"/>
    <s v="Delivered"/>
    <x v="0"/>
    <n v="12365"/>
    <x v="3"/>
    <n v="10558"/>
  </r>
  <r>
    <n v="58667035"/>
    <x v="4"/>
    <n v="787783"/>
    <n v="16759"/>
    <n v="1807"/>
    <n v="1"/>
    <n v="0"/>
    <x v="0"/>
    <x v="197"/>
    <x v="197"/>
    <n v="3"/>
    <s v="03-02-2024"/>
    <s v="Delivered"/>
    <x v="1"/>
    <n v="16759"/>
    <x v="3"/>
    <n v="14952"/>
  </r>
  <r>
    <n v="56991504"/>
    <x v="4"/>
    <n v="366316"/>
    <n v="4259"/>
    <n v="1807"/>
    <n v="2"/>
    <n v="0"/>
    <x v="0"/>
    <x v="180"/>
    <x v="180"/>
    <n v="2"/>
    <s v="15-02-2024"/>
    <s v="Delivered"/>
    <x v="0"/>
    <n v="8518"/>
    <x v="2"/>
    <n v="4904"/>
  </r>
  <r>
    <n v="87049595"/>
    <x v="4"/>
    <n v="826111"/>
    <n v="10079"/>
    <n v="1807"/>
    <n v="1"/>
    <n v="1007.9"/>
    <x v="3"/>
    <x v="198"/>
    <x v="198"/>
    <n v="6"/>
    <s v="23-02-2024"/>
    <s v="Delivered"/>
    <x v="0"/>
    <n v="9071.1"/>
    <x v="1"/>
    <n v="7264.1"/>
  </r>
  <r>
    <n v="99152472"/>
    <x v="4"/>
    <n v="803998"/>
    <n v="5702"/>
    <n v="1807"/>
    <n v="1"/>
    <n v="285.10000000000002"/>
    <x v="2"/>
    <x v="199"/>
    <x v="199"/>
    <n v="6"/>
    <s v="29-02-2024"/>
    <s v="Delivered"/>
    <x v="0"/>
    <n v="5416.9"/>
    <x v="4"/>
    <n v="3609.9"/>
  </r>
  <r>
    <n v="27105448"/>
    <x v="4"/>
    <n v="835022"/>
    <n v="5809"/>
    <n v="1807"/>
    <n v="2"/>
    <n v="580.9"/>
    <x v="2"/>
    <x v="174"/>
    <x v="174"/>
    <n v="4"/>
    <s v="16-02-2024"/>
    <s v="Delivered"/>
    <x v="0"/>
    <n v="11037.1"/>
    <x v="3"/>
    <n v="7423.1"/>
  </r>
  <r>
    <n v="66623995"/>
    <x v="4"/>
    <n v="973449"/>
    <n v="5389"/>
    <n v="1807"/>
    <n v="2"/>
    <n v="0"/>
    <x v="0"/>
    <x v="189"/>
    <x v="189"/>
    <n v="1"/>
    <s v="20-02-2024"/>
    <s v="Delivered"/>
    <x v="3"/>
    <n v="10778"/>
    <x v="2"/>
    <n v="7164"/>
  </r>
  <r>
    <n v="73820568"/>
    <x v="5"/>
    <n v="331113"/>
    <n v="11228"/>
    <n v="6320"/>
    <n v="1"/>
    <n v="0"/>
    <x v="0"/>
    <x v="200"/>
    <x v="200"/>
    <n v="2"/>
    <s v="29-02-2024"/>
    <s v="Delivered"/>
    <x v="0"/>
    <n v="11228"/>
    <x v="0"/>
    <n v="4908"/>
  </r>
  <r>
    <n v="35504548"/>
    <x v="5"/>
    <n v="843003"/>
    <n v="15003"/>
    <n v="6320"/>
    <n v="3"/>
    <n v="4500.8999999999996"/>
    <x v="3"/>
    <x v="196"/>
    <x v="196"/>
    <n v="5"/>
    <s v="29-02-2024"/>
    <s v="Delivered"/>
    <x v="3"/>
    <n v="40508.1"/>
    <x v="0"/>
    <n v="21548.1"/>
  </r>
  <r>
    <n v="29282885"/>
    <x v="5"/>
    <n v="675497"/>
    <n v="1590"/>
    <n v="6320"/>
    <n v="1"/>
    <n v="79.5"/>
    <x v="2"/>
    <x v="177"/>
    <x v="177"/>
    <n v="4"/>
    <s v="19-02-2024"/>
    <s v="Delivered"/>
    <x v="0"/>
    <n v="1510.5"/>
    <x v="3"/>
    <n v="-4809.5"/>
  </r>
  <r>
    <n v="96057593"/>
    <x v="5"/>
    <n v="207459"/>
    <n v="18763"/>
    <n v="6320"/>
    <n v="1"/>
    <n v="0"/>
    <x v="0"/>
    <x v="201"/>
    <x v="201"/>
    <n v="4"/>
    <s v="11-02-2024"/>
    <s v="Delivered"/>
    <x v="3"/>
    <n v="18763"/>
    <x v="3"/>
    <n v="12443"/>
  </r>
  <r>
    <n v="35265073"/>
    <x v="5"/>
    <n v="232792"/>
    <n v="18490"/>
    <n v="6320"/>
    <n v="3"/>
    <n v="0"/>
    <x v="0"/>
    <x v="180"/>
    <x v="180"/>
    <n v="3"/>
    <s v="16-02-2024"/>
    <s v="Delivered"/>
    <x v="2"/>
    <n v="55470"/>
    <x v="3"/>
    <n v="36510"/>
  </r>
  <r>
    <n v="28419343"/>
    <x v="5"/>
    <n v="359338"/>
    <n v="16819"/>
    <n v="6320"/>
    <n v="2"/>
    <n v="1681.9"/>
    <x v="2"/>
    <x v="175"/>
    <x v="175"/>
    <n v="5"/>
    <s v="10-02-2024"/>
    <s v="Delivered"/>
    <x v="0"/>
    <n v="31956.1"/>
    <x v="2"/>
    <n v="19316.099999999999"/>
  </r>
  <r>
    <n v="18050510"/>
    <x v="5"/>
    <n v="919335"/>
    <n v="11493"/>
    <n v="6320"/>
    <n v="1"/>
    <n v="574.65"/>
    <x v="2"/>
    <x v="180"/>
    <x v="180"/>
    <n v="3"/>
    <s v="16-02-2024"/>
    <s v="Delivered"/>
    <x v="0"/>
    <n v="10918.35"/>
    <x v="2"/>
    <n v="4598.3500000000004"/>
  </r>
  <r>
    <n v="39042654"/>
    <x v="5"/>
    <n v="295841"/>
    <n v="9256"/>
    <n v="6320"/>
    <n v="1"/>
    <n v="0"/>
    <x v="0"/>
    <x v="202"/>
    <x v="202"/>
    <n v="7"/>
    <s v="04-02-2024"/>
    <s v="Delivered"/>
    <x v="2"/>
    <n v="9256"/>
    <x v="2"/>
    <n v="2936"/>
  </r>
  <r>
    <n v="64266464"/>
    <x v="5"/>
    <n v="843644"/>
    <n v="18617"/>
    <n v="6320"/>
    <n v="1"/>
    <n v="0"/>
    <x v="0"/>
    <x v="184"/>
    <x v="184"/>
    <n v="6"/>
    <s v="01-02-2024"/>
    <s v="Delivered"/>
    <x v="1"/>
    <n v="18617"/>
    <x v="1"/>
    <n v="12297"/>
  </r>
  <r>
    <n v="44529507"/>
    <x v="6"/>
    <n v="369078"/>
    <n v="19113"/>
    <n v="6716"/>
    <n v="4"/>
    <n v="3822.6"/>
    <x v="2"/>
    <x v="190"/>
    <x v="190"/>
    <n v="4"/>
    <s v="02-02-2024"/>
    <s v="Delivered"/>
    <x v="2"/>
    <n v="72629.399999999994"/>
    <x v="0"/>
    <n v="45765.4"/>
  </r>
  <r>
    <n v="56095437"/>
    <x v="6"/>
    <n v="671706"/>
    <n v="9548"/>
    <n v="6716"/>
    <n v="2"/>
    <n v="0"/>
    <x v="0"/>
    <x v="196"/>
    <x v="196"/>
    <n v="1"/>
    <s v="25-02-2024"/>
    <s v="Delivered"/>
    <x v="1"/>
    <n v="19096"/>
    <x v="0"/>
    <n v="5664"/>
  </r>
  <r>
    <n v="89991301"/>
    <x v="6"/>
    <n v="880956"/>
    <n v="9976"/>
    <n v="6716"/>
    <n v="1"/>
    <n v="498.8"/>
    <x v="2"/>
    <x v="203"/>
    <x v="203"/>
    <n v="4"/>
    <s v="03-02-2024"/>
    <s v="Delivered"/>
    <x v="0"/>
    <n v="9477.2000000000007"/>
    <x v="3"/>
    <n v="2761.2"/>
  </r>
  <r>
    <n v="42594692"/>
    <x v="6"/>
    <n v="634152"/>
    <n v="18004"/>
    <n v="6716"/>
    <n v="2"/>
    <n v="0"/>
    <x v="0"/>
    <x v="181"/>
    <x v="181"/>
    <n v="7"/>
    <s v="08-02-2024"/>
    <s v="Delivered"/>
    <x v="0"/>
    <n v="36008"/>
    <x v="2"/>
    <n v="22576"/>
  </r>
  <r>
    <n v="45431319"/>
    <x v="6"/>
    <n v="850817"/>
    <n v="16692"/>
    <n v="6716"/>
    <n v="2"/>
    <n v="0"/>
    <x v="0"/>
    <x v="185"/>
    <x v="185"/>
    <n v="7"/>
    <s v="28-02-2024"/>
    <s v="Delivered"/>
    <x v="2"/>
    <n v="33384"/>
    <x v="2"/>
    <n v="19952"/>
  </r>
  <r>
    <n v="60622628"/>
    <x v="7"/>
    <n v="601261"/>
    <n v="13406"/>
    <n v="13689"/>
    <n v="1"/>
    <n v="0"/>
    <x v="0"/>
    <x v="184"/>
    <x v="184"/>
    <n v="7"/>
    <s v="02-02-2024"/>
    <s v="Delivered"/>
    <x v="2"/>
    <n v="13406"/>
    <x v="2"/>
    <n v="-283"/>
  </r>
  <r>
    <n v="31198492"/>
    <x v="7"/>
    <n v="588848"/>
    <n v="18872"/>
    <n v="13689"/>
    <n v="1"/>
    <n v="2830.8"/>
    <x v="1"/>
    <x v="176"/>
    <x v="176"/>
    <n v="6"/>
    <s v="02-02-2024"/>
    <s v="Delivered"/>
    <x v="0"/>
    <n v="16041.2"/>
    <x v="1"/>
    <n v="2352.1999999999998"/>
  </r>
  <r>
    <n v="19673809"/>
    <x v="7"/>
    <n v="855700"/>
    <n v="5191"/>
    <n v="13689"/>
    <n v="1"/>
    <n v="519.1"/>
    <x v="3"/>
    <x v="204"/>
    <x v="204"/>
    <n v="4"/>
    <s v="07-02-2024"/>
    <s v="Delivered"/>
    <x v="2"/>
    <n v="4671.8999999999996"/>
    <x v="1"/>
    <n v="-9017.1"/>
  </r>
  <r>
    <n v="71031132"/>
    <x v="7"/>
    <n v="437730"/>
    <n v="12119"/>
    <n v="13689"/>
    <n v="2"/>
    <n v="0"/>
    <x v="0"/>
    <x v="186"/>
    <x v="186"/>
    <n v="5"/>
    <s v="14-02-2024"/>
    <s v="Delivered"/>
    <x v="3"/>
    <n v="24238"/>
    <x v="3"/>
    <n v="-3140"/>
  </r>
  <r>
    <n v="72312933"/>
    <x v="7"/>
    <n v="257187"/>
    <n v="4316"/>
    <n v="13689"/>
    <n v="3"/>
    <n v="1294.8"/>
    <x v="3"/>
    <x v="192"/>
    <x v="192"/>
    <n v="7"/>
    <s v="27-02-2024"/>
    <s v="Delivered"/>
    <x v="0"/>
    <n v="11653.2"/>
    <x v="1"/>
    <n v="-29413.8"/>
  </r>
  <r>
    <n v="30718012"/>
    <x v="7"/>
    <n v="902191"/>
    <n v="11202"/>
    <n v="13689"/>
    <n v="2"/>
    <n v="0"/>
    <x v="0"/>
    <x v="195"/>
    <x v="195"/>
    <n v="7"/>
    <s v="18-02-2024"/>
    <s v="Delivered"/>
    <x v="3"/>
    <n v="22404"/>
    <x v="1"/>
    <n v="-4974"/>
  </r>
  <r>
    <n v="64247457"/>
    <x v="7"/>
    <n v="356826"/>
    <n v="12609"/>
    <n v="13689"/>
    <n v="1"/>
    <n v="0"/>
    <x v="0"/>
    <x v="178"/>
    <x v="178"/>
    <n v="6"/>
    <s v="24-02-2024"/>
    <s v="Delivered"/>
    <x v="3"/>
    <n v="12609"/>
    <x v="3"/>
    <n v="-1080"/>
  </r>
  <r>
    <n v="43311626"/>
    <x v="7"/>
    <n v="396243"/>
    <n v="7538"/>
    <n v="13689"/>
    <n v="1"/>
    <n v="0"/>
    <x v="0"/>
    <x v="197"/>
    <x v="197"/>
    <n v="4"/>
    <s v="04-02-2024"/>
    <s v="Delivered"/>
    <x v="1"/>
    <n v="7538"/>
    <x v="1"/>
    <n v="-6151"/>
  </r>
  <r>
    <n v="81922443"/>
    <x v="7"/>
    <n v="921276"/>
    <n v="16951"/>
    <n v="13689"/>
    <n v="1"/>
    <n v="0"/>
    <x v="0"/>
    <x v="178"/>
    <x v="178"/>
    <n v="7"/>
    <s v="25-02-2024"/>
    <s v="Delivered"/>
    <x v="1"/>
    <n v="16951"/>
    <x v="4"/>
    <n v="3262"/>
  </r>
  <r>
    <n v="73509974"/>
    <x v="7"/>
    <n v="328074"/>
    <n v="15059"/>
    <n v="13689"/>
    <n v="2"/>
    <n v="3011.8"/>
    <x v="3"/>
    <x v="178"/>
    <x v="178"/>
    <n v="6"/>
    <s v="24-02-2024"/>
    <s v="Delivered"/>
    <x v="3"/>
    <n v="27106.2"/>
    <x v="0"/>
    <n v="-271.8"/>
  </r>
  <r>
    <n v="45630292"/>
    <x v="7"/>
    <n v="918651"/>
    <n v="16088"/>
    <n v="13689"/>
    <n v="2"/>
    <n v="3217.6"/>
    <x v="3"/>
    <x v="201"/>
    <x v="201"/>
    <n v="1"/>
    <s v="08-02-2024"/>
    <s v="Delivered"/>
    <x v="0"/>
    <n v="28958.400000000001"/>
    <x v="2"/>
    <n v="1580.4"/>
  </r>
  <r>
    <n v="10475894"/>
    <x v="7"/>
    <n v="784413"/>
    <n v="3017"/>
    <n v="13689"/>
    <n v="1"/>
    <n v="0"/>
    <x v="0"/>
    <x v="202"/>
    <x v="202"/>
    <n v="5"/>
    <s v="02-02-2024"/>
    <s v="Delivered"/>
    <x v="0"/>
    <n v="3017"/>
    <x v="1"/>
    <n v="-10672"/>
  </r>
  <r>
    <n v="73481353"/>
    <x v="7"/>
    <n v="383785"/>
    <n v="18537"/>
    <n v="13689"/>
    <n v="1"/>
    <n v="1853.7"/>
    <x v="3"/>
    <x v="196"/>
    <x v="196"/>
    <n v="1"/>
    <s v="25-02-2024"/>
    <s v="Delivered"/>
    <x v="0"/>
    <n v="16683.3"/>
    <x v="1"/>
    <n v="2994.3"/>
  </r>
  <r>
    <n v="54689713"/>
    <x v="8"/>
    <n v="393720"/>
    <n v="11651"/>
    <n v="8679"/>
    <n v="1"/>
    <n v="582.54999999999995"/>
    <x v="2"/>
    <x v="199"/>
    <x v="199"/>
    <n v="5"/>
    <s v="28-02-2024"/>
    <s v="Delivered"/>
    <x v="1"/>
    <n v="11068.45"/>
    <x v="1"/>
    <n v="2389.4499999999998"/>
  </r>
  <r>
    <n v="81891784"/>
    <x v="8"/>
    <n v="965344"/>
    <n v="18929"/>
    <n v="8679"/>
    <n v="1"/>
    <n v="1892.9"/>
    <x v="3"/>
    <x v="192"/>
    <x v="192"/>
    <n v="6"/>
    <s v="26-02-2024"/>
    <s v="Delivered"/>
    <x v="0"/>
    <n v="17036.099999999999"/>
    <x v="0"/>
    <n v="8357.1"/>
  </r>
  <r>
    <n v="18715975"/>
    <x v="8"/>
    <n v="442924"/>
    <n v="12455"/>
    <n v="8679"/>
    <n v="1"/>
    <n v="0"/>
    <x v="0"/>
    <x v="199"/>
    <x v="199"/>
    <n v="6"/>
    <s v="29-02-2024"/>
    <s v="Delivered"/>
    <x v="3"/>
    <n v="12455"/>
    <x v="0"/>
    <n v="3776"/>
  </r>
  <r>
    <n v="78092370"/>
    <x v="8"/>
    <n v="296369"/>
    <n v="10696"/>
    <n v="8679"/>
    <n v="1"/>
    <n v="2139.1999999999998"/>
    <x v="4"/>
    <x v="194"/>
    <x v="194"/>
    <n v="3"/>
    <s v="28-02-2024"/>
    <s v="Delivered"/>
    <x v="0"/>
    <n v="8556.7999999999993"/>
    <x v="2"/>
    <n v="-122.2"/>
  </r>
  <r>
    <n v="51551377"/>
    <x v="8"/>
    <n v="912597"/>
    <n v="6132"/>
    <n v="8679"/>
    <n v="1"/>
    <n v="0"/>
    <x v="0"/>
    <x v="195"/>
    <x v="195"/>
    <n v="4"/>
    <s v="15-02-2024"/>
    <s v="Delivered"/>
    <x v="0"/>
    <n v="6132"/>
    <x v="2"/>
    <n v="-2547"/>
  </r>
  <r>
    <n v="97139443"/>
    <x v="8"/>
    <n v="782316"/>
    <n v="18794"/>
    <n v="8679"/>
    <n v="1"/>
    <n v="0"/>
    <x v="0"/>
    <x v="199"/>
    <x v="199"/>
    <n v="3"/>
    <s v="26-02-2024"/>
    <s v="Delivered"/>
    <x v="3"/>
    <n v="18794"/>
    <x v="1"/>
    <n v="10115"/>
  </r>
  <r>
    <n v="42323627"/>
    <x v="8"/>
    <n v="845919"/>
    <n v="11337"/>
    <n v="8679"/>
    <n v="1"/>
    <n v="566.85"/>
    <x v="2"/>
    <x v="199"/>
    <x v="199"/>
    <n v="2"/>
    <s v="25-02-2024"/>
    <s v="Delivered"/>
    <x v="2"/>
    <n v="10770.15"/>
    <x v="0"/>
    <n v="2091.15"/>
  </r>
  <r>
    <n v="20779739"/>
    <x v="8"/>
    <n v="749526"/>
    <n v="19865"/>
    <n v="8679"/>
    <n v="1"/>
    <n v="0"/>
    <x v="0"/>
    <x v="182"/>
    <x v="182"/>
    <n v="1"/>
    <s v="15-02-2024"/>
    <s v="Delivered"/>
    <x v="2"/>
    <n v="19865"/>
    <x v="0"/>
    <n v="11186"/>
  </r>
  <r>
    <n v="92124765"/>
    <x v="9"/>
    <n v="854280"/>
    <n v="750"/>
    <n v="7043"/>
    <n v="1"/>
    <n v="37.5"/>
    <x v="2"/>
    <x v="199"/>
    <x v="199"/>
    <n v="2"/>
    <s v="25-02-2024"/>
    <s v="Delivered"/>
    <x v="2"/>
    <n v="712.5"/>
    <x v="0"/>
    <n v="-6330.5"/>
  </r>
  <r>
    <n v="30068183"/>
    <x v="9"/>
    <n v="895759"/>
    <n v="17083"/>
    <n v="7043"/>
    <n v="3"/>
    <n v="5124.8999999999996"/>
    <x v="3"/>
    <x v="186"/>
    <x v="186"/>
    <n v="1"/>
    <s v="10-02-2024"/>
    <s v="Delivered"/>
    <x v="0"/>
    <n v="46124.1"/>
    <x v="3"/>
    <n v="24995.1"/>
  </r>
  <r>
    <n v="67617561"/>
    <x v="9"/>
    <n v="786252"/>
    <n v="2138"/>
    <n v="7043"/>
    <n v="1"/>
    <n v="106.9"/>
    <x v="2"/>
    <x v="192"/>
    <x v="192"/>
    <n v="7"/>
    <s v="27-02-2024"/>
    <s v="Delivered"/>
    <x v="0"/>
    <n v="2031.1"/>
    <x v="2"/>
    <n v="-5011.8999999999996"/>
  </r>
  <r>
    <n v="24636981"/>
    <x v="9"/>
    <n v="710511"/>
    <n v="15882"/>
    <n v="7043"/>
    <n v="1"/>
    <n v="794.1"/>
    <x v="2"/>
    <x v="199"/>
    <x v="199"/>
    <n v="5"/>
    <s v="28-02-2024"/>
    <s v="Delivered"/>
    <x v="0"/>
    <n v="15087.9"/>
    <x v="1"/>
    <n v="8044.9"/>
  </r>
  <r>
    <n v="11261301"/>
    <x v="9"/>
    <n v="781456"/>
    <n v="3428"/>
    <n v="7043"/>
    <n v="1"/>
    <n v="171.4"/>
    <x v="2"/>
    <x v="186"/>
    <x v="186"/>
    <n v="2"/>
    <s v="11-02-2024"/>
    <s v="Delivered"/>
    <x v="1"/>
    <n v="3256.6"/>
    <x v="2"/>
    <n v="-3786.4"/>
  </r>
  <r>
    <n v="50780112"/>
    <x v="9"/>
    <n v="375018"/>
    <n v="5473"/>
    <n v="7043"/>
    <n v="2"/>
    <n v="547.29999999999995"/>
    <x v="2"/>
    <x v="181"/>
    <x v="181"/>
    <n v="6"/>
    <s v="07-02-2024"/>
    <s v="Delivered"/>
    <x v="0"/>
    <n v="10398.700000000001"/>
    <x v="2"/>
    <n v="-3687.3"/>
  </r>
  <r>
    <n v="89470029"/>
    <x v="9"/>
    <n v="413701"/>
    <n v="2818"/>
    <n v="7043"/>
    <n v="4"/>
    <n v="1690.8"/>
    <x v="1"/>
    <x v="176"/>
    <x v="176"/>
    <n v="7"/>
    <s v="03-02-2024"/>
    <s v="Delivered"/>
    <x v="0"/>
    <n v="9581.2000000000007"/>
    <x v="3"/>
    <n v="-18590.8"/>
  </r>
  <r>
    <n v="53936531"/>
    <x v="9"/>
    <n v="872036"/>
    <n v="6081"/>
    <n v="7043"/>
    <n v="1"/>
    <n v="0"/>
    <x v="0"/>
    <x v="192"/>
    <x v="192"/>
    <n v="4"/>
    <s v="24-02-2024"/>
    <s v="Delivered"/>
    <x v="2"/>
    <n v="6081"/>
    <x v="0"/>
    <n v="-962"/>
  </r>
  <r>
    <n v="22927031"/>
    <x v="10"/>
    <n v="898359"/>
    <n v="7602"/>
    <n v="10780"/>
    <n v="1"/>
    <n v="0"/>
    <x v="0"/>
    <x v="176"/>
    <x v="176"/>
    <n v="5"/>
    <s v="01-02-2024"/>
    <s v="Delivered"/>
    <x v="1"/>
    <n v="7602"/>
    <x v="2"/>
    <n v="-3178"/>
  </r>
  <r>
    <n v="15624520"/>
    <x v="10"/>
    <n v="503662"/>
    <n v="19271"/>
    <n v="10780"/>
    <n v="1"/>
    <n v="0"/>
    <x v="0"/>
    <x v="194"/>
    <x v="194"/>
    <n v="2"/>
    <s v="27-02-2024"/>
    <s v="Delivered"/>
    <x v="0"/>
    <n v="19271"/>
    <x v="0"/>
    <n v="8491"/>
  </r>
  <r>
    <n v="54024257"/>
    <x v="10"/>
    <n v="211989"/>
    <n v="15362"/>
    <n v="10780"/>
    <n v="1"/>
    <n v="0"/>
    <x v="0"/>
    <x v="179"/>
    <x v="179"/>
    <n v="7"/>
    <s v="09-02-2024"/>
    <s v="Delivered"/>
    <x v="3"/>
    <n v="15362"/>
    <x v="3"/>
    <n v="4582"/>
  </r>
  <r>
    <n v="14380847"/>
    <x v="10"/>
    <n v="664531"/>
    <n v="9539"/>
    <n v="10780"/>
    <n v="1"/>
    <n v="476.95"/>
    <x v="2"/>
    <x v="203"/>
    <x v="203"/>
    <n v="3"/>
    <s v="02-02-2024"/>
    <s v="Delivered"/>
    <x v="0"/>
    <n v="9062.0499999999993"/>
    <x v="1"/>
    <n v="-1717.95"/>
  </r>
  <r>
    <n v="11698142"/>
    <x v="10"/>
    <n v="815332"/>
    <n v="16717"/>
    <n v="10780"/>
    <n v="1"/>
    <n v="835.85"/>
    <x v="2"/>
    <x v="201"/>
    <x v="201"/>
    <n v="3"/>
    <s v="10-02-2024"/>
    <s v="Delivered"/>
    <x v="0"/>
    <n v="15881.15"/>
    <x v="1"/>
    <n v="5101.1499999999996"/>
  </r>
  <r>
    <n v="51870192"/>
    <x v="10"/>
    <n v="861282"/>
    <n v="2858"/>
    <n v="10780"/>
    <n v="4"/>
    <n v="571.6"/>
    <x v="2"/>
    <x v="181"/>
    <x v="181"/>
    <n v="4"/>
    <s v="05-02-2024"/>
    <s v="Delivered"/>
    <x v="0"/>
    <n v="10860.4"/>
    <x v="1"/>
    <n v="-32259.599999999999"/>
  </r>
  <r>
    <n v="82144402"/>
    <x v="11"/>
    <n v="561792"/>
    <n v="3006"/>
    <n v="14603"/>
    <n v="1"/>
    <n v="300.60000000000002"/>
    <x v="3"/>
    <x v="198"/>
    <x v="198"/>
    <n v="1"/>
    <s v="18-02-2024"/>
    <s v="Delivered"/>
    <x v="2"/>
    <n v="2705.4"/>
    <x v="3"/>
    <n v="-11897.6"/>
  </r>
  <r>
    <n v="48735464"/>
    <x v="11"/>
    <n v="271950"/>
    <n v="2563"/>
    <n v="14603"/>
    <n v="2"/>
    <n v="512.6"/>
    <x v="3"/>
    <x v="195"/>
    <x v="195"/>
    <n v="3"/>
    <s v="14-02-2024"/>
    <s v="Delivered"/>
    <x v="0"/>
    <n v="4613.3999999999996"/>
    <x v="3"/>
    <n v="-24592.6"/>
  </r>
  <r>
    <n v="35479101"/>
    <x v="11"/>
    <n v="758850"/>
    <n v="19418"/>
    <n v="14603"/>
    <n v="2"/>
    <n v="0"/>
    <x v="0"/>
    <x v="178"/>
    <x v="178"/>
    <n v="5"/>
    <s v="23-02-2024"/>
    <s v="Delivered"/>
    <x v="0"/>
    <n v="38836"/>
    <x v="0"/>
    <n v="9630"/>
  </r>
  <r>
    <n v="44349528"/>
    <x v="11"/>
    <n v="832789"/>
    <n v="9097"/>
    <n v="14603"/>
    <n v="1"/>
    <n v="0"/>
    <x v="0"/>
    <x v="189"/>
    <x v="189"/>
    <n v="4"/>
    <s v="23-02-2024"/>
    <s v="Delivered"/>
    <x v="2"/>
    <n v="9097"/>
    <x v="3"/>
    <n v="-5506"/>
  </r>
  <r>
    <n v="96721710"/>
    <x v="11"/>
    <n v="769578"/>
    <n v="15634"/>
    <n v="14603"/>
    <n v="1"/>
    <n v="0"/>
    <x v="0"/>
    <x v="184"/>
    <x v="184"/>
    <n v="6"/>
    <s v="01-02-2024"/>
    <s v="Delivered"/>
    <x v="1"/>
    <n v="15634"/>
    <x v="0"/>
    <n v="1031"/>
  </r>
  <r>
    <n v="87774890"/>
    <x v="11"/>
    <n v="484459"/>
    <n v="7106"/>
    <n v="14603"/>
    <n v="1"/>
    <n v="0"/>
    <x v="0"/>
    <x v="176"/>
    <x v="176"/>
    <n v="5"/>
    <s v="01-02-2024"/>
    <s v="Delivered"/>
    <x v="0"/>
    <n v="7106"/>
    <x v="2"/>
    <n v="-7497"/>
  </r>
  <r>
    <n v="58082464"/>
    <x v="11"/>
    <n v="304442"/>
    <n v="1866"/>
    <n v="14603"/>
    <n v="1"/>
    <n v="0"/>
    <x v="0"/>
    <x v="191"/>
    <x v="191"/>
    <n v="4"/>
    <s v="10-02-2024"/>
    <s v="Delivered"/>
    <x v="3"/>
    <n v="1866"/>
    <x v="2"/>
    <n v="-12737"/>
  </r>
  <r>
    <n v="84270583"/>
    <x v="11"/>
    <n v="891423"/>
    <n v="5718"/>
    <n v="14603"/>
    <n v="1"/>
    <n v="0"/>
    <x v="0"/>
    <x v="205"/>
    <x v="205"/>
    <n v="5"/>
    <s v="21-02-2024"/>
    <s v="Delivered"/>
    <x v="3"/>
    <n v="5718"/>
    <x v="4"/>
    <n v="-8885"/>
  </r>
  <r>
    <n v="58612055"/>
    <x v="11"/>
    <n v="591794"/>
    <n v="17152"/>
    <n v="14603"/>
    <n v="4"/>
    <n v="0"/>
    <x v="0"/>
    <x v="178"/>
    <x v="178"/>
    <n v="3"/>
    <s v="21-02-2024"/>
    <s v="Delivered"/>
    <x v="2"/>
    <n v="68608"/>
    <x v="1"/>
    <n v="10196"/>
  </r>
  <r>
    <n v="22534217"/>
    <x v="11"/>
    <n v="295513"/>
    <n v="10990"/>
    <n v="14603"/>
    <n v="1"/>
    <n v="1099"/>
    <x v="3"/>
    <x v="177"/>
    <x v="177"/>
    <n v="7"/>
    <s v="22-02-2024"/>
    <s v="Delivered"/>
    <x v="2"/>
    <n v="9891"/>
    <x v="1"/>
    <n v="-4712"/>
  </r>
  <r>
    <n v="50364158"/>
    <x v="12"/>
    <n v="344192"/>
    <n v="4677"/>
    <n v="5308"/>
    <n v="1"/>
    <n v="0"/>
    <x v="0"/>
    <x v="179"/>
    <x v="179"/>
    <n v="7"/>
    <s v="09-02-2024"/>
    <s v="Delivered"/>
    <x v="0"/>
    <n v="4677"/>
    <x v="3"/>
    <n v="-631"/>
  </r>
  <r>
    <n v="22205980"/>
    <x v="12"/>
    <n v="263029"/>
    <n v="16018"/>
    <n v="5308"/>
    <n v="3"/>
    <n v="0"/>
    <x v="0"/>
    <x v="186"/>
    <x v="186"/>
    <n v="7"/>
    <s v="16-02-2024"/>
    <s v="Delivered"/>
    <x v="1"/>
    <n v="48054"/>
    <x v="2"/>
    <n v="32130"/>
  </r>
  <r>
    <n v="51178850"/>
    <x v="12"/>
    <n v="914544"/>
    <n v="15053"/>
    <n v="5308"/>
    <n v="2"/>
    <n v="3010.6"/>
    <x v="3"/>
    <x v="193"/>
    <x v="193"/>
    <n v="5"/>
    <s v="09-02-2024"/>
    <s v="Delivered"/>
    <x v="0"/>
    <n v="27095.4"/>
    <x v="2"/>
    <n v="16479.400000000001"/>
  </r>
  <r>
    <n v="16530784"/>
    <x v="12"/>
    <n v="741593"/>
    <n v="18601"/>
    <n v="5308"/>
    <n v="1"/>
    <n v="0"/>
    <x v="0"/>
    <x v="198"/>
    <x v="198"/>
    <n v="4"/>
    <s v="21-02-2024"/>
    <s v="Delivered"/>
    <x v="0"/>
    <n v="18601"/>
    <x v="2"/>
    <n v="13293"/>
  </r>
  <r>
    <n v="82148284"/>
    <x v="12"/>
    <n v="274809"/>
    <n v="3895"/>
    <n v="5308"/>
    <n v="1"/>
    <n v="0"/>
    <x v="0"/>
    <x v="192"/>
    <x v="192"/>
    <n v="3"/>
    <s v="23-02-2024"/>
    <s v="Delivered"/>
    <x v="2"/>
    <n v="3895"/>
    <x v="2"/>
    <n v="-1413"/>
  </r>
  <r>
    <n v="15354599"/>
    <x v="12"/>
    <n v="419162"/>
    <n v="4134"/>
    <n v="5308"/>
    <n v="2"/>
    <n v="826.8"/>
    <x v="3"/>
    <x v="182"/>
    <x v="182"/>
    <n v="4"/>
    <s v="18-02-2024"/>
    <s v="Delivered"/>
    <x v="2"/>
    <n v="7441.2"/>
    <x v="2"/>
    <n v="-3174.8"/>
  </r>
  <r>
    <n v="77878323"/>
    <x v="13"/>
    <n v="482271"/>
    <n v="8080"/>
    <n v="2243"/>
    <n v="1"/>
    <n v="0"/>
    <x v="0"/>
    <x v="205"/>
    <x v="205"/>
    <n v="2"/>
    <s v="18-02-2024"/>
    <s v="Delivered"/>
    <x v="0"/>
    <n v="8080"/>
    <x v="1"/>
    <n v="5837"/>
  </r>
  <r>
    <n v="53038943"/>
    <x v="13"/>
    <n v="331113"/>
    <n v="1521"/>
    <n v="2243"/>
    <n v="3"/>
    <n v="456.3"/>
    <x v="3"/>
    <x v="186"/>
    <x v="186"/>
    <n v="5"/>
    <s v="14-02-2024"/>
    <s v="Delivered"/>
    <x v="2"/>
    <n v="4106.7"/>
    <x v="0"/>
    <n v="-2622.3"/>
  </r>
  <r>
    <n v="60259293"/>
    <x v="13"/>
    <n v="251470"/>
    <n v="18914"/>
    <n v="2243"/>
    <n v="3"/>
    <n v="0"/>
    <x v="0"/>
    <x v="188"/>
    <x v="188"/>
    <n v="5"/>
    <s v="27-02-2024"/>
    <s v="Delivered"/>
    <x v="0"/>
    <n v="56742"/>
    <x v="2"/>
    <n v="50013"/>
  </r>
  <r>
    <n v="87058874"/>
    <x v="13"/>
    <n v="786464"/>
    <n v="12263"/>
    <n v="2243"/>
    <n v="1"/>
    <n v="0"/>
    <x v="0"/>
    <x v="174"/>
    <x v="174"/>
    <n v="5"/>
    <s v="17-02-2024"/>
    <s v="Delivered"/>
    <x v="2"/>
    <n v="12263"/>
    <x v="1"/>
    <n v="10020"/>
  </r>
  <r>
    <n v="85280948"/>
    <x v="13"/>
    <n v="765883"/>
    <n v="2657"/>
    <n v="2243"/>
    <n v="1"/>
    <n v="531.4"/>
    <x v="4"/>
    <x v="196"/>
    <x v="196"/>
    <n v="2"/>
    <s v="26-02-2024"/>
    <s v="Delivered"/>
    <x v="0"/>
    <n v="2125.6"/>
    <x v="1"/>
    <n v="-117.4"/>
  </r>
  <r>
    <n v="47818761"/>
    <x v="13"/>
    <n v="936989"/>
    <n v="5490"/>
    <n v="2243"/>
    <n v="1"/>
    <n v="0"/>
    <x v="0"/>
    <x v="192"/>
    <x v="192"/>
    <n v="5"/>
    <s v="25-02-2024"/>
    <s v="Delivered"/>
    <x v="0"/>
    <n v="5490"/>
    <x v="2"/>
    <n v="3247"/>
  </r>
  <r>
    <n v="38859907"/>
    <x v="13"/>
    <n v="439669"/>
    <n v="13451"/>
    <n v="2243"/>
    <n v="1"/>
    <n v="1345.1"/>
    <x v="3"/>
    <x v="203"/>
    <x v="203"/>
    <n v="4"/>
    <s v="03-02-2024"/>
    <s v="Delivered"/>
    <x v="0"/>
    <n v="12105.9"/>
    <x v="3"/>
    <n v="9862.9"/>
  </r>
  <r>
    <n v="89034501"/>
    <x v="13"/>
    <n v="538756"/>
    <n v="17365"/>
    <n v="2243"/>
    <n v="1"/>
    <n v="0"/>
    <x v="0"/>
    <x v="183"/>
    <x v="183"/>
    <n v="6"/>
    <s v="14-02-2024"/>
    <s v="Delivered"/>
    <x v="0"/>
    <n v="17365"/>
    <x v="2"/>
    <n v="15122"/>
  </r>
  <r>
    <n v="47333543"/>
    <x v="13"/>
    <n v="620106"/>
    <n v="10870"/>
    <n v="2243"/>
    <n v="2"/>
    <n v="0"/>
    <x v="0"/>
    <x v="177"/>
    <x v="177"/>
    <n v="2"/>
    <s v="17-02-2024"/>
    <s v="Delivered"/>
    <x v="1"/>
    <n v="21740"/>
    <x v="2"/>
    <n v="17254"/>
  </r>
  <r>
    <n v="11268380"/>
    <x v="14"/>
    <n v="789444"/>
    <n v="5069"/>
    <n v="819"/>
    <n v="1"/>
    <n v="0"/>
    <x v="0"/>
    <x v="193"/>
    <x v="193"/>
    <n v="2"/>
    <s v="06-02-2024"/>
    <s v="Delivered"/>
    <x v="0"/>
    <n v="5069"/>
    <x v="2"/>
    <n v="4250"/>
  </r>
  <r>
    <n v="82383656"/>
    <x v="14"/>
    <n v="614664"/>
    <n v="9735"/>
    <n v="819"/>
    <n v="1"/>
    <n v="486.75"/>
    <x v="2"/>
    <x v="204"/>
    <x v="204"/>
    <n v="5"/>
    <s v="08-02-2024"/>
    <s v="Delivered"/>
    <x v="3"/>
    <n v="9248.25"/>
    <x v="1"/>
    <n v="8429.25"/>
  </r>
  <r>
    <n v="17003454"/>
    <x v="14"/>
    <n v="476106"/>
    <n v="2652"/>
    <n v="819"/>
    <n v="2"/>
    <n v="0"/>
    <x v="0"/>
    <x v="181"/>
    <x v="181"/>
    <n v="2"/>
    <s v="03-02-2024"/>
    <s v="Delivered"/>
    <x v="1"/>
    <n v="5304"/>
    <x v="3"/>
    <n v="3666"/>
  </r>
  <r>
    <n v="27738187"/>
    <x v="14"/>
    <n v="843852"/>
    <n v="14547"/>
    <n v="819"/>
    <n v="1"/>
    <n v="727.35"/>
    <x v="2"/>
    <x v="201"/>
    <x v="201"/>
    <n v="6"/>
    <s v="13-02-2024"/>
    <s v="Delivered"/>
    <x v="3"/>
    <n v="13819.65"/>
    <x v="1"/>
    <n v="13000.65"/>
  </r>
  <r>
    <n v="55150390"/>
    <x v="14"/>
    <n v="738220"/>
    <n v="13928"/>
    <n v="819"/>
    <n v="1"/>
    <n v="1392.8"/>
    <x v="3"/>
    <x v="196"/>
    <x v="196"/>
    <n v="1"/>
    <s v="25-02-2024"/>
    <s v="Delivered"/>
    <x v="3"/>
    <n v="12535.2"/>
    <x v="3"/>
    <n v="11716.2"/>
  </r>
  <r>
    <n v="45810056"/>
    <x v="14"/>
    <n v="914544"/>
    <n v="13922"/>
    <n v="819"/>
    <n v="1"/>
    <n v="0"/>
    <x v="0"/>
    <x v="182"/>
    <x v="182"/>
    <n v="5"/>
    <s v="19-02-2024"/>
    <s v="Delivered"/>
    <x v="0"/>
    <n v="13922"/>
    <x v="1"/>
    <n v="13103"/>
  </r>
  <r>
    <n v="11297845"/>
    <x v="14"/>
    <n v="233795"/>
    <n v="1983"/>
    <n v="819"/>
    <n v="1"/>
    <n v="99.15"/>
    <x v="2"/>
    <x v="201"/>
    <x v="201"/>
    <n v="2"/>
    <s v="09-02-2024"/>
    <s v="Delivered"/>
    <x v="2"/>
    <n v="1883.85"/>
    <x v="3"/>
    <n v="1064.8499999999999"/>
  </r>
  <r>
    <n v="34627347"/>
    <x v="14"/>
    <n v="397731"/>
    <n v="14745"/>
    <n v="819"/>
    <n v="1"/>
    <n v="737.25"/>
    <x v="2"/>
    <x v="195"/>
    <x v="195"/>
    <n v="6"/>
    <s v="17-02-2024"/>
    <s v="Delivered"/>
    <x v="2"/>
    <n v="14007.75"/>
    <x v="0"/>
    <n v="13188.75"/>
  </r>
  <r>
    <n v="19781894"/>
    <x v="8"/>
    <n v="713731"/>
    <n v="17400"/>
    <n v="8679"/>
    <n v="2"/>
    <n v="0"/>
    <x v="0"/>
    <x v="190"/>
    <x v="190"/>
    <n v="4"/>
    <s v="02-02-2024"/>
    <s v="Delivered"/>
    <x v="2"/>
    <n v="34800"/>
    <x v="1"/>
    <n v="17442"/>
  </r>
  <r>
    <n v="85475000"/>
    <x v="8"/>
    <n v="369078"/>
    <n v="17417"/>
    <n v="8679"/>
    <n v="1"/>
    <n v="0"/>
    <x v="0"/>
    <x v="193"/>
    <x v="193"/>
    <n v="4"/>
    <s v="08-02-2024"/>
    <s v="Delivered"/>
    <x v="1"/>
    <n v="17417"/>
    <x v="0"/>
    <n v="8738"/>
  </r>
  <r>
    <n v="93698993"/>
    <x v="8"/>
    <n v="679404"/>
    <n v="16859"/>
    <n v="8679"/>
    <n v="2"/>
    <n v="0"/>
    <x v="0"/>
    <x v="179"/>
    <x v="179"/>
    <n v="4"/>
    <s v="06-02-2024"/>
    <s v="Delivered"/>
    <x v="0"/>
    <n v="33718"/>
    <x v="3"/>
    <n v="16360"/>
  </r>
  <r>
    <n v="57242616"/>
    <x v="8"/>
    <n v="375490"/>
    <n v="14191"/>
    <n v="8679"/>
    <n v="4"/>
    <n v="0"/>
    <x v="0"/>
    <x v="195"/>
    <x v="195"/>
    <n v="3"/>
    <s v="14-02-2024"/>
    <s v="Delivered"/>
    <x v="2"/>
    <n v="56764"/>
    <x v="2"/>
    <n v="22048"/>
  </r>
  <r>
    <n v="14809280"/>
    <x v="10"/>
    <n v="843003"/>
    <n v="8100"/>
    <n v="10780"/>
    <n v="3"/>
    <n v="0"/>
    <x v="0"/>
    <x v="198"/>
    <x v="198"/>
    <n v="2"/>
    <s v="19-02-2024"/>
    <s v="Delivered"/>
    <x v="3"/>
    <n v="24300"/>
    <x v="2"/>
    <n v="-8040"/>
  </r>
  <r>
    <n v="84939694"/>
    <x v="10"/>
    <n v="626911"/>
    <n v="6560"/>
    <n v="10780"/>
    <n v="1"/>
    <n v="0"/>
    <x v="0"/>
    <x v="174"/>
    <x v="174"/>
    <n v="3"/>
    <s v="15-02-2024"/>
    <s v="Delivered"/>
    <x v="2"/>
    <n v="6560"/>
    <x v="1"/>
    <n v="-4220"/>
  </r>
  <r>
    <n v="17204398"/>
    <x v="10"/>
    <n v="642306"/>
    <n v="10169"/>
    <n v="10780"/>
    <n v="1"/>
    <n v="0"/>
    <x v="0"/>
    <x v="180"/>
    <x v="180"/>
    <n v="3"/>
    <s v="16-02-2024"/>
    <s v="Delivered"/>
    <x v="2"/>
    <n v="10169"/>
    <x v="3"/>
    <n v="-611"/>
  </r>
  <r>
    <n v="64141437"/>
    <x v="10"/>
    <n v="827761"/>
    <n v="15336"/>
    <n v="10780"/>
    <n v="2"/>
    <n v="1533.6"/>
    <x v="2"/>
    <x v="185"/>
    <x v="185"/>
    <n v="2"/>
    <s v="23-02-2024"/>
    <s v="Delivered"/>
    <x v="2"/>
    <n v="29138.400000000001"/>
    <x v="1"/>
    <n v="7578.4"/>
  </r>
  <r>
    <n v="70269093"/>
    <x v="10"/>
    <n v="485647"/>
    <n v="14399"/>
    <n v="10780"/>
    <n v="1"/>
    <n v="0"/>
    <x v="0"/>
    <x v="186"/>
    <x v="186"/>
    <n v="3"/>
    <s v="12-02-2024"/>
    <s v="Delivered"/>
    <x v="2"/>
    <n v="14399"/>
    <x v="1"/>
    <n v="3619"/>
  </r>
  <r>
    <n v="89151743"/>
    <x v="10"/>
    <n v="931663"/>
    <n v="6161"/>
    <n v="10780"/>
    <n v="1"/>
    <n v="616.1"/>
    <x v="3"/>
    <x v="203"/>
    <x v="203"/>
    <n v="3"/>
    <s v="02-02-2024"/>
    <s v="Delivered"/>
    <x v="2"/>
    <n v="5544.9"/>
    <x v="0"/>
    <n v="-5235.1000000000004"/>
  </r>
  <r>
    <n v="93898287"/>
    <x v="10"/>
    <n v="932162"/>
    <n v="13075"/>
    <n v="10780"/>
    <n v="1"/>
    <n v="0"/>
    <x v="0"/>
    <x v="174"/>
    <x v="174"/>
    <n v="7"/>
    <s v="19-02-2024"/>
    <s v="Delivered"/>
    <x v="0"/>
    <n v="13075"/>
    <x v="1"/>
    <n v="2295"/>
  </r>
  <r>
    <n v="53165014"/>
    <x v="10"/>
    <n v="539403"/>
    <n v="19894"/>
    <n v="10780"/>
    <n v="1"/>
    <n v="0"/>
    <x v="0"/>
    <x v="175"/>
    <x v="175"/>
    <n v="6"/>
    <s v="11-02-2024"/>
    <s v="Delivered"/>
    <x v="0"/>
    <n v="19894"/>
    <x v="2"/>
    <n v="9114"/>
  </r>
  <r>
    <n v="97244236"/>
    <x v="10"/>
    <n v="875958"/>
    <n v="1605"/>
    <n v="10780"/>
    <n v="1"/>
    <n v="80.25"/>
    <x v="2"/>
    <x v="206"/>
    <x v="206"/>
    <n v="3"/>
    <s v="13-02-2024"/>
    <s v="Delivered"/>
    <x v="0"/>
    <n v="1524.75"/>
    <x v="0"/>
    <n v="-9255.25"/>
  </r>
  <r>
    <n v="45955440"/>
    <x v="10"/>
    <n v="664531"/>
    <n v="890"/>
    <n v="10780"/>
    <n v="1"/>
    <n v="0"/>
    <x v="0"/>
    <x v="198"/>
    <x v="198"/>
    <n v="5"/>
    <s v="22-02-2024"/>
    <s v="Delivered"/>
    <x v="0"/>
    <n v="890"/>
    <x v="3"/>
    <n v="-9890"/>
  </r>
  <r>
    <n v="28790705"/>
    <x v="3"/>
    <n v="877370"/>
    <n v="4499"/>
    <n v="5303"/>
    <n v="1"/>
    <n v="0"/>
    <x v="0"/>
    <x v="196"/>
    <x v="196"/>
    <n v="2"/>
    <s v="26-02-2024"/>
    <s v="Delivered"/>
    <x v="1"/>
    <n v="4499"/>
    <x v="0"/>
    <n v="-804"/>
  </r>
  <r>
    <n v="52652506"/>
    <x v="3"/>
    <n v="497979"/>
    <n v="6233"/>
    <n v="5303"/>
    <n v="4"/>
    <n v="0"/>
    <x v="0"/>
    <x v="190"/>
    <x v="190"/>
    <n v="5"/>
    <s v="03-02-2024"/>
    <s v="Delivered"/>
    <x v="0"/>
    <n v="24932"/>
    <x v="0"/>
    <n v="3720"/>
  </r>
  <r>
    <n v="30237141"/>
    <x v="3"/>
    <n v="974205"/>
    <n v="13896"/>
    <n v="5303"/>
    <n v="1"/>
    <n v="0"/>
    <x v="0"/>
    <x v="191"/>
    <x v="191"/>
    <n v="1"/>
    <s v="07-02-2024"/>
    <s v="Delivered"/>
    <x v="0"/>
    <n v="13896"/>
    <x v="3"/>
    <n v="8593"/>
  </r>
  <r>
    <n v="29948970"/>
    <x v="3"/>
    <n v="272187"/>
    <n v="18752"/>
    <n v="5303"/>
    <n v="1"/>
    <n v="0"/>
    <x v="0"/>
    <x v="175"/>
    <x v="175"/>
    <n v="7"/>
    <s v="12-02-2024"/>
    <s v="Delivered"/>
    <x v="0"/>
    <n v="18752"/>
    <x v="2"/>
    <n v="13449"/>
  </r>
  <r>
    <n v="72014395"/>
    <x v="3"/>
    <n v="660030"/>
    <n v="9282"/>
    <n v="5303"/>
    <n v="2"/>
    <n v="0"/>
    <x v="0"/>
    <x v="206"/>
    <x v="206"/>
    <n v="1"/>
    <s v="11-02-2024"/>
    <s v="Delivered"/>
    <x v="0"/>
    <n v="18564"/>
    <x v="1"/>
    <n v="7958"/>
  </r>
  <r>
    <n v="21395409"/>
    <x v="3"/>
    <n v="531064"/>
    <n v="7720"/>
    <n v="5303"/>
    <n v="2"/>
    <n v="0"/>
    <x v="0"/>
    <x v="188"/>
    <x v="188"/>
    <n v="3"/>
    <s v="25-02-2024"/>
    <s v="Delivered"/>
    <x v="0"/>
    <n v="15440"/>
    <x v="3"/>
    <n v="4834"/>
  </r>
  <r>
    <n v="16159129"/>
    <x v="6"/>
    <n v="416823"/>
    <n v="5120"/>
    <n v="6716"/>
    <n v="1"/>
    <n v="0"/>
    <x v="0"/>
    <x v="186"/>
    <x v="186"/>
    <n v="6"/>
    <s v="15-02-2024"/>
    <s v="Delivered"/>
    <x v="2"/>
    <n v="5120"/>
    <x v="0"/>
    <n v="-1596"/>
  </r>
  <r>
    <n v="94598956"/>
    <x v="6"/>
    <n v="632459"/>
    <n v="18884"/>
    <n v="6716"/>
    <n v="1"/>
    <n v="0"/>
    <x v="0"/>
    <x v="180"/>
    <x v="180"/>
    <n v="2"/>
    <s v="15-02-2024"/>
    <s v="Delivered"/>
    <x v="1"/>
    <n v="18884"/>
    <x v="3"/>
    <n v="12168"/>
  </r>
  <r>
    <n v="64920799"/>
    <x v="6"/>
    <n v="405587"/>
    <n v="16930"/>
    <n v="6716"/>
    <n v="1"/>
    <n v="0"/>
    <x v="0"/>
    <x v="206"/>
    <x v="206"/>
    <n v="3"/>
    <s v="13-02-2024"/>
    <s v="Delivered"/>
    <x v="3"/>
    <n v="16930"/>
    <x v="0"/>
    <n v="10214"/>
  </r>
  <r>
    <n v="32277675"/>
    <x v="6"/>
    <n v="931770"/>
    <n v="16058"/>
    <n v="6716"/>
    <n v="2"/>
    <n v="1605.8"/>
    <x v="2"/>
    <x v="206"/>
    <x v="206"/>
    <n v="5"/>
    <s v="15-02-2024"/>
    <s v="Delivered"/>
    <x v="2"/>
    <n v="30510.2"/>
    <x v="2"/>
    <n v="17078.2"/>
  </r>
  <r>
    <n v="28185096"/>
    <x v="6"/>
    <n v="293946"/>
    <n v="18962"/>
    <n v="6716"/>
    <n v="1"/>
    <n v="0"/>
    <x v="0"/>
    <x v="207"/>
    <x v="207"/>
    <n v="2"/>
    <s v="28-02-2024"/>
    <s v="Delivered"/>
    <x v="0"/>
    <n v="18962"/>
    <x v="3"/>
    <n v="12246"/>
  </r>
  <r>
    <n v="28026223"/>
    <x v="4"/>
    <n v="559946"/>
    <n v="14960"/>
    <n v="1807"/>
    <n v="2"/>
    <n v="0"/>
    <x v="0"/>
    <x v="179"/>
    <x v="179"/>
    <n v="1"/>
    <s v="03-02-2024"/>
    <s v="Delivered"/>
    <x v="0"/>
    <n v="29920"/>
    <x v="1"/>
    <n v="26306"/>
  </r>
  <r>
    <n v="82095327"/>
    <x v="4"/>
    <n v="989410"/>
    <n v="14680"/>
    <n v="1807"/>
    <n v="4"/>
    <n v="2936"/>
    <x v="2"/>
    <x v="196"/>
    <x v="196"/>
    <n v="3"/>
    <s v="27-02-2024"/>
    <s v="Delivered"/>
    <x v="3"/>
    <n v="55784"/>
    <x v="1"/>
    <n v="48556"/>
  </r>
  <r>
    <n v="12267067"/>
    <x v="4"/>
    <n v="726883"/>
    <n v="1142"/>
    <n v="1807"/>
    <n v="1"/>
    <n v="0"/>
    <x v="0"/>
    <x v="185"/>
    <x v="185"/>
    <n v="1"/>
    <s v="22-02-2024"/>
    <s v="Delivered"/>
    <x v="2"/>
    <n v="1142"/>
    <x v="0"/>
    <n v="-665"/>
  </r>
  <r>
    <n v="32032560"/>
    <x v="4"/>
    <n v="348213"/>
    <n v="8548"/>
    <n v="1807"/>
    <n v="1"/>
    <n v="854.8"/>
    <x v="3"/>
    <x v="179"/>
    <x v="179"/>
    <n v="4"/>
    <s v="06-02-2024"/>
    <s v="Delivered"/>
    <x v="2"/>
    <n v="7693.2"/>
    <x v="0"/>
    <n v="5886.2"/>
  </r>
  <r>
    <n v="97086700"/>
    <x v="4"/>
    <n v="924087"/>
    <n v="13872"/>
    <n v="1807"/>
    <n v="2"/>
    <n v="2774.4"/>
    <x v="3"/>
    <x v="203"/>
    <x v="203"/>
    <n v="4"/>
    <s v="03-02-2024"/>
    <s v="Delivered"/>
    <x v="2"/>
    <n v="24969.599999999999"/>
    <x v="1"/>
    <n v="21355.599999999999"/>
  </r>
  <r>
    <n v="46011877"/>
    <x v="4"/>
    <n v="973449"/>
    <n v="14704"/>
    <n v="1807"/>
    <n v="1"/>
    <n v="1470.4"/>
    <x v="3"/>
    <x v="190"/>
    <x v="190"/>
    <n v="4"/>
    <s v="02-02-2024"/>
    <s v="Delivered"/>
    <x v="2"/>
    <n v="13233.6"/>
    <x v="2"/>
    <n v="11426.6"/>
  </r>
  <r>
    <n v="15014834"/>
    <x v="4"/>
    <n v="625151"/>
    <n v="17503"/>
    <n v="1807"/>
    <n v="2"/>
    <n v="0"/>
    <x v="0"/>
    <x v="201"/>
    <x v="201"/>
    <n v="1"/>
    <s v="08-02-2024"/>
    <s v="Delivered"/>
    <x v="2"/>
    <n v="35006"/>
    <x v="1"/>
    <n v="31392"/>
  </r>
  <r>
    <n v="23100061"/>
    <x v="4"/>
    <n v="547997"/>
    <n v="14726"/>
    <n v="1807"/>
    <n v="2"/>
    <n v="4417.8"/>
    <x v="1"/>
    <x v="206"/>
    <x v="206"/>
    <n v="6"/>
    <s v="16-02-2024"/>
    <s v="Delivered"/>
    <x v="0"/>
    <n v="25034.2"/>
    <x v="3"/>
    <n v="21420.2"/>
  </r>
  <r>
    <n v="42357445"/>
    <x v="4"/>
    <n v="326395"/>
    <n v="12338"/>
    <n v="1807"/>
    <n v="2"/>
    <n v="0"/>
    <x v="0"/>
    <x v="189"/>
    <x v="189"/>
    <n v="4"/>
    <s v="23-02-2024"/>
    <s v="Delivered"/>
    <x v="0"/>
    <n v="24676"/>
    <x v="2"/>
    <n v="21062"/>
  </r>
  <r>
    <n v="13524813"/>
    <x v="4"/>
    <n v="570248"/>
    <n v="8171"/>
    <n v="1807"/>
    <n v="1"/>
    <n v="0"/>
    <x v="0"/>
    <x v="183"/>
    <x v="183"/>
    <n v="5"/>
    <s v="13-02-2024"/>
    <s v="Delivered"/>
    <x v="2"/>
    <n v="8171"/>
    <x v="0"/>
    <n v="6364"/>
  </r>
  <r>
    <n v="96344588"/>
    <x v="5"/>
    <n v="593247"/>
    <n v="9080"/>
    <n v="6320"/>
    <n v="1"/>
    <n v="0"/>
    <x v="0"/>
    <x v="207"/>
    <x v="207"/>
    <n v="1"/>
    <s v="27-02-2024"/>
    <s v="Delivered"/>
    <x v="0"/>
    <n v="9080"/>
    <x v="1"/>
    <n v="2760"/>
  </r>
  <r>
    <n v="75709924"/>
    <x v="5"/>
    <n v="842818"/>
    <n v="3359"/>
    <n v="6320"/>
    <n v="3"/>
    <n v="0"/>
    <x v="0"/>
    <x v="179"/>
    <x v="179"/>
    <n v="6"/>
    <s v="08-02-2024"/>
    <s v="Delivered"/>
    <x v="3"/>
    <n v="10077"/>
    <x v="3"/>
    <n v="-8883"/>
  </r>
  <r>
    <n v="32928708"/>
    <x v="5"/>
    <n v="612509"/>
    <n v="5853"/>
    <n v="6320"/>
    <n v="2"/>
    <n v="2341.1999999999998"/>
    <x v="4"/>
    <x v="193"/>
    <x v="193"/>
    <n v="2"/>
    <s v="06-02-2024"/>
    <s v="Delivered"/>
    <x v="0"/>
    <n v="9364.7999999999993"/>
    <x v="3"/>
    <n v="-3275.2"/>
  </r>
  <r>
    <n v="31596235"/>
    <x v="5"/>
    <n v="963336"/>
    <n v="6782"/>
    <n v="6320"/>
    <n v="1"/>
    <n v="0"/>
    <x v="0"/>
    <x v="182"/>
    <x v="182"/>
    <n v="3"/>
    <s v="17-02-2024"/>
    <s v="Delivered"/>
    <x v="2"/>
    <n v="6782"/>
    <x v="2"/>
    <n v="462"/>
  </r>
  <r>
    <n v="27919925"/>
    <x v="5"/>
    <n v="365860"/>
    <n v="5652"/>
    <n v="6320"/>
    <n v="4"/>
    <n v="1130.4000000000001"/>
    <x v="2"/>
    <x v="202"/>
    <x v="202"/>
    <n v="4"/>
    <s v="01-02-2024"/>
    <s v="Delivered"/>
    <x v="2"/>
    <n v="21477.599999999999"/>
    <x v="2"/>
    <n v="-3802.4"/>
  </r>
  <r>
    <n v="56135950"/>
    <x v="5"/>
    <n v="895186"/>
    <n v="3317"/>
    <n v="6320"/>
    <n v="1"/>
    <n v="0"/>
    <x v="0"/>
    <x v="202"/>
    <x v="202"/>
    <n v="6"/>
    <s v="03-02-2024"/>
    <s v="Delivered"/>
    <x v="0"/>
    <n v="3317"/>
    <x v="3"/>
    <n v="-3003"/>
  </r>
  <r>
    <n v="10697290"/>
    <x v="5"/>
    <n v="752388"/>
    <n v="7371"/>
    <n v="6320"/>
    <n v="4"/>
    <n v="4422.6000000000004"/>
    <x v="1"/>
    <x v="197"/>
    <x v="197"/>
    <n v="1"/>
    <s v="01-02-2024"/>
    <s v="Delivered"/>
    <x v="2"/>
    <n v="25061.4"/>
    <x v="2"/>
    <n v="-218.6"/>
  </r>
  <r>
    <n v="89941241"/>
    <x v="5"/>
    <n v="745009"/>
    <n v="7380"/>
    <n v="6320"/>
    <n v="3"/>
    <n v="1107"/>
    <x v="2"/>
    <x v="195"/>
    <x v="195"/>
    <n v="7"/>
    <s v="18-02-2024"/>
    <s v="Delivered"/>
    <x v="0"/>
    <n v="21033"/>
    <x v="2"/>
    <n v="2073"/>
  </r>
  <r>
    <n v="65385548"/>
    <x v="14"/>
    <n v="691534"/>
    <n v="19605"/>
    <n v="819"/>
    <n v="2"/>
    <n v="1960.5"/>
    <x v="2"/>
    <x v="198"/>
    <x v="198"/>
    <n v="7"/>
    <s v="24-02-2024"/>
    <s v="Delivered"/>
    <x v="0"/>
    <n v="37249.5"/>
    <x v="1"/>
    <n v="35611.5"/>
  </r>
  <r>
    <n v="48606206"/>
    <x v="14"/>
    <n v="210195"/>
    <n v="8039"/>
    <n v="819"/>
    <n v="2"/>
    <n v="0"/>
    <x v="0"/>
    <x v="197"/>
    <x v="197"/>
    <n v="6"/>
    <s v="06-02-2024"/>
    <s v="Delivered"/>
    <x v="0"/>
    <n v="16078"/>
    <x v="2"/>
    <n v="14440"/>
  </r>
  <r>
    <n v="53929586"/>
    <x v="14"/>
    <n v="466431"/>
    <n v="8417"/>
    <n v="819"/>
    <n v="1"/>
    <n v="420.85"/>
    <x v="2"/>
    <x v="206"/>
    <x v="206"/>
    <n v="6"/>
    <s v="16-02-2024"/>
    <s v="Delivered"/>
    <x v="3"/>
    <n v="7996.15"/>
    <x v="1"/>
    <n v="7177.15"/>
  </r>
  <r>
    <n v="68930964"/>
    <x v="14"/>
    <n v="459409"/>
    <n v="9595"/>
    <n v="819"/>
    <n v="1"/>
    <n v="0"/>
    <x v="0"/>
    <x v="179"/>
    <x v="179"/>
    <n v="3"/>
    <s v="05-02-2024"/>
    <s v="Delivered"/>
    <x v="1"/>
    <n v="9595"/>
    <x v="1"/>
    <n v="8776"/>
  </r>
  <r>
    <n v="19865900"/>
    <x v="14"/>
    <n v="459168"/>
    <n v="1824"/>
    <n v="819"/>
    <n v="1"/>
    <n v="0"/>
    <x v="0"/>
    <x v="202"/>
    <x v="202"/>
    <n v="6"/>
    <s v="03-02-2024"/>
    <s v="Delivered"/>
    <x v="2"/>
    <n v="1824"/>
    <x v="1"/>
    <n v="1005"/>
  </r>
  <r>
    <n v="67961650"/>
    <x v="14"/>
    <n v="252973"/>
    <n v="19954"/>
    <n v="819"/>
    <n v="1"/>
    <n v="997.7"/>
    <x v="2"/>
    <x v="177"/>
    <x v="177"/>
    <n v="2"/>
    <s v="17-02-2024"/>
    <s v="Delivered"/>
    <x v="1"/>
    <n v="18956.3"/>
    <x v="1"/>
    <n v="18137.3"/>
  </r>
  <r>
    <n v="92414513"/>
    <x v="13"/>
    <n v="705543"/>
    <n v="4129"/>
    <n v="2243"/>
    <n v="2"/>
    <n v="0"/>
    <x v="0"/>
    <x v="207"/>
    <x v="207"/>
    <n v="3"/>
    <s v="29-02-2024"/>
    <s v="Delivered"/>
    <x v="0"/>
    <n v="8258"/>
    <x v="3"/>
    <n v="3772"/>
  </r>
  <r>
    <n v="44715141"/>
    <x v="13"/>
    <n v="611484"/>
    <n v="1079"/>
    <n v="2243"/>
    <n v="1"/>
    <n v="53.95"/>
    <x v="2"/>
    <x v="198"/>
    <x v="198"/>
    <n v="1"/>
    <s v="18-02-2024"/>
    <s v="Delivered"/>
    <x v="0"/>
    <n v="1025.05"/>
    <x v="0"/>
    <n v="-1217.95"/>
  </r>
  <r>
    <n v="46484819"/>
    <x v="13"/>
    <n v="883226"/>
    <n v="11331"/>
    <n v="2243"/>
    <n v="2"/>
    <n v="0"/>
    <x v="0"/>
    <x v="188"/>
    <x v="188"/>
    <n v="3"/>
    <s v="25-02-2024"/>
    <s v="Delivered"/>
    <x v="0"/>
    <n v="22662"/>
    <x v="1"/>
    <n v="18176"/>
  </r>
  <r>
    <n v="98854850"/>
    <x v="13"/>
    <n v="518319"/>
    <n v="14518"/>
    <n v="2243"/>
    <n v="1"/>
    <n v="0"/>
    <x v="0"/>
    <x v="177"/>
    <x v="177"/>
    <n v="1"/>
    <s v="16-02-2024"/>
    <s v="Delivered"/>
    <x v="3"/>
    <n v="14518"/>
    <x v="2"/>
    <n v="12275"/>
  </r>
  <r>
    <n v="32831133"/>
    <x v="13"/>
    <n v="978533"/>
    <n v="17050"/>
    <n v="2243"/>
    <n v="3"/>
    <n v="0"/>
    <x v="0"/>
    <x v="192"/>
    <x v="192"/>
    <n v="5"/>
    <s v="25-02-2024"/>
    <s v="Delivered"/>
    <x v="0"/>
    <n v="51150"/>
    <x v="3"/>
    <n v="44421"/>
  </r>
  <r>
    <n v="37207628"/>
    <x v="13"/>
    <n v="735348"/>
    <n v="6323"/>
    <n v="2243"/>
    <n v="1"/>
    <n v="0"/>
    <x v="0"/>
    <x v="201"/>
    <x v="201"/>
    <n v="7"/>
    <s v="14-02-2024"/>
    <s v="Delivered"/>
    <x v="0"/>
    <n v="6323"/>
    <x v="1"/>
    <n v="4080"/>
  </r>
  <r>
    <n v="98322292"/>
    <x v="13"/>
    <n v="345131"/>
    <n v="13314"/>
    <n v="2243"/>
    <n v="1"/>
    <n v="0"/>
    <x v="0"/>
    <x v="178"/>
    <x v="178"/>
    <n v="3"/>
    <s v="21-02-2024"/>
    <s v="Delivered"/>
    <x v="2"/>
    <n v="13314"/>
    <x v="1"/>
    <n v="11071"/>
  </r>
  <r>
    <n v="71021210"/>
    <x v="11"/>
    <n v="853453"/>
    <n v="4595"/>
    <n v="14603"/>
    <n v="2"/>
    <n v="0"/>
    <x v="0"/>
    <x v="191"/>
    <x v="191"/>
    <n v="7"/>
    <s v="13-02-2024"/>
    <s v="Delivered"/>
    <x v="0"/>
    <n v="9190"/>
    <x v="2"/>
    <n v="-20016"/>
  </r>
  <r>
    <n v="33326387"/>
    <x v="11"/>
    <n v="655251"/>
    <n v="18818"/>
    <n v="14603"/>
    <n v="3"/>
    <n v="0"/>
    <x v="0"/>
    <x v="195"/>
    <x v="195"/>
    <n v="6"/>
    <s v="17-02-2024"/>
    <s v="Delivered"/>
    <x v="0"/>
    <n v="56454"/>
    <x v="2"/>
    <n v="12645"/>
  </r>
  <r>
    <n v="25932563"/>
    <x v="11"/>
    <n v="472427"/>
    <n v="14448"/>
    <n v="14603"/>
    <n v="1"/>
    <n v="0"/>
    <x v="0"/>
    <x v="188"/>
    <x v="188"/>
    <n v="4"/>
    <s v="26-02-2024"/>
    <s v="Delivered"/>
    <x v="2"/>
    <n v="14448"/>
    <x v="1"/>
    <n v="-155"/>
  </r>
  <r>
    <n v="41541166"/>
    <x v="11"/>
    <n v="596737"/>
    <n v="961"/>
    <n v="14603"/>
    <n v="2"/>
    <n v="96.1"/>
    <x v="2"/>
    <x v="191"/>
    <x v="191"/>
    <n v="7"/>
    <s v="13-02-2024"/>
    <s v="Delivered"/>
    <x v="0"/>
    <n v="1825.9"/>
    <x v="0"/>
    <n v="-27380.1"/>
  </r>
  <r>
    <n v="24821786"/>
    <x v="11"/>
    <n v="327885"/>
    <n v="1831"/>
    <n v="14603"/>
    <n v="3"/>
    <n v="274.64999999999998"/>
    <x v="2"/>
    <x v="195"/>
    <x v="195"/>
    <n v="3"/>
    <s v="14-02-2024"/>
    <s v="Delivered"/>
    <x v="0"/>
    <n v="5218.3500000000004"/>
    <x v="0"/>
    <n v="-38590.65"/>
  </r>
  <r>
    <n v="53334226"/>
    <x v="11"/>
    <n v="618582"/>
    <n v="4158"/>
    <n v="14603"/>
    <n v="1"/>
    <n v="0"/>
    <x v="0"/>
    <x v="185"/>
    <x v="185"/>
    <n v="5"/>
    <s v="26-02-2024"/>
    <s v="Delivered"/>
    <x v="2"/>
    <n v="4158"/>
    <x v="1"/>
    <n v="-10445"/>
  </r>
  <r>
    <n v="35095571"/>
    <x v="2"/>
    <n v="726806"/>
    <n v="2262"/>
    <n v="4833"/>
    <n v="1"/>
    <n v="226.2"/>
    <x v="3"/>
    <x v="188"/>
    <x v="188"/>
    <n v="2"/>
    <s v="24-02-2024"/>
    <s v="Delivered"/>
    <x v="3"/>
    <n v="2035.8"/>
    <x v="3"/>
    <n v="-2797.2"/>
  </r>
  <r>
    <n v="15294153"/>
    <x v="2"/>
    <n v="280832"/>
    <n v="14672"/>
    <n v="4833"/>
    <n v="2"/>
    <n v="0"/>
    <x v="0"/>
    <x v="195"/>
    <x v="195"/>
    <n v="7"/>
    <s v="18-02-2024"/>
    <s v="Delivered"/>
    <x v="0"/>
    <n v="29344"/>
    <x v="2"/>
    <n v="19678"/>
  </r>
  <r>
    <n v="31139813"/>
    <x v="2"/>
    <n v="392818"/>
    <n v="5492"/>
    <n v="4833"/>
    <n v="2"/>
    <n v="2196.8000000000002"/>
    <x v="4"/>
    <x v="193"/>
    <x v="193"/>
    <n v="2"/>
    <s v="06-02-2024"/>
    <s v="Delivered"/>
    <x v="2"/>
    <n v="8787.2000000000007"/>
    <x v="1"/>
    <n v="-878.8"/>
  </r>
  <r>
    <n v="87949714"/>
    <x v="2"/>
    <n v="326395"/>
    <n v="11178"/>
    <n v="4833"/>
    <n v="1"/>
    <n v="0"/>
    <x v="0"/>
    <x v="206"/>
    <x v="206"/>
    <n v="5"/>
    <s v="15-02-2024"/>
    <s v="Delivered"/>
    <x v="0"/>
    <n v="11178"/>
    <x v="2"/>
    <n v="6345"/>
  </r>
  <r>
    <n v="20606094"/>
    <x v="2"/>
    <n v="361395"/>
    <n v="2342"/>
    <n v="4833"/>
    <n v="1"/>
    <n v="0"/>
    <x v="0"/>
    <x v="201"/>
    <x v="201"/>
    <n v="6"/>
    <s v="13-02-2024"/>
    <s v="Delivered"/>
    <x v="2"/>
    <n v="2342"/>
    <x v="1"/>
    <n v="-2491"/>
  </r>
  <r>
    <n v="82016510"/>
    <x v="2"/>
    <n v="981828"/>
    <n v="15198"/>
    <n v="4833"/>
    <n v="2"/>
    <n v="0"/>
    <x v="0"/>
    <x v="188"/>
    <x v="188"/>
    <n v="6"/>
    <s v="28-02-2024"/>
    <s v="Delivered"/>
    <x v="1"/>
    <n v="30396"/>
    <x v="2"/>
    <n v="20730"/>
  </r>
  <r>
    <n v="43646722"/>
    <x v="7"/>
    <n v="906357"/>
    <n v="10403"/>
    <n v="13689"/>
    <n v="4"/>
    <n v="2080.6"/>
    <x v="2"/>
    <x v="188"/>
    <x v="188"/>
    <n v="2"/>
    <s v="24-02-2024"/>
    <s v="Delivered"/>
    <x v="0"/>
    <n v="39531.4"/>
    <x v="3"/>
    <n v="-15224.6"/>
  </r>
  <r>
    <n v="81600831"/>
    <x v="7"/>
    <n v="682732"/>
    <n v="1238"/>
    <n v="13689"/>
    <n v="3"/>
    <n v="185.7"/>
    <x v="2"/>
    <x v="204"/>
    <x v="204"/>
    <n v="4"/>
    <s v="07-02-2024"/>
    <s v="Delivered"/>
    <x v="0"/>
    <n v="3528.3"/>
    <x v="1"/>
    <n v="-37538.699999999997"/>
  </r>
  <r>
    <n v="37592422"/>
    <x v="7"/>
    <n v="419162"/>
    <n v="11047"/>
    <n v="13689"/>
    <n v="1"/>
    <n v="552.35"/>
    <x v="2"/>
    <x v="178"/>
    <x v="178"/>
    <n v="4"/>
    <s v="22-02-2024"/>
    <s v="Delivered"/>
    <x v="2"/>
    <n v="10494.65"/>
    <x v="1"/>
    <n v="-3194.35"/>
  </r>
  <r>
    <n v="77796914"/>
    <x v="7"/>
    <n v="579167"/>
    <n v="13048"/>
    <n v="13689"/>
    <n v="1"/>
    <n v="1957.2"/>
    <x v="1"/>
    <x v="175"/>
    <x v="175"/>
    <n v="7"/>
    <s v="12-02-2024"/>
    <s v="Delivered"/>
    <x v="0"/>
    <n v="11090.8"/>
    <x v="4"/>
    <n v="-2598.1999999999998"/>
  </r>
  <r>
    <n v="69862640"/>
    <x v="7"/>
    <n v="559946"/>
    <n v="11101"/>
    <n v="13689"/>
    <n v="2"/>
    <n v="0"/>
    <x v="0"/>
    <x v="206"/>
    <x v="206"/>
    <n v="2"/>
    <s v="12-02-2024"/>
    <s v="Delivered"/>
    <x v="0"/>
    <n v="22202"/>
    <x v="2"/>
    <n v="-5176"/>
  </r>
  <r>
    <n v="63415303"/>
    <x v="7"/>
    <n v="387401"/>
    <n v="8890"/>
    <n v="13689"/>
    <n v="1"/>
    <n v="0"/>
    <x v="0"/>
    <x v="193"/>
    <x v="193"/>
    <n v="4"/>
    <s v="08-02-2024"/>
    <s v="Delivered"/>
    <x v="2"/>
    <n v="8890"/>
    <x v="2"/>
    <n v="-4799"/>
  </r>
  <r>
    <n v="52476240"/>
    <x v="7"/>
    <n v="955185"/>
    <n v="5648"/>
    <n v="13689"/>
    <n v="1"/>
    <n v="282.39999999999998"/>
    <x v="2"/>
    <x v="202"/>
    <x v="202"/>
    <n v="4"/>
    <s v="01-02-2024"/>
    <s v="Delivered"/>
    <x v="0"/>
    <n v="5365.6"/>
    <x v="0"/>
    <n v="-8323.4"/>
  </r>
  <r>
    <n v="27231111"/>
    <x v="9"/>
    <n v="628705"/>
    <n v="12374"/>
    <n v="7043"/>
    <n v="1"/>
    <n v="1237.4000000000001"/>
    <x v="3"/>
    <x v="177"/>
    <x v="177"/>
    <n v="2"/>
    <s v="17-02-2024"/>
    <s v="Delivered"/>
    <x v="2"/>
    <n v="11136.6"/>
    <x v="0"/>
    <n v="4093.6"/>
  </r>
  <r>
    <n v="36764927"/>
    <x v="9"/>
    <n v="887603"/>
    <n v="5893"/>
    <n v="7043"/>
    <n v="1"/>
    <n v="589.29999999999995"/>
    <x v="3"/>
    <x v="201"/>
    <x v="201"/>
    <n v="6"/>
    <s v="13-02-2024"/>
    <s v="Delivered"/>
    <x v="3"/>
    <n v="5303.7"/>
    <x v="2"/>
    <n v="-1739.3"/>
  </r>
  <r>
    <n v="53771998"/>
    <x v="9"/>
    <n v="916412"/>
    <n v="11756"/>
    <n v="7043"/>
    <n v="2"/>
    <n v="0"/>
    <x v="0"/>
    <x v="202"/>
    <x v="202"/>
    <n v="7"/>
    <s v="04-02-2024"/>
    <s v="Delivered"/>
    <x v="1"/>
    <n v="23512"/>
    <x v="1"/>
    <n v="9426"/>
  </r>
  <r>
    <n v="60142505"/>
    <x v="9"/>
    <n v="546265"/>
    <n v="14743"/>
    <n v="7043"/>
    <n v="1"/>
    <n v="2948.6"/>
    <x v="4"/>
    <x v="188"/>
    <x v="188"/>
    <n v="5"/>
    <s v="27-02-2024"/>
    <s v="Delivered"/>
    <x v="0"/>
    <n v="11794.4"/>
    <x v="1"/>
    <n v="4751.3999999999996"/>
  </r>
  <r>
    <n v="23951801"/>
    <x v="9"/>
    <n v="489511"/>
    <n v="3967"/>
    <n v="7043"/>
    <n v="2"/>
    <n v="0"/>
    <x v="0"/>
    <x v="189"/>
    <x v="189"/>
    <n v="7"/>
    <s v="26-02-2024"/>
    <s v="Delivered"/>
    <x v="1"/>
    <n v="7934"/>
    <x v="1"/>
    <n v="-6152"/>
  </r>
  <r>
    <n v="96519508"/>
    <x v="9"/>
    <n v="778923"/>
    <n v="19358"/>
    <n v="7043"/>
    <n v="1"/>
    <n v="0"/>
    <x v="0"/>
    <x v="190"/>
    <x v="190"/>
    <n v="7"/>
    <s v="05-02-2024"/>
    <s v="Delivered"/>
    <x v="0"/>
    <n v="19358"/>
    <x v="0"/>
    <n v="12315"/>
  </r>
  <r>
    <n v="45833216"/>
    <x v="1"/>
    <n v="613477"/>
    <n v="17263"/>
    <n v="3047"/>
    <n v="1"/>
    <n v="0"/>
    <x v="0"/>
    <x v="180"/>
    <x v="180"/>
    <n v="5"/>
    <s v="18-02-2024"/>
    <s v="Delivered"/>
    <x v="1"/>
    <n v="17263"/>
    <x v="2"/>
    <n v="14216"/>
  </r>
  <r>
    <n v="78227936"/>
    <x v="1"/>
    <n v="501659"/>
    <n v="6637"/>
    <n v="3047"/>
    <n v="1"/>
    <n v="0"/>
    <x v="0"/>
    <x v="205"/>
    <x v="205"/>
    <n v="4"/>
    <s v="20-02-2024"/>
    <s v="Delivered"/>
    <x v="0"/>
    <n v="6637"/>
    <x v="1"/>
    <n v="3590"/>
  </r>
  <r>
    <n v="11562947"/>
    <x v="1"/>
    <n v="576712"/>
    <n v="597"/>
    <n v="3047"/>
    <n v="3"/>
    <n v="89.55"/>
    <x v="2"/>
    <x v="175"/>
    <x v="175"/>
    <n v="4"/>
    <s v="09-02-2024"/>
    <s v="Delivered"/>
    <x v="3"/>
    <n v="1701.45"/>
    <x v="3"/>
    <n v="-7439.55"/>
  </r>
  <r>
    <n v="39971710"/>
    <x v="12"/>
    <n v="809303"/>
    <n v="7453"/>
    <n v="5308"/>
    <n v="1"/>
    <n v="745.3"/>
    <x v="3"/>
    <x v="192"/>
    <x v="192"/>
    <n v="6"/>
    <s v="26-02-2024"/>
    <s v="Delivered"/>
    <x v="2"/>
    <n v="6707.7"/>
    <x v="2"/>
    <n v="1399.7"/>
  </r>
  <r>
    <n v="63031203"/>
    <x v="12"/>
    <n v="251690"/>
    <n v="17703"/>
    <n v="5308"/>
    <n v="1"/>
    <n v="0"/>
    <x v="0"/>
    <x v="185"/>
    <x v="185"/>
    <n v="1"/>
    <s v="22-02-2024"/>
    <s v="Delivered"/>
    <x v="2"/>
    <n v="17703"/>
    <x v="2"/>
    <n v="12395"/>
  </r>
  <r>
    <n v="18325904"/>
    <x v="12"/>
    <n v="440633"/>
    <n v="7711"/>
    <n v="5308"/>
    <n v="1"/>
    <n v="0"/>
    <x v="0"/>
    <x v="203"/>
    <x v="203"/>
    <n v="6"/>
    <s v="05-02-2024"/>
    <s v="Delivered"/>
    <x v="0"/>
    <n v="7711"/>
    <x v="2"/>
    <n v="2403"/>
  </r>
  <r>
    <n v="48999266"/>
    <x v="12"/>
    <n v="514889"/>
    <n v="9008"/>
    <n v="5308"/>
    <n v="1"/>
    <n v="900.8"/>
    <x v="3"/>
    <x v="190"/>
    <x v="190"/>
    <n v="4"/>
    <s v="02-02-2024"/>
    <s v="Delivered"/>
    <x v="0"/>
    <n v="8107.2"/>
    <x v="3"/>
    <n v="2799.2"/>
  </r>
  <r>
    <n v="12925970"/>
    <x v="12"/>
    <n v="815332"/>
    <n v="5370"/>
    <n v="5308"/>
    <n v="1"/>
    <n v="0"/>
    <x v="0"/>
    <x v="181"/>
    <x v="181"/>
    <n v="4"/>
    <s v="05-02-2024"/>
    <s v="Delivered"/>
    <x v="2"/>
    <n v="5370"/>
    <x v="1"/>
    <n v="62"/>
  </r>
  <r>
    <n v="92048427"/>
    <x v="12"/>
    <n v="340600"/>
    <n v="7804"/>
    <n v="5308"/>
    <n v="1"/>
    <n v="1170.5999999999999"/>
    <x v="1"/>
    <x v="195"/>
    <x v="195"/>
    <n v="6"/>
    <s v="17-02-2024"/>
    <s v="Delivered"/>
    <x v="0"/>
    <n v="6633.4"/>
    <x v="2"/>
    <n v="1325.4"/>
  </r>
  <r>
    <n v="24032377"/>
    <x v="12"/>
    <n v="971523"/>
    <n v="7258"/>
    <n v="5308"/>
    <n v="1"/>
    <n v="0"/>
    <x v="0"/>
    <x v="181"/>
    <x v="181"/>
    <n v="3"/>
    <s v="04-02-2024"/>
    <s v="Delivered"/>
    <x v="2"/>
    <n v="7258"/>
    <x v="3"/>
    <n v="1950"/>
  </r>
  <r>
    <n v="17299874"/>
    <x v="0"/>
    <n v="866764"/>
    <n v="12049"/>
    <n v="7859"/>
    <n v="1"/>
    <n v="0"/>
    <x v="0"/>
    <x v="206"/>
    <x v="206"/>
    <n v="5"/>
    <s v="15-02-2024"/>
    <s v="Delivered"/>
    <x v="3"/>
    <n v="12049"/>
    <x v="2"/>
    <n v="4190"/>
  </r>
  <r>
    <n v="89715138"/>
    <x v="0"/>
    <n v="458207"/>
    <n v="12674"/>
    <n v="7859"/>
    <n v="2"/>
    <n v="0"/>
    <x v="0"/>
    <x v="201"/>
    <x v="201"/>
    <n v="6"/>
    <s v="13-02-2024"/>
    <s v="Delivered"/>
    <x v="3"/>
    <n v="25348"/>
    <x v="2"/>
    <n v="9630"/>
  </r>
  <r>
    <n v="63276690"/>
    <x v="0"/>
    <n v="864442"/>
    <n v="10182"/>
    <n v="7859"/>
    <n v="2"/>
    <n v="1018.2"/>
    <x v="2"/>
    <x v="196"/>
    <x v="196"/>
    <n v="2"/>
    <s v="26-02-2024"/>
    <s v="Delivered"/>
    <x v="2"/>
    <n v="19345.8"/>
    <x v="3"/>
    <n v="3627.8"/>
  </r>
  <r>
    <n v="33203422"/>
    <x v="0"/>
    <n v="360169"/>
    <n v="6122"/>
    <n v="7859"/>
    <n v="1"/>
    <n v="918.3"/>
    <x v="1"/>
    <x v="179"/>
    <x v="179"/>
    <n v="5"/>
    <s v="07-02-2024"/>
    <s v="Delivered"/>
    <x v="2"/>
    <n v="5203.7"/>
    <x v="2"/>
    <n v="-2655.3"/>
  </r>
  <r>
    <n v="89729429"/>
    <x v="0"/>
    <n v="646157"/>
    <n v="13193"/>
    <n v="7859"/>
    <n v="1"/>
    <n v="2638.6"/>
    <x v="4"/>
    <x v="206"/>
    <x v="206"/>
    <n v="4"/>
    <s v="14-02-2024"/>
    <s v="Delivered"/>
    <x v="1"/>
    <n v="10554.4"/>
    <x v="2"/>
    <n v="2695.4"/>
  </r>
  <r>
    <n v="25819123"/>
    <x v="0"/>
    <n v="365358"/>
    <n v="9591"/>
    <n v="7859"/>
    <n v="1"/>
    <n v="0"/>
    <x v="0"/>
    <x v="194"/>
    <x v="194"/>
    <n v="2"/>
    <s v="27-02-2024"/>
    <s v="Delivered"/>
    <x v="0"/>
    <n v="9591"/>
    <x v="2"/>
    <n v="1732"/>
  </r>
  <r>
    <n v="19015987"/>
    <x v="0"/>
    <n v="921846"/>
    <n v="5412"/>
    <n v="7859"/>
    <n v="1"/>
    <n v="0"/>
    <x v="0"/>
    <x v="192"/>
    <x v="192"/>
    <n v="4"/>
    <s v="24-02-2024"/>
    <s v="Delivered"/>
    <x v="1"/>
    <n v="5412"/>
    <x v="2"/>
    <n v="-2447"/>
  </r>
  <r>
    <m/>
    <x v="15"/>
    <m/>
    <m/>
    <n v="9575"/>
    <n v="0"/>
    <n v="0"/>
    <x v="0"/>
    <x v="208"/>
    <x v="208"/>
    <m/>
    <m/>
    <m/>
    <x v="4"/>
    <n v="0"/>
    <x v="4"/>
    <n v="0"/>
  </r>
  <r>
    <m/>
    <x v="16"/>
    <m/>
    <m/>
    <n v="14793"/>
    <n v="0"/>
    <n v="0"/>
    <x v="0"/>
    <x v="208"/>
    <x v="208"/>
    <m/>
    <m/>
    <m/>
    <x v="4"/>
    <n v="0"/>
    <x v="4"/>
    <n v="0"/>
  </r>
  <r>
    <m/>
    <x v="17"/>
    <m/>
    <m/>
    <n v="14584"/>
    <n v="0"/>
    <n v="0"/>
    <x v="0"/>
    <x v="208"/>
    <x v="208"/>
    <m/>
    <m/>
    <m/>
    <x v="4"/>
    <n v="0"/>
    <x v="4"/>
    <n v="0"/>
  </r>
  <r>
    <m/>
    <x v="18"/>
    <m/>
    <m/>
    <n v="13869"/>
    <n v="0"/>
    <n v="0"/>
    <x v="0"/>
    <x v="208"/>
    <x v="208"/>
    <m/>
    <m/>
    <m/>
    <x v="4"/>
    <n v="0"/>
    <x v="4"/>
    <n v="0"/>
  </r>
  <r>
    <m/>
    <x v="19"/>
    <m/>
    <m/>
    <n v="11504"/>
    <n v="0"/>
    <n v="0"/>
    <x v="0"/>
    <x v="208"/>
    <x v="208"/>
    <m/>
    <m/>
    <m/>
    <x v="4"/>
    <n v="0"/>
    <x v="4"/>
    <n v="0"/>
  </r>
  <r>
    <n v="12111482"/>
    <x v="0"/>
    <n v="462227"/>
    <n v="8944"/>
    <n v="7859"/>
    <n v="1"/>
    <n v="447.2"/>
    <x v="2"/>
    <x v="209"/>
    <x v="209"/>
    <n v="5"/>
    <s v="20-01-2023"/>
    <s v="Delivered"/>
    <x v="3"/>
    <n v="8496.7999999999993"/>
    <x v="0"/>
    <n v="637.79999999999995"/>
  </r>
  <r>
    <n v="50526484"/>
    <x v="0"/>
    <n v="325701"/>
    <n v="13535"/>
    <n v="7859"/>
    <n v="1"/>
    <n v="1353.5"/>
    <x v="3"/>
    <x v="210"/>
    <x v="210"/>
    <n v="3"/>
    <s v="21-01-2023"/>
    <s v="Delivered"/>
    <x v="0"/>
    <n v="12181.5"/>
    <x v="4"/>
    <n v="4322.5"/>
  </r>
  <r>
    <n v="78333267"/>
    <x v="0"/>
    <n v="274852"/>
    <n v="3936"/>
    <n v="7859"/>
    <n v="1"/>
    <n v="393.6"/>
    <x v="3"/>
    <x v="211"/>
    <x v="211"/>
    <n v="6"/>
    <s v="22-01-2023"/>
    <s v="Delivered"/>
    <x v="0"/>
    <n v="3542.4"/>
    <x v="2"/>
    <n v="-4316.6000000000004"/>
  </r>
  <r>
    <n v="92590645"/>
    <x v="0"/>
    <n v="388627"/>
    <n v="7293"/>
    <n v="7859"/>
    <n v="1"/>
    <n v="0"/>
    <x v="0"/>
    <x v="209"/>
    <x v="209"/>
    <n v="7"/>
    <s v="22-01-2023"/>
    <s v="Delivered"/>
    <x v="0"/>
    <n v="7293"/>
    <x v="2"/>
    <n v="-566"/>
  </r>
  <r>
    <n v="31516757"/>
    <x v="0"/>
    <n v="663690"/>
    <n v="18797"/>
    <n v="7859"/>
    <n v="1"/>
    <n v="3759.4"/>
    <x v="4"/>
    <x v="212"/>
    <x v="212"/>
    <n v="5"/>
    <s v="27-01-2023"/>
    <s v="Delivered"/>
    <x v="2"/>
    <n v="15037.6"/>
    <x v="3"/>
    <n v="7178.6"/>
  </r>
  <r>
    <n v="29655410"/>
    <x v="0"/>
    <n v="313844"/>
    <n v="16090"/>
    <n v="7859"/>
    <n v="1"/>
    <n v="0"/>
    <x v="0"/>
    <x v="211"/>
    <x v="211"/>
    <n v="1"/>
    <s v="17-01-2023"/>
    <s v="Delivered"/>
    <x v="1"/>
    <n v="16090"/>
    <x v="0"/>
    <n v="8231"/>
  </r>
  <r>
    <n v="36025314"/>
    <x v="0"/>
    <n v="803869"/>
    <n v="15252"/>
    <n v="7859"/>
    <n v="2"/>
    <n v="0"/>
    <x v="0"/>
    <x v="210"/>
    <x v="210"/>
    <n v="6"/>
    <s v="24-01-2023"/>
    <s v="Delivered"/>
    <x v="2"/>
    <n v="30504"/>
    <x v="3"/>
    <n v="14786"/>
  </r>
  <r>
    <n v="58592048"/>
    <x v="0"/>
    <n v="495818"/>
    <n v="13747"/>
    <n v="7859"/>
    <n v="3"/>
    <n v="0"/>
    <x v="0"/>
    <x v="213"/>
    <x v="213"/>
    <n v="4"/>
    <s v="13-01-2023"/>
    <s v="Delivered"/>
    <x v="1"/>
    <n v="41241"/>
    <x v="2"/>
    <n v="17664"/>
  </r>
  <r>
    <n v="17275149"/>
    <x v="0"/>
    <n v="856190"/>
    <n v="5220"/>
    <n v="7859"/>
    <n v="2"/>
    <n v="0"/>
    <x v="0"/>
    <x v="214"/>
    <x v="214"/>
    <n v="3"/>
    <s v="09-01-2023"/>
    <s v="Delivered"/>
    <x v="1"/>
    <n v="10440"/>
    <x v="4"/>
    <n v="-5278"/>
  </r>
  <r>
    <n v="29822594"/>
    <x v="1"/>
    <n v="781866"/>
    <n v="7511"/>
    <n v="3047"/>
    <n v="1"/>
    <n v="375.55"/>
    <x v="2"/>
    <x v="215"/>
    <x v="215"/>
    <n v="3"/>
    <s v="11-01-2023"/>
    <s v="Delivered"/>
    <x v="0"/>
    <n v="7135.45"/>
    <x v="2"/>
    <n v="4088.45"/>
  </r>
  <r>
    <n v="97902129"/>
    <x v="1"/>
    <n v="969295"/>
    <n v="14019"/>
    <n v="3047"/>
    <n v="1"/>
    <n v="1401.9"/>
    <x v="3"/>
    <x v="216"/>
    <x v="216"/>
    <n v="7"/>
    <s v="21-01-2023"/>
    <s v="Delivered"/>
    <x v="0"/>
    <n v="12617.1"/>
    <x v="2"/>
    <n v="9570.1"/>
  </r>
  <r>
    <n v="30776478"/>
    <x v="1"/>
    <n v="749526"/>
    <n v="10570"/>
    <n v="3047"/>
    <n v="2"/>
    <n v="2114"/>
    <x v="3"/>
    <x v="215"/>
    <x v="215"/>
    <n v="2"/>
    <s v="10-01-2023"/>
    <s v="Delivered"/>
    <x v="1"/>
    <n v="19026"/>
    <x v="1"/>
    <n v="12932"/>
  </r>
  <r>
    <n v="20607151"/>
    <x v="2"/>
    <n v="531064"/>
    <n v="9004"/>
    <n v="4833"/>
    <n v="1"/>
    <n v="900.4"/>
    <x v="3"/>
    <x v="215"/>
    <x v="215"/>
    <n v="2"/>
    <s v="10-01-2023"/>
    <s v="Delivered"/>
    <x v="0"/>
    <n v="8103.6"/>
    <x v="0"/>
    <n v="3270.6"/>
  </r>
  <r>
    <n v="68246664"/>
    <x v="2"/>
    <n v="921568"/>
    <n v="10337"/>
    <n v="4833"/>
    <n v="1"/>
    <n v="0"/>
    <x v="0"/>
    <x v="217"/>
    <x v="217"/>
    <n v="7"/>
    <s v="27-01-2023"/>
    <s v="Delivered"/>
    <x v="0"/>
    <n v="10337"/>
    <x v="2"/>
    <n v="5504"/>
  </r>
  <r>
    <n v="49491631"/>
    <x v="2"/>
    <n v="888049"/>
    <n v="5519"/>
    <n v="4833"/>
    <n v="1"/>
    <n v="551.9"/>
    <x v="3"/>
    <x v="217"/>
    <x v="217"/>
    <n v="3"/>
    <s v="23-01-2023"/>
    <s v="Delivered"/>
    <x v="0"/>
    <n v="4967.1000000000004"/>
    <x v="3"/>
    <n v="134.1"/>
  </r>
  <r>
    <n v="96031876"/>
    <x v="3"/>
    <n v="746699"/>
    <n v="18808"/>
    <n v="5303"/>
    <n v="1"/>
    <n v="0"/>
    <x v="0"/>
    <x v="218"/>
    <x v="218"/>
    <n v="2"/>
    <s v="14-01-2023"/>
    <s v="Delivered"/>
    <x v="2"/>
    <n v="18808"/>
    <x v="3"/>
    <n v="13505"/>
  </r>
  <r>
    <n v="43822301"/>
    <x v="3"/>
    <n v="385186"/>
    <n v="5640"/>
    <n v="5303"/>
    <n v="1"/>
    <n v="0"/>
    <x v="0"/>
    <x v="210"/>
    <x v="210"/>
    <n v="5"/>
    <s v="23-01-2023"/>
    <s v="Delivered"/>
    <x v="0"/>
    <n v="5640"/>
    <x v="1"/>
    <n v="337"/>
  </r>
  <r>
    <n v="69023966"/>
    <x v="3"/>
    <n v="791380"/>
    <n v="894"/>
    <n v="5303"/>
    <n v="2"/>
    <n v="0"/>
    <x v="0"/>
    <x v="219"/>
    <x v="219"/>
    <n v="2"/>
    <s v="12-01-2023"/>
    <s v="Delivered"/>
    <x v="0"/>
    <n v="1788"/>
    <x v="2"/>
    <n v="-8818"/>
  </r>
  <r>
    <n v="69330166"/>
    <x v="3"/>
    <n v="233795"/>
    <n v="18012"/>
    <n v="5303"/>
    <n v="3"/>
    <n v="0"/>
    <x v="0"/>
    <x v="220"/>
    <x v="220"/>
    <n v="1"/>
    <s v="22-01-2023"/>
    <s v="Delivered"/>
    <x v="0"/>
    <n v="54036"/>
    <x v="1"/>
    <n v="38127"/>
  </r>
  <r>
    <n v="96934122"/>
    <x v="3"/>
    <n v="749435"/>
    <n v="11744"/>
    <n v="5303"/>
    <n v="1"/>
    <n v="587.20000000000005"/>
    <x v="2"/>
    <x v="214"/>
    <x v="214"/>
    <n v="6"/>
    <s v="12-01-2023"/>
    <s v="Delivered"/>
    <x v="2"/>
    <n v="11156.8"/>
    <x v="1"/>
    <n v="5853.8"/>
  </r>
  <r>
    <n v="39254705"/>
    <x v="3"/>
    <n v="206945"/>
    <n v="4466"/>
    <n v="5303"/>
    <n v="1"/>
    <n v="0"/>
    <x v="0"/>
    <x v="221"/>
    <x v="221"/>
    <n v="2"/>
    <s v="03-01-2023"/>
    <s v="Delivered"/>
    <x v="0"/>
    <n v="4466"/>
    <x v="0"/>
    <n v="-837"/>
  </r>
  <r>
    <n v="63481198"/>
    <x v="3"/>
    <n v="739535"/>
    <n v="6823"/>
    <n v="5303"/>
    <n v="2"/>
    <n v="682.3"/>
    <x v="2"/>
    <x v="222"/>
    <x v="222"/>
    <n v="1"/>
    <s v="06-01-2023"/>
    <s v="Delivered"/>
    <x v="0"/>
    <n v="12963.7"/>
    <x v="0"/>
    <n v="2357.6999999999998"/>
  </r>
  <r>
    <n v="30743797"/>
    <x v="3"/>
    <n v="749435"/>
    <n v="18192"/>
    <n v="5303"/>
    <n v="2"/>
    <n v="7276.8"/>
    <x v="4"/>
    <x v="218"/>
    <x v="218"/>
    <n v="1"/>
    <s v="13-01-2023"/>
    <s v="Delivered"/>
    <x v="0"/>
    <n v="29107.200000000001"/>
    <x v="2"/>
    <n v="18501.2"/>
  </r>
  <r>
    <n v="56420476"/>
    <x v="4"/>
    <n v="437730"/>
    <n v="1253"/>
    <n v="1807"/>
    <n v="1"/>
    <n v="0"/>
    <x v="0"/>
    <x v="215"/>
    <x v="215"/>
    <n v="3"/>
    <s v="11-01-2023"/>
    <s v="Delivered"/>
    <x v="0"/>
    <n v="1253"/>
    <x v="1"/>
    <n v="-554"/>
  </r>
  <r>
    <n v="12300840"/>
    <x v="4"/>
    <n v="240382"/>
    <n v="14407"/>
    <n v="1807"/>
    <n v="1"/>
    <n v="720.35"/>
    <x v="2"/>
    <x v="149"/>
    <x v="149"/>
    <n v="4"/>
    <s v="29-01-2023"/>
    <s v="Delivered"/>
    <x v="2"/>
    <n v="13686.65"/>
    <x v="3"/>
    <n v="11879.65"/>
  </r>
  <r>
    <n v="18113477"/>
    <x v="4"/>
    <n v="804223"/>
    <n v="2623"/>
    <n v="1807"/>
    <n v="1"/>
    <n v="262.3"/>
    <x v="3"/>
    <x v="210"/>
    <x v="210"/>
    <n v="3"/>
    <s v="21-01-2023"/>
    <s v="Delivered"/>
    <x v="2"/>
    <n v="2360.6999999999998"/>
    <x v="1"/>
    <n v="553.70000000000005"/>
  </r>
  <r>
    <n v="65902739"/>
    <x v="4"/>
    <n v="932162"/>
    <n v="3193"/>
    <n v="1807"/>
    <n v="1"/>
    <n v="319.3"/>
    <x v="3"/>
    <x v="210"/>
    <x v="210"/>
    <n v="4"/>
    <s v="22-01-2023"/>
    <s v="Delivered"/>
    <x v="0"/>
    <n v="2873.7"/>
    <x v="1"/>
    <n v="1066.7"/>
  </r>
  <r>
    <n v="99133246"/>
    <x v="4"/>
    <n v="462035"/>
    <n v="10951"/>
    <n v="1807"/>
    <n v="2"/>
    <n v="0"/>
    <x v="0"/>
    <x v="149"/>
    <x v="149"/>
    <n v="4"/>
    <s v="29-01-2023"/>
    <s v="Delivered"/>
    <x v="0"/>
    <n v="21902"/>
    <x v="2"/>
    <n v="18288"/>
  </r>
  <r>
    <n v="52196099"/>
    <x v="4"/>
    <n v="786179"/>
    <n v="8796"/>
    <n v="1807"/>
    <n v="3"/>
    <n v="1319.4"/>
    <x v="2"/>
    <x v="222"/>
    <x v="222"/>
    <n v="7"/>
    <s v="12-01-2023"/>
    <s v="Delivered"/>
    <x v="0"/>
    <n v="25068.6"/>
    <x v="0"/>
    <n v="19647.599999999999"/>
  </r>
  <r>
    <n v="88270025"/>
    <x v="4"/>
    <n v="872036"/>
    <n v="7350"/>
    <n v="1807"/>
    <n v="1"/>
    <n v="0"/>
    <x v="0"/>
    <x v="223"/>
    <x v="223"/>
    <n v="6"/>
    <s v="30-01-2023"/>
    <s v="Delivered"/>
    <x v="0"/>
    <n v="7350"/>
    <x v="3"/>
    <n v="5543"/>
  </r>
  <r>
    <n v="54988206"/>
    <x v="4"/>
    <n v="679404"/>
    <n v="10852"/>
    <n v="1807"/>
    <n v="1"/>
    <n v="0"/>
    <x v="0"/>
    <x v="222"/>
    <x v="222"/>
    <n v="5"/>
    <s v="10-01-2023"/>
    <s v="Delivered"/>
    <x v="0"/>
    <n v="10852"/>
    <x v="3"/>
    <n v="9045"/>
  </r>
  <r>
    <n v="52091325"/>
    <x v="4"/>
    <n v="748736"/>
    <n v="9840"/>
    <n v="1807"/>
    <n v="2"/>
    <n v="2952"/>
    <x v="1"/>
    <x v="224"/>
    <x v="224"/>
    <n v="1"/>
    <s v="24-01-2023"/>
    <s v="Delivered"/>
    <x v="0"/>
    <n v="16728"/>
    <x v="1"/>
    <n v="13114"/>
  </r>
  <r>
    <n v="82769008"/>
    <x v="5"/>
    <n v="770143"/>
    <n v="12853"/>
    <n v="6320"/>
    <n v="2"/>
    <n v="1285.3"/>
    <x v="2"/>
    <x v="159"/>
    <x v="159"/>
    <n v="1"/>
    <s v="27-01-2023"/>
    <s v="Delivered"/>
    <x v="0"/>
    <n v="24420.7"/>
    <x v="1"/>
    <n v="11780.7"/>
  </r>
  <r>
    <n v="33776150"/>
    <x v="5"/>
    <n v="458207"/>
    <n v="11803"/>
    <n v="6320"/>
    <n v="1"/>
    <n v="0"/>
    <x v="0"/>
    <x v="225"/>
    <x v="225"/>
    <n v="6"/>
    <s v="19-01-2023"/>
    <s v="Delivered"/>
    <x v="0"/>
    <n v="11803"/>
    <x v="3"/>
    <n v="5483"/>
  </r>
  <r>
    <n v="51946203"/>
    <x v="5"/>
    <n v="835988"/>
    <n v="16993"/>
    <n v="6320"/>
    <n v="1"/>
    <n v="0"/>
    <x v="0"/>
    <x v="212"/>
    <x v="212"/>
    <n v="7"/>
    <s v="29-01-2023"/>
    <s v="Delivered"/>
    <x v="0"/>
    <n v="16993"/>
    <x v="1"/>
    <n v="10673"/>
  </r>
  <r>
    <n v="56702542"/>
    <x v="5"/>
    <n v="463165"/>
    <n v="14188"/>
    <n v="6320"/>
    <n v="1"/>
    <n v="0"/>
    <x v="0"/>
    <x v="213"/>
    <x v="213"/>
    <n v="5"/>
    <s v="14-01-2023"/>
    <s v="Delivered"/>
    <x v="3"/>
    <n v="14188"/>
    <x v="2"/>
    <n v="7868"/>
  </r>
  <r>
    <n v="44917589"/>
    <x v="5"/>
    <n v="393720"/>
    <n v="840"/>
    <n v="6320"/>
    <n v="2"/>
    <n v="0"/>
    <x v="0"/>
    <x v="209"/>
    <x v="209"/>
    <n v="2"/>
    <s v="17-01-2023"/>
    <s v="Delivered"/>
    <x v="1"/>
    <n v="1680"/>
    <x v="0"/>
    <n v="-10960"/>
  </r>
  <r>
    <n v="96268397"/>
    <x v="5"/>
    <n v="722998"/>
    <n v="15749"/>
    <n v="6320"/>
    <n v="2"/>
    <n v="0"/>
    <x v="0"/>
    <x v="214"/>
    <x v="214"/>
    <n v="6"/>
    <s v="12-01-2023"/>
    <s v="Delivered"/>
    <x v="2"/>
    <n v="31498"/>
    <x v="1"/>
    <n v="18858"/>
  </r>
  <r>
    <n v="42847661"/>
    <x v="6"/>
    <n v="822650"/>
    <n v="18480"/>
    <n v="6716"/>
    <n v="1"/>
    <n v="0"/>
    <x v="0"/>
    <x v="210"/>
    <x v="210"/>
    <n v="5"/>
    <s v="23-01-2023"/>
    <s v="Delivered"/>
    <x v="3"/>
    <n v="18480"/>
    <x v="3"/>
    <n v="11764"/>
  </r>
  <r>
    <n v="17749299"/>
    <x v="6"/>
    <n v="360639"/>
    <n v="7609"/>
    <n v="6716"/>
    <n v="2"/>
    <n v="760.9"/>
    <x v="2"/>
    <x v="226"/>
    <x v="226"/>
    <n v="5"/>
    <s v="24-01-2023"/>
    <s v="Delivered"/>
    <x v="3"/>
    <n v="14457.1"/>
    <x v="1"/>
    <n v="1025.0999999999999"/>
  </r>
  <r>
    <n v="25601471"/>
    <x v="6"/>
    <n v="260254"/>
    <n v="8364"/>
    <n v="6716"/>
    <n v="2"/>
    <n v="836.4"/>
    <x v="2"/>
    <x v="216"/>
    <x v="216"/>
    <n v="3"/>
    <s v="17-01-2023"/>
    <s v="Delivered"/>
    <x v="0"/>
    <n v="15891.6"/>
    <x v="2"/>
    <n v="2459.6"/>
  </r>
  <r>
    <n v="50063879"/>
    <x v="6"/>
    <n v="311760"/>
    <n v="9823"/>
    <n v="6716"/>
    <n v="3"/>
    <n v="1473.45"/>
    <x v="2"/>
    <x v="217"/>
    <x v="217"/>
    <n v="1"/>
    <s v="21-01-2023"/>
    <s v="Delivered"/>
    <x v="2"/>
    <n v="27995.55"/>
    <x v="2"/>
    <n v="7847.55"/>
  </r>
  <r>
    <n v="72336371"/>
    <x v="6"/>
    <n v="739535"/>
    <n v="18287"/>
    <n v="6716"/>
    <n v="2"/>
    <n v="0"/>
    <x v="0"/>
    <x v="221"/>
    <x v="221"/>
    <n v="6"/>
    <s v="07-01-2023"/>
    <s v="Delivered"/>
    <x v="0"/>
    <n v="36574"/>
    <x v="0"/>
    <n v="23142"/>
  </r>
  <r>
    <n v="88862539"/>
    <x v="6"/>
    <n v="289982"/>
    <n v="13827"/>
    <n v="6716"/>
    <n v="3"/>
    <n v="2074.0500000000002"/>
    <x v="2"/>
    <x v="220"/>
    <x v="220"/>
    <n v="6"/>
    <s v="27-01-2023"/>
    <s v="Delivered"/>
    <x v="1"/>
    <n v="39406.949999999997"/>
    <x v="1"/>
    <n v="19258.95"/>
  </r>
  <r>
    <n v="83227889"/>
    <x v="6"/>
    <n v="687546"/>
    <n v="5256"/>
    <n v="6716"/>
    <n v="3"/>
    <n v="0"/>
    <x v="0"/>
    <x v="216"/>
    <x v="216"/>
    <n v="2"/>
    <s v="16-01-2023"/>
    <s v="Delivered"/>
    <x v="1"/>
    <n v="15768"/>
    <x v="1"/>
    <n v="-4380"/>
  </r>
  <r>
    <n v="66267415"/>
    <x v="6"/>
    <n v="928834"/>
    <n v="4329"/>
    <n v="6716"/>
    <n v="3"/>
    <n v="0"/>
    <x v="0"/>
    <x v="220"/>
    <x v="220"/>
    <n v="2"/>
    <s v="23-01-2023"/>
    <s v="Delivered"/>
    <x v="0"/>
    <n v="12987"/>
    <x v="3"/>
    <n v="-7161"/>
  </r>
  <r>
    <n v="81432350"/>
    <x v="7"/>
    <n v="798199"/>
    <n v="6395"/>
    <n v="13689"/>
    <n v="3"/>
    <n v="0"/>
    <x v="0"/>
    <x v="227"/>
    <x v="227"/>
    <n v="5"/>
    <s v="09-01-2023"/>
    <s v="Delivered"/>
    <x v="3"/>
    <n v="19185"/>
    <x v="1"/>
    <n v="-21882"/>
  </r>
  <r>
    <n v="69959826"/>
    <x v="7"/>
    <n v="303550"/>
    <n v="9432"/>
    <n v="13689"/>
    <n v="1"/>
    <n v="943.2"/>
    <x v="3"/>
    <x v="215"/>
    <x v="215"/>
    <n v="4"/>
    <s v="12-01-2023"/>
    <s v="Delivered"/>
    <x v="0"/>
    <n v="8488.7999999999993"/>
    <x v="0"/>
    <n v="-5200.2"/>
  </r>
  <r>
    <n v="28533117"/>
    <x v="7"/>
    <n v="293826"/>
    <n v="12110"/>
    <n v="13689"/>
    <n v="1"/>
    <n v="1816.5"/>
    <x v="1"/>
    <x v="222"/>
    <x v="222"/>
    <n v="5"/>
    <s v="10-01-2023"/>
    <s v="Delivered"/>
    <x v="2"/>
    <n v="10293.5"/>
    <x v="0"/>
    <n v="-3395.5"/>
  </r>
  <r>
    <n v="64362516"/>
    <x v="7"/>
    <n v="505323"/>
    <n v="14954"/>
    <n v="13689"/>
    <n v="1"/>
    <n v="747.7"/>
    <x v="2"/>
    <x v="158"/>
    <x v="158"/>
    <n v="2"/>
    <s v="29-01-2023"/>
    <s v="Delivered"/>
    <x v="2"/>
    <n v="14206.3"/>
    <x v="1"/>
    <n v="517.29999999999995"/>
  </r>
  <r>
    <n v="68548403"/>
    <x v="7"/>
    <n v="886641"/>
    <n v="3539"/>
    <n v="13689"/>
    <n v="1"/>
    <n v="0"/>
    <x v="0"/>
    <x v="149"/>
    <x v="149"/>
    <n v="3"/>
    <s v="28-01-2023"/>
    <s v="Delivered"/>
    <x v="0"/>
    <n v="3539"/>
    <x v="0"/>
    <n v="-10150"/>
  </r>
  <r>
    <n v="42691263"/>
    <x v="7"/>
    <n v="846901"/>
    <n v="13674"/>
    <n v="13689"/>
    <n v="3"/>
    <n v="6153.3"/>
    <x v="1"/>
    <x v="209"/>
    <x v="209"/>
    <n v="7"/>
    <s v="22-01-2023"/>
    <s v="Delivered"/>
    <x v="2"/>
    <n v="34868.699999999997"/>
    <x v="3"/>
    <n v="-6198.3"/>
  </r>
  <r>
    <n v="53261270"/>
    <x v="7"/>
    <n v="838613"/>
    <n v="1869"/>
    <n v="13689"/>
    <n v="2"/>
    <n v="0"/>
    <x v="0"/>
    <x v="214"/>
    <x v="214"/>
    <n v="6"/>
    <s v="12-01-2023"/>
    <s v="Delivered"/>
    <x v="0"/>
    <n v="3738"/>
    <x v="0"/>
    <n v="-23640"/>
  </r>
  <r>
    <n v="35708194"/>
    <x v="7"/>
    <n v="359540"/>
    <n v="4482"/>
    <n v="13689"/>
    <n v="1"/>
    <n v="224.1"/>
    <x v="2"/>
    <x v="149"/>
    <x v="149"/>
    <n v="4"/>
    <s v="29-01-2023"/>
    <s v="Delivered"/>
    <x v="0"/>
    <n v="4257.8999999999996"/>
    <x v="3"/>
    <n v="-9431.1"/>
  </r>
  <r>
    <n v="52436584"/>
    <x v="7"/>
    <n v="843852"/>
    <n v="17325"/>
    <n v="13689"/>
    <n v="4"/>
    <n v="0"/>
    <x v="0"/>
    <x v="212"/>
    <x v="212"/>
    <n v="2"/>
    <s v="24-01-2023"/>
    <s v="Delivered"/>
    <x v="0"/>
    <n v="69300"/>
    <x v="1"/>
    <n v="14544"/>
  </r>
  <r>
    <n v="74988034"/>
    <x v="8"/>
    <n v="531246"/>
    <n v="8647"/>
    <n v="8679"/>
    <n v="1"/>
    <n v="0"/>
    <x v="0"/>
    <x v="226"/>
    <x v="226"/>
    <n v="5"/>
    <s v="24-01-2023"/>
    <s v="Delivered"/>
    <x v="3"/>
    <n v="8647"/>
    <x v="2"/>
    <n v="-32"/>
  </r>
  <r>
    <n v="69295515"/>
    <x v="8"/>
    <n v="568145"/>
    <n v="737"/>
    <n v="8679"/>
    <n v="4"/>
    <n v="0"/>
    <x v="0"/>
    <x v="212"/>
    <x v="212"/>
    <n v="1"/>
    <s v="23-01-2023"/>
    <s v="Delivered"/>
    <x v="0"/>
    <n v="2948"/>
    <x v="2"/>
    <n v="-31768"/>
  </r>
  <r>
    <n v="87925434"/>
    <x v="8"/>
    <n v="356846"/>
    <n v="5238"/>
    <n v="8679"/>
    <n v="3"/>
    <n v="0"/>
    <x v="0"/>
    <x v="222"/>
    <x v="222"/>
    <n v="5"/>
    <s v="10-01-2023"/>
    <s v="Delivered"/>
    <x v="0"/>
    <n v="15714"/>
    <x v="0"/>
    <n v="-10323"/>
  </r>
  <r>
    <n v="55307111"/>
    <x v="9"/>
    <n v="708876"/>
    <n v="8277"/>
    <n v="7043"/>
    <n v="1"/>
    <n v="413.85"/>
    <x v="2"/>
    <x v="228"/>
    <x v="228"/>
    <n v="5"/>
    <s v="22-01-2023"/>
    <s v="Delivered"/>
    <x v="0"/>
    <n v="7863.15"/>
    <x v="3"/>
    <n v="820.15"/>
  </r>
  <r>
    <n v="31306555"/>
    <x v="9"/>
    <n v="450878"/>
    <n v="17697"/>
    <n v="7043"/>
    <n v="1"/>
    <n v="884.85"/>
    <x v="2"/>
    <x v="227"/>
    <x v="227"/>
    <n v="3"/>
    <s v="07-01-2023"/>
    <s v="Delivered"/>
    <x v="3"/>
    <n v="16812.150000000001"/>
    <x v="2"/>
    <n v="9769.15"/>
  </r>
  <r>
    <n v="48412328"/>
    <x v="9"/>
    <n v="883932"/>
    <n v="17126"/>
    <n v="7043"/>
    <n v="2"/>
    <n v="3425.2"/>
    <x v="3"/>
    <x v="219"/>
    <x v="219"/>
    <n v="5"/>
    <s v="15-01-2023"/>
    <s v="Delivered"/>
    <x v="0"/>
    <n v="30826.799999999999"/>
    <x v="1"/>
    <n v="16740.8"/>
  </r>
  <r>
    <n v="46468984"/>
    <x v="9"/>
    <n v="570248"/>
    <n v="14545"/>
    <n v="7043"/>
    <n v="2"/>
    <n v="0"/>
    <x v="0"/>
    <x v="224"/>
    <x v="224"/>
    <n v="5"/>
    <s v="28-01-2023"/>
    <s v="Delivered"/>
    <x v="0"/>
    <n v="29090"/>
    <x v="0"/>
    <n v="15004"/>
  </r>
  <r>
    <n v="68664992"/>
    <x v="10"/>
    <n v="762407"/>
    <n v="10591"/>
    <n v="10780"/>
    <n v="2"/>
    <n v="1059.0999999999999"/>
    <x v="2"/>
    <x v="209"/>
    <x v="209"/>
    <n v="4"/>
    <s v="19-01-2023"/>
    <s v="Delivered"/>
    <x v="2"/>
    <n v="20122.900000000001"/>
    <x v="0"/>
    <n v="-1437.1"/>
  </r>
  <r>
    <n v="40838737"/>
    <x v="10"/>
    <n v="341422"/>
    <n v="10249"/>
    <n v="10780"/>
    <n v="2"/>
    <n v="2049.8000000000002"/>
    <x v="3"/>
    <x v="227"/>
    <x v="227"/>
    <n v="6"/>
    <s v="10-01-2023"/>
    <s v="Delivered"/>
    <x v="1"/>
    <n v="18448.2"/>
    <x v="2"/>
    <n v="-3111.8"/>
  </r>
  <r>
    <n v="12099943"/>
    <x v="10"/>
    <n v="939389"/>
    <n v="15859"/>
    <n v="10780"/>
    <n v="1"/>
    <n v="0"/>
    <x v="0"/>
    <x v="217"/>
    <x v="217"/>
    <n v="2"/>
    <s v="22-01-2023"/>
    <s v="Delivered"/>
    <x v="2"/>
    <n v="15859"/>
    <x v="1"/>
    <n v="5079"/>
  </r>
  <r>
    <n v="38720823"/>
    <x v="10"/>
    <n v="305149"/>
    <n v="8084"/>
    <n v="10780"/>
    <n v="1"/>
    <n v="404.2"/>
    <x v="2"/>
    <x v="222"/>
    <x v="222"/>
    <n v="3"/>
    <s v="08-01-2023"/>
    <s v="Delivered"/>
    <x v="0"/>
    <n v="7679.8"/>
    <x v="1"/>
    <n v="-3100.2"/>
  </r>
  <r>
    <n v="14963880"/>
    <x v="10"/>
    <n v="321916"/>
    <n v="19738"/>
    <n v="10780"/>
    <n v="1"/>
    <n v="0"/>
    <x v="0"/>
    <x v="228"/>
    <x v="228"/>
    <n v="3"/>
    <s v="20-01-2023"/>
    <s v="Delivered"/>
    <x v="0"/>
    <n v="19738"/>
    <x v="3"/>
    <n v="8958"/>
  </r>
  <r>
    <n v="22243983"/>
    <x v="10"/>
    <n v="362816"/>
    <n v="13329"/>
    <n v="10780"/>
    <n v="2"/>
    <n v="0"/>
    <x v="0"/>
    <x v="226"/>
    <x v="226"/>
    <n v="4"/>
    <s v="23-01-2023"/>
    <s v="Delivered"/>
    <x v="0"/>
    <n v="26658"/>
    <x v="1"/>
    <n v="5098"/>
  </r>
  <r>
    <n v="25766039"/>
    <x v="10"/>
    <n v="765482"/>
    <n v="6585"/>
    <n v="10780"/>
    <n v="1"/>
    <n v="0"/>
    <x v="0"/>
    <x v="211"/>
    <x v="211"/>
    <n v="3"/>
    <s v="19-01-2023"/>
    <s v="Delivered"/>
    <x v="3"/>
    <n v="6585"/>
    <x v="3"/>
    <n v="-4195"/>
  </r>
  <r>
    <n v="50987442"/>
    <x v="10"/>
    <n v="392818"/>
    <n v="7375"/>
    <n v="10780"/>
    <n v="1"/>
    <n v="0"/>
    <x v="0"/>
    <x v="217"/>
    <x v="217"/>
    <n v="1"/>
    <s v="21-01-2023"/>
    <s v="Delivered"/>
    <x v="0"/>
    <n v="7375"/>
    <x v="0"/>
    <n v="-3405"/>
  </r>
  <r>
    <n v="81057233"/>
    <x v="11"/>
    <n v="462227"/>
    <n v="19789"/>
    <n v="14603"/>
    <n v="1"/>
    <n v="2968.35"/>
    <x v="1"/>
    <x v="159"/>
    <x v="159"/>
    <n v="1"/>
    <s v="27-01-2023"/>
    <s v="Delivered"/>
    <x v="2"/>
    <n v="16820.650000000001"/>
    <x v="2"/>
    <n v="2217.65"/>
  </r>
  <r>
    <n v="42657384"/>
    <x v="11"/>
    <n v="537666"/>
    <n v="4944"/>
    <n v="14603"/>
    <n v="1"/>
    <n v="0"/>
    <x v="0"/>
    <x v="212"/>
    <x v="212"/>
    <n v="3"/>
    <s v="25-01-2023"/>
    <s v="Delivered"/>
    <x v="2"/>
    <n v="4944"/>
    <x v="0"/>
    <n v="-9659"/>
  </r>
  <r>
    <n v="98588154"/>
    <x v="11"/>
    <n v="402647"/>
    <n v="14038"/>
    <n v="14603"/>
    <n v="1"/>
    <n v="0"/>
    <x v="0"/>
    <x v="229"/>
    <x v="229"/>
    <n v="1"/>
    <s v="04-01-2023"/>
    <s v="Delivered"/>
    <x v="3"/>
    <n v="14038"/>
    <x v="3"/>
    <n v="-565"/>
  </r>
  <r>
    <n v="91424562"/>
    <x v="12"/>
    <n v="931663"/>
    <n v="9160"/>
    <n v="5308"/>
    <n v="1"/>
    <n v="0"/>
    <x v="0"/>
    <x v="223"/>
    <x v="223"/>
    <n v="2"/>
    <s v="26-01-2023"/>
    <s v="Delivered"/>
    <x v="2"/>
    <n v="9160"/>
    <x v="0"/>
    <n v="3852"/>
  </r>
  <r>
    <n v="53306792"/>
    <x v="12"/>
    <n v="219264"/>
    <n v="6318"/>
    <n v="5308"/>
    <n v="1"/>
    <n v="631.79999999999995"/>
    <x v="3"/>
    <x v="158"/>
    <x v="158"/>
    <n v="1"/>
    <s v="28-01-2023"/>
    <s v="Delivered"/>
    <x v="2"/>
    <n v="5686.2"/>
    <x v="3"/>
    <n v="378.2"/>
  </r>
  <r>
    <n v="20633503"/>
    <x v="12"/>
    <n v="359540"/>
    <n v="14732"/>
    <n v="5308"/>
    <n v="1"/>
    <n v="0"/>
    <x v="0"/>
    <x v="219"/>
    <x v="219"/>
    <n v="6"/>
    <s v="16-01-2023"/>
    <s v="Delivered"/>
    <x v="0"/>
    <n v="14732"/>
    <x v="0"/>
    <n v="9424"/>
  </r>
  <r>
    <n v="48137561"/>
    <x v="12"/>
    <n v="375018"/>
    <n v="3047"/>
    <n v="5308"/>
    <n v="3"/>
    <n v="0"/>
    <x v="0"/>
    <x v="223"/>
    <x v="223"/>
    <n v="2"/>
    <s v="26-01-2023"/>
    <s v="Delivered"/>
    <x v="0"/>
    <n v="9141"/>
    <x v="3"/>
    <n v="-6783"/>
  </r>
  <r>
    <n v="17028380"/>
    <x v="12"/>
    <n v="280832"/>
    <n v="15722"/>
    <n v="5308"/>
    <n v="4"/>
    <n v="6288.8"/>
    <x v="3"/>
    <x v="225"/>
    <x v="225"/>
    <n v="7"/>
    <s v="20-01-2023"/>
    <s v="Delivered"/>
    <x v="3"/>
    <n v="56599.199999999997"/>
    <x v="2"/>
    <n v="35367.199999999997"/>
  </r>
  <r>
    <n v="93821894"/>
    <x v="12"/>
    <n v="269832"/>
    <n v="3525"/>
    <n v="5308"/>
    <n v="1"/>
    <n v="0"/>
    <x v="0"/>
    <x v="230"/>
    <x v="230"/>
    <n v="1"/>
    <s v="03-01-2023"/>
    <s v="Delivered"/>
    <x v="0"/>
    <n v="3525"/>
    <x v="2"/>
    <n v="-1783"/>
  </r>
  <r>
    <n v="44355473"/>
    <x v="12"/>
    <n v="801344"/>
    <n v="15621"/>
    <n v="5308"/>
    <n v="2"/>
    <n v="0"/>
    <x v="0"/>
    <x v="216"/>
    <x v="216"/>
    <n v="7"/>
    <s v="21-01-2023"/>
    <s v="Delivered"/>
    <x v="0"/>
    <n v="31242"/>
    <x v="0"/>
    <n v="20626"/>
  </r>
  <r>
    <n v="23798190"/>
    <x v="12"/>
    <n v="362520"/>
    <n v="8247"/>
    <n v="5308"/>
    <n v="2"/>
    <n v="0"/>
    <x v="0"/>
    <x v="210"/>
    <x v="210"/>
    <n v="1"/>
    <s v="19-01-2023"/>
    <s v="Delivered"/>
    <x v="0"/>
    <n v="16494"/>
    <x v="2"/>
    <n v="5878"/>
  </r>
  <r>
    <n v="33581357"/>
    <x v="12"/>
    <n v="824041"/>
    <n v="3681"/>
    <n v="5308"/>
    <n v="1"/>
    <n v="0"/>
    <x v="0"/>
    <x v="213"/>
    <x v="213"/>
    <n v="3"/>
    <s v="12-01-2023"/>
    <s v="Delivered"/>
    <x v="1"/>
    <n v="3681"/>
    <x v="4"/>
    <n v="-1627"/>
  </r>
  <r>
    <n v="90180577"/>
    <x v="12"/>
    <n v="872550"/>
    <n v="7585"/>
    <n v="5308"/>
    <n v="1"/>
    <n v="379.25"/>
    <x v="2"/>
    <x v="222"/>
    <x v="222"/>
    <n v="4"/>
    <s v="09-01-2023"/>
    <s v="Delivered"/>
    <x v="0"/>
    <n v="7205.75"/>
    <x v="2"/>
    <n v="1897.75"/>
  </r>
  <r>
    <n v="46578001"/>
    <x v="12"/>
    <n v="334097"/>
    <n v="1738"/>
    <n v="5308"/>
    <n v="4"/>
    <n v="347.6"/>
    <x v="2"/>
    <x v="213"/>
    <x v="213"/>
    <n v="2"/>
    <s v="11-01-2023"/>
    <s v="Delivered"/>
    <x v="1"/>
    <n v="6604.4"/>
    <x v="2"/>
    <n v="-14627.6"/>
  </r>
  <r>
    <n v="41163805"/>
    <x v="12"/>
    <n v="489939"/>
    <n v="14274"/>
    <n v="5308"/>
    <n v="1"/>
    <n v="0"/>
    <x v="0"/>
    <x v="210"/>
    <x v="210"/>
    <n v="5"/>
    <s v="23-01-2023"/>
    <s v="Delivered"/>
    <x v="0"/>
    <n v="14274"/>
    <x v="0"/>
    <n v="8966"/>
  </r>
  <r>
    <n v="15858241"/>
    <x v="12"/>
    <n v="395472"/>
    <n v="1025"/>
    <n v="5308"/>
    <n v="2"/>
    <n v="0"/>
    <x v="0"/>
    <x v="225"/>
    <x v="225"/>
    <n v="3"/>
    <s v="16-01-2023"/>
    <s v="Delivered"/>
    <x v="1"/>
    <n v="2050"/>
    <x v="1"/>
    <n v="-8566"/>
  </r>
  <r>
    <n v="91424737"/>
    <x v="12"/>
    <n v="699753"/>
    <n v="551"/>
    <n v="5308"/>
    <n v="1"/>
    <n v="0"/>
    <x v="0"/>
    <x v="227"/>
    <x v="227"/>
    <n v="2"/>
    <s v="06-01-2023"/>
    <s v="Delivered"/>
    <x v="0"/>
    <n v="551"/>
    <x v="1"/>
    <n v="-4757"/>
  </r>
  <r>
    <n v="15307982"/>
    <x v="13"/>
    <n v="318844"/>
    <n v="13805"/>
    <n v="2243"/>
    <n v="1"/>
    <n v="0"/>
    <x v="0"/>
    <x v="231"/>
    <x v="231"/>
    <n v="6"/>
    <s v="13-01-2023"/>
    <s v="Delivered"/>
    <x v="0"/>
    <n v="13805"/>
    <x v="2"/>
    <n v="11562"/>
  </r>
  <r>
    <n v="59805178"/>
    <x v="13"/>
    <n v="575565"/>
    <n v="12301"/>
    <n v="2243"/>
    <n v="2"/>
    <n v="1230.0999999999999"/>
    <x v="2"/>
    <x v="214"/>
    <x v="214"/>
    <n v="3"/>
    <s v="09-01-2023"/>
    <s v="Delivered"/>
    <x v="0"/>
    <n v="23371.9"/>
    <x v="3"/>
    <n v="18885.900000000001"/>
  </r>
  <r>
    <n v="50502136"/>
    <x v="13"/>
    <n v="822725"/>
    <n v="19360"/>
    <n v="2243"/>
    <n v="1"/>
    <n v="2904"/>
    <x v="1"/>
    <x v="226"/>
    <x v="226"/>
    <n v="3"/>
    <s v="22-01-2023"/>
    <s v="Delivered"/>
    <x v="0"/>
    <n v="16456"/>
    <x v="2"/>
    <n v="14213"/>
  </r>
  <r>
    <n v="27463800"/>
    <x v="13"/>
    <n v="536219"/>
    <n v="3041"/>
    <n v="2243"/>
    <n v="3"/>
    <n v="0"/>
    <x v="0"/>
    <x v="210"/>
    <x v="210"/>
    <n v="7"/>
    <s v="25-01-2023"/>
    <s v="Delivered"/>
    <x v="0"/>
    <n v="9123"/>
    <x v="3"/>
    <n v="2394"/>
  </r>
  <r>
    <n v="67556566"/>
    <x v="13"/>
    <n v="341003"/>
    <n v="11092"/>
    <n v="2243"/>
    <n v="1"/>
    <n v="0"/>
    <x v="0"/>
    <x v="213"/>
    <x v="213"/>
    <n v="3"/>
    <s v="12-01-2023"/>
    <s v="Delivered"/>
    <x v="0"/>
    <n v="11092"/>
    <x v="2"/>
    <n v="8849"/>
  </r>
  <r>
    <n v="96911784"/>
    <x v="13"/>
    <n v="909794"/>
    <n v="11018"/>
    <n v="2243"/>
    <n v="1"/>
    <n v="0"/>
    <x v="0"/>
    <x v="231"/>
    <x v="231"/>
    <n v="1"/>
    <s v="08-01-2023"/>
    <s v="Delivered"/>
    <x v="0"/>
    <n v="11018"/>
    <x v="2"/>
    <n v="8775"/>
  </r>
  <r>
    <n v="20099059"/>
    <x v="13"/>
    <n v="965344"/>
    <n v="15578"/>
    <n v="2243"/>
    <n v="4"/>
    <n v="3115.6"/>
    <x v="2"/>
    <x v="231"/>
    <x v="231"/>
    <n v="2"/>
    <s v="09-01-2023"/>
    <s v="Delivered"/>
    <x v="2"/>
    <n v="59196.4"/>
    <x v="0"/>
    <n v="50224.4"/>
  </r>
  <r>
    <n v="78159587"/>
    <x v="13"/>
    <n v="286554"/>
    <n v="5801"/>
    <n v="2243"/>
    <n v="2"/>
    <n v="0"/>
    <x v="0"/>
    <x v="213"/>
    <x v="213"/>
    <n v="4"/>
    <s v="13-01-2023"/>
    <s v="Delivered"/>
    <x v="1"/>
    <n v="11602"/>
    <x v="0"/>
    <n v="7116"/>
  </r>
  <r>
    <n v="35714784"/>
    <x v="13"/>
    <n v="790525"/>
    <n v="12016"/>
    <n v="2243"/>
    <n v="1"/>
    <n v="0"/>
    <x v="0"/>
    <x v="211"/>
    <x v="211"/>
    <n v="1"/>
    <s v="17-01-2023"/>
    <s v="Delivered"/>
    <x v="2"/>
    <n v="12016"/>
    <x v="2"/>
    <n v="9773"/>
  </r>
  <r>
    <n v="65507111"/>
    <x v="14"/>
    <n v="570248"/>
    <n v="2737"/>
    <n v="819"/>
    <n v="4"/>
    <n v="1094.8"/>
    <x v="3"/>
    <x v="227"/>
    <x v="227"/>
    <n v="4"/>
    <s v="08-01-2023"/>
    <s v="Delivered"/>
    <x v="1"/>
    <n v="9853.2000000000007"/>
    <x v="3"/>
    <n v="6577.2"/>
  </r>
  <r>
    <n v="25922674"/>
    <x v="14"/>
    <n v="872550"/>
    <n v="19981"/>
    <n v="819"/>
    <n v="4"/>
    <n v="0"/>
    <x v="0"/>
    <x v="217"/>
    <x v="217"/>
    <n v="6"/>
    <s v="26-01-2023"/>
    <s v="Delivered"/>
    <x v="0"/>
    <n v="79924"/>
    <x v="2"/>
    <n v="76648"/>
  </r>
  <r>
    <n v="80890196"/>
    <x v="14"/>
    <n v="942846"/>
    <n v="706"/>
    <n v="819"/>
    <n v="1"/>
    <n v="0"/>
    <x v="0"/>
    <x v="209"/>
    <x v="209"/>
    <n v="6"/>
    <s v="21-01-2023"/>
    <s v="Delivered"/>
    <x v="3"/>
    <n v="706"/>
    <x v="0"/>
    <n v="-113"/>
  </r>
  <r>
    <n v="81275182"/>
    <x v="14"/>
    <n v="880027"/>
    <n v="8172"/>
    <n v="819"/>
    <n v="3"/>
    <n v="2451.6"/>
    <x v="3"/>
    <x v="216"/>
    <x v="216"/>
    <n v="7"/>
    <s v="21-01-2023"/>
    <s v="Delivered"/>
    <x v="2"/>
    <n v="22064.400000000001"/>
    <x v="3"/>
    <n v="19607.400000000001"/>
  </r>
  <r>
    <n v="92467167"/>
    <x v="14"/>
    <n v="528096"/>
    <n v="7624"/>
    <n v="819"/>
    <n v="2"/>
    <n v="0"/>
    <x v="0"/>
    <x v="223"/>
    <x v="223"/>
    <n v="2"/>
    <s v="26-01-2023"/>
    <s v="Delivered"/>
    <x v="0"/>
    <n v="15248"/>
    <x v="2"/>
    <n v="13610"/>
  </r>
  <r>
    <n v="44210729"/>
    <x v="14"/>
    <n v="359338"/>
    <n v="3437"/>
    <n v="819"/>
    <n v="1"/>
    <n v="0"/>
    <x v="0"/>
    <x v="218"/>
    <x v="218"/>
    <n v="6"/>
    <s v="18-01-2023"/>
    <s v="Delivered"/>
    <x v="3"/>
    <n v="3437"/>
    <x v="1"/>
    <n v="2618"/>
  </r>
  <r>
    <n v="47463522"/>
    <x v="14"/>
    <n v="266418"/>
    <n v="8787"/>
    <n v="819"/>
    <n v="1"/>
    <n v="0"/>
    <x v="0"/>
    <x v="218"/>
    <x v="218"/>
    <n v="6"/>
    <s v="18-01-2023"/>
    <s v="Delivered"/>
    <x v="2"/>
    <n v="8787"/>
    <x v="0"/>
    <n v="7968"/>
  </r>
  <r>
    <n v="84158663"/>
    <x v="14"/>
    <n v="572640"/>
    <n v="18629"/>
    <n v="819"/>
    <n v="1"/>
    <n v="0"/>
    <x v="0"/>
    <x v="219"/>
    <x v="219"/>
    <n v="4"/>
    <s v="14-01-2023"/>
    <s v="Delivered"/>
    <x v="3"/>
    <n v="18629"/>
    <x v="2"/>
    <n v="17810"/>
  </r>
  <r>
    <n v="82079745"/>
    <x v="8"/>
    <n v="341268"/>
    <n v="13633"/>
    <n v="8679"/>
    <n v="3"/>
    <n v="4089.9"/>
    <x v="3"/>
    <x v="224"/>
    <x v="224"/>
    <n v="4"/>
    <s v="27-01-2023"/>
    <s v="Delivered"/>
    <x v="0"/>
    <n v="36809.1"/>
    <x v="3"/>
    <n v="10772.1"/>
  </r>
  <r>
    <n v="75840632"/>
    <x v="8"/>
    <n v="291061"/>
    <n v="4732"/>
    <n v="8679"/>
    <n v="1"/>
    <n v="236.6"/>
    <x v="2"/>
    <x v="232"/>
    <x v="232"/>
    <n v="5"/>
    <s v="16-01-2023"/>
    <s v="Delivered"/>
    <x v="2"/>
    <n v="4495.3999999999996"/>
    <x v="3"/>
    <n v="-4183.6000000000004"/>
  </r>
  <r>
    <n v="50882445"/>
    <x v="8"/>
    <n v="533025"/>
    <n v="6803"/>
    <n v="8679"/>
    <n v="1"/>
    <n v="340.15"/>
    <x v="2"/>
    <x v="231"/>
    <x v="231"/>
    <n v="7"/>
    <s v="14-01-2023"/>
    <s v="Delivered"/>
    <x v="0"/>
    <n v="6462.85"/>
    <x v="1"/>
    <n v="-2216.15"/>
  </r>
  <r>
    <n v="96889858"/>
    <x v="8"/>
    <n v="716256"/>
    <n v="16580"/>
    <n v="8679"/>
    <n v="1"/>
    <n v="829"/>
    <x v="2"/>
    <x v="209"/>
    <x v="209"/>
    <n v="7"/>
    <s v="22-01-2023"/>
    <s v="Delivered"/>
    <x v="2"/>
    <n v="15751"/>
    <x v="1"/>
    <n v="7072"/>
  </r>
  <r>
    <n v="36541600"/>
    <x v="8"/>
    <n v="241843"/>
    <n v="3038"/>
    <n v="8679"/>
    <n v="1"/>
    <n v="0"/>
    <x v="0"/>
    <x v="217"/>
    <x v="217"/>
    <n v="1"/>
    <s v="21-01-2023"/>
    <s v="Delivered"/>
    <x v="3"/>
    <n v="3038"/>
    <x v="1"/>
    <n v="-5641"/>
  </r>
  <r>
    <n v="70655283"/>
    <x v="8"/>
    <n v="804277"/>
    <n v="11905"/>
    <n v="8679"/>
    <n v="4"/>
    <n v="0"/>
    <x v="0"/>
    <x v="230"/>
    <x v="230"/>
    <n v="1"/>
    <s v="03-01-2023"/>
    <s v="Delivered"/>
    <x v="1"/>
    <n v="47620"/>
    <x v="1"/>
    <n v="12904"/>
  </r>
  <r>
    <n v="76591799"/>
    <x v="8"/>
    <n v="509030"/>
    <n v="8533"/>
    <n v="8679"/>
    <n v="4"/>
    <n v="0"/>
    <x v="0"/>
    <x v="229"/>
    <x v="229"/>
    <n v="1"/>
    <s v="04-01-2023"/>
    <s v="Delivered"/>
    <x v="0"/>
    <n v="34132"/>
    <x v="2"/>
    <n v="-584"/>
  </r>
  <r>
    <n v="11082139"/>
    <x v="8"/>
    <n v="751752"/>
    <n v="11516"/>
    <n v="8679"/>
    <n v="1"/>
    <n v="0"/>
    <x v="0"/>
    <x v="213"/>
    <x v="213"/>
    <n v="3"/>
    <s v="12-01-2023"/>
    <s v="Delivered"/>
    <x v="1"/>
    <n v="11516"/>
    <x v="0"/>
    <n v="2837"/>
  </r>
  <r>
    <n v="32750139"/>
    <x v="8"/>
    <n v="784572"/>
    <n v="4171"/>
    <n v="8679"/>
    <n v="2"/>
    <n v="0"/>
    <x v="0"/>
    <x v="232"/>
    <x v="232"/>
    <n v="1"/>
    <s v="12-01-2023"/>
    <s v="Delivered"/>
    <x v="2"/>
    <n v="8342"/>
    <x v="2"/>
    <n v="-9016"/>
  </r>
  <r>
    <n v="58249394"/>
    <x v="10"/>
    <n v="572787"/>
    <n v="2972"/>
    <n v="10780"/>
    <n v="2"/>
    <n v="0"/>
    <x v="0"/>
    <x v="229"/>
    <x v="229"/>
    <n v="4"/>
    <s v="07-01-2023"/>
    <s v="Delivered"/>
    <x v="1"/>
    <n v="5944"/>
    <x v="3"/>
    <n v="-15616"/>
  </r>
  <r>
    <n v="88405961"/>
    <x v="10"/>
    <n v="539121"/>
    <n v="17080"/>
    <n v="10780"/>
    <n v="2"/>
    <n v="1708"/>
    <x v="2"/>
    <x v="225"/>
    <x v="225"/>
    <n v="3"/>
    <s v="16-01-2023"/>
    <s v="Delivered"/>
    <x v="1"/>
    <n v="32452"/>
    <x v="1"/>
    <n v="10892"/>
  </r>
  <r>
    <n v="61407440"/>
    <x v="10"/>
    <n v="775458"/>
    <n v="13937"/>
    <n v="10780"/>
    <n v="1"/>
    <n v="0"/>
    <x v="0"/>
    <x v="214"/>
    <x v="214"/>
    <n v="2"/>
    <s v="08-01-2023"/>
    <s v="Delivered"/>
    <x v="0"/>
    <n v="13937"/>
    <x v="2"/>
    <n v="3157"/>
  </r>
  <r>
    <n v="72189327"/>
    <x v="10"/>
    <n v="886837"/>
    <n v="13327"/>
    <n v="10780"/>
    <n v="2"/>
    <n v="3998.1"/>
    <x v="1"/>
    <x v="232"/>
    <x v="232"/>
    <n v="3"/>
    <s v="14-01-2023"/>
    <s v="Delivered"/>
    <x v="0"/>
    <n v="22655.9"/>
    <x v="1"/>
    <n v="1095.9000000000001"/>
  </r>
  <r>
    <n v="62928934"/>
    <x v="10"/>
    <n v="969295"/>
    <n v="6986"/>
    <n v="10780"/>
    <n v="2"/>
    <n v="2794.4"/>
    <x v="4"/>
    <x v="232"/>
    <x v="232"/>
    <n v="1"/>
    <s v="12-01-2023"/>
    <s v="Delivered"/>
    <x v="0"/>
    <n v="11177.6"/>
    <x v="1"/>
    <n v="-10382.4"/>
  </r>
  <r>
    <n v="62088975"/>
    <x v="3"/>
    <n v="861282"/>
    <n v="15994"/>
    <n v="5303"/>
    <n v="2"/>
    <n v="0"/>
    <x v="0"/>
    <x v="220"/>
    <x v="220"/>
    <n v="6"/>
    <s v="27-01-2023"/>
    <s v="Delivered"/>
    <x v="0"/>
    <n v="31988"/>
    <x v="0"/>
    <n v="21382"/>
  </r>
  <r>
    <n v="29949181"/>
    <x v="3"/>
    <n v="724970"/>
    <n v="6165"/>
    <n v="5303"/>
    <n v="2"/>
    <n v="616.5"/>
    <x v="2"/>
    <x v="217"/>
    <x v="217"/>
    <n v="4"/>
    <s v="24-01-2023"/>
    <s v="Delivered"/>
    <x v="0"/>
    <n v="11713.5"/>
    <x v="2"/>
    <n v="1107.5"/>
  </r>
  <r>
    <n v="54372866"/>
    <x v="3"/>
    <n v="788426"/>
    <n v="3861"/>
    <n v="5303"/>
    <n v="1"/>
    <n v="0"/>
    <x v="0"/>
    <x v="232"/>
    <x v="232"/>
    <n v="2"/>
    <s v="13-01-2023"/>
    <s v="Delivered"/>
    <x v="3"/>
    <n v="3861"/>
    <x v="2"/>
    <n v="-1442"/>
  </r>
  <r>
    <n v="34814337"/>
    <x v="3"/>
    <n v="827761"/>
    <n v="10078"/>
    <n v="5303"/>
    <n v="1"/>
    <n v="0"/>
    <x v="0"/>
    <x v="216"/>
    <x v="216"/>
    <n v="7"/>
    <s v="21-01-2023"/>
    <s v="Delivered"/>
    <x v="0"/>
    <n v="10078"/>
    <x v="0"/>
    <n v="4775"/>
  </r>
  <r>
    <n v="57621071"/>
    <x v="3"/>
    <n v="220798"/>
    <n v="10848"/>
    <n v="5303"/>
    <n v="3"/>
    <n v="0"/>
    <x v="0"/>
    <x v="224"/>
    <x v="224"/>
    <n v="5"/>
    <s v="28-01-2023"/>
    <s v="Delivered"/>
    <x v="2"/>
    <n v="32544"/>
    <x v="1"/>
    <n v="16635"/>
  </r>
  <r>
    <n v="50831043"/>
    <x v="3"/>
    <n v="574175"/>
    <n v="11971"/>
    <n v="5303"/>
    <n v="1"/>
    <n v="1795.65"/>
    <x v="1"/>
    <x v="219"/>
    <x v="219"/>
    <n v="4"/>
    <s v="14-01-2023"/>
    <s v="Delivered"/>
    <x v="0"/>
    <n v="10175.35"/>
    <x v="1"/>
    <n v="4872.3500000000004"/>
  </r>
  <r>
    <n v="23746101"/>
    <x v="3"/>
    <n v="602995"/>
    <n v="18966"/>
    <n v="5303"/>
    <n v="2"/>
    <n v="3793.2"/>
    <x v="3"/>
    <x v="220"/>
    <x v="220"/>
    <n v="5"/>
    <s v="26-01-2023"/>
    <s v="Delivered"/>
    <x v="0"/>
    <n v="34138.800000000003"/>
    <x v="4"/>
    <n v="23532.799999999999"/>
  </r>
  <r>
    <n v="39598969"/>
    <x v="3"/>
    <n v="466642"/>
    <n v="13373"/>
    <n v="5303"/>
    <n v="1"/>
    <n v="668.65"/>
    <x v="2"/>
    <x v="228"/>
    <x v="228"/>
    <n v="6"/>
    <s v="23-01-2023"/>
    <s v="Delivered"/>
    <x v="0"/>
    <n v="12704.35"/>
    <x v="0"/>
    <n v="7401.35"/>
  </r>
  <r>
    <n v="93240786"/>
    <x v="3"/>
    <n v="476142"/>
    <n v="14300"/>
    <n v="5303"/>
    <n v="2"/>
    <n v="2860"/>
    <x v="3"/>
    <x v="209"/>
    <x v="209"/>
    <n v="2"/>
    <s v="17-01-2023"/>
    <s v="Delivered"/>
    <x v="1"/>
    <n v="25740"/>
    <x v="3"/>
    <n v="15134"/>
  </r>
  <r>
    <n v="20324210"/>
    <x v="3"/>
    <n v="460316"/>
    <n v="7458"/>
    <n v="5303"/>
    <n v="1"/>
    <n v="745.8"/>
    <x v="3"/>
    <x v="215"/>
    <x v="215"/>
    <n v="7"/>
    <s v="15-01-2023"/>
    <s v="Delivered"/>
    <x v="3"/>
    <n v="6712.2"/>
    <x v="3"/>
    <n v="1409.2"/>
  </r>
  <r>
    <n v="56000822"/>
    <x v="6"/>
    <n v="936677"/>
    <n v="14847"/>
    <n v="6716"/>
    <n v="4"/>
    <n v="2969.4"/>
    <x v="2"/>
    <x v="223"/>
    <x v="223"/>
    <n v="3"/>
    <s v="27-01-2023"/>
    <s v="Delivered"/>
    <x v="0"/>
    <n v="56418.6"/>
    <x v="2"/>
    <n v="29554.6"/>
  </r>
  <r>
    <n v="39709238"/>
    <x v="6"/>
    <n v="944162"/>
    <n v="11058"/>
    <n v="6716"/>
    <n v="3"/>
    <n v="1658.7"/>
    <x v="2"/>
    <x v="230"/>
    <x v="230"/>
    <n v="3"/>
    <s v="05-01-2023"/>
    <s v="Delivered"/>
    <x v="2"/>
    <n v="31515.3"/>
    <x v="1"/>
    <n v="11367.3"/>
  </r>
  <r>
    <n v="40536245"/>
    <x v="6"/>
    <n v="500441"/>
    <n v="16735"/>
    <n v="6716"/>
    <n v="2"/>
    <n v="1673.5"/>
    <x v="2"/>
    <x v="213"/>
    <x v="213"/>
    <n v="7"/>
    <s v="16-01-2023"/>
    <s v="Delivered"/>
    <x v="0"/>
    <n v="31796.5"/>
    <x v="1"/>
    <n v="18364.5"/>
  </r>
  <r>
    <n v="27544302"/>
    <x v="6"/>
    <n v="837460"/>
    <n v="4755"/>
    <n v="6716"/>
    <n v="1"/>
    <n v="0"/>
    <x v="0"/>
    <x v="217"/>
    <x v="217"/>
    <n v="7"/>
    <s v="27-01-2023"/>
    <s v="Delivered"/>
    <x v="0"/>
    <n v="4755"/>
    <x v="1"/>
    <n v="-1961"/>
  </r>
  <r>
    <n v="33251181"/>
    <x v="6"/>
    <n v="607475"/>
    <n v="3732"/>
    <n v="6716"/>
    <n v="1"/>
    <n v="0"/>
    <x v="0"/>
    <x v="158"/>
    <x v="158"/>
    <n v="2"/>
    <s v="29-01-2023"/>
    <s v="Delivered"/>
    <x v="1"/>
    <n v="3732"/>
    <x v="3"/>
    <n v="-2984"/>
  </r>
  <r>
    <n v="72371131"/>
    <x v="4"/>
    <n v="583041"/>
    <n v="12337"/>
    <n v="1807"/>
    <n v="2"/>
    <n v="0"/>
    <x v="0"/>
    <x v="219"/>
    <x v="219"/>
    <n v="7"/>
    <s v="17-01-2023"/>
    <s v="Delivered"/>
    <x v="3"/>
    <n v="24674"/>
    <x v="1"/>
    <n v="21060"/>
  </r>
  <r>
    <n v="71636167"/>
    <x v="4"/>
    <n v="289211"/>
    <n v="18821"/>
    <n v="1807"/>
    <n v="1"/>
    <n v="941.05"/>
    <x v="2"/>
    <x v="232"/>
    <x v="232"/>
    <n v="5"/>
    <s v="16-01-2023"/>
    <s v="Delivered"/>
    <x v="2"/>
    <n v="17879.95"/>
    <x v="0"/>
    <n v="16072.95"/>
  </r>
  <r>
    <n v="56896070"/>
    <x v="4"/>
    <n v="842108"/>
    <n v="10450"/>
    <n v="1807"/>
    <n v="2"/>
    <n v="1045"/>
    <x v="2"/>
    <x v="224"/>
    <x v="224"/>
    <n v="4"/>
    <s v="27-01-2023"/>
    <s v="Delivered"/>
    <x v="0"/>
    <n v="19855"/>
    <x v="0"/>
    <n v="16241"/>
  </r>
  <r>
    <n v="80209719"/>
    <x v="4"/>
    <n v="888842"/>
    <n v="14274"/>
    <n v="1807"/>
    <n v="2"/>
    <n v="2854.8"/>
    <x v="3"/>
    <x v="227"/>
    <x v="227"/>
    <n v="1"/>
    <s v="05-01-2023"/>
    <s v="Delivered"/>
    <x v="0"/>
    <n v="25693.200000000001"/>
    <x v="0"/>
    <n v="22079.200000000001"/>
  </r>
  <r>
    <n v="97371655"/>
    <x v="4"/>
    <n v="580805"/>
    <n v="1701"/>
    <n v="1807"/>
    <n v="1"/>
    <n v="0"/>
    <x v="0"/>
    <x v="220"/>
    <x v="220"/>
    <n v="6"/>
    <s v="27-01-2023"/>
    <s v="Delivered"/>
    <x v="2"/>
    <n v="1701"/>
    <x v="0"/>
    <n v="-106"/>
  </r>
  <r>
    <n v="57141449"/>
    <x v="4"/>
    <n v="748887"/>
    <n v="9237"/>
    <n v="1807"/>
    <n v="2"/>
    <n v="3694.8"/>
    <x v="4"/>
    <x v="226"/>
    <x v="226"/>
    <n v="2"/>
    <s v="21-01-2023"/>
    <s v="Delivered"/>
    <x v="0"/>
    <n v="14779.2"/>
    <x v="1"/>
    <n v="11165.2"/>
  </r>
  <r>
    <n v="96255361"/>
    <x v="4"/>
    <n v="605298"/>
    <n v="13126"/>
    <n v="1807"/>
    <n v="1"/>
    <n v="0"/>
    <x v="0"/>
    <x v="219"/>
    <x v="219"/>
    <n v="3"/>
    <s v="13-01-2023"/>
    <s v="Delivered"/>
    <x v="2"/>
    <n v="13126"/>
    <x v="1"/>
    <n v="11319"/>
  </r>
  <r>
    <n v="58335011"/>
    <x v="4"/>
    <n v="245903"/>
    <n v="19531"/>
    <n v="1807"/>
    <n v="1"/>
    <n v="976.55"/>
    <x v="2"/>
    <x v="211"/>
    <x v="211"/>
    <n v="1"/>
    <s v="17-01-2023"/>
    <s v="Delivered"/>
    <x v="0"/>
    <n v="18554.45"/>
    <x v="3"/>
    <n v="16747.45"/>
  </r>
  <r>
    <n v="61792685"/>
    <x v="4"/>
    <n v="708876"/>
    <n v="8850"/>
    <n v="1807"/>
    <n v="1"/>
    <n v="0"/>
    <x v="0"/>
    <x v="219"/>
    <x v="219"/>
    <n v="5"/>
    <s v="15-01-2023"/>
    <s v="Delivered"/>
    <x v="0"/>
    <n v="8850"/>
    <x v="1"/>
    <n v="7043"/>
  </r>
  <r>
    <n v="95963619"/>
    <x v="4"/>
    <n v="399405"/>
    <n v="11181"/>
    <n v="1807"/>
    <n v="2"/>
    <n v="0"/>
    <x v="0"/>
    <x v="230"/>
    <x v="230"/>
    <n v="3"/>
    <s v="05-01-2023"/>
    <s v="Delivered"/>
    <x v="0"/>
    <n v="22362"/>
    <x v="0"/>
    <n v="18748"/>
  </r>
  <r>
    <n v="68848427"/>
    <x v="4"/>
    <n v="698357"/>
    <n v="10982"/>
    <n v="1807"/>
    <n v="4"/>
    <n v="0"/>
    <x v="0"/>
    <x v="230"/>
    <x v="230"/>
    <n v="5"/>
    <s v="07-01-2023"/>
    <s v="Delivered"/>
    <x v="2"/>
    <n v="43928"/>
    <x v="1"/>
    <n v="36700"/>
  </r>
  <r>
    <n v="16570040"/>
    <x v="5"/>
    <n v="667262"/>
    <n v="18244"/>
    <n v="6320"/>
    <n v="1"/>
    <n v="1824.4"/>
    <x v="3"/>
    <x v="214"/>
    <x v="214"/>
    <n v="2"/>
    <s v="08-01-2023"/>
    <s v="Delivered"/>
    <x v="1"/>
    <n v="16419.599999999999"/>
    <x v="0"/>
    <n v="10099.6"/>
  </r>
  <r>
    <n v="70339827"/>
    <x v="5"/>
    <n v="988930"/>
    <n v="6643"/>
    <n v="6320"/>
    <n v="1"/>
    <n v="664.3"/>
    <x v="3"/>
    <x v="216"/>
    <x v="216"/>
    <n v="1"/>
    <s v="15-01-2023"/>
    <s v="Delivered"/>
    <x v="0"/>
    <n v="5978.7"/>
    <x v="1"/>
    <n v="-341.3"/>
  </r>
  <r>
    <n v="65258766"/>
    <x v="5"/>
    <n v="679094"/>
    <n v="6042"/>
    <n v="6320"/>
    <n v="2"/>
    <n v="1812.6"/>
    <x v="1"/>
    <x v="219"/>
    <x v="219"/>
    <n v="6"/>
    <s v="16-01-2023"/>
    <s v="Delivered"/>
    <x v="0"/>
    <n v="10271.4"/>
    <x v="0"/>
    <n v="-2368.6"/>
  </r>
  <r>
    <n v="52035079"/>
    <x v="5"/>
    <n v="848645"/>
    <n v="9080"/>
    <n v="6320"/>
    <n v="1"/>
    <n v="454"/>
    <x v="2"/>
    <x v="219"/>
    <x v="219"/>
    <n v="6"/>
    <s v="16-01-2023"/>
    <s v="Delivered"/>
    <x v="1"/>
    <n v="8626"/>
    <x v="2"/>
    <n v="2306"/>
  </r>
  <r>
    <n v="28206610"/>
    <x v="14"/>
    <n v="465953"/>
    <n v="12087"/>
    <n v="819"/>
    <n v="2"/>
    <n v="0"/>
    <x v="0"/>
    <x v="209"/>
    <x v="209"/>
    <n v="4"/>
    <s v="19-01-2023"/>
    <s v="Delivered"/>
    <x v="1"/>
    <n v="24174"/>
    <x v="0"/>
    <n v="22536"/>
  </r>
  <r>
    <n v="27705074"/>
    <x v="14"/>
    <n v="463165"/>
    <n v="3202"/>
    <n v="819"/>
    <n v="1"/>
    <n v="480.3"/>
    <x v="1"/>
    <x v="226"/>
    <x v="226"/>
    <n v="3"/>
    <s v="22-01-2023"/>
    <s v="Delivered"/>
    <x v="1"/>
    <n v="2721.7"/>
    <x v="1"/>
    <n v="1902.7"/>
  </r>
  <r>
    <n v="47621248"/>
    <x v="14"/>
    <n v="352928"/>
    <n v="11892"/>
    <n v="819"/>
    <n v="1"/>
    <n v="1189.2"/>
    <x v="3"/>
    <x v="210"/>
    <x v="210"/>
    <n v="7"/>
    <s v="25-01-2023"/>
    <s v="Delivered"/>
    <x v="0"/>
    <n v="10702.8"/>
    <x v="0"/>
    <n v="9883.7999999999993"/>
  </r>
  <r>
    <n v="54544651"/>
    <x v="13"/>
    <n v="861286"/>
    <n v="9330"/>
    <n v="2243"/>
    <n v="1"/>
    <n v="0"/>
    <x v="0"/>
    <x v="214"/>
    <x v="214"/>
    <n v="2"/>
    <s v="08-01-2023"/>
    <s v="Delivered"/>
    <x v="1"/>
    <n v="9330"/>
    <x v="2"/>
    <n v="7087"/>
  </r>
  <r>
    <n v="41889524"/>
    <x v="13"/>
    <n v="472427"/>
    <n v="13356"/>
    <n v="2243"/>
    <n v="1"/>
    <n v="2003.4"/>
    <x v="1"/>
    <x v="211"/>
    <x v="211"/>
    <n v="6"/>
    <s v="22-01-2023"/>
    <s v="Delivered"/>
    <x v="0"/>
    <n v="11352.6"/>
    <x v="2"/>
    <n v="9109.6"/>
  </r>
  <r>
    <n v="22199793"/>
    <x v="13"/>
    <n v="811324"/>
    <n v="2416"/>
    <n v="2243"/>
    <n v="2"/>
    <n v="241.6"/>
    <x v="2"/>
    <x v="232"/>
    <x v="232"/>
    <n v="6"/>
    <s v="17-01-2023"/>
    <s v="Delivered"/>
    <x v="1"/>
    <n v="4590.3999999999996"/>
    <x v="1"/>
    <n v="104.4"/>
  </r>
  <r>
    <n v="49431028"/>
    <x v="13"/>
    <n v="597455"/>
    <n v="13171"/>
    <n v="2243"/>
    <n v="2"/>
    <n v="0"/>
    <x v="0"/>
    <x v="228"/>
    <x v="228"/>
    <n v="6"/>
    <s v="23-01-2023"/>
    <s v="Delivered"/>
    <x v="0"/>
    <n v="26342"/>
    <x v="1"/>
    <n v="21856"/>
  </r>
  <r>
    <n v="43266810"/>
    <x v="13"/>
    <n v="514922"/>
    <n v="13156"/>
    <n v="2243"/>
    <n v="1"/>
    <n v="0"/>
    <x v="0"/>
    <x v="214"/>
    <x v="214"/>
    <n v="6"/>
    <s v="12-01-2023"/>
    <s v="Delivered"/>
    <x v="2"/>
    <n v="13156"/>
    <x v="1"/>
    <n v="10913"/>
  </r>
  <r>
    <n v="36229153"/>
    <x v="13"/>
    <n v="294578"/>
    <n v="3954"/>
    <n v="2243"/>
    <n v="1"/>
    <n v="790.8"/>
    <x v="4"/>
    <x v="219"/>
    <x v="219"/>
    <n v="4"/>
    <s v="14-01-2023"/>
    <s v="Delivered"/>
    <x v="0"/>
    <n v="3163.2"/>
    <x v="2"/>
    <n v="920.2"/>
  </r>
  <r>
    <n v="94524999"/>
    <x v="13"/>
    <n v="906848"/>
    <n v="5082"/>
    <n v="2243"/>
    <n v="4"/>
    <n v="1016.4"/>
    <x v="2"/>
    <x v="212"/>
    <x v="212"/>
    <n v="4"/>
    <s v="26-01-2023"/>
    <s v="Delivered"/>
    <x v="2"/>
    <n v="19311.599999999999"/>
    <x v="0"/>
    <n v="10339.6"/>
  </r>
  <r>
    <n v="68809636"/>
    <x v="13"/>
    <n v="934861"/>
    <n v="13236"/>
    <n v="2243"/>
    <n v="1"/>
    <n v="0"/>
    <x v="0"/>
    <x v="158"/>
    <x v="158"/>
    <n v="3"/>
    <s v="30-01-2023"/>
    <s v="Delivered"/>
    <x v="0"/>
    <n v="13236"/>
    <x v="1"/>
    <n v="10993"/>
  </r>
  <r>
    <n v="52503832"/>
    <x v="13"/>
    <n v="396243"/>
    <n v="8132"/>
    <n v="2243"/>
    <n v="1"/>
    <n v="0"/>
    <x v="0"/>
    <x v="158"/>
    <x v="158"/>
    <n v="4"/>
    <s v="31-01-2023"/>
    <s v="Delivered"/>
    <x v="0"/>
    <n v="8132"/>
    <x v="0"/>
    <n v="5889"/>
  </r>
  <r>
    <n v="96203262"/>
    <x v="11"/>
    <n v="424319"/>
    <n v="6593"/>
    <n v="14603"/>
    <n v="1"/>
    <n v="0"/>
    <x v="0"/>
    <x v="149"/>
    <x v="149"/>
    <n v="2"/>
    <s v="27-01-2023"/>
    <s v="Delivered"/>
    <x v="0"/>
    <n v="6593"/>
    <x v="2"/>
    <n v="-8010"/>
  </r>
  <r>
    <n v="35042738"/>
    <x v="11"/>
    <n v="679094"/>
    <n v="12320"/>
    <n v="14603"/>
    <n v="4"/>
    <n v="4928"/>
    <x v="3"/>
    <x v="222"/>
    <x v="222"/>
    <n v="7"/>
    <s v="12-01-2023"/>
    <s v="Delivered"/>
    <x v="0"/>
    <n v="44352"/>
    <x v="2"/>
    <n v="-14060"/>
  </r>
  <r>
    <n v="66779304"/>
    <x v="11"/>
    <n v="583699"/>
    <n v="8926"/>
    <n v="14603"/>
    <n v="2"/>
    <n v="892.6"/>
    <x v="2"/>
    <x v="158"/>
    <x v="158"/>
    <n v="4"/>
    <s v="31-01-2023"/>
    <s v="Delivered"/>
    <x v="2"/>
    <n v="16959.400000000001"/>
    <x v="1"/>
    <n v="-12246.6"/>
  </r>
  <r>
    <n v="67796330"/>
    <x v="11"/>
    <n v="327126"/>
    <n v="4690"/>
    <n v="14603"/>
    <n v="1"/>
    <n v="0"/>
    <x v="0"/>
    <x v="222"/>
    <x v="222"/>
    <n v="5"/>
    <s v="10-01-2023"/>
    <s v="Delivered"/>
    <x v="0"/>
    <n v="4690"/>
    <x v="3"/>
    <n v="-9913"/>
  </r>
  <r>
    <n v="79006257"/>
    <x v="2"/>
    <n v="564158"/>
    <n v="14593"/>
    <n v="4833"/>
    <n v="1"/>
    <n v="0"/>
    <x v="0"/>
    <x v="225"/>
    <x v="225"/>
    <n v="6"/>
    <s v="19-01-2023"/>
    <s v="Delivered"/>
    <x v="0"/>
    <n v="14593"/>
    <x v="1"/>
    <n v="9760"/>
  </r>
  <r>
    <n v="33813700"/>
    <x v="2"/>
    <n v="583405"/>
    <n v="10994"/>
    <n v="4833"/>
    <n v="1"/>
    <n v="2198.8000000000002"/>
    <x v="4"/>
    <x v="219"/>
    <x v="219"/>
    <n v="7"/>
    <s v="17-01-2023"/>
    <s v="Delivered"/>
    <x v="2"/>
    <n v="8795.2000000000007"/>
    <x v="0"/>
    <n v="3962.2"/>
  </r>
  <r>
    <n v="60357475"/>
    <x v="2"/>
    <n v="297716"/>
    <n v="8010"/>
    <n v="4833"/>
    <n v="1"/>
    <n v="0"/>
    <x v="0"/>
    <x v="225"/>
    <x v="225"/>
    <n v="6"/>
    <s v="19-01-2023"/>
    <s v="Delivered"/>
    <x v="0"/>
    <n v="8010"/>
    <x v="2"/>
    <n v="3177"/>
  </r>
  <r>
    <n v="24887509"/>
    <x v="2"/>
    <n v="811324"/>
    <n v="4657"/>
    <n v="4833"/>
    <n v="2"/>
    <n v="931.4"/>
    <x v="3"/>
    <x v="230"/>
    <x v="230"/>
    <n v="7"/>
    <s v="09-01-2023"/>
    <s v="Delivered"/>
    <x v="0"/>
    <n v="8382.6"/>
    <x v="0"/>
    <n v="-1283.4000000000001"/>
  </r>
  <r>
    <n v="81729237"/>
    <x v="2"/>
    <n v="428367"/>
    <n v="6462"/>
    <n v="4833"/>
    <n v="1"/>
    <n v="0"/>
    <x v="0"/>
    <x v="213"/>
    <x v="213"/>
    <n v="4"/>
    <s v="13-01-2023"/>
    <s v="Delivered"/>
    <x v="0"/>
    <n v="6462"/>
    <x v="1"/>
    <n v="1629"/>
  </r>
  <r>
    <n v="92993446"/>
    <x v="7"/>
    <n v="869646"/>
    <n v="7787"/>
    <n v="13689"/>
    <n v="1"/>
    <n v="0"/>
    <x v="0"/>
    <x v="218"/>
    <x v="218"/>
    <n v="6"/>
    <s v="18-01-2023"/>
    <s v="Delivered"/>
    <x v="0"/>
    <n v="7787"/>
    <x v="3"/>
    <n v="-5902"/>
  </r>
  <r>
    <n v="42725927"/>
    <x v="9"/>
    <n v="341422"/>
    <n v="18786"/>
    <n v="7043"/>
    <n v="2"/>
    <n v="0"/>
    <x v="0"/>
    <x v="225"/>
    <x v="225"/>
    <n v="4"/>
    <s v="17-01-2023"/>
    <s v="Delivered"/>
    <x v="1"/>
    <n v="37572"/>
    <x v="1"/>
    <n v="23486"/>
  </r>
  <r>
    <n v="15727862"/>
    <x v="9"/>
    <n v="312255"/>
    <n v="2239"/>
    <n v="7043"/>
    <n v="1"/>
    <n v="335.85"/>
    <x v="1"/>
    <x v="225"/>
    <x v="225"/>
    <n v="6"/>
    <s v="19-01-2023"/>
    <s v="Delivered"/>
    <x v="2"/>
    <n v="1903.15"/>
    <x v="0"/>
    <n v="-5139.8500000000004"/>
  </r>
  <r>
    <n v="79420474"/>
    <x v="9"/>
    <n v="476106"/>
    <n v="8527"/>
    <n v="7043"/>
    <n v="1"/>
    <n v="0"/>
    <x v="0"/>
    <x v="217"/>
    <x v="217"/>
    <n v="4"/>
    <s v="24-01-2023"/>
    <s v="Delivered"/>
    <x v="0"/>
    <n v="8527"/>
    <x v="0"/>
    <n v="1484"/>
  </r>
  <r>
    <n v="66487347"/>
    <x v="9"/>
    <n v="644136"/>
    <n v="5350"/>
    <n v="7043"/>
    <n v="3"/>
    <n v="0"/>
    <x v="0"/>
    <x v="223"/>
    <x v="223"/>
    <n v="3"/>
    <s v="27-01-2023"/>
    <s v="Delivered"/>
    <x v="1"/>
    <n v="16050"/>
    <x v="3"/>
    <n v="-5079"/>
  </r>
  <r>
    <n v="72015859"/>
    <x v="9"/>
    <n v="747923"/>
    <n v="1612"/>
    <n v="7043"/>
    <n v="2"/>
    <n v="161.19999999999999"/>
    <x v="2"/>
    <x v="213"/>
    <x v="213"/>
    <n v="7"/>
    <s v="16-01-2023"/>
    <s v="Delivered"/>
    <x v="1"/>
    <n v="3062.8"/>
    <x v="2"/>
    <n v="-11023.2"/>
  </r>
  <r>
    <n v="77489633"/>
    <x v="1"/>
    <n v="598851"/>
    <n v="10882"/>
    <n v="3047"/>
    <n v="1"/>
    <n v="1088.2"/>
    <x v="3"/>
    <x v="232"/>
    <x v="232"/>
    <n v="4"/>
    <s v="15-01-2023"/>
    <s v="Delivered"/>
    <x v="0"/>
    <n v="9793.7999999999993"/>
    <x v="2"/>
    <n v="6746.8"/>
  </r>
  <r>
    <n v="84300459"/>
    <x v="1"/>
    <n v="462035"/>
    <n v="18003"/>
    <n v="3047"/>
    <n v="1"/>
    <n v="0"/>
    <x v="0"/>
    <x v="231"/>
    <x v="231"/>
    <n v="2"/>
    <s v="09-01-2023"/>
    <s v="Delivered"/>
    <x v="0"/>
    <n v="18003"/>
    <x v="1"/>
    <n v="14956"/>
  </r>
  <r>
    <n v="90869462"/>
    <x v="1"/>
    <n v="486780"/>
    <n v="12179"/>
    <n v="3047"/>
    <n v="2"/>
    <n v="2435.8000000000002"/>
    <x v="3"/>
    <x v="226"/>
    <x v="226"/>
    <n v="5"/>
    <s v="24-01-2023"/>
    <s v="Delivered"/>
    <x v="0"/>
    <n v="21922.2"/>
    <x v="3"/>
    <n v="15828.2"/>
  </r>
  <r>
    <n v="11298197"/>
    <x v="1"/>
    <n v="210215"/>
    <n v="10696"/>
    <n v="3047"/>
    <n v="1"/>
    <n v="1069.5999999999999"/>
    <x v="3"/>
    <x v="211"/>
    <x v="211"/>
    <n v="2"/>
    <s v="18-01-2023"/>
    <s v="Delivered"/>
    <x v="0"/>
    <n v="9626.4"/>
    <x v="0"/>
    <n v="6579.4"/>
  </r>
  <r>
    <n v="74657836"/>
    <x v="1"/>
    <n v="498505"/>
    <n v="19600"/>
    <n v="3047"/>
    <n v="1"/>
    <n v="2940"/>
    <x v="1"/>
    <x v="217"/>
    <x v="217"/>
    <n v="4"/>
    <s v="24-01-2023"/>
    <s v="Delivered"/>
    <x v="0"/>
    <n v="16660"/>
    <x v="0"/>
    <n v="13613"/>
  </r>
  <r>
    <n v="79878835"/>
    <x v="1"/>
    <n v="952715"/>
    <n v="1315"/>
    <n v="3047"/>
    <n v="4"/>
    <n v="0"/>
    <x v="0"/>
    <x v="213"/>
    <x v="213"/>
    <n v="5"/>
    <s v="14-01-2023"/>
    <s v="Delivered"/>
    <x v="3"/>
    <n v="5260"/>
    <x v="1"/>
    <n v="-6928"/>
  </r>
  <r>
    <n v="76422705"/>
    <x v="1"/>
    <n v="227645"/>
    <n v="8937"/>
    <n v="3047"/>
    <n v="3"/>
    <n v="0"/>
    <x v="0"/>
    <x v="225"/>
    <x v="225"/>
    <n v="1"/>
    <s v="14-01-2023"/>
    <s v="Delivered"/>
    <x v="0"/>
    <n v="26811"/>
    <x v="3"/>
    <n v="17670"/>
  </r>
  <r>
    <n v="41025808"/>
    <x v="12"/>
    <n v="583551"/>
    <n v="18384"/>
    <n v="5308"/>
    <n v="1"/>
    <n v="919.2"/>
    <x v="2"/>
    <x v="212"/>
    <x v="212"/>
    <n v="5"/>
    <s v="27-01-2023"/>
    <s v="Delivered"/>
    <x v="0"/>
    <n v="17464.8"/>
    <x v="0"/>
    <n v="12156.8"/>
  </r>
  <r>
    <n v="38345472"/>
    <x v="12"/>
    <n v="485353"/>
    <n v="864"/>
    <n v="5308"/>
    <n v="2"/>
    <n v="172.8"/>
    <x v="3"/>
    <x v="210"/>
    <x v="210"/>
    <n v="1"/>
    <s v="19-01-2023"/>
    <s v="Delivered"/>
    <x v="0"/>
    <n v="1555.2"/>
    <x v="0"/>
    <n v="-9060.7999999999993"/>
  </r>
  <r>
    <n v="95080736"/>
    <x v="12"/>
    <n v="508545"/>
    <n v="546"/>
    <n v="5308"/>
    <n v="1"/>
    <n v="0"/>
    <x v="0"/>
    <x v="212"/>
    <x v="212"/>
    <n v="1"/>
    <s v="23-01-2023"/>
    <s v="Delivered"/>
    <x v="0"/>
    <n v="546"/>
    <x v="4"/>
    <n v="-4762"/>
  </r>
  <r>
    <n v="97729428"/>
    <x v="0"/>
    <n v="282289"/>
    <n v="2094"/>
    <n v="7859"/>
    <n v="1"/>
    <n v="0"/>
    <x v="0"/>
    <x v="226"/>
    <x v="226"/>
    <n v="3"/>
    <s v="22-01-2023"/>
    <s v="Delivered"/>
    <x v="0"/>
    <n v="2094"/>
    <x v="3"/>
    <n v="-5765"/>
  </r>
  <r>
    <n v="51594998"/>
    <x v="0"/>
    <n v="629711"/>
    <n v="3039"/>
    <n v="7859"/>
    <n v="3"/>
    <n v="455.85"/>
    <x v="2"/>
    <x v="219"/>
    <x v="219"/>
    <n v="3"/>
    <s v="13-01-2023"/>
    <s v="Delivered"/>
    <x v="1"/>
    <n v="8661.15"/>
    <x v="1"/>
    <n v="-14915.85"/>
  </r>
  <r>
    <n v="98261798"/>
    <x v="0"/>
    <n v="539813"/>
    <n v="6759"/>
    <n v="7859"/>
    <n v="4"/>
    <n v="2703.6"/>
    <x v="3"/>
    <x v="230"/>
    <x v="230"/>
    <n v="2"/>
    <s v="04-01-2023"/>
    <s v="Delivered"/>
    <x v="0"/>
    <n v="24332.400000000001"/>
    <x v="1"/>
    <n v="-7103.6"/>
  </r>
  <r>
    <n v="46207439"/>
    <x v="0"/>
    <n v="980009"/>
    <n v="3677"/>
    <n v="7859"/>
    <n v="2"/>
    <n v="1103.0999999999999"/>
    <x v="1"/>
    <x v="229"/>
    <x v="229"/>
    <n v="5"/>
    <s v="08-01-2023"/>
    <s v="Delivered"/>
    <x v="0"/>
    <n v="6250.9"/>
    <x v="2"/>
    <n v="-9467.1"/>
  </r>
  <r>
    <n v="20526386"/>
    <x v="0"/>
    <n v="258627"/>
    <n v="3968"/>
    <n v="7859"/>
    <n v="1"/>
    <n v="0"/>
    <x v="0"/>
    <x v="233"/>
    <x v="233"/>
    <n v="6"/>
    <s v="08-01-2024"/>
    <s v="Delivered"/>
    <x v="3"/>
    <n v="3968"/>
    <x v="1"/>
    <n v="-3891"/>
  </r>
  <r>
    <n v="41715995"/>
    <x v="0"/>
    <n v="902191"/>
    <n v="6287"/>
    <n v="7859"/>
    <n v="1"/>
    <n v="0"/>
    <x v="0"/>
    <x v="234"/>
    <x v="234"/>
    <n v="3"/>
    <s v="16-01-2024"/>
    <s v="Delivered"/>
    <x v="2"/>
    <n v="6287"/>
    <x v="0"/>
    <n v="-1572"/>
  </r>
  <r>
    <n v="11243818"/>
    <x v="0"/>
    <n v="250026"/>
    <n v="8650"/>
    <n v="7859"/>
    <n v="1"/>
    <n v="1297.5"/>
    <x v="1"/>
    <x v="235"/>
    <x v="235"/>
    <n v="6"/>
    <s v="14-01-2024"/>
    <s v="Delivered"/>
    <x v="0"/>
    <n v="7352.5"/>
    <x v="1"/>
    <n v="-506.5"/>
  </r>
  <r>
    <n v="63283709"/>
    <x v="0"/>
    <n v="373650"/>
    <n v="3494"/>
    <n v="7859"/>
    <n v="4"/>
    <n v="2096.4"/>
    <x v="1"/>
    <x v="236"/>
    <x v="236"/>
    <n v="3"/>
    <s v="13-01-2024"/>
    <s v="Delivered"/>
    <x v="0"/>
    <n v="11879.6"/>
    <x v="2"/>
    <n v="-19556.400000000001"/>
  </r>
  <r>
    <n v="80528349"/>
    <x v="0"/>
    <n v="402647"/>
    <n v="18940"/>
    <n v="7859"/>
    <n v="1"/>
    <n v="0"/>
    <x v="0"/>
    <x v="237"/>
    <x v="237"/>
    <n v="2"/>
    <s v="06-01-2024"/>
    <s v="Delivered"/>
    <x v="2"/>
    <n v="18940"/>
    <x v="1"/>
    <n v="11081"/>
  </r>
  <r>
    <n v="97302916"/>
    <x v="0"/>
    <n v="479825"/>
    <n v="1616"/>
    <n v="7859"/>
    <n v="1"/>
    <n v="0"/>
    <x v="0"/>
    <x v="238"/>
    <x v="238"/>
    <n v="1"/>
    <s v="17-01-2024"/>
    <s v="Delivered"/>
    <x v="2"/>
    <n v="1616"/>
    <x v="2"/>
    <n v="-6243"/>
  </r>
  <r>
    <n v="50250352"/>
    <x v="1"/>
    <n v="772130"/>
    <n v="3372"/>
    <n v="3047"/>
    <n v="1"/>
    <n v="505.8"/>
    <x v="1"/>
    <x v="236"/>
    <x v="236"/>
    <n v="2"/>
    <s v="12-01-2024"/>
    <s v="Delivered"/>
    <x v="2"/>
    <n v="2866.2"/>
    <x v="0"/>
    <n v="-180.8"/>
  </r>
  <r>
    <n v="20939011"/>
    <x v="1"/>
    <n v="377715"/>
    <n v="4887"/>
    <n v="3047"/>
    <n v="1"/>
    <n v="0"/>
    <x v="0"/>
    <x v="239"/>
    <x v="239"/>
    <n v="5"/>
    <s v="25-01-2024"/>
    <s v="Delivered"/>
    <x v="2"/>
    <n v="4887"/>
    <x v="2"/>
    <n v="1840"/>
  </r>
  <r>
    <n v="88714010"/>
    <x v="1"/>
    <n v="575565"/>
    <n v="13027"/>
    <n v="3047"/>
    <n v="1"/>
    <n v="0"/>
    <x v="0"/>
    <x v="235"/>
    <x v="235"/>
    <n v="5"/>
    <s v="13-01-2024"/>
    <s v="Delivered"/>
    <x v="0"/>
    <n v="13027"/>
    <x v="2"/>
    <n v="9980"/>
  </r>
  <r>
    <n v="76795767"/>
    <x v="1"/>
    <n v="208739"/>
    <n v="5883"/>
    <n v="3047"/>
    <n v="2"/>
    <n v="588.29999999999995"/>
    <x v="2"/>
    <x v="240"/>
    <x v="240"/>
    <n v="4"/>
    <s v="25-01-2024"/>
    <s v="Delivered"/>
    <x v="1"/>
    <n v="11177.7"/>
    <x v="1"/>
    <n v="5083.7"/>
  </r>
  <r>
    <n v="40532691"/>
    <x v="1"/>
    <n v="260254"/>
    <n v="10827"/>
    <n v="3047"/>
    <n v="3"/>
    <n v="1624.05"/>
    <x v="2"/>
    <x v="241"/>
    <x v="241"/>
    <n v="7"/>
    <s v="26-01-2024"/>
    <s v="Delivered"/>
    <x v="0"/>
    <n v="30856.95"/>
    <x v="1"/>
    <n v="21715.95"/>
  </r>
  <r>
    <n v="23796726"/>
    <x v="1"/>
    <n v="921179"/>
    <n v="17452"/>
    <n v="3047"/>
    <n v="1"/>
    <n v="3490.4"/>
    <x v="4"/>
    <x v="203"/>
    <x v="203"/>
    <n v="1"/>
    <s v="31-01-2024"/>
    <s v="Delivered"/>
    <x v="0"/>
    <n v="13961.6"/>
    <x v="3"/>
    <n v="10914.6"/>
  </r>
  <r>
    <n v="23141087"/>
    <x v="1"/>
    <n v="341647"/>
    <n v="9656"/>
    <n v="3047"/>
    <n v="3"/>
    <n v="0"/>
    <x v="0"/>
    <x v="242"/>
    <x v="242"/>
    <n v="6"/>
    <s v="15-01-2024"/>
    <s v="Delivered"/>
    <x v="1"/>
    <n v="28968"/>
    <x v="0"/>
    <n v="19827"/>
  </r>
  <r>
    <n v="63458386"/>
    <x v="2"/>
    <n v="393079"/>
    <n v="5308"/>
    <n v="4833"/>
    <n v="1"/>
    <n v="1061.5999999999999"/>
    <x v="4"/>
    <x v="243"/>
    <x v="243"/>
    <n v="4"/>
    <s v="09-01-2024"/>
    <s v="Delivered"/>
    <x v="3"/>
    <n v="4246.3999999999996"/>
    <x v="3"/>
    <n v="-586.6"/>
  </r>
  <r>
    <n v="73193474"/>
    <x v="2"/>
    <n v="528709"/>
    <n v="14061"/>
    <n v="4833"/>
    <n v="1"/>
    <n v="2109.15"/>
    <x v="1"/>
    <x v="239"/>
    <x v="239"/>
    <n v="4"/>
    <s v="24-01-2024"/>
    <s v="Delivered"/>
    <x v="0"/>
    <n v="11951.85"/>
    <x v="1"/>
    <n v="7118.85"/>
  </r>
  <r>
    <n v="89688374"/>
    <x v="2"/>
    <n v="500692"/>
    <n v="1006"/>
    <n v="4833"/>
    <n v="3"/>
    <n v="0"/>
    <x v="0"/>
    <x v="139"/>
    <x v="139"/>
    <n v="7"/>
    <s v="06-01-2024"/>
    <s v="Delivered"/>
    <x v="2"/>
    <n v="3018"/>
    <x v="3"/>
    <n v="-11481"/>
  </r>
  <r>
    <n v="51936181"/>
    <x v="2"/>
    <n v="821121"/>
    <n v="3345"/>
    <n v="4833"/>
    <n v="1"/>
    <n v="0"/>
    <x v="0"/>
    <x v="184"/>
    <x v="184"/>
    <n v="4"/>
    <s v="30-01-2024"/>
    <s v="Delivered"/>
    <x v="0"/>
    <n v="3345"/>
    <x v="1"/>
    <n v="-1488"/>
  </r>
  <r>
    <n v="75041510"/>
    <x v="2"/>
    <n v="496882"/>
    <n v="16196"/>
    <n v="4833"/>
    <n v="1"/>
    <n v="1619.6"/>
    <x v="3"/>
    <x v="244"/>
    <x v="244"/>
    <n v="4"/>
    <s v="11-01-2024"/>
    <s v="Delivered"/>
    <x v="2"/>
    <n v="14576.4"/>
    <x v="3"/>
    <n v="9743.4"/>
  </r>
  <r>
    <n v="68526649"/>
    <x v="2"/>
    <n v="963611"/>
    <n v="17298"/>
    <n v="4833"/>
    <n v="1"/>
    <n v="864.9"/>
    <x v="2"/>
    <x v="245"/>
    <x v="245"/>
    <n v="6"/>
    <s v="29-01-2024"/>
    <s v="Delivered"/>
    <x v="0"/>
    <n v="16433.099999999999"/>
    <x v="3"/>
    <n v="11600.1"/>
  </r>
  <r>
    <n v="97742922"/>
    <x v="3"/>
    <n v="786179"/>
    <n v="6783"/>
    <n v="5303"/>
    <n v="1"/>
    <n v="339.15"/>
    <x v="2"/>
    <x v="236"/>
    <x v="236"/>
    <n v="3"/>
    <s v="13-01-2024"/>
    <s v="Delivered"/>
    <x v="2"/>
    <n v="6443.85"/>
    <x v="4"/>
    <n v="1140.8499999999999"/>
  </r>
  <r>
    <n v="29585415"/>
    <x v="3"/>
    <n v="477370"/>
    <n v="11590"/>
    <n v="5303"/>
    <n v="4"/>
    <n v="0"/>
    <x v="0"/>
    <x v="246"/>
    <x v="246"/>
    <n v="1"/>
    <s v="07-01-2024"/>
    <s v="Delivered"/>
    <x v="1"/>
    <n v="46360"/>
    <x v="0"/>
    <n v="25148"/>
  </r>
  <r>
    <n v="84098828"/>
    <x v="3"/>
    <n v="286554"/>
    <n v="4972"/>
    <n v="5303"/>
    <n v="2"/>
    <n v="0"/>
    <x v="0"/>
    <x v="247"/>
    <x v="247"/>
    <n v="1"/>
    <s v="18-01-2024"/>
    <s v="Delivered"/>
    <x v="0"/>
    <n v="9944"/>
    <x v="1"/>
    <n v="-662"/>
  </r>
  <r>
    <n v="27849589"/>
    <x v="3"/>
    <n v="942846"/>
    <n v="18254"/>
    <n v="5303"/>
    <n v="1"/>
    <n v="0"/>
    <x v="0"/>
    <x v="248"/>
    <x v="248"/>
    <n v="3"/>
    <s v="04-01-2024"/>
    <s v="Delivered"/>
    <x v="0"/>
    <n v="18254"/>
    <x v="2"/>
    <n v="12951"/>
  </r>
  <r>
    <n v="18557710"/>
    <x v="3"/>
    <n v="886837"/>
    <n v="18935"/>
    <n v="5303"/>
    <n v="4"/>
    <n v="0"/>
    <x v="0"/>
    <x v="139"/>
    <x v="139"/>
    <n v="4"/>
    <s v="03-01-2024"/>
    <s v="Delivered"/>
    <x v="2"/>
    <n v="75740"/>
    <x v="2"/>
    <n v="54528"/>
  </r>
  <r>
    <n v="32083803"/>
    <x v="3"/>
    <n v="641996"/>
    <n v="12818"/>
    <n v="5303"/>
    <n v="1"/>
    <n v="0"/>
    <x v="0"/>
    <x v="243"/>
    <x v="243"/>
    <n v="5"/>
    <s v="10-01-2024"/>
    <s v="Delivered"/>
    <x v="3"/>
    <n v="12818"/>
    <x v="2"/>
    <n v="7515"/>
  </r>
  <r>
    <n v="59790013"/>
    <x v="3"/>
    <n v="466642"/>
    <n v="14945"/>
    <n v="5303"/>
    <n v="2"/>
    <n v="0"/>
    <x v="0"/>
    <x v="249"/>
    <x v="249"/>
    <n v="3"/>
    <s v="17-01-2024"/>
    <s v="Delivered"/>
    <x v="0"/>
    <n v="29890"/>
    <x v="1"/>
    <n v="19284"/>
  </r>
  <r>
    <n v="28572252"/>
    <x v="3"/>
    <n v="867830"/>
    <n v="7687"/>
    <n v="5303"/>
    <n v="1"/>
    <n v="0"/>
    <x v="0"/>
    <x v="233"/>
    <x v="233"/>
    <n v="4"/>
    <s v="06-01-2024"/>
    <s v="Delivered"/>
    <x v="2"/>
    <n v="7687"/>
    <x v="0"/>
    <n v="2384"/>
  </r>
  <r>
    <n v="52101056"/>
    <x v="3"/>
    <n v="572932"/>
    <n v="4785"/>
    <n v="5303"/>
    <n v="1"/>
    <n v="0"/>
    <x v="0"/>
    <x v="250"/>
    <x v="250"/>
    <n v="1"/>
    <s v="01-01-2024"/>
    <s v="Delivered"/>
    <x v="3"/>
    <n v="4785"/>
    <x v="1"/>
    <n v="-518"/>
  </r>
  <r>
    <n v="45879718"/>
    <x v="4"/>
    <n v="568145"/>
    <n v="19479"/>
    <n v="1807"/>
    <n v="3"/>
    <n v="0"/>
    <x v="0"/>
    <x v="251"/>
    <x v="251"/>
    <n v="3"/>
    <s v="27-01-2024"/>
    <s v="Delivered"/>
    <x v="0"/>
    <n v="58437"/>
    <x v="1"/>
    <n v="53016"/>
  </r>
  <r>
    <n v="54327148"/>
    <x v="4"/>
    <n v="538270"/>
    <n v="13487"/>
    <n v="1807"/>
    <n v="1"/>
    <n v="1348.7"/>
    <x v="3"/>
    <x v="234"/>
    <x v="234"/>
    <n v="5"/>
    <s v="18-01-2024"/>
    <s v="Delivered"/>
    <x v="2"/>
    <n v="12138.3"/>
    <x v="1"/>
    <n v="10331.299999999999"/>
  </r>
  <r>
    <n v="57123808"/>
    <x v="4"/>
    <n v="804223"/>
    <n v="5233"/>
    <n v="1807"/>
    <n v="4"/>
    <n v="0"/>
    <x v="0"/>
    <x v="248"/>
    <x v="248"/>
    <n v="5"/>
    <s v="06-01-2024"/>
    <s v="Delivered"/>
    <x v="2"/>
    <n v="20932"/>
    <x v="1"/>
    <n v="13704"/>
  </r>
  <r>
    <n v="32084778"/>
    <x v="4"/>
    <n v="572640"/>
    <n v="8717"/>
    <n v="1807"/>
    <n v="1"/>
    <n v="1307.55"/>
    <x v="1"/>
    <x v="237"/>
    <x v="237"/>
    <n v="5"/>
    <s v="09-01-2024"/>
    <s v="Delivered"/>
    <x v="1"/>
    <n v="7409.45"/>
    <x v="2"/>
    <n v="5602.45"/>
  </r>
  <r>
    <n v="44088261"/>
    <x v="4"/>
    <n v="558521"/>
    <n v="1156"/>
    <n v="1807"/>
    <n v="2"/>
    <n v="0"/>
    <x v="0"/>
    <x v="252"/>
    <x v="252"/>
    <n v="7"/>
    <s v="18-01-2024"/>
    <s v="Delivered"/>
    <x v="2"/>
    <n v="2312"/>
    <x v="0"/>
    <n v="-1302"/>
  </r>
  <r>
    <n v="31257157"/>
    <x v="4"/>
    <n v="781489"/>
    <n v="9258"/>
    <n v="1807"/>
    <n v="1"/>
    <n v="0"/>
    <x v="0"/>
    <x v="237"/>
    <x v="237"/>
    <n v="4"/>
    <s v="08-01-2024"/>
    <s v="Delivered"/>
    <x v="2"/>
    <n v="9258"/>
    <x v="0"/>
    <n v="7451"/>
  </r>
  <r>
    <n v="85694715"/>
    <x v="4"/>
    <n v="978533"/>
    <n v="5571"/>
    <n v="1807"/>
    <n v="1"/>
    <n v="0"/>
    <x v="0"/>
    <x v="253"/>
    <x v="253"/>
    <n v="4"/>
    <s v="19-01-2024"/>
    <s v="Delivered"/>
    <x v="2"/>
    <n v="5571"/>
    <x v="1"/>
    <n v="3764"/>
  </r>
  <r>
    <n v="85721444"/>
    <x v="5"/>
    <n v="362230"/>
    <n v="8845"/>
    <n v="6320"/>
    <n v="1"/>
    <n v="442.25"/>
    <x v="2"/>
    <x v="248"/>
    <x v="248"/>
    <n v="7"/>
    <s v="08-01-2024"/>
    <s v="Delivered"/>
    <x v="3"/>
    <n v="8402.75"/>
    <x v="0"/>
    <n v="2082.75"/>
  </r>
  <r>
    <n v="87890494"/>
    <x v="5"/>
    <n v="981828"/>
    <n v="5598"/>
    <n v="6320"/>
    <n v="2"/>
    <n v="2239.1999999999998"/>
    <x v="4"/>
    <x v="245"/>
    <x v="245"/>
    <n v="4"/>
    <s v="27-01-2024"/>
    <s v="Delivered"/>
    <x v="1"/>
    <n v="8956.7999999999993"/>
    <x v="1"/>
    <n v="-3683.2"/>
  </r>
  <r>
    <n v="81216573"/>
    <x v="5"/>
    <n v="916289"/>
    <n v="4193"/>
    <n v="6320"/>
    <n v="1"/>
    <n v="209.65"/>
    <x v="2"/>
    <x v="254"/>
    <x v="254"/>
    <n v="1"/>
    <s v="04-01-2024"/>
    <s v="Delivered"/>
    <x v="0"/>
    <n v="3983.35"/>
    <x v="2"/>
    <n v="-2336.65"/>
  </r>
  <r>
    <n v="99269266"/>
    <x v="5"/>
    <n v="963611"/>
    <n v="14916"/>
    <n v="6320"/>
    <n v="4"/>
    <n v="0"/>
    <x v="0"/>
    <x v="233"/>
    <x v="233"/>
    <n v="7"/>
    <s v="09-01-2024"/>
    <s v="Delivered"/>
    <x v="0"/>
    <n v="59664"/>
    <x v="1"/>
    <n v="34384"/>
  </r>
  <r>
    <n v="25312516"/>
    <x v="5"/>
    <n v="759835"/>
    <n v="16641"/>
    <n v="6320"/>
    <n v="1"/>
    <n v="0"/>
    <x v="0"/>
    <x v="255"/>
    <x v="255"/>
    <n v="4"/>
    <s v="26-01-2024"/>
    <s v="Delivered"/>
    <x v="0"/>
    <n v="16641"/>
    <x v="2"/>
    <n v="10321"/>
  </r>
  <r>
    <n v="64277800"/>
    <x v="5"/>
    <n v="776967"/>
    <n v="19729"/>
    <n v="6320"/>
    <n v="1"/>
    <n v="986.45"/>
    <x v="2"/>
    <x v="139"/>
    <x v="139"/>
    <n v="2"/>
    <s v="01-01-2024"/>
    <s v="Delivered"/>
    <x v="2"/>
    <n v="18742.55"/>
    <x v="1"/>
    <n v="12422.55"/>
  </r>
  <r>
    <n v="78642041"/>
    <x v="5"/>
    <n v="540677"/>
    <n v="17503"/>
    <n v="6320"/>
    <n v="1"/>
    <n v="875.15"/>
    <x v="2"/>
    <x v="239"/>
    <x v="239"/>
    <n v="5"/>
    <s v="25-01-2024"/>
    <s v="Delivered"/>
    <x v="2"/>
    <n v="16627.849999999999"/>
    <x v="1"/>
    <n v="10307.85"/>
  </r>
  <r>
    <n v="18289024"/>
    <x v="6"/>
    <n v="498301"/>
    <n v="11567"/>
    <n v="6716"/>
    <n v="2"/>
    <n v="2313.4"/>
    <x v="3"/>
    <x v="235"/>
    <x v="235"/>
    <n v="2"/>
    <s v="10-01-2024"/>
    <s v="Delivered"/>
    <x v="0"/>
    <n v="20820.599999999999"/>
    <x v="0"/>
    <n v="7388.6"/>
  </r>
  <r>
    <n v="74082055"/>
    <x v="6"/>
    <n v="365860"/>
    <n v="14798"/>
    <n v="6716"/>
    <n v="1"/>
    <n v="2219.6999999999998"/>
    <x v="1"/>
    <x v="176"/>
    <x v="176"/>
    <n v="1"/>
    <s v="28-01-2024"/>
    <s v="Delivered"/>
    <x v="0"/>
    <n v="12578.3"/>
    <x v="0"/>
    <n v="5862.3"/>
  </r>
  <r>
    <n v="41250794"/>
    <x v="6"/>
    <n v="293904"/>
    <n v="11935"/>
    <n v="6716"/>
    <n v="4"/>
    <n v="0"/>
    <x v="0"/>
    <x v="256"/>
    <x v="256"/>
    <n v="7"/>
    <s v="25-01-2024"/>
    <s v="Delivered"/>
    <x v="3"/>
    <n v="47740"/>
    <x v="3"/>
    <n v="20876"/>
  </r>
  <r>
    <n v="80557676"/>
    <x v="6"/>
    <n v="892165"/>
    <n v="12072"/>
    <n v="6716"/>
    <n v="1"/>
    <n v="0"/>
    <x v="0"/>
    <x v="253"/>
    <x v="253"/>
    <n v="7"/>
    <s v="22-01-2024"/>
    <s v="Delivered"/>
    <x v="0"/>
    <n v="12072"/>
    <x v="2"/>
    <n v="5356"/>
  </r>
  <r>
    <n v="18469210"/>
    <x v="6"/>
    <n v="263648"/>
    <n v="5526"/>
    <n v="6716"/>
    <n v="1"/>
    <n v="0"/>
    <x v="0"/>
    <x v="253"/>
    <x v="253"/>
    <n v="1"/>
    <s v="16-01-2024"/>
    <s v="Delivered"/>
    <x v="1"/>
    <n v="5526"/>
    <x v="3"/>
    <n v="-1190"/>
  </r>
  <r>
    <n v="52773159"/>
    <x v="6"/>
    <n v="522823"/>
    <n v="13758"/>
    <n v="6716"/>
    <n v="1"/>
    <n v="0"/>
    <x v="0"/>
    <x v="238"/>
    <x v="238"/>
    <n v="3"/>
    <s v="19-01-2024"/>
    <s v="Delivered"/>
    <x v="3"/>
    <n v="13758"/>
    <x v="3"/>
    <n v="7042"/>
  </r>
  <r>
    <n v="22119391"/>
    <x v="6"/>
    <n v="514889"/>
    <n v="9584"/>
    <n v="6716"/>
    <n v="1"/>
    <n v="0"/>
    <x v="0"/>
    <x v="246"/>
    <x v="246"/>
    <n v="1"/>
    <s v="07-01-2024"/>
    <s v="Delivered"/>
    <x v="1"/>
    <n v="9584"/>
    <x v="2"/>
    <n v="2868"/>
  </r>
  <r>
    <n v="76757928"/>
    <x v="6"/>
    <n v="620051"/>
    <n v="3972"/>
    <n v="6716"/>
    <n v="1"/>
    <n v="595.79999999999995"/>
    <x v="1"/>
    <x v="234"/>
    <x v="234"/>
    <n v="4"/>
    <s v="17-01-2024"/>
    <s v="Delivered"/>
    <x v="0"/>
    <n v="3376.2"/>
    <x v="1"/>
    <n v="-3339.8"/>
  </r>
  <r>
    <n v="41514326"/>
    <x v="6"/>
    <n v="284120"/>
    <n v="10121"/>
    <n v="6716"/>
    <n v="1"/>
    <n v="0"/>
    <x v="0"/>
    <x v="256"/>
    <x v="256"/>
    <n v="6"/>
    <s v="24-01-2024"/>
    <s v="Delivered"/>
    <x v="2"/>
    <n v="10121"/>
    <x v="0"/>
    <n v="3405"/>
  </r>
  <r>
    <n v="85350823"/>
    <x v="6"/>
    <n v="498313"/>
    <n v="9204"/>
    <n v="6716"/>
    <n v="3"/>
    <n v="4141.8"/>
    <x v="1"/>
    <x v="256"/>
    <x v="256"/>
    <n v="3"/>
    <s v="21-01-2024"/>
    <s v="Delivered"/>
    <x v="2"/>
    <n v="23470.2"/>
    <x v="2"/>
    <n v="3322.2"/>
  </r>
  <r>
    <n v="29208935"/>
    <x v="6"/>
    <n v="776289"/>
    <n v="10317"/>
    <n v="6716"/>
    <n v="2"/>
    <n v="2063.4"/>
    <x v="3"/>
    <x v="246"/>
    <x v="246"/>
    <n v="2"/>
    <s v="08-01-2024"/>
    <s v="Delivered"/>
    <x v="0"/>
    <n v="18570.599999999999"/>
    <x v="1"/>
    <n v="5138.6000000000004"/>
  </r>
  <r>
    <n v="45843681"/>
    <x v="6"/>
    <n v="623579"/>
    <n v="18727"/>
    <n v="6716"/>
    <n v="3"/>
    <n v="5618.1"/>
    <x v="3"/>
    <x v="247"/>
    <x v="247"/>
    <n v="5"/>
    <s v="22-01-2024"/>
    <s v="Delivered"/>
    <x v="0"/>
    <n v="50562.9"/>
    <x v="0"/>
    <n v="30414.9"/>
  </r>
  <r>
    <n v="76354180"/>
    <x v="6"/>
    <n v="294545"/>
    <n v="17258"/>
    <n v="6716"/>
    <n v="1"/>
    <n v="1725.8"/>
    <x v="3"/>
    <x v="248"/>
    <x v="248"/>
    <n v="3"/>
    <s v="04-01-2024"/>
    <s v="Delivered"/>
    <x v="3"/>
    <n v="15532.2"/>
    <x v="1"/>
    <n v="8816.2000000000007"/>
  </r>
  <r>
    <n v="18181586"/>
    <x v="6"/>
    <n v="644536"/>
    <n v="18912"/>
    <n v="6716"/>
    <n v="1"/>
    <n v="0"/>
    <x v="0"/>
    <x v="257"/>
    <x v="257"/>
    <n v="6"/>
    <s v="18-01-2024"/>
    <s v="Delivered"/>
    <x v="0"/>
    <n v="18912"/>
    <x v="3"/>
    <n v="12196"/>
  </r>
  <r>
    <n v="77406294"/>
    <x v="7"/>
    <n v="274809"/>
    <n v="16773"/>
    <n v="13689"/>
    <n v="1"/>
    <n v="838.65"/>
    <x v="2"/>
    <x v="236"/>
    <x v="236"/>
    <n v="1"/>
    <s v="11-01-2024"/>
    <s v="Delivered"/>
    <x v="0"/>
    <n v="15934.35"/>
    <x v="0"/>
    <n v="2245.35"/>
  </r>
  <r>
    <n v="54087376"/>
    <x v="7"/>
    <n v="470804"/>
    <n v="6078"/>
    <n v="13689"/>
    <n v="1"/>
    <n v="0"/>
    <x v="0"/>
    <x v="137"/>
    <x v="137"/>
    <n v="6"/>
    <s v="01-01-2024"/>
    <s v="Delivered"/>
    <x v="1"/>
    <n v="6078"/>
    <x v="2"/>
    <n v="-7611"/>
  </r>
  <r>
    <n v="19913576"/>
    <x v="7"/>
    <n v="388783"/>
    <n v="1891"/>
    <n v="13689"/>
    <n v="1"/>
    <n v="0"/>
    <x v="0"/>
    <x v="184"/>
    <x v="184"/>
    <n v="3"/>
    <s v="29-01-2024"/>
    <s v="Delivered"/>
    <x v="0"/>
    <n v="1891"/>
    <x v="3"/>
    <n v="-11798"/>
  </r>
  <r>
    <n v="19584466"/>
    <x v="7"/>
    <n v="973422"/>
    <n v="13484"/>
    <n v="13689"/>
    <n v="1"/>
    <n v="674.2"/>
    <x v="2"/>
    <x v="125"/>
    <x v="125"/>
    <n v="7"/>
    <s v="03-01-2024"/>
    <s v="Delivered"/>
    <x v="2"/>
    <n v="12809.8"/>
    <x v="0"/>
    <n v="-879.2"/>
  </r>
  <r>
    <n v="66431351"/>
    <x v="7"/>
    <n v="980009"/>
    <n v="2463"/>
    <n v="13689"/>
    <n v="1"/>
    <n v="0"/>
    <x v="0"/>
    <x v="245"/>
    <x v="245"/>
    <n v="2"/>
    <s v="25-01-2024"/>
    <s v="Delivered"/>
    <x v="0"/>
    <n v="2463"/>
    <x v="3"/>
    <n v="-11226"/>
  </r>
  <r>
    <n v="44999379"/>
    <x v="7"/>
    <n v="790982"/>
    <n v="13009"/>
    <n v="13689"/>
    <n v="3"/>
    <n v="0"/>
    <x v="0"/>
    <x v="255"/>
    <x v="255"/>
    <n v="2"/>
    <s v="24-01-2024"/>
    <s v="Delivered"/>
    <x v="2"/>
    <n v="39027"/>
    <x v="3"/>
    <n v="-2040"/>
  </r>
  <r>
    <n v="89968863"/>
    <x v="8"/>
    <n v="565004"/>
    <n v="10663"/>
    <n v="8679"/>
    <n v="1"/>
    <n v="1066.3"/>
    <x v="3"/>
    <x v="248"/>
    <x v="248"/>
    <n v="5"/>
    <s v="06-01-2024"/>
    <s v="Delivered"/>
    <x v="0"/>
    <n v="9596.7000000000007"/>
    <x v="1"/>
    <n v="917.7"/>
  </r>
  <r>
    <n v="85386435"/>
    <x v="8"/>
    <n v="530738"/>
    <n v="11406"/>
    <n v="8679"/>
    <n v="1"/>
    <n v="0"/>
    <x v="0"/>
    <x v="237"/>
    <x v="237"/>
    <n v="3"/>
    <s v="07-01-2024"/>
    <s v="Delivered"/>
    <x v="0"/>
    <n v="11406"/>
    <x v="2"/>
    <n v="2727"/>
  </r>
  <r>
    <n v="58607028"/>
    <x v="8"/>
    <n v="282300"/>
    <n v="3884"/>
    <n v="8679"/>
    <n v="3"/>
    <n v="0"/>
    <x v="0"/>
    <x v="255"/>
    <x v="255"/>
    <n v="5"/>
    <s v="27-01-2024"/>
    <s v="Delivered"/>
    <x v="0"/>
    <n v="11652"/>
    <x v="4"/>
    <n v="-14385"/>
  </r>
  <r>
    <n v="42472386"/>
    <x v="8"/>
    <n v="538756"/>
    <n v="10985"/>
    <n v="8679"/>
    <n v="2"/>
    <n v="2197"/>
    <x v="3"/>
    <x v="255"/>
    <x v="255"/>
    <n v="6"/>
    <s v="28-01-2024"/>
    <s v="Delivered"/>
    <x v="2"/>
    <n v="19773"/>
    <x v="1"/>
    <n v="2415"/>
  </r>
  <r>
    <n v="76319264"/>
    <x v="8"/>
    <n v="660030"/>
    <n v="14053"/>
    <n v="8679"/>
    <n v="2"/>
    <n v="4215.8999999999996"/>
    <x v="1"/>
    <x v="252"/>
    <x v="252"/>
    <n v="5"/>
    <s v="16-01-2024"/>
    <s v="Delivered"/>
    <x v="0"/>
    <n v="23890.1"/>
    <x v="1"/>
    <n v="6532.1"/>
  </r>
  <r>
    <n v="40667888"/>
    <x v="8"/>
    <n v="694580"/>
    <n v="12053"/>
    <n v="8679"/>
    <n v="1"/>
    <n v="1807.95"/>
    <x v="1"/>
    <x v="244"/>
    <x v="244"/>
    <n v="6"/>
    <s v="13-01-2024"/>
    <s v="Delivered"/>
    <x v="2"/>
    <n v="10245.049999999999"/>
    <x v="3"/>
    <n v="1566.05"/>
  </r>
  <r>
    <n v="22257687"/>
    <x v="8"/>
    <n v="699704"/>
    <n v="1845"/>
    <n v="8679"/>
    <n v="2"/>
    <n v="184.5"/>
    <x v="2"/>
    <x v="249"/>
    <x v="249"/>
    <n v="2"/>
    <s v="16-01-2024"/>
    <s v="Delivered"/>
    <x v="0"/>
    <n v="3505.5"/>
    <x v="1"/>
    <n v="-13852.5"/>
  </r>
  <r>
    <n v="93303777"/>
    <x v="8"/>
    <n v="439303"/>
    <n v="4628"/>
    <n v="8679"/>
    <n v="1"/>
    <n v="0"/>
    <x v="0"/>
    <x v="244"/>
    <x v="244"/>
    <n v="6"/>
    <s v="13-01-2024"/>
    <s v="Delivered"/>
    <x v="0"/>
    <n v="4628"/>
    <x v="3"/>
    <n v="-4051"/>
  </r>
  <r>
    <n v="19121552"/>
    <x v="8"/>
    <n v="962398"/>
    <n v="12057"/>
    <n v="8679"/>
    <n v="1"/>
    <n v="0"/>
    <x v="0"/>
    <x v="247"/>
    <x v="247"/>
    <n v="7"/>
    <s v="24-01-2024"/>
    <s v="Delivered"/>
    <x v="2"/>
    <n v="12057"/>
    <x v="2"/>
    <n v="3378"/>
  </r>
  <r>
    <n v="82445335"/>
    <x v="9"/>
    <n v="420939"/>
    <n v="11168"/>
    <n v="7043"/>
    <n v="2"/>
    <n v="0"/>
    <x v="0"/>
    <x v="247"/>
    <x v="247"/>
    <n v="7"/>
    <s v="24-01-2024"/>
    <s v="Delivered"/>
    <x v="0"/>
    <n v="22336"/>
    <x v="3"/>
    <n v="8250"/>
  </r>
  <r>
    <n v="63448727"/>
    <x v="9"/>
    <n v="946606"/>
    <n v="11577"/>
    <n v="7043"/>
    <n v="2"/>
    <n v="3473.1"/>
    <x v="1"/>
    <x v="237"/>
    <x v="237"/>
    <n v="3"/>
    <s v="07-01-2024"/>
    <s v="Delivered"/>
    <x v="2"/>
    <n v="19680.900000000001"/>
    <x v="3"/>
    <n v="5594.9"/>
  </r>
  <r>
    <n v="68754920"/>
    <x v="9"/>
    <n v="556160"/>
    <n v="13060"/>
    <n v="7043"/>
    <n v="1"/>
    <n v="1306"/>
    <x v="3"/>
    <x v="131"/>
    <x v="131"/>
    <n v="4"/>
    <s v="01-01-2024"/>
    <s v="Delivered"/>
    <x v="2"/>
    <n v="11754"/>
    <x v="4"/>
    <n v="4711"/>
  </r>
  <r>
    <n v="75184410"/>
    <x v="9"/>
    <n v="745940"/>
    <n v="13889"/>
    <n v="7043"/>
    <n v="1"/>
    <n v="1388.9"/>
    <x v="3"/>
    <x v="237"/>
    <x v="237"/>
    <n v="7"/>
    <s v="11-01-2024"/>
    <s v="Delivered"/>
    <x v="0"/>
    <n v="12500.1"/>
    <x v="1"/>
    <n v="5457.1"/>
  </r>
  <r>
    <n v="43859311"/>
    <x v="9"/>
    <n v="500441"/>
    <n v="6707"/>
    <n v="7043"/>
    <n v="1"/>
    <n v="0"/>
    <x v="0"/>
    <x v="236"/>
    <x v="236"/>
    <n v="4"/>
    <s v="14-01-2024"/>
    <s v="Delivered"/>
    <x v="2"/>
    <n v="6707"/>
    <x v="3"/>
    <n v="-336"/>
  </r>
  <r>
    <n v="92747827"/>
    <x v="10"/>
    <n v="420989"/>
    <n v="6058"/>
    <n v="10780"/>
    <n v="3"/>
    <n v="2726.1"/>
    <x v="1"/>
    <x v="125"/>
    <x v="125"/>
    <n v="6"/>
    <s v="02-01-2024"/>
    <s v="Delivered"/>
    <x v="2"/>
    <n v="15447.9"/>
    <x v="2"/>
    <n v="-16892.099999999999"/>
  </r>
  <r>
    <n v="35878707"/>
    <x v="10"/>
    <n v="690795"/>
    <n v="19251"/>
    <n v="10780"/>
    <n v="2"/>
    <n v="3850.2"/>
    <x v="3"/>
    <x v="256"/>
    <x v="256"/>
    <n v="2"/>
    <s v="20-01-2024"/>
    <s v="Delivered"/>
    <x v="2"/>
    <n v="34651.800000000003"/>
    <x v="3"/>
    <n v="13091.8"/>
  </r>
  <r>
    <n v="73297813"/>
    <x v="10"/>
    <n v="219524"/>
    <n v="17491"/>
    <n v="10780"/>
    <n v="3"/>
    <n v="2623.65"/>
    <x v="2"/>
    <x v="250"/>
    <x v="250"/>
    <n v="7"/>
    <s v="07-01-2024"/>
    <s v="Delivered"/>
    <x v="1"/>
    <n v="49849.35"/>
    <x v="1"/>
    <n v="17509.349999999999"/>
  </r>
  <r>
    <n v="21828592"/>
    <x v="10"/>
    <n v="666453"/>
    <n v="889"/>
    <n v="10780"/>
    <n v="1"/>
    <n v="44.45"/>
    <x v="2"/>
    <x v="243"/>
    <x v="243"/>
    <n v="4"/>
    <s v="09-01-2024"/>
    <s v="Delivered"/>
    <x v="1"/>
    <n v="844.55"/>
    <x v="1"/>
    <n v="-9935.4500000000007"/>
  </r>
  <r>
    <n v="60015814"/>
    <x v="10"/>
    <n v="272187"/>
    <n v="6616"/>
    <n v="10780"/>
    <n v="1"/>
    <n v="0"/>
    <x v="0"/>
    <x v="237"/>
    <x v="237"/>
    <n v="3"/>
    <s v="07-01-2024"/>
    <s v="Delivered"/>
    <x v="3"/>
    <n v="6616"/>
    <x v="0"/>
    <n v="-4164"/>
  </r>
  <r>
    <n v="76669607"/>
    <x v="10"/>
    <n v="215440"/>
    <n v="2011"/>
    <n v="10780"/>
    <n v="2"/>
    <n v="0"/>
    <x v="0"/>
    <x v="234"/>
    <x v="234"/>
    <n v="5"/>
    <s v="18-01-2024"/>
    <s v="Delivered"/>
    <x v="0"/>
    <n v="4022"/>
    <x v="3"/>
    <n v="-17538"/>
  </r>
  <r>
    <n v="52501540"/>
    <x v="10"/>
    <n v="810948"/>
    <n v="10533"/>
    <n v="10780"/>
    <n v="1"/>
    <n v="526.65"/>
    <x v="2"/>
    <x v="252"/>
    <x v="252"/>
    <n v="7"/>
    <s v="18-01-2024"/>
    <s v="Delivered"/>
    <x v="2"/>
    <n v="10006.35"/>
    <x v="0"/>
    <n v="-773.65"/>
  </r>
  <r>
    <n v="31009452"/>
    <x v="10"/>
    <n v="332552"/>
    <n v="8735"/>
    <n v="10780"/>
    <n v="1"/>
    <n v="436.75"/>
    <x v="2"/>
    <x v="243"/>
    <x v="243"/>
    <n v="3"/>
    <s v="08-01-2024"/>
    <s v="Delivered"/>
    <x v="0"/>
    <n v="8298.25"/>
    <x v="3"/>
    <n v="-2481.75"/>
  </r>
  <r>
    <n v="85958181"/>
    <x v="10"/>
    <n v="405587"/>
    <n v="18568"/>
    <n v="10780"/>
    <n v="1"/>
    <n v="0"/>
    <x v="0"/>
    <x v="248"/>
    <x v="248"/>
    <n v="3"/>
    <s v="04-01-2024"/>
    <s v="Delivered"/>
    <x v="2"/>
    <n v="18568"/>
    <x v="1"/>
    <n v="7788"/>
  </r>
  <r>
    <n v="91547054"/>
    <x v="11"/>
    <n v="777321"/>
    <n v="15046"/>
    <n v="14603"/>
    <n v="2"/>
    <n v="4513.8"/>
    <x v="1"/>
    <x v="252"/>
    <x v="252"/>
    <n v="3"/>
    <s v="14-01-2024"/>
    <s v="Delivered"/>
    <x v="2"/>
    <n v="25578.2"/>
    <x v="3"/>
    <n v="-3627.8"/>
  </r>
  <r>
    <n v="59737181"/>
    <x v="11"/>
    <n v="954388"/>
    <n v="18630"/>
    <n v="14603"/>
    <n v="1"/>
    <n v="0"/>
    <x v="0"/>
    <x v="240"/>
    <x v="240"/>
    <n v="1"/>
    <s v="22-01-2024"/>
    <s v="Delivered"/>
    <x v="0"/>
    <n v="18630"/>
    <x v="3"/>
    <n v="4027"/>
  </r>
  <r>
    <n v="56600900"/>
    <x v="11"/>
    <n v="967979"/>
    <n v="1675"/>
    <n v="14603"/>
    <n v="2"/>
    <n v="0"/>
    <x v="0"/>
    <x v="244"/>
    <x v="244"/>
    <n v="7"/>
    <s v="14-01-2024"/>
    <s v="Delivered"/>
    <x v="2"/>
    <n v="3350"/>
    <x v="1"/>
    <n v="-25856"/>
  </r>
  <r>
    <n v="93131979"/>
    <x v="11"/>
    <n v="514985"/>
    <n v="10992"/>
    <n v="14603"/>
    <n v="1"/>
    <n v="0"/>
    <x v="0"/>
    <x v="190"/>
    <x v="190"/>
    <n v="2"/>
    <s v="31-01-2024"/>
    <s v="Delivered"/>
    <x v="2"/>
    <n v="10992"/>
    <x v="2"/>
    <n v="-3611"/>
  </r>
  <r>
    <n v="77215278"/>
    <x v="12"/>
    <n v="914703"/>
    <n v="2729"/>
    <n v="5308"/>
    <n v="1"/>
    <n v="0"/>
    <x v="0"/>
    <x v="245"/>
    <x v="245"/>
    <n v="5"/>
    <s v="28-01-2024"/>
    <s v="Delivered"/>
    <x v="2"/>
    <n v="2729"/>
    <x v="2"/>
    <n v="-2579"/>
  </r>
  <r>
    <n v="83819367"/>
    <x v="12"/>
    <n v="801344"/>
    <n v="10005"/>
    <n v="5308"/>
    <n v="2"/>
    <n v="1000.5"/>
    <x v="2"/>
    <x v="237"/>
    <x v="237"/>
    <n v="4"/>
    <s v="08-01-2024"/>
    <s v="Delivered"/>
    <x v="0"/>
    <n v="19009.5"/>
    <x v="2"/>
    <n v="8393.5"/>
  </r>
  <r>
    <n v="25898299"/>
    <x v="12"/>
    <n v="273807"/>
    <n v="13960"/>
    <n v="5308"/>
    <n v="2"/>
    <n v="2792"/>
    <x v="3"/>
    <x v="256"/>
    <x v="256"/>
    <n v="1"/>
    <s v="19-01-2024"/>
    <s v="Delivered"/>
    <x v="0"/>
    <n v="25128"/>
    <x v="2"/>
    <n v="14512"/>
  </r>
  <r>
    <n v="53622663"/>
    <x v="12"/>
    <n v="222755"/>
    <n v="1682"/>
    <n v="5308"/>
    <n v="1"/>
    <n v="0"/>
    <x v="0"/>
    <x v="252"/>
    <x v="252"/>
    <n v="2"/>
    <s v="13-01-2024"/>
    <s v="Delivered"/>
    <x v="0"/>
    <n v="1682"/>
    <x v="2"/>
    <n v="-3626"/>
  </r>
  <r>
    <n v="35529407"/>
    <x v="12"/>
    <n v="775074"/>
    <n v="18723"/>
    <n v="5308"/>
    <n v="1"/>
    <n v="0"/>
    <x v="0"/>
    <x v="248"/>
    <x v="248"/>
    <n v="7"/>
    <s v="08-01-2024"/>
    <s v="Delivered"/>
    <x v="2"/>
    <n v="18723"/>
    <x v="2"/>
    <n v="13415"/>
  </r>
  <r>
    <n v="59823245"/>
    <x v="13"/>
    <n v="850324"/>
    <n v="3627"/>
    <n v="2243"/>
    <n v="1"/>
    <n v="181.35"/>
    <x v="2"/>
    <x v="253"/>
    <x v="253"/>
    <n v="1"/>
    <s v="16-01-2024"/>
    <s v="Delivered"/>
    <x v="2"/>
    <n v="3445.65"/>
    <x v="1"/>
    <n v="1202.6500000000001"/>
  </r>
  <r>
    <n v="62163160"/>
    <x v="13"/>
    <n v="828950"/>
    <n v="11967"/>
    <n v="2243"/>
    <n v="3"/>
    <n v="1795.05"/>
    <x v="2"/>
    <x v="110"/>
    <x v="110"/>
    <n v="7"/>
    <s v="01-01-2024"/>
    <s v="Delivered"/>
    <x v="3"/>
    <n v="34105.949999999997"/>
    <x v="3"/>
    <n v="27376.95"/>
  </r>
  <r>
    <n v="49092160"/>
    <x v="13"/>
    <n v="834775"/>
    <n v="12380"/>
    <n v="2243"/>
    <n v="1"/>
    <n v="619"/>
    <x v="2"/>
    <x v="236"/>
    <x v="236"/>
    <n v="5"/>
    <s v="15-01-2024"/>
    <s v="Delivered"/>
    <x v="0"/>
    <n v="11761"/>
    <x v="1"/>
    <n v="9518"/>
  </r>
  <r>
    <n v="47220099"/>
    <x v="13"/>
    <n v="971403"/>
    <n v="1012"/>
    <n v="2243"/>
    <n v="1"/>
    <n v="50.6"/>
    <x v="2"/>
    <x v="236"/>
    <x v="236"/>
    <n v="3"/>
    <s v="13-01-2024"/>
    <s v="Delivered"/>
    <x v="2"/>
    <n v="961.4"/>
    <x v="0"/>
    <n v="-1281.5999999999999"/>
  </r>
  <r>
    <n v="86460539"/>
    <x v="13"/>
    <n v="392847"/>
    <n v="6695"/>
    <n v="2243"/>
    <n v="3"/>
    <n v="0"/>
    <x v="0"/>
    <x v="234"/>
    <x v="234"/>
    <n v="6"/>
    <s v="19-01-2024"/>
    <s v="Delivered"/>
    <x v="2"/>
    <n v="20085"/>
    <x v="3"/>
    <n v="13356"/>
  </r>
  <r>
    <n v="95462880"/>
    <x v="14"/>
    <n v="710258"/>
    <n v="5334"/>
    <n v="819"/>
    <n v="1"/>
    <n v="800.1"/>
    <x v="1"/>
    <x v="233"/>
    <x v="233"/>
    <n v="1"/>
    <s v="03-01-2024"/>
    <s v="Delivered"/>
    <x v="0"/>
    <n v="4533.8999999999996"/>
    <x v="1"/>
    <n v="3714.9"/>
  </r>
  <r>
    <n v="72816684"/>
    <x v="14"/>
    <n v="452415"/>
    <n v="12819"/>
    <n v="819"/>
    <n v="1"/>
    <n v="0"/>
    <x v="0"/>
    <x v="139"/>
    <x v="139"/>
    <n v="5"/>
    <s v="04-01-2024"/>
    <s v="Delivered"/>
    <x v="0"/>
    <n v="12819"/>
    <x v="3"/>
    <n v="12000"/>
  </r>
  <r>
    <n v="65137801"/>
    <x v="14"/>
    <n v="470211"/>
    <n v="17894"/>
    <n v="819"/>
    <n v="1"/>
    <n v="0"/>
    <x v="0"/>
    <x v="236"/>
    <x v="236"/>
    <n v="1"/>
    <s v="11-01-2024"/>
    <s v="Delivered"/>
    <x v="2"/>
    <n v="17894"/>
    <x v="1"/>
    <n v="17075"/>
  </r>
  <r>
    <n v="24541967"/>
    <x v="14"/>
    <n v="757381"/>
    <n v="7777"/>
    <n v="819"/>
    <n v="2"/>
    <n v="777.7"/>
    <x v="2"/>
    <x v="233"/>
    <x v="233"/>
    <n v="4"/>
    <s v="06-01-2024"/>
    <s v="Delivered"/>
    <x v="0"/>
    <n v="14776.3"/>
    <x v="3"/>
    <n v="13138.3"/>
  </r>
  <r>
    <n v="82232344"/>
    <x v="14"/>
    <n v="776802"/>
    <n v="19818"/>
    <n v="819"/>
    <n v="1"/>
    <n v="2972.7"/>
    <x v="1"/>
    <x v="252"/>
    <x v="252"/>
    <n v="2"/>
    <s v="13-01-2024"/>
    <s v="Delivered"/>
    <x v="0"/>
    <n v="16845.3"/>
    <x v="3"/>
    <n v="16026.3"/>
  </r>
  <r>
    <n v="92666356"/>
    <x v="14"/>
    <n v="813099"/>
    <n v="12131"/>
    <n v="819"/>
    <n v="2"/>
    <n v="1213.0999999999999"/>
    <x v="2"/>
    <x v="243"/>
    <x v="243"/>
    <n v="1"/>
    <s v="06-01-2024"/>
    <s v="Delivered"/>
    <x v="1"/>
    <n v="23048.9"/>
    <x v="3"/>
    <n v="21410.9"/>
  </r>
  <r>
    <n v="98054615"/>
    <x v="14"/>
    <n v="408376"/>
    <n v="17922"/>
    <n v="819"/>
    <n v="1"/>
    <n v="0"/>
    <x v="0"/>
    <x v="253"/>
    <x v="253"/>
    <n v="6"/>
    <s v="21-01-2024"/>
    <s v="Delivered"/>
    <x v="2"/>
    <n v="17922"/>
    <x v="1"/>
    <n v="17103"/>
  </r>
  <r>
    <n v="96637649"/>
    <x v="14"/>
    <n v="755552"/>
    <n v="4234"/>
    <n v="819"/>
    <n v="1"/>
    <n v="0"/>
    <x v="0"/>
    <x v="250"/>
    <x v="250"/>
    <n v="5"/>
    <s v="05-01-2024"/>
    <s v="Delivered"/>
    <x v="0"/>
    <n v="4234"/>
    <x v="3"/>
    <n v="3415"/>
  </r>
  <r>
    <n v="69816445"/>
    <x v="8"/>
    <n v="300976"/>
    <n v="566"/>
    <n v="8679"/>
    <n v="1"/>
    <n v="0"/>
    <x v="0"/>
    <x v="190"/>
    <x v="190"/>
    <n v="1"/>
    <s v="30-01-2024"/>
    <s v="Delivered"/>
    <x v="1"/>
    <n v="566"/>
    <x v="2"/>
    <n v="-8113"/>
  </r>
  <r>
    <n v="78038903"/>
    <x v="8"/>
    <n v="514889"/>
    <n v="1097"/>
    <n v="8679"/>
    <n v="1"/>
    <n v="109.7"/>
    <x v="3"/>
    <x v="243"/>
    <x v="243"/>
    <n v="1"/>
    <s v="06-01-2024"/>
    <s v="Delivered"/>
    <x v="1"/>
    <n v="987.3"/>
    <x v="2"/>
    <n v="-7691.7"/>
  </r>
  <r>
    <n v="69473299"/>
    <x v="8"/>
    <n v="940951"/>
    <n v="7063"/>
    <n v="8679"/>
    <n v="1"/>
    <n v="0"/>
    <x v="0"/>
    <x v="242"/>
    <x v="242"/>
    <n v="4"/>
    <s v="13-01-2024"/>
    <s v="Delivered"/>
    <x v="0"/>
    <n v="7063"/>
    <x v="2"/>
    <n v="-1616"/>
  </r>
  <r>
    <n v="39835008"/>
    <x v="8"/>
    <n v="835988"/>
    <n v="14707"/>
    <n v="8679"/>
    <n v="3"/>
    <n v="4412.1000000000004"/>
    <x v="3"/>
    <x v="257"/>
    <x v="257"/>
    <n v="1"/>
    <s v="13-01-2024"/>
    <s v="Delivered"/>
    <x v="0"/>
    <n v="39708.9"/>
    <x v="3"/>
    <n v="13671.9"/>
  </r>
  <r>
    <n v="23656928"/>
    <x v="8"/>
    <n v="362555"/>
    <n v="2435"/>
    <n v="8679"/>
    <n v="1"/>
    <n v="0"/>
    <x v="0"/>
    <x v="184"/>
    <x v="184"/>
    <n v="1"/>
    <s v="27-01-2024"/>
    <s v="Delivered"/>
    <x v="2"/>
    <n v="2435"/>
    <x v="3"/>
    <n v="-6244"/>
  </r>
  <r>
    <n v="37752746"/>
    <x v="10"/>
    <n v="678720"/>
    <n v="15725"/>
    <n v="10780"/>
    <n v="2"/>
    <n v="0"/>
    <x v="0"/>
    <x v="176"/>
    <x v="176"/>
    <n v="2"/>
    <s v="29-01-2024"/>
    <s v="Delivered"/>
    <x v="2"/>
    <n v="31450"/>
    <x v="0"/>
    <n v="9890"/>
  </r>
  <r>
    <n v="38611881"/>
    <x v="10"/>
    <n v="869536"/>
    <n v="13904"/>
    <n v="10780"/>
    <n v="2"/>
    <n v="1390.4"/>
    <x v="2"/>
    <x v="237"/>
    <x v="237"/>
    <n v="7"/>
    <s v="11-01-2024"/>
    <s v="Delivered"/>
    <x v="0"/>
    <n v="26417.599999999999"/>
    <x v="2"/>
    <n v="4857.6000000000004"/>
  </r>
  <r>
    <n v="25489430"/>
    <x v="10"/>
    <n v="936677"/>
    <n v="17337"/>
    <n v="10780"/>
    <n v="1"/>
    <n v="866.85"/>
    <x v="2"/>
    <x v="252"/>
    <x v="252"/>
    <n v="3"/>
    <s v="14-01-2024"/>
    <s v="Delivered"/>
    <x v="2"/>
    <n v="16470.150000000001"/>
    <x v="0"/>
    <n v="5690.15"/>
  </r>
  <r>
    <n v="12384932"/>
    <x v="10"/>
    <n v="974205"/>
    <n v="3657"/>
    <n v="10780"/>
    <n v="1"/>
    <n v="0"/>
    <x v="0"/>
    <x v="239"/>
    <x v="239"/>
    <n v="1"/>
    <s v="21-01-2024"/>
    <s v="Delivered"/>
    <x v="0"/>
    <n v="3657"/>
    <x v="2"/>
    <n v="-7123"/>
  </r>
  <r>
    <n v="99034004"/>
    <x v="10"/>
    <n v="726883"/>
    <n v="5061"/>
    <n v="10780"/>
    <n v="3"/>
    <n v="0"/>
    <x v="0"/>
    <x v="255"/>
    <x v="255"/>
    <n v="6"/>
    <s v="28-01-2024"/>
    <s v="Delivered"/>
    <x v="0"/>
    <n v="15183"/>
    <x v="3"/>
    <n v="-17157"/>
  </r>
  <r>
    <n v="21985619"/>
    <x v="10"/>
    <n v="223205"/>
    <n v="12455"/>
    <n v="10780"/>
    <n v="1"/>
    <n v="1868.25"/>
    <x v="1"/>
    <x v="252"/>
    <x v="252"/>
    <n v="7"/>
    <s v="18-01-2024"/>
    <s v="Delivered"/>
    <x v="0"/>
    <n v="10586.75"/>
    <x v="0"/>
    <n v="-193.25"/>
  </r>
  <r>
    <n v="23590593"/>
    <x v="10"/>
    <n v="746313"/>
    <n v="15107"/>
    <n v="10780"/>
    <n v="3"/>
    <n v="2266.0500000000002"/>
    <x v="2"/>
    <x v="234"/>
    <x v="234"/>
    <n v="7"/>
    <s v="20-01-2024"/>
    <s v="Delivered"/>
    <x v="2"/>
    <n v="43054.95"/>
    <x v="0"/>
    <n v="10714.95"/>
  </r>
  <r>
    <n v="22114140"/>
    <x v="10"/>
    <n v="462292"/>
    <n v="11496"/>
    <n v="10780"/>
    <n v="2"/>
    <n v="1149.5999999999999"/>
    <x v="2"/>
    <x v="237"/>
    <x v="237"/>
    <n v="6"/>
    <s v="10-01-2024"/>
    <s v="Delivered"/>
    <x v="0"/>
    <n v="21842.400000000001"/>
    <x v="2"/>
    <n v="282.39999999999998"/>
  </r>
  <r>
    <n v="22494970"/>
    <x v="10"/>
    <n v="611967"/>
    <n v="16169"/>
    <n v="10780"/>
    <n v="1"/>
    <n v="808.45"/>
    <x v="2"/>
    <x v="239"/>
    <x v="239"/>
    <n v="4"/>
    <s v="24-01-2024"/>
    <s v="Delivered"/>
    <x v="3"/>
    <n v="15360.55"/>
    <x v="2"/>
    <n v="4580.55"/>
  </r>
  <r>
    <n v="92424037"/>
    <x v="10"/>
    <n v="559316"/>
    <n v="2804"/>
    <n v="10780"/>
    <n v="4"/>
    <n v="1682.4"/>
    <x v="1"/>
    <x v="252"/>
    <x v="252"/>
    <n v="1"/>
    <s v="12-01-2024"/>
    <s v="Delivered"/>
    <x v="2"/>
    <n v="9533.6"/>
    <x v="0"/>
    <n v="-33586.400000000001"/>
  </r>
  <r>
    <n v="88634827"/>
    <x v="10"/>
    <n v="463165"/>
    <n v="7792"/>
    <n v="10780"/>
    <n v="1"/>
    <n v="0"/>
    <x v="0"/>
    <x v="255"/>
    <x v="255"/>
    <n v="4"/>
    <s v="26-01-2024"/>
    <s v="Delivered"/>
    <x v="3"/>
    <n v="7792"/>
    <x v="2"/>
    <n v="-2988"/>
  </r>
  <r>
    <n v="27806897"/>
    <x v="3"/>
    <n v="869536"/>
    <n v="8108"/>
    <n v="5303"/>
    <n v="3"/>
    <n v="3648.6"/>
    <x v="1"/>
    <x v="125"/>
    <x v="125"/>
    <n v="6"/>
    <s v="02-01-2024"/>
    <s v="Delivered"/>
    <x v="0"/>
    <n v="20675.400000000001"/>
    <x v="0"/>
    <n v="4766.3999999999996"/>
  </r>
  <r>
    <n v="59535894"/>
    <x v="3"/>
    <n v="989410"/>
    <n v="2614"/>
    <n v="5303"/>
    <n v="1"/>
    <n v="0"/>
    <x v="0"/>
    <x v="246"/>
    <x v="246"/>
    <n v="5"/>
    <s v="11-01-2024"/>
    <s v="Delivered"/>
    <x v="2"/>
    <n v="2614"/>
    <x v="1"/>
    <n v="-2689"/>
  </r>
  <r>
    <n v="82312290"/>
    <x v="3"/>
    <n v="893889"/>
    <n v="10245"/>
    <n v="5303"/>
    <n v="4"/>
    <n v="0"/>
    <x v="0"/>
    <x v="125"/>
    <x v="125"/>
    <n v="6"/>
    <s v="02-01-2024"/>
    <s v="Delivered"/>
    <x v="2"/>
    <n v="40980"/>
    <x v="1"/>
    <n v="19768"/>
  </r>
  <r>
    <n v="90253323"/>
    <x v="3"/>
    <n v="317830"/>
    <n v="11864"/>
    <n v="5303"/>
    <n v="1"/>
    <n v="593.20000000000005"/>
    <x v="2"/>
    <x v="246"/>
    <x v="246"/>
    <n v="7"/>
    <s v="13-01-2024"/>
    <s v="Delivered"/>
    <x v="2"/>
    <n v="11270.8"/>
    <x v="1"/>
    <n v="5967.8"/>
  </r>
  <r>
    <n v="57934299"/>
    <x v="6"/>
    <n v="891423"/>
    <n v="7011"/>
    <n v="6716"/>
    <n v="1"/>
    <n v="1051.6500000000001"/>
    <x v="1"/>
    <x v="241"/>
    <x v="241"/>
    <n v="4"/>
    <s v="23-01-2024"/>
    <s v="Delivered"/>
    <x v="2"/>
    <n v="5959.35"/>
    <x v="1"/>
    <n v="-756.65"/>
  </r>
  <r>
    <n v="11181612"/>
    <x v="6"/>
    <n v="300932"/>
    <n v="8163"/>
    <n v="6716"/>
    <n v="1"/>
    <n v="0"/>
    <x v="0"/>
    <x v="235"/>
    <x v="235"/>
    <n v="4"/>
    <s v="12-01-2024"/>
    <s v="Delivered"/>
    <x v="0"/>
    <n v="8163"/>
    <x v="2"/>
    <n v="1447"/>
  </r>
  <r>
    <n v="99959993"/>
    <x v="6"/>
    <n v="235138"/>
    <n v="2077"/>
    <n v="6716"/>
    <n v="2"/>
    <n v="0"/>
    <x v="0"/>
    <x v="253"/>
    <x v="253"/>
    <n v="2"/>
    <s v="17-01-2024"/>
    <s v="Delivered"/>
    <x v="1"/>
    <n v="4154"/>
    <x v="3"/>
    <n v="-9278"/>
  </r>
  <r>
    <n v="94695784"/>
    <x v="6"/>
    <n v="540677"/>
    <n v="1548"/>
    <n v="6716"/>
    <n v="1"/>
    <n v="154.80000000000001"/>
    <x v="3"/>
    <x v="247"/>
    <x v="247"/>
    <n v="1"/>
    <s v="18-01-2024"/>
    <s v="Delivered"/>
    <x v="0"/>
    <n v="1393.2"/>
    <x v="1"/>
    <n v="-5322.8"/>
  </r>
  <r>
    <n v="33574794"/>
    <x v="6"/>
    <n v="311760"/>
    <n v="2493"/>
    <n v="6716"/>
    <n v="2"/>
    <n v="498.6"/>
    <x v="3"/>
    <x v="255"/>
    <x v="255"/>
    <n v="4"/>
    <s v="26-01-2024"/>
    <s v="Delivered"/>
    <x v="0"/>
    <n v="4487.3999999999996"/>
    <x v="2"/>
    <n v="-8944.6"/>
  </r>
  <r>
    <n v="28405182"/>
    <x v="6"/>
    <n v="853453"/>
    <n v="517"/>
    <n v="6716"/>
    <n v="1"/>
    <n v="77.55"/>
    <x v="1"/>
    <x v="248"/>
    <x v="248"/>
    <n v="3"/>
    <s v="04-01-2024"/>
    <s v="Delivered"/>
    <x v="0"/>
    <n v="439.45"/>
    <x v="2"/>
    <n v="-6276.55"/>
  </r>
  <r>
    <n v="60354777"/>
    <x v="6"/>
    <n v="599194"/>
    <n v="12851"/>
    <n v="6716"/>
    <n v="1"/>
    <n v="1285.0999999999999"/>
    <x v="3"/>
    <x v="242"/>
    <x v="242"/>
    <n v="5"/>
    <s v="14-01-2024"/>
    <s v="Delivered"/>
    <x v="0"/>
    <n v="11565.9"/>
    <x v="2"/>
    <n v="4849.8999999999996"/>
  </r>
  <r>
    <n v="58189421"/>
    <x v="6"/>
    <n v="705048"/>
    <n v="4116"/>
    <n v="6716"/>
    <n v="3"/>
    <n v="617.4"/>
    <x v="2"/>
    <x v="248"/>
    <x v="248"/>
    <n v="4"/>
    <s v="05-01-2024"/>
    <s v="Delivered"/>
    <x v="0"/>
    <n v="11730.6"/>
    <x v="0"/>
    <n v="-8417.4"/>
  </r>
  <r>
    <n v="28830282"/>
    <x v="6"/>
    <n v="842818"/>
    <n v="1805"/>
    <n v="6716"/>
    <n v="1"/>
    <n v="90.25"/>
    <x v="2"/>
    <x v="258"/>
    <x v="258"/>
    <n v="5"/>
    <s v="30-01-2024"/>
    <s v="Delivered"/>
    <x v="1"/>
    <n v="1714.75"/>
    <x v="0"/>
    <n v="-5001.25"/>
  </r>
  <r>
    <n v="93457527"/>
    <x v="4"/>
    <n v="867782"/>
    <n v="13811"/>
    <n v="1807"/>
    <n v="1"/>
    <n v="0"/>
    <x v="0"/>
    <x v="242"/>
    <x v="242"/>
    <n v="1"/>
    <s v="10-01-2024"/>
    <s v="Delivered"/>
    <x v="0"/>
    <n v="13811"/>
    <x v="3"/>
    <n v="12004"/>
  </r>
  <r>
    <n v="51086072"/>
    <x v="4"/>
    <n v="705048"/>
    <n v="12559"/>
    <n v="1807"/>
    <n v="1"/>
    <n v="627.95000000000005"/>
    <x v="2"/>
    <x v="234"/>
    <x v="234"/>
    <n v="7"/>
    <s v="20-01-2024"/>
    <s v="Delivered"/>
    <x v="0"/>
    <n v="11931.05"/>
    <x v="1"/>
    <n v="10124.049999999999"/>
  </r>
  <r>
    <n v="83286096"/>
    <x v="4"/>
    <n v="743377"/>
    <n v="13868"/>
    <n v="1807"/>
    <n v="1"/>
    <n v="0"/>
    <x v="0"/>
    <x v="244"/>
    <x v="244"/>
    <n v="6"/>
    <s v="13-01-2024"/>
    <s v="Delivered"/>
    <x v="3"/>
    <n v="13868"/>
    <x v="3"/>
    <n v="12061"/>
  </r>
  <r>
    <n v="33818260"/>
    <x v="4"/>
    <n v="646768"/>
    <n v="1965"/>
    <n v="1807"/>
    <n v="2"/>
    <n v="393"/>
    <x v="3"/>
    <x v="252"/>
    <x v="252"/>
    <n v="2"/>
    <s v="13-01-2024"/>
    <s v="Delivered"/>
    <x v="1"/>
    <n v="3537"/>
    <x v="1"/>
    <n v="-77"/>
  </r>
  <r>
    <n v="54524582"/>
    <x v="4"/>
    <n v="473995"/>
    <n v="13849"/>
    <n v="1807"/>
    <n v="1"/>
    <n v="1384.9"/>
    <x v="3"/>
    <x v="110"/>
    <x v="110"/>
    <n v="7"/>
    <s v="01-01-2024"/>
    <s v="Delivered"/>
    <x v="0"/>
    <n v="12464.1"/>
    <x v="1"/>
    <n v="10657.1"/>
  </r>
  <r>
    <n v="18277097"/>
    <x v="4"/>
    <n v="906848"/>
    <n v="17627"/>
    <n v="1807"/>
    <n v="1"/>
    <n v="0"/>
    <x v="0"/>
    <x v="244"/>
    <x v="244"/>
    <n v="1"/>
    <s v="08-01-2024"/>
    <s v="Delivered"/>
    <x v="2"/>
    <n v="17627"/>
    <x v="2"/>
    <n v="15820"/>
  </r>
  <r>
    <n v="30492422"/>
    <x v="4"/>
    <n v="519625"/>
    <n v="17752"/>
    <n v="1807"/>
    <n v="1"/>
    <n v="0"/>
    <x v="0"/>
    <x v="252"/>
    <x v="252"/>
    <n v="5"/>
    <s v="16-01-2024"/>
    <s v="Delivered"/>
    <x v="0"/>
    <n v="17752"/>
    <x v="1"/>
    <n v="15945"/>
  </r>
  <r>
    <n v="70272714"/>
    <x v="4"/>
    <n v="477860"/>
    <n v="10603"/>
    <n v="1807"/>
    <n v="1"/>
    <n v="0"/>
    <x v="0"/>
    <x v="248"/>
    <x v="248"/>
    <n v="5"/>
    <s v="06-01-2024"/>
    <s v="Delivered"/>
    <x v="2"/>
    <n v="10603"/>
    <x v="1"/>
    <n v="8796"/>
  </r>
  <r>
    <n v="46024950"/>
    <x v="4"/>
    <n v="988930"/>
    <n v="18102"/>
    <n v="1807"/>
    <n v="1"/>
    <n v="0"/>
    <x v="0"/>
    <x v="250"/>
    <x v="250"/>
    <n v="7"/>
    <s v="07-01-2024"/>
    <s v="Delivered"/>
    <x v="3"/>
    <n v="18102"/>
    <x v="2"/>
    <n v="16295"/>
  </r>
  <r>
    <n v="42580349"/>
    <x v="4"/>
    <n v="293904"/>
    <n v="5076"/>
    <n v="1807"/>
    <n v="3"/>
    <n v="2284.1999999999998"/>
    <x v="1"/>
    <x v="234"/>
    <x v="234"/>
    <n v="3"/>
    <s v="16-01-2024"/>
    <s v="Delivered"/>
    <x v="0"/>
    <n v="12943.8"/>
    <x v="2"/>
    <n v="7522.8"/>
  </r>
  <r>
    <n v="54501625"/>
    <x v="5"/>
    <n v="282300"/>
    <n v="15710"/>
    <n v="6320"/>
    <n v="1"/>
    <n v="3142"/>
    <x v="4"/>
    <x v="258"/>
    <x v="258"/>
    <n v="2"/>
    <s v="27-01-2024"/>
    <s v="Delivered"/>
    <x v="0"/>
    <n v="12568"/>
    <x v="0"/>
    <n v="6248"/>
  </r>
  <r>
    <n v="61479273"/>
    <x v="5"/>
    <n v="667262"/>
    <n v="9899"/>
    <n v="6320"/>
    <n v="1"/>
    <n v="494.95"/>
    <x v="2"/>
    <x v="255"/>
    <x v="255"/>
    <n v="1"/>
    <s v="23-01-2024"/>
    <s v="Delivered"/>
    <x v="3"/>
    <n v="9404.0499999999993"/>
    <x v="2"/>
    <n v="3084.05"/>
  </r>
  <r>
    <n v="22132198"/>
    <x v="5"/>
    <n v="248693"/>
    <n v="5160"/>
    <n v="6320"/>
    <n v="3"/>
    <n v="774"/>
    <x v="2"/>
    <x v="233"/>
    <x v="233"/>
    <n v="3"/>
    <s v="05-01-2024"/>
    <s v="Delivered"/>
    <x v="2"/>
    <n v="14706"/>
    <x v="1"/>
    <n v="-4254"/>
  </r>
  <r>
    <n v="91692326"/>
    <x v="5"/>
    <n v="432542"/>
    <n v="9304"/>
    <n v="6320"/>
    <n v="1"/>
    <n v="0"/>
    <x v="0"/>
    <x v="246"/>
    <x v="246"/>
    <n v="2"/>
    <s v="08-01-2024"/>
    <s v="Delivered"/>
    <x v="0"/>
    <n v="9304"/>
    <x v="1"/>
    <n v="2984"/>
  </r>
  <r>
    <n v="45189912"/>
    <x v="5"/>
    <n v="939389"/>
    <n v="16058"/>
    <n v="6320"/>
    <n v="1"/>
    <n v="802.9"/>
    <x v="2"/>
    <x v="131"/>
    <x v="131"/>
    <n v="6"/>
    <s v="03-01-2024"/>
    <s v="Delivered"/>
    <x v="1"/>
    <n v="15255.1"/>
    <x v="3"/>
    <n v="8935.1"/>
  </r>
  <r>
    <n v="35093324"/>
    <x v="5"/>
    <n v="232792"/>
    <n v="6233"/>
    <n v="6320"/>
    <n v="1"/>
    <n v="934.95"/>
    <x v="1"/>
    <x v="251"/>
    <x v="251"/>
    <n v="5"/>
    <s v="29-01-2024"/>
    <s v="Delivered"/>
    <x v="1"/>
    <n v="5298.05"/>
    <x v="2"/>
    <n v="-1021.95"/>
  </r>
  <r>
    <n v="33889703"/>
    <x v="14"/>
    <n v="691989"/>
    <n v="11037"/>
    <n v="819"/>
    <n v="2"/>
    <n v="0"/>
    <x v="0"/>
    <x v="233"/>
    <x v="233"/>
    <n v="5"/>
    <s v="07-01-2024"/>
    <s v="Delivered"/>
    <x v="1"/>
    <n v="22074"/>
    <x v="2"/>
    <n v="20436"/>
  </r>
  <r>
    <n v="69801634"/>
    <x v="14"/>
    <n v="884733"/>
    <n v="6029"/>
    <n v="819"/>
    <n v="2"/>
    <n v="602.9"/>
    <x v="2"/>
    <x v="176"/>
    <x v="176"/>
    <n v="2"/>
    <s v="29-01-2024"/>
    <s v="Delivered"/>
    <x v="0"/>
    <n v="11455.1"/>
    <x v="1"/>
    <n v="9817.1"/>
  </r>
  <r>
    <n v="35970823"/>
    <x v="14"/>
    <n v="387155"/>
    <n v="7623"/>
    <n v="819"/>
    <n v="1"/>
    <n v="0"/>
    <x v="0"/>
    <x v="236"/>
    <x v="236"/>
    <n v="1"/>
    <s v="11-01-2024"/>
    <s v="Delivered"/>
    <x v="2"/>
    <n v="7623"/>
    <x v="1"/>
    <n v="6804"/>
  </r>
  <r>
    <n v="60228268"/>
    <x v="14"/>
    <n v="644136"/>
    <n v="3558"/>
    <n v="819"/>
    <n v="2"/>
    <n v="355.8"/>
    <x v="2"/>
    <x v="131"/>
    <x v="131"/>
    <n v="6"/>
    <s v="03-01-2024"/>
    <s v="Delivered"/>
    <x v="2"/>
    <n v="6760.2"/>
    <x v="2"/>
    <n v="5122.2"/>
  </r>
  <r>
    <n v="20066654"/>
    <x v="14"/>
    <n v="871697"/>
    <n v="13401"/>
    <n v="819"/>
    <n v="1"/>
    <n v="2010.15"/>
    <x v="1"/>
    <x v="139"/>
    <x v="139"/>
    <n v="4"/>
    <s v="03-01-2024"/>
    <s v="Delivered"/>
    <x v="0"/>
    <n v="11390.85"/>
    <x v="3"/>
    <n v="10571.85"/>
  </r>
  <r>
    <n v="47550897"/>
    <x v="14"/>
    <n v="722998"/>
    <n v="13972"/>
    <n v="819"/>
    <n v="2"/>
    <n v="2794.4"/>
    <x v="3"/>
    <x v="257"/>
    <x v="257"/>
    <n v="7"/>
    <s v="19-01-2024"/>
    <s v="Delivered"/>
    <x v="1"/>
    <n v="25149.599999999999"/>
    <x v="1"/>
    <n v="23511.599999999999"/>
  </r>
  <r>
    <n v="54499873"/>
    <x v="14"/>
    <n v="759835"/>
    <n v="14147"/>
    <n v="819"/>
    <n v="1"/>
    <n v="0"/>
    <x v="0"/>
    <x v="253"/>
    <x v="253"/>
    <n v="7"/>
    <s v="22-01-2024"/>
    <s v="Delivered"/>
    <x v="2"/>
    <n v="14147"/>
    <x v="2"/>
    <n v="13328"/>
  </r>
  <r>
    <n v="32325574"/>
    <x v="14"/>
    <n v="728859"/>
    <n v="9061"/>
    <n v="819"/>
    <n v="2"/>
    <n v="0"/>
    <x v="0"/>
    <x v="240"/>
    <x v="240"/>
    <n v="4"/>
    <s v="25-01-2024"/>
    <s v="Delivered"/>
    <x v="0"/>
    <n v="18122"/>
    <x v="1"/>
    <n v="16484"/>
  </r>
  <r>
    <n v="88381281"/>
    <x v="13"/>
    <n v="996456"/>
    <n v="14942"/>
    <n v="2243"/>
    <n v="1"/>
    <n v="0"/>
    <x v="0"/>
    <x v="257"/>
    <x v="257"/>
    <n v="4"/>
    <s v="16-01-2024"/>
    <s v="Delivered"/>
    <x v="0"/>
    <n v="14942"/>
    <x v="1"/>
    <n v="12699"/>
  </r>
  <r>
    <n v="16241172"/>
    <x v="13"/>
    <n v="208721"/>
    <n v="18928"/>
    <n v="2243"/>
    <n v="1"/>
    <n v="0"/>
    <x v="0"/>
    <x v="237"/>
    <x v="237"/>
    <n v="2"/>
    <s v="06-01-2024"/>
    <s v="Delivered"/>
    <x v="2"/>
    <n v="18928"/>
    <x v="0"/>
    <n v="16685"/>
  </r>
  <r>
    <n v="13885356"/>
    <x v="13"/>
    <n v="476141"/>
    <n v="8912"/>
    <n v="2243"/>
    <n v="1"/>
    <n v="445.6"/>
    <x v="2"/>
    <x v="257"/>
    <x v="257"/>
    <n v="1"/>
    <s v="13-01-2024"/>
    <s v="Delivered"/>
    <x v="0"/>
    <n v="8466.4"/>
    <x v="2"/>
    <n v="6223.4"/>
  </r>
  <r>
    <n v="26025721"/>
    <x v="13"/>
    <n v="540424"/>
    <n v="16255"/>
    <n v="2243"/>
    <n v="1"/>
    <n v="1625.5"/>
    <x v="3"/>
    <x v="176"/>
    <x v="176"/>
    <n v="4"/>
    <s v="31-01-2024"/>
    <s v="Delivered"/>
    <x v="1"/>
    <n v="14629.5"/>
    <x v="2"/>
    <n v="12386.5"/>
  </r>
  <r>
    <n v="11246473"/>
    <x v="13"/>
    <n v="341647"/>
    <n v="13970"/>
    <n v="2243"/>
    <n v="1"/>
    <n v="1397"/>
    <x v="3"/>
    <x v="240"/>
    <x v="240"/>
    <n v="4"/>
    <s v="25-01-2024"/>
    <s v="Delivered"/>
    <x v="2"/>
    <n v="12573"/>
    <x v="2"/>
    <n v="10330"/>
  </r>
  <r>
    <n v="65831276"/>
    <x v="13"/>
    <n v="418572"/>
    <n v="9553"/>
    <n v="2243"/>
    <n v="2"/>
    <n v="0"/>
    <x v="0"/>
    <x v="241"/>
    <x v="241"/>
    <n v="6"/>
    <s v="25-01-2024"/>
    <s v="Delivered"/>
    <x v="0"/>
    <n v="19106"/>
    <x v="2"/>
    <n v="14620"/>
  </r>
  <r>
    <n v="38290610"/>
    <x v="11"/>
    <n v="715895"/>
    <n v="5960"/>
    <n v="14603"/>
    <n v="1"/>
    <n v="1192"/>
    <x v="4"/>
    <x v="240"/>
    <x v="240"/>
    <n v="6"/>
    <s v="27-01-2024"/>
    <s v="Delivered"/>
    <x v="1"/>
    <n v="4768"/>
    <x v="2"/>
    <n v="-9835"/>
  </r>
  <r>
    <n v="82205759"/>
    <x v="11"/>
    <n v="671923"/>
    <n v="2143"/>
    <n v="14603"/>
    <n v="2"/>
    <n v="0"/>
    <x v="0"/>
    <x v="202"/>
    <x v="202"/>
    <n v="2"/>
    <s v="30-01-2024"/>
    <s v="Delivered"/>
    <x v="1"/>
    <n v="4286"/>
    <x v="1"/>
    <n v="-24920"/>
  </r>
  <r>
    <n v="49786693"/>
    <x v="11"/>
    <n v="704283"/>
    <n v="10295"/>
    <n v="14603"/>
    <n v="3"/>
    <n v="6177"/>
    <x v="4"/>
    <x v="255"/>
    <x v="255"/>
    <n v="4"/>
    <s v="26-01-2024"/>
    <s v="Delivered"/>
    <x v="2"/>
    <n v="24708"/>
    <x v="1"/>
    <n v="-19101"/>
  </r>
  <r>
    <n v="64145722"/>
    <x v="11"/>
    <n v="974417"/>
    <n v="4295"/>
    <n v="14603"/>
    <n v="3"/>
    <n v="0"/>
    <x v="0"/>
    <x v="255"/>
    <x v="255"/>
    <n v="4"/>
    <s v="26-01-2024"/>
    <s v="Delivered"/>
    <x v="2"/>
    <n v="12885"/>
    <x v="3"/>
    <n v="-30924"/>
  </r>
  <r>
    <n v="53197138"/>
    <x v="11"/>
    <n v="856912"/>
    <n v="15586"/>
    <n v="14603"/>
    <n v="1"/>
    <n v="779.3"/>
    <x v="2"/>
    <x v="250"/>
    <x v="250"/>
    <n v="7"/>
    <s v="07-01-2024"/>
    <s v="Delivered"/>
    <x v="1"/>
    <n v="14806.7"/>
    <x v="3"/>
    <n v="203.7"/>
  </r>
  <r>
    <n v="31062435"/>
    <x v="11"/>
    <n v="963611"/>
    <n v="5840"/>
    <n v="14603"/>
    <n v="1"/>
    <n v="0"/>
    <x v="0"/>
    <x v="248"/>
    <x v="248"/>
    <n v="7"/>
    <s v="08-01-2024"/>
    <s v="Delivered"/>
    <x v="2"/>
    <n v="5840"/>
    <x v="1"/>
    <n v="-8763"/>
  </r>
  <r>
    <n v="88326059"/>
    <x v="11"/>
    <n v="575565"/>
    <n v="13093"/>
    <n v="14603"/>
    <n v="2"/>
    <n v="2618.6"/>
    <x v="3"/>
    <x v="125"/>
    <x v="125"/>
    <n v="5"/>
    <s v="01-01-2024"/>
    <s v="Delivered"/>
    <x v="2"/>
    <n v="23567.4"/>
    <x v="0"/>
    <n v="-5638.6"/>
  </r>
  <r>
    <n v="30284415"/>
    <x v="11"/>
    <n v="383017"/>
    <n v="11206"/>
    <n v="14603"/>
    <n v="3"/>
    <n v="0"/>
    <x v="0"/>
    <x v="235"/>
    <x v="235"/>
    <n v="7"/>
    <s v="15-01-2024"/>
    <s v="Delivered"/>
    <x v="1"/>
    <n v="33618"/>
    <x v="1"/>
    <n v="-10191"/>
  </r>
  <r>
    <n v="23017361"/>
    <x v="11"/>
    <n v="217367"/>
    <n v="10545"/>
    <n v="14603"/>
    <n v="1"/>
    <n v="527.25"/>
    <x v="2"/>
    <x v="202"/>
    <x v="202"/>
    <n v="1"/>
    <s v="29-01-2024"/>
    <s v="Delivered"/>
    <x v="0"/>
    <n v="10017.75"/>
    <x v="2"/>
    <n v="-4585.25"/>
  </r>
  <r>
    <n v="22136086"/>
    <x v="11"/>
    <n v="660623"/>
    <n v="10050"/>
    <n v="14603"/>
    <n v="3"/>
    <n v="0"/>
    <x v="0"/>
    <x v="240"/>
    <x v="240"/>
    <n v="3"/>
    <s v="24-01-2024"/>
    <s v="Delivered"/>
    <x v="2"/>
    <n v="30150"/>
    <x v="2"/>
    <n v="-13659"/>
  </r>
  <r>
    <n v="37574457"/>
    <x v="11"/>
    <n v="440932"/>
    <n v="8524"/>
    <n v="14603"/>
    <n v="3"/>
    <n v="0"/>
    <x v="0"/>
    <x v="238"/>
    <x v="238"/>
    <n v="2"/>
    <s v="18-01-2024"/>
    <s v="Delivered"/>
    <x v="2"/>
    <n v="25572"/>
    <x v="3"/>
    <n v="-18237"/>
  </r>
  <r>
    <n v="94263610"/>
    <x v="11"/>
    <n v="758850"/>
    <n v="11989"/>
    <n v="14603"/>
    <n v="1"/>
    <n v="0"/>
    <x v="0"/>
    <x v="249"/>
    <x v="249"/>
    <n v="3"/>
    <s v="17-01-2024"/>
    <s v="Delivered"/>
    <x v="2"/>
    <n v="11989"/>
    <x v="1"/>
    <n v="-2614"/>
  </r>
  <r>
    <n v="64766762"/>
    <x v="11"/>
    <n v="403974"/>
    <n v="7727"/>
    <n v="14603"/>
    <n v="1"/>
    <n v="0"/>
    <x v="0"/>
    <x v="245"/>
    <x v="245"/>
    <n v="1"/>
    <s v="24-01-2024"/>
    <s v="Delivered"/>
    <x v="2"/>
    <n v="7727"/>
    <x v="1"/>
    <n v="-6876"/>
  </r>
  <r>
    <n v="74783521"/>
    <x v="2"/>
    <n v="343260"/>
    <n v="4503"/>
    <n v="4833"/>
    <n v="4"/>
    <n v="1801.2"/>
    <x v="3"/>
    <x v="242"/>
    <x v="242"/>
    <n v="3"/>
    <s v="12-01-2024"/>
    <s v="Delivered"/>
    <x v="0"/>
    <n v="16210.8"/>
    <x v="0"/>
    <n v="-3121.2"/>
  </r>
  <r>
    <n v="19959009"/>
    <x v="2"/>
    <n v="485647"/>
    <n v="14541"/>
    <n v="4833"/>
    <n v="2"/>
    <n v="0"/>
    <x v="0"/>
    <x v="237"/>
    <x v="237"/>
    <n v="7"/>
    <s v="11-01-2024"/>
    <s v="Delivered"/>
    <x v="0"/>
    <n v="29082"/>
    <x v="3"/>
    <n v="19416"/>
  </r>
  <r>
    <n v="24626086"/>
    <x v="2"/>
    <n v="811248"/>
    <n v="13507"/>
    <n v="4833"/>
    <n v="1"/>
    <n v="675.35"/>
    <x v="2"/>
    <x v="245"/>
    <x v="245"/>
    <n v="3"/>
    <s v="26-01-2024"/>
    <s v="Delivered"/>
    <x v="2"/>
    <n v="12831.65"/>
    <x v="0"/>
    <n v="7998.65"/>
  </r>
  <r>
    <n v="95295586"/>
    <x v="2"/>
    <n v="797856"/>
    <n v="15899"/>
    <n v="4833"/>
    <n v="2"/>
    <n v="0"/>
    <x v="0"/>
    <x v="242"/>
    <x v="242"/>
    <n v="1"/>
    <s v="10-01-2024"/>
    <s v="Delivered"/>
    <x v="2"/>
    <n v="31798"/>
    <x v="1"/>
    <n v="22132"/>
  </r>
  <r>
    <n v="71275585"/>
    <x v="7"/>
    <n v="804677"/>
    <n v="6529"/>
    <n v="13689"/>
    <n v="1"/>
    <n v="652.9"/>
    <x v="3"/>
    <x v="258"/>
    <x v="258"/>
    <n v="6"/>
    <s v="31-01-2024"/>
    <s v="Delivered"/>
    <x v="0"/>
    <n v="5876.1"/>
    <x v="2"/>
    <n v="-7812.9"/>
  </r>
  <r>
    <n v="35281262"/>
    <x v="7"/>
    <n v="973449"/>
    <n v="13913"/>
    <n v="13689"/>
    <n v="1"/>
    <n v="0"/>
    <x v="0"/>
    <x v="247"/>
    <x v="247"/>
    <n v="7"/>
    <s v="24-01-2024"/>
    <s v="Delivered"/>
    <x v="0"/>
    <n v="13913"/>
    <x v="0"/>
    <n v="224"/>
  </r>
  <r>
    <n v="45050544"/>
    <x v="7"/>
    <n v="324078"/>
    <n v="12973"/>
    <n v="13689"/>
    <n v="1"/>
    <n v="0"/>
    <x v="0"/>
    <x v="237"/>
    <x v="237"/>
    <n v="1"/>
    <s v="05-01-2024"/>
    <s v="Delivered"/>
    <x v="0"/>
    <n v="12973"/>
    <x v="3"/>
    <n v="-716"/>
  </r>
  <r>
    <n v="75603845"/>
    <x v="7"/>
    <n v="524703"/>
    <n v="11692"/>
    <n v="13689"/>
    <n v="1"/>
    <n v="1753.8"/>
    <x v="1"/>
    <x v="240"/>
    <x v="240"/>
    <n v="5"/>
    <s v="26-01-2024"/>
    <s v="Delivered"/>
    <x v="0"/>
    <n v="9938.2000000000007"/>
    <x v="2"/>
    <n v="-3750.8"/>
  </r>
  <r>
    <n v="97131500"/>
    <x v="7"/>
    <n v="886641"/>
    <n v="8686"/>
    <n v="13689"/>
    <n v="2"/>
    <n v="868.6"/>
    <x v="2"/>
    <x v="233"/>
    <x v="233"/>
    <n v="6"/>
    <s v="08-01-2024"/>
    <s v="Delivered"/>
    <x v="1"/>
    <n v="16503.400000000001"/>
    <x v="0"/>
    <n v="-10874.6"/>
  </r>
  <r>
    <n v="59908025"/>
    <x v="7"/>
    <n v="385186"/>
    <n v="13827"/>
    <n v="13689"/>
    <n v="1"/>
    <n v="2074.0500000000002"/>
    <x v="1"/>
    <x v="252"/>
    <x v="252"/>
    <n v="7"/>
    <s v="18-01-2024"/>
    <s v="Delivered"/>
    <x v="0"/>
    <n v="11752.95"/>
    <x v="3"/>
    <n v="-1936.05"/>
  </r>
  <r>
    <n v="79204468"/>
    <x v="7"/>
    <n v="364631"/>
    <n v="12455"/>
    <n v="13689"/>
    <n v="1"/>
    <n v="0"/>
    <x v="0"/>
    <x v="237"/>
    <x v="237"/>
    <n v="2"/>
    <s v="06-01-2024"/>
    <s v="Delivered"/>
    <x v="0"/>
    <n v="12455"/>
    <x v="3"/>
    <n v="-1234"/>
  </r>
  <r>
    <n v="32259144"/>
    <x v="9"/>
    <n v="713707"/>
    <n v="3094"/>
    <n v="7043"/>
    <n v="1"/>
    <n v="0"/>
    <x v="0"/>
    <x v="244"/>
    <x v="244"/>
    <n v="1"/>
    <s v="08-01-2024"/>
    <s v="Delivered"/>
    <x v="0"/>
    <n v="3094"/>
    <x v="1"/>
    <n v="-3949"/>
  </r>
  <r>
    <n v="47785387"/>
    <x v="9"/>
    <n v="766843"/>
    <n v="3482"/>
    <n v="7043"/>
    <n v="1"/>
    <n v="0"/>
    <x v="0"/>
    <x v="243"/>
    <x v="243"/>
    <n v="3"/>
    <s v="08-01-2024"/>
    <s v="Delivered"/>
    <x v="0"/>
    <n v="3482"/>
    <x v="0"/>
    <n v="-3561"/>
  </r>
  <r>
    <n v="85645982"/>
    <x v="9"/>
    <n v="358003"/>
    <n v="7745"/>
    <n v="7043"/>
    <n v="1"/>
    <n v="387.25"/>
    <x v="2"/>
    <x v="254"/>
    <x v="254"/>
    <n v="4"/>
    <s v="07-01-2024"/>
    <s v="Delivered"/>
    <x v="0"/>
    <n v="7357.75"/>
    <x v="1"/>
    <n v="314.75"/>
  </r>
  <r>
    <n v="85920319"/>
    <x v="9"/>
    <n v="311871"/>
    <n v="12402"/>
    <n v="7043"/>
    <n v="1"/>
    <n v="0"/>
    <x v="0"/>
    <x v="255"/>
    <x v="255"/>
    <n v="4"/>
    <s v="26-01-2024"/>
    <s v="Delivered"/>
    <x v="0"/>
    <n v="12402"/>
    <x v="0"/>
    <n v="5359"/>
  </r>
  <r>
    <n v="88999206"/>
    <x v="9"/>
    <n v="206945"/>
    <n v="2155"/>
    <n v="7043"/>
    <n v="2"/>
    <n v="0"/>
    <x v="0"/>
    <x v="249"/>
    <x v="249"/>
    <n v="6"/>
    <s v="20-01-2024"/>
    <s v="Delivered"/>
    <x v="0"/>
    <n v="4310"/>
    <x v="3"/>
    <n v="-9776"/>
  </r>
  <r>
    <n v="88448538"/>
    <x v="1"/>
    <n v="906423"/>
    <n v="7399"/>
    <n v="3047"/>
    <n v="1"/>
    <n v="0"/>
    <x v="0"/>
    <x v="233"/>
    <x v="233"/>
    <n v="2"/>
    <s v="04-01-2024"/>
    <s v="Delivered"/>
    <x v="3"/>
    <n v="7399"/>
    <x v="2"/>
    <n v="4352"/>
  </r>
  <r>
    <n v="43486016"/>
    <x v="1"/>
    <n v="754718"/>
    <n v="10024"/>
    <n v="3047"/>
    <n v="2"/>
    <n v="1002.4"/>
    <x v="2"/>
    <x v="247"/>
    <x v="247"/>
    <n v="5"/>
    <s v="22-01-2024"/>
    <s v="Delivered"/>
    <x v="0"/>
    <n v="19045.599999999999"/>
    <x v="2"/>
    <n v="12951.6"/>
  </r>
  <r>
    <n v="89865944"/>
    <x v="1"/>
    <n v="495818"/>
    <n v="2726"/>
    <n v="3047"/>
    <n v="1"/>
    <n v="408.9"/>
    <x v="1"/>
    <x v="254"/>
    <x v="254"/>
    <n v="5"/>
    <s v="08-01-2024"/>
    <s v="Delivered"/>
    <x v="2"/>
    <n v="2317.1"/>
    <x v="0"/>
    <n v="-729.9"/>
  </r>
  <r>
    <n v="21635070"/>
    <x v="1"/>
    <n v="205547"/>
    <n v="16959"/>
    <n v="3047"/>
    <n v="1"/>
    <n v="847.95"/>
    <x v="2"/>
    <x v="247"/>
    <x v="247"/>
    <n v="6"/>
    <s v="23-01-2024"/>
    <s v="Delivered"/>
    <x v="3"/>
    <n v="16111.05"/>
    <x v="2"/>
    <n v="13064.05"/>
  </r>
  <r>
    <n v="61367949"/>
    <x v="1"/>
    <n v="447678"/>
    <n v="8828"/>
    <n v="3047"/>
    <n v="1"/>
    <n v="0"/>
    <x v="0"/>
    <x v="253"/>
    <x v="253"/>
    <n v="7"/>
    <s v="22-01-2024"/>
    <s v="Delivered"/>
    <x v="3"/>
    <n v="8828"/>
    <x v="1"/>
    <n v="5781"/>
  </r>
  <r>
    <n v="26185823"/>
    <x v="1"/>
    <n v="717555"/>
    <n v="6822"/>
    <n v="3047"/>
    <n v="2"/>
    <n v="682.2"/>
    <x v="2"/>
    <x v="131"/>
    <x v="131"/>
    <n v="5"/>
    <s v="02-01-2024"/>
    <s v="Delivered"/>
    <x v="0"/>
    <n v="12961.8"/>
    <x v="1"/>
    <n v="6867.8"/>
  </r>
  <r>
    <n v="13612618"/>
    <x v="1"/>
    <n v="211068"/>
    <n v="731"/>
    <n v="3047"/>
    <n v="1"/>
    <n v="0"/>
    <x v="0"/>
    <x v="234"/>
    <x v="234"/>
    <n v="2"/>
    <s v="15-01-2024"/>
    <s v="Delivered"/>
    <x v="0"/>
    <n v="731"/>
    <x v="2"/>
    <n v="-2316"/>
  </r>
  <r>
    <n v="15988382"/>
    <x v="12"/>
    <n v="263648"/>
    <n v="8117"/>
    <n v="5308"/>
    <n v="1"/>
    <n v="0"/>
    <x v="0"/>
    <x v="245"/>
    <x v="245"/>
    <n v="4"/>
    <s v="27-01-2024"/>
    <s v="Delivered"/>
    <x v="0"/>
    <n v="8117"/>
    <x v="3"/>
    <n v="2809"/>
  </r>
  <r>
    <n v="32547129"/>
    <x v="12"/>
    <n v="664531"/>
    <n v="583"/>
    <n v="5308"/>
    <n v="1"/>
    <n v="29.15"/>
    <x v="2"/>
    <x v="176"/>
    <x v="176"/>
    <n v="2"/>
    <s v="29-01-2024"/>
    <s v="Delivered"/>
    <x v="0"/>
    <n v="553.85"/>
    <x v="1"/>
    <n v="-4754.1499999999996"/>
  </r>
  <r>
    <n v="49483865"/>
    <x v="0"/>
    <n v="785472"/>
    <n v="19554"/>
    <n v="7859"/>
    <n v="1"/>
    <n v="0"/>
    <x v="0"/>
    <x v="242"/>
    <x v="242"/>
    <n v="3"/>
    <s v="12-01-2024"/>
    <s v="Delivered"/>
    <x v="0"/>
    <n v="19554"/>
    <x v="1"/>
    <n v="11695"/>
  </r>
  <r>
    <n v="83886264"/>
    <x v="0"/>
    <n v="834775"/>
    <n v="11330"/>
    <n v="7859"/>
    <n v="3"/>
    <n v="0"/>
    <x v="0"/>
    <x v="242"/>
    <x v="242"/>
    <n v="2"/>
    <s v="11-01-2024"/>
    <s v="Delivered"/>
    <x v="0"/>
    <n v="33990"/>
    <x v="1"/>
    <n v="10413"/>
  </r>
  <r>
    <n v="11194267"/>
    <x v="0"/>
    <n v="410445"/>
    <n v="3021"/>
    <n v="7859"/>
    <n v="2"/>
    <n v="0"/>
    <x v="0"/>
    <x v="250"/>
    <x v="250"/>
    <n v="2"/>
    <s v="02-01-2024"/>
    <s v="Delivered"/>
    <x v="1"/>
    <n v="6042"/>
    <x v="2"/>
    <n v="-9676"/>
  </r>
  <r>
    <n v="27528063"/>
    <x v="0"/>
    <n v="607523"/>
    <n v="16955"/>
    <n v="7859"/>
    <n v="1"/>
    <n v="0"/>
    <x v="0"/>
    <x v="241"/>
    <x v="241"/>
    <n v="5"/>
    <s v="24-01-2024"/>
    <s v="Delivered"/>
    <x v="0"/>
    <n v="16955"/>
    <x v="1"/>
    <n v="9096"/>
  </r>
  <r>
    <n v="53928023"/>
    <x v="0"/>
    <n v="313844"/>
    <n v="1826"/>
    <n v="7859"/>
    <n v="1"/>
    <n v="0"/>
    <x v="0"/>
    <x v="236"/>
    <x v="236"/>
    <n v="2"/>
    <s v="12-01-2024"/>
    <s v="Delivered"/>
    <x v="1"/>
    <n v="1826"/>
    <x v="2"/>
    <n v="-6033"/>
  </r>
  <r>
    <n v="28504235"/>
    <x v="0"/>
    <n v="742752"/>
    <n v="1127"/>
    <n v="7859"/>
    <n v="1"/>
    <n v="0"/>
    <x v="0"/>
    <x v="245"/>
    <x v="245"/>
    <n v="3"/>
    <s v="26-01-2024"/>
    <s v="Delivered"/>
    <x v="2"/>
    <n v="1127"/>
    <x v="3"/>
    <n v="-6732"/>
  </r>
  <r>
    <n v="96799390"/>
    <x v="0"/>
    <n v="939389"/>
    <n v="12075"/>
    <n v="7859"/>
    <n v="4"/>
    <n v="0"/>
    <x v="0"/>
    <x v="259"/>
    <x v="259"/>
    <n v="4"/>
    <s v="21-07-2023"/>
    <s v="Delivered"/>
    <x v="0"/>
    <n v="48300"/>
    <x v="4"/>
    <n v="16864"/>
  </r>
  <r>
    <n v="54013571"/>
    <x v="0"/>
    <n v="267193"/>
    <n v="11644"/>
    <n v="7859"/>
    <n v="4"/>
    <n v="0"/>
    <x v="0"/>
    <x v="260"/>
    <x v="260"/>
    <n v="3"/>
    <s v="12-07-2023"/>
    <s v="Delivered"/>
    <x v="0"/>
    <n v="46576"/>
    <x v="2"/>
    <n v="15140"/>
  </r>
  <r>
    <n v="90861208"/>
    <x v="0"/>
    <n v="801581"/>
    <n v="1715"/>
    <n v="7859"/>
    <n v="2"/>
    <n v="0"/>
    <x v="0"/>
    <x v="261"/>
    <x v="261"/>
    <n v="6"/>
    <s v="16-07-2023"/>
    <s v="Delivered"/>
    <x v="2"/>
    <n v="3430"/>
    <x v="3"/>
    <n v="-12288"/>
  </r>
  <r>
    <n v="34220459"/>
    <x v="0"/>
    <n v="274316"/>
    <n v="8986"/>
    <n v="7859"/>
    <n v="1"/>
    <n v="0"/>
    <x v="0"/>
    <x v="262"/>
    <x v="262"/>
    <n v="4"/>
    <s v="09-07-2023"/>
    <s v="Delivered"/>
    <x v="0"/>
    <n v="8986"/>
    <x v="0"/>
    <n v="1127"/>
  </r>
  <r>
    <n v="22543044"/>
    <x v="0"/>
    <n v="251470"/>
    <n v="14196"/>
    <n v="7859"/>
    <n v="1"/>
    <n v="2129.4"/>
    <x v="1"/>
    <x v="263"/>
    <x v="263"/>
    <n v="1"/>
    <s v="25-07-2023"/>
    <s v="Delivered"/>
    <x v="0"/>
    <n v="12066.6"/>
    <x v="2"/>
    <n v="4207.6000000000004"/>
  </r>
  <r>
    <n v="55414869"/>
    <x v="0"/>
    <n v="530738"/>
    <n v="14420"/>
    <n v="7859"/>
    <n v="2"/>
    <n v="2884"/>
    <x v="3"/>
    <x v="264"/>
    <x v="264"/>
    <n v="2"/>
    <s v="13-07-2023"/>
    <s v="Delivered"/>
    <x v="3"/>
    <n v="25956"/>
    <x v="3"/>
    <n v="10238"/>
  </r>
  <r>
    <n v="33160465"/>
    <x v="0"/>
    <n v="632961"/>
    <n v="15657"/>
    <n v="7859"/>
    <n v="1"/>
    <n v="0"/>
    <x v="0"/>
    <x v="260"/>
    <x v="260"/>
    <n v="7"/>
    <s v="16-07-2023"/>
    <s v="Delivered"/>
    <x v="0"/>
    <n v="15657"/>
    <x v="2"/>
    <n v="7798"/>
  </r>
  <r>
    <n v="48016697"/>
    <x v="0"/>
    <n v="806739"/>
    <n v="6008"/>
    <n v="7859"/>
    <n v="1"/>
    <n v="0"/>
    <x v="0"/>
    <x v="87"/>
    <x v="87"/>
    <n v="1"/>
    <s v="30-07-2023"/>
    <s v="Delivered"/>
    <x v="0"/>
    <n v="6008"/>
    <x v="2"/>
    <n v="-1851"/>
  </r>
  <r>
    <n v="28760553"/>
    <x v="0"/>
    <n v="388783"/>
    <n v="18030"/>
    <n v="7859"/>
    <n v="1"/>
    <n v="0"/>
    <x v="0"/>
    <x v="265"/>
    <x v="265"/>
    <n v="2"/>
    <s v="04-07-2023"/>
    <s v="Delivered"/>
    <x v="3"/>
    <n v="18030"/>
    <x v="3"/>
    <n v="10171"/>
  </r>
  <r>
    <n v="93517915"/>
    <x v="0"/>
    <n v="825173"/>
    <n v="3798"/>
    <n v="7859"/>
    <n v="1"/>
    <n v="759.6"/>
    <x v="4"/>
    <x v="262"/>
    <x v="262"/>
    <n v="7"/>
    <s v="12-07-2023"/>
    <s v="Delivered"/>
    <x v="2"/>
    <n v="3038.4"/>
    <x v="2"/>
    <n v="-4820.6000000000004"/>
  </r>
  <r>
    <n v="29353063"/>
    <x v="1"/>
    <n v="934750"/>
    <n v="10077"/>
    <n v="3047"/>
    <n v="1"/>
    <n v="0"/>
    <x v="0"/>
    <x v="266"/>
    <x v="266"/>
    <n v="1"/>
    <s v="23-07-2023"/>
    <s v="Delivered"/>
    <x v="2"/>
    <n v="10077"/>
    <x v="1"/>
    <n v="7030"/>
  </r>
  <r>
    <n v="97859993"/>
    <x v="1"/>
    <n v="886341"/>
    <n v="18583"/>
    <n v="3047"/>
    <n v="1"/>
    <n v="1858.3"/>
    <x v="3"/>
    <x v="267"/>
    <x v="267"/>
    <n v="3"/>
    <s v="11-07-2023"/>
    <s v="Delivered"/>
    <x v="0"/>
    <n v="16724.7"/>
    <x v="2"/>
    <n v="13677.7"/>
  </r>
  <r>
    <n v="77674279"/>
    <x v="1"/>
    <n v="972924"/>
    <n v="1777"/>
    <n v="3047"/>
    <n v="2"/>
    <n v="710.8"/>
    <x v="4"/>
    <x v="265"/>
    <x v="265"/>
    <n v="5"/>
    <s v="07-07-2023"/>
    <s v="Delivered"/>
    <x v="1"/>
    <n v="2843.2"/>
    <x v="1"/>
    <n v="-3250.8"/>
  </r>
  <r>
    <n v="17045237"/>
    <x v="1"/>
    <n v="955829"/>
    <n v="3530"/>
    <n v="3047"/>
    <n v="1"/>
    <n v="0"/>
    <x v="0"/>
    <x v="268"/>
    <x v="268"/>
    <n v="5"/>
    <s v="23-07-2023"/>
    <s v="Delivered"/>
    <x v="1"/>
    <n v="3530"/>
    <x v="0"/>
    <n v="483"/>
  </r>
  <r>
    <n v="59514418"/>
    <x v="1"/>
    <n v="572640"/>
    <n v="18010"/>
    <n v="3047"/>
    <n v="1"/>
    <n v="3602"/>
    <x v="4"/>
    <x v="266"/>
    <x v="266"/>
    <n v="3"/>
    <s v="25-07-2023"/>
    <s v="Delivered"/>
    <x v="0"/>
    <n v="14408"/>
    <x v="0"/>
    <n v="11361"/>
  </r>
  <r>
    <n v="63747464"/>
    <x v="1"/>
    <n v="489279"/>
    <n v="15257"/>
    <n v="3047"/>
    <n v="1"/>
    <n v="0"/>
    <x v="0"/>
    <x v="269"/>
    <x v="269"/>
    <n v="6"/>
    <s v="13-07-2023"/>
    <s v="Delivered"/>
    <x v="2"/>
    <n v="15257"/>
    <x v="3"/>
    <n v="12210"/>
  </r>
  <r>
    <n v="54762841"/>
    <x v="1"/>
    <n v="965380"/>
    <n v="16739"/>
    <n v="3047"/>
    <n v="1"/>
    <n v="0"/>
    <x v="0"/>
    <x v="270"/>
    <x v="270"/>
    <n v="3"/>
    <s v="07-07-2023"/>
    <s v="Delivered"/>
    <x v="0"/>
    <n v="16739"/>
    <x v="2"/>
    <n v="13692"/>
  </r>
  <r>
    <n v="35583290"/>
    <x v="1"/>
    <n v="365092"/>
    <n v="18240"/>
    <n v="3047"/>
    <n v="2"/>
    <n v="3648"/>
    <x v="3"/>
    <x v="268"/>
    <x v="268"/>
    <n v="5"/>
    <s v="23-07-2023"/>
    <s v="Delivered"/>
    <x v="1"/>
    <n v="32832"/>
    <x v="2"/>
    <n v="26738"/>
  </r>
  <r>
    <n v="18083974"/>
    <x v="1"/>
    <n v="710511"/>
    <n v="17709"/>
    <n v="3047"/>
    <n v="1"/>
    <n v="0"/>
    <x v="0"/>
    <x v="271"/>
    <x v="271"/>
    <n v="7"/>
    <s v="20-07-2023"/>
    <s v="Delivered"/>
    <x v="0"/>
    <n v="17709"/>
    <x v="0"/>
    <n v="14662"/>
  </r>
  <r>
    <n v="84597009"/>
    <x v="1"/>
    <n v="322692"/>
    <n v="5811"/>
    <n v="3047"/>
    <n v="1"/>
    <n v="581.1"/>
    <x v="3"/>
    <x v="272"/>
    <x v="272"/>
    <n v="2"/>
    <s v="14-07-2023"/>
    <s v="Delivered"/>
    <x v="3"/>
    <n v="5229.8999999999996"/>
    <x v="2"/>
    <n v="2182.9"/>
  </r>
  <r>
    <n v="61700055"/>
    <x v="1"/>
    <n v="383785"/>
    <n v="12758"/>
    <n v="3047"/>
    <n v="2"/>
    <n v="0"/>
    <x v="0"/>
    <x v="271"/>
    <x v="271"/>
    <n v="5"/>
    <s v="18-07-2023"/>
    <s v="Delivered"/>
    <x v="0"/>
    <n v="25516"/>
    <x v="1"/>
    <n v="19422"/>
  </r>
  <r>
    <n v="52209421"/>
    <x v="2"/>
    <n v="727778"/>
    <n v="1726"/>
    <n v="4833"/>
    <n v="1"/>
    <n v="0"/>
    <x v="0"/>
    <x v="261"/>
    <x v="261"/>
    <n v="6"/>
    <s v="16-07-2023"/>
    <s v="Delivered"/>
    <x v="0"/>
    <n v="1726"/>
    <x v="1"/>
    <n v="-3107"/>
  </r>
  <r>
    <n v="79085198"/>
    <x v="2"/>
    <n v="616760"/>
    <n v="6170"/>
    <n v="4833"/>
    <n v="2"/>
    <n v="1851"/>
    <x v="1"/>
    <x v="259"/>
    <x v="259"/>
    <n v="2"/>
    <s v="19-07-2023"/>
    <s v="Delivered"/>
    <x v="1"/>
    <n v="10489"/>
    <x v="1"/>
    <n v="823"/>
  </r>
  <r>
    <n v="90859912"/>
    <x v="2"/>
    <n v="730535"/>
    <n v="5272"/>
    <n v="4833"/>
    <n v="2"/>
    <n v="0"/>
    <x v="0"/>
    <x v="273"/>
    <x v="273"/>
    <n v="7"/>
    <s v="13-07-2023"/>
    <s v="Delivered"/>
    <x v="0"/>
    <n v="10544"/>
    <x v="3"/>
    <n v="878"/>
  </r>
  <r>
    <n v="63293990"/>
    <x v="2"/>
    <n v="632459"/>
    <n v="11026"/>
    <n v="4833"/>
    <n v="2"/>
    <n v="0"/>
    <x v="0"/>
    <x v="274"/>
    <x v="274"/>
    <n v="5"/>
    <s v="02-07-2023"/>
    <s v="Delivered"/>
    <x v="0"/>
    <n v="22052"/>
    <x v="3"/>
    <n v="12386"/>
  </r>
  <r>
    <n v="64800542"/>
    <x v="2"/>
    <n v="800067"/>
    <n v="2278"/>
    <n v="4833"/>
    <n v="3"/>
    <n v="0"/>
    <x v="0"/>
    <x v="273"/>
    <x v="273"/>
    <n v="4"/>
    <s v="10-07-2023"/>
    <s v="Delivered"/>
    <x v="2"/>
    <n v="6834"/>
    <x v="0"/>
    <n v="-7665"/>
  </r>
  <r>
    <n v="64502486"/>
    <x v="2"/>
    <n v="884488"/>
    <n v="10337"/>
    <n v="4833"/>
    <n v="2"/>
    <n v="0"/>
    <x v="0"/>
    <x v="275"/>
    <x v="275"/>
    <n v="4"/>
    <s v="19-07-2023"/>
    <s v="Delivered"/>
    <x v="2"/>
    <n v="20674"/>
    <x v="2"/>
    <n v="11008"/>
  </r>
  <r>
    <n v="51511484"/>
    <x v="2"/>
    <n v="691147"/>
    <n v="867"/>
    <n v="4833"/>
    <n v="1"/>
    <n v="0"/>
    <x v="0"/>
    <x v="276"/>
    <x v="276"/>
    <n v="2"/>
    <s v="22-07-2023"/>
    <s v="Delivered"/>
    <x v="2"/>
    <n v="867"/>
    <x v="1"/>
    <n v="-3966"/>
  </r>
  <r>
    <n v="54769200"/>
    <x v="2"/>
    <n v="702073"/>
    <n v="3975"/>
    <n v="4833"/>
    <n v="1"/>
    <n v="397.5"/>
    <x v="3"/>
    <x v="264"/>
    <x v="264"/>
    <n v="5"/>
    <s v="16-07-2023"/>
    <s v="Delivered"/>
    <x v="2"/>
    <n v="3577.5"/>
    <x v="0"/>
    <n v="-1255.5"/>
  </r>
  <r>
    <n v="83319550"/>
    <x v="3"/>
    <n v="694241"/>
    <n v="15528"/>
    <n v="5303"/>
    <n v="1"/>
    <n v="0"/>
    <x v="0"/>
    <x v="264"/>
    <x v="264"/>
    <n v="2"/>
    <s v="13-07-2023"/>
    <s v="Delivered"/>
    <x v="0"/>
    <n v="15528"/>
    <x v="1"/>
    <n v="10225"/>
  </r>
  <r>
    <n v="33244151"/>
    <x v="3"/>
    <n v="848127"/>
    <n v="19207"/>
    <n v="5303"/>
    <n v="4"/>
    <n v="3841.4"/>
    <x v="2"/>
    <x v="273"/>
    <x v="273"/>
    <n v="7"/>
    <s v="13-07-2023"/>
    <s v="Delivered"/>
    <x v="0"/>
    <n v="72986.600000000006"/>
    <x v="2"/>
    <n v="51774.6"/>
  </r>
  <r>
    <n v="81602209"/>
    <x v="3"/>
    <n v="241843"/>
    <n v="14402"/>
    <n v="5303"/>
    <n v="1"/>
    <n v="720.1"/>
    <x v="2"/>
    <x v="276"/>
    <x v="276"/>
    <n v="4"/>
    <s v="24-07-2023"/>
    <s v="Delivered"/>
    <x v="2"/>
    <n v="13681.9"/>
    <x v="0"/>
    <n v="8378.9"/>
  </r>
  <r>
    <n v="59333209"/>
    <x v="3"/>
    <n v="698969"/>
    <n v="9898"/>
    <n v="5303"/>
    <n v="3"/>
    <n v="0"/>
    <x v="0"/>
    <x v="277"/>
    <x v="277"/>
    <n v="6"/>
    <s v="31-07-2023"/>
    <s v="Delivered"/>
    <x v="0"/>
    <n v="29694"/>
    <x v="3"/>
    <n v="13785"/>
  </r>
  <r>
    <n v="47983442"/>
    <x v="3"/>
    <n v="441162"/>
    <n v="9435"/>
    <n v="5303"/>
    <n v="2"/>
    <n v="943.5"/>
    <x v="2"/>
    <x v="263"/>
    <x v="263"/>
    <n v="2"/>
    <s v="26-07-2023"/>
    <s v="Delivered"/>
    <x v="2"/>
    <n v="17926.5"/>
    <x v="0"/>
    <n v="7320.5"/>
  </r>
  <r>
    <n v="25521714"/>
    <x v="3"/>
    <n v="326215"/>
    <n v="19635"/>
    <n v="5303"/>
    <n v="3"/>
    <n v="0"/>
    <x v="0"/>
    <x v="277"/>
    <x v="277"/>
    <n v="6"/>
    <s v="31-07-2023"/>
    <s v="Delivered"/>
    <x v="0"/>
    <n v="58905"/>
    <x v="2"/>
    <n v="42996"/>
  </r>
  <r>
    <n v="69302835"/>
    <x v="4"/>
    <n v="741704"/>
    <n v="19550"/>
    <n v="1807"/>
    <n v="4"/>
    <n v="0"/>
    <x v="0"/>
    <x v="267"/>
    <x v="267"/>
    <n v="4"/>
    <s v="12-07-2023"/>
    <s v="Delivered"/>
    <x v="2"/>
    <n v="78200"/>
    <x v="0"/>
    <n v="70972"/>
  </r>
  <r>
    <n v="63440127"/>
    <x v="4"/>
    <n v="789444"/>
    <n v="7324"/>
    <n v="1807"/>
    <n v="4"/>
    <n v="0"/>
    <x v="0"/>
    <x v="278"/>
    <x v="278"/>
    <n v="5"/>
    <s v="19-07-2023"/>
    <s v="Delivered"/>
    <x v="0"/>
    <n v="29296"/>
    <x v="2"/>
    <n v="22068"/>
  </r>
  <r>
    <n v="78140959"/>
    <x v="4"/>
    <n v="352591"/>
    <n v="19264"/>
    <n v="1807"/>
    <n v="3"/>
    <n v="2889.6"/>
    <x v="2"/>
    <x v="268"/>
    <x v="268"/>
    <n v="4"/>
    <s v="22-07-2023"/>
    <s v="Delivered"/>
    <x v="3"/>
    <n v="54902.400000000001"/>
    <x v="2"/>
    <n v="49481.4"/>
  </r>
  <r>
    <n v="72270726"/>
    <x v="4"/>
    <n v="749526"/>
    <n v="16890"/>
    <n v="1807"/>
    <n v="1"/>
    <n v="0"/>
    <x v="0"/>
    <x v="278"/>
    <x v="278"/>
    <n v="1"/>
    <s v="15-07-2023"/>
    <s v="Delivered"/>
    <x v="1"/>
    <n v="16890"/>
    <x v="3"/>
    <n v="15083"/>
  </r>
  <r>
    <n v="80325062"/>
    <x v="4"/>
    <n v="695962"/>
    <n v="4290"/>
    <n v="1807"/>
    <n v="1"/>
    <n v="214.5"/>
    <x v="2"/>
    <x v="265"/>
    <x v="265"/>
    <n v="3"/>
    <s v="05-07-2023"/>
    <s v="Delivered"/>
    <x v="0"/>
    <n v="4075.5"/>
    <x v="2"/>
    <n v="2268.5"/>
  </r>
  <r>
    <n v="74893936"/>
    <x v="4"/>
    <n v="646768"/>
    <n v="17168"/>
    <n v="1807"/>
    <n v="1"/>
    <n v="0"/>
    <x v="0"/>
    <x v="278"/>
    <x v="278"/>
    <n v="3"/>
    <s v="17-07-2023"/>
    <s v="Delivered"/>
    <x v="2"/>
    <n v="17168"/>
    <x v="2"/>
    <n v="15361"/>
  </r>
  <r>
    <n v="67495923"/>
    <x v="4"/>
    <n v="878700"/>
    <n v="17948"/>
    <n v="1807"/>
    <n v="1"/>
    <n v="0"/>
    <x v="0"/>
    <x v="278"/>
    <x v="278"/>
    <n v="2"/>
    <s v="16-07-2023"/>
    <s v="Delivered"/>
    <x v="2"/>
    <n v="17948"/>
    <x v="0"/>
    <n v="16141"/>
  </r>
  <r>
    <n v="90251151"/>
    <x v="5"/>
    <n v="248693"/>
    <n v="7821"/>
    <n v="6320"/>
    <n v="2"/>
    <n v="0"/>
    <x v="0"/>
    <x v="277"/>
    <x v="277"/>
    <n v="1"/>
    <s v="26-07-2023"/>
    <s v="Delivered"/>
    <x v="1"/>
    <n v="15642"/>
    <x v="2"/>
    <n v="3002"/>
  </r>
  <r>
    <n v="23494908"/>
    <x v="5"/>
    <n v="678720"/>
    <n v="19610"/>
    <n v="6320"/>
    <n v="1"/>
    <n v="1961"/>
    <x v="3"/>
    <x v="266"/>
    <x v="266"/>
    <n v="4"/>
    <s v="26-07-2023"/>
    <s v="Delivered"/>
    <x v="0"/>
    <n v="17649"/>
    <x v="3"/>
    <n v="11329"/>
  </r>
  <r>
    <n v="23448342"/>
    <x v="5"/>
    <n v="356846"/>
    <n v="14604"/>
    <n v="6320"/>
    <n v="2"/>
    <n v="0"/>
    <x v="0"/>
    <x v="279"/>
    <x v="279"/>
    <n v="4"/>
    <s v="23-07-2023"/>
    <s v="Delivered"/>
    <x v="0"/>
    <n v="29208"/>
    <x v="3"/>
    <n v="16568"/>
  </r>
  <r>
    <n v="56323191"/>
    <x v="5"/>
    <n v="506703"/>
    <n v="5585"/>
    <n v="6320"/>
    <n v="1"/>
    <n v="0"/>
    <x v="0"/>
    <x v="271"/>
    <x v="271"/>
    <n v="2"/>
    <s v="15-07-2023"/>
    <s v="Delivered"/>
    <x v="0"/>
    <n v="5585"/>
    <x v="1"/>
    <n v="-735"/>
  </r>
  <r>
    <n v="77680031"/>
    <x v="5"/>
    <n v="963611"/>
    <n v="7628"/>
    <n v="6320"/>
    <n v="1"/>
    <n v="0"/>
    <x v="0"/>
    <x v="259"/>
    <x v="259"/>
    <n v="2"/>
    <s v="19-07-2023"/>
    <s v="Delivered"/>
    <x v="0"/>
    <n v="7628"/>
    <x v="2"/>
    <n v="1308"/>
  </r>
  <r>
    <n v="17437386"/>
    <x v="5"/>
    <n v="375445"/>
    <n v="2594"/>
    <n v="6320"/>
    <n v="2"/>
    <n v="259.39999999999998"/>
    <x v="2"/>
    <x v="271"/>
    <x v="271"/>
    <n v="4"/>
    <s v="17-07-2023"/>
    <s v="Delivered"/>
    <x v="0"/>
    <n v="4928.6000000000004"/>
    <x v="1"/>
    <n v="-7711.4"/>
  </r>
  <r>
    <n v="41674763"/>
    <x v="5"/>
    <n v="362520"/>
    <n v="9821"/>
    <n v="6320"/>
    <n v="1"/>
    <n v="0"/>
    <x v="0"/>
    <x v="271"/>
    <x v="271"/>
    <n v="7"/>
    <s v="20-07-2023"/>
    <s v="Delivered"/>
    <x v="1"/>
    <n v="9821"/>
    <x v="3"/>
    <n v="3501"/>
  </r>
  <r>
    <n v="83932360"/>
    <x v="5"/>
    <n v="724970"/>
    <n v="18555"/>
    <n v="6320"/>
    <n v="1"/>
    <n v="0"/>
    <x v="0"/>
    <x v="264"/>
    <x v="264"/>
    <n v="6"/>
    <s v="17-07-2023"/>
    <s v="Delivered"/>
    <x v="2"/>
    <n v="18555"/>
    <x v="2"/>
    <n v="12235"/>
  </r>
  <r>
    <n v="45520201"/>
    <x v="5"/>
    <n v="279721"/>
    <n v="16254"/>
    <n v="6320"/>
    <n v="2"/>
    <n v="3250.8"/>
    <x v="3"/>
    <x v="280"/>
    <x v="280"/>
    <n v="3"/>
    <s v="26-07-2023"/>
    <s v="Delivered"/>
    <x v="2"/>
    <n v="29257.200000000001"/>
    <x v="1"/>
    <n v="16617.2"/>
  </r>
  <r>
    <n v="44188276"/>
    <x v="5"/>
    <n v="759921"/>
    <n v="11436"/>
    <n v="6320"/>
    <n v="1"/>
    <n v="1143.5999999999999"/>
    <x v="3"/>
    <x v="270"/>
    <x v="270"/>
    <n v="1"/>
    <s v="05-07-2023"/>
    <s v="Delivered"/>
    <x v="0"/>
    <n v="10292.4"/>
    <x v="3"/>
    <n v="3972.4"/>
  </r>
  <r>
    <n v="92924441"/>
    <x v="6"/>
    <n v="895650"/>
    <n v="8620"/>
    <n v="6716"/>
    <n v="2"/>
    <n v="0"/>
    <x v="0"/>
    <x v="276"/>
    <x v="276"/>
    <n v="7"/>
    <s v="27-07-2023"/>
    <s v="Delivered"/>
    <x v="1"/>
    <n v="17240"/>
    <x v="3"/>
    <n v="3808"/>
  </r>
  <r>
    <n v="41774192"/>
    <x v="6"/>
    <n v="994268"/>
    <n v="5790"/>
    <n v="6716"/>
    <n v="2"/>
    <n v="0"/>
    <x v="0"/>
    <x v="280"/>
    <x v="280"/>
    <n v="7"/>
    <s v="30-07-2023"/>
    <s v="Delivered"/>
    <x v="0"/>
    <n v="11580"/>
    <x v="0"/>
    <n v="-1852"/>
  </r>
  <r>
    <n v="66348030"/>
    <x v="6"/>
    <n v="298867"/>
    <n v="17572"/>
    <n v="6716"/>
    <n v="3"/>
    <n v="0"/>
    <x v="0"/>
    <x v="259"/>
    <x v="259"/>
    <n v="5"/>
    <s v="22-07-2023"/>
    <s v="Delivered"/>
    <x v="0"/>
    <n v="52716"/>
    <x v="2"/>
    <n v="32568"/>
  </r>
  <r>
    <n v="69302158"/>
    <x v="6"/>
    <n v="223205"/>
    <n v="14363"/>
    <n v="6716"/>
    <n v="2"/>
    <n v="0"/>
    <x v="0"/>
    <x v="268"/>
    <x v="268"/>
    <n v="4"/>
    <s v="22-07-2023"/>
    <s v="Delivered"/>
    <x v="0"/>
    <n v="28726"/>
    <x v="2"/>
    <n v="15294"/>
  </r>
  <r>
    <n v="54241559"/>
    <x v="7"/>
    <n v="546265"/>
    <n v="12875"/>
    <n v="13689"/>
    <n v="1"/>
    <n v="0"/>
    <x v="0"/>
    <x v="277"/>
    <x v="277"/>
    <n v="6"/>
    <s v="31-07-2023"/>
    <s v="Delivered"/>
    <x v="2"/>
    <n v="12875"/>
    <x v="0"/>
    <n v="-814"/>
  </r>
  <r>
    <n v="13576520"/>
    <x v="7"/>
    <n v="625146"/>
    <n v="12004"/>
    <n v="13689"/>
    <n v="1"/>
    <n v="1200.4000000000001"/>
    <x v="3"/>
    <x v="262"/>
    <x v="262"/>
    <n v="3"/>
    <s v="08-07-2023"/>
    <s v="Delivered"/>
    <x v="0"/>
    <n v="10803.6"/>
    <x v="3"/>
    <n v="-2885.4"/>
  </r>
  <r>
    <n v="95235919"/>
    <x v="7"/>
    <n v="583041"/>
    <n v="3767"/>
    <n v="13689"/>
    <n v="1"/>
    <n v="0"/>
    <x v="0"/>
    <x v="281"/>
    <x v="281"/>
    <n v="2"/>
    <s v="03-07-2023"/>
    <s v="Delivered"/>
    <x v="0"/>
    <n v="3767"/>
    <x v="0"/>
    <n v="-9922"/>
  </r>
  <r>
    <n v="36975128"/>
    <x v="7"/>
    <n v="993454"/>
    <n v="3902"/>
    <n v="13689"/>
    <n v="1"/>
    <n v="390.2"/>
    <x v="3"/>
    <x v="265"/>
    <x v="265"/>
    <n v="6"/>
    <s v="08-07-2023"/>
    <s v="Delivered"/>
    <x v="2"/>
    <n v="3511.8"/>
    <x v="0"/>
    <n v="-10177.200000000001"/>
  </r>
  <r>
    <n v="96879854"/>
    <x v="7"/>
    <n v="623579"/>
    <n v="4207"/>
    <n v="13689"/>
    <n v="2"/>
    <n v="841.4"/>
    <x v="3"/>
    <x v="272"/>
    <x v="272"/>
    <n v="5"/>
    <s v="17-07-2023"/>
    <s v="Delivered"/>
    <x v="0"/>
    <n v="7572.6"/>
    <x v="3"/>
    <n v="-19805.400000000001"/>
  </r>
  <r>
    <n v="66348963"/>
    <x v="7"/>
    <n v="223853"/>
    <n v="14487"/>
    <n v="13689"/>
    <n v="2"/>
    <n v="2897.4"/>
    <x v="3"/>
    <x v="273"/>
    <x v="273"/>
    <n v="7"/>
    <s v="13-07-2023"/>
    <s v="Delivered"/>
    <x v="3"/>
    <n v="26076.6"/>
    <x v="1"/>
    <n v="-1301.4000000000001"/>
  </r>
  <r>
    <n v="99078806"/>
    <x v="7"/>
    <n v="462035"/>
    <n v="11445"/>
    <n v="13689"/>
    <n v="2"/>
    <n v="0"/>
    <x v="0"/>
    <x v="261"/>
    <x v="261"/>
    <n v="1"/>
    <s v="11-07-2023"/>
    <s v="Delivered"/>
    <x v="2"/>
    <n v="22890"/>
    <x v="1"/>
    <n v="-4488"/>
  </r>
  <r>
    <n v="73001391"/>
    <x v="7"/>
    <n v="705382"/>
    <n v="6041"/>
    <n v="13689"/>
    <n v="1"/>
    <n v="0"/>
    <x v="0"/>
    <x v="271"/>
    <x v="271"/>
    <n v="7"/>
    <s v="20-07-2023"/>
    <s v="Delivered"/>
    <x v="0"/>
    <n v="6041"/>
    <x v="1"/>
    <n v="-7648"/>
  </r>
  <r>
    <n v="40094589"/>
    <x v="7"/>
    <n v="625556"/>
    <n v="16441"/>
    <n v="13689"/>
    <n v="3"/>
    <n v="0"/>
    <x v="0"/>
    <x v="282"/>
    <x v="282"/>
    <n v="5"/>
    <s v="04-07-2023"/>
    <s v="Delivered"/>
    <x v="2"/>
    <n v="49323"/>
    <x v="3"/>
    <n v="8256"/>
  </r>
  <r>
    <n v="48285503"/>
    <x v="7"/>
    <n v="580805"/>
    <n v="11643"/>
    <n v="13689"/>
    <n v="2"/>
    <n v="0"/>
    <x v="0"/>
    <x v="269"/>
    <x v="269"/>
    <n v="5"/>
    <s v="12-07-2023"/>
    <s v="Delivered"/>
    <x v="0"/>
    <n v="23286"/>
    <x v="1"/>
    <n v="-4092"/>
  </r>
  <r>
    <n v="50049524"/>
    <x v="8"/>
    <n v="834792"/>
    <n v="640"/>
    <n v="8679"/>
    <n v="1"/>
    <n v="32"/>
    <x v="2"/>
    <x v="276"/>
    <x v="276"/>
    <n v="3"/>
    <s v="23-07-2023"/>
    <s v="Delivered"/>
    <x v="0"/>
    <n v="608"/>
    <x v="3"/>
    <n v="-8071"/>
  </r>
  <r>
    <n v="41880763"/>
    <x v="8"/>
    <n v="962398"/>
    <n v="8792"/>
    <n v="8679"/>
    <n v="3"/>
    <n v="0"/>
    <x v="0"/>
    <x v="275"/>
    <x v="275"/>
    <n v="6"/>
    <s v="21-07-2023"/>
    <s v="Delivered"/>
    <x v="0"/>
    <n v="26376"/>
    <x v="3"/>
    <n v="339"/>
  </r>
  <r>
    <n v="61883769"/>
    <x v="8"/>
    <n v="885073"/>
    <n v="1211"/>
    <n v="8679"/>
    <n v="2"/>
    <n v="363.3"/>
    <x v="1"/>
    <x v="273"/>
    <x v="273"/>
    <n v="7"/>
    <s v="13-07-2023"/>
    <s v="Delivered"/>
    <x v="1"/>
    <n v="2058.6999999999998"/>
    <x v="1"/>
    <n v="-15299.3"/>
  </r>
  <r>
    <n v="26104026"/>
    <x v="8"/>
    <n v="909794"/>
    <n v="2505"/>
    <n v="8679"/>
    <n v="1"/>
    <n v="250.5"/>
    <x v="3"/>
    <x v="280"/>
    <x v="280"/>
    <n v="4"/>
    <s v="27-07-2023"/>
    <s v="Delivered"/>
    <x v="0"/>
    <n v="2254.5"/>
    <x v="1"/>
    <n v="-6424.5"/>
  </r>
  <r>
    <n v="30767532"/>
    <x v="8"/>
    <n v="954388"/>
    <n v="18641"/>
    <n v="8679"/>
    <n v="2"/>
    <n v="7456.4"/>
    <x v="4"/>
    <x v="266"/>
    <x v="266"/>
    <n v="1"/>
    <s v="23-07-2023"/>
    <s v="Delivered"/>
    <x v="3"/>
    <n v="29825.599999999999"/>
    <x v="2"/>
    <n v="12467.6"/>
  </r>
  <r>
    <n v="77349752"/>
    <x v="8"/>
    <n v="634152"/>
    <n v="1792"/>
    <n v="8679"/>
    <n v="1"/>
    <n v="0"/>
    <x v="0"/>
    <x v="280"/>
    <x v="280"/>
    <n v="4"/>
    <s v="27-07-2023"/>
    <s v="Delivered"/>
    <x v="0"/>
    <n v="1792"/>
    <x v="2"/>
    <n v="-6887"/>
  </r>
  <r>
    <n v="33328859"/>
    <x v="8"/>
    <n v="432665"/>
    <n v="5473"/>
    <n v="8679"/>
    <n v="1"/>
    <n v="0"/>
    <x v="0"/>
    <x v="281"/>
    <x v="281"/>
    <n v="5"/>
    <s v="06-07-2023"/>
    <s v="Delivered"/>
    <x v="2"/>
    <n v="5473"/>
    <x v="4"/>
    <n v="-3206"/>
  </r>
  <r>
    <n v="42016960"/>
    <x v="8"/>
    <n v="781456"/>
    <n v="14816"/>
    <n v="8679"/>
    <n v="2"/>
    <n v="0"/>
    <x v="0"/>
    <x v="272"/>
    <x v="272"/>
    <n v="7"/>
    <s v="19-07-2023"/>
    <s v="Delivered"/>
    <x v="0"/>
    <n v="29632"/>
    <x v="2"/>
    <n v="12274"/>
  </r>
  <r>
    <n v="80322629"/>
    <x v="9"/>
    <n v="593247"/>
    <n v="11175"/>
    <n v="7043"/>
    <n v="2"/>
    <n v="0"/>
    <x v="0"/>
    <x v="267"/>
    <x v="267"/>
    <n v="2"/>
    <s v="10-07-2023"/>
    <s v="Delivered"/>
    <x v="2"/>
    <n v="22350"/>
    <x v="0"/>
    <n v="8264"/>
  </r>
  <r>
    <n v="91121400"/>
    <x v="9"/>
    <n v="546290"/>
    <n v="4460"/>
    <n v="7043"/>
    <n v="1"/>
    <n v="223"/>
    <x v="2"/>
    <x v="103"/>
    <x v="103"/>
    <n v="5"/>
    <s v="31-07-2023"/>
    <s v="Delivered"/>
    <x v="3"/>
    <n v="4237"/>
    <x v="0"/>
    <n v="-2806"/>
  </r>
  <r>
    <n v="54331259"/>
    <x v="9"/>
    <n v="869018"/>
    <n v="19916"/>
    <n v="7043"/>
    <n v="1"/>
    <n v="2987.4"/>
    <x v="1"/>
    <x v="283"/>
    <x v="283"/>
    <n v="3"/>
    <s v="24-07-2023"/>
    <s v="Delivered"/>
    <x v="2"/>
    <n v="16928.599999999999"/>
    <x v="2"/>
    <n v="9885.6"/>
  </r>
  <r>
    <n v="82033413"/>
    <x v="9"/>
    <n v="397132"/>
    <n v="4699"/>
    <n v="7043"/>
    <n v="3"/>
    <n v="2819.4"/>
    <x v="4"/>
    <x v="262"/>
    <x v="262"/>
    <n v="2"/>
    <s v="07-07-2023"/>
    <s v="Delivered"/>
    <x v="0"/>
    <n v="11277.6"/>
    <x v="1"/>
    <n v="-9851.4"/>
  </r>
  <r>
    <n v="72734149"/>
    <x v="9"/>
    <n v="437264"/>
    <n v="6517"/>
    <n v="7043"/>
    <n v="2"/>
    <n v="0"/>
    <x v="0"/>
    <x v="270"/>
    <x v="270"/>
    <n v="7"/>
    <s v="11-07-2023"/>
    <s v="Delivered"/>
    <x v="1"/>
    <n v="13034"/>
    <x v="2"/>
    <n v="-1052"/>
  </r>
  <r>
    <n v="75314742"/>
    <x v="9"/>
    <n v="707122"/>
    <n v="14194"/>
    <n v="7043"/>
    <n v="2"/>
    <n v="1419.4"/>
    <x v="2"/>
    <x v="281"/>
    <x v="281"/>
    <n v="5"/>
    <s v="06-07-2023"/>
    <s v="Delivered"/>
    <x v="0"/>
    <n v="26968.6"/>
    <x v="2"/>
    <n v="12882.6"/>
  </r>
  <r>
    <n v="84674816"/>
    <x v="9"/>
    <n v="792282"/>
    <n v="13292"/>
    <n v="7043"/>
    <n v="1"/>
    <n v="0"/>
    <x v="0"/>
    <x v="260"/>
    <x v="260"/>
    <n v="7"/>
    <s v="16-07-2023"/>
    <s v="Delivered"/>
    <x v="2"/>
    <n v="13292"/>
    <x v="0"/>
    <n v="6249"/>
  </r>
  <r>
    <n v="78214937"/>
    <x v="9"/>
    <n v="809231"/>
    <n v="12744"/>
    <n v="7043"/>
    <n v="2"/>
    <n v="0"/>
    <x v="0"/>
    <x v="266"/>
    <x v="266"/>
    <n v="1"/>
    <s v="23-07-2023"/>
    <s v="Delivered"/>
    <x v="1"/>
    <n v="25488"/>
    <x v="0"/>
    <n v="11402"/>
  </r>
  <r>
    <n v="83715012"/>
    <x v="9"/>
    <n v="856190"/>
    <n v="15299"/>
    <n v="7043"/>
    <n v="2"/>
    <n v="3059.8"/>
    <x v="3"/>
    <x v="283"/>
    <x v="283"/>
    <n v="1"/>
    <s v="22-07-2023"/>
    <s v="Delivered"/>
    <x v="0"/>
    <n v="27538.2"/>
    <x v="2"/>
    <n v="13452.2"/>
  </r>
  <r>
    <n v="53389073"/>
    <x v="9"/>
    <n v="666509"/>
    <n v="11093"/>
    <n v="7043"/>
    <n v="1"/>
    <n v="0"/>
    <x v="0"/>
    <x v="284"/>
    <x v="284"/>
    <n v="1"/>
    <s v="01-07-2023"/>
    <s v="Delivered"/>
    <x v="0"/>
    <n v="11093"/>
    <x v="2"/>
    <n v="4050"/>
  </r>
  <r>
    <n v="30364454"/>
    <x v="9"/>
    <n v="374912"/>
    <n v="7035"/>
    <n v="7043"/>
    <n v="1"/>
    <n v="0"/>
    <x v="0"/>
    <x v="275"/>
    <x v="275"/>
    <n v="3"/>
    <s v="18-07-2023"/>
    <s v="Delivered"/>
    <x v="0"/>
    <n v="7035"/>
    <x v="3"/>
    <n v="-8"/>
  </r>
  <r>
    <n v="48163378"/>
    <x v="9"/>
    <n v="595397"/>
    <n v="17435"/>
    <n v="7043"/>
    <n v="1"/>
    <n v="871.75"/>
    <x v="2"/>
    <x v="273"/>
    <x v="273"/>
    <n v="6"/>
    <s v="12-07-2023"/>
    <s v="Delivered"/>
    <x v="2"/>
    <n v="16563.25"/>
    <x v="2"/>
    <n v="9520.25"/>
  </r>
  <r>
    <n v="13704481"/>
    <x v="9"/>
    <n v="842198"/>
    <n v="13971"/>
    <n v="7043"/>
    <n v="2"/>
    <n v="0"/>
    <x v="0"/>
    <x v="277"/>
    <x v="277"/>
    <n v="1"/>
    <s v="26-07-2023"/>
    <s v="Delivered"/>
    <x v="0"/>
    <n v="27942"/>
    <x v="3"/>
    <n v="13856"/>
  </r>
  <r>
    <n v="33763566"/>
    <x v="9"/>
    <n v="982401"/>
    <n v="3948"/>
    <n v="7043"/>
    <n v="3"/>
    <n v="0"/>
    <x v="0"/>
    <x v="271"/>
    <x v="271"/>
    <n v="5"/>
    <s v="18-07-2023"/>
    <s v="Delivered"/>
    <x v="1"/>
    <n v="11844"/>
    <x v="0"/>
    <n v="-9285"/>
  </r>
  <r>
    <n v="79438885"/>
    <x v="10"/>
    <n v="596737"/>
    <n v="6805"/>
    <n v="10780"/>
    <n v="1"/>
    <n v="0"/>
    <x v="0"/>
    <x v="273"/>
    <x v="273"/>
    <n v="4"/>
    <s v="10-07-2023"/>
    <s v="Delivered"/>
    <x v="2"/>
    <n v="6805"/>
    <x v="2"/>
    <n v="-3975"/>
  </r>
  <r>
    <n v="27905932"/>
    <x v="10"/>
    <n v="995128"/>
    <n v="12997"/>
    <n v="10780"/>
    <n v="1"/>
    <n v="1299.7"/>
    <x v="3"/>
    <x v="265"/>
    <x v="265"/>
    <n v="6"/>
    <s v="08-07-2023"/>
    <s v="Delivered"/>
    <x v="2"/>
    <n v="11697.3"/>
    <x v="2"/>
    <n v="917.3"/>
  </r>
  <r>
    <n v="30415230"/>
    <x v="10"/>
    <n v="408622"/>
    <n v="14913"/>
    <n v="10780"/>
    <n v="1"/>
    <n v="1491.3"/>
    <x v="3"/>
    <x v="271"/>
    <x v="271"/>
    <n v="3"/>
    <s v="16-07-2023"/>
    <s v="Delivered"/>
    <x v="2"/>
    <n v="13421.7"/>
    <x v="1"/>
    <n v="2641.7"/>
  </r>
  <r>
    <n v="16927215"/>
    <x v="10"/>
    <n v="624533"/>
    <n v="9990"/>
    <n v="10780"/>
    <n v="2"/>
    <n v="999"/>
    <x v="2"/>
    <x v="266"/>
    <x v="266"/>
    <n v="1"/>
    <s v="23-07-2023"/>
    <s v="Delivered"/>
    <x v="2"/>
    <n v="18981"/>
    <x v="1"/>
    <n v="-2579"/>
  </r>
  <r>
    <n v="26046365"/>
    <x v="10"/>
    <n v="869536"/>
    <n v="16429"/>
    <n v="10780"/>
    <n v="1"/>
    <n v="0"/>
    <x v="0"/>
    <x v="285"/>
    <x v="285"/>
    <n v="6"/>
    <s v="22-07-2023"/>
    <s v="Delivered"/>
    <x v="1"/>
    <n v="16429"/>
    <x v="1"/>
    <n v="5649"/>
  </r>
  <r>
    <n v="88055069"/>
    <x v="10"/>
    <n v="459409"/>
    <n v="8584"/>
    <n v="10780"/>
    <n v="4"/>
    <n v="3433.6"/>
    <x v="3"/>
    <x v="264"/>
    <x v="264"/>
    <n v="4"/>
    <s v="15-07-2023"/>
    <s v="Delivered"/>
    <x v="1"/>
    <n v="30902.400000000001"/>
    <x v="2"/>
    <n v="-12217.6"/>
  </r>
  <r>
    <n v="87265240"/>
    <x v="10"/>
    <n v="893889"/>
    <n v="7376"/>
    <n v="10780"/>
    <n v="1"/>
    <n v="0"/>
    <x v="0"/>
    <x v="284"/>
    <x v="284"/>
    <n v="5"/>
    <s v="05-07-2023"/>
    <s v="Delivered"/>
    <x v="1"/>
    <n v="7376"/>
    <x v="0"/>
    <n v="-3404"/>
  </r>
  <r>
    <n v="28814949"/>
    <x v="10"/>
    <n v="855910"/>
    <n v="12916"/>
    <n v="10780"/>
    <n v="1"/>
    <n v="0"/>
    <x v="0"/>
    <x v="72"/>
    <x v="72"/>
    <n v="1"/>
    <s v="28-07-2023"/>
    <s v="Delivered"/>
    <x v="2"/>
    <n v="12916"/>
    <x v="3"/>
    <n v="2136"/>
  </r>
  <r>
    <n v="33002714"/>
    <x v="11"/>
    <n v="440341"/>
    <n v="4911"/>
    <n v="14603"/>
    <n v="2"/>
    <n v="491.1"/>
    <x v="2"/>
    <x v="259"/>
    <x v="259"/>
    <n v="1"/>
    <s v="18-07-2023"/>
    <s v="Delivered"/>
    <x v="2"/>
    <n v="9330.9"/>
    <x v="2"/>
    <n v="-19875.099999999999"/>
  </r>
  <r>
    <n v="27551135"/>
    <x v="11"/>
    <n v="935395"/>
    <n v="2191"/>
    <n v="14603"/>
    <n v="1"/>
    <n v="0"/>
    <x v="0"/>
    <x v="268"/>
    <x v="268"/>
    <n v="3"/>
    <s v="21-07-2023"/>
    <s v="Delivered"/>
    <x v="2"/>
    <n v="2191"/>
    <x v="1"/>
    <n v="-12412"/>
  </r>
  <r>
    <n v="40097200"/>
    <x v="11"/>
    <n v="405587"/>
    <n v="7449"/>
    <n v="14603"/>
    <n v="1"/>
    <n v="372.45"/>
    <x v="2"/>
    <x v="286"/>
    <x v="286"/>
    <n v="6"/>
    <s v="04-07-2023"/>
    <s v="Delivered"/>
    <x v="0"/>
    <n v="7076.55"/>
    <x v="2"/>
    <n v="-7526.45"/>
  </r>
  <r>
    <n v="63423225"/>
    <x v="11"/>
    <n v="280951"/>
    <n v="17195"/>
    <n v="14603"/>
    <n v="2"/>
    <n v="0"/>
    <x v="0"/>
    <x v="275"/>
    <x v="275"/>
    <n v="1"/>
    <s v="16-07-2023"/>
    <s v="Delivered"/>
    <x v="0"/>
    <n v="34390"/>
    <x v="1"/>
    <n v="5184"/>
  </r>
  <r>
    <n v="14391105"/>
    <x v="11"/>
    <n v="431444"/>
    <n v="8382"/>
    <n v="14603"/>
    <n v="1"/>
    <n v="0"/>
    <x v="0"/>
    <x v="284"/>
    <x v="284"/>
    <n v="5"/>
    <s v="05-07-2023"/>
    <s v="Delivered"/>
    <x v="0"/>
    <n v="8382"/>
    <x v="1"/>
    <n v="-6221"/>
  </r>
  <r>
    <n v="20752378"/>
    <x v="11"/>
    <n v="442397"/>
    <n v="12637"/>
    <n v="14603"/>
    <n v="1"/>
    <n v="631.85"/>
    <x v="2"/>
    <x v="72"/>
    <x v="72"/>
    <n v="2"/>
    <s v="29-07-2023"/>
    <s v="Delivered"/>
    <x v="2"/>
    <n v="12005.15"/>
    <x v="2"/>
    <n v="-2597.85"/>
  </r>
  <r>
    <n v="55540424"/>
    <x v="11"/>
    <n v="881121"/>
    <n v="19923"/>
    <n v="14603"/>
    <n v="1"/>
    <n v="0"/>
    <x v="0"/>
    <x v="276"/>
    <x v="276"/>
    <n v="2"/>
    <s v="22-07-2023"/>
    <s v="Delivered"/>
    <x v="0"/>
    <n v="19923"/>
    <x v="3"/>
    <n v="5320"/>
  </r>
  <r>
    <n v="84605013"/>
    <x v="12"/>
    <n v="363281"/>
    <n v="878"/>
    <n v="5308"/>
    <n v="3"/>
    <n v="395.1"/>
    <x v="1"/>
    <x v="284"/>
    <x v="284"/>
    <n v="1"/>
    <s v="01-07-2023"/>
    <s v="Delivered"/>
    <x v="1"/>
    <n v="2238.9"/>
    <x v="3"/>
    <n v="-13685.1"/>
  </r>
  <r>
    <n v="33505978"/>
    <x v="12"/>
    <n v="430019"/>
    <n v="3418"/>
    <n v="5308"/>
    <n v="3"/>
    <n v="1025.4000000000001"/>
    <x v="3"/>
    <x v="287"/>
    <x v="287"/>
    <n v="1"/>
    <s v="04-07-2023"/>
    <s v="Delivered"/>
    <x v="0"/>
    <n v="9228.6"/>
    <x v="0"/>
    <n v="-6695.4"/>
  </r>
  <r>
    <n v="50546385"/>
    <x v="12"/>
    <n v="764032"/>
    <n v="14374"/>
    <n v="5308"/>
    <n v="2"/>
    <n v="0"/>
    <x v="0"/>
    <x v="275"/>
    <x v="275"/>
    <n v="4"/>
    <s v="19-07-2023"/>
    <s v="Delivered"/>
    <x v="0"/>
    <n v="28748"/>
    <x v="1"/>
    <n v="18132"/>
  </r>
  <r>
    <n v="77493234"/>
    <x v="12"/>
    <n v="240382"/>
    <n v="5243"/>
    <n v="5308"/>
    <n v="1"/>
    <n v="0"/>
    <x v="0"/>
    <x v="277"/>
    <x v="277"/>
    <n v="3"/>
    <s v="28-07-2023"/>
    <s v="Delivered"/>
    <x v="0"/>
    <n v="5243"/>
    <x v="2"/>
    <n v="-65"/>
  </r>
  <r>
    <n v="38553319"/>
    <x v="12"/>
    <n v="835818"/>
    <n v="4458"/>
    <n v="5308"/>
    <n v="3"/>
    <n v="0"/>
    <x v="0"/>
    <x v="279"/>
    <x v="279"/>
    <n v="5"/>
    <s v="24-07-2023"/>
    <s v="Delivered"/>
    <x v="0"/>
    <n v="13374"/>
    <x v="1"/>
    <n v="-2550"/>
  </r>
  <r>
    <n v="88777447"/>
    <x v="12"/>
    <n v="959364"/>
    <n v="6434"/>
    <n v="5308"/>
    <n v="1"/>
    <n v="0"/>
    <x v="0"/>
    <x v="268"/>
    <x v="268"/>
    <n v="3"/>
    <s v="21-07-2023"/>
    <s v="Delivered"/>
    <x v="2"/>
    <n v="6434"/>
    <x v="1"/>
    <n v="1126"/>
  </r>
  <r>
    <n v="71045700"/>
    <x v="12"/>
    <n v="577934"/>
    <n v="15627"/>
    <n v="5308"/>
    <n v="1"/>
    <n v="2344.0500000000002"/>
    <x v="1"/>
    <x v="284"/>
    <x v="284"/>
    <n v="4"/>
    <s v="04-07-2023"/>
    <s v="Delivered"/>
    <x v="0"/>
    <n v="13282.95"/>
    <x v="3"/>
    <n v="7974.95"/>
  </r>
  <r>
    <n v="95132217"/>
    <x v="12"/>
    <n v="560857"/>
    <n v="9125"/>
    <n v="5308"/>
    <n v="1"/>
    <n v="0"/>
    <x v="0"/>
    <x v="270"/>
    <x v="270"/>
    <n v="4"/>
    <s v="08-07-2023"/>
    <s v="Delivered"/>
    <x v="1"/>
    <n v="9125"/>
    <x v="2"/>
    <n v="3817"/>
  </r>
  <r>
    <n v="85500790"/>
    <x v="13"/>
    <n v="324138"/>
    <n v="5638"/>
    <n v="2243"/>
    <n v="1"/>
    <n v="0"/>
    <x v="0"/>
    <x v="264"/>
    <x v="264"/>
    <n v="7"/>
    <s v="18-07-2023"/>
    <s v="Delivered"/>
    <x v="3"/>
    <n v="5638"/>
    <x v="0"/>
    <n v="3395"/>
  </r>
  <r>
    <n v="43635675"/>
    <x v="13"/>
    <n v="583041"/>
    <n v="13970"/>
    <n v="2243"/>
    <n v="1"/>
    <n v="698.5"/>
    <x v="2"/>
    <x v="268"/>
    <x v="268"/>
    <n v="5"/>
    <s v="23-07-2023"/>
    <s v="Delivered"/>
    <x v="0"/>
    <n v="13271.5"/>
    <x v="0"/>
    <n v="11028.5"/>
  </r>
  <r>
    <n v="23891786"/>
    <x v="13"/>
    <n v="471222"/>
    <n v="8530"/>
    <n v="2243"/>
    <n v="3"/>
    <n v="0"/>
    <x v="0"/>
    <x v="268"/>
    <x v="268"/>
    <n v="6"/>
    <s v="24-07-2023"/>
    <s v="Delivered"/>
    <x v="0"/>
    <n v="25590"/>
    <x v="2"/>
    <n v="18861"/>
  </r>
  <r>
    <n v="86010330"/>
    <x v="13"/>
    <n v="315830"/>
    <n v="4261"/>
    <n v="2243"/>
    <n v="1"/>
    <n v="0"/>
    <x v="0"/>
    <x v="265"/>
    <x v="265"/>
    <n v="1"/>
    <s v="03-07-2023"/>
    <s v="Delivered"/>
    <x v="1"/>
    <n v="4261"/>
    <x v="2"/>
    <n v="2018"/>
  </r>
  <r>
    <n v="30486849"/>
    <x v="13"/>
    <n v="895650"/>
    <n v="19095"/>
    <n v="2243"/>
    <n v="4"/>
    <n v="0"/>
    <x v="0"/>
    <x v="268"/>
    <x v="268"/>
    <n v="4"/>
    <s v="22-07-2023"/>
    <s v="Delivered"/>
    <x v="0"/>
    <n v="76380"/>
    <x v="2"/>
    <n v="67408"/>
  </r>
  <r>
    <n v="73900135"/>
    <x v="13"/>
    <n v="217094"/>
    <n v="16047"/>
    <n v="2243"/>
    <n v="1"/>
    <n v="0"/>
    <x v="0"/>
    <x v="283"/>
    <x v="283"/>
    <n v="4"/>
    <s v="25-07-2023"/>
    <s v="Delivered"/>
    <x v="0"/>
    <n v="16047"/>
    <x v="1"/>
    <n v="13804"/>
  </r>
  <r>
    <n v="52550733"/>
    <x v="14"/>
    <n v="908029"/>
    <n v="656"/>
    <n v="819"/>
    <n v="1"/>
    <n v="0"/>
    <x v="0"/>
    <x v="288"/>
    <x v="288"/>
    <n v="6"/>
    <s v="02-07-2023"/>
    <s v="Delivered"/>
    <x v="0"/>
    <n v="656"/>
    <x v="2"/>
    <n v="-163"/>
  </r>
  <r>
    <n v="47405107"/>
    <x v="14"/>
    <n v="472427"/>
    <n v="529"/>
    <n v="819"/>
    <n v="1"/>
    <n v="0"/>
    <x v="0"/>
    <x v="264"/>
    <x v="264"/>
    <n v="1"/>
    <s v="12-07-2023"/>
    <s v="Delivered"/>
    <x v="3"/>
    <n v="529"/>
    <x v="3"/>
    <n v="-290"/>
  </r>
  <r>
    <n v="89680504"/>
    <x v="14"/>
    <n v="809231"/>
    <n v="3458"/>
    <n v="819"/>
    <n v="1"/>
    <n v="0"/>
    <x v="0"/>
    <x v="260"/>
    <x v="260"/>
    <n v="3"/>
    <s v="12-07-2023"/>
    <s v="Delivered"/>
    <x v="0"/>
    <n v="3458"/>
    <x v="2"/>
    <n v="2639"/>
  </r>
  <r>
    <n v="95831286"/>
    <x v="14"/>
    <n v="769097"/>
    <n v="7969"/>
    <n v="819"/>
    <n v="1"/>
    <n v="0"/>
    <x v="0"/>
    <x v="263"/>
    <x v="263"/>
    <n v="5"/>
    <s v="29-07-2023"/>
    <s v="Delivered"/>
    <x v="0"/>
    <n v="7969"/>
    <x v="3"/>
    <n v="7150"/>
  </r>
  <r>
    <n v="36619372"/>
    <x v="14"/>
    <n v="784572"/>
    <n v="4133"/>
    <n v="819"/>
    <n v="2"/>
    <n v="0"/>
    <x v="0"/>
    <x v="263"/>
    <x v="263"/>
    <n v="5"/>
    <s v="29-07-2023"/>
    <s v="Delivered"/>
    <x v="0"/>
    <n v="8266"/>
    <x v="0"/>
    <n v="6628"/>
  </r>
  <r>
    <n v="93394260"/>
    <x v="14"/>
    <n v="775074"/>
    <n v="3715"/>
    <n v="819"/>
    <n v="2"/>
    <n v="0"/>
    <x v="0"/>
    <x v="259"/>
    <x v="259"/>
    <n v="4"/>
    <s v="21-07-2023"/>
    <s v="Delivered"/>
    <x v="3"/>
    <n v="7430"/>
    <x v="0"/>
    <n v="5792"/>
  </r>
  <r>
    <n v="48508907"/>
    <x v="14"/>
    <n v="867830"/>
    <n v="8441"/>
    <n v="819"/>
    <n v="2"/>
    <n v="844.1"/>
    <x v="2"/>
    <x v="259"/>
    <x v="259"/>
    <n v="4"/>
    <s v="21-07-2023"/>
    <s v="Delivered"/>
    <x v="2"/>
    <n v="16037.9"/>
    <x v="1"/>
    <n v="14399.9"/>
  </r>
  <r>
    <n v="21945758"/>
    <x v="8"/>
    <n v="420800"/>
    <n v="7317"/>
    <n v="8679"/>
    <n v="1"/>
    <n v="1097.55"/>
    <x v="1"/>
    <x v="284"/>
    <x v="284"/>
    <n v="7"/>
    <s v="07-07-2023"/>
    <s v="Delivered"/>
    <x v="0"/>
    <n v="6219.45"/>
    <x v="2"/>
    <n v="-2459.5500000000002"/>
  </r>
  <r>
    <n v="66213840"/>
    <x v="8"/>
    <n v="383017"/>
    <n v="16070"/>
    <n v="8679"/>
    <n v="1"/>
    <n v="803.5"/>
    <x v="2"/>
    <x v="282"/>
    <x v="282"/>
    <n v="4"/>
    <s v="03-07-2023"/>
    <s v="Delivered"/>
    <x v="0"/>
    <n v="15266.5"/>
    <x v="2"/>
    <n v="6587.5"/>
  </r>
  <r>
    <n v="32130289"/>
    <x v="8"/>
    <n v="985290"/>
    <n v="13500"/>
    <n v="8679"/>
    <n v="1"/>
    <n v="0"/>
    <x v="0"/>
    <x v="286"/>
    <x v="286"/>
    <n v="4"/>
    <s v="02-07-2023"/>
    <s v="Delivered"/>
    <x v="2"/>
    <n v="13500"/>
    <x v="2"/>
    <n v="4821"/>
  </r>
  <r>
    <n v="28876833"/>
    <x v="8"/>
    <n v="356826"/>
    <n v="17182"/>
    <n v="8679"/>
    <n v="1"/>
    <n v="0"/>
    <x v="0"/>
    <x v="269"/>
    <x v="269"/>
    <n v="3"/>
    <s v="10-07-2023"/>
    <s v="Delivered"/>
    <x v="0"/>
    <n v="17182"/>
    <x v="3"/>
    <n v="8503"/>
  </r>
  <r>
    <n v="76588957"/>
    <x v="8"/>
    <n v="686208"/>
    <n v="10964"/>
    <n v="8679"/>
    <n v="1"/>
    <n v="0"/>
    <x v="0"/>
    <x v="264"/>
    <x v="264"/>
    <n v="4"/>
    <s v="15-07-2023"/>
    <s v="Delivered"/>
    <x v="0"/>
    <n v="10964"/>
    <x v="0"/>
    <n v="2285"/>
  </r>
  <r>
    <n v="37765262"/>
    <x v="8"/>
    <n v="891423"/>
    <n v="13320"/>
    <n v="8679"/>
    <n v="1"/>
    <n v="666"/>
    <x v="2"/>
    <x v="281"/>
    <x v="281"/>
    <n v="6"/>
    <s v="07-07-2023"/>
    <s v="Delivered"/>
    <x v="0"/>
    <n v="12654"/>
    <x v="0"/>
    <n v="3975"/>
  </r>
  <r>
    <n v="23948820"/>
    <x v="10"/>
    <n v="727611"/>
    <n v="11139"/>
    <n v="10780"/>
    <n v="1"/>
    <n v="1670.85"/>
    <x v="1"/>
    <x v="287"/>
    <x v="287"/>
    <n v="7"/>
    <s v="10-07-2023"/>
    <s v="Delivered"/>
    <x v="1"/>
    <n v="9468.15"/>
    <x v="0"/>
    <n v="-1311.85"/>
  </r>
  <r>
    <n v="39762393"/>
    <x v="10"/>
    <n v="440341"/>
    <n v="10975"/>
    <n v="10780"/>
    <n v="2"/>
    <n v="0"/>
    <x v="0"/>
    <x v="268"/>
    <x v="268"/>
    <n v="5"/>
    <s v="23-07-2023"/>
    <s v="Delivered"/>
    <x v="1"/>
    <n v="21950"/>
    <x v="0"/>
    <n v="390"/>
  </r>
  <r>
    <n v="68205561"/>
    <x v="10"/>
    <n v="940951"/>
    <n v="5554"/>
    <n v="10780"/>
    <n v="1"/>
    <n v="0"/>
    <x v="0"/>
    <x v="266"/>
    <x v="266"/>
    <n v="4"/>
    <s v="26-07-2023"/>
    <s v="Delivered"/>
    <x v="0"/>
    <n v="5554"/>
    <x v="2"/>
    <n v="-5226"/>
  </r>
  <r>
    <n v="23182514"/>
    <x v="10"/>
    <n v="442397"/>
    <n v="7419"/>
    <n v="10780"/>
    <n v="1"/>
    <n v="1112.8499999999999"/>
    <x v="1"/>
    <x v="287"/>
    <x v="287"/>
    <n v="7"/>
    <s v="10-07-2023"/>
    <s v="Delivered"/>
    <x v="0"/>
    <n v="6306.15"/>
    <x v="0"/>
    <n v="-4473.8500000000004"/>
  </r>
  <r>
    <n v="48398732"/>
    <x v="10"/>
    <n v="284120"/>
    <n v="1640"/>
    <n v="10780"/>
    <n v="1"/>
    <n v="0"/>
    <x v="0"/>
    <x v="275"/>
    <x v="275"/>
    <n v="1"/>
    <s v="16-07-2023"/>
    <s v="Delivered"/>
    <x v="0"/>
    <n v="1640"/>
    <x v="3"/>
    <n v="-9140"/>
  </r>
  <r>
    <n v="93251648"/>
    <x v="10"/>
    <n v="323224"/>
    <n v="9358"/>
    <n v="10780"/>
    <n v="1"/>
    <n v="0"/>
    <x v="0"/>
    <x v="267"/>
    <x v="267"/>
    <n v="1"/>
    <s v="09-07-2023"/>
    <s v="Delivered"/>
    <x v="3"/>
    <n v="9358"/>
    <x v="2"/>
    <n v="-1422"/>
  </r>
  <r>
    <n v="93579731"/>
    <x v="10"/>
    <n v="975959"/>
    <n v="13450"/>
    <n v="10780"/>
    <n v="1"/>
    <n v="0"/>
    <x v="0"/>
    <x v="259"/>
    <x v="259"/>
    <n v="7"/>
    <s v="24-07-2023"/>
    <s v="Delivered"/>
    <x v="3"/>
    <n v="13450"/>
    <x v="1"/>
    <n v="2670"/>
  </r>
  <r>
    <n v="17440911"/>
    <x v="10"/>
    <n v="611929"/>
    <n v="18962"/>
    <n v="10780"/>
    <n v="3"/>
    <n v="0"/>
    <x v="0"/>
    <x v="266"/>
    <x v="266"/>
    <n v="2"/>
    <s v="24-07-2023"/>
    <s v="Delivered"/>
    <x v="2"/>
    <n v="56886"/>
    <x v="0"/>
    <n v="24546"/>
  </r>
  <r>
    <n v="11619606"/>
    <x v="10"/>
    <n v="729208"/>
    <n v="12475"/>
    <n v="10780"/>
    <n v="2"/>
    <n v="2495"/>
    <x v="3"/>
    <x v="278"/>
    <x v="278"/>
    <n v="5"/>
    <s v="19-07-2023"/>
    <s v="Delivered"/>
    <x v="0"/>
    <n v="22455"/>
    <x v="0"/>
    <n v="895"/>
  </r>
  <r>
    <n v="66519399"/>
    <x v="10"/>
    <n v="451198"/>
    <n v="8227"/>
    <n v="10780"/>
    <n v="1"/>
    <n v="0"/>
    <x v="0"/>
    <x v="91"/>
    <x v="91"/>
    <n v="2"/>
    <s v="30-07-2023"/>
    <s v="Delivered"/>
    <x v="0"/>
    <n v="8227"/>
    <x v="1"/>
    <n v="-2553"/>
  </r>
  <r>
    <n v="85467972"/>
    <x v="3"/>
    <n v="908029"/>
    <n v="17992"/>
    <n v="5303"/>
    <n v="1"/>
    <n v="0"/>
    <x v="0"/>
    <x v="269"/>
    <x v="269"/>
    <n v="5"/>
    <s v="12-07-2023"/>
    <s v="Delivered"/>
    <x v="2"/>
    <n v="17992"/>
    <x v="3"/>
    <n v="12689"/>
  </r>
  <r>
    <n v="82811973"/>
    <x v="3"/>
    <n v="722998"/>
    <n v="11503"/>
    <n v="5303"/>
    <n v="1"/>
    <n v="0"/>
    <x v="0"/>
    <x v="259"/>
    <x v="259"/>
    <n v="3"/>
    <s v="20-07-2023"/>
    <s v="Delivered"/>
    <x v="0"/>
    <n v="11503"/>
    <x v="1"/>
    <n v="6200"/>
  </r>
  <r>
    <n v="20024377"/>
    <x v="3"/>
    <n v="272187"/>
    <n v="10630"/>
    <n v="5303"/>
    <n v="1"/>
    <n v="0"/>
    <x v="0"/>
    <x v="265"/>
    <x v="265"/>
    <n v="5"/>
    <s v="07-07-2023"/>
    <s v="Delivered"/>
    <x v="2"/>
    <n v="10630"/>
    <x v="1"/>
    <n v="5327"/>
  </r>
  <r>
    <n v="78626154"/>
    <x v="3"/>
    <n v="356826"/>
    <n v="19585"/>
    <n v="5303"/>
    <n v="2"/>
    <n v="0"/>
    <x v="0"/>
    <x v="287"/>
    <x v="287"/>
    <n v="3"/>
    <s v="06-07-2023"/>
    <s v="Delivered"/>
    <x v="0"/>
    <n v="39170"/>
    <x v="2"/>
    <n v="28564"/>
  </r>
  <r>
    <n v="22501261"/>
    <x v="3"/>
    <n v="458771"/>
    <n v="12685"/>
    <n v="5303"/>
    <n v="1"/>
    <n v="1902.75"/>
    <x v="1"/>
    <x v="91"/>
    <x v="91"/>
    <n v="3"/>
    <s v="31-07-2023"/>
    <s v="Delivered"/>
    <x v="3"/>
    <n v="10782.25"/>
    <x v="3"/>
    <n v="5479.25"/>
  </r>
  <r>
    <n v="43096758"/>
    <x v="3"/>
    <n v="208721"/>
    <n v="15042"/>
    <n v="5303"/>
    <n v="1"/>
    <n v="752.1"/>
    <x v="2"/>
    <x v="280"/>
    <x v="280"/>
    <n v="1"/>
    <s v="24-07-2023"/>
    <s v="Delivered"/>
    <x v="2"/>
    <n v="14289.9"/>
    <x v="1"/>
    <n v="8986.9"/>
  </r>
  <r>
    <n v="75987872"/>
    <x v="6"/>
    <n v="824145"/>
    <n v="9379"/>
    <n v="6716"/>
    <n v="1"/>
    <n v="937.9"/>
    <x v="3"/>
    <x v="269"/>
    <x v="269"/>
    <n v="4"/>
    <s v="11-07-2023"/>
    <s v="Delivered"/>
    <x v="3"/>
    <n v="8441.1"/>
    <x v="2"/>
    <n v="1725.1"/>
  </r>
  <r>
    <n v="80439867"/>
    <x v="6"/>
    <n v="540998"/>
    <n v="9618"/>
    <n v="6716"/>
    <n v="1"/>
    <n v="0"/>
    <x v="0"/>
    <x v="268"/>
    <x v="268"/>
    <n v="3"/>
    <s v="21-07-2023"/>
    <s v="Delivered"/>
    <x v="2"/>
    <n v="9618"/>
    <x v="0"/>
    <n v="2902"/>
  </r>
  <r>
    <n v="44331441"/>
    <x v="6"/>
    <n v="853484"/>
    <n v="12269"/>
    <n v="6716"/>
    <n v="2"/>
    <n v="0"/>
    <x v="0"/>
    <x v="270"/>
    <x v="270"/>
    <n v="2"/>
    <s v="06-07-2023"/>
    <s v="Delivered"/>
    <x v="0"/>
    <n v="24538"/>
    <x v="3"/>
    <n v="11106"/>
  </r>
  <r>
    <n v="87346846"/>
    <x v="6"/>
    <n v="811324"/>
    <n v="14124"/>
    <n v="6716"/>
    <n v="2"/>
    <n v="0"/>
    <x v="0"/>
    <x v="278"/>
    <x v="278"/>
    <n v="3"/>
    <s v="17-07-2023"/>
    <s v="Delivered"/>
    <x v="2"/>
    <n v="28248"/>
    <x v="0"/>
    <n v="14816"/>
  </r>
  <r>
    <n v="12691381"/>
    <x v="6"/>
    <n v="494450"/>
    <n v="8751"/>
    <n v="6716"/>
    <n v="3"/>
    <n v="1312.65"/>
    <x v="2"/>
    <x v="264"/>
    <x v="264"/>
    <n v="4"/>
    <s v="15-07-2023"/>
    <s v="Delivered"/>
    <x v="0"/>
    <n v="24940.35"/>
    <x v="1"/>
    <n v="4792.3500000000004"/>
  </r>
  <r>
    <n v="11699863"/>
    <x v="6"/>
    <n v="395692"/>
    <n v="3960"/>
    <n v="6716"/>
    <n v="3"/>
    <n v="1188"/>
    <x v="3"/>
    <x v="261"/>
    <x v="261"/>
    <n v="3"/>
    <s v="13-07-2023"/>
    <s v="Delivered"/>
    <x v="0"/>
    <n v="10692"/>
    <x v="4"/>
    <n v="-9456"/>
  </r>
  <r>
    <n v="97857309"/>
    <x v="6"/>
    <n v="822650"/>
    <n v="5198"/>
    <n v="6716"/>
    <n v="1"/>
    <n v="0"/>
    <x v="0"/>
    <x v="259"/>
    <x v="259"/>
    <n v="1"/>
    <s v="18-07-2023"/>
    <s v="Delivered"/>
    <x v="3"/>
    <n v="5198"/>
    <x v="0"/>
    <n v="-1518"/>
  </r>
  <r>
    <n v="39332201"/>
    <x v="6"/>
    <n v="927632"/>
    <n v="4431"/>
    <n v="6716"/>
    <n v="1"/>
    <n v="443.1"/>
    <x v="3"/>
    <x v="281"/>
    <x v="281"/>
    <n v="4"/>
    <s v="05-07-2023"/>
    <s v="Delivered"/>
    <x v="0"/>
    <n v="3987.9"/>
    <x v="1"/>
    <n v="-2728.1"/>
  </r>
  <r>
    <n v="48744673"/>
    <x v="6"/>
    <n v="239569"/>
    <n v="12738"/>
    <n v="6716"/>
    <n v="1"/>
    <n v="1273.8"/>
    <x v="3"/>
    <x v="273"/>
    <x v="273"/>
    <n v="2"/>
    <s v="08-07-2023"/>
    <s v="Delivered"/>
    <x v="0"/>
    <n v="11464.2"/>
    <x v="1"/>
    <n v="4748.2"/>
  </r>
  <r>
    <n v="60388958"/>
    <x v="6"/>
    <n v="986159"/>
    <n v="17245"/>
    <n v="6716"/>
    <n v="1"/>
    <n v="0"/>
    <x v="0"/>
    <x v="259"/>
    <x v="259"/>
    <n v="5"/>
    <s v="22-07-2023"/>
    <s v="Delivered"/>
    <x v="2"/>
    <n v="17245"/>
    <x v="0"/>
    <n v="10529"/>
  </r>
  <r>
    <n v="38556255"/>
    <x v="4"/>
    <n v="518083"/>
    <n v="16791"/>
    <n v="1807"/>
    <n v="1"/>
    <n v="0"/>
    <x v="0"/>
    <x v="287"/>
    <x v="287"/>
    <n v="6"/>
    <s v="09-07-2023"/>
    <s v="Delivered"/>
    <x v="0"/>
    <n v="16791"/>
    <x v="0"/>
    <n v="14984"/>
  </r>
  <r>
    <n v="98837400"/>
    <x v="4"/>
    <n v="466105"/>
    <n v="9541"/>
    <n v="1807"/>
    <n v="2"/>
    <n v="954.1"/>
    <x v="2"/>
    <x v="271"/>
    <x v="271"/>
    <n v="5"/>
    <s v="18-07-2023"/>
    <s v="Delivered"/>
    <x v="3"/>
    <n v="18127.900000000001"/>
    <x v="3"/>
    <n v="14513.9"/>
  </r>
  <r>
    <n v="57685330"/>
    <x v="4"/>
    <n v="979769"/>
    <n v="763"/>
    <n v="1807"/>
    <n v="1"/>
    <n v="0"/>
    <x v="0"/>
    <x v="269"/>
    <x v="269"/>
    <n v="6"/>
    <s v="13-07-2023"/>
    <s v="Delivered"/>
    <x v="2"/>
    <n v="763"/>
    <x v="3"/>
    <n v="-1044"/>
  </r>
  <r>
    <n v="75174087"/>
    <x v="4"/>
    <n v="934498"/>
    <n v="5801"/>
    <n v="1807"/>
    <n v="3"/>
    <n v="2610.4499999999998"/>
    <x v="1"/>
    <x v="72"/>
    <x v="72"/>
    <n v="3"/>
    <s v="30-07-2023"/>
    <s v="Delivered"/>
    <x v="3"/>
    <n v="14792.55"/>
    <x v="1"/>
    <n v="9371.5499999999993"/>
  </r>
  <r>
    <n v="60502752"/>
    <x v="4"/>
    <n v="661267"/>
    <n v="17601"/>
    <n v="1807"/>
    <n v="1"/>
    <n v="2640.15"/>
    <x v="1"/>
    <x v="275"/>
    <x v="275"/>
    <n v="4"/>
    <s v="19-07-2023"/>
    <s v="Delivered"/>
    <x v="0"/>
    <n v="14960.85"/>
    <x v="0"/>
    <n v="13153.85"/>
  </r>
  <r>
    <n v="63450811"/>
    <x v="4"/>
    <n v="409385"/>
    <n v="3781"/>
    <n v="1807"/>
    <n v="2"/>
    <n v="0"/>
    <x v="0"/>
    <x v="280"/>
    <x v="280"/>
    <n v="1"/>
    <s v="24-07-2023"/>
    <s v="Delivered"/>
    <x v="0"/>
    <n v="7562"/>
    <x v="0"/>
    <n v="3948"/>
  </r>
  <r>
    <n v="84292758"/>
    <x v="5"/>
    <n v="829057"/>
    <n v="6684"/>
    <n v="6320"/>
    <n v="1"/>
    <n v="334.2"/>
    <x v="2"/>
    <x v="271"/>
    <x v="271"/>
    <n v="4"/>
    <s v="17-07-2023"/>
    <s v="Delivered"/>
    <x v="0"/>
    <n v="6349.8"/>
    <x v="3"/>
    <n v="29.8"/>
  </r>
  <r>
    <n v="96923747"/>
    <x v="5"/>
    <n v="439303"/>
    <n v="18328"/>
    <n v="6320"/>
    <n v="1"/>
    <n v="0"/>
    <x v="0"/>
    <x v="259"/>
    <x v="259"/>
    <n v="6"/>
    <s v="23-07-2023"/>
    <s v="Delivered"/>
    <x v="0"/>
    <n v="18328"/>
    <x v="1"/>
    <n v="12008"/>
  </r>
  <r>
    <n v="58376818"/>
    <x v="5"/>
    <n v="711174"/>
    <n v="791"/>
    <n v="6320"/>
    <n v="4"/>
    <n v="474.6"/>
    <x v="1"/>
    <x v="270"/>
    <x v="270"/>
    <n v="3"/>
    <s v="07-07-2023"/>
    <s v="Delivered"/>
    <x v="1"/>
    <n v="2689.4"/>
    <x v="0"/>
    <n v="-22590.6"/>
  </r>
  <r>
    <n v="43223132"/>
    <x v="5"/>
    <n v="804223"/>
    <n v="12396"/>
    <n v="6320"/>
    <n v="1"/>
    <n v="0"/>
    <x v="0"/>
    <x v="273"/>
    <x v="273"/>
    <n v="7"/>
    <s v="13-07-2023"/>
    <s v="Delivered"/>
    <x v="0"/>
    <n v="12396"/>
    <x v="2"/>
    <n v="6076"/>
  </r>
  <r>
    <n v="81784254"/>
    <x v="14"/>
    <n v="392818"/>
    <n v="14745"/>
    <n v="819"/>
    <n v="1"/>
    <n v="0"/>
    <x v="0"/>
    <x v="284"/>
    <x v="284"/>
    <n v="4"/>
    <s v="04-07-2023"/>
    <s v="Delivered"/>
    <x v="2"/>
    <n v="14745"/>
    <x v="1"/>
    <n v="13926"/>
  </r>
  <r>
    <n v="64142556"/>
    <x v="14"/>
    <n v="498505"/>
    <n v="16608"/>
    <n v="819"/>
    <n v="1"/>
    <n v="830.4"/>
    <x v="2"/>
    <x v="282"/>
    <x v="282"/>
    <n v="7"/>
    <s v="06-07-2023"/>
    <s v="Delivered"/>
    <x v="0"/>
    <n v="15777.6"/>
    <x v="3"/>
    <n v="14958.6"/>
  </r>
  <r>
    <n v="57746984"/>
    <x v="14"/>
    <n v="451198"/>
    <n v="2064"/>
    <n v="819"/>
    <n v="1"/>
    <n v="103.2"/>
    <x v="2"/>
    <x v="265"/>
    <x v="265"/>
    <n v="4"/>
    <s v="06-07-2023"/>
    <s v="Delivered"/>
    <x v="0"/>
    <n v="1960.8"/>
    <x v="0"/>
    <n v="1141.8"/>
  </r>
  <r>
    <n v="61402634"/>
    <x v="14"/>
    <n v="337654"/>
    <n v="18674"/>
    <n v="819"/>
    <n v="1"/>
    <n v="933.7"/>
    <x v="2"/>
    <x v="277"/>
    <x v="277"/>
    <n v="3"/>
    <s v="28-07-2023"/>
    <s v="Delivered"/>
    <x v="0"/>
    <n v="17740.3"/>
    <x v="0"/>
    <n v="16921.3"/>
  </r>
  <r>
    <n v="69228397"/>
    <x v="14"/>
    <n v="661267"/>
    <n v="18881"/>
    <n v="819"/>
    <n v="1"/>
    <n v="944.05"/>
    <x v="2"/>
    <x v="280"/>
    <x v="280"/>
    <n v="4"/>
    <s v="27-07-2023"/>
    <s v="Delivered"/>
    <x v="2"/>
    <n v="17936.95"/>
    <x v="3"/>
    <n v="17117.95"/>
  </r>
  <r>
    <n v="23364695"/>
    <x v="14"/>
    <n v="954388"/>
    <n v="17087"/>
    <n v="819"/>
    <n v="1"/>
    <n v="854.35"/>
    <x v="2"/>
    <x v="286"/>
    <x v="286"/>
    <n v="6"/>
    <s v="04-07-2023"/>
    <s v="Delivered"/>
    <x v="0"/>
    <n v="16232.65"/>
    <x v="2"/>
    <n v="15413.65"/>
  </r>
  <r>
    <n v="58837208"/>
    <x v="13"/>
    <n v="254617"/>
    <n v="13909"/>
    <n v="2243"/>
    <n v="1"/>
    <n v="0"/>
    <x v="0"/>
    <x v="270"/>
    <x v="270"/>
    <n v="5"/>
    <s v="09-07-2023"/>
    <s v="Delivered"/>
    <x v="3"/>
    <n v="13909"/>
    <x v="2"/>
    <n v="11666"/>
  </r>
  <r>
    <n v="93089652"/>
    <x v="13"/>
    <n v="273807"/>
    <n v="14105"/>
    <n v="2243"/>
    <n v="1"/>
    <n v="705.25"/>
    <x v="2"/>
    <x v="264"/>
    <x v="264"/>
    <n v="7"/>
    <s v="18-07-2023"/>
    <s v="Delivered"/>
    <x v="0"/>
    <n v="13399.75"/>
    <x v="0"/>
    <n v="11156.75"/>
  </r>
  <r>
    <n v="45298445"/>
    <x v="13"/>
    <n v="979769"/>
    <n v="2756"/>
    <n v="2243"/>
    <n v="2"/>
    <n v="0"/>
    <x v="0"/>
    <x v="268"/>
    <x v="268"/>
    <n v="3"/>
    <s v="21-07-2023"/>
    <s v="Delivered"/>
    <x v="1"/>
    <n v="5512"/>
    <x v="0"/>
    <n v="1026"/>
  </r>
  <r>
    <n v="26143959"/>
    <x v="13"/>
    <n v="443807"/>
    <n v="19261"/>
    <n v="2243"/>
    <n v="1"/>
    <n v="0"/>
    <x v="0"/>
    <x v="282"/>
    <x v="282"/>
    <n v="6"/>
    <s v="05-07-2023"/>
    <s v="Delivered"/>
    <x v="2"/>
    <n v="19261"/>
    <x v="3"/>
    <n v="17018"/>
  </r>
  <r>
    <n v="95800828"/>
    <x v="13"/>
    <n v="834792"/>
    <n v="16379"/>
    <n v="2243"/>
    <n v="1"/>
    <n v="0"/>
    <x v="0"/>
    <x v="270"/>
    <x v="270"/>
    <n v="7"/>
    <s v="11-07-2023"/>
    <s v="Delivered"/>
    <x v="0"/>
    <n v="16379"/>
    <x v="0"/>
    <n v="14136"/>
  </r>
  <r>
    <n v="62127652"/>
    <x v="13"/>
    <n v="588848"/>
    <n v="8700"/>
    <n v="2243"/>
    <n v="1"/>
    <n v="435"/>
    <x v="2"/>
    <x v="271"/>
    <x v="271"/>
    <n v="3"/>
    <s v="16-07-2023"/>
    <s v="Delivered"/>
    <x v="0"/>
    <n v="8265"/>
    <x v="3"/>
    <n v="6022"/>
  </r>
  <r>
    <n v="19064068"/>
    <x v="13"/>
    <n v="341822"/>
    <n v="16012"/>
    <n v="2243"/>
    <n v="1"/>
    <n v="0"/>
    <x v="0"/>
    <x v="265"/>
    <x v="265"/>
    <n v="3"/>
    <s v="05-07-2023"/>
    <s v="Delivered"/>
    <x v="0"/>
    <n v="16012"/>
    <x v="1"/>
    <n v="13769"/>
  </r>
  <r>
    <n v="32216400"/>
    <x v="13"/>
    <n v="241158"/>
    <n v="5644"/>
    <n v="2243"/>
    <n v="2"/>
    <n v="0"/>
    <x v="0"/>
    <x v="274"/>
    <x v="274"/>
    <n v="6"/>
    <s v="03-07-2023"/>
    <s v="Delivered"/>
    <x v="1"/>
    <n v="11288"/>
    <x v="3"/>
    <n v="6802"/>
  </r>
  <r>
    <n v="68535581"/>
    <x v="11"/>
    <n v="861938"/>
    <n v="6534"/>
    <n v="14603"/>
    <n v="1"/>
    <n v="0"/>
    <x v="0"/>
    <x v="260"/>
    <x v="260"/>
    <n v="1"/>
    <s v="10-07-2023"/>
    <s v="Delivered"/>
    <x v="0"/>
    <n v="6534"/>
    <x v="0"/>
    <n v="-8069"/>
  </r>
  <r>
    <n v="55356673"/>
    <x v="11"/>
    <n v="331939"/>
    <n v="10213"/>
    <n v="14603"/>
    <n v="1"/>
    <n v="510.65"/>
    <x v="2"/>
    <x v="272"/>
    <x v="272"/>
    <n v="3"/>
    <s v="15-07-2023"/>
    <s v="Delivered"/>
    <x v="3"/>
    <n v="9702.35"/>
    <x v="3"/>
    <n v="-4900.6499999999996"/>
  </r>
  <r>
    <n v="40107903"/>
    <x v="11"/>
    <n v="748102"/>
    <n v="19024"/>
    <n v="14603"/>
    <n v="1"/>
    <n v="951.2"/>
    <x v="2"/>
    <x v="275"/>
    <x v="275"/>
    <n v="7"/>
    <s v="22-07-2023"/>
    <s v="Delivered"/>
    <x v="2"/>
    <n v="18072.8"/>
    <x v="2"/>
    <n v="3469.8"/>
  </r>
  <r>
    <n v="73782705"/>
    <x v="11"/>
    <n v="262678"/>
    <n v="12893"/>
    <n v="14603"/>
    <n v="2"/>
    <n v="0"/>
    <x v="0"/>
    <x v="289"/>
    <x v="289"/>
    <n v="7"/>
    <s v="01-07-2023"/>
    <s v="Delivered"/>
    <x v="3"/>
    <n v="25786"/>
    <x v="3"/>
    <n v="-3420"/>
  </r>
  <r>
    <n v="68816911"/>
    <x v="11"/>
    <n v="834086"/>
    <n v="4730"/>
    <n v="14603"/>
    <n v="2"/>
    <n v="0"/>
    <x v="0"/>
    <x v="288"/>
    <x v="288"/>
    <n v="7"/>
    <s v="03-07-2023"/>
    <s v="Delivered"/>
    <x v="2"/>
    <n v="9460"/>
    <x v="0"/>
    <n v="-19746"/>
  </r>
  <r>
    <n v="88108751"/>
    <x v="11"/>
    <n v="432873"/>
    <n v="9818"/>
    <n v="14603"/>
    <n v="1"/>
    <n v="0"/>
    <x v="0"/>
    <x v="278"/>
    <x v="278"/>
    <n v="3"/>
    <s v="17-07-2023"/>
    <s v="Delivered"/>
    <x v="0"/>
    <n v="9818"/>
    <x v="2"/>
    <n v="-4785"/>
  </r>
  <r>
    <n v="98032908"/>
    <x v="11"/>
    <n v="921276"/>
    <n v="17225"/>
    <n v="14603"/>
    <n v="3"/>
    <n v="0"/>
    <x v="0"/>
    <x v="279"/>
    <x v="279"/>
    <n v="3"/>
    <s v="22-07-2023"/>
    <s v="Delivered"/>
    <x v="3"/>
    <n v="51675"/>
    <x v="1"/>
    <n v="7866"/>
  </r>
  <r>
    <n v="49581964"/>
    <x v="2"/>
    <n v="778255"/>
    <n v="4446"/>
    <n v="4833"/>
    <n v="1"/>
    <n v="222.3"/>
    <x v="2"/>
    <x v="103"/>
    <x v="103"/>
    <n v="1"/>
    <s v="27-07-2023"/>
    <s v="Delivered"/>
    <x v="1"/>
    <n v="4223.7"/>
    <x v="2"/>
    <n v="-609.29999999999995"/>
  </r>
  <r>
    <n v="89047551"/>
    <x v="2"/>
    <n v="864442"/>
    <n v="11172"/>
    <n v="4833"/>
    <n v="2"/>
    <n v="3351.6"/>
    <x v="1"/>
    <x v="273"/>
    <x v="273"/>
    <n v="6"/>
    <s v="12-07-2023"/>
    <s v="Delivered"/>
    <x v="0"/>
    <n v="18992.400000000001"/>
    <x v="0"/>
    <n v="9326.4"/>
  </r>
  <r>
    <n v="53191535"/>
    <x v="2"/>
    <n v="361618"/>
    <n v="13841"/>
    <n v="4833"/>
    <n v="1"/>
    <n v="2076.15"/>
    <x v="1"/>
    <x v="287"/>
    <x v="287"/>
    <n v="1"/>
    <s v="04-07-2023"/>
    <s v="Delivered"/>
    <x v="0"/>
    <n v="11764.85"/>
    <x v="3"/>
    <n v="6931.85"/>
  </r>
  <r>
    <n v="82162880"/>
    <x v="2"/>
    <n v="711540"/>
    <n v="11313"/>
    <n v="4833"/>
    <n v="1"/>
    <n v="565.65"/>
    <x v="2"/>
    <x v="287"/>
    <x v="287"/>
    <n v="1"/>
    <s v="04-07-2023"/>
    <s v="Delivered"/>
    <x v="1"/>
    <n v="10747.35"/>
    <x v="3"/>
    <n v="5914.35"/>
  </r>
  <r>
    <n v="65758338"/>
    <x v="2"/>
    <n v="251706"/>
    <n v="4366"/>
    <n v="4833"/>
    <n v="3"/>
    <n v="0"/>
    <x v="0"/>
    <x v="284"/>
    <x v="284"/>
    <n v="5"/>
    <s v="05-07-2023"/>
    <s v="Delivered"/>
    <x v="0"/>
    <n v="13098"/>
    <x v="4"/>
    <n v="-1401"/>
  </r>
  <r>
    <n v="66178935"/>
    <x v="7"/>
    <n v="489939"/>
    <n v="4050"/>
    <n v="13689"/>
    <n v="2"/>
    <n v="810"/>
    <x v="3"/>
    <x v="91"/>
    <x v="91"/>
    <n v="3"/>
    <s v="31-07-2023"/>
    <s v="Delivered"/>
    <x v="0"/>
    <n v="7290"/>
    <x v="1"/>
    <n v="-20088"/>
  </r>
  <r>
    <n v="66882385"/>
    <x v="7"/>
    <n v="596905"/>
    <n v="3165"/>
    <n v="13689"/>
    <n v="2"/>
    <n v="0"/>
    <x v="0"/>
    <x v="267"/>
    <x v="267"/>
    <n v="3"/>
    <s v="11-07-2023"/>
    <s v="Delivered"/>
    <x v="0"/>
    <n v="6330"/>
    <x v="1"/>
    <n v="-21048"/>
  </r>
  <r>
    <n v="14102122"/>
    <x v="7"/>
    <n v="570040"/>
    <n v="18501"/>
    <n v="13689"/>
    <n v="1"/>
    <n v="925.05"/>
    <x v="2"/>
    <x v="269"/>
    <x v="269"/>
    <n v="1"/>
    <s v="08-07-2023"/>
    <s v="Delivered"/>
    <x v="1"/>
    <n v="17575.95"/>
    <x v="2"/>
    <n v="3886.95"/>
  </r>
  <r>
    <n v="74355957"/>
    <x v="7"/>
    <n v="624434"/>
    <n v="13667"/>
    <n v="13689"/>
    <n v="1"/>
    <n v="0"/>
    <x v="0"/>
    <x v="273"/>
    <x v="273"/>
    <n v="2"/>
    <s v="08-07-2023"/>
    <s v="Delivered"/>
    <x v="2"/>
    <n v="13667"/>
    <x v="3"/>
    <n v="-22"/>
  </r>
  <r>
    <n v="84618850"/>
    <x v="7"/>
    <n v="383291"/>
    <n v="7924"/>
    <n v="13689"/>
    <n v="1"/>
    <n v="0"/>
    <x v="0"/>
    <x v="271"/>
    <x v="271"/>
    <n v="2"/>
    <s v="15-07-2023"/>
    <s v="Delivered"/>
    <x v="1"/>
    <n v="7924"/>
    <x v="1"/>
    <n v="-5765"/>
  </r>
  <r>
    <n v="37272705"/>
    <x v="7"/>
    <n v="272187"/>
    <n v="3502"/>
    <n v="13689"/>
    <n v="2"/>
    <n v="350.2"/>
    <x v="2"/>
    <x v="266"/>
    <x v="266"/>
    <n v="4"/>
    <s v="26-07-2023"/>
    <s v="Delivered"/>
    <x v="0"/>
    <n v="6653.8"/>
    <x v="3"/>
    <n v="-20724.2"/>
  </r>
  <r>
    <n v="63196064"/>
    <x v="7"/>
    <n v="394546"/>
    <n v="7263"/>
    <n v="13689"/>
    <n v="2"/>
    <n v="0"/>
    <x v="0"/>
    <x v="280"/>
    <x v="280"/>
    <n v="1"/>
    <s v="24-07-2023"/>
    <s v="Delivered"/>
    <x v="3"/>
    <n v="14526"/>
    <x v="3"/>
    <n v="-12852"/>
  </r>
  <r>
    <n v="83458776"/>
    <x v="7"/>
    <n v="653214"/>
    <n v="11965"/>
    <n v="13689"/>
    <n v="2"/>
    <n v="2393"/>
    <x v="3"/>
    <x v="263"/>
    <x v="263"/>
    <n v="4"/>
    <s v="28-07-2023"/>
    <s v="Delivered"/>
    <x v="0"/>
    <n v="21537"/>
    <x v="1"/>
    <n v="-5841"/>
  </r>
  <r>
    <n v="38434222"/>
    <x v="7"/>
    <n v="442924"/>
    <n v="11599"/>
    <n v="13689"/>
    <n v="1"/>
    <n v="0"/>
    <x v="0"/>
    <x v="273"/>
    <x v="273"/>
    <n v="2"/>
    <s v="08-07-2023"/>
    <s v="Delivered"/>
    <x v="0"/>
    <n v="11599"/>
    <x v="3"/>
    <n v="-2090"/>
  </r>
  <r>
    <n v="96605343"/>
    <x v="7"/>
    <n v="294578"/>
    <n v="11267"/>
    <n v="13689"/>
    <n v="1"/>
    <n v="1690.05"/>
    <x v="1"/>
    <x v="277"/>
    <x v="277"/>
    <n v="1"/>
    <s v="26-07-2023"/>
    <s v="Delivered"/>
    <x v="0"/>
    <n v="9576.9500000000007"/>
    <x v="3"/>
    <n v="-4112.05"/>
  </r>
  <r>
    <n v="91733516"/>
    <x v="9"/>
    <n v="761671"/>
    <n v="12023"/>
    <n v="7043"/>
    <n v="3"/>
    <n v="0"/>
    <x v="0"/>
    <x v="276"/>
    <x v="276"/>
    <n v="7"/>
    <s v="27-07-2023"/>
    <s v="Delivered"/>
    <x v="2"/>
    <n v="36069"/>
    <x v="1"/>
    <n v="14940"/>
  </r>
  <r>
    <n v="61411224"/>
    <x v="9"/>
    <n v="440633"/>
    <n v="15380"/>
    <n v="7043"/>
    <n v="1"/>
    <n v="0"/>
    <x v="0"/>
    <x v="274"/>
    <x v="274"/>
    <n v="5"/>
    <s v="02-07-2023"/>
    <s v="Delivered"/>
    <x v="0"/>
    <n v="15380"/>
    <x v="0"/>
    <n v="8337"/>
  </r>
  <r>
    <n v="73308406"/>
    <x v="9"/>
    <n v="437730"/>
    <n v="11254"/>
    <n v="7043"/>
    <n v="3"/>
    <n v="1688.1"/>
    <x v="2"/>
    <x v="265"/>
    <x v="265"/>
    <n v="5"/>
    <s v="07-07-2023"/>
    <s v="Delivered"/>
    <x v="0"/>
    <n v="32073.9"/>
    <x v="4"/>
    <n v="10944.9"/>
  </r>
  <r>
    <n v="26205010"/>
    <x v="9"/>
    <n v="765484"/>
    <n v="7751"/>
    <n v="7043"/>
    <n v="3"/>
    <n v="0"/>
    <x v="0"/>
    <x v="262"/>
    <x v="262"/>
    <n v="4"/>
    <s v="09-07-2023"/>
    <s v="Delivered"/>
    <x v="1"/>
    <n v="23253"/>
    <x v="2"/>
    <n v="2124"/>
  </r>
  <r>
    <n v="30208677"/>
    <x v="9"/>
    <n v="755132"/>
    <n v="6810"/>
    <n v="7043"/>
    <n v="1"/>
    <n v="1362"/>
    <x v="4"/>
    <x v="262"/>
    <x v="262"/>
    <n v="6"/>
    <s v="11-07-2023"/>
    <s v="Delivered"/>
    <x v="0"/>
    <n v="5448"/>
    <x v="1"/>
    <n v="-1595"/>
  </r>
  <r>
    <n v="11523452"/>
    <x v="9"/>
    <n v="570281"/>
    <n v="5228"/>
    <n v="7043"/>
    <n v="1"/>
    <n v="784.2"/>
    <x v="1"/>
    <x v="272"/>
    <x v="272"/>
    <n v="5"/>
    <s v="17-07-2023"/>
    <s v="Delivered"/>
    <x v="1"/>
    <n v="4443.8"/>
    <x v="4"/>
    <n v="-2599.1999999999998"/>
  </r>
  <r>
    <n v="83330690"/>
    <x v="9"/>
    <n v="965344"/>
    <n v="8794"/>
    <n v="7043"/>
    <n v="2"/>
    <n v="0"/>
    <x v="0"/>
    <x v="273"/>
    <x v="273"/>
    <n v="2"/>
    <s v="08-07-2023"/>
    <s v="Delivered"/>
    <x v="3"/>
    <n v="17588"/>
    <x v="2"/>
    <n v="3502"/>
  </r>
  <r>
    <n v="95110541"/>
    <x v="9"/>
    <n v="698969"/>
    <n v="10745"/>
    <n v="7043"/>
    <n v="2"/>
    <n v="0"/>
    <x v="0"/>
    <x v="87"/>
    <x v="87"/>
    <n v="1"/>
    <s v="30-07-2023"/>
    <s v="Delivered"/>
    <x v="0"/>
    <n v="21490"/>
    <x v="3"/>
    <n v="7404"/>
  </r>
  <r>
    <n v="13391969"/>
    <x v="1"/>
    <n v="476142"/>
    <n v="13977"/>
    <n v="3047"/>
    <n v="1"/>
    <n v="0"/>
    <x v="0"/>
    <x v="288"/>
    <x v="288"/>
    <n v="5"/>
    <s v="01-07-2023"/>
    <s v="Delivered"/>
    <x v="0"/>
    <n v="13977"/>
    <x v="4"/>
    <n v="10930"/>
  </r>
  <r>
    <n v="66691738"/>
    <x v="1"/>
    <n v="247057"/>
    <n v="8308"/>
    <n v="3047"/>
    <n v="1"/>
    <n v="415.4"/>
    <x v="2"/>
    <x v="272"/>
    <x v="272"/>
    <n v="6"/>
    <s v="18-07-2023"/>
    <s v="Delivered"/>
    <x v="2"/>
    <n v="7892.6"/>
    <x v="0"/>
    <n v="4845.6000000000004"/>
  </r>
  <r>
    <n v="84252780"/>
    <x v="1"/>
    <n v="877370"/>
    <n v="10385"/>
    <n v="3047"/>
    <n v="2"/>
    <n v="0"/>
    <x v="0"/>
    <x v="273"/>
    <x v="273"/>
    <n v="5"/>
    <s v="11-07-2023"/>
    <s v="Delivered"/>
    <x v="0"/>
    <n v="20770"/>
    <x v="1"/>
    <n v="14676"/>
  </r>
  <r>
    <n v="44971668"/>
    <x v="1"/>
    <n v="398202"/>
    <n v="7916"/>
    <n v="3047"/>
    <n v="1"/>
    <n v="0"/>
    <x v="0"/>
    <x v="283"/>
    <x v="283"/>
    <n v="7"/>
    <s v="28-07-2023"/>
    <s v="Delivered"/>
    <x v="0"/>
    <n v="7916"/>
    <x v="0"/>
    <n v="4869"/>
  </r>
  <r>
    <n v="52777459"/>
    <x v="1"/>
    <n v="917552"/>
    <n v="4165"/>
    <n v="3047"/>
    <n v="3"/>
    <n v="2499"/>
    <x v="4"/>
    <x v="260"/>
    <x v="260"/>
    <n v="5"/>
    <s v="14-07-2023"/>
    <s v="Delivered"/>
    <x v="0"/>
    <n v="9996"/>
    <x v="3"/>
    <n v="855"/>
  </r>
  <r>
    <n v="81930575"/>
    <x v="1"/>
    <n v="679770"/>
    <n v="16495"/>
    <n v="3047"/>
    <n v="1"/>
    <n v="0"/>
    <x v="0"/>
    <x v="276"/>
    <x v="276"/>
    <n v="2"/>
    <s v="22-07-2023"/>
    <s v="Delivered"/>
    <x v="0"/>
    <n v="16495"/>
    <x v="2"/>
    <n v="13448"/>
  </r>
  <r>
    <n v="46072958"/>
    <x v="1"/>
    <n v="387155"/>
    <n v="12617"/>
    <n v="3047"/>
    <n v="1"/>
    <n v="0"/>
    <x v="0"/>
    <x v="270"/>
    <x v="270"/>
    <n v="1"/>
    <s v="05-07-2023"/>
    <s v="Delivered"/>
    <x v="1"/>
    <n v="12617"/>
    <x v="3"/>
    <n v="9570"/>
  </r>
  <r>
    <n v="70850538"/>
    <x v="1"/>
    <n v="496882"/>
    <n v="2052"/>
    <n v="3047"/>
    <n v="2"/>
    <n v="0"/>
    <x v="0"/>
    <x v="276"/>
    <x v="276"/>
    <n v="4"/>
    <s v="24-07-2023"/>
    <s v="Delivered"/>
    <x v="2"/>
    <n v="4104"/>
    <x v="1"/>
    <n v="-1990"/>
  </r>
  <r>
    <n v="52211967"/>
    <x v="1"/>
    <n v="361395"/>
    <n v="17558"/>
    <n v="3047"/>
    <n v="4"/>
    <n v="7023.2"/>
    <x v="3"/>
    <x v="286"/>
    <x v="286"/>
    <n v="4"/>
    <s v="02-07-2023"/>
    <s v="Delivered"/>
    <x v="2"/>
    <n v="63208.800000000003"/>
    <x v="1"/>
    <n v="51020.800000000003"/>
  </r>
  <r>
    <n v="46093692"/>
    <x v="1"/>
    <n v="536272"/>
    <n v="17646"/>
    <n v="3047"/>
    <n v="4"/>
    <n v="10587.6"/>
    <x v="1"/>
    <x v="274"/>
    <x v="274"/>
    <n v="4"/>
    <s v="01-07-2023"/>
    <s v="Delivered"/>
    <x v="2"/>
    <n v="59996.4"/>
    <x v="3"/>
    <n v="47808.4"/>
  </r>
  <r>
    <n v="11496555"/>
    <x v="12"/>
    <n v="959364"/>
    <n v="12260"/>
    <n v="5308"/>
    <n v="1"/>
    <n v="0"/>
    <x v="0"/>
    <x v="261"/>
    <x v="261"/>
    <n v="7"/>
    <s v="17-07-2023"/>
    <s v="Delivered"/>
    <x v="0"/>
    <n v="12260"/>
    <x v="1"/>
    <n v="6952"/>
  </r>
  <r>
    <n v="78663747"/>
    <x v="12"/>
    <n v="699704"/>
    <n v="12268"/>
    <n v="5308"/>
    <n v="1"/>
    <n v="1226.8"/>
    <x v="3"/>
    <x v="287"/>
    <x v="287"/>
    <n v="1"/>
    <s v="04-07-2023"/>
    <s v="Delivered"/>
    <x v="0"/>
    <n v="11041.2"/>
    <x v="0"/>
    <n v="5733.2"/>
  </r>
  <r>
    <n v="35118997"/>
    <x v="12"/>
    <n v="765484"/>
    <n v="4278"/>
    <n v="5308"/>
    <n v="1"/>
    <n v="0"/>
    <x v="0"/>
    <x v="271"/>
    <x v="271"/>
    <n v="6"/>
    <s v="19-07-2023"/>
    <s v="Delivered"/>
    <x v="2"/>
    <n v="4278"/>
    <x v="1"/>
    <n v="-1030"/>
  </r>
  <r>
    <n v="27543369"/>
    <x v="12"/>
    <n v="470196"/>
    <n v="14672"/>
    <n v="5308"/>
    <n v="1"/>
    <n v="733.6"/>
    <x v="2"/>
    <x v="272"/>
    <x v="272"/>
    <n v="1"/>
    <s v="13-07-2023"/>
    <s v="Delivered"/>
    <x v="0"/>
    <n v="13938.4"/>
    <x v="2"/>
    <n v="8630.4"/>
  </r>
  <r>
    <n v="17957216"/>
    <x v="12"/>
    <n v="353999"/>
    <n v="7806"/>
    <n v="5308"/>
    <n v="2"/>
    <n v="0"/>
    <x v="0"/>
    <x v="283"/>
    <x v="283"/>
    <n v="6"/>
    <s v="27-07-2023"/>
    <s v="Delivered"/>
    <x v="0"/>
    <n v="15612"/>
    <x v="0"/>
    <n v="4996"/>
  </r>
  <r>
    <n v="28325379"/>
    <x v="12"/>
    <n v="375715"/>
    <n v="7935"/>
    <n v="5308"/>
    <n v="1"/>
    <n v="1190.25"/>
    <x v="1"/>
    <x v="267"/>
    <x v="267"/>
    <n v="2"/>
    <s v="10-07-2023"/>
    <s v="Delivered"/>
    <x v="2"/>
    <n v="6744.75"/>
    <x v="2"/>
    <n v="1436.75"/>
  </r>
  <r>
    <n v="91224373"/>
    <x v="12"/>
    <n v="829402"/>
    <n v="12676"/>
    <n v="5308"/>
    <n v="1"/>
    <n v="0"/>
    <x v="0"/>
    <x v="265"/>
    <x v="265"/>
    <n v="6"/>
    <s v="08-07-2023"/>
    <s v="Delivered"/>
    <x v="1"/>
    <n v="12676"/>
    <x v="1"/>
    <n v="7368"/>
  </r>
  <r>
    <n v="74418331"/>
    <x v="0"/>
    <n v="947078"/>
    <n v="5695"/>
    <n v="7859"/>
    <n v="2"/>
    <n v="0"/>
    <x v="0"/>
    <x v="272"/>
    <x v="272"/>
    <n v="1"/>
    <s v="13-07-2023"/>
    <s v="Delivered"/>
    <x v="0"/>
    <n v="11390"/>
    <x v="0"/>
    <n v="-4328"/>
  </r>
  <r>
    <n v="23077775"/>
    <x v="0"/>
    <n v="374912"/>
    <n v="17726"/>
    <n v="7859"/>
    <n v="1"/>
    <n v="0"/>
    <x v="0"/>
    <x v="274"/>
    <x v="274"/>
    <n v="6"/>
    <s v="03-07-2023"/>
    <s v="Delivered"/>
    <x v="0"/>
    <n v="17726"/>
    <x v="0"/>
    <n v="9867"/>
  </r>
  <r>
    <n v="61956500"/>
    <x v="0"/>
    <n v="930361"/>
    <n v="16805"/>
    <n v="7859"/>
    <n v="3"/>
    <n v="10083"/>
    <x v="4"/>
    <x v="266"/>
    <x v="266"/>
    <n v="7"/>
    <s v="29-07-2023"/>
    <s v="Delivered"/>
    <x v="0"/>
    <n v="40332"/>
    <x v="0"/>
    <n v="16755"/>
  </r>
  <r>
    <n v="23973438"/>
    <x v="0"/>
    <n v="912597"/>
    <n v="7895"/>
    <n v="7859"/>
    <n v="1"/>
    <n v="0"/>
    <x v="0"/>
    <x v="72"/>
    <x v="72"/>
    <n v="1"/>
    <s v="28-07-2023"/>
    <s v="Delivered"/>
    <x v="2"/>
    <n v="7895"/>
    <x v="0"/>
    <n v="36"/>
  </r>
  <r>
    <n v="43511112"/>
    <x v="0"/>
    <n v="584150"/>
    <n v="19661"/>
    <n v="7859"/>
    <n v="1"/>
    <n v="0"/>
    <x v="0"/>
    <x v="270"/>
    <x v="270"/>
    <n v="3"/>
    <s v="07-07-2023"/>
    <s v="Delivered"/>
    <x v="2"/>
    <n v="19661"/>
    <x v="3"/>
    <n v="11802"/>
  </r>
  <r>
    <n v="47726592"/>
    <x v="0"/>
    <n v="539813"/>
    <n v="959"/>
    <n v="7859"/>
    <n v="2"/>
    <n v="95.9"/>
    <x v="2"/>
    <x v="280"/>
    <x v="280"/>
    <n v="4"/>
    <s v="27-07-2023"/>
    <s v="Delivered"/>
    <x v="2"/>
    <n v="1822.1"/>
    <x v="0"/>
    <n v="-13895.9"/>
  </r>
  <r>
    <n v="39314711"/>
    <x v="0"/>
    <n v="508545"/>
    <n v="3118"/>
    <n v="7859"/>
    <n v="2"/>
    <n v="311.8"/>
    <x v="2"/>
    <x v="290"/>
    <x v="290"/>
    <n v="6"/>
    <s v="22-06-2023"/>
    <s v="Delivered"/>
    <x v="0"/>
    <n v="5924.2"/>
    <x v="1"/>
    <n v="-9793.7999999999993"/>
  </r>
  <r>
    <n v="10704803"/>
    <x v="0"/>
    <n v="787923"/>
    <n v="3279"/>
    <n v="7859"/>
    <n v="1"/>
    <n v="163.95"/>
    <x v="2"/>
    <x v="291"/>
    <x v="291"/>
    <n v="2"/>
    <s v="07-06-2023"/>
    <s v="Delivered"/>
    <x v="0"/>
    <n v="3115.05"/>
    <x v="2"/>
    <n v="-4743.95"/>
  </r>
  <r>
    <n v="60319927"/>
    <x v="0"/>
    <n v="294578"/>
    <n v="17754"/>
    <n v="7859"/>
    <n v="1"/>
    <n v="0"/>
    <x v="0"/>
    <x v="292"/>
    <x v="292"/>
    <n v="4"/>
    <s v="15-06-2023"/>
    <s v="Delivered"/>
    <x v="0"/>
    <n v="17754"/>
    <x v="2"/>
    <n v="9895"/>
  </r>
  <r>
    <n v="43554863"/>
    <x v="0"/>
    <n v="498433"/>
    <n v="9891"/>
    <n v="7859"/>
    <n v="1"/>
    <n v="0"/>
    <x v="0"/>
    <x v="293"/>
    <x v="293"/>
    <n v="3"/>
    <s v="11-06-2023"/>
    <s v="Delivered"/>
    <x v="2"/>
    <n v="9891"/>
    <x v="0"/>
    <n v="2032"/>
  </r>
  <r>
    <n v="68743530"/>
    <x v="0"/>
    <n v="855910"/>
    <n v="17754"/>
    <n v="7859"/>
    <n v="3"/>
    <n v="0"/>
    <x v="0"/>
    <x v="294"/>
    <x v="294"/>
    <n v="7"/>
    <s v="08-06-2023"/>
    <s v="Delivered"/>
    <x v="2"/>
    <n v="53262"/>
    <x v="0"/>
    <n v="29685"/>
  </r>
  <r>
    <n v="29042093"/>
    <x v="0"/>
    <n v="266891"/>
    <n v="7312"/>
    <n v="7859"/>
    <n v="1"/>
    <n v="0"/>
    <x v="0"/>
    <x v="295"/>
    <x v="295"/>
    <n v="2"/>
    <s v="01-06-2023"/>
    <s v="Delivered"/>
    <x v="2"/>
    <n v="7312"/>
    <x v="3"/>
    <n v="-547"/>
  </r>
  <r>
    <n v="90585678"/>
    <x v="0"/>
    <n v="454854"/>
    <n v="6885"/>
    <n v="7859"/>
    <n v="1"/>
    <n v="1377"/>
    <x v="4"/>
    <x v="293"/>
    <x v="293"/>
    <n v="2"/>
    <s v="10-06-2023"/>
    <s v="Delivered"/>
    <x v="0"/>
    <n v="5508"/>
    <x v="0"/>
    <n v="-2351"/>
  </r>
  <r>
    <n v="21490777"/>
    <x v="0"/>
    <n v="332552"/>
    <n v="15917"/>
    <n v="7859"/>
    <n v="2"/>
    <n v="0"/>
    <x v="0"/>
    <x v="296"/>
    <x v="296"/>
    <n v="4"/>
    <s v="16-06-2023"/>
    <s v="Delivered"/>
    <x v="2"/>
    <n v="31834"/>
    <x v="1"/>
    <n v="16116"/>
  </r>
  <r>
    <n v="43189803"/>
    <x v="0"/>
    <n v="612842"/>
    <n v="10157"/>
    <n v="7859"/>
    <n v="1"/>
    <n v="507.85"/>
    <x v="2"/>
    <x v="291"/>
    <x v="291"/>
    <n v="4"/>
    <s v="09-06-2023"/>
    <s v="Delivered"/>
    <x v="0"/>
    <n v="9649.15"/>
    <x v="2"/>
    <n v="1790.15"/>
  </r>
  <r>
    <n v="31172421"/>
    <x v="0"/>
    <n v="872036"/>
    <n v="1145"/>
    <n v="7859"/>
    <n v="2"/>
    <n v="0"/>
    <x v="0"/>
    <x v="297"/>
    <x v="297"/>
    <n v="1"/>
    <s v="07-06-2023"/>
    <s v="Delivered"/>
    <x v="0"/>
    <n v="2290"/>
    <x v="1"/>
    <n v="-13428"/>
  </r>
  <r>
    <n v="97529405"/>
    <x v="0"/>
    <n v="576712"/>
    <n v="10154"/>
    <n v="7859"/>
    <n v="4"/>
    <n v="2030.8"/>
    <x v="2"/>
    <x v="298"/>
    <x v="298"/>
    <n v="4"/>
    <s v="23-06-2023"/>
    <s v="Delivered"/>
    <x v="2"/>
    <n v="38585.199999999997"/>
    <x v="1"/>
    <n v="7149.2"/>
  </r>
  <r>
    <n v="57553014"/>
    <x v="0"/>
    <n v="498301"/>
    <n v="14064"/>
    <n v="7859"/>
    <n v="1"/>
    <n v="703.2"/>
    <x v="2"/>
    <x v="299"/>
    <x v="299"/>
    <n v="4"/>
    <s v="25-06-2023"/>
    <s v="Delivered"/>
    <x v="2"/>
    <n v="13360.8"/>
    <x v="1"/>
    <n v="5501.8"/>
  </r>
  <r>
    <n v="12176998"/>
    <x v="1"/>
    <n v="792282"/>
    <n v="16943"/>
    <n v="3047"/>
    <n v="2"/>
    <n v="0"/>
    <x v="0"/>
    <x v="300"/>
    <x v="300"/>
    <n v="7"/>
    <s v="25-06-2023"/>
    <s v="Delivered"/>
    <x v="0"/>
    <n v="33886"/>
    <x v="3"/>
    <n v="27792"/>
  </r>
  <r>
    <n v="72608888"/>
    <x v="1"/>
    <n v="766843"/>
    <n v="7044"/>
    <n v="3047"/>
    <n v="2"/>
    <n v="1408.8"/>
    <x v="3"/>
    <x v="301"/>
    <x v="301"/>
    <n v="5"/>
    <s v="12-06-2023"/>
    <s v="Delivered"/>
    <x v="0"/>
    <n v="12679.2"/>
    <x v="3"/>
    <n v="6585.2"/>
  </r>
  <r>
    <n v="49625201"/>
    <x v="1"/>
    <n v="295513"/>
    <n v="2998"/>
    <n v="3047"/>
    <n v="3"/>
    <n v="449.7"/>
    <x v="2"/>
    <x v="274"/>
    <x v="274"/>
    <n v="2"/>
    <s v="29-06-2023"/>
    <s v="Delivered"/>
    <x v="0"/>
    <n v="8544.2999999999993"/>
    <x v="2"/>
    <n v="-596.70000000000005"/>
  </r>
  <r>
    <n v="21631697"/>
    <x v="1"/>
    <n v="433365"/>
    <n v="17304"/>
    <n v="3047"/>
    <n v="2"/>
    <n v="5191.2"/>
    <x v="1"/>
    <x v="299"/>
    <x v="299"/>
    <n v="3"/>
    <s v="24-06-2023"/>
    <s v="Delivered"/>
    <x v="0"/>
    <n v="29416.799999999999"/>
    <x v="3"/>
    <n v="23322.799999999999"/>
  </r>
  <r>
    <n v="25353091"/>
    <x v="1"/>
    <n v="454085"/>
    <n v="11356"/>
    <n v="3047"/>
    <n v="2"/>
    <n v="1135.5999999999999"/>
    <x v="2"/>
    <x v="302"/>
    <x v="302"/>
    <n v="5"/>
    <s v="03-06-2023"/>
    <s v="Delivered"/>
    <x v="0"/>
    <n v="21576.400000000001"/>
    <x v="1"/>
    <n v="15482.4"/>
  </r>
  <r>
    <n v="24401654"/>
    <x v="2"/>
    <n v="919871"/>
    <n v="8513"/>
    <n v="4833"/>
    <n v="2"/>
    <n v="851.3"/>
    <x v="2"/>
    <x v="298"/>
    <x v="298"/>
    <n v="3"/>
    <s v="22-06-2023"/>
    <s v="Delivered"/>
    <x v="2"/>
    <n v="16174.7"/>
    <x v="2"/>
    <n v="6508.7"/>
  </r>
  <r>
    <n v="15140967"/>
    <x v="2"/>
    <n v="357538"/>
    <n v="4978"/>
    <n v="4833"/>
    <n v="2"/>
    <n v="0"/>
    <x v="0"/>
    <x v="303"/>
    <x v="303"/>
    <n v="6"/>
    <s v="29-06-2023"/>
    <s v="Delivered"/>
    <x v="0"/>
    <n v="9956"/>
    <x v="3"/>
    <n v="290"/>
  </r>
  <r>
    <n v="60192261"/>
    <x v="2"/>
    <n v="853453"/>
    <n v="13808"/>
    <n v="4833"/>
    <n v="2"/>
    <n v="0"/>
    <x v="0"/>
    <x v="304"/>
    <x v="304"/>
    <n v="7"/>
    <s v="01-06-2023"/>
    <s v="Delivered"/>
    <x v="2"/>
    <n v="27616"/>
    <x v="1"/>
    <n v="17950"/>
  </r>
  <r>
    <n v="77144075"/>
    <x v="2"/>
    <n v="829402"/>
    <n v="6537"/>
    <n v="4833"/>
    <n v="2"/>
    <n v="0"/>
    <x v="0"/>
    <x v="292"/>
    <x v="292"/>
    <n v="4"/>
    <s v="15-06-2023"/>
    <s v="Delivered"/>
    <x v="2"/>
    <n v="13074"/>
    <x v="3"/>
    <n v="3408"/>
  </r>
  <r>
    <n v="54265498"/>
    <x v="2"/>
    <n v="848645"/>
    <n v="4496"/>
    <n v="4833"/>
    <n v="4"/>
    <n v="2697.6"/>
    <x v="1"/>
    <x v="298"/>
    <x v="298"/>
    <n v="7"/>
    <s v="26-06-2023"/>
    <s v="Delivered"/>
    <x v="1"/>
    <n v="15286.4"/>
    <x v="1"/>
    <n v="-4045.6"/>
  </r>
  <r>
    <n v="44788100"/>
    <x v="2"/>
    <n v="420989"/>
    <n v="9298"/>
    <n v="4833"/>
    <n v="1"/>
    <n v="0"/>
    <x v="0"/>
    <x v="291"/>
    <x v="291"/>
    <n v="7"/>
    <s v="12-06-2023"/>
    <s v="Delivered"/>
    <x v="0"/>
    <n v="9298"/>
    <x v="0"/>
    <n v="4465"/>
  </r>
  <r>
    <n v="77015110"/>
    <x v="3"/>
    <n v="212394"/>
    <n v="19475"/>
    <n v="5303"/>
    <n v="1"/>
    <n v="0"/>
    <x v="0"/>
    <x v="305"/>
    <x v="305"/>
    <n v="7"/>
    <s v="21-06-2023"/>
    <s v="Delivered"/>
    <x v="3"/>
    <n v="19475"/>
    <x v="3"/>
    <n v="14172"/>
  </r>
  <r>
    <n v="78501420"/>
    <x v="3"/>
    <n v="994268"/>
    <n v="12374"/>
    <n v="5303"/>
    <n v="2"/>
    <n v="0"/>
    <x v="0"/>
    <x v="306"/>
    <x v="306"/>
    <n v="1"/>
    <s v="04-06-2023"/>
    <s v="Delivered"/>
    <x v="0"/>
    <n v="24748"/>
    <x v="0"/>
    <n v="14142"/>
  </r>
  <r>
    <n v="60961690"/>
    <x v="3"/>
    <n v="661267"/>
    <n v="10566"/>
    <n v="5303"/>
    <n v="1"/>
    <n v="2113.1999999999998"/>
    <x v="4"/>
    <x v="295"/>
    <x v="295"/>
    <n v="2"/>
    <s v="01-06-2023"/>
    <s v="Delivered"/>
    <x v="0"/>
    <n v="8452.7999999999993"/>
    <x v="3"/>
    <n v="3149.8"/>
  </r>
  <r>
    <n v="15222944"/>
    <x v="3"/>
    <n v="462874"/>
    <n v="10650"/>
    <n v="5303"/>
    <n v="1"/>
    <n v="532.5"/>
    <x v="2"/>
    <x v="293"/>
    <x v="293"/>
    <n v="2"/>
    <s v="10-06-2023"/>
    <s v="Delivered"/>
    <x v="2"/>
    <n v="10117.5"/>
    <x v="0"/>
    <n v="4814.5"/>
  </r>
  <r>
    <n v="70394554"/>
    <x v="3"/>
    <n v="343928"/>
    <n v="3795"/>
    <n v="5303"/>
    <n v="1"/>
    <n v="0"/>
    <x v="0"/>
    <x v="298"/>
    <x v="298"/>
    <n v="2"/>
    <s v="21-06-2023"/>
    <s v="Delivered"/>
    <x v="0"/>
    <n v="3795"/>
    <x v="2"/>
    <n v="-1508"/>
  </r>
  <r>
    <n v="20319387"/>
    <x v="3"/>
    <n v="447678"/>
    <n v="15539"/>
    <n v="5303"/>
    <n v="2"/>
    <n v="0"/>
    <x v="0"/>
    <x v="295"/>
    <x v="295"/>
    <n v="6"/>
    <s v="05-06-2023"/>
    <s v="Delivered"/>
    <x v="2"/>
    <n v="31078"/>
    <x v="0"/>
    <n v="20472"/>
  </r>
  <r>
    <n v="68716573"/>
    <x v="3"/>
    <n v="931770"/>
    <n v="19252"/>
    <n v="5303"/>
    <n v="1"/>
    <n v="2887.8"/>
    <x v="1"/>
    <x v="302"/>
    <x v="302"/>
    <n v="4"/>
    <s v="02-06-2023"/>
    <s v="Delivered"/>
    <x v="0"/>
    <n v="16364.2"/>
    <x v="2"/>
    <n v="11061.2"/>
  </r>
  <r>
    <n v="94743076"/>
    <x v="3"/>
    <n v="244033"/>
    <n v="12247"/>
    <n v="5303"/>
    <n v="1"/>
    <n v="2449.4"/>
    <x v="4"/>
    <x v="290"/>
    <x v="290"/>
    <n v="2"/>
    <s v="18-06-2023"/>
    <s v="Delivered"/>
    <x v="0"/>
    <n v="9797.6"/>
    <x v="1"/>
    <n v="4494.6000000000004"/>
  </r>
  <r>
    <n v="94322033"/>
    <x v="3"/>
    <n v="834992"/>
    <n v="4438"/>
    <n v="5303"/>
    <n v="1"/>
    <n v="0"/>
    <x v="0"/>
    <x v="307"/>
    <x v="307"/>
    <n v="5"/>
    <s v="15-06-2023"/>
    <s v="Delivered"/>
    <x v="1"/>
    <n v="4438"/>
    <x v="0"/>
    <n v="-865"/>
  </r>
  <r>
    <n v="48571356"/>
    <x v="3"/>
    <n v="864343"/>
    <n v="1875"/>
    <n v="5303"/>
    <n v="2"/>
    <n v="0"/>
    <x v="0"/>
    <x v="305"/>
    <x v="305"/>
    <n v="6"/>
    <s v="20-06-2023"/>
    <s v="Delivered"/>
    <x v="0"/>
    <n v="3750"/>
    <x v="2"/>
    <n v="-6856"/>
  </r>
  <r>
    <n v="53188224"/>
    <x v="3"/>
    <n v="345718"/>
    <n v="14369"/>
    <n v="5303"/>
    <n v="3"/>
    <n v="0"/>
    <x v="0"/>
    <x v="308"/>
    <x v="308"/>
    <n v="5"/>
    <s v="02-06-2023"/>
    <s v="Delivered"/>
    <x v="0"/>
    <n v="43107"/>
    <x v="1"/>
    <n v="27198"/>
  </r>
  <r>
    <n v="69934576"/>
    <x v="3"/>
    <n v="792099"/>
    <n v="13171"/>
    <n v="5303"/>
    <n v="3"/>
    <n v="0"/>
    <x v="0"/>
    <x v="301"/>
    <x v="301"/>
    <n v="4"/>
    <s v="11-06-2023"/>
    <s v="Delivered"/>
    <x v="0"/>
    <n v="39513"/>
    <x v="0"/>
    <n v="23604"/>
  </r>
  <r>
    <n v="73149551"/>
    <x v="3"/>
    <n v="356812"/>
    <n v="4861"/>
    <n v="5303"/>
    <n v="1"/>
    <n v="0"/>
    <x v="0"/>
    <x v="309"/>
    <x v="309"/>
    <n v="3"/>
    <s v="25-06-2023"/>
    <s v="Delivered"/>
    <x v="3"/>
    <n v="4861"/>
    <x v="3"/>
    <n v="-442"/>
  </r>
  <r>
    <n v="34941004"/>
    <x v="3"/>
    <n v="974205"/>
    <n v="18274"/>
    <n v="5303"/>
    <n v="1"/>
    <n v="2741.1"/>
    <x v="1"/>
    <x v="294"/>
    <x v="294"/>
    <n v="4"/>
    <s v="05-06-2023"/>
    <s v="Delivered"/>
    <x v="0"/>
    <n v="15532.9"/>
    <x v="0"/>
    <n v="10229.9"/>
  </r>
  <r>
    <n v="33554528"/>
    <x v="4"/>
    <n v="497809"/>
    <n v="11346"/>
    <n v="1807"/>
    <n v="1"/>
    <n v="0"/>
    <x v="0"/>
    <x v="307"/>
    <x v="307"/>
    <n v="6"/>
    <s v="16-06-2023"/>
    <s v="Delivered"/>
    <x v="0"/>
    <n v="11346"/>
    <x v="0"/>
    <n v="9539"/>
  </r>
  <r>
    <n v="42507072"/>
    <x v="4"/>
    <n v="715827"/>
    <n v="6358"/>
    <n v="1807"/>
    <n v="2"/>
    <n v="0"/>
    <x v="0"/>
    <x v="310"/>
    <x v="310"/>
    <n v="1"/>
    <s v="16-06-2023"/>
    <s v="Delivered"/>
    <x v="2"/>
    <n v="12716"/>
    <x v="3"/>
    <n v="9102"/>
  </r>
  <r>
    <n v="59251188"/>
    <x v="4"/>
    <n v="923092"/>
    <n v="4645"/>
    <n v="1807"/>
    <n v="1"/>
    <n v="0"/>
    <x v="0"/>
    <x v="295"/>
    <x v="295"/>
    <n v="5"/>
    <s v="04-06-2023"/>
    <s v="Delivered"/>
    <x v="1"/>
    <n v="4645"/>
    <x v="3"/>
    <n v="2838"/>
  </r>
  <r>
    <n v="66828640"/>
    <x v="4"/>
    <n v="875958"/>
    <n v="3748"/>
    <n v="1807"/>
    <n v="1"/>
    <n v="187.4"/>
    <x v="2"/>
    <x v="306"/>
    <x v="306"/>
    <n v="2"/>
    <s v="05-06-2023"/>
    <s v="Delivered"/>
    <x v="2"/>
    <n v="3560.6"/>
    <x v="3"/>
    <n v="1753.6"/>
  </r>
  <r>
    <n v="59491122"/>
    <x v="4"/>
    <n v="743899"/>
    <n v="7364"/>
    <n v="1807"/>
    <n v="1"/>
    <n v="368.2"/>
    <x v="2"/>
    <x v="307"/>
    <x v="307"/>
    <n v="7"/>
    <s v="17-06-2023"/>
    <s v="Delivered"/>
    <x v="0"/>
    <n v="6995.8"/>
    <x v="1"/>
    <n v="5188.8"/>
  </r>
  <r>
    <n v="85957706"/>
    <x v="4"/>
    <n v="209576"/>
    <n v="6251"/>
    <n v="1807"/>
    <n v="1"/>
    <n v="625.1"/>
    <x v="3"/>
    <x v="305"/>
    <x v="305"/>
    <n v="6"/>
    <s v="20-06-2023"/>
    <s v="Delivered"/>
    <x v="0"/>
    <n v="5625.9"/>
    <x v="3"/>
    <n v="3818.9"/>
  </r>
  <r>
    <n v="14925405"/>
    <x v="4"/>
    <n v="301836"/>
    <n v="16243"/>
    <n v="1807"/>
    <n v="1"/>
    <n v="0"/>
    <x v="0"/>
    <x v="311"/>
    <x v="311"/>
    <n v="4"/>
    <s v="17-06-2023"/>
    <s v="Delivered"/>
    <x v="2"/>
    <n v="16243"/>
    <x v="1"/>
    <n v="14436"/>
  </r>
  <r>
    <n v="40532273"/>
    <x v="4"/>
    <n v="574175"/>
    <n v="17853"/>
    <n v="1807"/>
    <n v="1"/>
    <n v="0"/>
    <x v="0"/>
    <x v="288"/>
    <x v="288"/>
    <n v="1"/>
    <s v="27-06-2023"/>
    <s v="Delivered"/>
    <x v="2"/>
    <n v="17853"/>
    <x v="3"/>
    <n v="16046"/>
  </r>
  <r>
    <n v="15711200"/>
    <x v="5"/>
    <n v="382294"/>
    <n v="15821"/>
    <n v="6320"/>
    <n v="3"/>
    <n v="9492.6"/>
    <x v="4"/>
    <x v="311"/>
    <x v="311"/>
    <n v="2"/>
    <s v="15-06-2023"/>
    <s v="Delivered"/>
    <x v="0"/>
    <n v="37970.400000000001"/>
    <x v="2"/>
    <n v="19010.400000000001"/>
  </r>
  <r>
    <n v="88864147"/>
    <x v="5"/>
    <n v="785126"/>
    <n v="19200"/>
    <n v="6320"/>
    <n v="1"/>
    <n v="960"/>
    <x v="2"/>
    <x v="312"/>
    <x v="312"/>
    <n v="7"/>
    <s v="16-06-2023"/>
    <s v="Delivered"/>
    <x v="2"/>
    <n v="18240"/>
    <x v="0"/>
    <n v="11920"/>
  </r>
  <r>
    <n v="64795619"/>
    <x v="5"/>
    <n v="235138"/>
    <n v="7154"/>
    <n v="6320"/>
    <n v="3"/>
    <n v="0"/>
    <x v="0"/>
    <x v="310"/>
    <x v="310"/>
    <n v="2"/>
    <s v="17-06-2023"/>
    <s v="Delivered"/>
    <x v="1"/>
    <n v="21462"/>
    <x v="0"/>
    <n v="2502"/>
  </r>
  <r>
    <n v="16072331"/>
    <x v="5"/>
    <n v="201258"/>
    <n v="13812"/>
    <n v="6320"/>
    <n v="2"/>
    <n v="2762.4"/>
    <x v="3"/>
    <x v="299"/>
    <x v="299"/>
    <n v="2"/>
    <s v="23-06-2023"/>
    <s v="Delivered"/>
    <x v="3"/>
    <n v="24861.599999999999"/>
    <x v="3"/>
    <n v="12221.6"/>
  </r>
  <r>
    <n v="51971886"/>
    <x v="5"/>
    <n v="292296"/>
    <n v="17776"/>
    <n v="6320"/>
    <n v="1"/>
    <n v="0"/>
    <x v="0"/>
    <x v="286"/>
    <x v="286"/>
    <n v="2"/>
    <s v="30-06-2023"/>
    <s v="Delivered"/>
    <x v="0"/>
    <n v="17776"/>
    <x v="0"/>
    <n v="11456"/>
  </r>
  <r>
    <n v="25805613"/>
    <x v="5"/>
    <n v="803867"/>
    <n v="18372"/>
    <n v="6320"/>
    <n v="1"/>
    <n v="918.6"/>
    <x v="2"/>
    <x v="313"/>
    <x v="313"/>
    <n v="4"/>
    <s v="21-06-2023"/>
    <s v="Delivered"/>
    <x v="1"/>
    <n v="17453.400000000001"/>
    <x v="1"/>
    <n v="11133.4"/>
  </r>
  <r>
    <n v="42002808"/>
    <x v="5"/>
    <n v="644136"/>
    <n v="12246"/>
    <n v="6320"/>
    <n v="1"/>
    <n v="0"/>
    <x v="0"/>
    <x v="310"/>
    <x v="310"/>
    <n v="3"/>
    <s v="18-06-2023"/>
    <s v="Delivered"/>
    <x v="0"/>
    <n v="12246"/>
    <x v="1"/>
    <n v="5926"/>
  </r>
  <r>
    <n v="70306604"/>
    <x v="5"/>
    <n v="730829"/>
    <n v="11592"/>
    <n v="6320"/>
    <n v="3"/>
    <n v="0"/>
    <x v="0"/>
    <x v="299"/>
    <x v="299"/>
    <n v="5"/>
    <s v="26-06-2023"/>
    <s v="Delivered"/>
    <x v="0"/>
    <n v="34776"/>
    <x v="3"/>
    <n v="15816"/>
  </r>
  <r>
    <n v="38748452"/>
    <x v="5"/>
    <n v="979592"/>
    <n v="11549"/>
    <n v="6320"/>
    <n v="2"/>
    <n v="0"/>
    <x v="0"/>
    <x v="303"/>
    <x v="303"/>
    <n v="2"/>
    <s v="25-06-2023"/>
    <s v="Delivered"/>
    <x v="1"/>
    <n v="23098"/>
    <x v="1"/>
    <n v="10458"/>
  </r>
  <r>
    <n v="15677713"/>
    <x v="5"/>
    <n v="775458"/>
    <n v="16961"/>
    <n v="6320"/>
    <n v="1"/>
    <n v="0"/>
    <x v="0"/>
    <x v="307"/>
    <x v="307"/>
    <n v="1"/>
    <s v="11-06-2023"/>
    <s v="Delivered"/>
    <x v="0"/>
    <n v="16961"/>
    <x v="0"/>
    <n v="10641"/>
  </r>
  <r>
    <n v="39597483"/>
    <x v="5"/>
    <n v="412686"/>
    <n v="2574"/>
    <n v="6320"/>
    <n v="4"/>
    <n v="514.79999999999995"/>
    <x v="2"/>
    <x v="286"/>
    <x v="286"/>
    <n v="2"/>
    <s v="30-06-2023"/>
    <s v="Delivered"/>
    <x v="0"/>
    <n v="9781.2000000000007"/>
    <x v="0"/>
    <n v="-15498.8"/>
  </r>
  <r>
    <n v="91917334"/>
    <x v="5"/>
    <n v="855910"/>
    <n v="4295"/>
    <n v="6320"/>
    <n v="1"/>
    <n v="214.75"/>
    <x v="2"/>
    <x v="290"/>
    <x v="290"/>
    <n v="2"/>
    <s v="18-06-2023"/>
    <s v="Delivered"/>
    <x v="1"/>
    <n v="4080.25"/>
    <x v="2"/>
    <n v="-2239.75"/>
  </r>
  <r>
    <n v="41523529"/>
    <x v="5"/>
    <n v="937801"/>
    <n v="2427"/>
    <n v="6320"/>
    <n v="3"/>
    <n v="0"/>
    <x v="0"/>
    <x v="295"/>
    <x v="295"/>
    <n v="6"/>
    <s v="05-06-2023"/>
    <s v="Delivered"/>
    <x v="1"/>
    <n v="7281"/>
    <x v="3"/>
    <n v="-11679"/>
  </r>
  <r>
    <n v="20820219"/>
    <x v="6"/>
    <n v="790500"/>
    <n v="11574"/>
    <n v="6716"/>
    <n v="1"/>
    <n v="578.70000000000005"/>
    <x v="2"/>
    <x v="295"/>
    <x v="295"/>
    <n v="6"/>
    <s v="05-06-2023"/>
    <s v="Delivered"/>
    <x v="2"/>
    <n v="10995.3"/>
    <x v="1"/>
    <n v="4279.3"/>
  </r>
  <r>
    <n v="12058055"/>
    <x v="6"/>
    <n v="972303"/>
    <n v="6874"/>
    <n v="6716"/>
    <n v="1"/>
    <n v="0"/>
    <x v="0"/>
    <x v="314"/>
    <x v="314"/>
    <n v="7"/>
    <s v="07-06-2023"/>
    <s v="Delivered"/>
    <x v="0"/>
    <n v="6874"/>
    <x v="2"/>
    <n v="158"/>
  </r>
  <r>
    <n v="37133023"/>
    <x v="6"/>
    <n v="804570"/>
    <n v="9168"/>
    <n v="6716"/>
    <n v="2"/>
    <n v="0"/>
    <x v="0"/>
    <x v="315"/>
    <x v="315"/>
    <n v="3"/>
    <s v="05-06-2023"/>
    <s v="Delivered"/>
    <x v="2"/>
    <n v="18336"/>
    <x v="1"/>
    <n v="4904"/>
  </r>
  <r>
    <n v="92634772"/>
    <x v="6"/>
    <n v="304442"/>
    <n v="10340"/>
    <n v="6716"/>
    <n v="2"/>
    <n v="2068"/>
    <x v="3"/>
    <x v="302"/>
    <x v="302"/>
    <n v="5"/>
    <s v="03-06-2023"/>
    <s v="Delivered"/>
    <x v="2"/>
    <n v="18612"/>
    <x v="2"/>
    <n v="5180"/>
  </r>
  <r>
    <n v="58438711"/>
    <x v="6"/>
    <n v="861701"/>
    <n v="16237"/>
    <n v="6716"/>
    <n v="1"/>
    <n v="1623.7"/>
    <x v="3"/>
    <x v="310"/>
    <x v="310"/>
    <n v="3"/>
    <s v="18-06-2023"/>
    <s v="Delivered"/>
    <x v="0"/>
    <n v="14613.3"/>
    <x v="0"/>
    <n v="7897.3"/>
  </r>
  <r>
    <n v="30594121"/>
    <x v="6"/>
    <n v="704283"/>
    <n v="10818"/>
    <n v="6716"/>
    <n v="1"/>
    <n v="540.9"/>
    <x v="2"/>
    <x v="301"/>
    <x v="301"/>
    <n v="4"/>
    <s v="11-06-2023"/>
    <s v="Delivered"/>
    <x v="2"/>
    <n v="10277.1"/>
    <x v="2"/>
    <n v="3561.1"/>
  </r>
  <r>
    <n v="46670512"/>
    <x v="6"/>
    <n v="781866"/>
    <n v="1576"/>
    <n v="6716"/>
    <n v="1"/>
    <n v="157.6"/>
    <x v="3"/>
    <x v="300"/>
    <x v="300"/>
    <n v="2"/>
    <s v="20-06-2023"/>
    <s v="Delivered"/>
    <x v="0"/>
    <n v="1418.4"/>
    <x v="0"/>
    <n v="-5297.6"/>
  </r>
  <r>
    <n v="52358553"/>
    <x v="6"/>
    <n v="949937"/>
    <n v="13071"/>
    <n v="6716"/>
    <n v="3"/>
    <n v="1960.65"/>
    <x v="2"/>
    <x v="299"/>
    <x v="299"/>
    <n v="6"/>
    <s v="27-06-2023"/>
    <s v="Delivered"/>
    <x v="2"/>
    <n v="37252.35"/>
    <x v="0"/>
    <n v="17104.349999999999"/>
  </r>
  <r>
    <n v="53154591"/>
    <x v="6"/>
    <n v="906423"/>
    <n v="4922"/>
    <n v="6716"/>
    <n v="1"/>
    <n v="492.2"/>
    <x v="3"/>
    <x v="314"/>
    <x v="314"/>
    <n v="2"/>
    <s v="02-06-2023"/>
    <s v="Delivered"/>
    <x v="0"/>
    <n v="4429.8"/>
    <x v="4"/>
    <n v="-2286.1999999999998"/>
  </r>
  <r>
    <n v="66061934"/>
    <x v="6"/>
    <n v="360169"/>
    <n v="3284"/>
    <n v="6716"/>
    <n v="1"/>
    <n v="492.6"/>
    <x v="1"/>
    <x v="289"/>
    <x v="289"/>
    <n v="2"/>
    <s v="26-06-2023"/>
    <s v="Delivered"/>
    <x v="0"/>
    <n v="2791.4"/>
    <x v="1"/>
    <n v="-3924.6"/>
  </r>
  <r>
    <n v="92352411"/>
    <x v="6"/>
    <n v="438161"/>
    <n v="3504"/>
    <n v="6716"/>
    <n v="1"/>
    <n v="0"/>
    <x v="0"/>
    <x v="293"/>
    <x v="293"/>
    <n v="2"/>
    <s v="10-06-2023"/>
    <s v="Delivered"/>
    <x v="1"/>
    <n v="3504"/>
    <x v="3"/>
    <n v="-3212"/>
  </r>
  <r>
    <n v="47077298"/>
    <x v="6"/>
    <n v="227470"/>
    <n v="15898"/>
    <n v="6716"/>
    <n v="2"/>
    <n v="1589.8"/>
    <x v="2"/>
    <x v="313"/>
    <x v="313"/>
    <n v="3"/>
    <s v="20-06-2023"/>
    <s v="Delivered"/>
    <x v="2"/>
    <n v="30206.2"/>
    <x v="0"/>
    <n v="16774.2"/>
  </r>
  <r>
    <n v="11835355"/>
    <x v="6"/>
    <n v="343260"/>
    <n v="16704"/>
    <n v="6716"/>
    <n v="4"/>
    <n v="0"/>
    <x v="0"/>
    <x v="295"/>
    <x v="295"/>
    <n v="2"/>
    <s v="01-06-2023"/>
    <s v="Delivered"/>
    <x v="0"/>
    <n v="66816"/>
    <x v="0"/>
    <n v="39952"/>
  </r>
  <r>
    <n v="64830300"/>
    <x v="6"/>
    <n v="295513"/>
    <n v="9551"/>
    <n v="6716"/>
    <n v="2"/>
    <n v="955.1"/>
    <x v="2"/>
    <x v="282"/>
    <x v="282"/>
    <n v="1"/>
    <s v="30-06-2023"/>
    <s v="Delivered"/>
    <x v="0"/>
    <n v="18146.900000000001"/>
    <x v="1"/>
    <n v="4714.8999999999996"/>
  </r>
  <r>
    <n v="46361787"/>
    <x v="6"/>
    <n v="806063"/>
    <n v="8239"/>
    <n v="6716"/>
    <n v="2"/>
    <n v="0"/>
    <x v="0"/>
    <x v="316"/>
    <x v="316"/>
    <n v="3"/>
    <s v="07-06-2023"/>
    <s v="Delivered"/>
    <x v="1"/>
    <n v="16478"/>
    <x v="1"/>
    <n v="3046"/>
  </r>
  <r>
    <n v="39372360"/>
    <x v="6"/>
    <n v="784413"/>
    <n v="850"/>
    <n v="6716"/>
    <n v="1"/>
    <n v="42.5"/>
    <x v="2"/>
    <x v="317"/>
    <x v="317"/>
    <n v="5"/>
    <s v="01-06-2023"/>
    <s v="Delivered"/>
    <x v="2"/>
    <n v="807.5"/>
    <x v="4"/>
    <n v="-5908.5"/>
  </r>
  <r>
    <n v="36126192"/>
    <x v="7"/>
    <n v="483062"/>
    <n v="11432"/>
    <n v="13689"/>
    <n v="1"/>
    <n v="1714.8"/>
    <x v="1"/>
    <x v="306"/>
    <x v="306"/>
    <n v="5"/>
    <s v="08-06-2023"/>
    <s v="Delivered"/>
    <x v="0"/>
    <n v="9717.2000000000007"/>
    <x v="2"/>
    <n v="-3971.8"/>
  </r>
  <r>
    <n v="79172559"/>
    <x v="7"/>
    <n v="834775"/>
    <n v="3657"/>
    <n v="13689"/>
    <n v="1"/>
    <n v="0"/>
    <x v="0"/>
    <x v="312"/>
    <x v="312"/>
    <n v="2"/>
    <s v="11-06-2023"/>
    <s v="Delivered"/>
    <x v="0"/>
    <n v="3657"/>
    <x v="2"/>
    <n v="-10032"/>
  </r>
  <r>
    <n v="34347841"/>
    <x v="7"/>
    <n v="479190"/>
    <n v="14026"/>
    <n v="13689"/>
    <n v="1"/>
    <n v="1402.6"/>
    <x v="3"/>
    <x v="286"/>
    <x v="286"/>
    <n v="2"/>
    <s v="30-06-2023"/>
    <s v="Delivered"/>
    <x v="0"/>
    <n v="12623.4"/>
    <x v="2"/>
    <n v="-1065.5999999999999"/>
  </r>
  <r>
    <n v="69096899"/>
    <x v="7"/>
    <n v="819489"/>
    <n v="14661"/>
    <n v="13689"/>
    <n v="1"/>
    <n v="0"/>
    <x v="0"/>
    <x v="307"/>
    <x v="307"/>
    <n v="1"/>
    <s v="11-06-2023"/>
    <s v="Delivered"/>
    <x v="2"/>
    <n v="14661"/>
    <x v="4"/>
    <n v="972"/>
  </r>
  <r>
    <n v="18770247"/>
    <x v="7"/>
    <n v="971523"/>
    <n v="16984"/>
    <n v="13689"/>
    <n v="1"/>
    <n v="2547.6"/>
    <x v="1"/>
    <x v="289"/>
    <x v="289"/>
    <n v="3"/>
    <s v="27-06-2023"/>
    <s v="Delivered"/>
    <x v="0"/>
    <n v="14436.4"/>
    <x v="0"/>
    <n v="747.4"/>
  </r>
  <r>
    <n v="60867083"/>
    <x v="7"/>
    <n v="443977"/>
    <n v="13975"/>
    <n v="13689"/>
    <n v="1"/>
    <n v="2096.25"/>
    <x v="1"/>
    <x v="310"/>
    <x v="310"/>
    <n v="3"/>
    <s v="18-06-2023"/>
    <s v="Delivered"/>
    <x v="1"/>
    <n v="11878.75"/>
    <x v="2"/>
    <n v="-1810.25"/>
  </r>
  <r>
    <n v="55314533"/>
    <x v="8"/>
    <n v="832789"/>
    <n v="16490"/>
    <n v="8679"/>
    <n v="1"/>
    <n v="1649"/>
    <x v="3"/>
    <x v="297"/>
    <x v="297"/>
    <n v="5"/>
    <s v="11-06-2023"/>
    <s v="Delivered"/>
    <x v="3"/>
    <n v="14841"/>
    <x v="3"/>
    <n v="6162"/>
  </r>
  <r>
    <n v="50643870"/>
    <x v="8"/>
    <n v="235241"/>
    <n v="3603"/>
    <n v="8679"/>
    <n v="2"/>
    <n v="0"/>
    <x v="0"/>
    <x v="314"/>
    <x v="314"/>
    <n v="1"/>
    <s v="01-06-2023"/>
    <s v="Delivered"/>
    <x v="2"/>
    <n v="7206"/>
    <x v="0"/>
    <n v="-10152"/>
  </r>
  <r>
    <n v="98227303"/>
    <x v="8"/>
    <n v="596119"/>
    <n v="15945"/>
    <n v="8679"/>
    <n v="1"/>
    <n v="0"/>
    <x v="0"/>
    <x v="298"/>
    <x v="298"/>
    <n v="5"/>
    <s v="24-06-2023"/>
    <s v="Delivered"/>
    <x v="0"/>
    <n v="15945"/>
    <x v="1"/>
    <n v="7266"/>
  </r>
  <r>
    <n v="99501846"/>
    <x v="8"/>
    <n v="660295"/>
    <n v="9008"/>
    <n v="8679"/>
    <n v="3"/>
    <n v="0"/>
    <x v="0"/>
    <x v="303"/>
    <x v="303"/>
    <n v="5"/>
    <s v="28-06-2023"/>
    <s v="Delivered"/>
    <x v="1"/>
    <n v="27024"/>
    <x v="1"/>
    <n v="987"/>
  </r>
  <r>
    <n v="66240084"/>
    <x v="8"/>
    <n v="999484"/>
    <n v="14233"/>
    <n v="8679"/>
    <n v="2"/>
    <n v="5693.2"/>
    <x v="4"/>
    <x v="315"/>
    <x v="315"/>
    <n v="2"/>
    <s v="04-06-2023"/>
    <s v="Delivered"/>
    <x v="3"/>
    <n v="22772.799999999999"/>
    <x v="3"/>
    <n v="5414.8"/>
  </r>
  <r>
    <n v="34800912"/>
    <x v="9"/>
    <n v="488078"/>
    <n v="1767"/>
    <n v="7043"/>
    <n v="1"/>
    <n v="88.35"/>
    <x v="2"/>
    <x v="289"/>
    <x v="289"/>
    <n v="6"/>
    <s v="30-06-2023"/>
    <s v="Delivered"/>
    <x v="2"/>
    <n v="1678.65"/>
    <x v="0"/>
    <n v="-5364.35"/>
  </r>
  <r>
    <n v="22802372"/>
    <x v="9"/>
    <n v="241094"/>
    <n v="3913"/>
    <n v="7043"/>
    <n v="1"/>
    <n v="586.95000000000005"/>
    <x v="1"/>
    <x v="309"/>
    <x v="309"/>
    <n v="6"/>
    <s v="28-06-2023"/>
    <s v="Delivered"/>
    <x v="3"/>
    <n v="3326.05"/>
    <x v="1"/>
    <n v="-3716.95"/>
  </r>
  <r>
    <n v="93179531"/>
    <x v="9"/>
    <n v="336708"/>
    <n v="14089"/>
    <n v="7043"/>
    <n v="2"/>
    <n v="0"/>
    <x v="0"/>
    <x v="290"/>
    <x v="290"/>
    <n v="5"/>
    <s v="21-06-2023"/>
    <s v="Delivered"/>
    <x v="2"/>
    <n v="28178"/>
    <x v="2"/>
    <n v="14092"/>
  </r>
  <r>
    <n v="90115852"/>
    <x v="9"/>
    <n v="281618"/>
    <n v="1310"/>
    <n v="7043"/>
    <n v="2"/>
    <n v="0"/>
    <x v="0"/>
    <x v="294"/>
    <x v="294"/>
    <n v="5"/>
    <s v="06-06-2023"/>
    <s v="Delivered"/>
    <x v="2"/>
    <n v="2620"/>
    <x v="2"/>
    <n v="-11466"/>
  </r>
  <r>
    <n v="50419829"/>
    <x v="9"/>
    <n v="327885"/>
    <n v="15043"/>
    <n v="7043"/>
    <n v="1"/>
    <n v="752.15"/>
    <x v="2"/>
    <x v="290"/>
    <x v="290"/>
    <n v="5"/>
    <s v="21-06-2023"/>
    <s v="Delivered"/>
    <x v="0"/>
    <n v="14290.85"/>
    <x v="3"/>
    <n v="7247.85"/>
  </r>
  <r>
    <n v="54703713"/>
    <x v="9"/>
    <n v="893889"/>
    <n v="1208"/>
    <n v="7043"/>
    <n v="1"/>
    <n v="0"/>
    <x v="0"/>
    <x v="296"/>
    <x v="296"/>
    <n v="7"/>
    <s v="19-06-2023"/>
    <s v="Delivered"/>
    <x v="3"/>
    <n v="1208"/>
    <x v="3"/>
    <n v="-5835"/>
  </r>
  <r>
    <n v="87844239"/>
    <x v="9"/>
    <n v="397731"/>
    <n v="3412"/>
    <n v="7043"/>
    <n v="3"/>
    <n v="0"/>
    <x v="0"/>
    <x v="301"/>
    <x v="301"/>
    <n v="6"/>
    <s v="13-06-2023"/>
    <s v="Delivered"/>
    <x v="1"/>
    <n v="10236"/>
    <x v="3"/>
    <n v="-10893"/>
  </r>
  <r>
    <n v="35556386"/>
    <x v="9"/>
    <n v="497809"/>
    <n v="10870"/>
    <n v="7043"/>
    <n v="1"/>
    <n v="0"/>
    <x v="0"/>
    <x v="308"/>
    <x v="308"/>
    <n v="4"/>
    <s v="01-06-2023"/>
    <s v="Delivered"/>
    <x v="2"/>
    <n v="10870"/>
    <x v="3"/>
    <n v="3827"/>
  </r>
  <r>
    <n v="77447155"/>
    <x v="10"/>
    <n v="498505"/>
    <n v="9781"/>
    <n v="10780"/>
    <n v="1"/>
    <n v="0"/>
    <x v="0"/>
    <x v="309"/>
    <x v="309"/>
    <n v="5"/>
    <s v="27-06-2023"/>
    <s v="Delivered"/>
    <x v="2"/>
    <n v="9781"/>
    <x v="3"/>
    <n v="-999"/>
  </r>
  <r>
    <n v="65135987"/>
    <x v="10"/>
    <n v="872036"/>
    <n v="5554"/>
    <n v="10780"/>
    <n v="1"/>
    <n v="0"/>
    <x v="0"/>
    <x v="306"/>
    <x v="306"/>
    <n v="5"/>
    <s v="08-06-2023"/>
    <s v="Delivered"/>
    <x v="2"/>
    <n v="5554"/>
    <x v="3"/>
    <n v="-5226"/>
  </r>
  <r>
    <n v="92523968"/>
    <x v="10"/>
    <n v="460316"/>
    <n v="799"/>
    <n v="10780"/>
    <n v="1"/>
    <n v="0"/>
    <x v="0"/>
    <x v="310"/>
    <x v="310"/>
    <n v="7"/>
    <s v="22-06-2023"/>
    <s v="Delivered"/>
    <x v="0"/>
    <n v="799"/>
    <x v="2"/>
    <n v="-9981"/>
  </r>
  <r>
    <n v="69619341"/>
    <x v="10"/>
    <n v="358003"/>
    <n v="5172"/>
    <n v="10780"/>
    <n v="1"/>
    <n v="258.60000000000002"/>
    <x v="2"/>
    <x v="294"/>
    <x v="294"/>
    <n v="7"/>
    <s v="08-06-2023"/>
    <s v="Delivered"/>
    <x v="3"/>
    <n v="4913.3999999999996"/>
    <x v="1"/>
    <n v="-5866.6"/>
  </r>
  <r>
    <n v="71974027"/>
    <x v="10"/>
    <n v="934861"/>
    <n v="4635"/>
    <n v="10780"/>
    <n v="1"/>
    <n v="927"/>
    <x v="4"/>
    <x v="296"/>
    <x v="296"/>
    <n v="7"/>
    <s v="19-06-2023"/>
    <s v="Delivered"/>
    <x v="1"/>
    <n v="3708"/>
    <x v="3"/>
    <n v="-7072"/>
  </r>
  <r>
    <n v="84660688"/>
    <x v="10"/>
    <n v="360639"/>
    <n v="10490"/>
    <n v="10780"/>
    <n v="1"/>
    <n v="0"/>
    <x v="0"/>
    <x v="292"/>
    <x v="292"/>
    <n v="2"/>
    <s v="13-06-2023"/>
    <s v="Delivered"/>
    <x v="0"/>
    <n v="10490"/>
    <x v="2"/>
    <n v="-290"/>
  </r>
  <r>
    <n v="43567615"/>
    <x v="10"/>
    <n v="399072"/>
    <n v="19224"/>
    <n v="10780"/>
    <n v="1"/>
    <n v="0"/>
    <x v="0"/>
    <x v="294"/>
    <x v="294"/>
    <n v="6"/>
    <s v="07-06-2023"/>
    <s v="Delivered"/>
    <x v="3"/>
    <n v="19224"/>
    <x v="3"/>
    <n v="8444"/>
  </r>
  <r>
    <n v="46817443"/>
    <x v="10"/>
    <n v="323552"/>
    <n v="19155"/>
    <n v="10780"/>
    <n v="4"/>
    <n v="0"/>
    <x v="0"/>
    <x v="290"/>
    <x v="290"/>
    <n v="5"/>
    <s v="21-06-2023"/>
    <s v="Delivered"/>
    <x v="1"/>
    <n v="76620"/>
    <x v="2"/>
    <n v="33500"/>
  </r>
  <r>
    <n v="49682169"/>
    <x v="10"/>
    <n v="871697"/>
    <n v="15533"/>
    <n v="10780"/>
    <n v="2"/>
    <n v="0"/>
    <x v="0"/>
    <x v="292"/>
    <x v="292"/>
    <n v="1"/>
    <s v="12-06-2023"/>
    <s v="Delivered"/>
    <x v="0"/>
    <n v="31066"/>
    <x v="2"/>
    <n v="9506"/>
  </r>
  <r>
    <n v="43220503"/>
    <x v="11"/>
    <n v="283840"/>
    <n v="9405"/>
    <n v="14603"/>
    <n v="1"/>
    <n v="0"/>
    <x v="0"/>
    <x v="318"/>
    <x v="318"/>
    <n v="2"/>
    <s v="27-06-2023"/>
    <s v="Delivered"/>
    <x v="0"/>
    <n v="9405"/>
    <x v="3"/>
    <n v="-5198"/>
  </r>
  <r>
    <n v="90904160"/>
    <x v="11"/>
    <n v="460804"/>
    <n v="13867"/>
    <n v="14603"/>
    <n v="1"/>
    <n v="693.35"/>
    <x v="2"/>
    <x v="296"/>
    <x v="296"/>
    <n v="7"/>
    <s v="19-06-2023"/>
    <s v="Delivered"/>
    <x v="0"/>
    <n v="13173.65"/>
    <x v="1"/>
    <n v="-1429.35"/>
  </r>
  <r>
    <n v="53106399"/>
    <x v="11"/>
    <n v="895186"/>
    <n v="8636"/>
    <n v="14603"/>
    <n v="1"/>
    <n v="431.8"/>
    <x v="2"/>
    <x v="316"/>
    <x v="316"/>
    <n v="6"/>
    <s v="10-06-2023"/>
    <s v="Delivered"/>
    <x v="2"/>
    <n v="8204.2000000000007"/>
    <x v="0"/>
    <n v="-6398.8"/>
  </r>
  <r>
    <n v="46702849"/>
    <x v="11"/>
    <n v="213721"/>
    <n v="8371"/>
    <n v="14603"/>
    <n v="1"/>
    <n v="0"/>
    <x v="0"/>
    <x v="298"/>
    <x v="298"/>
    <n v="7"/>
    <s v="26-06-2023"/>
    <s v="Delivered"/>
    <x v="0"/>
    <n v="8371"/>
    <x v="2"/>
    <n v="-6232"/>
  </r>
  <r>
    <n v="87277086"/>
    <x v="11"/>
    <n v="848127"/>
    <n v="6448"/>
    <n v="14603"/>
    <n v="1"/>
    <n v="644.79999999999995"/>
    <x v="3"/>
    <x v="292"/>
    <x v="292"/>
    <n v="6"/>
    <s v="17-06-2023"/>
    <s v="Delivered"/>
    <x v="0"/>
    <n v="5803.2"/>
    <x v="1"/>
    <n v="-8799.7999999999993"/>
  </r>
  <r>
    <n v="23318904"/>
    <x v="11"/>
    <n v="698969"/>
    <n v="3658"/>
    <n v="14603"/>
    <n v="1"/>
    <n v="0"/>
    <x v="0"/>
    <x v="310"/>
    <x v="310"/>
    <n v="6"/>
    <s v="21-06-2023"/>
    <s v="Delivered"/>
    <x v="3"/>
    <n v="3658"/>
    <x v="1"/>
    <n v="-10945"/>
  </r>
  <r>
    <n v="36726767"/>
    <x v="11"/>
    <n v="749435"/>
    <n v="2273"/>
    <n v="14603"/>
    <n v="1"/>
    <n v="0"/>
    <x v="0"/>
    <x v="310"/>
    <x v="310"/>
    <n v="7"/>
    <s v="22-06-2023"/>
    <s v="Delivered"/>
    <x v="2"/>
    <n v="2273"/>
    <x v="2"/>
    <n v="-12330"/>
  </r>
  <r>
    <n v="86060638"/>
    <x v="12"/>
    <n v="786252"/>
    <n v="8625"/>
    <n v="5308"/>
    <n v="1"/>
    <n v="0"/>
    <x v="0"/>
    <x v="312"/>
    <x v="312"/>
    <n v="6"/>
    <s v="15-06-2023"/>
    <s v="Delivered"/>
    <x v="0"/>
    <n v="8625"/>
    <x v="1"/>
    <n v="3317"/>
  </r>
  <r>
    <n v="35925669"/>
    <x v="12"/>
    <n v="499899"/>
    <n v="6637"/>
    <n v="5308"/>
    <n v="4"/>
    <n v="1327.4"/>
    <x v="2"/>
    <x v="319"/>
    <x v="319"/>
    <n v="6"/>
    <s v="26-06-2023"/>
    <s v="Delivered"/>
    <x v="0"/>
    <n v="25220.6"/>
    <x v="2"/>
    <n v="3988.6"/>
  </r>
  <r>
    <n v="22976369"/>
    <x v="12"/>
    <n v="875958"/>
    <n v="15404"/>
    <n v="5308"/>
    <n v="2"/>
    <n v="0"/>
    <x v="0"/>
    <x v="319"/>
    <x v="319"/>
    <n v="6"/>
    <s v="26-06-2023"/>
    <s v="Delivered"/>
    <x v="1"/>
    <n v="30808"/>
    <x v="3"/>
    <n v="20192"/>
  </r>
  <r>
    <n v="45899440"/>
    <x v="12"/>
    <n v="200096"/>
    <n v="8500"/>
    <n v="5308"/>
    <n v="2"/>
    <n v="0"/>
    <x v="0"/>
    <x v="302"/>
    <x v="302"/>
    <n v="6"/>
    <s v="04-06-2023"/>
    <s v="Delivered"/>
    <x v="3"/>
    <n v="17000"/>
    <x v="0"/>
    <n v="6384"/>
  </r>
  <r>
    <n v="12515446"/>
    <x v="12"/>
    <n v="537666"/>
    <n v="10192"/>
    <n v="5308"/>
    <n v="1"/>
    <n v="509.6"/>
    <x v="2"/>
    <x v="315"/>
    <x v="315"/>
    <n v="4"/>
    <s v="06-06-2023"/>
    <s v="Delivered"/>
    <x v="3"/>
    <n v="9682.4"/>
    <x v="2"/>
    <n v="4374.3999999999996"/>
  </r>
  <r>
    <n v="41837210"/>
    <x v="12"/>
    <n v="913666"/>
    <n v="7770"/>
    <n v="5308"/>
    <n v="1"/>
    <n v="388.5"/>
    <x v="2"/>
    <x v="292"/>
    <x v="292"/>
    <n v="6"/>
    <s v="17-06-2023"/>
    <s v="Delivered"/>
    <x v="2"/>
    <n v="7381.5"/>
    <x v="0"/>
    <n v="2073.5"/>
  </r>
  <r>
    <n v="75876924"/>
    <x v="12"/>
    <n v="412137"/>
    <n v="12482"/>
    <n v="5308"/>
    <n v="1"/>
    <n v="0"/>
    <x v="0"/>
    <x v="286"/>
    <x v="286"/>
    <n v="2"/>
    <s v="30-06-2023"/>
    <s v="Delivered"/>
    <x v="3"/>
    <n v="12482"/>
    <x v="0"/>
    <n v="7174"/>
  </r>
  <r>
    <n v="65804273"/>
    <x v="12"/>
    <n v="814549"/>
    <n v="17001"/>
    <n v="5308"/>
    <n v="1"/>
    <n v="1700.1"/>
    <x v="3"/>
    <x v="298"/>
    <x v="298"/>
    <n v="4"/>
    <s v="23-06-2023"/>
    <s v="Delivered"/>
    <x v="3"/>
    <n v="15300.9"/>
    <x v="1"/>
    <n v="9992.9"/>
  </r>
  <r>
    <n v="69038700"/>
    <x v="12"/>
    <n v="906357"/>
    <n v="7129"/>
    <n v="5308"/>
    <n v="3"/>
    <n v="2138.6999999999998"/>
    <x v="3"/>
    <x v="303"/>
    <x v="303"/>
    <n v="7"/>
    <s v="30-06-2023"/>
    <s v="Delivered"/>
    <x v="2"/>
    <n v="19248.3"/>
    <x v="1"/>
    <n v="3324.3"/>
  </r>
  <r>
    <n v="43491314"/>
    <x v="12"/>
    <n v="589439"/>
    <n v="9216"/>
    <n v="5308"/>
    <n v="1"/>
    <n v="460.8"/>
    <x v="2"/>
    <x v="317"/>
    <x v="317"/>
    <n v="5"/>
    <s v="01-06-2023"/>
    <s v="Delivered"/>
    <x v="1"/>
    <n v="8755.2000000000007"/>
    <x v="2"/>
    <n v="3447.2"/>
  </r>
  <r>
    <n v="98834863"/>
    <x v="12"/>
    <n v="493804"/>
    <n v="13787"/>
    <n v="5308"/>
    <n v="2"/>
    <n v="0"/>
    <x v="0"/>
    <x v="309"/>
    <x v="309"/>
    <n v="7"/>
    <s v="29-06-2023"/>
    <s v="Delivered"/>
    <x v="3"/>
    <n v="27574"/>
    <x v="1"/>
    <n v="16958"/>
  </r>
  <r>
    <n v="19031632"/>
    <x v="13"/>
    <n v="503859"/>
    <n v="3567"/>
    <n v="2243"/>
    <n v="2"/>
    <n v="0"/>
    <x v="0"/>
    <x v="315"/>
    <x v="315"/>
    <n v="4"/>
    <s v="06-06-2023"/>
    <s v="Delivered"/>
    <x v="2"/>
    <n v="7134"/>
    <x v="2"/>
    <n v="2648"/>
  </r>
  <r>
    <n v="80361272"/>
    <x v="13"/>
    <n v="331939"/>
    <n v="1478"/>
    <n v="2243"/>
    <n v="2"/>
    <n v="147.80000000000001"/>
    <x v="2"/>
    <x v="316"/>
    <x v="316"/>
    <n v="2"/>
    <s v="06-06-2023"/>
    <s v="Delivered"/>
    <x v="0"/>
    <n v="2808.2"/>
    <x v="3"/>
    <n v="-1677.8"/>
  </r>
  <r>
    <n v="63514837"/>
    <x v="13"/>
    <n v="412686"/>
    <n v="12587"/>
    <n v="2243"/>
    <n v="1"/>
    <n v="0"/>
    <x v="0"/>
    <x v="314"/>
    <x v="314"/>
    <n v="6"/>
    <s v="06-06-2023"/>
    <s v="Delivered"/>
    <x v="2"/>
    <n v="12587"/>
    <x v="0"/>
    <n v="10344"/>
  </r>
  <r>
    <n v="52857920"/>
    <x v="13"/>
    <n v="853484"/>
    <n v="13843"/>
    <n v="2243"/>
    <n v="2"/>
    <n v="0"/>
    <x v="0"/>
    <x v="308"/>
    <x v="308"/>
    <n v="5"/>
    <s v="02-06-2023"/>
    <s v="Delivered"/>
    <x v="0"/>
    <n v="27686"/>
    <x v="3"/>
    <n v="23200"/>
  </r>
  <r>
    <n v="11868130"/>
    <x v="13"/>
    <n v="705048"/>
    <n v="15366"/>
    <n v="2243"/>
    <n v="1"/>
    <n v="0"/>
    <x v="0"/>
    <x v="301"/>
    <x v="301"/>
    <n v="1"/>
    <s v="08-06-2023"/>
    <s v="Delivered"/>
    <x v="2"/>
    <n v="15366"/>
    <x v="1"/>
    <n v="13123"/>
  </r>
  <r>
    <n v="36738452"/>
    <x v="13"/>
    <n v="741198"/>
    <n v="10128"/>
    <n v="2243"/>
    <n v="1"/>
    <n v="0"/>
    <x v="0"/>
    <x v="289"/>
    <x v="289"/>
    <n v="5"/>
    <s v="29-06-2023"/>
    <s v="Delivered"/>
    <x v="0"/>
    <n v="10128"/>
    <x v="1"/>
    <n v="7885"/>
  </r>
  <r>
    <n v="72415804"/>
    <x v="13"/>
    <n v="239186"/>
    <n v="6530"/>
    <n v="2243"/>
    <n v="1"/>
    <n v="326.5"/>
    <x v="2"/>
    <x v="306"/>
    <x v="306"/>
    <n v="4"/>
    <s v="07-06-2023"/>
    <s v="Delivered"/>
    <x v="2"/>
    <n v="6203.5"/>
    <x v="1"/>
    <n v="3960.5"/>
  </r>
  <r>
    <n v="99639081"/>
    <x v="13"/>
    <n v="924305"/>
    <n v="2611"/>
    <n v="2243"/>
    <n v="1"/>
    <n v="0"/>
    <x v="0"/>
    <x v="311"/>
    <x v="311"/>
    <n v="7"/>
    <s v="20-06-2023"/>
    <s v="Delivered"/>
    <x v="2"/>
    <n v="2611"/>
    <x v="1"/>
    <n v="368"/>
  </r>
  <r>
    <n v="17531619"/>
    <x v="14"/>
    <n v="345131"/>
    <n v="12273"/>
    <n v="819"/>
    <n v="2"/>
    <n v="3681.9"/>
    <x v="1"/>
    <x v="292"/>
    <x v="292"/>
    <n v="2"/>
    <s v="13-06-2023"/>
    <s v="Delivered"/>
    <x v="0"/>
    <n v="20864.099999999999"/>
    <x v="1"/>
    <n v="19226.099999999999"/>
  </r>
  <r>
    <n v="60666702"/>
    <x v="14"/>
    <n v="841209"/>
    <n v="892"/>
    <n v="819"/>
    <n v="3"/>
    <n v="133.80000000000001"/>
    <x v="2"/>
    <x v="318"/>
    <x v="318"/>
    <n v="2"/>
    <s v="27-06-2023"/>
    <s v="Delivered"/>
    <x v="0"/>
    <n v="2542.1999999999998"/>
    <x v="2"/>
    <n v="85.2"/>
  </r>
  <r>
    <n v="57928328"/>
    <x v="14"/>
    <n v="596583"/>
    <n v="16212"/>
    <n v="819"/>
    <n v="2"/>
    <n v="0"/>
    <x v="0"/>
    <x v="306"/>
    <x v="306"/>
    <n v="7"/>
    <s v="10-06-2023"/>
    <s v="Delivered"/>
    <x v="2"/>
    <n v="32424"/>
    <x v="0"/>
    <n v="30786"/>
  </r>
  <r>
    <n v="44044361"/>
    <x v="14"/>
    <n v="223853"/>
    <n v="16459"/>
    <n v="819"/>
    <n v="1"/>
    <n v="0"/>
    <x v="0"/>
    <x v="320"/>
    <x v="320"/>
    <n v="6"/>
    <s v="01-06-2023"/>
    <s v="Delivered"/>
    <x v="0"/>
    <n v="16459"/>
    <x v="1"/>
    <n v="15640"/>
  </r>
  <r>
    <n v="99686286"/>
    <x v="14"/>
    <n v="432873"/>
    <n v="18418"/>
    <n v="819"/>
    <n v="2"/>
    <n v="0"/>
    <x v="0"/>
    <x v="319"/>
    <x v="319"/>
    <n v="6"/>
    <s v="26-06-2023"/>
    <s v="Delivered"/>
    <x v="1"/>
    <n v="36836"/>
    <x v="0"/>
    <n v="35198"/>
  </r>
  <r>
    <n v="63339667"/>
    <x v="14"/>
    <n v="942846"/>
    <n v="11571"/>
    <n v="819"/>
    <n v="1"/>
    <n v="1735.65"/>
    <x v="1"/>
    <x v="313"/>
    <x v="313"/>
    <n v="2"/>
    <s v="19-06-2023"/>
    <s v="Delivered"/>
    <x v="3"/>
    <n v="9835.35"/>
    <x v="1"/>
    <n v="9016.35"/>
  </r>
  <r>
    <n v="61632653"/>
    <x v="14"/>
    <n v="365001"/>
    <n v="17878"/>
    <n v="819"/>
    <n v="2"/>
    <n v="1787.8"/>
    <x v="2"/>
    <x v="302"/>
    <x v="302"/>
    <n v="5"/>
    <s v="03-06-2023"/>
    <s v="Delivered"/>
    <x v="2"/>
    <n v="33968.199999999997"/>
    <x v="2"/>
    <n v="32330.2"/>
  </r>
  <r>
    <n v="55076693"/>
    <x v="14"/>
    <n v="327126"/>
    <n v="16859"/>
    <n v="819"/>
    <n v="3"/>
    <n v="2528.85"/>
    <x v="2"/>
    <x v="286"/>
    <x v="286"/>
    <n v="1"/>
    <s v="29-06-2023"/>
    <s v="Delivered"/>
    <x v="0"/>
    <n v="48048.15"/>
    <x v="0"/>
    <n v="45591.15"/>
  </r>
  <r>
    <n v="15134794"/>
    <x v="14"/>
    <n v="864343"/>
    <n v="1882"/>
    <n v="819"/>
    <n v="2"/>
    <n v="188.2"/>
    <x v="2"/>
    <x v="300"/>
    <x v="300"/>
    <n v="2"/>
    <s v="20-06-2023"/>
    <s v="Delivered"/>
    <x v="0"/>
    <n v="3575.8"/>
    <x v="2"/>
    <n v="1937.8"/>
  </r>
  <r>
    <n v="33966966"/>
    <x v="14"/>
    <n v="540464"/>
    <n v="12222"/>
    <n v="819"/>
    <n v="2"/>
    <n v="0"/>
    <x v="0"/>
    <x v="312"/>
    <x v="312"/>
    <n v="5"/>
    <s v="14-06-2023"/>
    <s v="Delivered"/>
    <x v="0"/>
    <n v="24444"/>
    <x v="2"/>
    <n v="22806"/>
  </r>
  <r>
    <n v="24245271"/>
    <x v="8"/>
    <n v="869536"/>
    <n v="18358"/>
    <n v="8679"/>
    <n v="2"/>
    <n v="1835.8"/>
    <x v="2"/>
    <x v="306"/>
    <x v="306"/>
    <n v="7"/>
    <s v="10-06-2023"/>
    <s v="Delivered"/>
    <x v="0"/>
    <n v="34880.199999999997"/>
    <x v="2"/>
    <n v="17522.2"/>
  </r>
  <r>
    <n v="67176108"/>
    <x v="8"/>
    <n v="872036"/>
    <n v="16182"/>
    <n v="8679"/>
    <n v="1"/>
    <n v="0"/>
    <x v="0"/>
    <x v="301"/>
    <x v="301"/>
    <n v="6"/>
    <s v="13-06-2023"/>
    <s v="Delivered"/>
    <x v="2"/>
    <n v="16182"/>
    <x v="1"/>
    <n v="7503"/>
  </r>
  <r>
    <n v="20072800"/>
    <x v="8"/>
    <n v="822725"/>
    <n v="16016"/>
    <n v="8679"/>
    <n v="2"/>
    <n v="0"/>
    <x v="0"/>
    <x v="319"/>
    <x v="319"/>
    <n v="2"/>
    <s v="22-06-2023"/>
    <s v="Delivered"/>
    <x v="0"/>
    <n v="32032"/>
    <x v="0"/>
    <n v="14674"/>
  </r>
  <r>
    <n v="79158328"/>
    <x v="8"/>
    <n v="698357"/>
    <n v="4709"/>
    <n v="8679"/>
    <n v="1"/>
    <n v="470.9"/>
    <x v="3"/>
    <x v="309"/>
    <x v="309"/>
    <n v="5"/>
    <s v="27-06-2023"/>
    <s v="Delivered"/>
    <x v="1"/>
    <n v="4238.1000000000004"/>
    <x v="3"/>
    <n v="-4440.8999999999996"/>
  </r>
  <r>
    <n v="48241423"/>
    <x v="8"/>
    <n v="842053"/>
    <n v="4965"/>
    <n v="8679"/>
    <n v="1"/>
    <n v="248.25"/>
    <x v="2"/>
    <x v="305"/>
    <x v="305"/>
    <n v="1"/>
    <s v="15-06-2023"/>
    <s v="Delivered"/>
    <x v="0"/>
    <n v="4716.75"/>
    <x v="2"/>
    <n v="-3962.25"/>
  </r>
  <r>
    <n v="28840235"/>
    <x v="10"/>
    <n v="437264"/>
    <n v="9017"/>
    <n v="10780"/>
    <n v="1"/>
    <n v="450.85"/>
    <x v="2"/>
    <x v="312"/>
    <x v="312"/>
    <n v="1"/>
    <s v="10-06-2023"/>
    <s v="Delivered"/>
    <x v="1"/>
    <n v="8566.15"/>
    <x v="0"/>
    <n v="-2213.85"/>
  </r>
  <r>
    <n v="98943201"/>
    <x v="10"/>
    <n v="634152"/>
    <n v="9080"/>
    <n v="10780"/>
    <n v="2"/>
    <n v="2724"/>
    <x v="1"/>
    <x v="292"/>
    <x v="292"/>
    <n v="5"/>
    <s v="16-06-2023"/>
    <s v="Delivered"/>
    <x v="1"/>
    <n v="15436"/>
    <x v="2"/>
    <n v="-6124"/>
  </r>
  <r>
    <n v="32885770"/>
    <x v="10"/>
    <n v="949398"/>
    <n v="16759"/>
    <n v="10780"/>
    <n v="1"/>
    <n v="3351.8"/>
    <x v="4"/>
    <x v="274"/>
    <x v="274"/>
    <n v="2"/>
    <s v="29-06-2023"/>
    <s v="Delivered"/>
    <x v="0"/>
    <n v="13407.2"/>
    <x v="0"/>
    <n v="2627.2"/>
  </r>
  <r>
    <n v="90535106"/>
    <x v="10"/>
    <n v="387316"/>
    <n v="9056"/>
    <n v="10780"/>
    <n v="2"/>
    <n v="1811.2"/>
    <x v="3"/>
    <x v="274"/>
    <x v="274"/>
    <n v="1"/>
    <s v="28-06-2023"/>
    <s v="Delivered"/>
    <x v="0"/>
    <n v="16300.8"/>
    <x v="2"/>
    <n v="-5259.2"/>
  </r>
  <r>
    <n v="39287523"/>
    <x v="10"/>
    <n v="781866"/>
    <n v="10547"/>
    <n v="10780"/>
    <n v="1"/>
    <n v="0"/>
    <x v="0"/>
    <x v="308"/>
    <x v="308"/>
    <n v="4"/>
    <s v="01-06-2023"/>
    <s v="Delivered"/>
    <x v="0"/>
    <n v="10547"/>
    <x v="1"/>
    <n v="-233"/>
  </r>
  <r>
    <n v="75023164"/>
    <x v="10"/>
    <n v="715895"/>
    <n v="18056"/>
    <n v="10780"/>
    <n v="2"/>
    <n v="0"/>
    <x v="0"/>
    <x v="293"/>
    <x v="293"/>
    <n v="2"/>
    <s v="10-06-2023"/>
    <s v="Delivered"/>
    <x v="3"/>
    <n v="36112"/>
    <x v="2"/>
    <n v="14552"/>
  </r>
  <r>
    <n v="69831384"/>
    <x v="10"/>
    <n v="922730"/>
    <n v="10375"/>
    <n v="10780"/>
    <n v="1"/>
    <n v="0"/>
    <x v="0"/>
    <x v="295"/>
    <x v="295"/>
    <n v="3"/>
    <s v="02-06-2023"/>
    <s v="Delivered"/>
    <x v="2"/>
    <n v="10375"/>
    <x v="1"/>
    <n v="-405"/>
  </r>
  <r>
    <n v="14136476"/>
    <x v="3"/>
    <n v="371276"/>
    <n v="19419"/>
    <n v="5303"/>
    <n v="3"/>
    <n v="0"/>
    <x v="0"/>
    <x v="295"/>
    <x v="295"/>
    <n v="4"/>
    <s v="03-06-2023"/>
    <s v="Delivered"/>
    <x v="1"/>
    <n v="58257"/>
    <x v="0"/>
    <n v="42348"/>
  </r>
  <r>
    <n v="66936428"/>
    <x v="3"/>
    <n v="743899"/>
    <n v="7400"/>
    <n v="5303"/>
    <n v="3"/>
    <n v="0"/>
    <x v="0"/>
    <x v="300"/>
    <x v="300"/>
    <n v="6"/>
    <s v="24-06-2023"/>
    <s v="Delivered"/>
    <x v="2"/>
    <n v="22200"/>
    <x v="3"/>
    <n v="6291"/>
  </r>
  <r>
    <n v="10294869"/>
    <x v="3"/>
    <n v="204877"/>
    <n v="10615"/>
    <n v="5303"/>
    <n v="4"/>
    <n v="2123"/>
    <x v="2"/>
    <x v="315"/>
    <x v="315"/>
    <n v="7"/>
    <s v="09-06-2023"/>
    <s v="Delivered"/>
    <x v="2"/>
    <n v="40337"/>
    <x v="1"/>
    <n v="19125"/>
  </r>
  <r>
    <n v="87061479"/>
    <x v="3"/>
    <n v="402647"/>
    <n v="15409"/>
    <n v="5303"/>
    <n v="1"/>
    <n v="0"/>
    <x v="0"/>
    <x v="289"/>
    <x v="289"/>
    <n v="4"/>
    <s v="28-06-2023"/>
    <s v="Delivered"/>
    <x v="0"/>
    <n v="15409"/>
    <x v="0"/>
    <n v="10106"/>
  </r>
  <r>
    <n v="46772637"/>
    <x v="3"/>
    <n v="536318"/>
    <n v="6556"/>
    <n v="5303"/>
    <n v="1"/>
    <n v="327.8"/>
    <x v="2"/>
    <x v="295"/>
    <x v="295"/>
    <n v="7"/>
    <s v="06-06-2023"/>
    <s v="Delivered"/>
    <x v="1"/>
    <n v="6228.2"/>
    <x v="3"/>
    <n v="925.2"/>
  </r>
  <r>
    <n v="12715612"/>
    <x v="3"/>
    <n v="917817"/>
    <n v="14200"/>
    <n v="5303"/>
    <n v="1"/>
    <n v="0"/>
    <x v="0"/>
    <x v="294"/>
    <x v="294"/>
    <n v="5"/>
    <s v="06-06-2023"/>
    <s v="Delivered"/>
    <x v="3"/>
    <n v="14200"/>
    <x v="1"/>
    <n v="8897"/>
  </r>
  <r>
    <n v="41887353"/>
    <x v="3"/>
    <n v="383785"/>
    <n v="3563"/>
    <n v="5303"/>
    <n v="2"/>
    <n v="0"/>
    <x v="0"/>
    <x v="297"/>
    <x v="297"/>
    <n v="4"/>
    <s v="10-06-2023"/>
    <s v="Delivered"/>
    <x v="2"/>
    <n v="7126"/>
    <x v="3"/>
    <n v="-3480"/>
  </r>
  <r>
    <n v="23554707"/>
    <x v="3"/>
    <n v="600773"/>
    <n v="15805"/>
    <n v="5303"/>
    <n v="2"/>
    <n v="0"/>
    <x v="0"/>
    <x v="290"/>
    <x v="290"/>
    <n v="6"/>
    <s v="22-06-2023"/>
    <s v="Delivered"/>
    <x v="3"/>
    <n v="31610"/>
    <x v="2"/>
    <n v="21004"/>
  </r>
  <r>
    <n v="30614492"/>
    <x v="3"/>
    <n v="923222"/>
    <n v="19317"/>
    <n v="5303"/>
    <n v="3"/>
    <n v="0"/>
    <x v="0"/>
    <x v="309"/>
    <x v="309"/>
    <n v="1"/>
    <s v="23-06-2023"/>
    <s v="Delivered"/>
    <x v="0"/>
    <n v="57951"/>
    <x v="4"/>
    <n v="42042"/>
  </r>
  <r>
    <n v="56533974"/>
    <x v="3"/>
    <n v="713742"/>
    <n v="9910"/>
    <n v="5303"/>
    <n v="2"/>
    <n v="1982"/>
    <x v="3"/>
    <x v="310"/>
    <x v="310"/>
    <n v="5"/>
    <s v="20-06-2023"/>
    <s v="Delivered"/>
    <x v="0"/>
    <n v="17838"/>
    <x v="1"/>
    <n v="7232"/>
  </r>
  <r>
    <n v="28767690"/>
    <x v="3"/>
    <n v="349644"/>
    <n v="2913"/>
    <n v="5303"/>
    <n v="1"/>
    <n v="0"/>
    <x v="0"/>
    <x v="305"/>
    <x v="305"/>
    <n v="1"/>
    <s v="15-06-2023"/>
    <s v="Delivered"/>
    <x v="3"/>
    <n v="2913"/>
    <x v="3"/>
    <n v="-2390"/>
  </r>
  <r>
    <n v="48468887"/>
    <x v="6"/>
    <n v="465953"/>
    <n v="7185"/>
    <n v="6716"/>
    <n v="1"/>
    <n v="359.25"/>
    <x v="2"/>
    <x v="318"/>
    <x v="318"/>
    <n v="3"/>
    <s v="28-06-2023"/>
    <s v="Delivered"/>
    <x v="0"/>
    <n v="6825.75"/>
    <x v="2"/>
    <n v="109.75"/>
  </r>
  <r>
    <n v="49034245"/>
    <x v="6"/>
    <n v="735239"/>
    <n v="17807"/>
    <n v="6716"/>
    <n v="1"/>
    <n v="0"/>
    <x v="0"/>
    <x v="292"/>
    <x v="292"/>
    <n v="5"/>
    <s v="16-06-2023"/>
    <s v="Delivered"/>
    <x v="2"/>
    <n v="17807"/>
    <x v="0"/>
    <n v="11091"/>
  </r>
  <r>
    <n v="97836731"/>
    <x v="6"/>
    <n v="295841"/>
    <n v="8518"/>
    <n v="6716"/>
    <n v="1"/>
    <n v="0"/>
    <x v="0"/>
    <x v="297"/>
    <x v="297"/>
    <n v="7"/>
    <s v="13-06-2023"/>
    <s v="Delivered"/>
    <x v="1"/>
    <n v="8518"/>
    <x v="3"/>
    <n v="1802"/>
  </r>
  <r>
    <n v="62089786"/>
    <x v="6"/>
    <n v="853484"/>
    <n v="7213"/>
    <n v="6716"/>
    <n v="1"/>
    <n v="0"/>
    <x v="0"/>
    <x v="301"/>
    <x v="301"/>
    <n v="2"/>
    <s v="09-06-2023"/>
    <s v="Delivered"/>
    <x v="0"/>
    <n v="7213"/>
    <x v="2"/>
    <n v="497"/>
  </r>
  <r>
    <n v="34019729"/>
    <x v="6"/>
    <n v="245548"/>
    <n v="1691"/>
    <n v="6716"/>
    <n v="1"/>
    <n v="169.1"/>
    <x v="3"/>
    <x v="317"/>
    <x v="317"/>
    <n v="7"/>
    <s v="03-06-2023"/>
    <s v="Delivered"/>
    <x v="3"/>
    <n v="1521.9"/>
    <x v="1"/>
    <n v="-5194.1000000000004"/>
  </r>
  <r>
    <n v="63380520"/>
    <x v="6"/>
    <n v="575351"/>
    <n v="3069"/>
    <n v="6716"/>
    <n v="1"/>
    <n v="0"/>
    <x v="0"/>
    <x v="319"/>
    <x v="319"/>
    <n v="5"/>
    <s v="25-06-2023"/>
    <s v="Delivered"/>
    <x v="2"/>
    <n v="3069"/>
    <x v="0"/>
    <n v="-3647"/>
  </r>
  <r>
    <n v="35111946"/>
    <x v="6"/>
    <n v="921175"/>
    <n v="15269"/>
    <n v="6716"/>
    <n v="2"/>
    <n v="0"/>
    <x v="0"/>
    <x v="309"/>
    <x v="309"/>
    <n v="5"/>
    <s v="27-06-2023"/>
    <s v="Delivered"/>
    <x v="2"/>
    <n v="30538"/>
    <x v="1"/>
    <n v="17106"/>
  </r>
  <r>
    <n v="71411378"/>
    <x v="6"/>
    <n v="797717"/>
    <n v="14518"/>
    <n v="6716"/>
    <n v="1"/>
    <n v="725.9"/>
    <x v="2"/>
    <x v="288"/>
    <x v="288"/>
    <n v="1"/>
    <s v="27-06-2023"/>
    <s v="Delivered"/>
    <x v="0"/>
    <n v="13792.1"/>
    <x v="0"/>
    <n v="7076.1"/>
  </r>
  <r>
    <n v="23721268"/>
    <x v="6"/>
    <n v="992170"/>
    <n v="15092"/>
    <n v="6716"/>
    <n v="1"/>
    <n v="2263.8000000000002"/>
    <x v="1"/>
    <x v="295"/>
    <x v="295"/>
    <n v="6"/>
    <s v="05-06-2023"/>
    <s v="Delivered"/>
    <x v="2"/>
    <n v="12828.2"/>
    <x v="1"/>
    <n v="6112.2"/>
  </r>
  <r>
    <n v="19369589"/>
    <x v="4"/>
    <n v="835388"/>
    <n v="16922"/>
    <n v="1807"/>
    <n v="2"/>
    <n v="0"/>
    <x v="0"/>
    <x v="306"/>
    <x v="306"/>
    <n v="1"/>
    <s v="04-06-2023"/>
    <s v="Delivered"/>
    <x v="0"/>
    <n v="33844"/>
    <x v="3"/>
    <n v="30230"/>
  </r>
  <r>
    <n v="23396125"/>
    <x v="4"/>
    <n v="475871"/>
    <n v="13536"/>
    <n v="1807"/>
    <n v="1"/>
    <n v="0"/>
    <x v="0"/>
    <x v="289"/>
    <x v="289"/>
    <n v="2"/>
    <s v="26-06-2023"/>
    <s v="Delivered"/>
    <x v="0"/>
    <n v="13536"/>
    <x v="3"/>
    <n v="11729"/>
  </r>
  <r>
    <n v="71304112"/>
    <x v="4"/>
    <n v="432873"/>
    <n v="5779"/>
    <n v="1807"/>
    <n v="1"/>
    <n v="0"/>
    <x v="0"/>
    <x v="306"/>
    <x v="306"/>
    <n v="2"/>
    <s v="05-06-2023"/>
    <s v="Delivered"/>
    <x v="0"/>
    <n v="5779"/>
    <x v="3"/>
    <n v="3972"/>
  </r>
  <r>
    <n v="16136213"/>
    <x v="4"/>
    <n v="552497"/>
    <n v="15033"/>
    <n v="1807"/>
    <n v="1"/>
    <n v="3006.6"/>
    <x v="4"/>
    <x v="292"/>
    <x v="292"/>
    <n v="3"/>
    <s v="14-06-2023"/>
    <s v="Delivered"/>
    <x v="0"/>
    <n v="12026.4"/>
    <x v="3"/>
    <n v="10219.4"/>
  </r>
  <r>
    <n v="23785264"/>
    <x v="4"/>
    <n v="971153"/>
    <n v="17073"/>
    <n v="1807"/>
    <n v="1"/>
    <n v="3414.6"/>
    <x v="4"/>
    <x v="297"/>
    <x v="297"/>
    <n v="3"/>
    <s v="09-06-2023"/>
    <s v="Delivered"/>
    <x v="2"/>
    <n v="13658.4"/>
    <x v="2"/>
    <n v="11851.4"/>
  </r>
  <r>
    <n v="42472381"/>
    <x v="4"/>
    <n v="208739"/>
    <n v="4889"/>
    <n v="1807"/>
    <n v="2"/>
    <n v="0"/>
    <x v="0"/>
    <x v="300"/>
    <x v="300"/>
    <n v="5"/>
    <s v="23-06-2023"/>
    <s v="Delivered"/>
    <x v="0"/>
    <n v="9778"/>
    <x v="0"/>
    <n v="6164"/>
  </r>
  <r>
    <n v="61799600"/>
    <x v="4"/>
    <n v="514164"/>
    <n v="19482"/>
    <n v="1807"/>
    <n v="2"/>
    <n v="0"/>
    <x v="0"/>
    <x v="289"/>
    <x v="289"/>
    <n v="2"/>
    <s v="26-06-2023"/>
    <s v="Delivered"/>
    <x v="2"/>
    <n v="38964"/>
    <x v="4"/>
    <n v="35350"/>
  </r>
  <r>
    <n v="39962391"/>
    <x v="4"/>
    <n v="962427"/>
    <n v="4375"/>
    <n v="1807"/>
    <n v="1"/>
    <n v="218.75"/>
    <x v="2"/>
    <x v="308"/>
    <x v="308"/>
    <n v="4"/>
    <s v="01-06-2023"/>
    <s v="Delivered"/>
    <x v="1"/>
    <n v="4156.25"/>
    <x v="2"/>
    <n v="2349.25"/>
  </r>
  <r>
    <n v="18873816"/>
    <x v="4"/>
    <n v="465617"/>
    <n v="9457"/>
    <n v="1807"/>
    <n v="3"/>
    <n v="2837.1"/>
    <x v="3"/>
    <x v="296"/>
    <x v="296"/>
    <n v="4"/>
    <s v="16-06-2023"/>
    <s v="Delivered"/>
    <x v="3"/>
    <n v="25533.9"/>
    <x v="3"/>
    <n v="20112.900000000001"/>
  </r>
  <r>
    <n v="32599227"/>
    <x v="4"/>
    <n v="705719"/>
    <n v="7615"/>
    <n v="1807"/>
    <n v="2"/>
    <n v="0"/>
    <x v="0"/>
    <x v="298"/>
    <x v="298"/>
    <n v="1"/>
    <s v="20-06-2023"/>
    <s v="Delivered"/>
    <x v="0"/>
    <n v="15230"/>
    <x v="2"/>
    <n v="11616"/>
  </r>
  <r>
    <n v="63401206"/>
    <x v="5"/>
    <n v="761671"/>
    <n v="1601"/>
    <n v="6320"/>
    <n v="2"/>
    <n v="0"/>
    <x v="0"/>
    <x v="288"/>
    <x v="288"/>
    <n v="4"/>
    <s v="30-06-2023"/>
    <s v="Delivered"/>
    <x v="2"/>
    <n v="3202"/>
    <x v="1"/>
    <n v="-9438"/>
  </r>
  <r>
    <n v="31154777"/>
    <x v="5"/>
    <n v="485071"/>
    <n v="10218"/>
    <n v="6320"/>
    <n v="1"/>
    <n v="510.9"/>
    <x v="2"/>
    <x v="294"/>
    <x v="294"/>
    <n v="3"/>
    <s v="04-06-2023"/>
    <s v="Delivered"/>
    <x v="0"/>
    <n v="9707.1"/>
    <x v="3"/>
    <n v="3387.1"/>
  </r>
  <r>
    <n v="71380637"/>
    <x v="5"/>
    <n v="545280"/>
    <n v="13046"/>
    <n v="6320"/>
    <n v="1"/>
    <n v="0"/>
    <x v="0"/>
    <x v="307"/>
    <x v="307"/>
    <n v="4"/>
    <s v="14-06-2023"/>
    <s v="Delivered"/>
    <x v="1"/>
    <n v="13046"/>
    <x v="3"/>
    <n v="6726"/>
  </r>
  <r>
    <n v="93029219"/>
    <x v="5"/>
    <n v="749526"/>
    <n v="12111"/>
    <n v="6320"/>
    <n v="2"/>
    <n v="3633.3"/>
    <x v="1"/>
    <x v="297"/>
    <x v="297"/>
    <n v="5"/>
    <s v="11-06-2023"/>
    <s v="Delivered"/>
    <x v="1"/>
    <n v="20588.7"/>
    <x v="3"/>
    <n v="7948.7"/>
  </r>
  <r>
    <n v="10983894"/>
    <x v="14"/>
    <n v="829057"/>
    <n v="18495"/>
    <n v="819"/>
    <n v="2"/>
    <n v="0"/>
    <x v="0"/>
    <x v="300"/>
    <x v="300"/>
    <n v="1"/>
    <s v="19-06-2023"/>
    <s v="Delivered"/>
    <x v="2"/>
    <n v="36990"/>
    <x v="0"/>
    <n v="35352"/>
  </r>
  <r>
    <n v="27457234"/>
    <x v="14"/>
    <n v="236862"/>
    <n v="3778"/>
    <n v="819"/>
    <n v="2"/>
    <n v="755.6"/>
    <x v="3"/>
    <x v="293"/>
    <x v="293"/>
    <n v="4"/>
    <s v="12-06-2023"/>
    <s v="Delivered"/>
    <x v="3"/>
    <n v="6800.4"/>
    <x v="2"/>
    <n v="5162.3999999999996"/>
  </r>
  <r>
    <n v="76091781"/>
    <x v="14"/>
    <n v="519939"/>
    <n v="8364"/>
    <n v="819"/>
    <n v="3"/>
    <n v="3763.8"/>
    <x v="1"/>
    <x v="302"/>
    <x v="302"/>
    <n v="5"/>
    <s v="03-06-2023"/>
    <s v="Delivered"/>
    <x v="0"/>
    <n v="21328.2"/>
    <x v="0"/>
    <n v="18871.2"/>
  </r>
  <r>
    <n v="47333618"/>
    <x v="14"/>
    <n v="716256"/>
    <n v="17584"/>
    <n v="819"/>
    <n v="1"/>
    <n v="0"/>
    <x v="0"/>
    <x v="274"/>
    <x v="274"/>
    <n v="2"/>
    <s v="29-06-2023"/>
    <s v="Delivered"/>
    <x v="2"/>
    <n v="17584"/>
    <x v="1"/>
    <n v="16765"/>
  </r>
  <r>
    <n v="51216287"/>
    <x v="14"/>
    <n v="591979"/>
    <n v="2603"/>
    <n v="819"/>
    <n v="1"/>
    <n v="130.15"/>
    <x v="2"/>
    <x v="309"/>
    <x v="309"/>
    <n v="1"/>
    <s v="23-06-2023"/>
    <s v="Delivered"/>
    <x v="3"/>
    <n v="2472.85"/>
    <x v="0"/>
    <n v="1653.85"/>
  </r>
  <r>
    <n v="35319707"/>
    <x v="14"/>
    <n v="679404"/>
    <n v="1288"/>
    <n v="819"/>
    <n v="1"/>
    <n v="193.2"/>
    <x v="1"/>
    <x v="300"/>
    <x v="300"/>
    <n v="7"/>
    <s v="25-06-2023"/>
    <s v="Delivered"/>
    <x v="2"/>
    <n v="1094.8"/>
    <x v="1"/>
    <n v="275.8"/>
  </r>
  <r>
    <n v="75718640"/>
    <x v="14"/>
    <n v="620051"/>
    <n v="18812"/>
    <n v="819"/>
    <n v="1"/>
    <n v="1881.2"/>
    <x v="3"/>
    <x v="274"/>
    <x v="274"/>
    <n v="2"/>
    <s v="29-06-2023"/>
    <s v="Delivered"/>
    <x v="0"/>
    <n v="16930.8"/>
    <x v="0"/>
    <n v="16111.8"/>
  </r>
  <r>
    <n v="81184297"/>
    <x v="13"/>
    <n v="599194"/>
    <n v="10738"/>
    <n v="2243"/>
    <n v="1"/>
    <n v="0"/>
    <x v="0"/>
    <x v="307"/>
    <x v="307"/>
    <n v="1"/>
    <s v="11-06-2023"/>
    <s v="Delivered"/>
    <x v="3"/>
    <n v="10738"/>
    <x v="0"/>
    <n v="8495"/>
  </r>
  <r>
    <n v="11889398"/>
    <x v="13"/>
    <n v="941122"/>
    <n v="9699"/>
    <n v="2243"/>
    <n v="1"/>
    <n v="0"/>
    <x v="0"/>
    <x v="305"/>
    <x v="305"/>
    <n v="4"/>
    <s v="18-06-2023"/>
    <s v="Delivered"/>
    <x v="2"/>
    <n v="9699"/>
    <x v="1"/>
    <n v="7456"/>
  </r>
  <r>
    <n v="87585294"/>
    <x v="13"/>
    <n v="722998"/>
    <n v="14052"/>
    <n v="2243"/>
    <n v="1"/>
    <n v="2810.4"/>
    <x v="4"/>
    <x v="302"/>
    <x v="302"/>
    <n v="3"/>
    <s v="01-06-2023"/>
    <s v="Delivered"/>
    <x v="2"/>
    <n v="11241.6"/>
    <x v="1"/>
    <n v="8998.6"/>
  </r>
  <r>
    <n v="89715904"/>
    <x v="13"/>
    <n v="336659"/>
    <n v="1205"/>
    <n v="2243"/>
    <n v="2"/>
    <n v="0"/>
    <x v="0"/>
    <x v="301"/>
    <x v="301"/>
    <n v="2"/>
    <s v="09-06-2023"/>
    <s v="Delivered"/>
    <x v="2"/>
    <n v="2410"/>
    <x v="2"/>
    <n v="-2076"/>
  </r>
  <r>
    <n v="96727439"/>
    <x v="13"/>
    <n v="741198"/>
    <n v="18149"/>
    <n v="2243"/>
    <n v="1"/>
    <n v="0"/>
    <x v="0"/>
    <x v="313"/>
    <x v="313"/>
    <n v="6"/>
    <s v="23-06-2023"/>
    <s v="Delivered"/>
    <x v="3"/>
    <n v="18149"/>
    <x v="1"/>
    <n v="15906"/>
  </r>
  <r>
    <n v="89682313"/>
    <x v="13"/>
    <n v="798388"/>
    <n v="17651"/>
    <n v="2243"/>
    <n v="2"/>
    <n v="0"/>
    <x v="0"/>
    <x v="313"/>
    <x v="313"/>
    <n v="6"/>
    <s v="23-06-2023"/>
    <s v="Delivered"/>
    <x v="0"/>
    <n v="35302"/>
    <x v="1"/>
    <n v="30816"/>
  </r>
  <r>
    <n v="80828710"/>
    <x v="13"/>
    <n v="362230"/>
    <n v="11550"/>
    <n v="2243"/>
    <n v="4"/>
    <n v="2310"/>
    <x v="2"/>
    <x v="303"/>
    <x v="303"/>
    <n v="1"/>
    <s v="24-06-2023"/>
    <s v="Delivered"/>
    <x v="2"/>
    <n v="43890"/>
    <x v="1"/>
    <n v="34918"/>
  </r>
  <r>
    <n v="95655118"/>
    <x v="13"/>
    <n v="692984"/>
    <n v="18033"/>
    <n v="2243"/>
    <n v="4"/>
    <n v="0"/>
    <x v="0"/>
    <x v="306"/>
    <x v="306"/>
    <n v="2"/>
    <s v="05-06-2023"/>
    <s v="Delivered"/>
    <x v="0"/>
    <n v="72132"/>
    <x v="3"/>
    <n v="63160"/>
  </r>
  <r>
    <n v="40620216"/>
    <x v="13"/>
    <n v="635352"/>
    <n v="16747"/>
    <n v="2243"/>
    <n v="2"/>
    <n v="0"/>
    <x v="0"/>
    <x v="309"/>
    <x v="309"/>
    <n v="1"/>
    <s v="23-06-2023"/>
    <s v="Delivered"/>
    <x v="3"/>
    <n v="33494"/>
    <x v="3"/>
    <n v="29008"/>
  </r>
  <r>
    <n v="34571018"/>
    <x v="11"/>
    <n v="420939"/>
    <n v="2420"/>
    <n v="14603"/>
    <n v="2"/>
    <n v="0"/>
    <x v="0"/>
    <x v="297"/>
    <x v="297"/>
    <n v="3"/>
    <s v="09-06-2023"/>
    <s v="Delivered"/>
    <x v="0"/>
    <n v="4840"/>
    <x v="2"/>
    <n v="-24366"/>
  </r>
  <r>
    <n v="96267144"/>
    <x v="11"/>
    <n v="408535"/>
    <n v="19307"/>
    <n v="14603"/>
    <n v="1"/>
    <n v="0"/>
    <x v="0"/>
    <x v="289"/>
    <x v="289"/>
    <n v="6"/>
    <s v="30-06-2023"/>
    <s v="Delivered"/>
    <x v="0"/>
    <n v="19307"/>
    <x v="1"/>
    <n v="4704"/>
  </r>
  <r>
    <n v="47627490"/>
    <x v="11"/>
    <n v="282300"/>
    <n v="10914"/>
    <n v="14603"/>
    <n v="1"/>
    <n v="545.70000000000005"/>
    <x v="2"/>
    <x v="310"/>
    <x v="310"/>
    <n v="1"/>
    <s v="16-06-2023"/>
    <s v="Delivered"/>
    <x v="0"/>
    <n v="10368.299999999999"/>
    <x v="2"/>
    <n v="-4234.7"/>
  </r>
  <r>
    <n v="80139805"/>
    <x v="11"/>
    <n v="868595"/>
    <n v="12910"/>
    <n v="14603"/>
    <n v="1"/>
    <n v="0"/>
    <x v="0"/>
    <x v="319"/>
    <x v="319"/>
    <n v="6"/>
    <s v="26-06-2023"/>
    <s v="Delivered"/>
    <x v="0"/>
    <n v="12910"/>
    <x v="1"/>
    <n v="-1693"/>
  </r>
  <r>
    <n v="63811222"/>
    <x v="11"/>
    <n v="784791"/>
    <n v="15985"/>
    <n v="14603"/>
    <n v="3"/>
    <n v="0"/>
    <x v="0"/>
    <x v="290"/>
    <x v="290"/>
    <n v="5"/>
    <s v="21-06-2023"/>
    <s v="Delivered"/>
    <x v="2"/>
    <n v="47955"/>
    <x v="0"/>
    <n v="4146"/>
  </r>
  <r>
    <n v="15910667"/>
    <x v="11"/>
    <n v="704605"/>
    <n v="14935"/>
    <n v="14603"/>
    <n v="1"/>
    <n v="0"/>
    <x v="0"/>
    <x v="293"/>
    <x v="293"/>
    <n v="7"/>
    <s v="15-06-2023"/>
    <s v="Delivered"/>
    <x v="0"/>
    <n v="14935"/>
    <x v="2"/>
    <n v="332"/>
  </r>
  <r>
    <n v="59044830"/>
    <x v="11"/>
    <n v="328074"/>
    <n v="15498"/>
    <n v="14603"/>
    <n v="2"/>
    <n v="1549.8"/>
    <x v="2"/>
    <x v="297"/>
    <x v="297"/>
    <n v="4"/>
    <s v="10-06-2023"/>
    <s v="Delivered"/>
    <x v="0"/>
    <n v="29446.2"/>
    <x v="1"/>
    <n v="240.2"/>
  </r>
  <r>
    <n v="40554079"/>
    <x v="2"/>
    <n v="210195"/>
    <n v="17448"/>
    <n v="4833"/>
    <n v="1"/>
    <n v="0"/>
    <x v="0"/>
    <x v="298"/>
    <x v="298"/>
    <n v="6"/>
    <s v="25-06-2023"/>
    <s v="Delivered"/>
    <x v="0"/>
    <n v="17448"/>
    <x v="1"/>
    <n v="12615"/>
  </r>
  <r>
    <n v="57665946"/>
    <x v="2"/>
    <n v="818975"/>
    <n v="19012"/>
    <n v="4833"/>
    <n v="2"/>
    <n v="0"/>
    <x v="0"/>
    <x v="314"/>
    <x v="314"/>
    <n v="7"/>
    <s v="07-06-2023"/>
    <s v="Delivered"/>
    <x v="0"/>
    <n v="38024"/>
    <x v="2"/>
    <n v="28358"/>
  </r>
  <r>
    <n v="37746963"/>
    <x v="2"/>
    <n v="656106"/>
    <n v="15744"/>
    <n v="4833"/>
    <n v="1"/>
    <n v="787.2"/>
    <x v="2"/>
    <x v="305"/>
    <x v="305"/>
    <n v="3"/>
    <s v="17-06-2023"/>
    <s v="Delivered"/>
    <x v="0"/>
    <n v="14956.8"/>
    <x v="0"/>
    <n v="10123.799999999999"/>
  </r>
  <r>
    <n v="48261364"/>
    <x v="2"/>
    <n v="883932"/>
    <n v="7847"/>
    <n v="4833"/>
    <n v="3"/>
    <n v="1177.05"/>
    <x v="2"/>
    <x v="299"/>
    <x v="299"/>
    <n v="2"/>
    <s v="23-06-2023"/>
    <s v="Delivered"/>
    <x v="1"/>
    <n v="22363.95"/>
    <x v="0"/>
    <n v="7864.95"/>
  </r>
  <r>
    <n v="59333294"/>
    <x v="2"/>
    <n v="314626"/>
    <n v="3567"/>
    <n v="4833"/>
    <n v="1"/>
    <n v="0"/>
    <x v="0"/>
    <x v="296"/>
    <x v="296"/>
    <n v="7"/>
    <s v="19-06-2023"/>
    <s v="Delivered"/>
    <x v="2"/>
    <n v="3567"/>
    <x v="4"/>
    <n v="-1266"/>
  </r>
  <r>
    <n v="22240547"/>
    <x v="2"/>
    <n v="450878"/>
    <n v="18594"/>
    <n v="4833"/>
    <n v="4"/>
    <n v="14875.2"/>
    <x v="4"/>
    <x v="312"/>
    <x v="312"/>
    <n v="7"/>
    <s v="16-06-2023"/>
    <s v="Delivered"/>
    <x v="1"/>
    <n v="59500.800000000003"/>
    <x v="4"/>
    <n v="40168.800000000003"/>
  </r>
  <r>
    <n v="22527880"/>
    <x v="2"/>
    <n v="509030"/>
    <n v="9355"/>
    <n v="4833"/>
    <n v="2"/>
    <n v="0"/>
    <x v="0"/>
    <x v="312"/>
    <x v="312"/>
    <n v="4"/>
    <s v="13-06-2023"/>
    <s v="Delivered"/>
    <x v="0"/>
    <n v="18710"/>
    <x v="2"/>
    <n v="9044"/>
  </r>
  <r>
    <n v="60473288"/>
    <x v="2"/>
    <n v="754718"/>
    <n v="18630"/>
    <n v="4833"/>
    <n v="1"/>
    <n v="0"/>
    <x v="0"/>
    <x v="295"/>
    <x v="295"/>
    <n v="7"/>
    <s v="06-06-2023"/>
    <s v="Delivered"/>
    <x v="3"/>
    <n v="18630"/>
    <x v="2"/>
    <n v="13797"/>
  </r>
  <r>
    <n v="18500820"/>
    <x v="7"/>
    <n v="707122"/>
    <n v="10628"/>
    <n v="13689"/>
    <n v="1"/>
    <n v="0"/>
    <x v="0"/>
    <x v="313"/>
    <x v="313"/>
    <n v="3"/>
    <s v="20-06-2023"/>
    <s v="Delivered"/>
    <x v="3"/>
    <n v="10628"/>
    <x v="3"/>
    <n v="-3061"/>
  </r>
  <r>
    <n v="67891237"/>
    <x v="7"/>
    <n v="660030"/>
    <n v="13751"/>
    <n v="13689"/>
    <n v="1"/>
    <n v="687.55"/>
    <x v="2"/>
    <x v="274"/>
    <x v="274"/>
    <n v="1"/>
    <s v="28-06-2023"/>
    <s v="Delivered"/>
    <x v="2"/>
    <n v="13063.45"/>
    <x v="1"/>
    <n v="-625.54999999999995"/>
  </r>
  <r>
    <n v="51273379"/>
    <x v="7"/>
    <n v="977407"/>
    <n v="4400"/>
    <n v="13689"/>
    <n v="1"/>
    <n v="0"/>
    <x v="0"/>
    <x v="301"/>
    <x v="301"/>
    <n v="5"/>
    <s v="12-06-2023"/>
    <s v="Delivered"/>
    <x v="2"/>
    <n v="4400"/>
    <x v="1"/>
    <n v="-9289"/>
  </r>
  <r>
    <n v="44795538"/>
    <x v="7"/>
    <n v="710511"/>
    <n v="8448"/>
    <n v="13689"/>
    <n v="1"/>
    <n v="422.4"/>
    <x v="2"/>
    <x v="292"/>
    <x v="292"/>
    <n v="6"/>
    <s v="17-06-2023"/>
    <s v="Delivered"/>
    <x v="0"/>
    <n v="8025.6"/>
    <x v="2"/>
    <n v="-5663.4"/>
  </r>
  <r>
    <n v="63635785"/>
    <x v="7"/>
    <n v="759713"/>
    <n v="13371"/>
    <n v="13689"/>
    <n v="3"/>
    <n v="4011.3"/>
    <x v="3"/>
    <x v="301"/>
    <x v="301"/>
    <n v="6"/>
    <s v="13-06-2023"/>
    <s v="Delivered"/>
    <x v="0"/>
    <n v="36101.699999999997"/>
    <x v="2"/>
    <n v="-4965.3"/>
  </r>
  <r>
    <n v="83487621"/>
    <x v="9"/>
    <n v="617375"/>
    <n v="19505"/>
    <n v="7043"/>
    <n v="2"/>
    <n v="0"/>
    <x v="0"/>
    <x v="312"/>
    <x v="312"/>
    <n v="4"/>
    <s v="13-06-2023"/>
    <s v="Delivered"/>
    <x v="0"/>
    <n v="39010"/>
    <x v="1"/>
    <n v="24924"/>
  </r>
  <r>
    <n v="82890984"/>
    <x v="9"/>
    <n v="462292"/>
    <n v="12945"/>
    <n v="7043"/>
    <n v="1"/>
    <n v="647.25"/>
    <x v="2"/>
    <x v="302"/>
    <x v="302"/>
    <n v="6"/>
    <s v="04-06-2023"/>
    <s v="Delivered"/>
    <x v="0"/>
    <n v="12297.75"/>
    <x v="3"/>
    <n v="5254.75"/>
  </r>
  <r>
    <n v="30777669"/>
    <x v="9"/>
    <n v="668640"/>
    <n v="14793"/>
    <n v="7043"/>
    <n v="3"/>
    <n v="0"/>
    <x v="0"/>
    <x v="307"/>
    <x v="307"/>
    <n v="6"/>
    <s v="16-06-2023"/>
    <s v="Delivered"/>
    <x v="0"/>
    <n v="44379"/>
    <x v="1"/>
    <n v="23250"/>
  </r>
  <r>
    <n v="95568918"/>
    <x v="9"/>
    <n v="642306"/>
    <n v="14565"/>
    <n v="7043"/>
    <n v="4"/>
    <n v="0"/>
    <x v="0"/>
    <x v="296"/>
    <x v="296"/>
    <n v="5"/>
    <s v="17-06-2023"/>
    <s v="Delivered"/>
    <x v="0"/>
    <n v="58260"/>
    <x v="1"/>
    <n v="30088"/>
  </r>
  <r>
    <n v="98654879"/>
    <x v="9"/>
    <n v="597455"/>
    <n v="15190"/>
    <n v="7043"/>
    <n v="2"/>
    <n v="3038"/>
    <x v="3"/>
    <x v="305"/>
    <x v="305"/>
    <n v="3"/>
    <s v="17-06-2023"/>
    <s v="Delivered"/>
    <x v="0"/>
    <n v="27342"/>
    <x v="2"/>
    <n v="13256"/>
  </r>
  <r>
    <n v="69830944"/>
    <x v="9"/>
    <n v="297716"/>
    <n v="11231"/>
    <n v="7043"/>
    <n v="1"/>
    <n v="561.54999999999995"/>
    <x v="2"/>
    <x v="306"/>
    <x v="306"/>
    <n v="6"/>
    <s v="09-06-2023"/>
    <s v="Delivered"/>
    <x v="1"/>
    <n v="10669.45"/>
    <x v="3"/>
    <n v="3626.45"/>
  </r>
  <r>
    <n v="86514083"/>
    <x v="9"/>
    <n v="827354"/>
    <n v="16669"/>
    <n v="7043"/>
    <n v="2"/>
    <n v="1666.9"/>
    <x v="2"/>
    <x v="295"/>
    <x v="295"/>
    <n v="7"/>
    <s v="06-06-2023"/>
    <s v="Delivered"/>
    <x v="1"/>
    <n v="31671.1"/>
    <x v="0"/>
    <n v="17585.099999999999"/>
  </r>
  <r>
    <n v="16305532"/>
    <x v="1"/>
    <n v="371276"/>
    <n v="5880"/>
    <n v="3047"/>
    <n v="1"/>
    <n v="588"/>
    <x v="3"/>
    <x v="312"/>
    <x v="312"/>
    <n v="2"/>
    <s v="11-06-2023"/>
    <s v="Delivered"/>
    <x v="2"/>
    <n v="5292"/>
    <x v="2"/>
    <n v="2245"/>
  </r>
  <r>
    <n v="55063530"/>
    <x v="1"/>
    <n v="530779"/>
    <n v="11074"/>
    <n v="3047"/>
    <n v="4"/>
    <n v="0"/>
    <x v="0"/>
    <x v="299"/>
    <x v="299"/>
    <n v="2"/>
    <s v="23-06-2023"/>
    <s v="Delivered"/>
    <x v="0"/>
    <n v="44296"/>
    <x v="3"/>
    <n v="32108"/>
  </r>
  <r>
    <n v="11604831"/>
    <x v="1"/>
    <n v="538756"/>
    <n v="6856"/>
    <n v="3047"/>
    <n v="1"/>
    <n v="0"/>
    <x v="0"/>
    <x v="297"/>
    <x v="297"/>
    <n v="4"/>
    <s v="10-06-2023"/>
    <s v="Delivered"/>
    <x v="0"/>
    <n v="6856"/>
    <x v="2"/>
    <n v="3809"/>
  </r>
  <r>
    <n v="82156607"/>
    <x v="1"/>
    <n v="420939"/>
    <n v="13894"/>
    <n v="3047"/>
    <n v="1"/>
    <n v="0"/>
    <x v="0"/>
    <x v="319"/>
    <x v="319"/>
    <n v="7"/>
    <s v="27-06-2023"/>
    <s v="Delivered"/>
    <x v="0"/>
    <n v="13894"/>
    <x v="2"/>
    <n v="10847"/>
  </r>
  <r>
    <n v="99736040"/>
    <x v="12"/>
    <n v="786464"/>
    <n v="18570"/>
    <n v="5308"/>
    <n v="1"/>
    <n v="928.5"/>
    <x v="2"/>
    <x v="311"/>
    <x v="311"/>
    <n v="1"/>
    <s v="14-06-2023"/>
    <s v="Delivered"/>
    <x v="2"/>
    <n v="17641.5"/>
    <x v="1"/>
    <n v="12333.5"/>
  </r>
  <r>
    <n v="26538199"/>
    <x v="12"/>
    <n v="919678"/>
    <n v="16881"/>
    <n v="5308"/>
    <n v="1"/>
    <n v="0"/>
    <x v="0"/>
    <x v="319"/>
    <x v="319"/>
    <n v="7"/>
    <s v="27-06-2023"/>
    <s v="Delivered"/>
    <x v="1"/>
    <n v="16881"/>
    <x v="1"/>
    <n v="11573"/>
  </r>
  <r>
    <n v="21761279"/>
    <x v="12"/>
    <n v="985587"/>
    <n v="17144"/>
    <n v="5308"/>
    <n v="2"/>
    <n v="0"/>
    <x v="0"/>
    <x v="274"/>
    <x v="274"/>
    <n v="3"/>
    <s v="30-06-2023"/>
    <s v="Delivered"/>
    <x v="1"/>
    <n v="34288"/>
    <x v="3"/>
    <n v="23672"/>
  </r>
  <r>
    <n v="19506414"/>
    <x v="12"/>
    <n v="561083"/>
    <n v="8693"/>
    <n v="5308"/>
    <n v="2"/>
    <n v="869.3"/>
    <x v="2"/>
    <x v="294"/>
    <x v="294"/>
    <n v="3"/>
    <s v="04-06-2023"/>
    <s v="Delivered"/>
    <x v="2"/>
    <n v="16516.7"/>
    <x v="3"/>
    <n v="5900.7"/>
  </r>
  <r>
    <n v="23234748"/>
    <x v="12"/>
    <n v="561260"/>
    <n v="10017"/>
    <n v="5308"/>
    <n v="3"/>
    <n v="0"/>
    <x v="0"/>
    <x v="298"/>
    <x v="298"/>
    <n v="7"/>
    <s v="26-06-2023"/>
    <s v="Delivered"/>
    <x v="1"/>
    <n v="30051"/>
    <x v="0"/>
    <n v="14127"/>
  </r>
  <r>
    <n v="45330756"/>
    <x v="0"/>
    <n v="508545"/>
    <n v="12516"/>
    <n v="7859"/>
    <n v="1"/>
    <n v="625.79999999999995"/>
    <x v="2"/>
    <x v="310"/>
    <x v="310"/>
    <n v="5"/>
    <s v="20-06-2023"/>
    <s v="Delivered"/>
    <x v="2"/>
    <n v="11890.2"/>
    <x v="2"/>
    <n v="4031.2"/>
  </r>
  <r>
    <n v="72122457"/>
    <x v="0"/>
    <n v="408535"/>
    <n v="17966"/>
    <n v="7859"/>
    <n v="1"/>
    <n v="0"/>
    <x v="0"/>
    <x v="299"/>
    <x v="299"/>
    <n v="7"/>
    <s v="28-06-2023"/>
    <s v="Delivered"/>
    <x v="1"/>
    <n v="17966"/>
    <x v="1"/>
    <n v="10107"/>
  </r>
  <r>
    <n v="47944260"/>
    <x v="0"/>
    <n v="582812"/>
    <n v="9526"/>
    <n v="7859"/>
    <n v="1"/>
    <n v="0"/>
    <x v="0"/>
    <x v="312"/>
    <x v="312"/>
    <n v="6"/>
    <s v="15-06-2023"/>
    <s v="Delivered"/>
    <x v="0"/>
    <n v="9526"/>
    <x v="3"/>
    <n v="1667"/>
  </r>
  <r>
    <n v="46235719"/>
    <x v="0"/>
    <n v="352901"/>
    <n v="4573"/>
    <n v="7859"/>
    <n v="1"/>
    <n v="0"/>
    <x v="0"/>
    <x v="302"/>
    <x v="302"/>
    <n v="3"/>
    <s v="01-06-2023"/>
    <s v="Delivered"/>
    <x v="3"/>
    <n v="4573"/>
    <x v="3"/>
    <n v="-3286"/>
  </r>
  <r>
    <n v="77430081"/>
    <x v="0"/>
    <n v="869536"/>
    <n v="12012"/>
    <n v="7859"/>
    <n v="2"/>
    <n v="1201.2"/>
    <x v="2"/>
    <x v="292"/>
    <x v="292"/>
    <n v="7"/>
    <s v="18-06-2023"/>
    <s v="Delivered"/>
    <x v="0"/>
    <n v="22822.799999999999"/>
    <x v="3"/>
    <n v="7104.8"/>
  </r>
  <r>
    <n v="49608344"/>
    <x v="0"/>
    <n v="244476"/>
    <n v="8343"/>
    <n v="7859"/>
    <n v="3"/>
    <n v="0"/>
    <x v="0"/>
    <x v="315"/>
    <x v="315"/>
    <n v="1"/>
    <s v="03-06-2023"/>
    <s v="Delivered"/>
    <x v="0"/>
    <n v="25029"/>
    <x v="2"/>
    <n v="1452"/>
  </r>
  <r>
    <n v="43606680"/>
    <x v="0"/>
    <n v="589776"/>
    <n v="18232"/>
    <n v="7859"/>
    <n v="4"/>
    <n v="3646.4"/>
    <x v="2"/>
    <x v="303"/>
    <x v="303"/>
    <n v="1"/>
    <s v="24-06-2023"/>
    <s v="Delivered"/>
    <x v="0"/>
    <n v="69281.600000000006"/>
    <x v="1"/>
    <n v="37845.599999999999"/>
  </r>
  <r>
    <n v="19282319"/>
    <x v="0"/>
    <n v="443807"/>
    <n v="11237"/>
    <n v="7859"/>
    <n v="1"/>
    <n v="0"/>
    <x v="0"/>
    <x v="303"/>
    <x v="303"/>
    <n v="5"/>
    <s v="28-06-2023"/>
    <s v="Delivered"/>
    <x v="2"/>
    <n v="11237"/>
    <x v="4"/>
    <n v="3378"/>
  </r>
  <r>
    <n v="50323741"/>
    <x v="0"/>
    <n v="872036"/>
    <n v="4860"/>
    <n v="7859"/>
    <n v="3"/>
    <n v="729"/>
    <x v="2"/>
    <x v="297"/>
    <x v="297"/>
    <n v="5"/>
    <s v="11-06-2023"/>
    <s v="Delivered"/>
    <x v="1"/>
    <n v="13851"/>
    <x v="1"/>
    <n v="-9726"/>
  </r>
  <r>
    <n v="34060788"/>
    <x v="0"/>
    <n v="340600"/>
    <n v="3129"/>
    <n v="7859"/>
    <n v="1"/>
    <n v="0"/>
    <x v="0"/>
    <x v="321"/>
    <x v="321"/>
    <n v="7"/>
    <s v="23-03-2023"/>
    <s v="Delivered"/>
    <x v="0"/>
    <n v="3129"/>
    <x v="2"/>
    <n v="-4730"/>
  </r>
  <r>
    <n v="83717007"/>
    <x v="0"/>
    <n v="334475"/>
    <n v="10314"/>
    <n v="7859"/>
    <n v="3"/>
    <n v="6188.4"/>
    <x v="4"/>
    <x v="322"/>
    <x v="322"/>
    <n v="4"/>
    <s v="12-03-2023"/>
    <s v="Delivered"/>
    <x v="3"/>
    <n v="24753.599999999999"/>
    <x v="3"/>
    <n v="1176.5999999999999"/>
  </r>
  <r>
    <n v="55504725"/>
    <x v="0"/>
    <n v="283336"/>
    <n v="6971"/>
    <n v="7859"/>
    <n v="1"/>
    <n v="1394.2"/>
    <x v="4"/>
    <x v="323"/>
    <x v="323"/>
    <n v="1"/>
    <s v="22-03-2023"/>
    <s v="Delivered"/>
    <x v="1"/>
    <n v="5576.8"/>
    <x v="0"/>
    <n v="-2282.1999999999998"/>
  </r>
  <r>
    <n v="45896226"/>
    <x v="0"/>
    <n v="227351"/>
    <n v="7798"/>
    <n v="7859"/>
    <n v="1"/>
    <n v="0"/>
    <x v="0"/>
    <x v="324"/>
    <x v="324"/>
    <n v="5"/>
    <s v="17-03-2023"/>
    <s v="Delivered"/>
    <x v="0"/>
    <n v="7798"/>
    <x v="1"/>
    <n v="-61"/>
  </r>
  <r>
    <n v="78103759"/>
    <x v="0"/>
    <n v="872925"/>
    <n v="3354"/>
    <n v="7859"/>
    <n v="1"/>
    <n v="503.1"/>
    <x v="1"/>
    <x v="322"/>
    <x v="322"/>
    <n v="2"/>
    <s v="10-03-2023"/>
    <s v="Delivered"/>
    <x v="2"/>
    <n v="2850.9"/>
    <x v="2"/>
    <n v="-5008.1000000000004"/>
  </r>
  <r>
    <n v="12784407"/>
    <x v="0"/>
    <n v="949398"/>
    <n v="12991"/>
    <n v="7859"/>
    <n v="2"/>
    <n v="0"/>
    <x v="0"/>
    <x v="161"/>
    <x v="161"/>
    <n v="6"/>
    <s v="01-03-2023"/>
    <s v="Delivered"/>
    <x v="2"/>
    <n v="25982"/>
    <x v="3"/>
    <n v="10264"/>
  </r>
  <r>
    <n v="13446499"/>
    <x v="0"/>
    <n v="484489"/>
    <n v="6801"/>
    <n v="7859"/>
    <n v="4"/>
    <n v="0"/>
    <x v="0"/>
    <x v="325"/>
    <x v="325"/>
    <n v="4"/>
    <s v="28-03-2023"/>
    <s v="Delivered"/>
    <x v="0"/>
    <n v="27204"/>
    <x v="1"/>
    <n v="-4232"/>
  </r>
  <r>
    <n v="62884503"/>
    <x v="0"/>
    <n v="564032"/>
    <n v="4261"/>
    <n v="7859"/>
    <n v="1"/>
    <n v="0"/>
    <x v="0"/>
    <x v="326"/>
    <x v="326"/>
    <n v="2"/>
    <s v="22-03-2023"/>
    <s v="Delivered"/>
    <x v="0"/>
    <n v="4261"/>
    <x v="1"/>
    <n v="-3598"/>
  </r>
  <r>
    <n v="99600766"/>
    <x v="0"/>
    <n v="867782"/>
    <n v="5596"/>
    <n v="7859"/>
    <n v="1"/>
    <n v="279.8"/>
    <x v="2"/>
    <x v="172"/>
    <x v="172"/>
    <n v="7"/>
    <s v="04-03-2023"/>
    <s v="Delivered"/>
    <x v="3"/>
    <n v="5316.2"/>
    <x v="3"/>
    <n v="-2542.8000000000002"/>
  </r>
  <r>
    <n v="29777514"/>
    <x v="0"/>
    <n v="677461"/>
    <n v="6911"/>
    <n v="7859"/>
    <n v="2"/>
    <n v="691.1"/>
    <x v="2"/>
    <x v="321"/>
    <x v="321"/>
    <n v="2"/>
    <s v="18-03-2023"/>
    <s v="Delivered"/>
    <x v="0"/>
    <n v="13130.9"/>
    <x v="1"/>
    <n v="-2587.1"/>
  </r>
  <r>
    <n v="15957459"/>
    <x v="0"/>
    <n v="616332"/>
    <n v="18297"/>
    <n v="7859"/>
    <n v="1"/>
    <n v="0"/>
    <x v="0"/>
    <x v="324"/>
    <x v="324"/>
    <n v="7"/>
    <s v="19-03-2023"/>
    <s v="Delivered"/>
    <x v="3"/>
    <n v="18297"/>
    <x v="0"/>
    <n v="10438"/>
  </r>
  <r>
    <n v="54273769"/>
    <x v="1"/>
    <n v="369868"/>
    <n v="12311"/>
    <n v="3047"/>
    <n v="3"/>
    <n v="5539.95"/>
    <x v="1"/>
    <x v="327"/>
    <x v="327"/>
    <n v="6"/>
    <s v="23-03-2023"/>
    <s v="Delivered"/>
    <x v="0"/>
    <n v="31393.05"/>
    <x v="1"/>
    <n v="22252.05"/>
  </r>
  <r>
    <n v="73554620"/>
    <x v="1"/>
    <n v="933281"/>
    <n v="1978"/>
    <n v="3047"/>
    <n v="1"/>
    <n v="0"/>
    <x v="0"/>
    <x v="328"/>
    <x v="328"/>
    <n v="6"/>
    <s v="25-03-2023"/>
    <s v="Delivered"/>
    <x v="0"/>
    <n v="1978"/>
    <x v="3"/>
    <n v="-1069"/>
  </r>
  <r>
    <n v="66925500"/>
    <x v="1"/>
    <n v="661859"/>
    <n v="12311"/>
    <n v="3047"/>
    <n v="1"/>
    <n v="0"/>
    <x v="0"/>
    <x v="329"/>
    <x v="329"/>
    <n v="4"/>
    <s v="14-03-2023"/>
    <s v="Delivered"/>
    <x v="2"/>
    <n v="12311"/>
    <x v="2"/>
    <n v="9264"/>
  </r>
  <r>
    <n v="55147280"/>
    <x v="1"/>
    <n v="279721"/>
    <n v="12747"/>
    <n v="3047"/>
    <n v="1"/>
    <n v="0"/>
    <x v="0"/>
    <x v="330"/>
    <x v="330"/>
    <n v="5"/>
    <s v="10-03-2023"/>
    <s v="Delivered"/>
    <x v="2"/>
    <n v="12747"/>
    <x v="1"/>
    <n v="9700"/>
  </r>
  <r>
    <n v="77839607"/>
    <x v="1"/>
    <n v="428367"/>
    <n v="4890"/>
    <n v="3047"/>
    <n v="1"/>
    <n v="0"/>
    <x v="0"/>
    <x v="331"/>
    <x v="331"/>
    <n v="2"/>
    <s v="11-03-2023"/>
    <s v="Delivered"/>
    <x v="0"/>
    <n v="4890"/>
    <x v="3"/>
    <n v="1843"/>
  </r>
  <r>
    <n v="81249799"/>
    <x v="1"/>
    <n v="742752"/>
    <n v="19159"/>
    <n v="3047"/>
    <n v="2"/>
    <n v="5747.7"/>
    <x v="1"/>
    <x v="161"/>
    <x v="161"/>
    <n v="6"/>
    <s v="01-03-2023"/>
    <s v="Delivered"/>
    <x v="2"/>
    <n v="32570.3"/>
    <x v="2"/>
    <n v="26476.3"/>
  </r>
  <r>
    <n v="61185849"/>
    <x v="1"/>
    <n v="313132"/>
    <n v="7008"/>
    <n v="3047"/>
    <n v="2"/>
    <n v="0"/>
    <x v="0"/>
    <x v="330"/>
    <x v="330"/>
    <n v="5"/>
    <s v="10-03-2023"/>
    <s v="Delivered"/>
    <x v="2"/>
    <n v="14016"/>
    <x v="4"/>
    <n v="7922"/>
  </r>
  <r>
    <n v="71315464"/>
    <x v="1"/>
    <n v="973422"/>
    <n v="17812"/>
    <n v="3047"/>
    <n v="4"/>
    <n v="0"/>
    <x v="0"/>
    <x v="322"/>
    <x v="322"/>
    <n v="3"/>
    <s v="11-03-2023"/>
    <s v="Delivered"/>
    <x v="0"/>
    <n v="71248"/>
    <x v="2"/>
    <n v="59060"/>
  </r>
  <r>
    <n v="71682508"/>
    <x v="1"/>
    <n v="726806"/>
    <n v="17983"/>
    <n v="3047"/>
    <n v="1"/>
    <n v="2697.45"/>
    <x v="1"/>
    <x v="332"/>
    <x v="332"/>
    <n v="1"/>
    <s v="07-03-2023"/>
    <s v="Delivered"/>
    <x v="1"/>
    <n v="15285.55"/>
    <x v="1"/>
    <n v="12238.55"/>
  </r>
  <r>
    <n v="65304649"/>
    <x v="1"/>
    <n v="540881"/>
    <n v="17605"/>
    <n v="3047"/>
    <n v="3"/>
    <n v="0"/>
    <x v="0"/>
    <x v="170"/>
    <x v="170"/>
    <n v="3"/>
    <s v="01-03-2023"/>
    <s v="Delivered"/>
    <x v="0"/>
    <n v="52815"/>
    <x v="1"/>
    <n v="43674"/>
  </r>
  <r>
    <n v="18357162"/>
    <x v="1"/>
    <n v="841209"/>
    <n v="3080"/>
    <n v="3047"/>
    <n v="1"/>
    <n v="0"/>
    <x v="0"/>
    <x v="325"/>
    <x v="325"/>
    <n v="2"/>
    <s v="26-03-2023"/>
    <s v="Delivered"/>
    <x v="0"/>
    <n v="3080"/>
    <x v="3"/>
    <n v="33"/>
  </r>
  <r>
    <n v="11250299"/>
    <x v="1"/>
    <n v="473995"/>
    <n v="8424"/>
    <n v="3047"/>
    <n v="3"/>
    <n v="2527.1999999999998"/>
    <x v="3"/>
    <x v="325"/>
    <x v="325"/>
    <n v="7"/>
    <s v="31-03-2023"/>
    <s v="Delivered"/>
    <x v="1"/>
    <n v="22744.799999999999"/>
    <x v="0"/>
    <n v="13603.8"/>
  </r>
  <r>
    <n v="71367643"/>
    <x v="1"/>
    <n v="443977"/>
    <n v="4607"/>
    <n v="3047"/>
    <n v="2"/>
    <n v="921.4"/>
    <x v="3"/>
    <x v="333"/>
    <x v="333"/>
    <n v="6"/>
    <s v="20-03-2023"/>
    <s v="Delivered"/>
    <x v="1"/>
    <n v="8292.6"/>
    <x v="3"/>
    <n v="2198.6"/>
  </r>
  <r>
    <n v="23111164"/>
    <x v="2"/>
    <n v="759713"/>
    <n v="951"/>
    <n v="4833"/>
    <n v="1"/>
    <n v="0"/>
    <x v="0"/>
    <x v="334"/>
    <x v="334"/>
    <n v="5"/>
    <s v="07-03-2023"/>
    <s v="Delivered"/>
    <x v="0"/>
    <n v="951"/>
    <x v="0"/>
    <n v="-3882"/>
  </r>
  <r>
    <n v="20988446"/>
    <x v="2"/>
    <n v="348213"/>
    <n v="7716"/>
    <n v="4833"/>
    <n v="1"/>
    <n v="771.6"/>
    <x v="3"/>
    <x v="326"/>
    <x v="326"/>
    <n v="1"/>
    <s v="21-03-2023"/>
    <s v="Delivered"/>
    <x v="1"/>
    <n v="6944.4"/>
    <x v="3"/>
    <n v="2111.4"/>
  </r>
  <r>
    <n v="87933054"/>
    <x v="2"/>
    <n v="837967"/>
    <n v="18300"/>
    <n v="4833"/>
    <n v="1"/>
    <n v="0"/>
    <x v="0"/>
    <x v="321"/>
    <x v="321"/>
    <n v="5"/>
    <s v="21-03-2023"/>
    <s v="Delivered"/>
    <x v="0"/>
    <n v="18300"/>
    <x v="2"/>
    <n v="13467"/>
  </r>
  <r>
    <n v="13579612"/>
    <x v="2"/>
    <n v="715895"/>
    <n v="8274"/>
    <n v="4833"/>
    <n v="1"/>
    <n v="413.7"/>
    <x v="2"/>
    <x v="30"/>
    <x v="30"/>
    <n v="1"/>
    <s v="27-03-2023"/>
    <s v="Delivered"/>
    <x v="2"/>
    <n v="7860.3"/>
    <x v="3"/>
    <n v="3027.3"/>
  </r>
  <r>
    <n v="30517835"/>
    <x v="2"/>
    <n v="643732"/>
    <n v="1004"/>
    <n v="4833"/>
    <n v="4"/>
    <n v="0"/>
    <x v="0"/>
    <x v="335"/>
    <x v="335"/>
    <n v="1"/>
    <s v="16-03-2023"/>
    <s v="Delivered"/>
    <x v="3"/>
    <n v="4016"/>
    <x v="0"/>
    <n v="-15316"/>
  </r>
  <r>
    <n v="27013243"/>
    <x v="2"/>
    <n v="498301"/>
    <n v="7918"/>
    <n v="4833"/>
    <n v="1"/>
    <n v="395.9"/>
    <x v="2"/>
    <x v="331"/>
    <x v="331"/>
    <n v="2"/>
    <s v="11-03-2023"/>
    <s v="Delivered"/>
    <x v="3"/>
    <n v="7522.1"/>
    <x v="4"/>
    <n v="2689.1"/>
  </r>
  <r>
    <n v="27896471"/>
    <x v="2"/>
    <n v="768573"/>
    <n v="11353"/>
    <n v="4833"/>
    <n v="1"/>
    <n v="0"/>
    <x v="0"/>
    <x v="329"/>
    <x v="329"/>
    <n v="4"/>
    <s v="14-03-2023"/>
    <s v="Delivered"/>
    <x v="0"/>
    <n v="11353"/>
    <x v="2"/>
    <n v="6520"/>
  </r>
  <r>
    <n v="82905845"/>
    <x v="3"/>
    <n v="274809"/>
    <n v="13336"/>
    <n v="5303"/>
    <n v="1"/>
    <n v="0"/>
    <x v="0"/>
    <x v="336"/>
    <x v="336"/>
    <n v="3"/>
    <s v="14-03-2023"/>
    <s v="Delivered"/>
    <x v="0"/>
    <n v="13336"/>
    <x v="3"/>
    <n v="8033"/>
  </r>
  <r>
    <n v="65079923"/>
    <x v="3"/>
    <n v="443461"/>
    <n v="17445"/>
    <n v="5303"/>
    <n v="1"/>
    <n v="0"/>
    <x v="0"/>
    <x v="322"/>
    <x v="322"/>
    <n v="3"/>
    <s v="11-03-2023"/>
    <s v="Delivered"/>
    <x v="3"/>
    <n v="17445"/>
    <x v="0"/>
    <n v="12142"/>
  </r>
  <r>
    <n v="26800072"/>
    <x v="3"/>
    <n v="564552"/>
    <n v="14517"/>
    <n v="5303"/>
    <n v="1"/>
    <n v="725.85"/>
    <x v="2"/>
    <x v="337"/>
    <x v="337"/>
    <n v="5"/>
    <s v="05-03-2023"/>
    <s v="Delivered"/>
    <x v="1"/>
    <n v="13791.15"/>
    <x v="2"/>
    <n v="8488.15"/>
  </r>
  <r>
    <n v="48124318"/>
    <x v="3"/>
    <n v="799405"/>
    <n v="10775"/>
    <n v="5303"/>
    <n v="1"/>
    <n v="0"/>
    <x v="0"/>
    <x v="1"/>
    <x v="1"/>
    <n v="1"/>
    <s v="31-03-2023"/>
    <s v="Delivered"/>
    <x v="0"/>
    <n v="10775"/>
    <x v="1"/>
    <n v="5472"/>
  </r>
  <r>
    <n v="88891300"/>
    <x v="3"/>
    <n v="700318"/>
    <n v="2440"/>
    <n v="5303"/>
    <n v="2"/>
    <n v="0"/>
    <x v="0"/>
    <x v="338"/>
    <x v="338"/>
    <n v="1"/>
    <s v="24-03-2023"/>
    <s v="Delivered"/>
    <x v="1"/>
    <n v="4880"/>
    <x v="0"/>
    <n v="-5726"/>
  </r>
  <r>
    <n v="28639738"/>
    <x v="3"/>
    <n v="462874"/>
    <n v="7602"/>
    <n v="5303"/>
    <n v="1"/>
    <n v="1140.3"/>
    <x v="1"/>
    <x v="332"/>
    <x v="332"/>
    <n v="6"/>
    <s v="12-03-2023"/>
    <s v="Delivered"/>
    <x v="0"/>
    <n v="6461.7"/>
    <x v="3"/>
    <n v="1158.7"/>
  </r>
  <r>
    <n v="33173544"/>
    <x v="3"/>
    <n v="410445"/>
    <n v="2988"/>
    <n v="5303"/>
    <n v="2"/>
    <n v="0"/>
    <x v="0"/>
    <x v="339"/>
    <x v="339"/>
    <n v="7"/>
    <s v="14-03-2023"/>
    <s v="Delivered"/>
    <x v="0"/>
    <n v="5976"/>
    <x v="3"/>
    <n v="-4630"/>
  </r>
  <r>
    <n v="28892086"/>
    <x v="3"/>
    <n v="599194"/>
    <n v="10139"/>
    <n v="5303"/>
    <n v="4"/>
    <n v="2027.8"/>
    <x v="2"/>
    <x v="340"/>
    <x v="340"/>
    <n v="3"/>
    <s v="16-03-2023"/>
    <s v="Delivered"/>
    <x v="1"/>
    <n v="38528.199999999997"/>
    <x v="0"/>
    <n v="17316.2"/>
  </r>
  <r>
    <n v="60372847"/>
    <x v="3"/>
    <n v="390719"/>
    <n v="3806"/>
    <n v="5303"/>
    <n v="2"/>
    <n v="0"/>
    <x v="0"/>
    <x v="339"/>
    <x v="339"/>
    <n v="7"/>
    <s v="14-03-2023"/>
    <s v="Delivered"/>
    <x v="3"/>
    <n v="7612"/>
    <x v="0"/>
    <n v="-2994"/>
  </r>
  <r>
    <n v="41726318"/>
    <x v="3"/>
    <n v="919871"/>
    <n v="14031"/>
    <n v="5303"/>
    <n v="1"/>
    <n v="701.55"/>
    <x v="2"/>
    <x v="326"/>
    <x v="326"/>
    <n v="7"/>
    <s v="27-03-2023"/>
    <s v="Delivered"/>
    <x v="1"/>
    <n v="13329.45"/>
    <x v="2"/>
    <n v="8026.45"/>
  </r>
  <r>
    <n v="60903955"/>
    <x v="4"/>
    <n v="868595"/>
    <n v="1500"/>
    <n v="1807"/>
    <n v="1"/>
    <n v="75"/>
    <x v="2"/>
    <x v="341"/>
    <x v="341"/>
    <n v="7"/>
    <s v="10-03-2023"/>
    <s v="Delivered"/>
    <x v="0"/>
    <n v="1425"/>
    <x v="2"/>
    <n v="-382"/>
  </r>
  <r>
    <n v="38351344"/>
    <x v="4"/>
    <n v="640186"/>
    <n v="14362"/>
    <n v="1807"/>
    <n v="2"/>
    <n v="1436.2"/>
    <x v="2"/>
    <x v="335"/>
    <x v="335"/>
    <n v="7"/>
    <s v="22-03-2023"/>
    <s v="Delivered"/>
    <x v="0"/>
    <n v="27287.8"/>
    <x v="1"/>
    <n v="23673.8"/>
  </r>
  <r>
    <n v="33386929"/>
    <x v="4"/>
    <n v="796707"/>
    <n v="16960"/>
    <n v="1807"/>
    <n v="2"/>
    <n v="3392"/>
    <x v="3"/>
    <x v="330"/>
    <x v="330"/>
    <n v="2"/>
    <s v="07-03-2023"/>
    <s v="Delivered"/>
    <x v="0"/>
    <n v="30528"/>
    <x v="3"/>
    <n v="26914"/>
  </r>
  <r>
    <n v="41383044"/>
    <x v="4"/>
    <n v="714646"/>
    <n v="5995"/>
    <n v="1807"/>
    <n v="4"/>
    <n v="0"/>
    <x v="0"/>
    <x v="322"/>
    <x v="322"/>
    <n v="3"/>
    <s v="11-03-2023"/>
    <s v="Delivered"/>
    <x v="1"/>
    <n v="23980"/>
    <x v="3"/>
    <n v="16752"/>
  </r>
  <r>
    <n v="22388090"/>
    <x v="4"/>
    <n v="733036"/>
    <n v="17880"/>
    <n v="1807"/>
    <n v="1"/>
    <n v="3576"/>
    <x v="4"/>
    <x v="331"/>
    <x v="331"/>
    <n v="1"/>
    <s v="10-03-2023"/>
    <s v="Delivered"/>
    <x v="3"/>
    <n v="14304"/>
    <x v="2"/>
    <n v="12497"/>
  </r>
  <r>
    <n v="50181935"/>
    <x v="4"/>
    <n v="600773"/>
    <n v="8967"/>
    <n v="1807"/>
    <n v="2"/>
    <n v="896.7"/>
    <x v="2"/>
    <x v="338"/>
    <x v="338"/>
    <n v="3"/>
    <s v="26-03-2023"/>
    <s v="Delivered"/>
    <x v="1"/>
    <n v="17037.3"/>
    <x v="0"/>
    <n v="13423.3"/>
  </r>
  <r>
    <n v="71477426"/>
    <x v="5"/>
    <n v="969969"/>
    <n v="11857"/>
    <n v="6320"/>
    <n v="3"/>
    <n v="0"/>
    <x v="0"/>
    <x v="331"/>
    <x v="331"/>
    <n v="1"/>
    <s v="10-03-2023"/>
    <s v="Delivered"/>
    <x v="2"/>
    <n v="35571"/>
    <x v="1"/>
    <n v="16611"/>
  </r>
  <r>
    <n v="23044889"/>
    <x v="5"/>
    <n v="637605"/>
    <n v="15130"/>
    <n v="6320"/>
    <n v="2"/>
    <n v="0"/>
    <x v="0"/>
    <x v="341"/>
    <x v="341"/>
    <n v="5"/>
    <s v="08-03-2023"/>
    <s v="Delivered"/>
    <x v="0"/>
    <n v="30260"/>
    <x v="0"/>
    <n v="17620"/>
  </r>
  <r>
    <n v="20106509"/>
    <x v="5"/>
    <n v="717555"/>
    <n v="6264"/>
    <n v="6320"/>
    <n v="1"/>
    <n v="0"/>
    <x v="0"/>
    <x v="13"/>
    <x v="13"/>
    <n v="3"/>
    <s v="30-03-2023"/>
    <s v="Delivered"/>
    <x v="2"/>
    <n v="6264"/>
    <x v="2"/>
    <n v="-56"/>
  </r>
  <r>
    <n v="48736657"/>
    <x v="5"/>
    <n v="390425"/>
    <n v="17838"/>
    <n v="6320"/>
    <n v="1"/>
    <n v="1783.8"/>
    <x v="3"/>
    <x v="29"/>
    <x v="29"/>
    <n v="1"/>
    <s v="29-03-2023"/>
    <s v="Delivered"/>
    <x v="0"/>
    <n v="16054.2"/>
    <x v="1"/>
    <n v="9734.2000000000007"/>
  </r>
  <r>
    <n v="80138498"/>
    <x v="5"/>
    <n v="694241"/>
    <n v="2769"/>
    <n v="6320"/>
    <n v="2"/>
    <n v="0"/>
    <x v="0"/>
    <x v="339"/>
    <x v="339"/>
    <n v="5"/>
    <s v="12-03-2023"/>
    <s v="Delivered"/>
    <x v="0"/>
    <n v="5538"/>
    <x v="1"/>
    <n v="-7102"/>
  </r>
  <r>
    <n v="97069904"/>
    <x v="6"/>
    <n v="628705"/>
    <n v="8336"/>
    <n v="6716"/>
    <n v="3"/>
    <n v="1250.4000000000001"/>
    <x v="2"/>
    <x v="341"/>
    <x v="341"/>
    <n v="2"/>
    <s v="05-03-2023"/>
    <s v="Delivered"/>
    <x v="2"/>
    <n v="23757.599999999999"/>
    <x v="1"/>
    <n v="3609.6"/>
  </r>
  <r>
    <n v="80532309"/>
    <x v="6"/>
    <n v="258760"/>
    <n v="1049"/>
    <n v="6716"/>
    <n v="1"/>
    <n v="209.8"/>
    <x v="4"/>
    <x v="13"/>
    <x v="13"/>
    <n v="2"/>
    <s v="29-03-2023"/>
    <s v="Delivered"/>
    <x v="0"/>
    <n v="839.2"/>
    <x v="0"/>
    <n v="-5876.8"/>
  </r>
  <r>
    <n v="65472370"/>
    <x v="6"/>
    <n v="726725"/>
    <n v="4964"/>
    <n v="6716"/>
    <n v="3"/>
    <n v="744.6"/>
    <x v="2"/>
    <x v="334"/>
    <x v="334"/>
    <n v="6"/>
    <s v="08-03-2023"/>
    <s v="Delivered"/>
    <x v="3"/>
    <n v="14147.4"/>
    <x v="3"/>
    <n v="-6000.6"/>
  </r>
  <r>
    <n v="69897763"/>
    <x v="6"/>
    <n v="561260"/>
    <n v="16195"/>
    <n v="6716"/>
    <n v="2"/>
    <n v="1619.5"/>
    <x v="2"/>
    <x v="342"/>
    <x v="342"/>
    <n v="7"/>
    <s v="29-03-2023"/>
    <s v="Delivered"/>
    <x v="0"/>
    <n v="30770.5"/>
    <x v="2"/>
    <n v="17338.5"/>
  </r>
  <r>
    <n v="83212334"/>
    <x v="6"/>
    <n v="441099"/>
    <n v="12888"/>
    <n v="6716"/>
    <n v="1"/>
    <n v="1288.8"/>
    <x v="3"/>
    <x v="170"/>
    <x v="170"/>
    <n v="7"/>
    <s v="05-03-2023"/>
    <s v="Delivered"/>
    <x v="1"/>
    <n v="11599.2"/>
    <x v="1"/>
    <n v="4883.2"/>
  </r>
  <r>
    <n v="54629892"/>
    <x v="6"/>
    <n v="695962"/>
    <n v="2221"/>
    <n v="6716"/>
    <n v="1"/>
    <n v="0"/>
    <x v="0"/>
    <x v="340"/>
    <x v="340"/>
    <n v="7"/>
    <s v="20-03-2023"/>
    <s v="Delivered"/>
    <x v="2"/>
    <n v="2221"/>
    <x v="0"/>
    <n v="-4495"/>
  </r>
  <r>
    <n v="77292380"/>
    <x v="6"/>
    <n v="911521"/>
    <n v="10271"/>
    <n v="6716"/>
    <n v="1"/>
    <n v="1540.65"/>
    <x v="1"/>
    <x v="343"/>
    <x v="343"/>
    <n v="7"/>
    <s v="08-03-2023"/>
    <s v="Delivered"/>
    <x v="0"/>
    <n v="8730.35"/>
    <x v="0"/>
    <n v="2014.35"/>
  </r>
  <r>
    <n v="18530615"/>
    <x v="6"/>
    <n v="886341"/>
    <n v="10182"/>
    <n v="6716"/>
    <n v="1"/>
    <n v="1527.3"/>
    <x v="1"/>
    <x v="344"/>
    <x v="344"/>
    <n v="1"/>
    <s v="05-03-2023"/>
    <s v="Delivered"/>
    <x v="2"/>
    <n v="8654.7000000000007"/>
    <x v="0"/>
    <n v="1938.7"/>
  </r>
  <r>
    <n v="40158811"/>
    <x v="6"/>
    <n v="341647"/>
    <n v="12733"/>
    <n v="6716"/>
    <n v="2"/>
    <n v="0"/>
    <x v="0"/>
    <x v="343"/>
    <x v="343"/>
    <n v="3"/>
    <s v="04-03-2023"/>
    <s v="Delivered"/>
    <x v="1"/>
    <n v="25466"/>
    <x v="3"/>
    <n v="12034"/>
  </r>
  <r>
    <n v="52213778"/>
    <x v="6"/>
    <n v="935381"/>
    <n v="7610"/>
    <n v="6716"/>
    <n v="1"/>
    <n v="0"/>
    <x v="0"/>
    <x v="328"/>
    <x v="328"/>
    <n v="5"/>
    <s v="24-03-2023"/>
    <s v="Delivered"/>
    <x v="0"/>
    <n v="7610"/>
    <x v="2"/>
    <n v="894"/>
  </r>
  <r>
    <n v="77172238"/>
    <x v="6"/>
    <n v="899080"/>
    <n v="10099"/>
    <n v="6716"/>
    <n v="1"/>
    <n v="0"/>
    <x v="0"/>
    <x v="336"/>
    <x v="336"/>
    <n v="4"/>
    <s v="15-03-2023"/>
    <s v="Delivered"/>
    <x v="0"/>
    <n v="10099"/>
    <x v="3"/>
    <n v="3383"/>
  </r>
  <r>
    <n v="29163535"/>
    <x v="7"/>
    <n v="232792"/>
    <n v="13117"/>
    <n v="13689"/>
    <n v="4"/>
    <n v="0"/>
    <x v="0"/>
    <x v="336"/>
    <x v="336"/>
    <n v="6"/>
    <s v="17-03-2023"/>
    <s v="Delivered"/>
    <x v="0"/>
    <n v="52468"/>
    <x v="2"/>
    <n v="-2288"/>
  </r>
  <r>
    <n v="15253567"/>
    <x v="7"/>
    <n v="239569"/>
    <n v="9136"/>
    <n v="13689"/>
    <n v="1"/>
    <n v="913.6"/>
    <x v="3"/>
    <x v="344"/>
    <x v="344"/>
    <n v="3"/>
    <s v="07-03-2023"/>
    <s v="Delivered"/>
    <x v="1"/>
    <n v="8222.4"/>
    <x v="1"/>
    <n v="-5466.6"/>
  </r>
  <r>
    <n v="70362235"/>
    <x v="7"/>
    <n v="344775"/>
    <n v="2342"/>
    <n v="13689"/>
    <n v="4"/>
    <n v="0"/>
    <x v="0"/>
    <x v="324"/>
    <x v="324"/>
    <n v="7"/>
    <s v="19-03-2023"/>
    <s v="Delivered"/>
    <x v="2"/>
    <n v="9368"/>
    <x v="1"/>
    <n v="-45388"/>
  </r>
  <r>
    <n v="23676961"/>
    <x v="7"/>
    <n v="554877"/>
    <n v="18507"/>
    <n v="13689"/>
    <n v="3"/>
    <n v="11104.2"/>
    <x v="4"/>
    <x v="332"/>
    <x v="332"/>
    <n v="4"/>
    <s v="10-03-2023"/>
    <s v="Delivered"/>
    <x v="0"/>
    <n v="44416.800000000003"/>
    <x v="2"/>
    <n v="3349.8"/>
  </r>
  <r>
    <n v="59755172"/>
    <x v="8"/>
    <n v="759713"/>
    <n v="12207"/>
    <n v="8679"/>
    <n v="1"/>
    <n v="0"/>
    <x v="0"/>
    <x v="33"/>
    <x v="33"/>
    <n v="1"/>
    <s v="26-03-2023"/>
    <s v="Delivered"/>
    <x v="2"/>
    <n v="12207"/>
    <x v="2"/>
    <n v="3528"/>
  </r>
  <r>
    <n v="27092236"/>
    <x v="8"/>
    <n v="311636"/>
    <n v="18683"/>
    <n v="8679"/>
    <n v="2"/>
    <n v="0"/>
    <x v="0"/>
    <x v="342"/>
    <x v="342"/>
    <n v="1"/>
    <s v="23-03-2023"/>
    <s v="Delivered"/>
    <x v="2"/>
    <n v="37366"/>
    <x v="3"/>
    <n v="20008"/>
  </r>
  <r>
    <n v="28176954"/>
    <x v="8"/>
    <n v="640656"/>
    <n v="5409"/>
    <n v="8679"/>
    <n v="2"/>
    <n v="0"/>
    <x v="0"/>
    <x v="324"/>
    <x v="324"/>
    <n v="2"/>
    <s v="14-03-2023"/>
    <s v="Delivered"/>
    <x v="0"/>
    <n v="10818"/>
    <x v="1"/>
    <n v="-6540"/>
  </r>
  <r>
    <n v="35006323"/>
    <x v="8"/>
    <n v="842865"/>
    <n v="5531"/>
    <n v="8679"/>
    <n v="1"/>
    <n v="829.65"/>
    <x v="1"/>
    <x v="322"/>
    <x v="322"/>
    <n v="2"/>
    <s v="10-03-2023"/>
    <s v="Delivered"/>
    <x v="2"/>
    <n v="4701.3500000000004"/>
    <x v="0"/>
    <n v="-3977.65"/>
  </r>
  <r>
    <n v="23770458"/>
    <x v="8"/>
    <n v="351884"/>
    <n v="5579"/>
    <n v="8679"/>
    <n v="1"/>
    <n v="557.9"/>
    <x v="3"/>
    <x v="327"/>
    <x v="327"/>
    <n v="2"/>
    <s v="19-03-2023"/>
    <s v="Delivered"/>
    <x v="0"/>
    <n v="5021.1000000000004"/>
    <x v="3"/>
    <n v="-3657.9"/>
  </r>
  <r>
    <n v="73100462"/>
    <x v="8"/>
    <n v="637605"/>
    <n v="7664"/>
    <n v="8679"/>
    <n v="1"/>
    <n v="0"/>
    <x v="0"/>
    <x v="329"/>
    <x v="329"/>
    <n v="5"/>
    <s v="15-03-2023"/>
    <s v="Delivered"/>
    <x v="2"/>
    <n v="7664"/>
    <x v="2"/>
    <n v="-1015"/>
  </r>
  <r>
    <n v="35140847"/>
    <x v="8"/>
    <n v="651504"/>
    <n v="7384"/>
    <n v="8679"/>
    <n v="1"/>
    <n v="0"/>
    <x v="0"/>
    <x v="13"/>
    <x v="13"/>
    <n v="4"/>
    <s v="31-03-2023"/>
    <s v="Delivered"/>
    <x v="0"/>
    <n v="7384"/>
    <x v="1"/>
    <n v="-1295"/>
  </r>
  <r>
    <n v="77378254"/>
    <x v="8"/>
    <n v="566704"/>
    <n v="18884"/>
    <n v="8679"/>
    <n v="1"/>
    <n v="944.2"/>
    <x v="2"/>
    <x v="330"/>
    <x v="330"/>
    <n v="5"/>
    <s v="10-03-2023"/>
    <s v="Delivered"/>
    <x v="0"/>
    <n v="17939.8"/>
    <x v="0"/>
    <n v="9260.7999999999993"/>
  </r>
  <r>
    <n v="80669879"/>
    <x v="8"/>
    <n v="935395"/>
    <n v="9097"/>
    <n v="8679"/>
    <n v="2"/>
    <n v="1819.4"/>
    <x v="3"/>
    <x v="334"/>
    <x v="334"/>
    <n v="6"/>
    <s v="08-03-2023"/>
    <s v="Delivered"/>
    <x v="0"/>
    <n v="16374.6"/>
    <x v="3"/>
    <n v="-983.4"/>
  </r>
  <r>
    <n v="64864099"/>
    <x v="8"/>
    <n v="962427"/>
    <n v="5664"/>
    <n v="8679"/>
    <n v="1"/>
    <n v="0"/>
    <x v="0"/>
    <x v="30"/>
    <x v="30"/>
    <n v="1"/>
    <s v="27-03-2023"/>
    <s v="Delivered"/>
    <x v="2"/>
    <n v="5664"/>
    <x v="1"/>
    <n v="-3015"/>
  </r>
  <r>
    <n v="91390501"/>
    <x v="8"/>
    <n v="200754"/>
    <n v="18670"/>
    <n v="8679"/>
    <n v="2"/>
    <n v="0"/>
    <x v="0"/>
    <x v="343"/>
    <x v="343"/>
    <n v="2"/>
    <s v="03-03-2023"/>
    <s v="Delivered"/>
    <x v="3"/>
    <n v="37340"/>
    <x v="0"/>
    <n v="19982"/>
  </r>
  <r>
    <n v="65692629"/>
    <x v="8"/>
    <n v="980746"/>
    <n v="16545"/>
    <n v="8679"/>
    <n v="2"/>
    <n v="0"/>
    <x v="0"/>
    <x v="324"/>
    <x v="324"/>
    <n v="4"/>
    <s v="16-03-2023"/>
    <s v="Delivered"/>
    <x v="3"/>
    <n v="33090"/>
    <x v="0"/>
    <n v="15732"/>
  </r>
  <r>
    <n v="30452412"/>
    <x v="8"/>
    <n v="848645"/>
    <n v="8692"/>
    <n v="8679"/>
    <n v="1"/>
    <n v="0"/>
    <x v="0"/>
    <x v="340"/>
    <x v="340"/>
    <n v="6"/>
    <s v="19-03-2023"/>
    <s v="Delivered"/>
    <x v="2"/>
    <n v="8692"/>
    <x v="2"/>
    <n v="13"/>
  </r>
  <r>
    <n v="40245233"/>
    <x v="9"/>
    <n v="509030"/>
    <n v="15676"/>
    <n v="7043"/>
    <n v="3"/>
    <n v="2351.4"/>
    <x v="2"/>
    <x v="33"/>
    <x v="33"/>
    <n v="4"/>
    <s v="29-03-2023"/>
    <s v="Delivered"/>
    <x v="2"/>
    <n v="44676.6"/>
    <x v="0"/>
    <n v="23547.599999999999"/>
  </r>
  <r>
    <n v="33593960"/>
    <x v="9"/>
    <n v="597455"/>
    <n v="4882"/>
    <n v="7043"/>
    <n v="3"/>
    <n v="732.3"/>
    <x v="2"/>
    <x v="345"/>
    <x v="345"/>
    <n v="2"/>
    <s v="20-03-2023"/>
    <s v="Delivered"/>
    <x v="2"/>
    <n v="13913.7"/>
    <x v="0"/>
    <n v="-7215.3"/>
  </r>
  <r>
    <n v="70166480"/>
    <x v="9"/>
    <n v="699284"/>
    <n v="13891"/>
    <n v="7043"/>
    <n v="3"/>
    <n v="4167.3"/>
    <x v="3"/>
    <x v="324"/>
    <x v="324"/>
    <n v="2"/>
    <s v="14-03-2023"/>
    <s v="Delivered"/>
    <x v="0"/>
    <n v="37505.699999999997"/>
    <x v="0"/>
    <n v="16376.7"/>
  </r>
  <r>
    <n v="88703005"/>
    <x v="9"/>
    <n v="675497"/>
    <n v="9016"/>
    <n v="7043"/>
    <n v="1"/>
    <n v="0"/>
    <x v="0"/>
    <x v="332"/>
    <x v="332"/>
    <n v="1"/>
    <s v="07-03-2023"/>
    <s v="Delivered"/>
    <x v="2"/>
    <n v="9016"/>
    <x v="3"/>
    <n v="1973"/>
  </r>
  <r>
    <n v="26587799"/>
    <x v="9"/>
    <n v="888049"/>
    <n v="15995"/>
    <n v="7043"/>
    <n v="2"/>
    <n v="0"/>
    <x v="0"/>
    <x v="344"/>
    <x v="344"/>
    <n v="6"/>
    <s v="10-03-2023"/>
    <s v="Delivered"/>
    <x v="0"/>
    <n v="31990"/>
    <x v="2"/>
    <n v="17904"/>
  </r>
  <r>
    <n v="87669750"/>
    <x v="9"/>
    <n v="519588"/>
    <n v="4865"/>
    <n v="7043"/>
    <n v="1"/>
    <n v="0"/>
    <x v="0"/>
    <x v="172"/>
    <x v="172"/>
    <n v="6"/>
    <s v="03-03-2023"/>
    <s v="Delivered"/>
    <x v="0"/>
    <n v="4865"/>
    <x v="1"/>
    <n v="-2178"/>
  </r>
  <r>
    <n v="31980274"/>
    <x v="9"/>
    <n v="254617"/>
    <n v="19529"/>
    <n v="7043"/>
    <n v="1"/>
    <n v="0"/>
    <x v="0"/>
    <x v="322"/>
    <x v="322"/>
    <n v="6"/>
    <s v="14-03-2023"/>
    <s v="Delivered"/>
    <x v="0"/>
    <n v="19529"/>
    <x v="3"/>
    <n v="12486"/>
  </r>
  <r>
    <n v="77750178"/>
    <x v="9"/>
    <n v="783347"/>
    <n v="12341"/>
    <n v="7043"/>
    <n v="2"/>
    <n v="0"/>
    <x v="0"/>
    <x v="322"/>
    <x v="322"/>
    <n v="3"/>
    <s v="11-03-2023"/>
    <s v="Delivered"/>
    <x v="2"/>
    <n v="24682"/>
    <x v="1"/>
    <n v="10596"/>
  </r>
  <r>
    <n v="73771720"/>
    <x v="9"/>
    <n v="774779"/>
    <n v="17203"/>
    <n v="7043"/>
    <n v="1"/>
    <n v="0"/>
    <x v="0"/>
    <x v="344"/>
    <x v="344"/>
    <n v="4"/>
    <s v="08-03-2023"/>
    <s v="Delivered"/>
    <x v="0"/>
    <n v="17203"/>
    <x v="3"/>
    <n v="10160"/>
  </r>
  <r>
    <n v="30456313"/>
    <x v="10"/>
    <n v="744719"/>
    <n v="11671"/>
    <n v="10780"/>
    <n v="1"/>
    <n v="0"/>
    <x v="0"/>
    <x v="331"/>
    <x v="331"/>
    <n v="2"/>
    <s v="11-03-2023"/>
    <s v="Delivered"/>
    <x v="0"/>
    <n v="11671"/>
    <x v="1"/>
    <n v="891"/>
  </r>
  <r>
    <n v="36770527"/>
    <x v="10"/>
    <n v="513328"/>
    <n v="5388"/>
    <n v="10780"/>
    <n v="3"/>
    <n v="2424.6"/>
    <x v="1"/>
    <x v="340"/>
    <x v="340"/>
    <n v="7"/>
    <s v="20-03-2023"/>
    <s v="Delivered"/>
    <x v="3"/>
    <n v="13739.4"/>
    <x v="1"/>
    <n v="-18600.599999999999"/>
  </r>
  <r>
    <n v="31810655"/>
    <x v="10"/>
    <n v="586996"/>
    <n v="584"/>
    <n v="10780"/>
    <n v="2"/>
    <n v="0"/>
    <x v="0"/>
    <x v="335"/>
    <x v="335"/>
    <n v="6"/>
    <s v="21-03-2023"/>
    <s v="Delivered"/>
    <x v="3"/>
    <n v="1168"/>
    <x v="2"/>
    <n v="-20392"/>
  </r>
  <r>
    <n v="92558242"/>
    <x v="10"/>
    <n v="217094"/>
    <n v="12247"/>
    <n v="10780"/>
    <n v="2"/>
    <n v="2449.4"/>
    <x v="3"/>
    <x v="331"/>
    <x v="331"/>
    <n v="4"/>
    <s v="13-03-2023"/>
    <s v="Delivered"/>
    <x v="0"/>
    <n v="22044.6"/>
    <x v="0"/>
    <n v="484.6"/>
  </r>
  <r>
    <n v="44392446"/>
    <x v="10"/>
    <n v="439669"/>
    <n v="5142"/>
    <n v="10780"/>
    <n v="1"/>
    <n v="257.10000000000002"/>
    <x v="2"/>
    <x v="321"/>
    <x v="321"/>
    <n v="6"/>
    <s v="22-03-2023"/>
    <s v="Delivered"/>
    <x v="2"/>
    <n v="4884.8999999999996"/>
    <x v="2"/>
    <n v="-5895.1"/>
  </r>
  <r>
    <n v="16866268"/>
    <x v="11"/>
    <n v="564032"/>
    <n v="1733"/>
    <n v="14603"/>
    <n v="2"/>
    <n v="173.3"/>
    <x v="2"/>
    <x v="170"/>
    <x v="170"/>
    <n v="4"/>
    <s v="02-03-2023"/>
    <s v="Delivered"/>
    <x v="3"/>
    <n v="3292.7"/>
    <x v="1"/>
    <n v="-25913.3"/>
  </r>
  <r>
    <n v="53112268"/>
    <x v="11"/>
    <n v="617469"/>
    <n v="6021"/>
    <n v="14603"/>
    <n v="1"/>
    <n v="903.15"/>
    <x v="1"/>
    <x v="333"/>
    <x v="333"/>
    <n v="1"/>
    <s v="15-03-2023"/>
    <s v="Delivered"/>
    <x v="0"/>
    <n v="5117.8500000000004"/>
    <x v="1"/>
    <n v="-9485.15"/>
  </r>
  <r>
    <n v="72937522"/>
    <x v="11"/>
    <n v="427999"/>
    <n v="1025"/>
    <n v="14603"/>
    <n v="4"/>
    <n v="205"/>
    <x v="2"/>
    <x v="324"/>
    <x v="324"/>
    <n v="3"/>
    <s v="15-03-2023"/>
    <s v="Delivered"/>
    <x v="0"/>
    <n v="3895"/>
    <x v="1"/>
    <n v="-54517"/>
  </r>
  <r>
    <n v="55461591"/>
    <x v="11"/>
    <n v="776289"/>
    <n v="14802"/>
    <n v="14603"/>
    <n v="3"/>
    <n v="0"/>
    <x v="0"/>
    <x v="345"/>
    <x v="345"/>
    <n v="7"/>
    <s v="25-03-2023"/>
    <s v="Delivered"/>
    <x v="0"/>
    <n v="44406"/>
    <x v="4"/>
    <n v="597"/>
  </r>
  <r>
    <n v="95756900"/>
    <x v="11"/>
    <n v="860458"/>
    <n v="662"/>
    <n v="14603"/>
    <n v="4"/>
    <n v="132.4"/>
    <x v="2"/>
    <x v="330"/>
    <x v="330"/>
    <n v="5"/>
    <s v="10-03-2023"/>
    <s v="Delivered"/>
    <x v="2"/>
    <n v="2515.6"/>
    <x v="0"/>
    <n v="-55896.4"/>
  </r>
  <r>
    <n v="73070585"/>
    <x v="11"/>
    <n v="842108"/>
    <n v="19668"/>
    <n v="14603"/>
    <n v="3"/>
    <n v="0"/>
    <x v="0"/>
    <x v="173"/>
    <x v="173"/>
    <n v="6"/>
    <s v="05-03-2023"/>
    <s v="Delivered"/>
    <x v="2"/>
    <n v="59004"/>
    <x v="1"/>
    <n v="15195"/>
  </r>
  <r>
    <n v="10744212"/>
    <x v="11"/>
    <n v="724970"/>
    <n v="9261"/>
    <n v="14603"/>
    <n v="1"/>
    <n v="463.05"/>
    <x v="2"/>
    <x v="332"/>
    <x v="332"/>
    <n v="2"/>
    <s v="08-03-2023"/>
    <s v="Delivered"/>
    <x v="2"/>
    <n v="8797.9500000000007"/>
    <x v="3"/>
    <n v="-5805.05"/>
  </r>
  <r>
    <n v="98329927"/>
    <x v="12"/>
    <n v="982351"/>
    <n v="19549"/>
    <n v="5308"/>
    <n v="3"/>
    <n v="0"/>
    <x v="0"/>
    <x v="325"/>
    <x v="325"/>
    <n v="4"/>
    <s v="28-03-2023"/>
    <s v="Delivered"/>
    <x v="2"/>
    <n v="58647"/>
    <x v="0"/>
    <n v="42723"/>
  </r>
  <r>
    <n v="19978827"/>
    <x v="12"/>
    <n v="411895"/>
    <n v="16453"/>
    <n v="5308"/>
    <n v="3"/>
    <n v="9871.7999999999993"/>
    <x v="4"/>
    <x v="329"/>
    <x v="329"/>
    <n v="4"/>
    <s v="14-03-2023"/>
    <s v="Delivered"/>
    <x v="0"/>
    <n v="39487.199999999997"/>
    <x v="0"/>
    <n v="23563.200000000001"/>
  </r>
  <r>
    <n v="84040345"/>
    <x v="12"/>
    <n v="838613"/>
    <n v="5746"/>
    <n v="5308"/>
    <n v="1"/>
    <n v="574.6"/>
    <x v="3"/>
    <x v="170"/>
    <x v="170"/>
    <n v="5"/>
    <s v="03-03-2023"/>
    <s v="Delivered"/>
    <x v="1"/>
    <n v="5171.3999999999996"/>
    <x v="0"/>
    <n v="-136.6"/>
  </r>
  <r>
    <n v="84721440"/>
    <x v="12"/>
    <n v="528709"/>
    <n v="5436"/>
    <n v="5308"/>
    <n v="3"/>
    <n v="0"/>
    <x v="0"/>
    <x v="336"/>
    <x v="336"/>
    <n v="1"/>
    <s v="12-03-2023"/>
    <s v="Delivered"/>
    <x v="2"/>
    <n v="16308"/>
    <x v="2"/>
    <n v="384"/>
  </r>
  <r>
    <n v="79839059"/>
    <x v="12"/>
    <n v="872036"/>
    <n v="16589"/>
    <n v="5308"/>
    <n v="1"/>
    <n v="0"/>
    <x v="0"/>
    <x v="322"/>
    <x v="322"/>
    <n v="6"/>
    <s v="14-03-2023"/>
    <s v="Delivered"/>
    <x v="2"/>
    <n v="16589"/>
    <x v="3"/>
    <n v="11281"/>
  </r>
  <r>
    <n v="31217198"/>
    <x v="12"/>
    <n v="536318"/>
    <n v="7099"/>
    <n v="5308"/>
    <n v="2"/>
    <n v="0"/>
    <x v="0"/>
    <x v="330"/>
    <x v="330"/>
    <n v="7"/>
    <s v="12-03-2023"/>
    <s v="Delivered"/>
    <x v="2"/>
    <n v="14198"/>
    <x v="2"/>
    <n v="3582"/>
  </r>
  <r>
    <n v="15879578"/>
    <x v="12"/>
    <n v="283953"/>
    <n v="16903"/>
    <n v="5308"/>
    <n v="2"/>
    <n v="0"/>
    <x v="0"/>
    <x v="332"/>
    <x v="332"/>
    <n v="2"/>
    <s v="08-03-2023"/>
    <s v="Delivered"/>
    <x v="0"/>
    <n v="33806"/>
    <x v="2"/>
    <n v="23190"/>
  </r>
  <r>
    <n v="80260907"/>
    <x v="12"/>
    <n v="291061"/>
    <n v="4823"/>
    <n v="5308"/>
    <n v="2"/>
    <n v="0"/>
    <x v="0"/>
    <x v="334"/>
    <x v="334"/>
    <n v="1"/>
    <s v="03-03-2023"/>
    <s v="Delivered"/>
    <x v="3"/>
    <n v="9646"/>
    <x v="1"/>
    <n v="-970"/>
  </r>
  <r>
    <n v="40884937"/>
    <x v="12"/>
    <n v="267193"/>
    <n v="12880"/>
    <n v="5308"/>
    <n v="1"/>
    <n v="1932"/>
    <x v="1"/>
    <x v="30"/>
    <x v="30"/>
    <n v="3"/>
    <s v="29-03-2023"/>
    <s v="Delivered"/>
    <x v="0"/>
    <n v="10948"/>
    <x v="2"/>
    <n v="5640"/>
  </r>
  <r>
    <n v="90023800"/>
    <x v="12"/>
    <n v="755552"/>
    <n v="6648"/>
    <n v="5308"/>
    <n v="2"/>
    <n v="0"/>
    <x v="0"/>
    <x v="327"/>
    <x v="327"/>
    <n v="2"/>
    <s v="19-03-2023"/>
    <s v="Delivered"/>
    <x v="3"/>
    <n v="13296"/>
    <x v="1"/>
    <n v="2680"/>
  </r>
  <r>
    <n v="82017516"/>
    <x v="12"/>
    <n v="470328"/>
    <n v="4075"/>
    <n v="5308"/>
    <n v="1"/>
    <n v="0"/>
    <x v="0"/>
    <x v="345"/>
    <x v="345"/>
    <n v="6"/>
    <s v="24-03-2023"/>
    <s v="Delivered"/>
    <x v="2"/>
    <n v="4075"/>
    <x v="0"/>
    <n v="-1233"/>
  </r>
  <r>
    <n v="65026398"/>
    <x v="12"/>
    <n v="592124"/>
    <n v="9019"/>
    <n v="5308"/>
    <n v="1"/>
    <n v="0"/>
    <x v="0"/>
    <x v="324"/>
    <x v="324"/>
    <n v="1"/>
    <s v="13-03-2023"/>
    <s v="Delivered"/>
    <x v="0"/>
    <n v="9019"/>
    <x v="2"/>
    <n v="3711"/>
  </r>
  <r>
    <n v="10359129"/>
    <x v="12"/>
    <n v="447259"/>
    <n v="5751"/>
    <n v="5308"/>
    <n v="1"/>
    <n v="0"/>
    <x v="0"/>
    <x v="340"/>
    <x v="340"/>
    <n v="2"/>
    <s v="15-03-2023"/>
    <s v="Delivered"/>
    <x v="2"/>
    <n v="5751"/>
    <x v="1"/>
    <n v="443"/>
  </r>
  <r>
    <n v="75181765"/>
    <x v="12"/>
    <n v="245903"/>
    <n v="4577"/>
    <n v="5308"/>
    <n v="1"/>
    <n v="457.7"/>
    <x v="3"/>
    <x v="337"/>
    <x v="337"/>
    <n v="2"/>
    <s v="02-03-2023"/>
    <s v="Delivered"/>
    <x v="1"/>
    <n v="4119.3"/>
    <x v="1"/>
    <n v="-1188.7"/>
  </r>
  <r>
    <n v="62274692"/>
    <x v="12"/>
    <n v="470328"/>
    <n v="18428"/>
    <n v="5308"/>
    <n v="1"/>
    <n v="0"/>
    <x v="0"/>
    <x v="335"/>
    <x v="335"/>
    <n v="7"/>
    <s v="22-03-2023"/>
    <s v="Delivered"/>
    <x v="0"/>
    <n v="18428"/>
    <x v="1"/>
    <n v="13120"/>
  </r>
  <r>
    <n v="28808678"/>
    <x v="13"/>
    <n v="341822"/>
    <n v="19199"/>
    <n v="2243"/>
    <n v="1"/>
    <n v="0"/>
    <x v="0"/>
    <x v="345"/>
    <x v="345"/>
    <n v="2"/>
    <s v="20-03-2023"/>
    <s v="Delivered"/>
    <x v="2"/>
    <n v="19199"/>
    <x v="1"/>
    <n v="16956"/>
  </r>
  <r>
    <n v="42301683"/>
    <x v="13"/>
    <n v="352203"/>
    <n v="12759"/>
    <n v="2243"/>
    <n v="1"/>
    <n v="0"/>
    <x v="0"/>
    <x v="30"/>
    <x v="30"/>
    <n v="1"/>
    <s v="27-03-2023"/>
    <s v="Delivered"/>
    <x v="0"/>
    <n v="12759"/>
    <x v="3"/>
    <n v="10516"/>
  </r>
  <r>
    <n v="27927298"/>
    <x v="13"/>
    <n v="660030"/>
    <n v="6428"/>
    <n v="2243"/>
    <n v="2"/>
    <n v="0"/>
    <x v="0"/>
    <x v="335"/>
    <x v="335"/>
    <n v="5"/>
    <s v="20-03-2023"/>
    <s v="Delivered"/>
    <x v="2"/>
    <n v="12856"/>
    <x v="4"/>
    <n v="8370"/>
  </r>
  <r>
    <n v="80794454"/>
    <x v="13"/>
    <n v="334097"/>
    <n v="18365"/>
    <n v="2243"/>
    <n v="2"/>
    <n v="3673"/>
    <x v="3"/>
    <x v="332"/>
    <x v="332"/>
    <n v="5"/>
    <s v="11-03-2023"/>
    <s v="Delivered"/>
    <x v="0"/>
    <n v="33057"/>
    <x v="1"/>
    <n v="28571"/>
  </r>
  <r>
    <n v="61998170"/>
    <x v="13"/>
    <n v="949937"/>
    <n v="2957"/>
    <n v="2243"/>
    <n v="2"/>
    <n v="0"/>
    <x v="0"/>
    <x v="327"/>
    <x v="327"/>
    <n v="4"/>
    <s v="21-03-2023"/>
    <s v="Delivered"/>
    <x v="3"/>
    <n v="5914"/>
    <x v="1"/>
    <n v="1428"/>
  </r>
  <r>
    <n v="18815720"/>
    <x v="13"/>
    <n v="362555"/>
    <n v="11444"/>
    <n v="2243"/>
    <n v="4"/>
    <n v="2288.8000000000002"/>
    <x v="2"/>
    <x v="324"/>
    <x v="324"/>
    <n v="5"/>
    <s v="17-03-2023"/>
    <s v="Delivered"/>
    <x v="0"/>
    <n v="43487.199999999997"/>
    <x v="2"/>
    <n v="34515.199999999997"/>
  </r>
  <r>
    <n v="79583757"/>
    <x v="13"/>
    <n v="759713"/>
    <n v="1055"/>
    <n v="2243"/>
    <n v="2"/>
    <n v="0"/>
    <x v="0"/>
    <x v="33"/>
    <x v="33"/>
    <n v="5"/>
    <s v="30-03-2023"/>
    <s v="Delivered"/>
    <x v="1"/>
    <n v="2110"/>
    <x v="3"/>
    <n v="-2376"/>
  </r>
  <r>
    <n v="84087145"/>
    <x v="13"/>
    <n v="900722"/>
    <n v="5927"/>
    <n v="2243"/>
    <n v="1"/>
    <n v="889.05"/>
    <x v="1"/>
    <x v="13"/>
    <x v="13"/>
    <n v="3"/>
    <s v="30-03-2023"/>
    <s v="Delivered"/>
    <x v="2"/>
    <n v="5037.95"/>
    <x v="0"/>
    <n v="2794.95"/>
  </r>
  <r>
    <n v="92613013"/>
    <x v="13"/>
    <n v="206945"/>
    <n v="6191"/>
    <n v="2243"/>
    <n v="1"/>
    <n v="0"/>
    <x v="0"/>
    <x v="333"/>
    <x v="333"/>
    <n v="2"/>
    <s v="16-03-2023"/>
    <s v="Delivered"/>
    <x v="0"/>
    <n v="6191"/>
    <x v="3"/>
    <n v="3948"/>
  </r>
  <r>
    <n v="39854548"/>
    <x v="13"/>
    <n v="254581"/>
    <n v="8951"/>
    <n v="2243"/>
    <n v="1"/>
    <n v="0"/>
    <x v="0"/>
    <x v="333"/>
    <x v="333"/>
    <n v="4"/>
    <s v="18-03-2023"/>
    <s v="Delivered"/>
    <x v="0"/>
    <n v="8951"/>
    <x v="2"/>
    <n v="6708"/>
  </r>
  <r>
    <n v="85947990"/>
    <x v="14"/>
    <n v="353184"/>
    <n v="17253"/>
    <n v="819"/>
    <n v="2"/>
    <n v="6901.2"/>
    <x v="4"/>
    <x v="156"/>
    <x v="156"/>
    <n v="7"/>
    <s v="01-03-2023"/>
    <s v="Delivered"/>
    <x v="1"/>
    <n v="27604.799999999999"/>
    <x v="2"/>
    <n v="25966.799999999999"/>
  </r>
  <r>
    <n v="53433080"/>
    <x v="14"/>
    <n v="356846"/>
    <n v="1880"/>
    <n v="819"/>
    <n v="1"/>
    <n v="0"/>
    <x v="0"/>
    <x v="338"/>
    <x v="338"/>
    <n v="2"/>
    <s v="25-03-2023"/>
    <s v="Delivered"/>
    <x v="2"/>
    <n v="1880"/>
    <x v="3"/>
    <n v="1061"/>
  </r>
  <r>
    <n v="45135070"/>
    <x v="14"/>
    <n v="392913"/>
    <n v="5153"/>
    <n v="819"/>
    <n v="1"/>
    <n v="257.64999999999998"/>
    <x v="2"/>
    <x v="338"/>
    <x v="338"/>
    <n v="4"/>
    <s v="27-03-2023"/>
    <s v="Delivered"/>
    <x v="0"/>
    <n v="4895.3500000000004"/>
    <x v="0"/>
    <n v="4076.35"/>
  </r>
  <r>
    <n v="76599269"/>
    <x v="14"/>
    <n v="206918"/>
    <n v="19602"/>
    <n v="819"/>
    <n v="1"/>
    <n v="0"/>
    <x v="0"/>
    <x v="336"/>
    <x v="336"/>
    <n v="7"/>
    <s v="18-03-2023"/>
    <s v="Delivered"/>
    <x v="3"/>
    <n v="19602"/>
    <x v="1"/>
    <n v="18783"/>
  </r>
  <r>
    <n v="69020451"/>
    <x v="14"/>
    <n v="843852"/>
    <n v="14171"/>
    <n v="819"/>
    <n v="1"/>
    <n v="0"/>
    <x v="0"/>
    <x v="328"/>
    <x v="328"/>
    <n v="5"/>
    <s v="24-03-2023"/>
    <s v="Delivered"/>
    <x v="3"/>
    <n v="14171"/>
    <x v="0"/>
    <n v="13352"/>
  </r>
  <r>
    <n v="60557040"/>
    <x v="14"/>
    <n v="308013"/>
    <n v="13795"/>
    <n v="819"/>
    <n v="1"/>
    <n v="689.75"/>
    <x v="2"/>
    <x v="144"/>
    <x v="144"/>
    <n v="5"/>
    <s v="01-03-2023"/>
    <s v="Delivered"/>
    <x v="1"/>
    <n v="13105.25"/>
    <x v="0"/>
    <n v="12286.25"/>
  </r>
  <r>
    <n v="88566318"/>
    <x v="14"/>
    <n v="803198"/>
    <n v="10780"/>
    <n v="819"/>
    <n v="1"/>
    <n v="2156"/>
    <x v="4"/>
    <x v="336"/>
    <x v="336"/>
    <n v="2"/>
    <s v="13-03-2023"/>
    <s v="Delivered"/>
    <x v="3"/>
    <n v="8624"/>
    <x v="3"/>
    <n v="7805"/>
  </r>
  <r>
    <n v="32329103"/>
    <x v="14"/>
    <n v="213721"/>
    <n v="19777"/>
    <n v="819"/>
    <n v="1"/>
    <n v="1977.7"/>
    <x v="3"/>
    <x v="324"/>
    <x v="324"/>
    <n v="1"/>
    <s v="13-03-2023"/>
    <s v="Delivered"/>
    <x v="0"/>
    <n v="17799.3"/>
    <x v="1"/>
    <n v="16980.3"/>
  </r>
  <r>
    <n v="73481797"/>
    <x v="14"/>
    <n v="680233"/>
    <n v="8540"/>
    <n v="819"/>
    <n v="4"/>
    <n v="0"/>
    <x v="0"/>
    <x v="322"/>
    <x v="322"/>
    <n v="4"/>
    <s v="12-03-2023"/>
    <s v="Delivered"/>
    <x v="2"/>
    <n v="34160"/>
    <x v="2"/>
    <n v="30884"/>
  </r>
  <r>
    <n v="85907105"/>
    <x v="8"/>
    <n v="250026"/>
    <n v="5919"/>
    <n v="8679"/>
    <n v="1"/>
    <n v="0"/>
    <x v="0"/>
    <x v="332"/>
    <x v="332"/>
    <n v="4"/>
    <s v="10-03-2023"/>
    <s v="Delivered"/>
    <x v="0"/>
    <n v="5919"/>
    <x v="3"/>
    <n v="-2760"/>
  </r>
  <r>
    <n v="34678492"/>
    <x v="8"/>
    <n v="419162"/>
    <n v="2180"/>
    <n v="8679"/>
    <n v="4"/>
    <n v="436"/>
    <x v="2"/>
    <x v="331"/>
    <x v="331"/>
    <n v="2"/>
    <s v="11-03-2023"/>
    <s v="Delivered"/>
    <x v="1"/>
    <n v="8284"/>
    <x v="0"/>
    <n v="-26432"/>
  </r>
  <r>
    <n v="80517332"/>
    <x v="8"/>
    <n v="978427"/>
    <n v="15072"/>
    <n v="8679"/>
    <n v="1"/>
    <n v="0"/>
    <x v="0"/>
    <x v="341"/>
    <x v="341"/>
    <n v="5"/>
    <s v="08-03-2023"/>
    <s v="Delivered"/>
    <x v="3"/>
    <n v="15072"/>
    <x v="0"/>
    <n v="6393"/>
  </r>
  <r>
    <n v="22232184"/>
    <x v="8"/>
    <n v="742752"/>
    <n v="13512"/>
    <n v="8679"/>
    <n v="2"/>
    <n v="1351.2"/>
    <x v="2"/>
    <x v="341"/>
    <x v="341"/>
    <n v="4"/>
    <s v="07-03-2023"/>
    <s v="Delivered"/>
    <x v="3"/>
    <n v="25672.799999999999"/>
    <x v="2"/>
    <n v="8314.7999999999993"/>
  </r>
  <r>
    <n v="58852098"/>
    <x v="8"/>
    <n v="572787"/>
    <n v="8786"/>
    <n v="8679"/>
    <n v="1"/>
    <n v="0"/>
    <x v="0"/>
    <x v="324"/>
    <x v="324"/>
    <n v="2"/>
    <s v="14-03-2023"/>
    <s v="Delivered"/>
    <x v="0"/>
    <n v="8786"/>
    <x v="1"/>
    <n v="107"/>
  </r>
  <r>
    <n v="94044392"/>
    <x v="8"/>
    <n v="883226"/>
    <n v="12388"/>
    <n v="8679"/>
    <n v="1"/>
    <n v="0"/>
    <x v="0"/>
    <x v="340"/>
    <x v="340"/>
    <n v="7"/>
    <s v="20-03-2023"/>
    <s v="Delivered"/>
    <x v="0"/>
    <n v="12388"/>
    <x v="0"/>
    <n v="3709"/>
  </r>
  <r>
    <n v="84904794"/>
    <x v="10"/>
    <n v="767776"/>
    <n v="648"/>
    <n v="10780"/>
    <n v="1"/>
    <n v="32.4"/>
    <x v="2"/>
    <x v="327"/>
    <x v="327"/>
    <n v="7"/>
    <s v="24-03-2023"/>
    <s v="Delivered"/>
    <x v="2"/>
    <n v="615.6"/>
    <x v="1"/>
    <n v="-10164.4"/>
  </r>
  <r>
    <n v="28546206"/>
    <x v="10"/>
    <n v="324138"/>
    <n v="17501"/>
    <n v="10780"/>
    <n v="1"/>
    <n v="0"/>
    <x v="0"/>
    <x v="343"/>
    <x v="343"/>
    <n v="3"/>
    <s v="04-03-2023"/>
    <s v="Delivered"/>
    <x v="0"/>
    <n v="17501"/>
    <x v="1"/>
    <n v="6721"/>
  </r>
  <r>
    <n v="97858385"/>
    <x v="10"/>
    <n v="847033"/>
    <n v="9252"/>
    <n v="10780"/>
    <n v="1"/>
    <n v="0"/>
    <x v="0"/>
    <x v="343"/>
    <x v="343"/>
    <n v="5"/>
    <s v="06-03-2023"/>
    <s v="Delivered"/>
    <x v="0"/>
    <n v="9252"/>
    <x v="1"/>
    <n v="-1528"/>
  </r>
  <r>
    <n v="92362000"/>
    <x v="10"/>
    <n v="252973"/>
    <n v="13645"/>
    <n v="10780"/>
    <n v="4"/>
    <n v="0"/>
    <x v="0"/>
    <x v="343"/>
    <x v="343"/>
    <n v="6"/>
    <s v="07-03-2023"/>
    <s v="Delivered"/>
    <x v="1"/>
    <n v="54580"/>
    <x v="0"/>
    <n v="11460"/>
  </r>
  <r>
    <n v="68635481"/>
    <x v="10"/>
    <n v="730535"/>
    <n v="1803"/>
    <n v="10780"/>
    <n v="4"/>
    <n v="0"/>
    <x v="0"/>
    <x v="336"/>
    <x v="336"/>
    <n v="3"/>
    <s v="14-03-2023"/>
    <s v="Delivered"/>
    <x v="0"/>
    <n v="7212"/>
    <x v="3"/>
    <n v="-35908"/>
  </r>
  <r>
    <n v="56496201"/>
    <x v="10"/>
    <n v="872925"/>
    <n v="19312"/>
    <n v="10780"/>
    <n v="1"/>
    <n v="0"/>
    <x v="0"/>
    <x v="341"/>
    <x v="341"/>
    <n v="4"/>
    <s v="07-03-2023"/>
    <s v="Delivered"/>
    <x v="2"/>
    <n v="19312"/>
    <x v="0"/>
    <n v="8532"/>
  </r>
  <r>
    <n v="90664728"/>
    <x v="10"/>
    <n v="759921"/>
    <n v="7344"/>
    <n v="10780"/>
    <n v="2"/>
    <n v="0"/>
    <x v="0"/>
    <x v="330"/>
    <x v="330"/>
    <n v="1"/>
    <s v="06-03-2023"/>
    <s v="Delivered"/>
    <x v="0"/>
    <n v="14688"/>
    <x v="2"/>
    <n v="-6872"/>
  </r>
  <r>
    <n v="23851475"/>
    <x v="10"/>
    <n v="949666"/>
    <n v="16661"/>
    <n v="10780"/>
    <n v="1"/>
    <n v="3332.2"/>
    <x v="4"/>
    <x v="339"/>
    <x v="339"/>
    <n v="6"/>
    <s v="13-03-2023"/>
    <s v="Delivered"/>
    <x v="2"/>
    <n v="13328.8"/>
    <x v="0"/>
    <n v="2548.8000000000002"/>
  </r>
  <r>
    <n v="39796480"/>
    <x v="10"/>
    <n v="454085"/>
    <n v="13522"/>
    <n v="10780"/>
    <n v="4"/>
    <n v="2704.4"/>
    <x v="2"/>
    <x v="325"/>
    <x v="325"/>
    <n v="2"/>
    <s v="26-03-2023"/>
    <s v="Delivered"/>
    <x v="0"/>
    <n v="51383.6"/>
    <x v="1"/>
    <n v="8263.6"/>
  </r>
  <r>
    <n v="87698748"/>
    <x v="3"/>
    <n v="431444"/>
    <n v="14571"/>
    <n v="5303"/>
    <n v="3"/>
    <n v="4371.3"/>
    <x v="3"/>
    <x v="345"/>
    <x v="345"/>
    <n v="3"/>
    <s v="21-03-2023"/>
    <s v="Delivered"/>
    <x v="1"/>
    <n v="39341.699999999997"/>
    <x v="1"/>
    <n v="23432.7"/>
  </r>
  <r>
    <n v="19679848"/>
    <x v="3"/>
    <n v="223205"/>
    <n v="4315"/>
    <n v="5303"/>
    <n v="1"/>
    <n v="0"/>
    <x v="0"/>
    <x v="329"/>
    <x v="329"/>
    <n v="7"/>
    <s v="17-03-2023"/>
    <s v="Delivered"/>
    <x v="3"/>
    <n v="4315"/>
    <x v="0"/>
    <n v="-988"/>
  </r>
  <r>
    <n v="79874593"/>
    <x v="3"/>
    <n v="604048"/>
    <n v="15325"/>
    <n v="5303"/>
    <n v="1"/>
    <n v="1532.5"/>
    <x v="3"/>
    <x v="30"/>
    <x v="30"/>
    <n v="2"/>
    <s v="28-03-2023"/>
    <s v="Delivered"/>
    <x v="0"/>
    <n v="13792.5"/>
    <x v="1"/>
    <n v="8489.5"/>
  </r>
  <r>
    <n v="60819877"/>
    <x v="3"/>
    <n v="921276"/>
    <n v="2850"/>
    <n v="5303"/>
    <n v="1"/>
    <n v="142.5"/>
    <x v="2"/>
    <x v="331"/>
    <x v="331"/>
    <n v="1"/>
    <s v="10-03-2023"/>
    <s v="Delivered"/>
    <x v="1"/>
    <n v="2707.5"/>
    <x v="3"/>
    <n v="-2595.5"/>
  </r>
  <r>
    <n v="17538738"/>
    <x v="3"/>
    <n v="913666"/>
    <n v="16123"/>
    <n v="5303"/>
    <n v="3"/>
    <n v="0"/>
    <x v="0"/>
    <x v="323"/>
    <x v="323"/>
    <n v="4"/>
    <s v="25-03-2023"/>
    <s v="Delivered"/>
    <x v="0"/>
    <n v="48369"/>
    <x v="3"/>
    <n v="32460"/>
  </r>
  <r>
    <n v="33842070"/>
    <x v="3"/>
    <n v="939389"/>
    <n v="9363"/>
    <n v="5303"/>
    <n v="2"/>
    <n v="0"/>
    <x v="0"/>
    <x v="30"/>
    <x v="30"/>
    <n v="4"/>
    <s v="30-03-2023"/>
    <s v="Delivered"/>
    <x v="3"/>
    <n v="18726"/>
    <x v="2"/>
    <n v="8120"/>
  </r>
  <r>
    <n v="82509424"/>
    <x v="6"/>
    <n v="919871"/>
    <n v="13519"/>
    <n v="6716"/>
    <n v="1"/>
    <n v="0"/>
    <x v="0"/>
    <x v="334"/>
    <x v="334"/>
    <n v="2"/>
    <s v="04-03-2023"/>
    <s v="Delivered"/>
    <x v="0"/>
    <n v="13519"/>
    <x v="1"/>
    <n v="6803"/>
  </r>
  <r>
    <n v="38372352"/>
    <x v="6"/>
    <n v="453814"/>
    <n v="2525"/>
    <n v="6716"/>
    <n v="1"/>
    <n v="126.25"/>
    <x v="2"/>
    <x v="322"/>
    <x v="322"/>
    <n v="3"/>
    <s v="11-03-2023"/>
    <s v="Delivered"/>
    <x v="0"/>
    <n v="2398.75"/>
    <x v="2"/>
    <n v="-4317.25"/>
  </r>
  <r>
    <n v="50111251"/>
    <x v="6"/>
    <n v="365092"/>
    <n v="8659"/>
    <n v="6716"/>
    <n v="1"/>
    <n v="0"/>
    <x v="0"/>
    <x v="30"/>
    <x v="30"/>
    <n v="3"/>
    <s v="29-03-2023"/>
    <s v="Delivered"/>
    <x v="0"/>
    <n v="8659"/>
    <x v="0"/>
    <n v="1943"/>
  </r>
  <r>
    <n v="52064387"/>
    <x v="6"/>
    <n v="711559"/>
    <n v="17252"/>
    <n v="6716"/>
    <n v="4"/>
    <n v="13801.6"/>
    <x v="4"/>
    <x v="325"/>
    <x v="325"/>
    <n v="6"/>
    <s v="30-03-2023"/>
    <s v="Delivered"/>
    <x v="0"/>
    <n v="55206.400000000001"/>
    <x v="0"/>
    <n v="28342.400000000001"/>
  </r>
  <r>
    <n v="34756698"/>
    <x v="6"/>
    <n v="213721"/>
    <n v="19434"/>
    <n v="6716"/>
    <n v="1"/>
    <n v="0"/>
    <x v="0"/>
    <x v="342"/>
    <x v="342"/>
    <n v="1"/>
    <s v="23-03-2023"/>
    <s v="Delivered"/>
    <x v="0"/>
    <n v="19434"/>
    <x v="3"/>
    <n v="12718"/>
  </r>
  <r>
    <n v="63255602"/>
    <x v="4"/>
    <n v="461055"/>
    <n v="6383"/>
    <n v="1807"/>
    <n v="1"/>
    <n v="1276.5999999999999"/>
    <x v="4"/>
    <x v="321"/>
    <x v="321"/>
    <n v="2"/>
    <s v="18-03-2023"/>
    <s v="Delivered"/>
    <x v="0"/>
    <n v="5106.3999999999996"/>
    <x v="3"/>
    <n v="3299.4"/>
  </r>
  <r>
    <n v="91420187"/>
    <x v="4"/>
    <n v="875958"/>
    <n v="7543"/>
    <n v="1807"/>
    <n v="1"/>
    <n v="0"/>
    <x v="0"/>
    <x v="29"/>
    <x v="29"/>
    <n v="1"/>
    <s v="29-03-2023"/>
    <s v="Delivered"/>
    <x v="3"/>
    <n v="7543"/>
    <x v="0"/>
    <n v="5736"/>
  </r>
  <r>
    <n v="44439001"/>
    <x v="4"/>
    <n v="974417"/>
    <n v="4846"/>
    <n v="1807"/>
    <n v="1"/>
    <n v="242.3"/>
    <x v="2"/>
    <x v="13"/>
    <x v="13"/>
    <n v="3"/>
    <s v="30-03-2023"/>
    <s v="Delivered"/>
    <x v="0"/>
    <n v="4603.7"/>
    <x v="3"/>
    <n v="2796.7"/>
  </r>
  <r>
    <n v="10367488"/>
    <x v="4"/>
    <n v="931510"/>
    <n v="4681"/>
    <n v="1807"/>
    <n v="1"/>
    <n v="0"/>
    <x v="0"/>
    <x v="329"/>
    <x v="329"/>
    <n v="4"/>
    <s v="14-03-2023"/>
    <s v="Delivered"/>
    <x v="0"/>
    <n v="4681"/>
    <x v="2"/>
    <n v="2874"/>
  </r>
  <r>
    <n v="73632249"/>
    <x v="4"/>
    <n v="363568"/>
    <n v="15879"/>
    <n v="1807"/>
    <n v="1"/>
    <n v="0"/>
    <x v="0"/>
    <x v="170"/>
    <x v="170"/>
    <n v="3"/>
    <s v="01-03-2023"/>
    <s v="Delivered"/>
    <x v="2"/>
    <n v="15879"/>
    <x v="2"/>
    <n v="14072"/>
  </r>
  <r>
    <n v="99676390"/>
    <x v="4"/>
    <n v="381301"/>
    <n v="12578"/>
    <n v="1807"/>
    <n v="2"/>
    <n v="2515.6"/>
    <x v="3"/>
    <x v="339"/>
    <x v="339"/>
    <n v="1"/>
    <s v="08-03-2023"/>
    <s v="Delivered"/>
    <x v="2"/>
    <n v="22640.400000000001"/>
    <x v="1"/>
    <n v="19026.400000000001"/>
  </r>
  <r>
    <n v="59580252"/>
    <x v="4"/>
    <n v="752329"/>
    <n v="13318"/>
    <n v="1807"/>
    <n v="1"/>
    <n v="0"/>
    <x v="0"/>
    <x v="343"/>
    <x v="343"/>
    <n v="2"/>
    <s v="03-03-2023"/>
    <s v="Delivered"/>
    <x v="0"/>
    <n v="13318"/>
    <x v="2"/>
    <n v="11511"/>
  </r>
  <r>
    <n v="24055958"/>
    <x v="4"/>
    <n v="819531"/>
    <n v="18382"/>
    <n v="1807"/>
    <n v="3"/>
    <n v="2757.3"/>
    <x v="2"/>
    <x v="321"/>
    <x v="321"/>
    <n v="3"/>
    <s v="19-03-2023"/>
    <s v="Delivered"/>
    <x v="0"/>
    <n v="52388.7"/>
    <x v="2"/>
    <n v="46967.7"/>
  </r>
  <r>
    <n v="52885071"/>
    <x v="4"/>
    <n v="919335"/>
    <n v="9985"/>
    <n v="1807"/>
    <n v="1"/>
    <n v="0"/>
    <x v="0"/>
    <x v="329"/>
    <x v="329"/>
    <n v="2"/>
    <s v="12-03-2023"/>
    <s v="Delivered"/>
    <x v="2"/>
    <n v="9985"/>
    <x v="0"/>
    <n v="8178"/>
  </r>
  <r>
    <n v="21062296"/>
    <x v="4"/>
    <n v="223536"/>
    <n v="13321"/>
    <n v="1807"/>
    <n v="2"/>
    <n v="0"/>
    <x v="0"/>
    <x v="342"/>
    <x v="342"/>
    <n v="4"/>
    <s v="26-03-2023"/>
    <s v="Delivered"/>
    <x v="2"/>
    <n v="26642"/>
    <x v="0"/>
    <n v="23028"/>
  </r>
  <r>
    <n v="56045630"/>
    <x v="4"/>
    <n v="596737"/>
    <n v="3377"/>
    <n v="1807"/>
    <n v="1"/>
    <n v="337.7"/>
    <x v="3"/>
    <x v="339"/>
    <x v="339"/>
    <n v="7"/>
    <s v="14-03-2023"/>
    <s v="Delivered"/>
    <x v="0"/>
    <n v="3039.3"/>
    <x v="1"/>
    <n v="1232.3"/>
  </r>
  <r>
    <n v="58486337"/>
    <x v="5"/>
    <n v="211068"/>
    <n v="5280"/>
    <n v="6320"/>
    <n v="1"/>
    <n v="0"/>
    <x v="0"/>
    <x v="343"/>
    <x v="343"/>
    <n v="5"/>
    <s v="06-03-2023"/>
    <s v="Delivered"/>
    <x v="0"/>
    <n v="5280"/>
    <x v="0"/>
    <n v="-1040"/>
  </r>
  <r>
    <n v="25397719"/>
    <x v="5"/>
    <n v="387155"/>
    <n v="9514"/>
    <n v="6320"/>
    <n v="2"/>
    <n v="0"/>
    <x v="0"/>
    <x v="170"/>
    <x v="170"/>
    <n v="6"/>
    <s v="04-03-2023"/>
    <s v="Delivered"/>
    <x v="1"/>
    <n v="19028"/>
    <x v="3"/>
    <n v="6388"/>
  </r>
  <r>
    <n v="17221208"/>
    <x v="5"/>
    <n v="757381"/>
    <n v="12021"/>
    <n v="6320"/>
    <n v="4"/>
    <n v="7212.6"/>
    <x v="1"/>
    <x v="343"/>
    <x v="343"/>
    <n v="7"/>
    <s v="08-03-2023"/>
    <s v="Delivered"/>
    <x v="1"/>
    <n v="40871.4"/>
    <x v="0"/>
    <n v="15591.4"/>
  </r>
  <r>
    <n v="92692727"/>
    <x v="5"/>
    <n v="479825"/>
    <n v="7976"/>
    <n v="6320"/>
    <n v="1"/>
    <n v="398.8"/>
    <x v="2"/>
    <x v="344"/>
    <x v="344"/>
    <n v="6"/>
    <s v="10-03-2023"/>
    <s v="Delivered"/>
    <x v="3"/>
    <n v="7577.2"/>
    <x v="2"/>
    <n v="1257.2"/>
  </r>
  <r>
    <n v="49189370"/>
    <x v="5"/>
    <n v="692984"/>
    <n v="13220"/>
    <n v="6320"/>
    <n v="1"/>
    <n v="1322"/>
    <x v="3"/>
    <x v="343"/>
    <x v="343"/>
    <n v="5"/>
    <s v="06-03-2023"/>
    <s v="Delivered"/>
    <x v="1"/>
    <n v="11898"/>
    <x v="3"/>
    <n v="5578"/>
  </r>
  <r>
    <n v="23732098"/>
    <x v="5"/>
    <n v="726883"/>
    <n v="2755"/>
    <n v="6320"/>
    <n v="3"/>
    <n v="0"/>
    <x v="0"/>
    <x v="321"/>
    <x v="321"/>
    <n v="1"/>
    <s v="17-03-2023"/>
    <s v="Delivered"/>
    <x v="3"/>
    <n v="8265"/>
    <x v="1"/>
    <n v="-10695"/>
  </r>
  <r>
    <n v="52585056"/>
    <x v="5"/>
    <n v="611967"/>
    <n v="5640"/>
    <n v="6320"/>
    <n v="1"/>
    <n v="0"/>
    <x v="0"/>
    <x v="329"/>
    <x v="329"/>
    <n v="1"/>
    <s v="11-03-2023"/>
    <s v="Delivered"/>
    <x v="0"/>
    <n v="5640"/>
    <x v="0"/>
    <n v="-680"/>
  </r>
  <r>
    <n v="82968364"/>
    <x v="5"/>
    <n v="200754"/>
    <n v="9273"/>
    <n v="6320"/>
    <n v="1"/>
    <n v="0"/>
    <x v="0"/>
    <x v="323"/>
    <x v="323"/>
    <n v="1"/>
    <s v="22-03-2023"/>
    <s v="Delivered"/>
    <x v="1"/>
    <n v="9273"/>
    <x v="3"/>
    <n v="2953"/>
  </r>
  <r>
    <n v="45882178"/>
    <x v="5"/>
    <n v="973449"/>
    <n v="9997"/>
    <n v="6320"/>
    <n v="1"/>
    <n v="499.85"/>
    <x v="2"/>
    <x v="341"/>
    <x v="341"/>
    <n v="7"/>
    <s v="10-03-2023"/>
    <s v="Delivered"/>
    <x v="0"/>
    <n v="9497.15"/>
    <x v="1"/>
    <n v="3177.15"/>
  </r>
  <r>
    <n v="71343676"/>
    <x v="14"/>
    <n v="336659"/>
    <n v="19526"/>
    <n v="819"/>
    <n v="1"/>
    <n v="0"/>
    <x v="0"/>
    <x v="344"/>
    <x v="344"/>
    <n v="5"/>
    <s v="09-03-2023"/>
    <s v="Delivered"/>
    <x v="2"/>
    <n v="19526"/>
    <x v="2"/>
    <n v="18707"/>
  </r>
  <r>
    <n v="11248835"/>
    <x v="14"/>
    <n v="802833"/>
    <n v="3668"/>
    <n v="819"/>
    <n v="1"/>
    <n v="0"/>
    <x v="0"/>
    <x v="172"/>
    <x v="172"/>
    <n v="5"/>
    <s v="02-03-2023"/>
    <s v="Delivered"/>
    <x v="0"/>
    <n v="3668"/>
    <x v="0"/>
    <n v="2849"/>
  </r>
  <r>
    <n v="27610141"/>
    <x v="14"/>
    <n v="930789"/>
    <n v="14566"/>
    <n v="819"/>
    <n v="2"/>
    <n v="0"/>
    <x v="0"/>
    <x v="345"/>
    <x v="345"/>
    <n v="2"/>
    <s v="20-03-2023"/>
    <s v="Delivered"/>
    <x v="3"/>
    <n v="29132"/>
    <x v="1"/>
    <n v="27494"/>
  </r>
  <r>
    <n v="63917932"/>
    <x v="14"/>
    <n v="618836"/>
    <n v="16371"/>
    <n v="819"/>
    <n v="1"/>
    <n v="0"/>
    <x v="0"/>
    <x v="329"/>
    <x v="329"/>
    <n v="6"/>
    <s v="16-03-2023"/>
    <s v="Delivered"/>
    <x v="0"/>
    <n v="16371"/>
    <x v="1"/>
    <n v="15552"/>
  </r>
  <r>
    <n v="88863127"/>
    <x v="14"/>
    <n v="311957"/>
    <n v="2521"/>
    <n v="819"/>
    <n v="1"/>
    <n v="0"/>
    <x v="0"/>
    <x v="325"/>
    <x v="325"/>
    <n v="4"/>
    <s v="28-03-2023"/>
    <s v="Delivered"/>
    <x v="0"/>
    <n v="2521"/>
    <x v="2"/>
    <n v="1702"/>
  </r>
  <r>
    <n v="12694823"/>
    <x v="14"/>
    <n v="414498"/>
    <n v="4503"/>
    <n v="819"/>
    <n v="1"/>
    <n v="450.3"/>
    <x v="3"/>
    <x v="337"/>
    <x v="337"/>
    <n v="1"/>
    <s v="01-03-2023"/>
    <s v="Delivered"/>
    <x v="0"/>
    <n v="4052.7"/>
    <x v="1"/>
    <n v="3233.7"/>
  </r>
  <r>
    <n v="33535297"/>
    <x v="14"/>
    <n v="300932"/>
    <n v="15581"/>
    <n v="819"/>
    <n v="2"/>
    <n v="0"/>
    <x v="0"/>
    <x v="328"/>
    <x v="328"/>
    <n v="3"/>
    <s v="22-03-2023"/>
    <s v="Delivered"/>
    <x v="0"/>
    <n v="31162"/>
    <x v="3"/>
    <n v="29524"/>
  </r>
  <r>
    <n v="38859601"/>
    <x v="14"/>
    <n v="908640"/>
    <n v="11497"/>
    <n v="819"/>
    <n v="2"/>
    <n v="0"/>
    <x v="0"/>
    <x v="13"/>
    <x v="13"/>
    <n v="2"/>
    <s v="29-03-2023"/>
    <s v="Delivered"/>
    <x v="0"/>
    <n v="22994"/>
    <x v="2"/>
    <n v="21356"/>
  </r>
  <r>
    <n v="66791272"/>
    <x v="14"/>
    <n v="741704"/>
    <n v="5374"/>
    <n v="819"/>
    <n v="2"/>
    <n v="537.4"/>
    <x v="2"/>
    <x v="336"/>
    <x v="336"/>
    <n v="3"/>
    <s v="14-03-2023"/>
    <s v="Delivered"/>
    <x v="0"/>
    <n v="10210.6"/>
    <x v="3"/>
    <n v="8572.6"/>
  </r>
  <r>
    <n v="63244581"/>
    <x v="14"/>
    <n v="955242"/>
    <n v="19894"/>
    <n v="819"/>
    <n v="2"/>
    <n v="0"/>
    <x v="0"/>
    <x v="172"/>
    <x v="172"/>
    <n v="6"/>
    <s v="03-03-2023"/>
    <s v="Delivered"/>
    <x v="0"/>
    <n v="39788"/>
    <x v="3"/>
    <n v="38150"/>
  </r>
  <r>
    <n v="31599504"/>
    <x v="13"/>
    <n v="916412"/>
    <n v="12953"/>
    <n v="2243"/>
    <n v="1"/>
    <n v="0"/>
    <x v="0"/>
    <x v="324"/>
    <x v="324"/>
    <n v="4"/>
    <s v="16-03-2023"/>
    <s v="Delivered"/>
    <x v="0"/>
    <n v="12953"/>
    <x v="0"/>
    <n v="10710"/>
  </r>
  <r>
    <n v="33448079"/>
    <x v="13"/>
    <n v="617375"/>
    <n v="19217"/>
    <n v="2243"/>
    <n v="3"/>
    <n v="0"/>
    <x v="0"/>
    <x v="324"/>
    <x v="324"/>
    <n v="3"/>
    <s v="15-03-2023"/>
    <s v="Delivered"/>
    <x v="1"/>
    <n v="57651"/>
    <x v="1"/>
    <n v="50922"/>
  </r>
  <r>
    <n v="25302505"/>
    <x v="13"/>
    <n v="837967"/>
    <n v="2059"/>
    <n v="2243"/>
    <n v="1"/>
    <n v="0"/>
    <x v="0"/>
    <x v="330"/>
    <x v="330"/>
    <n v="6"/>
    <s v="11-03-2023"/>
    <s v="Delivered"/>
    <x v="2"/>
    <n v="2059"/>
    <x v="0"/>
    <n v="-184"/>
  </r>
  <r>
    <n v="73187139"/>
    <x v="13"/>
    <n v="385636"/>
    <n v="11236"/>
    <n v="2243"/>
    <n v="2"/>
    <n v="2247.1999999999998"/>
    <x v="3"/>
    <x v="344"/>
    <x v="344"/>
    <n v="4"/>
    <s v="08-03-2023"/>
    <s v="Delivered"/>
    <x v="3"/>
    <n v="20224.8"/>
    <x v="2"/>
    <n v="15738.8"/>
  </r>
  <r>
    <n v="49533757"/>
    <x v="13"/>
    <n v="946172"/>
    <n v="10609"/>
    <n v="2243"/>
    <n v="1"/>
    <n v="0"/>
    <x v="0"/>
    <x v="321"/>
    <x v="321"/>
    <n v="3"/>
    <s v="19-03-2023"/>
    <s v="Delivered"/>
    <x v="2"/>
    <n v="10609"/>
    <x v="3"/>
    <n v="8366"/>
  </r>
  <r>
    <n v="79043610"/>
    <x v="13"/>
    <n v="774779"/>
    <n v="13176"/>
    <n v="2243"/>
    <n v="1"/>
    <n v="0"/>
    <x v="0"/>
    <x v="326"/>
    <x v="326"/>
    <n v="3"/>
    <s v="23-03-2023"/>
    <s v="Delivered"/>
    <x v="2"/>
    <n v="13176"/>
    <x v="3"/>
    <n v="10933"/>
  </r>
  <r>
    <n v="13031322"/>
    <x v="13"/>
    <n v="222390"/>
    <n v="18196"/>
    <n v="2243"/>
    <n v="3"/>
    <n v="2729.4"/>
    <x v="2"/>
    <x v="328"/>
    <x v="328"/>
    <n v="1"/>
    <s v="20-03-2023"/>
    <s v="Delivered"/>
    <x v="0"/>
    <n v="51858.6"/>
    <x v="3"/>
    <n v="45129.599999999999"/>
  </r>
  <r>
    <n v="89487366"/>
    <x v="13"/>
    <n v="591979"/>
    <n v="913"/>
    <n v="2243"/>
    <n v="3"/>
    <n v="0"/>
    <x v="0"/>
    <x v="13"/>
    <x v="13"/>
    <n v="1"/>
    <s v="28-03-2023"/>
    <s v="Delivered"/>
    <x v="0"/>
    <n v="2739"/>
    <x v="1"/>
    <n v="-3990"/>
  </r>
  <r>
    <n v="75450221"/>
    <x v="11"/>
    <n v="518083"/>
    <n v="959"/>
    <n v="14603"/>
    <n v="2"/>
    <n v="0"/>
    <x v="0"/>
    <x v="329"/>
    <x v="329"/>
    <n v="2"/>
    <s v="12-03-2023"/>
    <s v="Delivered"/>
    <x v="0"/>
    <n v="1918"/>
    <x v="0"/>
    <n v="-27288"/>
  </r>
  <r>
    <n v="97147586"/>
    <x v="11"/>
    <n v="338173"/>
    <n v="6006"/>
    <n v="14603"/>
    <n v="1"/>
    <n v="0"/>
    <x v="0"/>
    <x v="338"/>
    <x v="338"/>
    <n v="1"/>
    <s v="24-03-2023"/>
    <s v="Delivered"/>
    <x v="0"/>
    <n v="6006"/>
    <x v="2"/>
    <n v="-8597"/>
  </r>
  <r>
    <n v="11714029"/>
    <x v="11"/>
    <n v="556160"/>
    <n v="4713"/>
    <n v="14603"/>
    <n v="1"/>
    <n v="706.95"/>
    <x v="1"/>
    <x v="341"/>
    <x v="341"/>
    <n v="4"/>
    <s v="07-03-2023"/>
    <s v="Delivered"/>
    <x v="0"/>
    <n v="4006.05"/>
    <x v="3"/>
    <n v="-10596.95"/>
  </r>
  <r>
    <n v="76951647"/>
    <x v="11"/>
    <n v="547997"/>
    <n v="9274"/>
    <n v="14603"/>
    <n v="2"/>
    <n v="927.4"/>
    <x v="2"/>
    <x v="334"/>
    <x v="334"/>
    <n v="4"/>
    <s v="06-03-2023"/>
    <s v="Delivered"/>
    <x v="0"/>
    <n v="17620.599999999999"/>
    <x v="0"/>
    <n v="-11585.4"/>
  </r>
  <r>
    <n v="61769856"/>
    <x v="11"/>
    <n v="831559"/>
    <n v="7206"/>
    <n v="14603"/>
    <n v="1"/>
    <n v="0"/>
    <x v="0"/>
    <x v="326"/>
    <x v="326"/>
    <n v="2"/>
    <s v="22-03-2023"/>
    <s v="Delivered"/>
    <x v="2"/>
    <n v="7206"/>
    <x v="1"/>
    <n v="-7397"/>
  </r>
  <r>
    <n v="60529679"/>
    <x v="11"/>
    <n v="708205"/>
    <n v="12869"/>
    <n v="14603"/>
    <n v="2"/>
    <n v="1286.9000000000001"/>
    <x v="2"/>
    <x v="331"/>
    <x v="331"/>
    <n v="3"/>
    <s v="12-03-2023"/>
    <s v="Delivered"/>
    <x v="0"/>
    <n v="24451.1"/>
    <x v="3"/>
    <n v="-4754.8999999999996"/>
  </r>
  <r>
    <n v="22979206"/>
    <x v="11"/>
    <n v="558388"/>
    <n v="11391"/>
    <n v="14603"/>
    <n v="2"/>
    <n v="0"/>
    <x v="0"/>
    <x v="341"/>
    <x v="341"/>
    <n v="3"/>
    <s v="06-03-2023"/>
    <s v="Delivered"/>
    <x v="2"/>
    <n v="22782"/>
    <x v="3"/>
    <n v="-6424"/>
  </r>
  <r>
    <n v="99929175"/>
    <x v="11"/>
    <n v="888049"/>
    <n v="1232"/>
    <n v="14603"/>
    <n v="2"/>
    <n v="0"/>
    <x v="0"/>
    <x v="323"/>
    <x v="323"/>
    <n v="2"/>
    <s v="23-03-2023"/>
    <s v="Delivered"/>
    <x v="0"/>
    <n v="2464"/>
    <x v="2"/>
    <n v="-26742"/>
  </r>
  <r>
    <n v="75694038"/>
    <x v="11"/>
    <n v="239186"/>
    <n v="12346"/>
    <n v="14603"/>
    <n v="1"/>
    <n v="0"/>
    <x v="0"/>
    <x v="323"/>
    <x v="323"/>
    <n v="2"/>
    <s v="23-03-2023"/>
    <s v="Delivered"/>
    <x v="0"/>
    <n v="12346"/>
    <x v="2"/>
    <n v="-2257"/>
  </r>
  <r>
    <n v="29015320"/>
    <x v="11"/>
    <n v="853306"/>
    <n v="15292"/>
    <n v="14603"/>
    <n v="2"/>
    <n v="0"/>
    <x v="0"/>
    <x v="330"/>
    <x v="330"/>
    <n v="6"/>
    <s v="11-03-2023"/>
    <s v="Delivered"/>
    <x v="1"/>
    <n v="30584"/>
    <x v="0"/>
    <n v="1378"/>
  </r>
  <r>
    <n v="30688754"/>
    <x v="11"/>
    <n v="596737"/>
    <n v="18690"/>
    <n v="14603"/>
    <n v="4"/>
    <n v="0"/>
    <x v="0"/>
    <x v="322"/>
    <x v="322"/>
    <n v="2"/>
    <s v="10-03-2023"/>
    <s v="Delivered"/>
    <x v="0"/>
    <n v="74760"/>
    <x v="2"/>
    <n v="16348"/>
  </r>
  <r>
    <n v="90111922"/>
    <x v="2"/>
    <n v="888049"/>
    <n v="6210"/>
    <n v="4833"/>
    <n v="2"/>
    <n v="1242"/>
    <x v="3"/>
    <x v="331"/>
    <x v="331"/>
    <n v="7"/>
    <s v="16-03-2023"/>
    <s v="Delivered"/>
    <x v="1"/>
    <n v="11178"/>
    <x v="2"/>
    <n v="1512"/>
  </r>
  <r>
    <n v="38147161"/>
    <x v="2"/>
    <n v="699284"/>
    <n v="1200"/>
    <n v="4833"/>
    <n v="2"/>
    <n v="0"/>
    <x v="0"/>
    <x v="332"/>
    <x v="332"/>
    <n v="6"/>
    <s v="12-03-2023"/>
    <s v="Delivered"/>
    <x v="2"/>
    <n v="2400"/>
    <x v="1"/>
    <n v="-7266"/>
  </r>
  <r>
    <n v="93625419"/>
    <x v="2"/>
    <n v="390719"/>
    <n v="5543"/>
    <n v="4833"/>
    <n v="1"/>
    <n v="0"/>
    <x v="0"/>
    <x v="323"/>
    <x v="323"/>
    <n v="5"/>
    <s v="26-03-2023"/>
    <s v="Delivered"/>
    <x v="2"/>
    <n v="5543"/>
    <x v="1"/>
    <n v="710"/>
  </r>
  <r>
    <n v="84673939"/>
    <x v="2"/>
    <n v="960397"/>
    <n v="13840"/>
    <n v="4833"/>
    <n v="2"/>
    <n v="1384"/>
    <x v="2"/>
    <x v="341"/>
    <x v="341"/>
    <n v="5"/>
    <s v="08-03-2023"/>
    <s v="Delivered"/>
    <x v="0"/>
    <n v="26296"/>
    <x v="2"/>
    <n v="16630"/>
  </r>
  <r>
    <n v="15412975"/>
    <x v="2"/>
    <n v="440341"/>
    <n v="10236"/>
    <n v="4833"/>
    <n v="1"/>
    <n v="0"/>
    <x v="0"/>
    <x v="343"/>
    <x v="343"/>
    <n v="3"/>
    <s v="04-03-2023"/>
    <s v="Delivered"/>
    <x v="0"/>
    <n v="10236"/>
    <x v="2"/>
    <n v="5403"/>
  </r>
  <r>
    <n v="68382413"/>
    <x v="2"/>
    <n v="271950"/>
    <n v="13064"/>
    <n v="4833"/>
    <n v="1"/>
    <n v="2612.8000000000002"/>
    <x v="4"/>
    <x v="337"/>
    <x v="337"/>
    <n v="2"/>
    <s v="02-03-2023"/>
    <s v="Delivered"/>
    <x v="1"/>
    <n v="10451.200000000001"/>
    <x v="0"/>
    <n v="5618.2"/>
  </r>
  <r>
    <n v="91907952"/>
    <x v="2"/>
    <n v="886341"/>
    <n v="17720"/>
    <n v="4833"/>
    <n v="1"/>
    <n v="2658"/>
    <x v="1"/>
    <x v="144"/>
    <x v="144"/>
    <n v="6"/>
    <s v="02-03-2023"/>
    <s v="Delivered"/>
    <x v="0"/>
    <n v="15062"/>
    <x v="1"/>
    <n v="10229"/>
  </r>
  <r>
    <n v="98504955"/>
    <x v="7"/>
    <n v="765482"/>
    <n v="7808"/>
    <n v="13689"/>
    <n v="1"/>
    <n v="0"/>
    <x v="0"/>
    <x v="337"/>
    <x v="337"/>
    <n v="5"/>
    <s v="05-03-2023"/>
    <s v="Delivered"/>
    <x v="0"/>
    <n v="7808"/>
    <x v="1"/>
    <n v="-5881"/>
  </r>
  <r>
    <n v="79834723"/>
    <x v="7"/>
    <n v="633672"/>
    <n v="13847"/>
    <n v="13689"/>
    <n v="2"/>
    <n v="2769.4"/>
    <x v="3"/>
    <x v="161"/>
    <x v="161"/>
    <n v="6"/>
    <s v="01-03-2023"/>
    <s v="Delivered"/>
    <x v="2"/>
    <n v="24924.6"/>
    <x v="1"/>
    <n v="-2453.4"/>
  </r>
  <r>
    <n v="10632635"/>
    <x v="7"/>
    <n v="579867"/>
    <n v="4095"/>
    <n v="13689"/>
    <n v="2"/>
    <n v="0"/>
    <x v="0"/>
    <x v="170"/>
    <x v="170"/>
    <n v="4"/>
    <s v="02-03-2023"/>
    <s v="Delivered"/>
    <x v="0"/>
    <n v="8190"/>
    <x v="2"/>
    <n v="-19188"/>
  </r>
  <r>
    <n v="10241310"/>
    <x v="7"/>
    <n v="375018"/>
    <n v="10938"/>
    <n v="13689"/>
    <n v="1"/>
    <n v="1640.7"/>
    <x v="1"/>
    <x v="329"/>
    <x v="329"/>
    <n v="4"/>
    <s v="14-03-2023"/>
    <s v="Delivered"/>
    <x v="2"/>
    <n v="9297.2999999999993"/>
    <x v="0"/>
    <n v="-4391.7"/>
  </r>
  <r>
    <n v="89415412"/>
    <x v="7"/>
    <n v="475617"/>
    <n v="2939"/>
    <n v="13689"/>
    <n v="2"/>
    <n v="0"/>
    <x v="0"/>
    <x v="333"/>
    <x v="333"/>
    <n v="7"/>
    <s v="21-03-2023"/>
    <s v="Delivered"/>
    <x v="2"/>
    <n v="5878"/>
    <x v="1"/>
    <n v="-21500"/>
  </r>
  <r>
    <n v="71095611"/>
    <x v="7"/>
    <n v="889472"/>
    <n v="5749"/>
    <n v="13689"/>
    <n v="2"/>
    <n v="2299.6"/>
    <x v="4"/>
    <x v="326"/>
    <x v="326"/>
    <n v="4"/>
    <s v="24-03-2023"/>
    <s v="Delivered"/>
    <x v="2"/>
    <n v="9198.4"/>
    <x v="2"/>
    <n v="-18179.599999999999"/>
  </r>
  <r>
    <n v="27036337"/>
    <x v="7"/>
    <n v="785766"/>
    <n v="11166"/>
    <n v="13689"/>
    <n v="1"/>
    <n v="0"/>
    <x v="0"/>
    <x v="338"/>
    <x v="338"/>
    <n v="5"/>
    <s v="28-03-2023"/>
    <s v="Delivered"/>
    <x v="2"/>
    <n v="11166"/>
    <x v="0"/>
    <n v="-2523"/>
  </r>
  <r>
    <n v="25328557"/>
    <x v="7"/>
    <n v="994541"/>
    <n v="13667"/>
    <n v="13689"/>
    <n v="1"/>
    <n v="683.35"/>
    <x v="2"/>
    <x v="341"/>
    <x v="341"/>
    <n v="7"/>
    <s v="10-03-2023"/>
    <s v="Delivered"/>
    <x v="0"/>
    <n v="12983.65"/>
    <x v="2"/>
    <n v="-705.35"/>
  </r>
  <r>
    <n v="56150987"/>
    <x v="9"/>
    <n v="310639"/>
    <n v="5188"/>
    <n v="7043"/>
    <n v="4"/>
    <n v="1037.5999999999999"/>
    <x v="2"/>
    <x v="337"/>
    <x v="337"/>
    <n v="6"/>
    <s v="06-03-2023"/>
    <s v="Delivered"/>
    <x v="1"/>
    <n v="19714.400000000001"/>
    <x v="3"/>
    <n v="-8457.6"/>
  </r>
  <r>
    <n v="62892750"/>
    <x v="9"/>
    <n v="616332"/>
    <n v="7501"/>
    <n v="7043"/>
    <n v="1"/>
    <n v="0"/>
    <x v="0"/>
    <x v="323"/>
    <x v="323"/>
    <n v="6"/>
    <s v="27-03-2023"/>
    <s v="Delivered"/>
    <x v="0"/>
    <n v="7501"/>
    <x v="4"/>
    <n v="458"/>
  </r>
  <r>
    <n v="75514730"/>
    <x v="9"/>
    <n v="833561"/>
    <n v="14023"/>
    <n v="7043"/>
    <n v="2"/>
    <n v="4206.8999999999996"/>
    <x v="1"/>
    <x v="327"/>
    <x v="327"/>
    <n v="7"/>
    <s v="24-03-2023"/>
    <s v="Delivered"/>
    <x v="0"/>
    <n v="23839.1"/>
    <x v="3"/>
    <n v="9753.1"/>
  </r>
  <r>
    <n v="50060760"/>
    <x v="9"/>
    <n v="969933"/>
    <n v="5972"/>
    <n v="7043"/>
    <n v="4"/>
    <n v="0"/>
    <x v="0"/>
    <x v="334"/>
    <x v="334"/>
    <n v="2"/>
    <s v="04-03-2023"/>
    <s v="Delivered"/>
    <x v="0"/>
    <n v="23888"/>
    <x v="1"/>
    <n v="-4284"/>
  </r>
  <r>
    <n v="78891441"/>
    <x v="9"/>
    <n v="594900"/>
    <n v="2518"/>
    <n v="7043"/>
    <n v="3"/>
    <n v="1133.0999999999999"/>
    <x v="1"/>
    <x v="338"/>
    <x v="338"/>
    <n v="4"/>
    <s v="27-03-2023"/>
    <s v="Delivered"/>
    <x v="1"/>
    <n v="6420.9"/>
    <x v="1"/>
    <n v="-14708.1"/>
  </r>
  <r>
    <n v="88911183"/>
    <x v="9"/>
    <n v="982401"/>
    <n v="11394"/>
    <n v="7043"/>
    <n v="2"/>
    <n v="0"/>
    <x v="0"/>
    <x v="335"/>
    <x v="335"/>
    <n v="5"/>
    <s v="20-03-2023"/>
    <s v="Delivered"/>
    <x v="2"/>
    <n v="22788"/>
    <x v="2"/>
    <n v="8702"/>
  </r>
  <r>
    <n v="96804457"/>
    <x v="9"/>
    <n v="880956"/>
    <n v="18572"/>
    <n v="7043"/>
    <n v="4"/>
    <n v="0"/>
    <x v="0"/>
    <x v="329"/>
    <x v="329"/>
    <n v="5"/>
    <s v="15-03-2023"/>
    <s v="Delivered"/>
    <x v="2"/>
    <n v="74288"/>
    <x v="1"/>
    <n v="46116"/>
  </r>
  <r>
    <n v="69890694"/>
    <x v="1"/>
    <n v="977407"/>
    <n v="1363"/>
    <n v="3047"/>
    <n v="3"/>
    <n v="204.45"/>
    <x v="2"/>
    <x v="29"/>
    <x v="29"/>
    <n v="3"/>
    <s v="31-03-2023"/>
    <s v="Delivered"/>
    <x v="0"/>
    <n v="3884.55"/>
    <x v="1"/>
    <n v="-5256.45"/>
  </r>
  <r>
    <n v="23484199"/>
    <x v="1"/>
    <n v="297527"/>
    <n v="5749"/>
    <n v="3047"/>
    <n v="1"/>
    <n v="0"/>
    <x v="0"/>
    <x v="340"/>
    <x v="340"/>
    <n v="5"/>
    <s v="18-03-2023"/>
    <s v="Delivered"/>
    <x v="0"/>
    <n v="5749"/>
    <x v="3"/>
    <n v="2702"/>
  </r>
  <r>
    <n v="22775337"/>
    <x v="1"/>
    <n v="352928"/>
    <n v="14467"/>
    <n v="3047"/>
    <n v="1"/>
    <n v="2893.4"/>
    <x v="4"/>
    <x v="321"/>
    <x v="321"/>
    <n v="7"/>
    <s v="23-03-2023"/>
    <s v="Delivered"/>
    <x v="0"/>
    <n v="11573.6"/>
    <x v="2"/>
    <n v="8526.6"/>
  </r>
  <r>
    <n v="83782999"/>
    <x v="1"/>
    <n v="366316"/>
    <n v="9309"/>
    <n v="3047"/>
    <n v="1"/>
    <n v="0"/>
    <x v="0"/>
    <x v="338"/>
    <x v="338"/>
    <n v="1"/>
    <s v="24-03-2023"/>
    <s v="Delivered"/>
    <x v="3"/>
    <n v="9309"/>
    <x v="0"/>
    <n v="6262"/>
  </r>
  <r>
    <n v="53739710"/>
    <x v="1"/>
    <n v="409365"/>
    <n v="12421"/>
    <n v="3047"/>
    <n v="1"/>
    <n v="1242.0999999999999"/>
    <x v="3"/>
    <x v="326"/>
    <x v="326"/>
    <n v="2"/>
    <s v="22-03-2023"/>
    <s v="Delivered"/>
    <x v="2"/>
    <n v="11178.9"/>
    <x v="3"/>
    <n v="8131.9"/>
  </r>
  <r>
    <n v="93150000"/>
    <x v="12"/>
    <n v="880663"/>
    <n v="18063"/>
    <n v="5308"/>
    <n v="1"/>
    <n v="0"/>
    <x v="0"/>
    <x v="330"/>
    <x v="330"/>
    <n v="1"/>
    <s v="06-03-2023"/>
    <s v="Delivered"/>
    <x v="0"/>
    <n v="18063"/>
    <x v="3"/>
    <n v="12755"/>
  </r>
  <r>
    <n v="19041276"/>
    <x v="12"/>
    <n v="210195"/>
    <n v="2404"/>
    <n v="5308"/>
    <n v="1"/>
    <n v="0"/>
    <x v="0"/>
    <x v="340"/>
    <x v="340"/>
    <n v="2"/>
    <s v="15-03-2023"/>
    <s v="Delivered"/>
    <x v="3"/>
    <n v="2404"/>
    <x v="3"/>
    <n v="-2904"/>
  </r>
  <r>
    <n v="64284094"/>
    <x v="12"/>
    <n v="802427"/>
    <n v="2413"/>
    <n v="5308"/>
    <n v="1"/>
    <n v="0"/>
    <x v="0"/>
    <x v="325"/>
    <x v="325"/>
    <n v="7"/>
    <s v="31-03-2023"/>
    <s v="Delivered"/>
    <x v="1"/>
    <n v="2413"/>
    <x v="3"/>
    <n v="-2895"/>
  </r>
  <r>
    <n v="19099261"/>
    <x v="12"/>
    <n v="340386"/>
    <n v="6948"/>
    <n v="5308"/>
    <n v="1"/>
    <n v="1042.2"/>
    <x v="1"/>
    <x v="325"/>
    <x v="325"/>
    <n v="5"/>
    <s v="29-03-2023"/>
    <s v="Delivered"/>
    <x v="1"/>
    <n v="5905.8"/>
    <x v="1"/>
    <n v="597.79999999999995"/>
  </r>
  <r>
    <n v="41119124"/>
    <x v="12"/>
    <n v="565227"/>
    <n v="12447"/>
    <n v="5308"/>
    <n v="2"/>
    <n v="0"/>
    <x v="0"/>
    <x v="333"/>
    <x v="333"/>
    <n v="2"/>
    <s v="16-03-2023"/>
    <s v="Delivered"/>
    <x v="0"/>
    <n v="24894"/>
    <x v="0"/>
    <n v="14278"/>
  </r>
  <r>
    <n v="75211190"/>
    <x v="0"/>
    <n v="526711"/>
    <n v="13280"/>
    <n v="7859"/>
    <n v="2"/>
    <n v="0"/>
    <x v="0"/>
    <x v="335"/>
    <x v="335"/>
    <n v="3"/>
    <s v="18-03-2023"/>
    <s v="Delivered"/>
    <x v="0"/>
    <n v="26560"/>
    <x v="1"/>
    <n v="10842"/>
  </r>
  <r>
    <n v="16144233"/>
    <x v="0"/>
    <n v="741760"/>
    <n v="17824"/>
    <n v="7859"/>
    <n v="1"/>
    <n v="1782.4"/>
    <x v="3"/>
    <x v="326"/>
    <x v="326"/>
    <n v="3"/>
    <s v="23-03-2023"/>
    <s v="Delivered"/>
    <x v="2"/>
    <n v="16041.6"/>
    <x v="3"/>
    <n v="8182.6"/>
  </r>
  <r>
    <n v="76805406"/>
    <x v="0"/>
    <n v="550912"/>
    <n v="1969"/>
    <n v="7859"/>
    <n v="1"/>
    <n v="0"/>
    <x v="0"/>
    <x v="321"/>
    <x v="321"/>
    <n v="6"/>
    <s v="22-03-2023"/>
    <s v="Delivered"/>
    <x v="0"/>
    <n v="1969"/>
    <x v="2"/>
    <n v="-5890"/>
  </r>
  <r>
    <n v="32417070"/>
    <x v="0"/>
    <n v="729208"/>
    <n v="14215"/>
    <n v="7859"/>
    <n v="1"/>
    <n v="0"/>
    <x v="0"/>
    <x v="335"/>
    <x v="335"/>
    <n v="3"/>
    <s v="18-03-2023"/>
    <s v="Delivered"/>
    <x v="3"/>
    <n v="14215"/>
    <x v="2"/>
    <n v="6356"/>
  </r>
  <r>
    <n v="30144023"/>
    <x v="0"/>
    <n v="569007"/>
    <n v="8096"/>
    <n v="7859"/>
    <n v="1"/>
    <n v="0"/>
    <x v="0"/>
    <x v="325"/>
    <x v="325"/>
    <n v="4"/>
    <s v="28-03-2023"/>
    <s v="Delivered"/>
    <x v="1"/>
    <n v="8096"/>
    <x v="2"/>
    <n v="237"/>
  </r>
  <r>
    <n v="34156684"/>
    <x v="0"/>
    <n v="583041"/>
    <n v="13943"/>
    <n v="7859"/>
    <n v="1"/>
    <n v="0"/>
    <x v="0"/>
    <x v="346"/>
    <x v="346"/>
    <n v="5"/>
    <s v="14-03-2024"/>
    <s v="Delivered"/>
    <x v="2"/>
    <n v="13943"/>
    <x v="2"/>
    <n v="6084"/>
  </r>
  <r>
    <n v="96300902"/>
    <x v="0"/>
    <n v="282289"/>
    <n v="564"/>
    <n v="7859"/>
    <n v="1"/>
    <n v="0"/>
    <x v="0"/>
    <x v="68"/>
    <x v="68"/>
    <n v="2"/>
    <s v="27-03-2024"/>
    <s v="Delivered"/>
    <x v="1"/>
    <n v="564"/>
    <x v="2"/>
    <n v="-7295"/>
  </r>
  <r>
    <n v="41272553"/>
    <x v="0"/>
    <n v="524703"/>
    <n v="14634"/>
    <n v="7859"/>
    <n v="2"/>
    <n v="0"/>
    <x v="0"/>
    <x v="347"/>
    <x v="347"/>
    <n v="5"/>
    <s v="22-03-2024"/>
    <s v="Delivered"/>
    <x v="1"/>
    <n v="29268"/>
    <x v="2"/>
    <n v="13550"/>
  </r>
  <r>
    <n v="80591959"/>
    <x v="0"/>
    <n v="814549"/>
    <n v="3197"/>
    <n v="7859"/>
    <n v="1"/>
    <n v="0"/>
    <x v="0"/>
    <x v="348"/>
    <x v="348"/>
    <n v="1"/>
    <s v="13-03-2024"/>
    <s v="Delivered"/>
    <x v="3"/>
    <n v="3197"/>
    <x v="0"/>
    <n v="-4662"/>
  </r>
  <r>
    <n v="16895666"/>
    <x v="0"/>
    <n v="716256"/>
    <n v="4843"/>
    <n v="7859"/>
    <n v="1"/>
    <n v="242.15"/>
    <x v="2"/>
    <x v="349"/>
    <x v="349"/>
    <n v="1"/>
    <s v="02-03-2024"/>
    <s v="Delivered"/>
    <x v="2"/>
    <n v="4600.8500000000004"/>
    <x v="2"/>
    <n v="-3258.15"/>
  </r>
  <r>
    <n v="95511909"/>
    <x v="0"/>
    <n v="336659"/>
    <n v="9771"/>
    <n v="7859"/>
    <n v="1"/>
    <n v="488.55"/>
    <x v="2"/>
    <x v="347"/>
    <x v="347"/>
    <n v="1"/>
    <s v="18-03-2024"/>
    <s v="Delivered"/>
    <x v="0"/>
    <n v="9282.4500000000007"/>
    <x v="1"/>
    <n v="1423.45"/>
  </r>
  <r>
    <n v="47385696"/>
    <x v="0"/>
    <n v="402647"/>
    <n v="18485"/>
    <n v="7859"/>
    <n v="2"/>
    <n v="7394"/>
    <x v="4"/>
    <x v="348"/>
    <x v="348"/>
    <n v="3"/>
    <s v="15-03-2024"/>
    <s v="Delivered"/>
    <x v="0"/>
    <n v="29576"/>
    <x v="1"/>
    <n v="13858"/>
  </r>
  <r>
    <n v="96728778"/>
    <x v="0"/>
    <n v="991645"/>
    <n v="11421"/>
    <n v="7859"/>
    <n v="1"/>
    <n v="571.04999999999995"/>
    <x v="2"/>
    <x v="350"/>
    <x v="350"/>
    <n v="5"/>
    <s v="15-03-2024"/>
    <s v="Delivered"/>
    <x v="2"/>
    <n v="10849.95"/>
    <x v="2"/>
    <n v="2990.95"/>
  </r>
  <r>
    <n v="97705310"/>
    <x v="0"/>
    <n v="496882"/>
    <n v="4848"/>
    <n v="7859"/>
    <n v="1"/>
    <n v="484.8"/>
    <x v="3"/>
    <x v="194"/>
    <x v="194"/>
    <n v="5"/>
    <s v="01-03-2024"/>
    <s v="Delivered"/>
    <x v="0"/>
    <n v="4363.2"/>
    <x v="1"/>
    <n v="-3495.8"/>
  </r>
  <r>
    <n v="73739005"/>
    <x v="1"/>
    <n v="969969"/>
    <n v="16647"/>
    <n v="3047"/>
    <n v="2"/>
    <n v="0"/>
    <x v="0"/>
    <x v="347"/>
    <x v="347"/>
    <n v="5"/>
    <s v="22-03-2024"/>
    <s v="Delivered"/>
    <x v="2"/>
    <n v="33294"/>
    <x v="0"/>
    <n v="27200"/>
  </r>
  <r>
    <n v="77089857"/>
    <x v="2"/>
    <n v="634098"/>
    <n v="15206"/>
    <n v="4833"/>
    <n v="3"/>
    <n v="0"/>
    <x v="0"/>
    <x v="347"/>
    <x v="347"/>
    <n v="2"/>
    <s v="19-03-2024"/>
    <s v="Delivered"/>
    <x v="0"/>
    <n v="45618"/>
    <x v="1"/>
    <n v="31119"/>
  </r>
  <r>
    <n v="39246218"/>
    <x v="2"/>
    <n v="641996"/>
    <n v="8546"/>
    <n v="4833"/>
    <n v="1"/>
    <n v="0"/>
    <x v="0"/>
    <x v="351"/>
    <x v="351"/>
    <n v="4"/>
    <s v="08-03-2024"/>
    <s v="Delivered"/>
    <x v="0"/>
    <n v="8546"/>
    <x v="3"/>
    <n v="3713"/>
  </r>
  <r>
    <n v="92071195"/>
    <x v="2"/>
    <n v="257187"/>
    <n v="15653"/>
    <n v="4833"/>
    <n v="1"/>
    <n v="0"/>
    <x v="0"/>
    <x v="59"/>
    <x v="59"/>
    <n v="3"/>
    <s v="31-03-2024"/>
    <s v="Delivered"/>
    <x v="0"/>
    <n v="15653"/>
    <x v="2"/>
    <n v="10820"/>
  </r>
  <r>
    <n v="84252324"/>
    <x v="2"/>
    <n v="785549"/>
    <n v="13702"/>
    <n v="4833"/>
    <n v="1"/>
    <n v="685.1"/>
    <x v="2"/>
    <x v="352"/>
    <x v="352"/>
    <n v="3"/>
    <s v="17-03-2024"/>
    <s v="Delivered"/>
    <x v="0"/>
    <n v="13016.9"/>
    <x v="3"/>
    <n v="8183.9"/>
  </r>
  <r>
    <n v="27152188"/>
    <x v="2"/>
    <n v="240932"/>
    <n v="12339"/>
    <n v="4833"/>
    <n v="1"/>
    <n v="0"/>
    <x v="0"/>
    <x v="353"/>
    <x v="353"/>
    <n v="1"/>
    <s v="06-03-2024"/>
    <s v="Delivered"/>
    <x v="1"/>
    <n v="12339"/>
    <x v="3"/>
    <n v="7506"/>
  </r>
  <r>
    <n v="53851498"/>
    <x v="2"/>
    <n v="890897"/>
    <n v="18004"/>
    <n v="4833"/>
    <n v="2"/>
    <n v="0"/>
    <x v="0"/>
    <x v="349"/>
    <x v="349"/>
    <n v="1"/>
    <s v="02-03-2024"/>
    <s v="Delivered"/>
    <x v="3"/>
    <n v="36008"/>
    <x v="1"/>
    <n v="26342"/>
  </r>
  <r>
    <n v="15028625"/>
    <x v="3"/>
    <n v="352387"/>
    <n v="14116"/>
    <n v="5303"/>
    <n v="1"/>
    <n v="2117.4"/>
    <x v="1"/>
    <x v="354"/>
    <x v="354"/>
    <n v="5"/>
    <s v="23-03-2024"/>
    <s v="Delivered"/>
    <x v="0"/>
    <n v="11998.6"/>
    <x v="3"/>
    <n v="6695.6"/>
  </r>
  <r>
    <n v="71352751"/>
    <x v="3"/>
    <n v="489511"/>
    <n v="15331"/>
    <n v="5303"/>
    <n v="1"/>
    <n v="2299.65"/>
    <x v="1"/>
    <x v="355"/>
    <x v="355"/>
    <n v="1"/>
    <s v="21-03-2024"/>
    <s v="Delivered"/>
    <x v="3"/>
    <n v="13031.35"/>
    <x v="1"/>
    <n v="7728.35"/>
  </r>
  <r>
    <n v="12550658"/>
    <x v="3"/>
    <n v="433365"/>
    <n v="951"/>
    <n v="5303"/>
    <n v="1"/>
    <n v="95.1"/>
    <x v="3"/>
    <x v="356"/>
    <x v="356"/>
    <n v="4"/>
    <s v="11-03-2024"/>
    <s v="Delivered"/>
    <x v="0"/>
    <n v="855.9"/>
    <x v="0"/>
    <n v="-4447.1000000000004"/>
  </r>
  <r>
    <n v="12446861"/>
    <x v="4"/>
    <n v="726725"/>
    <n v="19001"/>
    <n v="1807"/>
    <n v="1"/>
    <n v="2850.15"/>
    <x v="1"/>
    <x v="346"/>
    <x v="346"/>
    <n v="4"/>
    <s v="13-03-2024"/>
    <s v="Delivered"/>
    <x v="0"/>
    <n v="16150.85"/>
    <x v="2"/>
    <n v="14343.85"/>
  </r>
  <r>
    <n v="56892354"/>
    <x v="4"/>
    <n v="659713"/>
    <n v="19014"/>
    <n v="1807"/>
    <n v="1"/>
    <n v="0"/>
    <x v="0"/>
    <x v="353"/>
    <x v="353"/>
    <n v="6"/>
    <s v="11-03-2024"/>
    <s v="Delivered"/>
    <x v="0"/>
    <n v="19014"/>
    <x v="3"/>
    <n v="17207"/>
  </r>
  <r>
    <n v="47028180"/>
    <x v="4"/>
    <n v="566704"/>
    <n v="12960"/>
    <n v="1807"/>
    <n v="1"/>
    <n v="1296"/>
    <x v="3"/>
    <x v="356"/>
    <x v="356"/>
    <n v="2"/>
    <s v="09-03-2024"/>
    <s v="Delivered"/>
    <x v="3"/>
    <n v="11664"/>
    <x v="2"/>
    <n v="9857"/>
  </r>
  <r>
    <n v="98930456"/>
    <x v="4"/>
    <n v="919678"/>
    <n v="14009"/>
    <n v="1807"/>
    <n v="1"/>
    <n v="1400.9"/>
    <x v="3"/>
    <x v="351"/>
    <x v="351"/>
    <n v="5"/>
    <s v="09-03-2024"/>
    <s v="Delivered"/>
    <x v="2"/>
    <n v="12608.1"/>
    <x v="3"/>
    <n v="10801.1"/>
  </r>
  <r>
    <n v="71605634"/>
    <x v="5"/>
    <n v="866738"/>
    <n v="6639"/>
    <n v="6320"/>
    <n v="1"/>
    <n v="1327.8"/>
    <x v="4"/>
    <x v="68"/>
    <x v="68"/>
    <n v="6"/>
    <s v="31-03-2024"/>
    <s v="Delivered"/>
    <x v="0"/>
    <n v="5311.2"/>
    <x v="1"/>
    <n v="-1008.8"/>
  </r>
  <r>
    <n v="81134297"/>
    <x v="5"/>
    <n v="842544"/>
    <n v="4513"/>
    <n v="6320"/>
    <n v="1"/>
    <n v="0"/>
    <x v="0"/>
    <x v="357"/>
    <x v="357"/>
    <n v="4"/>
    <s v="15-03-2024"/>
    <s v="Delivered"/>
    <x v="2"/>
    <n v="4513"/>
    <x v="2"/>
    <n v="-1807"/>
  </r>
  <r>
    <n v="19794273"/>
    <x v="5"/>
    <n v="671923"/>
    <n v="17639"/>
    <n v="6320"/>
    <n v="1"/>
    <n v="3527.8"/>
    <x v="4"/>
    <x v="348"/>
    <x v="348"/>
    <n v="5"/>
    <s v="17-03-2024"/>
    <s v="Delivered"/>
    <x v="2"/>
    <n v="14111.2"/>
    <x v="1"/>
    <n v="7791.2"/>
  </r>
  <r>
    <n v="58841557"/>
    <x v="5"/>
    <n v="482146"/>
    <n v="8933"/>
    <n v="6320"/>
    <n v="2"/>
    <n v="893.3"/>
    <x v="2"/>
    <x v="358"/>
    <x v="358"/>
    <n v="4"/>
    <s v="17-03-2024"/>
    <s v="Delivered"/>
    <x v="0"/>
    <n v="16972.7"/>
    <x v="2"/>
    <n v="4332.7"/>
  </r>
  <r>
    <n v="66910299"/>
    <x v="5"/>
    <n v="540998"/>
    <n v="1877"/>
    <n v="6320"/>
    <n v="2"/>
    <n v="187.7"/>
    <x v="2"/>
    <x v="354"/>
    <x v="354"/>
    <n v="7"/>
    <s v="25-03-2024"/>
    <s v="Delivered"/>
    <x v="0"/>
    <n v="3566.3"/>
    <x v="2"/>
    <n v="-9073.7000000000007"/>
  </r>
  <r>
    <n v="94127561"/>
    <x v="5"/>
    <n v="270835"/>
    <n v="13247"/>
    <n v="6320"/>
    <n v="1"/>
    <n v="0"/>
    <x v="0"/>
    <x v="358"/>
    <x v="358"/>
    <n v="2"/>
    <s v="15-03-2024"/>
    <s v="Delivered"/>
    <x v="0"/>
    <n v="13247"/>
    <x v="3"/>
    <n v="6927"/>
  </r>
  <r>
    <n v="67061186"/>
    <x v="5"/>
    <n v="809231"/>
    <n v="19181"/>
    <n v="6320"/>
    <n v="1"/>
    <n v="0"/>
    <x v="0"/>
    <x v="359"/>
    <x v="359"/>
    <n v="7"/>
    <s v="31-03-2024"/>
    <s v="Delivered"/>
    <x v="2"/>
    <n v="19181"/>
    <x v="1"/>
    <n v="12861"/>
  </r>
  <r>
    <n v="51373735"/>
    <x v="5"/>
    <n v="596119"/>
    <n v="1547"/>
    <n v="6320"/>
    <n v="1"/>
    <n v="0"/>
    <x v="0"/>
    <x v="187"/>
    <x v="187"/>
    <n v="7"/>
    <s v="06-03-2024"/>
    <s v="Delivered"/>
    <x v="2"/>
    <n v="1547"/>
    <x v="4"/>
    <n v="-4773"/>
  </r>
  <r>
    <n v="60981231"/>
    <x v="6"/>
    <n v="766157"/>
    <n v="6638"/>
    <n v="6716"/>
    <n v="4"/>
    <n v="1327.6"/>
    <x v="2"/>
    <x v="349"/>
    <x v="349"/>
    <n v="3"/>
    <s v="04-03-2024"/>
    <s v="Delivered"/>
    <x v="1"/>
    <n v="25224.400000000001"/>
    <x v="0"/>
    <n v="-1639.6"/>
  </r>
  <r>
    <n v="96344420"/>
    <x v="6"/>
    <n v="505509"/>
    <n v="6897"/>
    <n v="6716"/>
    <n v="1"/>
    <n v="0"/>
    <x v="0"/>
    <x v="68"/>
    <x v="68"/>
    <n v="5"/>
    <s v="30-03-2024"/>
    <s v="Delivered"/>
    <x v="0"/>
    <n v="6897"/>
    <x v="4"/>
    <n v="181"/>
  </r>
  <r>
    <n v="63143336"/>
    <x v="6"/>
    <n v="488078"/>
    <n v="7908"/>
    <n v="6716"/>
    <n v="1"/>
    <n v="0"/>
    <x v="0"/>
    <x v="360"/>
    <x v="360"/>
    <n v="6"/>
    <s v="22-03-2024"/>
    <s v="Delivered"/>
    <x v="2"/>
    <n v="7908"/>
    <x v="3"/>
    <n v="1192"/>
  </r>
  <r>
    <n v="48307798"/>
    <x v="6"/>
    <n v="466642"/>
    <n v="7792"/>
    <n v="6716"/>
    <n v="1"/>
    <n v="389.6"/>
    <x v="2"/>
    <x v="59"/>
    <x v="59"/>
    <n v="1"/>
    <s v="29-03-2024"/>
    <s v="Delivered"/>
    <x v="2"/>
    <n v="7402.4"/>
    <x v="2"/>
    <n v="686.4"/>
  </r>
  <r>
    <n v="96825515"/>
    <x v="6"/>
    <n v="424319"/>
    <n v="16887"/>
    <n v="6716"/>
    <n v="2"/>
    <n v="1688.7"/>
    <x v="2"/>
    <x v="360"/>
    <x v="360"/>
    <n v="2"/>
    <s v="18-03-2024"/>
    <s v="Delivered"/>
    <x v="0"/>
    <n v="32085.3"/>
    <x v="2"/>
    <n v="18653.3"/>
  </r>
  <r>
    <n v="60491958"/>
    <x v="6"/>
    <n v="233362"/>
    <n v="7691"/>
    <n v="6716"/>
    <n v="1"/>
    <n v="384.55"/>
    <x v="2"/>
    <x v="68"/>
    <x v="68"/>
    <n v="1"/>
    <s v="26-03-2024"/>
    <s v="Delivered"/>
    <x v="3"/>
    <n v="7306.45"/>
    <x v="0"/>
    <n v="590.45000000000005"/>
  </r>
  <r>
    <n v="19339597"/>
    <x v="6"/>
    <n v="489939"/>
    <n v="6515"/>
    <n v="6716"/>
    <n v="4"/>
    <n v="1303"/>
    <x v="2"/>
    <x v="60"/>
    <x v="60"/>
    <n v="2"/>
    <s v="31-03-2024"/>
    <s v="Delivered"/>
    <x v="0"/>
    <n v="24757"/>
    <x v="2"/>
    <n v="-2107"/>
  </r>
  <r>
    <n v="67740376"/>
    <x v="6"/>
    <n v="564354"/>
    <n v="13365"/>
    <n v="6716"/>
    <n v="1"/>
    <n v="0"/>
    <x v="0"/>
    <x v="347"/>
    <x v="347"/>
    <n v="2"/>
    <s v="19-03-2024"/>
    <s v="Delivered"/>
    <x v="0"/>
    <n v="13365"/>
    <x v="1"/>
    <n v="6649"/>
  </r>
  <r>
    <n v="72858374"/>
    <x v="6"/>
    <n v="353184"/>
    <n v="12308"/>
    <n v="6716"/>
    <n v="2"/>
    <n v="0"/>
    <x v="0"/>
    <x v="59"/>
    <x v="59"/>
    <n v="1"/>
    <s v="29-03-2024"/>
    <s v="Delivered"/>
    <x v="0"/>
    <n v="24616"/>
    <x v="3"/>
    <n v="11184"/>
  </r>
  <r>
    <n v="11086890"/>
    <x v="6"/>
    <n v="316683"/>
    <n v="7157"/>
    <n v="6716"/>
    <n v="1"/>
    <n v="1073.55"/>
    <x v="1"/>
    <x v="361"/>
    <x v="361"/>
    <n v="1"/>
    <s v="24-03-2024"/>
    <s v="Delivered"/>
    <x v="0"/>
    <n v="6083.45"/>
    <x v="2"/>
    <n v="-632.54999999999995"/>
  </r>
  <r>
    <n v="10344303"/>
    <x v="6"/>
    <n v="846901"/>
    <n v="16784"/>
    <n v="6716"/>
    <n v="2"/>
    <n v="5035.2"/>
    <x v="1"/>
    <x v="349"/>
    <x v="349"/>
    <n v="3"/>
    <s v="04-03-2024"/>
    <s v="Delivered"/>
    <x v="0"/>
    <n v="28532.799999999999"/>
    <x v="1"/>
    <n v="15100.8"/>
  </r>
  <r>
    <n v="94482772"/>
    <x v="6"/>
    <n v="295841"/>
    <n v="10593"/>
    <n v="6716"/>
    <n v="1"/>
    <n v="1588.95"/>
    <x v="1"/>
    <x v="362"/>
    <x v="362"/>
    <n v="6"/>
    <s v="06-03-2024"/>
    <s v="Delivered"/>
    <x v="0"/>
    <n v="9004.0499999999993"/>
    <x v="3"/>
    <n v="2288.0500000000002"/>
  </r>
  <r>
    <n v="87267850"/>
    <x v="6"/>
    <n v="889472"/>
    <n v="12744"/>
    <n v="6716"/>
    <n v="1"/>
    <n v="1911.6"/>
    <x v="1"/>
    <x v="363"/>
    <x v="363"/>
    <n v="5"/>
    <s v="13-03-2024"/>
    <s v="Delivered"/>
    <x v="0"/>
    <n v="10832.4"/>
    <x v="0"/>
    <n v="4116.3999999999996"/>
  </r>
  <r>
    <n v="64193837"/>
    <x v="6"/>
    <n v="909794"/>
    <n v="15503"/>
    <n v="6716"/>
    <n v="1"/>
    <n v="3100.6"/>
    <x v="4"/>
    <x v="59"/>
    <x v="59"/>
    <n v="1"/>
    <s v="29-03-2024"/>
    <s v="Delivered"/>
    <x v="0"/>
    <n v="12402.4"/>
    <x v="3"/>
    <n v="5686.4"/>
  </r>
  <r>
    <n v="47376585"/>
    <x v="6"/>
    <n v="331113"/>
    <n v="9868"/>
    <n v="6716"/>
    <n v="2"/>
    <n v="0"/>
    <x v="0"/>
    <x v="59"/>
    <x v="59"/>
    <n v="3"/>
    <s v="31-03-2024"/>
    <s v="Delivered"/>
    <x v="0"/>
    <n v="19736"/>
    <x v="0"/>
    <n v="6304"/>
  </r>
  <r>
    <n v="19976458"/>
    <x v="7"/>
    <n v="762407"/>
    <n v="16907"/>
    <n v="13689"/>
    <n v="1"/>
    <n v="0"/>
    <x v="0"/>
    <x v="364"/>
    <x v="364"/>
    <n v="2"/>
    <s v="04-03-2024"/>
    <s v="Delivered"/>
    <x v="2"/>
    <n v="16907"/>
    <x v="3"/>
    <n v="3218"/>
  </r>
  <r>
    <n v="66046380"/>
    <x v="7"/>
    <n v="706489"/>
    <n v="8636"/>
    <n v="13689"/>
    <n v="1"/>
    <n v="0"/>
    <x v="0"/>
    <x v="357"/>
    <x v="357"/>
    <n v="3"/>
    <s v="14-03-2024"/>
    <s v="Delivered"/>
    <x v="3"/>
    <n v="8636"/>
    <x v="0"/>
    <n v="-5053"/>
  </r>
  <r>
    <n v="60576565"/>
    <x v="7"/>
    <n v="861286"/>
    <n v="5272"/>
    <n v="13689"/>
    <n v="3"/>
    <n v="790.8"/>
    <x v="2"/>
    <x v="365"/>
    <x v="365"/>
    <n v="6"/>
    <s v="12-03-2024"/>
    <s v="Delivered"/>
    <x v="2"/>
    <n v="15025.2"/>
    <x v="1"/>
    <n v="-26041.8"/>
  </r>
  <r>
    <n v="19863756"/>
    <x v="7"/>
    <n v="908640"/>
    <n v="17364"/>
    <n v="13689"/>
    <n v="3"/>
    <n v="5209.2"/>
    <x v="3"/>
    <x v="351"/>
    <x v="351"/>
    <n v="6"/>
    <s v="10-03-2024"/>
    <s v="Delivered"/>
    <x v="3"/>
    <n v="46882.8"/>
    <x v="3"/>
    <n v="5815.8"/>
  </r>
  <r>
    <n v="59470729"/>
    <x v="7"/>
    <n v="796707"/>
    <n v="14115"/>
    <n v="13689"/>
    <n v="1"/>
    <n v="0"/>
    <x v="0"/>
    <x v="354"/>
    <x v="354"/>
    <n v="7"/>
    <s v="25-03-2024"/>
    <s v="Delivered"/>
    <x v="2"/>
    <n v="14115"/>
    <x v="2"/>
    <n v="426"/>
  </r>
  <r>
    <n v="42730796"/>
    <x v="7"/>
    <n v="534827"/>
    <n v="604"/>
    <n v="13689"/>
    <n v="2"/>
    <n v="60.4"/>
    <x v="2"/>
    <x v="352"/>
    <x v="352"/>
    <n v="6"/>
    <s v="20-03-2024"/>
    <s v="Delivered"/>
    <x v="2"/>
    <n v="1147.5999999999999"/>
    <x v="3"/>
    <n v="-26230.400000000001"/>
  </r>
  <r>
    <n v="47346970"/>
    <x v="7"/>
    <n v="558605"/>
    <n v="8382"/>
    <n v="13689"/>
    <n v="1"/>
    <n v="0"/>
    <x v="0"/>
    <x v="359"/>
    <x v="359"/>
    <n v="1"/>
    <s v="25-03-2024"/>
    <s v="Delivered"/>
    <x v="0"/>
    <n v="8382"/>
    <x v="1"/>
    <n v="-5307"/>
  </r>
  <r>
    <n v="16740197"/>
    <x v="7"/>
    <n v="224223"/>
    <n v="4362"/>
    <n v="13689"/>
    <n v="1"/>
    <n v="0"/>
    <x v="0"/>
    <x v="349"/>
    <x v="349"/>
    <n v="5"/>
    <s v="06-03-2024"/>
    <s v="Delivered"/>
    <x v="0"/>
    <n v="4362"/>
    <x v="0"/>
    <n v="-9327"/>
  </r>
  <r>
    <n v="47393469"/>
    <x v="7"/>
    <n v="790525"/>
    <n v="9588"/>
    <n v="13689"/>
    <n v="2"/>
    <n v="958.8"/>
    <x v="2"/>
    <x v="194"/>
    <x v="194"/>
    <n v="6"/>
    <s v="02-03-2024"/>
    <s v="Delivered"/>
    <x v="2"/>
    <n v="18217.2"/>
    <x v="3"/>
    <n v="-9160.7999999999993"/>
  </r>
  <r>
    <n v="47991562"/>
    <x v="8"/>
    <n v="787569"/>
    <n v="13336"/>
    <n v="8679"/>
    <n v="2"/>
    <n v="0"/>
    <x v="0"/>
    <x v="361"/>
    <x v="361"/>
    <n v="5"/>
    <s v="28-03-2024"/>
    <s v="Delivered"/>
    <x v="2"/>
    <n v="26672"/>
    <x v="2"/>
    <n v="9314"/>
  </r>
  <r>
    <n v="15646068"/>
    <x v="8"/>
    <n v="224223"/>
    <n v="4664"/>
    <n v="8679"/>
    <n v="2"/>
    <n v="0"/>
    <x v="0"/>
    <x v="357"/>
    <x v="357"/>
    <n v="2"/>
    <s v="13-03-2024"/>
    <s v="Delivered"/>
    <x v="2"/>
    <n v="9328"/>
    <x v="2"/>
    <n v="-8030"/>
  </r>
  <r>
    <n v="59302863"/>
    <x v="8"/>
    <n v="872036"/>
    <n v="7523"/>
    <n v="8679"/>
    <n v="3"/>
    <n v="0"/>
    <x v="0"/>
    <x v="350"/>
    <x v="350"/>
    <n v="6"/>
    <s v="16-03-2024"/>
    <s v="Delivered"/>
    <x v="0"/>
    <n v="22569"/>
    <x v="1"/>
    <n v="-3468"/>
  </r>
  <r>
    <n v="42051937"/>
    <x v="8"/>
    <n v="621063"/>
    <n v="17318"/>
    <n v="8679"/>
    <n v="3"/>
    <n v="0"/>
    <x v="0"/>
    <x v="358"/>
    <x v="358"/>
    <n v="2"/>
    <s v="15-03-2024"/>
    <s v="Delivered"/>
    <x v="2"/>
    <n v="51954"/>
    <x v="0"/>
    <n v="25917"/>
  </r>
  <r>
    <n v="71705170"/>
    <x v="8"/>
    <n v="488698"/>
    <n v="15977"/>
    <n v="8679"/>
    <n v="1"/>
    <n v="0"/>
    <x v="0"/>
    <x v="346"/>
    <x v="346"/>
    <n v="5"/>
    <s v="14-03-2024"/>
    <s v="Delivered"/>
    <x v="3"/>
    <n v="15977"/>
    <x v="2"/>
    <n v="7298"/>
  </r>
  <r>
    <n v="87282128"/>
    <x v="8"/>
    <n v="743323"/>
    <n v="12181"/>
    <n v="8679"/>
    <n v="3"/>
    <n v="0"/>
    <x v="0"/>
    <x v="187"/>
    <x v="187"/>
    <n v="4"/>
    <s v="03-03-2024"/>
    <s v="Delivered"/>
    <x v="3"/>
    <n v="36543"/>
    <x v="3"/>
    <n v="10506"/>
  </r>
  <r>
    <n v="97260863"/>
    <x v="8"/>
    <n v="784791"/>
    <n v="4194"/>
    <n v="8679"/>
    <n v="2"/>
    <n v="0"/>
    <x v="0"/>
    <x v="354"/>
    <x v="354"/>
    <n v="7"/>
    <s v="25-03-2024"/>
    <s v="Delivered"/>
    <x v="0"/>
    <n v="8388"/>
    <x v="4"/>
    <n v="-8970"/>
  </r>
  <r>
    <n v="43308443"/>
    <x v="8"/>
    <n v="708205"/>
    <n v="4851"/>
    <n v="8679"/>
    <n v="1"/>
    <n v="0"/>
    <x v="0"/>
    <x v="366"/>
    <x v="366"/>
    <n v="6"/>
    <s v="09-03-2024"/>
    <s v="Delivered"/>
    <x v="3"/>
    <n v="4851"/>
    <x v="2"/>
    <n v="-3828"/>
  </r>
  <r>
    <n v="41568532"/>
    <x v="8"/>
    <n v="634098"/>
    <n v="17929"/>
    <n v="8679"/>
    <n v="1"/>
    <n v="0"/>
    <x v="0"/>
    <x v="362"/>
    <x v="362"/>
    <n v="1"/>
    <s v="01-03-2024"/>
    <s v="Delivered"/>
    <x v="2"/>
    <n v="17929"/>
    <x v="0"/>
    <n v="9250"/>
  </r>
  <r>
    <n v="71204580"/>
    <x v="9"/>
    <n v="980009"/>
    <n v="2337"/>
    <n v="7043"/>
    <n v="1"/>
    <n v="233.7"/>
    <x v="3"/>
    <x v="367"/>
    <x v="367"/>
    <n v="4"/>
    <s v="25-03-2024"/>
    <s v="Delivered"/>
    <x v="0"/>
    <n v="2103.3000000000002"/>
    <x v="1"/>
    <n v="-4939.7"/>
  </r>
  <r>
    <n v="10856822"/>
    <x v="9"/>
    <n v="494450"/>
    <n v="13817"/>
    <n v="7043"/>
    <n v="1"/>
    <n v="0"/>
    <x v="0"/>
    <x v="364"/>
    <x v="364"/>
    <n v="3"/>
    <s v="05-03-2024"/>
    <s v="Delivered"/>
    <x v="0"/>
    <n v="13817"/>
    <x v="3"/>
    <n v="6774"/>
  </r>
  <r>
    <n v="99826000"/>
    <x v="9"/>
    <n v="345718"/>
    <n v="14396"/>
    <n v="7043"/>
    <n v="1"/>
    <n v="719.8"/>
    <x v="2"/>
    <x v="196"/>
    <x v="196"/>
    <n v="7"/>
    <s v="02-03-2024"/>
    <s v="Delivered"/>
    <x v="2"/>
    <n v="13676.2"/>
    <x v="2"/>
    <n v="6633.2"/>
  </r>
  <r>
    <n v="89736043"/>
    <x v="9"/>
    <n v="780557"/>
    <n v="13654"/>
    <n v="7043"/>
    <n v="1"/>
    <n v="1365.4"/>
    <x v="3"/>
    <x v="347"/>
    <x v="347"/>
    <n v="1"/>
    <s v="18-03-2024"/>
    <s v="Delivered"/>
    <x v="0"/>
    <n v="12288.6"/>
    <x v="3"/>
    <n v="5245.6"/>
  </r>
  <r>
    <n v="65767881"/>
    <x v="9"/>
    <n v="468691"/>
    <n v="16607"/>
    <n v="7043"/>
    <n v="3"/>
    <n v="0"/>
    <x v="0"/>
    <x v="364"/>
    <x v="364"/>
    <n v="2"/>
    <s v="04-03-2024"/>
    <s v="Delivered"/>
    <x v="2"/>
    <n v="49821"/>
    <x v="0"/>
    <n v="28692"/>
  </r>
  <r>
    <n v="69166287"/>
    <x v="9"/>
    <n v="411505"/>
    <n v="13988"/>
    <n v="7043"/>
    <n v="1"/>
    <n v="699.4"/>
    <x v="2"/>
    <x v="60"/>
    <x v="60"/>
    <n v="2"/>
    <s v="31-03-2024"/>
    <s v="Delivered"/>
    <x v="3"/>
    <n v="13288.6"/>
    <x v="3"/>
    <n v="6245.6"/>
  </r>
  <r>
    <n v="75793759"/>
    <x v="9"/>
    <n v="934750"/>
    <n v="18209"/>
    <n v="7043"/>
    <n v="1"/>
    <n v="0"/>
    <x v="0"/>
    <x v="363"/>
    <x v="363"/>
    <n v="7"/>
    <s v="15-03-2024"/>
    <s v="Delivered"/>
    <x v="2"/>
    <n v="18209"/>
    <x v="1"/>
    <n v="11166"/>
  </r>
  <r>
    <n v="75846624"/>
    <x v="10"/>
    <n v="322692"/>
    <n v="18810"/>
    <n v="10780"/>
    <n v="2"/>
    <n v="1881"/>
    <x v="2"/>
    <x v="350"/>
    <x v="350"/>
    <n v="1"/>
    <s v="11-03-2024"/>
    <s v="Delivered"/>
    <x v="0"/>
    <n v="35739"/>
    <x v="3"/>
    <n v="14179"/>
  </r>
  <r>
    <n v="76743428"/>
    <x v="10"/>
    <n v="973449"/>
    <n v="17082"/>
    <n v="10780"/>
    <n v="3"/>
    <n v="0"/>
    <x v="0"/>
    <x v="368"/>
    <x v="368"/>
    <n v="4"/>
    <s v="23-03-2024"/>
    <s v="Delivered"/>
    <x v="0"/>
    <n v="51246"/>
    <x v="2"/>
    <n v="18906"/>
  </r>
  <r>
    <n v="25867870"/>
    <x v="10"/>
    <n v="962398"/>
    <n v="5459"/>
    <n v="10780"/>
    <n v="2"/>
    <n v="545.9"/>
    <x v="2"/>
    <x v="349"/>
    <x v="349"/>
    <n v="7"/>
    <s v="08-03-2024"/>
    <s v="Delivered"/>
    <x v="0"/>
    <n v="10372.1"/>
    <x v="2"/>
    <n v="-11187.9"/>
  </r>
  <r>
    <n v="96690951"/>
    <x v="10"/>
    <n v="920767"/>
    <n v="11894"/>
    <n v="10780"/>
    <n v="1"/>
    <n v="594.70000000000005"/>
    <x v="2"/>
    <x v="365"/>
    <x v="365"/>
    <n v="3"/>
    <s v="09-03-2024"/>
    <s v="Delivered"/>
    <x v="3"/>
    <n v="11299.3"/>
    <x v="0"/>
    <n v="519.29999999999995"/>
  </r>
  <r>
    <n v="34272734"/>
    <x v="10"/>
    <n v="442924"/>
    <n v="19535"/>
    <n v="10780"/>
    <n v="4"/>
    <n v="3907"/>
    <x v="2"/>
    <x v="357"/>
    <x v="357"/>
    <n v="3"/>
    <s v="14-03-2024"/>
    <s v="Delivered"/>
    <x v="0"/>
    <n v="74233"/>
    <x v="0"/>
    <n v="31113"/>
  </r>
  <r>
    <n v="20450542"/>
    <x v="10"/>
    <n v="498301"/>
    <n v="7087"/>
    <n v="10780"/>
    <n v="4"/>
    <n v="5669.6"/>
    <x v="4"/>
    <x v="361"/>
    <x v="361"/>
    <n v="7"/>
    <s v="30-03-2024"/>
    <s v="Delivered"/>
    <x v="0"/>
    <n v="22678.400000000001"/>
    <x v="2"/>
    <n v="-20441.599999999999"/>
  </r>
  <r>
    <n v="78299645"/>
    <x v="10"/>
    <n v="283927"/>
    <n v="13954"/>
    <n v="10780"/>
    <n v="2"/>
    <n v="1395.4"/>
    <x v="2"/>
    <x v="358"/>
    <x v="358"/>
    <n v="4"/>
    <s v="17-03-2024"/>
    <s v="Delivered"/>
    <x v="2"/>
    <n v="26512.6"/>
    <x v="1"/>
    <n v="4952.6000000000004"/>
  </r>
  <r>
    <n v="16078694"/>
    <x v="11"/>
    <n v="476106"/>
    <n v="15839"/>
    <n v="14603"/>
    <n v="3"/>
    <n v="0"/>
    <x v="0"/>
    <x v="359"/>
    <x v="359"/>
    <n v="6"/>
    <s v="30-03-2024"/>
    <s v="Delivered"/>
    <x v="3"/>
    <n v="47517"/>
    <x v="2"/>
    <n v="3708"/>
  </r>
  <r>
    <n v="53380275"/>
    <x v="11"/>
    <n v="598851"/>
    <n v="19412"/>
    <n v="14603"/>
    <n v="2"/>
    <n v="0"/>
    <x v="0"/>
    <x v="349"/>
    <x v="349"/>
    <n v="5"/>
    <s v="06-03-2024"/>
    <s v="Delivered"/>
    <x v="1"/>
    <n v="38824"/>
    <x v="2"/>
    <n v="9618"/>
  </r>
  <r>
    <n v="20251466"/>
    <x v="11"/>
    <n v="493212"/>
    <n v="11988"/>
    <n v="14603"/>
    <n v="3"/>
    <n v="3596.4"/>
    <x v="3"/>
    <x v="369"/>
    <x v="369"/>
    <n v="3"/>
    <s v="25-03-2024"/>
    <s v="Delivered"/>
    <x v="3"/>
    <n v="32367.599999999999"/>
    <x v="1"/>
    <n v="-11441.4"/>
  </r>
  <r>
    <n v="79987997"/>
    <x v="11"/>
    <n v="536318"/>
    <n v="9685"/>
    <n v="14603"/>
    <n v="1"/>
    <n v="0"/>
    <x v="0"/>
    <x v="366"/>
    <x v="366"/>
    <n v="6"/>
    <s v="09-03-2024"/>
    <s v="Delivered"/>
    <x v="0"/>
    <n v="9685"/>
    <x v="3"/>
    <n v="-4918"/>
  </r>
  <r>
    <n v="69287967"/>
    <x v="11"/>
    <n v="593282"/>
    <n v="11689"/>
    <n v="14603"/>
    <n v="1"/>
    <n v="0"/>
    <x v="0"/>
    <x v="60"/>
    <x v="60"/>
    <n v="2"/>
    <s v="31-03-2024"/>
    <s v="Delivered"/>
    <x v="0"/>
    <n v="11689"/>
    <x v="2"/>
    <n v="-2914"/>
  </r>
  <r>
    <n v="51708177"/>
    <x v="11"/>
    <n v="835988"/>
    <n v="16508"/>
    <n v="14603"/>
    <n v="1"/>
    <n v="0"/>
    <x v="0"/>
    <x v="366"/>
    <x v="366"/>
    <n v="7"/>
    <s v="10-03-2024"/>
    <s v="Delivered"/>
    <x v="1"/>
    <n v="16508"/>
    <x v="2"/>
    <n v="1905"/>
  </r>
  <r>
    <n v="89865458"/>
    <x v="11"/>
    <n v="596119"/>
    <n v="10697"/>
    <n v="14603"/>
    <n v="3"/>
    <n v="0"/>
    <x v="0"/>
    <x v="346"/>
    <x v="346"/>
    <n v="3"/>
    <s v="12-03-2024"/>
    <s v="Delivered"/>
    <x v="0"/>
    <n v="32091"/>
    <x v="1"/>
    <n v="-11718"/>
  </r>
  <r>
    <n v="50308572"/>
    <x v="11"/>
    <n v="211230"/>
    <n v="851"/>
    <n v="14603"/>
    <n v="1"/>
    <n v="42.55"/>
    <x v="2"/>
    <x v="352"/>
    <x v="352"/>
    <n v="2"/>
    <s v="16-03-2024"/>
    <s v="Delivered"/>
    <x v="0"/>
    <n v="808.45"/>
    <x v="2"/>
    <n v="-13794.55"/>
  </r>
  <r>
    <n v="25745913"/>
    <x v="12"/>
    <n v="853004"/>
    <n v="4750"/>
    <n v="5308"/>
    <n v="1"/>
    <n v="0"/>
    <x v="0"/>
    <x v="354"/>
    <x v="354"/>
    <n v="3"/>
    <s v="21-03-2024"/>
    <s v="Delivered"/>
    <x v="0"/>
    <n v="4750"/>
    <x v="3"/>
    <n v="-558"/>
  </r>
  <r>
    <n v="38428357"/>
    <x v="12"/>
    <n v="560857"/>
    <n v="11990"/>
    <n v="5308"/>
    <n v="2"/>
    <n v="0"/>
    <x v="0"/>
    <x v="353"/>
    <x v="353"/>
    <n v="4"/>
    <s v="09-03-2024"/>
    <s v="Delivered"/>
    <x v="0"/>
    <n v="23980"/>
    <x v="3"/>
    <n v="13364"/>
  </r>
  <r>
    <n v="96104027"/>
    <x v="12"/>
    <n v="716256"/>
    <n v="15082"/>
    <n v="5308"/>
    <n v="1"/>
    <n v="0"/>
    <x v="0"/>
    <x v="352"/>
    <x v="352"/>
    <n v="6"/>
    <s v="20-03-2024"/>
    <s v="Delivered"/>
    <x v="2"/>
    <n v="15082"/>
    <x v="0"/>
    <n v="9774"/>
  </r>
  <r>
    <n v="92745294"/>
    <x v="12"/>
    <n v="465617"/>
    <n v="10244"/>
    <n v="5308"/>
    <n v="1"/>
    <n v="0"/>
    <x v="0"/>
    <x v="187"/>
    <x v="187"/>
    <n v="6"/>
    <s v="05-03-2024"/>
    <s v="Delivered"/>
    <x v="2"/>
    <n v="10244"/>
    <x v="1"/>
    <n v="4936"/>
  </r>
  <r>
    <n v="64520614"/>
    <x v="12"/>
    <n v="455506"/>
    <n v="4635"/>
    <n v="5308"/>
    <n v="1"/>
    <n v="0"/>
    <x v="0"/>
    <x v="366"/>
    <x v="366"/>
    <n v="1"/>
    <s v="04-03-2024"/>
    <s v="Delivered"/>
    <x v="0"/>
    <n v="4635"/>
    <x v="1"/>
    <n v="-673"/>
  </r>
  <r>
    <n v="24039158"/>
    <x v="12"/>
    <n v="786252"/>
    <n v="1253"/>
    <n v="5308"/>
    <n v="1"/>
    <n v="0"/>
    <x v="0"/>
    <x v="347"/>
    <x v="347"/>
    <n v="5"/>
    <s v="22-03-2024"/>
    <s v="Delivered"/>
    <x v="2"/>
    <n v="1253"/>
    <x v="1"/>
    <n v="-4055"/>
  </r>
  <r>
    <n v="80415568"/>
    <x v="12"/>
    <n v="482146"/>
    <n v="14702"/>
    <n v="5308"/>
    <n v="2"/>
    <n v="0"/>
    <x v="0"/>
    <x v="59"/>
    <x v="59"/>
    <n v="1"/>
    <s v="29-03-2024"/>
    <s v="Delivered"/>
    <x v="2"/>
    <n v="29404"/>
    <x v="0"/>
    <n v="18788"/>
  </r>
  <r>
    <n v="42255732"/>
    <x v="12"/>
    <n v="539403"/>
    <n v="2210"/>
    <n v="5308"/>
    <n v="1"/>
    <n v="0"/>
    <x v="0"/>
    <x v="361"/>
    <x v="361"/>
    <n v="1"/>
    <s v="24-03-2024"/>
    <s v="Delivered"/>
    <x v="1"/>
    <n v="2210"/>
    <x v="1"/>
    <n v="-3098"/>
  </r>
  <r>
    <n v="75437844"/>
    <x v="12"/>
    <n v="293826"/>
    <n v="17031"/>
    <n v="5308"/>
    <n v="1"/>
    <n v="851.55"/>
    <x v="2"/>
    <x v="347"/>
    <x v="347"/>
    <n v="1"/>
    <s v="18-03-2024"/>
    <s v="Delivered"/>
    <x v="3"/>
    <n v="16179.45"/>
    <x v="1"/>
    <n v="10871.45"/>
  </r>
  <r>
    <n v="67854710"/>
    <x v="12"/>
    <n v="368956"/>
    <n v="16199"/>
    <n v="5308"/>
    <n v="2"/>
    <n v="0"/>
    <x v="0"/>
    <x v="364"/>
    <x v="364"/>
    <n v="3"/>
    <s v="05-03-2024"/>
    <s v="Delivered"/>
    <x v="3"/>
    <n v="32398"/>
    <x v="2"/>
    <n v="21782"/>
  </r>
  <r>
    <n v="13808225"/>
    <x v="13"/>
    <n v="497223"/>
    <n v="19452"/>
    <n v="2243"/>
    <n v="1"/>
    <n v="972.6"/>
    <x v="2"/>
    <x v="360"/>
    <x v="360"/>
    <n v="5"/>
    <s v="21-03-2024"/>
    <s v="Delivered"/>
    <x v="2"/>
    <n v="18479.400000000001"/>
    <x v="1"/>
    <n v="16236.4"/>
  </r>
  <r>
    <n v="16416148"/>
    <x v="13"/>
    <n v="801581"/>
    <n v="13786"/>
    <n v="2243"/>
    <n v="2"/>
    <n v="0"/>
    <x v="0"/>
    <x v="356"/>
    <x v="356"/>
    <n v="6"/>
    <s v="13-03-2024"/>
    <s v="Delivered"/>
    <x v="2"/>
    <n v="27572"/>
    <x v="0"/>
    <n v="23086"/>
  </r>
  <r>
    <n v="49093864"/>
    <x v="13"/>
    <n v="756937"/>
    <n v="17419"/>
    <n v="2243"/>
    <n v="1"/>
    <n v="0"/>
    <x v="0"/>
    <x v="353"/>
    <x v="353"/>
    <n v="4"/>
    <s v="09-03-2024"/>
    <s v="Delivered"/>
    <x v="1"/>
    <n v="17419"/>
    <x v="1"/>
    <n v="15176"/>
  </r>
  <r>
    <n v="90014570"/>
    <x v="13"/>
    <n v="806739"/>
    <n v="19024"/>
    <n v="2243"/>
    <n v="1"/>
    <n v="0"/>
    <x v="0"/>
    <x v="366"/>
    <x v="366"/>
    <n v="2"/>
    <s v="05-03-2024"/>
    <s v="Delivered"/>
    <x v="2"/>
    <n v="19024"/>
    <x v="2"/>
    <n v="16781"/>
  </r>
  <r>
    <n v="93638503"/>
    <x v="13"/>
    <n v="228679"/>
    <n v="10246"/>
    <n v="2243"/>
    <n v="1"/>
    <n v="0"/>
    <x v="0"/>
    <x v="64"/>
    <x v="64"/>
    <n v="4"/>
    <s v="31-03-2024"/>
    <s v="Delivered"/>
    <x v="0"/>
    <n v="10246"/>
    <x v="2"/>
    <n v="8003"/>
  </r>
  <r>
    <n v="59555330"/>
    <x v="13"/>
    <n v="679770"/>
    <n v="758"/>
    <n v="2243"/>
    <n v="1"/>
    <n v="0"/>
    <x v="0"/>
    <x v="364"/>
    <x v="364"/>
    <n v="4"/>
    <s v="06-03-2024"/>
    <s v="Delivered"/>
    <x v="2"/>
    <n v="758"/>
    <x v="3"/>
    <n v="-1485"/>
  </r>
  <r>
    <n v="43528453"/>
    <x v="13"/>
    <n v="412137"/>
    <n v="5555"/>
    <n v="2243"/>
    <n v="1"/>
    <n v="0"/>
    <x v="0"/>
    <x v="356"/>
    <x v="356"/>
    <n v="3"/>
    <s v="10-03-2024"/>
    <s v="Delivered"/>
    <x v="0"/>
    <n v="5555"/>
    <x v="0"/>
    <n v="3312"/>
  </r>
  <r>
    <n v="98612211"/>
    <x v="14"/>
    <n v="696864"/>
    <n v="12481"/>
    <n v="819"/>
    <n v="1"/>
    <n v="0"/>
    <x v="0"/>
    <x v="366"/>
    <x v="366"/>
    <n v="7"/>
    <s v="10-03-2024"/>
    <s v="Delivered"/>
    <x v="2"/>
    <n v="12481"/>
    <x v="1"/>
    <n v="11662"/>
  </r>
  <r>
    <n v="43087238"/>
    <x v="14"/>
    <n v="971051"/>
    <n v="18078"/>
    <n v="819"/>
    <n v="1"/>
    <n v="0"/>
    <x v="0"/>
    <x v="363"/>
    <x v="363"/>
    <n v="7"/>
    <s v="15-03-2024"/>
    <s v="Delivered"/>
    <x v="1"/>
    <n v="18078"/>
    <x v="2"/>
    <n v="17259"/>
  </r>
  <r>
    <n v="79616482"/>
    <x v="14"/>
    <n v="455506"/>
    <n v="9075"/>
    <n v="819"/>
    <n v="1"/>
    <n v="907.5"/>
    <x v="3"/>
    <x v="364"/>
    <x v="364"/>
    <n v="2"/>
    <s v="04-03-2024"/>
    <s v="Delivered"/>
    <x v="2"/>
    <n v="8167.5"/>
    <x v="1"/>
    <n v="7348.5"/>
  </r>
  <r>
    <n v="26664623"/>
    <x v="14"/>
    <n v="775458"/>
    <n v="10302"/>
    <n v="819"/>
    <n v="1"/>
    <n v="1545.3"/>
    <x v="1"/>
    <x v="357"/>
    <x v="357"/>
    <n v="6"/>
    <s v="17-03-2024"/>
    <s v="Delivered"/>
    <x v="0"/>
    <n v="8756.7000000000007"/>
    <x v="3"/>
    <n v="7937.7"/>
  </r>
  <r>
    <n v="48971765"/>
    <x v="14"/>
    <n v="612509"/>
    <n v="7149"/>
    <n v="819"/>
    <n v="2"/>
    <n v="0"/>
    <x v="0"/>
    <x v="68"/>
    <x v="68"/>
    <n v="1"/>
    <s v="26-03-2024"/>
    <s v="Delivered"/>
    <x v="3"/>
    <n v="14298"/>
    <x v="0"/>
    <n v="12660"/>
  </r>
  <r>
    <n v="52894344"/>
    <x v="14"/>
    <n v="716596"/>
    <n v="15432"/>
    <n v="819"/>
    <n v="1"/>
    <n v="0"/>
    <x v="0"/>
    <x v="363"/>
    <x v="363"/>
    <n v="4"/>
    <s v="12-03-2024"/>
    <s v="Delivered"/>
    <x v="0"/>
    <n v="15432"/>
    <x v="2"/>
    <n v="14613"/>
  </r>
  <r>
    <n v="83284724"/>
    <x v="14"/>
    <n v="444312"/>
    <n v="5109"/>
    <n v="819"/>
    <n v="1"/>
    <n v="0"/>
    <x v="0"/>
    <x v="359"/>
    <x v="359"/>
    <n v="5"/>
    <s v="29-03-2024"/>
    <s v="Delivered"/>
    <x v="0"/>
    <n v="5109"/>
    <x v="1"/>
    <n v="4290"/>
  </r>
  <r>
    <n v="78885632"/>
    <x v="14"/>
    <n v="345308"/>
    <n v="2009"/>
    <n v="819"/>
    <n v="1"/>
    <n v="0"/>
    <x v="0"/>
    <x v="366"/>
    <x v="366"/>
    <n v="1"/>
    <s v="04-03-2024"/>
    <s v="Delivered"/>
    <x v="3"/>
    <n v="2009"/>
    <x v="2"/>
    <n v="1190"/>
  </r>
  <r>
    <n v="40281491"/>
    <x v="14"/>
    <n v="251706"/>
    <n v="6875"/>
    <n v="819"/>
    <n v="4"/>
    <n v="0"/>
    <x v="0"/>
    <x v="349"/>
    <x v="349"/>
    <n v="7"/>
    <s v="08-03-2024"/>
    <s v="Delivered"/>
    <x v="0"/>
    <n v="27500"/>
    <x v="3"/>
    <n v="24224"/>
  </r>
  <r>
    <n v="43603811"/>
    <x v="14"/>
    <n v="282300"/>
    <n v="4412"/>
    <n v="819"/>
    <n v="4"/>
    <n v="882.4"/>
    <x v="2"/>
    <x v="352"/>
    <x v="352"/>
    <n v="5"/>
    <s v="19-03-2024"/>
    <s v="Delivered"/>
    <x v="0"/>
    <n v="16765.599999999999"/>
    <x v="4"/>
    <n v="13489.6"/>
  </r>
  <r>
    <n v="49209916"/>
    <x v="14"/>
    <n v="971051"/>
    <n v="14167"/>
    <n v="819"/>
    <n v="1"/>
    <n v="708.35"/>
    <x v="2"/>
    <x v="347"/>
    <x v="347"/>
    <n v="4"/>
    <s v="21-03-2024"/>
    <s v="Delivered"/>
    <x v="0"/>
    <n v="13458.65"/>
    <x v="3"/>
    <n v="12639.65"/>
  </r>
  <r>
    <n v="91987136"/>
    <x v="8"/>
    <n v="317996"/>
    <n v="4348"/>
    <n v="8679"/>
    <n v="1"/>
    <n v="652.20000000000005"/>
    <x v="1"/>
    <x v="353"/>
    <x v="353"/>
    <n v="6"/>
    <s v="11-03-2024"/>
    <s v="Delivered"/>
    <x v="1"/>
    <n v="3695.8"/>
    <x v="0"/>
    <n v="-4983.2"/>
  </r>
  <r>
    <n v="74818030"/>
    <x v="10"/>
    <n v="473995"/>
    <n v="16224"/>
    <n v="10780"/>
    <n v="3"/>
    <n v="0"/>
    <x v="0"/>
    <x v="363"/>
    <x v="363"/>
    <n v="7"/>
    <s v="15-03-2024"/>
    <s v="Delivered"/>
    <x v="1"/>
    <n v="48672"/>
    <x v="1"/>
    <n v="16332"/>
  </r>
  <r>
    <n v="39891163"/>
    <x v="10"/>
    <n v="427999"/>
    <n v="2294"/>
    <n v="10780"/>
    <n v="1"/>
    <n v="0"/>
    <x v="0"/>
    <x v="361"/>
    <x v="361"/>
    <n v="5"/>
    <s v="28-03-2024"/>
    <s v="Delivered"/>
    <x v="2"/>
    <n v="2294"/>
    <x v="0"/>
    <n v="-8486"/>
  </r>
  <r>
    <n v="24509544"/>
    <x v="10"/>
    <n v="909794"/>
    <n v="16986"/>
    <n v="10780"/>
    <n v="1"/>
    <n v="0"/>
    <x v="0"/>
    <x v="357"/>
    <x v="357"/>
    <n v="1"/>
    <s v="12-03-2024"/>
    <s v="Delivered"/>
    <x v="2"/>
    <n v="16986"/>
    <x v="2"/>
    <n v="6206"/>
  </r>
  <r>
    <n v="40365724"/>
    <x v="10"/>
    <n v="577717"/>
    <n v="9106"/>
    <n v="10780"/>
    <n v="1"/>
    <n v="0"/>
    <x v="0"/>
    <x v="362"/>
    <x v="362"/>
    <n v="2"/>
    <s v="02-03-2024"/>
    <s v="Delivered"/>
    <x v="2"/>
    <n v="9106"/>
    <x v="1"/>
    <n v="-1674"/>
  </r>
  <r>
    <n v="75052579"/>
    <x v="10"/>
    <n v="308239"/>
    <n v="14355"/>
    <n v="10780"/>
    <n v="1"/>
    <n v="2871"/>
    <x v="4"/>
    <x v="362"/>
    <x v="362"/>
    <n v="5"/>
    <s v="05-03-2024"/>
    <s v="Delivered"/>
    <x v="1"/>
    <n v="11484"/>
    <x v="0"/>
    <n v="704"/>
  </r>
  <r>
    <n v="98911718"/>
    <x v="10"/>
    <n v="213228"/>
    <n v="4809"/>
    <n v="10780"/>
    <n v="1"/>
    <n v="0"/>
    <x v="0"/>
    <x v="349"/>
    <x v="349"/>
    <n v="3"/>
    <s v="04-03-2024"/>
    <s v="Delivered"/>
    <x v="2"/>
    <n v="4809"/>
    <x v="0"/>
    <n v="-5971"/>
  </r>
  <r>
    <n v="39955391"/>
    <x v="10"/>
    <n v="475754"/>
    <n v="9053"/>
    <n v="10780"/>
    <n v="3"/>
    <n v="0"/>
    <x v="0"/>
    <x v="350"/>
    <x v="350"/>
    <n v="7"/>
    <s v="17-03-2024"/>
    <s v="Delivered"/>
    <x v="0"/>
    <n v="27159"/>
    <x v="0"/>
    <n v="-5181"/>
  </r>
  <r>
    <n v="16950770"/>
    <x v="10"/>
    <n v="935395"/>
    <n v="11324"/>
    <n v="10780"/>
    <n v="3"/>
    <n v="1698.6"/>
    <x v="2"/>
    <x v="359"/>
    <x v="359"/>
    <n v="1"/>
    <s v="25-03-2024"/>
    <s v="Delivered"/>
    <x v="0"/>
    <n v="32273.4"/>
    <x v="1"/>
    <n v="-66.599999999999994"/>
  </r>
  <r>
    <n v="43629729"/>
    <x v="3"/>
    <n v="219264"/>
    <n v="18549"/>
    <n v="5303"/>
    <n v="2"/>
    <n v="0"/>
    <x v="0"/>
    <x v="363"/>
    <x v="363"/>
    <n v="1"/>
    <s v="09-03-2024"/>
    <s v="Delivered"/>
    <x v="0"/>
    <n v="37098"/>
    <x v="1"/>
    <n v="26492"/>
  </r>
  <r>
    <n v="33306944"/>
    <x v="3"/>
    <n v="776967"/>
    <n v="9683"/>
    <n v="5303"/>
    <n v="1"/>
    <n v="0"/>
    <x v="0"/>
    <x v="368"/>
    <x v="368"/>
    <n v="2"/>
    <s v="21-03-2024"/>
    <s v="Delivered"/>
    <x v="2"/>
    <n v="9683"/>
    <x v="1"/>
    <n v="4380"/>
  </r>
  <r>
    <n v="44345256"/>
    <x v="3"/>
    <n v="748684"/>
    <n v="8792"/>
    <n v="5303"/>
    <n v="4"/>
    <n v="1758.4"/>
    <x v="2"/>
    <x v="350"/>
    <x v="350"/>
    <n v="7"/>
    <s v="17-03-2024"/>
    <s v="Delivered"/>
    <x v="0"/>
    <n v="33409.599999999999"/>
    <x v="1"/>
    <n v="12197.6"/>
  </r>
  <r>
    <n v="36941091"/>
    <x v="3"/>
    <n v="679770"/>
    <n v="19201"/>
    <n v="5303"/>
    <n v="1"/>
    <n v="0"/>
    <x v="0"/>
    <x v="368"/>
    <x v="368"/>
    <n v="4"/>
    <s v="23-03-2024"/>
    <s v="Delivered"/>
    <x v="0"/>
    <n v="19201"/>
    <x v="1"/>
    <n v="13898"/>
  </r>
  <r>
    <n v="35867257"/>
    <x v="3"/>
    <n v="844610"/>
    <n v="998"/>
    <n v="5303"/>
    <n v="1"/>
    <n v="0"/>
    <x v="0"/>
    <x v="357"/>
    <x v="357"/>
    <n v="1"/>
    <s v="12-03-2024"/>
    <s v="Delivered"/>
    <x v="0"/>
    <n v="998"/>
    <x v="1"/>
    <n v="-4305"/>
  </r>
  <r>
    <n v="43492807"/>
    <x v="3"/>
    <n v="309159"/>
    <n v="6473"/>
    <n v="5303"/>
    <n v="1"/>
    <n v="0"/>
    <x v="0"/>
    <x v="354"/>
    <x v="354"/>
    <n v="4"/>
    <s v="22-03-2024"/>
    <s v="Delivered"/>
    <x v="0"/>
    <n v="6473"/>
    <x v="1"/>
    <n v="1170"/>
  </r>
  <r>
    <n v="41222178"/>
    <x v="3"/>
    <n v="568145"/>
    <n v="13389"/>
    <n v="5303"/>
    <n v="1"/>
    <n v="1338.9"/>
    <x v="3"/>
    <x v="365"/>
    <x v="365"/>
    <n v="5"/>
    <s v="11-03-2024"/>
    <s v="Delivered"/>
    <x v="3"/>
    <n v="12050.1"/>
    <x v="3"/>
    <n v="6747.1"/>
  </r>
  <r>
    <n v="83330295"/>
    <x v="3"/>
    <n v="420989"/>
    <n v="19463"/>
    <n v="5303"/>
    <n v="1"/>
    <n v="1946.3"/>
    <x v="3"/>
    <x v="346"/>
    <x v="346"/>
    <n v="2"/>
    <s v="11-03-2024"/>
    <s v="Delivered"/>
    <x v="0"/>
    <n v="17516.7"/>
    <x v="0"/>
    <n v="12213.7"/>
  </r>
  <r>
    <n v="50446607"/>
    <x v="6"/>
    <n v="462292"/>
    <n v="4329"/>
    <n v="6716"/>
    <n v="2"/>
    <n v="0"/>
    <x v="0"/>
    <x v="64"/>
    <x v="64"/>
    <n v="4"/>
    <s v="31-03-2024"/>
    <s v="Delivered"/>
    <x v="0"/>
    <n v="8658"/>
    <x v="3"/>
    <n v="-4774"/>
  </r>
  <r>
    <n v="24290224"/>
    <x v="6"/>
    <n v="592124"/>
    <n v="9126"/>
    <n v="6716"/>
    <n v="2"/>
    <n v="0"/>
    <x v="0"/>
    <x v="360"/>
    <x v="360"/>
    <n v="3"/>
    <s v="19-03-2024"/>
    <s v="Delivered"/>
    <x v="2"/>
    <n v="18252"/>
    <x v="1"/>
    <n v="4820"/>
  </r>
  <r>
    <n v="96355513"/>
    <x v="6"/>
    <n v="988930"/>
    <n v="9639"/>
    <n v="6716"/>
    <n v="1"/>
    <n v="481.95"/>
    <x v="2"/>
    <x v="356"/>
    <x v="356"/>
    <n v="7"/>
    <s v="14-03-2024"/>
    <s v="Delivered"/>
    <x v="0"/>
    <n v="9157.0499999999993"/>
    <x v="1"/>
    <n v="2441.0500000000002"/>
  </r>
  <r>
    <n v="86667841"/>
    <x v="6"/>
    <n v="489279"/>
    <n v="12580"/>
    <n v="6716"/>
    <n v="1"/>
    <n v="0"/>
    <x v="0"/>
    <x v="200"/>
    <x v="200"/>
    <n v="4"/>
    <s v="02-03-2024"/>
    <s v="Delivered"/>
    <x v="1"/>
    <n v="12580"/>
    <x v="0"/>
    <n v="5864"/>
  </r>
  <r>
    <n v="99586100"/>
    <x v="6"/>
    <n v="241843"/>
    <n v="7421"/>
    <n v="6716"/>
    <n v="4"/>
    <n v="0"/>
    <x v="0"/>
    <x v="196"/>
    <x v="196"/>
    <n v="7"/>
    <s v="02-03-2024"/>
    <s v="Delivered"/>
    <x v="0"/>
    <n v="29684"/>
    <x v="0"/>
    <n v="2820"/>
  </r>
  <r>
    <n v="26674831"/>
    <x v="6"/>
    <n v="785549"/>
    <n v="18317"/>
    <n v="6716"/>
    <n v="2"/>
    <n v="3663.4"/>
    <x v="3"/>
    <x v="369"/>
    <x v="369"/>
    <n v="6"/>
    <s v="28-03-2024"/>
    <s v="Delivered"/>
    <x v="0"/>
    <n v="32970.6"/>
    <x v="3"/>
    <n v="19538.599999999999"/>
  </r>
  <r>
    <n v="98680762"/>
    <x v="4"/>
    <n v="867830"/>
    <n v="10968"/>
    <n v="1807"/>
    <n v="2"/>
    <n v="0"/>
    <x v="0"/>
    <x v="357"/>
    <x v="357"/>
    <n v="2"/>
    <s v="13-03-2024"/>
    <s v="Delivered"/>
    <x v="3"/>
    <n v="21936"/>
    <x v="1"/>
    <n v="18322"/>
  </r>
  <r>
    <n v="92625597"/>
    <x v="4"/>
    <n v="539813"/>
    <n v="5035"/>
    <n v="1807"/>
    <n v="4"/>
    <n v="0"/>
    <x v="0"/>
    <x v="352"/>
    <x v="352"/>
    <n v="5"/>
    <s v="19-03-2024"/>
    <s v="Delivered"/>
    <x v="0"/>
    <n v="20140"/>
    <x v="1"/>
    <n v="12912"/>
  </r>
  <r>
    <n v="28850770"/>
    <x v="4"/>
    <n v="835988"/>
    <n v="17083"/>
    <n v="1807"/>
    <n v="1"/>
    <n v="1708.3"/>
    <x v="3"/>
    <x v="363"/>
    <x v="363"/>
    <n v="7"/>
    <s v="15-03-2024"/>
    <s v="Delivered"/>
    <x v="0"/>
    <n v="15374.7"/>
    <x v="0"/>
    <n v="13567.7"/>
  </r>
  <r>
    <n v="25808361"/>
    <x v="4"/>
    <n v="695962"/>
    <n v="9818"/>
    <n v="1807"/>
    <n v="2"/>
    <n v="981.8"/>
    <x v="2"/>
    <x v="369"/>
    <x v="369"/>
    <n v="1"/>
    <s v="23-03-2024"/>
    <s v="Delivered"/>
    <x v="0"/>
    <n v="18654.2"/>
    <x v="0"/>
    <n v="15040.2"/>
  </r>
  <r>
    <n v="72244897"/>
    <x v="4"/>
    <n v="994586"/>
    <n v="2572"/>
    <n v="1807"/>
    <n v="2"/>
    <n v="257.2"/>
    <x v="2"/>
    <x v="364"/>
    <x v="364"/>
    <n v="6"/>
    <s v="08-03-2024"/>
    <s v="Delivered"/>
    <x v="1"/>
    <n v="4886.8"/>
    <x v="0"/>
    <n v="1272.8"/>
  </r>
  <r>
    <n v="39974566"/>
    <x v="4"/>
    <n v="802833"/>
    <n v="12088"/>
    <n v="1807"/>
    <n v="1"/>
    <n v="0"/>
    <x v="0"/>
    <x v="351"/>
    <x v="351"/>
    <n v="2"/>
    <s v="06-03-2024"/>
    <s v="Delivered"/>
    <x v="3"/>
    <n v="12088"/>
    <x v="0"/>
    <n v="10281"/>
  </r>
  <r>
    <n v="69286198"/>
    <x v="4"/>
    <n v="787783"/>
    <n v="12907"/>
    <n v="1807"/>
    <n v="1"/>
    <n v="1290.7"/>
    <x v="3"/>
    <x v="369"/>
    <x v="369"/>
    <n v="4"/>
    <s v="26-03-2024"/>
    <s v="Delivered"/>
    <x v="2"/>
    <n v="11616.3"/>
    <x v="1"/>
    <n v="9809.2999999999993"/>
  </r>
  <r>
    <n v="52916049"/>
    <x v="4"/>
    <n v="847033"/>
    <n v="17194"/>
    <n v="1807"/>
    <n v="1"/>
    <n v="859.7"/>
    <x v="2"/>
    <x v="365"/>
    <x v="365"/>
    <n v="3"/>
    <s v="09-03-2024"/>
    <s v="Delivered"/>
    <x v="0"/>
    <n v="16334.3"/>
    <x v="2"/>
    <n v="14527.3"/>
  </r>
  <r>
    <n v="81203615"/>
    <x v="4"/>
    <n v="746012"/>
    <n v="16000"/>
    <n v="1807"/>
    <n v="1"/>
    <n v="0"/>
    <x v="0"/>
    <x v="351"/>
    <x v="351"/>
    <n v="1"/>
    <s v="05-03-2024"/>
    <s v="Delivered"/>
    <x v="1"/>
    <n v="16000"/>
    <x v="1"/>
    <n v="14193"/>
  </r>
  <r>
    <n v="31602928"/>
    <x v="5"/>
    <n v="671706"/>
    <n v="5438"/>
    <n v="6320"/>
    <n v="2"/>
    <n v="543.79999999999995"/>
    <x v="2"/>
    <x v="366"/>
    <x v="366"/>
    <n v="7"/>
    <s v="10-03-2024"/>
    <s v="Delivered"/>
    <x v="3"/>
    <n v="10332.200000000001"/>
    <x v="2"/>
    <n v="-2307.8000000000002"/>
  </r>
  <r>
    <n v="56017729"/>
    <x v="5"/>
    <n v="843852"/>
    <n v="8100"/>
    <n v="6320"/>
    <n v="2"/>
    <n v="810"/>
    <x v="2"/>
    <x v="366"/>
    <x v="366"/>
    <n v="3"/>
    <s v="06-03-2024"/>
    <s v="Delivered"/>
    <x v="0"/>
    <n v="15390"/>
    <x v="3"/>
    <n v="2750"/>
  </r>
  <r>
    <n v="61338023"/>
    <x v="5"/>
    <n v="735348"/>
    <n v="6417"/>
    <n v="6320"/>
    <n v="1"/>
    <n v="320.85000000000002"/>
    <x v="2"/>
    <x v="68"/>
    <x v="68"/>
    <n v="4"/>
    <s v="29-03-2024"/>
    <s v="Delivered"/>
    <x v="1"/>
    <n v="6096.15"/>
    <x v="0"/>
    <n v="-223.85"/>
  </r>
  <r>
    <n v="58255231"/>
    <x v="5"/>
    <n v="919335"/>
    <n v="19175"/>
    <n v="6320"/>
    <n v="3"/>
    <n v="0"/>
    <x v="0"/>
    <x v="64"/>
    <x v="64"/>
    <n v="4"/>
    <s v="31-03-2024"/>
    <s v="Delivered"/>
    <x v="0"/>
    <n v="57525"/>
    <x v="2"/>
    <n v="38565"/>
  </r>
  <r>
    <n v="21610534"/>
    <x v="14"/>
    <n v="986159"/>
    <n v="2701"/>
    <n v="819"/>
    <n v="2"/>
    <n v="0"/>
    <x v="0"/>
    <x v="359"/>
    <x v="359"/>
    <n v="5"/>
    <s v="29-03-2024"/>
    <s v="Delivered"/>
    <x v="2"/>
    <n v="5402"/>
    <x v="3"/>
    <n v="3764"/>
  </r>
  <r>
    <n v="17284695"/>
    <x v="14"/>
    <n v="518667"/>
    <n v="3764"/>
    <n v="819"/>
    <n v="1"/>
    <n v="0"/>
    <x v="0"/>
    <x v="200"/>
    <x v="200"/>
    <n v="3"/>
    <s v="01-03-2024"/>
    <s v="Delivered"/>
    <x v="0"/>
    <n v="3764"/>
    <x v="3"/>
    <n v="2945"/>
  </r>
  <r>
    <n v="50044631"/>
    <x v="14"/>
    <n v="241683"/>
    <n v="19924"/>
    <n v="819"/>
    <n v="1"/>
    <n v="996.2"/>
    <x v="2"/>
    <x v="187"/>
    <x v="187"/>
    <n v="4"/>
    <s v="03-03-2024"/>
    <s v="Delivered"/>
    <x v="3"/>
    <n v="18927.8"/>
    <x v="2"/>
    <n v="18108.8"/>
  </r>
  <r>
    <n v="41067722"/>
    <x v="14"/>
    <n v="263029"/>
    <n v="8115"/>
    <n v="819"/>
    <n v="3"/>
    <n v="4869"/>
    <x v="4"/>
    <x v="360"/>
    <x v="360"/>
    <n v="7"/>
    <s v="23-03-2024"/>
    <s v="Delivered"/>
    <x v="1"/>
    <n v="19476"/>
    <x v="3"/>
    <n v="17019"/>
  </r>
  <r>
    <n v="28792245"/>
    <x v="14"/>
    <n v="402338"/>
    <n v="11773"/>
    <n v="819"/>
    <n v="1"/>
    <n v="0"/>
    <x v="0"/>
    <x v="364"/>
    <x v="364"/>
    <n v="2"/>
    <s v="04-03-2024"/>
    <s v="Delivered"/>
    <x v="0"/>
    <n v="11773"/>
    <x v="0"/>
    <n v="10954"/>
  </r>
  <r>
    <n v="68341261"/>
    <x v="14"/>
    <n v="838613"/>
    <n v="15383"/>
    <n v="819"/>
    <n v="1"/>
    <n v="1538.3"/>
    <x v="3"/>
    <x v="351"/>
    <x v="351"/>
    <n v="1"/>
    <s v="05-03-2024"/>
    <s v="Delivered"/>
    <x v="0"/>
    <n v="13844.7"/>
    <x v="1"/>
    <n v="13025.7"/>
  </r>
  <r>
    <n v="75360192"/>
    <x v="13"/>
    <n v="410040"/>
    <n v="7012"/>
    <n v="2243"/>
    <n v="1"/>
    <n v="0"/>
    <x v="0"/>
    <x v="353"/>
    <x v="353"/>
    <n v="7"/>
    <s v="12-03-2024"/>
    <s v="Delivered"/>
    <x v="3"/>
    <n v="7012"/>
    <x v="2"/>
    <n v="4769"/>
  </r>
  <r>
    <n v="52038976"/>
    <x v="13"/>
    <n v="461993"/>
    <n v="5480"/>
    <n v="2243"/>
    <n v="2"/>
    <n v="548"/>
    <x v="2"/>
    <x v="361"/>
    <x v="361"/>
    <n v="4"/>
    <s v="27-03-2024"/>
    <s v="Delivered"/>
    <x v="2"/>
    <n v="10412"/>
    <x v="3"/>
    <n v="5926"/>
  </r>
  <r>
    <n v="29653285"/>
    <x v="13"/>
    <n v="745940"/>
    <n v="9524"/>
    <n v="2243"/>
    <n v="1"/>
    <n v="476.2"/>
    <x v="2"/>
    <x v="347"/>
    <x v="347"/>
    <n v="6"/>
    <s v="23-03-2024"/>
    <s v="Delivered"/>
    <x v="2"/>
    <n v="9047.7999999999993"/>
    <x v="2"/>
    <n v="6804.8"/>
  </r>
  <r>
    <n v="55816176"/>
    <x v="13"/>
    <n v="518667"/>
    <n v="15206"/>
    <n v="2243"/>
    <n v="2"/>
    <n v="0"/>
    <x v="0"/>
    <x v="347"/>
    <x v="347"/>
    <n v="7"/>
    <s v="24-03-2024"/>
    <s v="Delivered"/>
    <x v="0"/>
    <n v="30412"/>
    <x v="1"/>
    <n v="25926"/>
  </r>
  <r>
    <n v="91094790"/>
    <x v="13"/>
    <n v="798749"/>
    <n v="11757"/>
    <n v="2243"/>
    <n v="1"/>
    <n v="587.85"/>
    <x v="2"/>
    <x v="356"/>
    <x v="356"/>
    <n v="3"/>
    <s v="10-03-2024"/>
    <s v="Delivered"/>
    <x v="0"/>
    <n v="11169.15"/>
    <x v="0"/>
    <n v="8926.15"/>
  </r>
  <r>
    <n v="98848098"/>
    <x v="13"/>
    <n v="864001"/>
    <n v="11932"/>
    <n v="2243"/>
    <n v="3"/>
    <n v="1789.8"/>
    <x v="2"/>
    <x v="362"/>
    <x v="362"/>
    <n v="3"/>
    <s v="03-03-2024"/>
    <s v="Delivered"/>
    <x v="0"/>
    <n v="34006.199999999997"/>
    <x v="2"/>
    <n v="27277.200000000001"/>
  </r>
  <r>
    <n v="60378298"/>
    <x v="13"/>
    <n v="847033"/>
    <n v="11812"/>
    <n v="2243"/>
    <n v="1"/>
    <n v="1181.2"/>
    <x v="3"/>
    <x v="364"/>
    <x v="364"/>
    <n v="2"/>
    <s v="04-03-2024"/>
    <s v="Delivered"/>
    <x v="0"/>
    <n v="10630.8"/>
    <x v="3"/>
    <n v="8387.7999999999993"/>
  </r>
  <r>
    <n v="78561753"/>
    <x v="13"/>
    <n v="437288"/>
    <n v="18441"/>
    <n v="2243"/>
    <n v="1"/>
    <n v="0"/>
    <x v="0"/>
    <x v="363"/>
    <x v="363"/>
    <n v="4"/>
    <s v="12-03-2024"/>
    <s v="Delivered"/>
    <x v="0"/>
    <n v="18441"/>
    <x v="2"/>
    <n v="16198"/>
  </r>
  <r>
    <n v="58991556"/>
    <x v="13"/>
    <n v="440497"/>
    <n v="6207"/>
    <n v="2243"/>
    <n v="1"/>
    <n v="0"/>
    <x v="0"/>
    <x v="356"/>
    <x v="356"/>
    <n v="2"/>
    <s v="09-03-2024"/>
    <s v="Delivered"/>
    <x v="3"/>
    <n v="6207"/>
    <x v="0"/>
    <n v="3964"/>
  </r>
  <r>
    <n v="48270459"/>
    <x v="11"/>
    <n v="539403"/>
    <n v="16809"/>
    <n v="14603"/>
    <n v="1"/>
    <n v="1680.9"/>
    <x v="3"/>
    <x v="350"/>
    <x v="350"/>
    <n v="6"/>
    <s v="16-03-2024"/>
    <s v="Delivered"/>
    <x v="3"/>
    <n v="15128.1"/>
    <x v="2"/>
    <n v="525.1"/>
  </r>
  <r>
    <n v="92369566"/>
    <x v="11"/>
    <n v="596737"/>
    <n v="12596"/>
    <n v="14603"/>
    <n v="2"/>
    <n v="0"/>
    <x v="0"/>
    <x v="361"/>
    <x v="361"/>
    <n v="3"/>
    <s v="26-03-2024"/>
    <s v="Delivered"/>
    <x v="2"/>
    <n v="25192"/>
    <x v="1"/>
    <n v="-4014"/>
  </r>
  <r>
    <n v="37876214"/>
    <x v="11"/>
    <n v="475311"/>
    <n v="14673"/>
    <n v="14603"/>
    <n v="2"/>
    <n v="2934.6"/>
    <x v="3"/>
    <x v="357"/>
    <x v="357"/>
    <n v="1"/>
    <s v="12-03-2024"/>
    <s v="Delivered"/>
    <x v="0"/>
    <n v="26411.4"/>
    <x v="3"/>
    <n v="-2794.6"/>
  </r>
  <r>
    <n v="53246714"/>
    <x v="11"/>
    <n v="847736"/>
    <n v="19386"/>
    <n v="14603"/>
    <n v="1"/>
    <n v="2907.9"/>
    <x v="1"/>
    <x v="35"/>
    <x v="35"/>
    <n v="3"/>
    <s v="29-03-2024"/>
    <s v="Delivered"/>
    <x v="0"/>
    <n v="16478.099999999999"/>
    <x v="1"/>
    <n v="1875.1"/>
  </r>
  <r>
    <n v="20443030"/>
    <x v="11"/>
    <n v="292422"/>
    <n v="608"/>
    <n v="14603"/>
    <n v="1"/>
    <n v="0"/>
    <x v="0"/>
    <x v="365"/>
    <x v="365"/>
    <n v="2"/>
    <s v="08-03-2024"/>
    <s v="Delivered"/>
    <x v="0"/>
    <n v="608"/>
    <x v="2"/>
    <n v="-13995"/>
  </r>
  <r>
    <n v="98162850"/>
    <x v="11"/>
    <n v="283336"/>
    <n v="13056"/>
    <n v="14603"/>
    <n v="1"/>
    <n v="1958.4"/>
    <x v="1"/>
    <x v="353"/>
    <x v="353"/>
    <n v="4"/>
    <s v="09-03-2024"/>
    <s v="Delivered"/>
    <x v="0"/>
    <n v="11097.6"/>
    <x v="2"/>
    <n v="-3505.4"/>
  </r>
  <r>
    <n v="87500742"/>
    <x v="11"/>
    <n v="723238"/>
    <n v="16813"/>
    <n v="14603"/>
    <n v="1"/>
    <n v="2521.9499999999998"/>
    <x v="1"/>
    <x v="358"/>
    <x v="358"/>
    <n v="4"/>
    <s v="17-03-2024"/>
    <s v="Delivered"/>
    <x v="0"/>
    <n v="14291.05"/>
    <x v="0"/>
    <n v="-311.95"/>
  </r>
  <r>
    <n v="29337491"/>
    <x v="2"/>
    <n v="200754"/>
    <n v="11531"/>
    <n v="4833"/>
    <n v="4"/>
    <n v="0"/>
    <x v="0"/>
    <x v="346"/>
    <x v="346"/>
    <n v="7"/>
    <s v="16-03-2024"/>
    <s v="Delivered"/>
    <x v="2"/>
    <n v="46124"/>
    <x v="1"/>
    <n v="26792"/>
  </r>
  <r>
    <n v="91737749"/>
    <x v="2"/>
    <n v="743323"/>
    <n v="5820"/>
    <n v="4833"/>
    <n v="1"/>
    <n v="582"/>
    <x v="3"/>
    <x v="68"/>
    <x v="68"/>
    <n v="2"/>
    <s v="27-03-2024"/>
    <s v="Delivered"/>
    <x v="0"/>
    <n v="5238"/>
    <x v="3"/>
    <n v="405"/>
  </r>
  <r>
    <n v="69148126"/>
    <x v="2"/>
    <n v="947078"/>
    <n v="18144"/>
    <n v="4833"/>
    <n v="1"/>
    <n v="2721.6"/>
    <x v="1"/>
    <x v="358"/>
    <x v="358"/>
    <n v="4"/>
    <s v="17-03-2024"/>
    <s v="Delivered"/>
    <x v="0"/>
    <n v="15422.4"/>
    <x v="2"/>
    <n v="10589.4"/>
  </r>
  <r>
    <n v="80159631"/>
    <x v="7"/>
    <n v="554861"/>
    <n v="5920"/>
    <n v="13689"/>
    <n v="1"/>
    <n v="0"/>
    <x v="0"/>
    <x v="366"/>
    <x v="366"/>
    <n v="5"/>
    <s v="08-03-2024"/>
    <s v="Delivered"/>
    <x v="0"/>
    <n v="5920"/>
    <x v="4"/>
    <n v="-7769"/>
  </r>
  <r>
    <n v="66032939"/>
    <x v="7"/>
    <n v="666509"/>
    <n v="11253"/>
    <n v="13689"/>
    <n v="2"/>
    <n v="0"/>
    <x v="0"/>
    <x v="353"/>
    <x v="353"/>
    <n v="1"/>
    <s v="06-03-2024"/>
    <s v="Delivered"/>
    <x v="2"/>
    <n v="22506"/>
    <x v="3"/>
    <n v="-4872"/>
  </r>
  <r>
    <n v="35579048"/>
    <x v="7"/>
    <n v="536272"/>
    <n v="5671"/>
    <n v="13689"/>
    <n v="2"/>
    <n v="567.1"/>
    <x v="2"/>
    <x v="346"/>
    <x v="346"/>
    <n v="5"/>
    <s v="14-03-2024"/>
    <s v="Delivered"/>
    <x v="2"/>
    <n v="10774.9"/>
    <x v="3"/>
    <n v="-16603.099999999999"/>
  </r>
  <r>
    <n v="11286267"/>
    <x v="7"/>
    <n v="252973"/>
    <n v="4355"/>
    <n v="13689"/>
    <n v="2"/>
    <n v="871"/>
    <x v="3"/>
    <x v="365"/>
    <x v="365"/>
    <n v="7"/>
    <s v="13-03-2024"/>
    <s v="Delivered"/>
    <x v="3"/>
    <n v="7839"/>
    <x v="1"/>
    <n v="-19539"/>
  </r>
  <r>
    <n v="89778067"/>
    <x v="7"/>
    <n v="961411"/>
    <n v="3038"/>
    <n v="13689"/>
    <n v="1"/>
    <n v="151.9"/>
    <x v="2"/>
    <x v="346"/>
    <x v="346"/>
    <n v="4"/>
    <s v="13-03-2024"/>
    <s v="Delivered"/>
    <x v="2"/>
    <n v="2886.1"/>
    <x v="1"/>
    <n v="-10802.9"/>
  </r>
  <r>
    <n v="29505421"/>
    <x v="9"/>
    <n v="421791"/>
    <n v="1419"/>
    <n v="7043"/>
    <n v="1"/>
    <n v="212.85"/>
    <x v="1"/>
    <x v="362"/>
    <x v="362"/>
    <n v="6"/>
    <s v="06-03-2024"/>
    <s v="Delivered"/>
    <x v="3"/>
    <n v="1206.1500000000001"/>
    <x v="2"/>
    <n v="-5836.85"/>
  </r>
  <r>
    <n v="20048242"/>
    <x v="9"/>
    <n v="916289"/>
    <n v="9649"/>
    <n v="7043"/>
    <n v="3"/>
    <n v="0"/>
    <x v="0"/>
    <x v="364"/>
    <x v="364"/>
    <n v="2"/>
    <s v="04-03-2024"/>
    <s v="Delivered"/>
    <x v="3"/>
    <n v="28947"/>
    <x v="2"/>
    <n v="7818"/>
  </r>
  <r>
    <n v="91738839"/>
    <x v="9"/>
    <n v="658752"/>
    <n v="11861"/>
    <n v="7043"/>
    <n v="1"/>
    <n v="0"/>
    <x v="0"/>
    <x v="356"/>
    <x v="356"/>
    <n v="3"/>
    <s v="10-03-2024"/>
    <s v="Delivered"/>
    <x v="1"/>
    <n v="11861"/>
    <x v="3"/>
    <n v="4818"/>
  </r>
  <r>
    <n v="74791834"/>
    <x v="9"/>
    <n v="955242"/>
    <n v="553"/>
    <n v="7043"/>
    <n v="2"/>
    <n v="0"/>
    <x v="0"/>
    <x v="357"/>
    <x v="357"/>
    <n v="1"/>
    <s v="12-03-2024"/>
    <s v="Delivered"/>
    <x v="3"/>
    <n v="1106"/>
    <x v="2"/>
    <n v="-12980"/>
  </r>
  <r>
    <n v="81993070"/>
    <x v="9"/>
    <n v="785126"/>
    <n v="7482"/>
    <n v="7043"/>
    <n v="3"/>
    <n v="1122.3"/>
    <x v="2"/>
    <x v="357"/>
    <x v="357"/>
    <n v="4"/>
    <s v="15-03-2024"/>
    <s v="Delivered"/>
    <x v="3"/>
    <n v="21323.7"/>
    <x v="1"/>
    <n v="194.7"/>
  </r>
  <r>
    <n v="63992760"/>
    <x v="9"/>
    <n v="401528"/>
    <n v="2451"/>
    <n v="7043"/>
    <n v="1"/>
    <n v="122.55"/>
    <x v="2"/>
    <x v="187"/>
    <x v="187"/>
    <n v="2"/>
    <s v="01-03-2024"/>
    <s v="Delivered"/>
    <x v="0"/>
    <n v="2328.4499999999998"/>
    <x v="1"/>
    <n v="-4714.55"/>
  </r>
  <r>
    <n v="81202356"/>
    <x v="1"/>
    <n v="873452"/>
    <n v="9481"/>
    <n v="3047"/>
    <n v="1"/>
    <n v="0"/>
    <x v="0"/>
    <x v="361"/>
    <x v="361"/>
    <n v="7"/>
    <s v="30-03-2024"/>
    <s v="Delivered"/>
    <x v="2"/>
    <n v="9481"/>
    <x v="2"/>
    <n v="6434"/>
  </r>
  <r>
    <n v="28409776"/>
    <x v="1"/>
    <n v="500441"/>
    <n v="12277"/>
    <n v="3047"/>
    <n v="1"/>
    <n v="613.85"/>
    <x v="2"/>
    <x v="356"/>
    <x v="356"/>
    <n v="2"/>
    <s v="09-03-2024"/>
    <s v="Delivered"/>
    <x v="3"/>
    <n v="11663.15"/>
    <x v="4"/>
    <n v="8616.15"/>
  </r>
  <r>
    <n v="32533467"/>
    <x v="1"/>
    <n v="695962"/>
    <n v="15879"/>
    <n v="3047"/>
    <n v="1"/>
    <n v="0"/>
    <x v="0"/>
    <x v="187"/>
    <x v="187"/>
    <n v="4"/>
    <s v="03-03-2024"/>
    <s v="Delivered"/>
    <x v="1"/>
    <n v="15879"/>
    <x v="0"/>
    <n v="12832"/>
  </r>
  <r>
    <n v="42988674"/>
    <x v="1"/>
    <n v="590394"/>
    <n v="19224"/>
    <n v="3047"/>
    <n v="2"/>
    <n v="0"/>
    <x v="0"/>
    <x v="365"/>
    <x v="365"/>
    <n v="5"/>
    <s v="11-03-2024"/>
    <s v="Delivered"/>
    <x v="2"/>
    <n v="38448"/>
    <x v="2"/>
    <n v="32354"/>
  </r>
  <r>
    <n v="26094525"/>
    <x v="1"/>
    <n v="420939"/>
    <n v="18709"/>
    <n v="3047"/>
    <n v="3"/>
    <n v="0"/>
    <x v="0"/>
    <x v="51"/>
    <x v="51"/>
    <n v="1"/>
    <s v="31-03-2024"/>
    <s v="Delivered"/>
    <x v="0"/>
    <n v="56127"/>
    <x v="2"/>
    <n v="46986"/>
  </r>
  <r>
    <n v="41778964"/>
    <x v="1"/>
    <n v="353184"/>
    <n v="5479"/>
    <n v="3047"/>
    <n v="1"/>
    <n v="273.95"/>
    <x v="2"/>
    <x v="350"/>
    <x v="350"/>
    <n v="5"/>
    <s v="15-03-2024"/>
    <s v="Delivered"/>
    <x v="0"/>
    <n v="5205.05"/>
    <x v="2"/>
    <n v="2158.0500000000002"/>
  </r>
  <r>
    <n v="43226234"/>
    <x v="1"/>
    <n v="443461"/>
    <n v="12286"/>
    <n v="3047"/>
    <n v="1"/>
    <n v="614.29999999999995"/>
    <x v="2"/>
    <x v="363"/>
    <x v="363"/>
    <n v="5"/>
    <s v="13-03-2024"/>
    <s v="Delivered"/>
    <x v="0"/>
    <n v="11671.7"/>
    <x v="3"/>
    <n v="8624.7000000000007"/>
  </r>
  <r>
    <n v="92474715"/>
    <x v="1"/>
    <n v="748102"/>
    <n v="1632"/>
    <n v="3047"/>
    <n v="2"/>
    <n v="163.19999999999999"/>
    <x v="2"/>
    <x v="348"/>
    <x v="348"/>
    <n v="6"/>
    <s v="18-03-2024"/>
    <s v="Delivered"/>
    <x v="0"/>
    <n v="3100.8"/>
    <x v="2"/>
    <n v="-2993.2"/>
  </r>
  <r>
    <n v="61791391"/>
    <x v="12"/>
    <n v="540464"/>
    <n v="16467"/>
    <n v="5308"/>
    <n v="1"/>
    <n v="2470.0500000000002"/>
    <x v="1"/>
    <x v="354"/>
    <x v="354"/>
    <n v="3"/>
    <s v="21-03-2024"/>
    <s v="Delivered"/>
    <x v="1"/>
    <n v="13996.95"/>
    <x v="1"/>
    <n v="8688.9500000000007"/>
  </r>
  <r>
    <n v="23754633"/>
    <x v="12"/>
    <n v="847033"/>
    <n v="13221"/>
    <n v="5308"/>
    <n v="1"/>
    <n v="0"/>
    <x v="0"/>
    <x v="64"/>
    <x v="64"/>
    <n v="4"/>
    <s v="31-03-2024"/>
    <s v="Delivered"/>
    <x v="1"/>
    <n v="13221"/>
    <x v="1"/>
    <n v="7913"/>
  </r>
  <r>
    <n v="58141541"/>
    <x v="12"/>
    <n v="760957"/>
    <n v="4885"/>
    <n v="5308"/>
    <n v="1"/>
    <n v="0"/>
    <x v="0"/>
    <x v="207"/>
    <x v="207"/>
    <n v="6"/>
    <s v="03-03-2024"/>
    <s v="Delivered"/>
    <x v="3"/>
    <n v="4885"/>
    <x v="3"/>
    <n v="-423"/>
  </r>
  <r>
    <n v="77730769"/>
    <x v="12"/>
    <n v="932697"/>
    <n v="13690"/>
    <n v="5308"/>
    <n v="2"/>
    <n v="5476"/>
    <x v="4"/>
    <x v="369"/>
    <x v="369"/>
    <n v="1"/>
    <s v="23-03-2024"/>
    <s v="Delivered"/>
    <x v="3"/>
    <n v="21904"/>
    <x v="2"/>
    <n v="11288"/>
  </r>
  <r>
    <n v="91745321"/>
    <x v="12"/>
    <n v="538270"/>
    <n v="3155"/>
    <n v="5308"/>
    <n v="1"/>
    <n v="0"/>
    <x v="0"/>
    <x v="350"/>
    <x v="350"/>
    <n v="1"/>
    <s v="11-03-2024"/>
    <s v="Delivered"/>
    <x v="0"/>
    <n v="3155"/>
    <x v="1"/>
    <n v="-2153"/>
  </r>
  <r>
    <n v="56142898"/>
    <x v="12"/>
    <n v="646157"/>
    <n v="17534"/>
    <n v="5308"/>
    <n v="1"/>
    <n v="3506.8"/>
    <x v="4"/>
    <x v="68"/>
    <x v="68"/>
    <n v="1"/>
    <s v="26-03-2024"/>
    <s v="Delivered"/>
    <x v="0"/>
    <n v="14027.2"/>
    <x v="2"/>
    <n v="8719.2000000000007"/>
  </r>
  <r>
    <n v="64932613"/>
    <x v="12"/>
    <n v="806739"/>
    <n v="8661"/>
    <n v="5308"/>
    <n v="1"/>
    <n v="866.1"/>
    <x v="3"/>
    <x v="352"/>
    <x v="352"/>
    <n v="1"/>
    <s v="15-03-2024"/>
    <s v="Delivered"/>
    <x v="0"/>
    <n v="7794.9"/>
    <x v="3"/>
    <n v="2486.9"/>
  </r>
  <r>
    <n v="36933626"/>
    <x v="12"/>
    <n v="874734"/>
    <n v="2157"/>
    <n v="5308"/>
    <n v="3"/>
    <n v="647.1"/>
    <x v="3"/>
    <x v="370"/>
    <x v="370"/>
    <n v="4"/>
    <s v="19-03-2024"/>
    <s v="Delivered"/>
    <x v="2"/>
    <n v="5823.9"/>
    <x v="2"/>
    <n v="-10100.1"/>
  </r>
  <r>
    <n v="22028437"/>
    <x v="12"/>
    <n v="798199"/>
    <n v="11432"/>
    <n v="5308"/>
    <n v="1"/>
    <n v="571.6"/>
    <x v="2"/>
    <x v="358"/>
    <x v="358"/>
    <n v="1"/>
    <s v="14-03-2024"/>
    <s v="Delivered"/>
    <x v="3"/>
    <n v="10860.4"/>
    <x v="1"/>
    <n v="5552.4"/>
  </r>
  <r>
    <n v="82943217"/>
    <x v="0"/>
    <n v="207459"/>
    <n v="13918"/>
    <n v="7859"/>
    <n v="1"/>
    <n v="0"/>
    <x v="0"/>
    <x v="187"/>
    <x v="187"/>
    <n v="6"/>
    <s v="05-03-2024"/>
    <s v="Delivered"/>
    <x v="0"/>
    <n v="13918"/>
    <x v="1"/>
    <n v="6059"/>
  </r>
  <r>
    <n v="87926229"/>
    <x v="0"/>
    <n v="673546"/>
    <n v="18598"/>
    <n v="7859"/>
    <n v="4"/>
    <n v="3719.6"/>
    <x v="2"/>
    <x v="64"/>
    <x v="64"/>
    <n v="3"/>
    <s v="30-03-2024"/>
    <s v="Delivered"/>
    <x v="0"/>
    <n v="70672.399999999994"/>
    <x v="0"/>
    <n v="39236.400000000001"/>
  </r>
  <r>
    <n v="85332458"/>
    <x v="0"/>
    <n v="875885"/>
    <n v="19453"/>
    <n v="7859"/>
    <n v="3"/>
    <n v="0"/>
    <x v="0"/>
    <x v="363"/>
    <x v="363"/>
    <n v="1"/>
    <s v="09-03-2024"/>
    <s v="Delivered"/>
    <x v="0"/>
    <n v="58359"/>
    <x v="0"/>
    <n v="34782"/>
  </r>
  <r>
    <n v="36661903"/>
    <x v="0"/>
    <n v="591794"/>
    <n v="9025"/>
    <n v="7859"/>
    <n v="3"/>
    <n v="5415"/>
    <x v="4"/>
    <x v="200"/>
    <x v="200"/>
    <n v="6"/>
    <s v="04-03-2024"/>
    <s v="Delivered"/>
    <x v="3"/>
    <n v="21660"/>
    <x v="3"/>
    <n v="-1917"/>
  </r>
  <r>
    <n v="16437132"/>
    <x v="0"/>
    <n v="295841"/>
    <n v="7747"/>
    <n v="7859"/>
    <n v="1"/>
    <n v="0"/>
    <x v="0"/>
    <x v="370"/>
    <x v="370"/>
    <n v="1"/>
    <s v="16-03-2024"/>
    <s v="Delivered"/>
    <x v="1"/>
    <n v="7747"/>
    <x v="0"/>
    <n v="-112"/>
  </r>
  <r>
    <n v="83835976"/>
    <x v="0"/>
    <n v="759713"/>
    <n v="19209"/>
    <n v="7859"/>
    <n v="1"/>
    <n v="1920.9"/>
    <x v="3"/>
    <x v="347"/>
    <x v="347"/>
    <n v="6"/>
    <s v="23-03-2024"/>
    <s v="Delivered"/>
    <x v="3"/>
    <n v="17288.099999999999"/>
    <x v="0"/>
    <n v="9429.1"/>
  </r>
  <r>
    <n v="82684966"/>
    <x v="0"/>
    <n v="743377"/>
    <n v="4489"/>
    <n v="7859"/>
    <n v="1"/>
    <n v="673.35"/>
    <x v="1"/>
    <x v="356"/>
    <x v="356"/>
    <n v="1"/>
    <s v="08-03-2024"/>
    <s v="Delivered"/>
    <x v="2"/>
    <n v="3815.65"/>
    <x v="1"/>
    <n v="-4043.35"/>
  </r>
  <r>
    <n v="18338186"/>
    <x v="0"/>
    <n v="888108"/>
    <n v="6254"/>
    <n v="7859"/>
    <n v="1"/>
    <n v="938.1"/>
    <x v="1"/>
    <x v="34"/>
    <x v="34"/>
    <n v="6"/>
    <s v="04-05-2023"/>
    <s v="Delivered"/>
    <x v="3"/>
    <n v="5315.9"/>
    <x v="0"/>
    <n v="-2543.1"/>
  </r>
  <r>
    <n v="31127198"/>
    <x v="0"/>
    <n v="503662"/>
    <n v="15389"/>
    <n v="7859"/>
    <n v="3"/>
    <n v="0"/>
    <x v="0"/>
    <x v="371"/>
    <x v="371"/>
    <n v="2"/>
    <s v="13-05-2023"/>
    <s v="Delivered"/>
    <x v="0"/>
    <n v="46167"/>
    <x v="3"/>
    <n v="22590"/>
  </r>
  <r>
    <n v="38468360"/>
    <x v="0"/>
    <n v="271950"/>
    <n v="5470"/>
    <n v="7859"/>
    <n v="2"/>
    <n v="0"/>
    <x v="0"/>
    <x v="372"/>
    <x v="372"/>
    <n v="4"/>
    <s v="21-05-2023"/>
    <s v="Delivered"/>
    <x v="0"/>
    <n v="10940"/>
    <x v="2"/>
    <n v="-4778"/>
  </r>
  <r>
    <n v="14968688"/>
    <x v="0"/>
    <n v="327126"/>
    <n v="2670"/>
    <n v="7859"/>
    <n v="2"/>
    <n v="534"/>
    <x v="3"/>
    <x v="371"/>
    <x v="371"/>
    <n v="2"/>
    <s v="13-05-2023"/>
    <s v="Delivered"/>
    <x v="3"/>
    <n v="4806"/>
    <x v="1"/>
    <n v="-10912"/>
  </r>
  <r>
    <n v="74759996"/>
    <x v="0"/>
    <n v="256440"/>
    <n v="6287"/>
    <n v="7859"/>
    <n v="1"/>
    <n v="0"/>
    <x v="0"/>
    <x v="373"/>
    <x v="373"/>
    <n v="1"/>
    <s v="09-05-2023"/>
    <s v="Delivered"/>
    <x v="1"/>
    <n v="6287"/>
    <x v="1"/>
    <n v="-1572"/>
  </r>
  <r>
    <n v="77908907"/>
    <x v="0"/>
    <n v="706489"/>
    <n v="11560"/>
    <n v="7859"/>
    <n v="1"/>
    <n v="0"/>
    <x v="0"/>
    <x v="373"/>
    <x v="373"/>
    <n v="7"/>
    <s v="15-05-2023"/>
    <s v="Delivered"/>
    <x v="2"/>
    <n v="11560"/>
    <x v="0"/>
    <n v="3701"/>
  </r>
  <r>
    <n v="73993471"/>
    <x v="0"/>
    <n v="842053"/>
    <n v="1551"/>
    <n v="7859"/>
    <n v="1"/>
    <n v="155.1"/>
    <x v="3"/>
    <x v="374"/>
    <x v="374"/>
    <n v="2"/>
    <s v="21-05-2023"/>
    <s v="Delivered"/>
    <x v="0"/>
    <n v="1395.9"/>
    <x v="2"/>
    <n v="-6463.1"/>
  </r>
  <r>
    <n v="60864911"/>
    <x v="0"/>
    <n v="699687"/>
    <n v="13233"/>
    <n v="7859"/>
    <n v="4"/>
    <n v="0"/>
    <x v="0"/>
    <x v="375"/>
    <x v="375"/>
    <n v="7"/>
    <s v="29-05-2023"/>
    <s v="Delivered"/>
    <x v="2"/>
    <n v="52932"/>
    <x v="0"/>
    <n v="21496"/>
  </r>
  <r>
    <n v="11980765"/>
    <x v="0"/>
    <n v="971523"/>
    <n v="9518"/>
    <n v="7859"/>
    <n v="2"/>
    <n v="2855.4"/>
    <x v="1"/>
    <x v="376"/>
    <x v="376"/>
    <n v="2"/>
    <s v="12-05-2023"/>
    <s v="Delivered"/>
    <x v="2"/>
    <n v="16180.6"/>
    <x v="2"/>
    <n v="462.6"/>
  </r>
  <r>
    <n v="83863413"/>
    <x v="0"/>
    <n v="503859"/>
    <n v="19385"/>
    <n v="7859"/>
    <n v="1"/>
    <n v="0"/>
    <x v="0"/>
    <x v="377"/>
    <x v="377"/>
    <n v="4"/>
    <s v="22-05-2023"/>
    <s v="Delivered"/>
    <x v="3"/>
    <n v="19385"/>
    <x v="1"/>
    <n v="11526"/>
  </r>
  <r>
    <n v="19263592"/>
    <x v="1"/>
    <n v="880663"/>
    <n v="659"/>
    <n v="3047"/>
    <n v="1"/>
    <n v="0"/>
    <x v="0"/>
    <x v="378"/>
    <x v="378"/>
    <n v="3"/>
    <s v="17-05-2023"/>
    <s v="Delivered"/>
    <x v="2"/>
    <n v="659"/>
    <x v="3"/>
    <n v="-2388"/>
  </r>
  <r>
    <n v="46456416"/>
    <x v="1"/>
    <n v="486780"/>
    <n v="13755"/>
    <n v="3047"/>
    <n v="3"/>
    <n v="0"/>
    <x v="0"/>
    <x v="308"/>
    <x v="308"/>
    <n v="1"/>
    <s v="29-05-2023"/>
    <s v="Delivered"/>
    <x v="1"/>
    <n v="41265"/>
    <x v="2"/>
    <n v="32124"/>
  </r>
  <r>
    <n v="56488123"/>
    <x v="1"/>
    <n v="561083"/>
    <n v="12525"/>
    <n v="3047"/>
    <n v="4"/>
    <n v="0"/>
    <x v="0"/>
    <x v="379"/>
    <x v="379"/>
    <n v="4"/>
    <s v="05-05-2023"/>
    <s v="Delivered"/>
    <x v="2"/>
    <n v="50100"/>
    <x v="3"/>
    <n v="37912"/>
  </r>
  <r>
    <n v="69195194"/>
    <x v="1"/>
    <n v="752388"/>
    <n v="11714"/>
    <n v="3047"/>
    <n v="2"/>
    <n v="0"/>
    <x v="0"/>
    <x v="377"/>
    <x v="377"/>
    <n v="6"/>
    <s v="24-05-2023"/>
    <s v="Delivered"/>
    <x v="1"/>
    <n v="23428"/>
    <x v="3"/>
    <n v="17334"/>
  </r>
  <r>
    <n v="78090664"/>
    <x v="1"/>
    <n v="247057"/>
    <n v="11382"/>
    <n v="3047"/>
    <n v="1"/>
    <n v="1707.3"/>
    <x v="1"/>
    <x v="375"/>
    <x v="375"/>
    <n v="2"/>
    <s v="24-05-2023"/>
    <s v="Delivered"/>
    <x v="1"/>
    <n v="9674.7000000000007"/>
    <x v="2"/>
    <n v="6627.7"/>
  </r>
  <r>
    <n v="29363237"/>
    <x v="1"/>
    <n v="617754"/>
    <n v="15068"/>
    <n v="3047"/>
    <n v="2"/>
    <n v="0"/>
    <x v="0"/>
    <x v="380"/>
    <x v="380"/>
    <n v="4"/>
    <s v="13-05-2023"/>
    <s v="Delivered"/>
    <x v="1"/>
    <n v="30136"/>
    <x v="0"/>
    <n v="24042"/>
  </r>
  <r>
    <n v="48352498"/>
    <x v="1"/>
    <n v="904378"/>
    <n v="19162"/>
    <n v="3047"/>
    <n v="2"/>
    <n v="0"/>
    <x v="0"/>
    <x v="381"/>
    <x v="381"/>
    <n v="5"/>
    <s v="11-05-2023"/>
    <s v="Delivered"/>
    <x v="2"/>
    <n v="38324"/>
    <x v="1"/>
    <n v="32230"/>
  </r>
  <r>
    <n v="22086184"/>
    <x v="1"/>
    <n v="932697"/>
    <n v="14163"/>
    <n v="3047"/>
    <n v="4"/>
    <n v="5665.2"/>
    <x v="3"/>
    <x v="372"/>
    <x v="372"/>
    <n v="3"/>
    <s v="20-05-2023"/>
    <s v="Delivered"/>
    <x v="3"/>
    <n v="50986.8"/>
    <x v="0"/>
    <n v="38798.800000000003"/>
  </r>
  <r>
    <n v="33366099"/>
    <x v="1"/>
    <n v="447259"/>
    <n v="15032"/>
    <n v="3047"/>
    <n v="2"/>
    <n v="0"/>
    <x v="0"/>
    <x v="382"/>
    <x v="382"/>
    <n v="6"/>
    <s v="21-05-2023"/>
    <s v="Delivered"/>
    <x v="2"/>
    <n v="30064"/>
    <x v="2"/>
    <n v="23970"/>
  </r>
  <r>
    <n v="99987086"/>
    <x v="1"/>
    <n v="433726"/>
    <n v="6995"/>
    <n v="3047"/>
    <n v="2"/>
    <n v="1399"/>
    <x v="3"/>
    <x v="25"/>
    <x v="25"/>
    <n v="6"/>
    <s v="01-05-2023"/>
    <s v="Delivered"/>
    <x v="1"/>
    <n v="12591"/>
    <x v="0"/>
    <n v="6497"/>
  </r>
  <r>
    <n v="22120246"/>
    <x v="1"/>
    <n v="365725"/>
    <n v="10547"/>
    <n v="3047"/>
    <n v="3"/>
    <n v="3164.1"/>
    <x v="3"/>
    <x v="378"/>
    <x v="378"/>
    <n v="2"/>
    <s v="16-05-2023"/>
    <s v="Delivered"/>
    <x v="1"/>
    <n v="28476.9"/>
    <x v="0"/>
    <n v="19335.900000000001"/>
  </r>
  <r>
    <n v="66949781"/>
    <x v="1"/>
    <n v="746230"/>
    <n v="6650"/>
    <n v="3047"/>
    <n v="1"/>
    <n v="0"/>
    <x v="0"/>
    <x v="373"/>
    <x v="373"/>
    <n v="5"/>
    <s v="13-05-2023"/>
    <s v="Delivered"/>
    <x v="2"/>
    <n v="6650"/>
    <x v="3"/>
    <n v="3603"/>
  </r>
  <r>
    <n v="41039390"/>
    <x v="1"/>
    <n v="283336"/>
    <n v="2330"/>
    <n v="3047"/>
    <n v="2"/>
    <n v="0"/>
    <x v="0"/>
    <x v="383"/>
    <x v="383"/>
    <n v="2"/>
    <s v="07-05-2023"/>
    <s v="Delivered"/>
    <x v="3"/>
    <n v="4660"/>
    <x v="2"/>
    <n v="-1434"/>
  </r>
  <r>
    <n v="42747037"/>
    <x v="1"/>
    <n v="295513"/>
    <n v="7781"/>
    <n v="3047"/>
    <n v="1"/>
    <n v="389.05"/>
    <x v="2"/>
    <x v="384"/>
    <x v="384"/>
    <n v="1"/>
    <s v="22-05-2023"/>
    <s v="Delivered"/>
    <x v="1"/>
    <n v="7391.95"/>
    <x v="2"/>
    <n v="4344.95"/>
  </r>
  <r>
    <n v="25015458"/>
    <x v="1"/>
    <n v="454854"/>
    <n v="6633"/>
    <n v="3047"/>
    <n v="1"/>
    <n v="331.65"/>
    <x v="2"/>
    <x v="385"/>
    <x v="385"/>
    <n v="3"/>
    <s v="19-05-2023"/>
    <s v="Delivered"/>
    <x v="0"/>
    <n v="6301.35"/>
    <x v="2"/>
    <n v="3254.35"/>
  </r>
  <r>
    <n v="85863473"/>
    <x v="1"/>
    <n v="767036"/>
    <n v="15100"/>
    <n v="3047"/>
    <n v="2"/>
    <n v="0"/>
    <x v="0"/>
    <x v="320"/>
    <x v="320"/>
    <n v="3"/>
    <s v="29-05-2023"/>
    <s v="Delivered"/>
    <x v="1"/>
    <n v="30200"/>
    <x v="2"/>
    <n v="24106"/>
  </r>
  <r>
    <n v="17882882"/>
    <x v="2"/>
    <n v="398202"/>
    <n v="1886"/>
    <n v="4833"/>
    <n v="1"/>
    <n v="0"/>
    <x v="0"/>
    <x v="380"/>
    <x v="380"/>
    <n v="7"/>
    <s v="16-05-2023"/>
    <s v="Delivered"/>
    <x v="2"/>
    <n v="1886"/>
    <x v="1"/>
    <n v="-2947"/>
  </r>
  <r>
    <n v="16292676"/>
    <x v="2"/>
    <n v="545280"/>
    <n v="9484"/>
    <n v="4833"/>
    <n v="2"/>
    <n v="0"/>
    <x v="0"/>
    <x v="386"/>
    <x v="386"/>
    <n v="2"/>
    <s v="15-05-2023"/>
    <s v="Delivered"/>
    <x v="2"/>
    <n v="18968"/>
    <x v="0"/>
    <n v="9302"/>
  </r>
  <r>
    <n v="91214453"/>
    <x v="2"/>
    <n v="727611"/>
    <n v="10117"/>
    <n v="4833"/>
    <n v="1"/>
    <n v="1011.7"/>
    <x v="3"/>
    <x v="378"/>
    <x v="378"/>
    <n v="5"/>
    <s v="19-05-2023"/>
    <s v="Delivered"/>
    <x v="0"/>
    <n v="9105.2999999999993"/>
    <x v="1"/>
    <n v="4272.3"/>
  </r>
  <r>
    <n v="48504300"/>
    <x v="2"/>
    <n v="804677"/>
    <n v="17416"/>
    <n v="4833"/>
    <n v="4"/>
    <n v="0"/>
    <x v="0"/>
    <x v="32"/>
    <x v="32"/>
    <n v="7"/>
    <s v="04-05-2023"/>
    <s v="Delivered"/>
    <x v="2"/>
    <n v="69664"/>
    <x v="1"/>
    <n v="50332"/>
  </r>
  <r>
    <n v="20555833"/>
    <x v="2"/>
    <n v="299996"/>
    <n v="15472"/>
    <n v="4833"/>
    <n v="2"/>
    <n v="0"/>
    <x v="0"/>
    <x v="387"/>
    <x v="387"/>
    <n v="4"/>
    <s v="07-05-2023"/>
    <s v="Delivered"/>
    <x v="0"/>
    <n v="30944"/>
    <x v="2"/>
    <n v="21278"/>
  </r>
  <r>
    <n v="23041121"/>
    <x v="2"/>
    <n v="715276"/>
    <n v="1465"/>
    <n v="4833"/>
    <n v="2"/>
    <n v="0"/>
    <x v="0"/>
    <x v="388"/>
    <x v="388"/>
    <n v="6"/>
    <s v="26-05-2023"/>
    <s v="Delivered"/>
    <x v="2"/>
    <n v="2930"/>
    <x v="3"/>
    <n v="-6736"/>
  </r>
  <r>
    <n v="64877191"/>
    <x v="3"/>
    <n v="984225"/>
    <n v="9246"/>
    <n v="5303"/>
    <n v="3"/>
    <n v="1386.9"/>
    <x v="2"/>
    <x v="389"/>
    <x v="389"/>
    <n v="4"/>
    <s v="03-05-2023"/>
    <s v="Delivered"/>
    <x v="0"/>
    <n v="26351.1"/>
    <x v="4"/>
    <n v="10442.1"/>
  </r>
  <r>
    <n v="81555103"/>
    <x v="3"/>
    <n v="695962"/>
    <n v="17242"/>
    <n v="5303"/>
    <n v="1"/>
    <n v="0"/>
    <x v="0"/>
    <x v="373"/>
    <x v="373"/>
    <n v="7"/>
    <s v="15-05-2023"/>
    <s v="Delivered"/>
    <x v="0"/>
    <n v="17242"/>
    <x v="0"/>
    <n v="11939"/>
  </r>
  <r>
    <n v="31434525"/>
    <x v="3"/>
    <n v="621063"/>
    <n v="5955"/>
    <n v="5303"/>
    <n v="1"/>
    <n v="0"/>
    <x v="0"/>
    <x v="304"/>
    <x v="304"/>
    <n v="1"/>
    <s v="26-05-2023"/>
    <s v="Delivered"/>
    <x v="0"/>
    <n v="5955"/>
    <x v="0"/>
    <n v="652"/>
  </r>
  <r>
    <n v="81673763"/>
    <x v="3"/>
    <n v="432542"/>
    <n v="13609"/>
    <n v="5303"/>
    <n v="1"/>
    <n v="0"/>
    <x v="0"/>
    <x v="373"/>
    <x v="373"/>
    <n v="5"/>
    <s v="13-05-2023"/>
    <s v="Delivered"/>
    <x v="2"/>
    <n v="13609"/>
    <x v="0"/>
    <n v="8306"/>
  </r>
  <r>
    <n v="71707170"/>
    <x v="3"/>
    <n v="744719"/>
    <n v="7157"/>
    <n v="5303"/>
    <n v="1"/>
    <n v="0"/>
    <x v="0"/>
    <x v="378"/>
    <x v="378"/>
    <n v="3"/>
    <s v="17-05-2023"/>
    <s v="Delivered"/>
    <x v="2"/>
    <n v="7157"/>
    <x v="2"/>
    <n v="1854"/>
  </r>
  <r>
    <n v="96098221"/>
    <x v="3"/>
    <n v="995128"/>
    <n v="10862"/>
    <n v="5303"/>
    <n v="1"/>
    <n v="543.1"/>
    <x v="2"/>
    <x v="390"/>
    <x v="390"/>
    <n v="4"/>
    <s v="27-05-2023"/>
    <s v="Delivered"/>
    <x v="1"/>
    <n v="10318.9"/>
    <x v="0"/>
    <n v="5015.8999999999996"/>
  </r>
  <r>
    <n v="61091554"/>
    <x v="4"/>
    <n v="701554"/>
    <n v="14495"/>
    <n v="1807"/>
    <n v="3"/>
    <n v="0"/>
    <x v="0"/>
    <x v="379"/>
    <x v="379"/>
    <n v="7"/>
    <s v="08-05-2023"/>
    <s v="Delivered"/>
    <x v="0"/>
    <n v="43485"/>
    <x v="0"/>
    <n v="38064"/>
  </r>
  <r>
    <n v="92012822"/>
    <x v="4"/>
    <n v="208827"/>
    <n v="7389"/>
    <n v="1807"/>
    <n v="1"/>
    <n v="0"/>
    <x v="0"/>
    <x v="382"/>
    <x v="382"/>
    <n v="6"/>
    <s v="21-05-2023"/>
    <s v="Delivered"/>
    <x v="2"/>
    <n v="7389"/>
    <x v="2"/>
    <n v="5582"/>
  </r>
  <r>
    <n v="63211150"/>
    <x v="4"/>
    <n v="749855"/>
    <n v="4991"/>
    <n v="1807"/>
    <n v="4"/>
    <n v="0"/>
    <x v="0"/>
    <x v="388"/>
    <x v="388"/>
    <n v="6"/>
    <s v="26-05-2023"/>
    <s v="Delivered"/>
    <x v="0"/>
    <n v="19964"/>
    <x v="2"/>
    <n v="12736"/>
  </r>
  <r>
    <n v="63118906"/>
    <x v="4"/>
    <n v="262952"/>
    <n v="3193"/>
    <n v="1807"/>
    <n v="1"/>
    <n v="159.65"/>
    <x v="2"/>
    <x v="373"/>
    <x v="373"/>
    <n v="3"/>
    <s v="11-05-2023"/>
    <s v="Delivered"/>
    <x v="0"/>
    <n v="3033.35"/>
    <x v="1"/>
    <n v="1226.3499999999999"/>
  </r>
  <r>
    <n v="54244334"/>
    <x v="4"/>
    <n v="570248"/>
    <n v="19784"/>
    <n v="1807"/>
    <n v="1"/>
    <n v="2967.6"/>
    <x v="1"/>
    <x v="375"/>
    <x v="375"/>
    <n v="2"/>
    <s v="24-05-2023"/>
    <s v="Delivered"/>
    <x v="0"/>
    <n v="16816.400000000001"/>
    <x v="0"/>
    <n v="15009.4"/>
  </r>
  <r>
    <n v="86745380"/>
    <x v="4"/>
    <n v="748615"/>
    <n v="12532"/>
    <n v="1807"/>
    <n v="1"/>
    <n v="0"/>
    <x v="0"/>
    <x v="391"/>
    <x v="391"/>
    <n v="7"/>
    <s v="11-05-2023"/>
    <s v="Delivered"/>
    <x v="0"/>
    <n v="12532"/>
    <x v="3"/>
    <n v="10725"/>
  </r>
  <r>
    <n v="32520277"/>
    <x v="4"/>
    <n v="334097"/>
    <n v="13260"/>
    <n v="1807"/>
    <n v="2"/>
    <n v="3978"/>
    <x v="1"/>
    <x v="320"/>
    <x v="320"/>
    <n v="4"/>
    <s v="30-05-2023"/>
    <s v="Delivered"/>
    <x v="0"/>
    <n v="22542"/>
    <x v="0"/>
    <n v="18928"/>
  </r>
  <r>
    <n v="78064830"/>
    <x v="4"/>
    <n v="473791"/>
    <n v="5095"/>
    <n v="1807"/>
    <n v="1"/>
    <n v="0"/>
    <x v="0"/>
    <x v="383"/>
    <x v="383"/>
    <n v="6"/>
    <s v="11-05-2023"/>
    <s v="Delivered"/>
    <x v="0"/>
    <n v="5095"/>
    <x v="2"/>
    <n v="3288"/>
  </r>
  <r>
    <n v="80659726"/>
    <x v="5"/>
    <n v="855700"/>
    <n v="3006"/>
    <n v="6320"/>
    <n v="1"/>
    <n v="300.60000000000002"/>
    <x v="3"/>
    <x v="392"/>
    <x v="392"/>
    <n v="5"/>
    <s v="12-05-2023"/>
    <s v="Delivered"/>
    <x v="3"/>
    <n v="2705.4"/>
    <x v="1"/>
    <n v="-3614.6"/>
  </r>
  <r>
    <n v="84797762"/>
    <x v="5"/>
    <n v="903950"/>
    <n v="13015"/>
    <n v="6320"/>
    <n v="1"/>
    <n v="0"/>
    <x v="0"/>
    <x v="317"/>
    <x v="317"/>
    <n v="3"/>
    <s v="30-05-2023"/>
    <s v="Delivered"/>
    <x v="0"/>
    <n v="13015"/>
    <x v="0"/>
    <n v="6695"/>
  </r>
  <r>
    <n v="86890296"/>
    <x v="5"/>
    <n v="939389"/>
    <n v="12328"/>
    <n v="6320"/>
    <n v="2"/>
    <n v="0"/>
    <x v="0"/>
    <x v="382"/>
    <x v="382"/>
    <n v="2"/>
    <s v="17-05-2023"/>
    <s v="Delivered"/>
    <x v="0"/>
    <n v="24656"/>
    <x v="3"/>
    <n v="12016"/>
  </r>
  <r>
    <n v="53627409"/>
    <x v="5"/>
    <n v="419162"/>
    <n v="7799"/>
    <n v="6320"/>
    <n v="1"/>
    <n v="389.95"/>
    <x v="2"/>
    <x v="372"/>
    <x v="372"/>
    <n v="2"/>
    <s v="19-05-2023"/>
    <s v="Delivered"/>
    <x v="0"/>
    <n v="7409.05"/>
    <x v="1"/>
    <n v="1089.05"/>
  </r>
  <r>
    <n v="16892773"/>
    <x v="5"/>
    <n v="436540"/>
    <n v="575"/>
    <n v="6320"/>
    <n v="1"/>
    <n v="0"/>
    <x v="0"/>
    <x v="386"/>
    <x v="386"/>
    <n v="6"/>
    <s v="19-05-2023"/>
    <s v="Delivered"/>
    <x v="0"/>
    <n v="575"/>
    <x v="0"/>
    <n v="-5745"/>
  </r>
  <r>
    <n v="81449442"/>
    <x v="5"/>
    <n v="824145"/>
    <n v="8099"/>
    <n v="6320"/>
    <n v="1"/>
    <n v="0"/>
    <x v="0"/>
    <x v="375"/>
    <x v="375"/>
    <n v="5"/>
    <s v="27-05-2023"/>
    <s v="Delivered"/>
    <x v="2"/>
    <n v="8099"/>
    <x v="3"/>
    <n v="1779"/>
  </r>
  <r>
    <n v="98725654"/>
    <x v="5"/>
    <n v="200301"/>
    <n v="9845"/>
    <n v="6320"/>
    <n v="3"/>
    <n v="2953.5"/>
    <x v="3"/>
    <x v="371"/>
    <x v="371"/>
    <n v="3"/>
    <s v="14-05-2023"/>
    <s v="Delivered"/>
    <x v="0"/>
    <n v="26581.5"/>
    <x v="1"/>
    <n v="7621.5"/>
  </r>
  <r>
    <n v="89212676"/>
    <x v="5"/>
    <n v="530463"/>
    <n v="14717"/>
    <n v="6320"/>
    <n v="1"/>
    <n v="2943.4"/>
    <x v="4"/>
    <x v="381"/>
    <x v="381"/>
    <n v="2"/>
    <s v="08-05-2023"/>
    <s v="Delivered"/>
    <x v="0"/>
    <n v="11773.6"/>
    <x v="3"/>
    <n v="5453.6"/>
  </r>
  <r>
    <n v="17575790"/>
    <x v="6"/>
    <n v="664531"/>
    <n v="1922"/>
    <n v="6716"/>
    <n v="1"/>
    <n v="0"/>
    <x v="0"/>
    <x v="381"/>
    <x v="381"/>
    <n v="7"/>
    <s v="13-05-2023"/>
    <s v="Delivered"/>
    <x v="0"/>
    <n v="1922"/>
    <x v="2"/>
    <n v="-4794"/>
  </r>
  <r>
    <n v="42866956"/>
    <x v="6"/>
    <n v="711540"/>
    <n v="5375"/>
    <n v="6716"/>
    <n v="2"/>
    <n v="0"/>
    <x v="0"/>
    <x v="393"/>
    <x v="393"/>
    <n v="6"/>
    <s v="30-05-2023"/>
    <s v="Delivered"/>
    <x v="0"/>
    <n v="10750"/>
    <x v="1"/>
    <n v="-2682"/>
  </r>
  <r>
    <n v="47969333"/>
    <x v="6"/>
    <n v="602995"/>
    <n v="16125"/>
    <n v="6716"/>
    <n v="1"/>
    <n v="0"/>
    <x v="0"/>
    <x v="386"/>
    <x v="386"/>
    <n v="2"/>
    <s v="15-05-2023"/>
    <s v="Delivered"/>
    <x v="0"/>
    <n v="16125"/>
    <x v="0"/>
    <n v="9409"/>
  </r>
  <r>
    <n v="78765957"/>
    <x v="6"/>
    <n v="292296"/>
    <n v="11224"/>
    <n v="6716"/>
    <n v="1"/>
    <n v="1683.6"/>
    <x v="1"/>
    <x v="381"/>
    <x v="381"/>
    <n v="7"/>
    <s v="13-05-2023"/>
    <s v="Delivered"/>
    <x v="0"/>
    <n v="9540.4"/>
    <x v="3"/>
    <n v="2824.4"/>
  </r>
  <r>
    <n v="70867592"/>
    <x v="6"/>
    <n v="671923"/>
    <n v="7576"/>
    <n v="6716"/>
    <n v="4"/>
    <n v="0"/>
    <x v="0"/>
    <x v="394"/>
    <x v="394"/>
    <n v="4"/>
    <s v="06-05-2023"/>
    <s v="Delivered"/>
    <x v="3"/>
    <n v="30304"/>
    <x v="0"/>
    <n v="3440"/>
  </r>
  <r>
    <n v="29413516"/>
    <x v="6"/>
    <n v="741760"/>
    <n v="4865"/>
    <n v="6716"/>
    <n v="1"/>
    <n v="0"/>
    <x v="0"/>
    <x v="389"/>
    <x v="389"/>
    <n v="2"/>
    <s v="01-05-2023"/>
    <s v="Delivered"/>
    <x v="2"/>
    <n v="4865"/>
    <x v="1"/>
    <n v="-1851"/>
  </r>
  <r>
    <n v="33513701"/>
    <x v="6"/>
    <n v="572787"/>
    <n v="12065"/>
    <n v="6716"/>
    <n v="3"/>
    <n v="0"/>
    <x v="0"/>
    <x v="32"/>
    <x v="32"/>
    <n v="4"/>
    <s v="01-05-2023"/>
    <s v="Delivered"/>
    <x v="3"/>
    <n v="36195"/>
    <x v="2"/>
    <n v="16047"/>
  </r>
  <r>
    <n v="42560305"/>
    <x v="7"/>
    <n v="432665"/>
    <n v="1566"/>
    <n v="13689"/>
    <n v="1"/>
    <n v="0"/>
    <x v="0"/>
    <x v="393"/>
    <x v="393"/>
    <n v="5"/>
    <s v="29-05-2023"/>
    <s v="Delivered"/>
    <x v="1"/>
    <n v="1566"/>
    <x v="2"/>
    <n v="-12123"/>
  </r>
  <r>
    <n v="28424464"/>
    <x v="7"/>
    <n v="366316"/>
    <n v="18736"/>
    <n v="13689"/>
    <n v="1"/>
    <n v="936.8"/>
    <x v="2"/>
    <x v="395"/>
    <x v="395"/>
    <n v="1"/>
    <s v="01-05-2023"/>
    <s v="Delivered"/>
    <x v="0"/>
    <n v="17799.2"/>
    <x v="2"/>
    <n v="4110.2"/>
  </r>
  <r>
    <n v="86790955"/>
    <x v="7"/>
    <n v="261132"/>
    <n v="6261"/>
    <n v="13689"/>
    <n v="2"/>
    <n v="1878.3"/>
    <x v="1"/>
    <x v="390"/>
    <x v="390"/>
    <n v="6"/>
    <s v="29-05-2023"/>
    <s v="Delivered"/>
    <x v="3"/>
    <n v="10643.7"/>
    <x v="0"/>
    <n v="-16734.3"/>
  </r>
  <r>
    <n v="55439043"/>
    <x v="7"/>
    <n v="634098"/>
    <n v="3242"/>
    <n v="13689"/>
    <n v="2"/>
    <n v="0"/>
    <x v="0"/>
    <x v="376"/>
    <x v="376"/>
    <n v="3"/>
    <s v="13-05-2023"/>
    <s v="Delivered"/>
    <x v="0"/>
    <n v="6484"/>
    <x v="3"/>
    <n v="-20894"/>
  </r>
  <r>
    <n v="92518345"/>
    <x v="7"/>
    <n v="843852"/>
    <n v="5232"/>
    <n v="13689"/>
    <n v="1"/>
    <n v="0"/>
    <x v="0"/>
    <x v="379"/>
    <x v="379"/>
    <n v="2"/>
    <s v="03-05-2023"/>
    <s v="Delivered"/>
    <x v="0"/>
    <n v="5232"/>
    <x v="0"/>
    <n v="-8457"/>
  </r>
  <r>
    <n v="99300492"/>
    <x v="7"/>
    <n v="723238"/>
    <n v="16820"/>
    <n v="13689"/>
    <n v="2"/>
    <n v="0"/>
    <x v="0"/>
    <x v="386"/>
    <x v="386"/>
    <n v="3"/>
    <s v="16-05-2023"/>
    <s v="Delivered"/>
    <x v="1"/>
    <n v="33640"/>
    <x v="1"/>
    <n v="6262"/>
  </r>
  <r>
    <n v="13176186"/>
    <x v="7"/>
    <n v="409385"/>
    <n v="11039"/>
    <n v="13689"/>
    <n v="1"/>
    <n v="1655.85"/>
    <x v="1"/>
    <x v="388"/>
    <x v="388"/>
    <n v="2"/>
    <s v="22-05-2023"/>
    <s v="Delivered"/>
    <x v="3"/>
    <n v="9383.15"/>
    <x v="3"/>
    <n v="-4305.8500000000004"/>
  </r>
  <r>
    <n v="48983895"/>
    <x v="8"/>
    <n v="594609"/>
    <n v="5939"/>
    <n v="8679"/>
    <n v="1"/>
    <n v="0"/>
    <x v="0"/>
    <x v="382"/>
    <x v="382"/>
    <n v="1"/>
    <s v="16-05-2023"/>
    <s v="Delivered"/>
    <x v="1"/>
    <n v="5939"/>
    <x v="0"/>
    <n v="-2740"/>
  </r>
  <r>
    <n v="95590648"/>
    <x v="8"/>
    <n v="591979"/>
    <n v="9631"/>
    <n v="8679"/>
    <n v="2"/>
    <n v="963.1"/>
    <x v="2"/>
    <x v="389"/>
    <x v="389"/>
    <n v="3"/>
    <s v="02-05-2023"/>
    <s v="Delivered"/>
    <x v="1"/>
    <n v="18298.900000000001"/>
    <x v="1"/>
    <n v="940.9"/>
  </r>
  <r>
    <n v="33500064"/>
    <x v="8"/>
    <n v="723238"/>
    <n v="14768"/>
    <n v="8679"/>
    <n v="1"/>
    <n v="0"/>
    <x v="0"/>
    <x v="383"/>
    <x v="383"/>
    <n v="4"/>
    <s v="09-05-2023"/>
    <s v="Delivered"/>
    <x v="0"/>
    <n v="14768"/>
    <x v="1"/>
    <n v="6089"/>
  </r>
  <r>
    <n v="95268296"/>
    <x v="8"/>
    <n v="799198"/>
    <n v="658"/>
    <n v="8679"/>
    <n v="2"/>
    <n v="65.8"/>
    <x v="2"/>
    <x v="387"/>
    <x v="387"/>
    <n v="5"/>
    <s v="08-05-2023"/>
    <s v="Delivered"/>
    <x v="0"/>
    <n v="1250.2"/>
    <x v="2"/>
    <n v="-16107.8"/>
  </r>
  <r>
    <n v="24883373"/>
    <x v="8"/>
    <n v="691534"/>
    <n v="3663"/>
    <n v="8679"/>
    <n v="1"/>
    <n v="183.15"/>
    <x v="2"/>
    <x v="390"/>
    <x v="390"/>
    <n v="5"/>
    <s v="28-05-2023"/>
    <s v="Delivered"/>
    <x v="0"/>
    <n v="3479.85"/>
    <x v="2"/>
    <n v="-5199.1499999999996"/>
  </r>
  <r>
    <n v="70465583"/>
    <x v="8"/>
    <n v="616760"/>
    <n v="4343"/>
    <n v="8679"/>
    <n v="2"/>
    <n v="434.3"/>
    <x v="2"/>
    <x v="375"/>
    <x v="375"/>
    <n v="7"/>
    <s v="29-05-2023"/>
    <s v="Delivered"/>
    <x v="0"/>
    <n v="8251.7000000000007"/>
    <x v="0"/>
    <n v="-9106.2999999999993"/>
  </r>
  <r>
    <n v="71780854"/>
    <x v="8"/>
    <n v="856190"/>
    <n v="3826"/>
    <n v="8679"/>
    <n v="2"/>
    <n v="0"/>
    <x v="0"/>
    <x v="377"/>
    <x v="377"/>
    <n v="5"/>
    <s v="23-05-2023"/>
    <s v="Delivered"/>
    <x v="0"/>
    <n v="7652"/>
    <x v="3"/>
    <n v="-9706"/>
  </r>
  <r>
    <n v="83905989"/>
    <x v="9"/>
    <n v="577496"/>
    <n v="14270"/>
    <n v="7043"/>
    <n v="1"/>
    <n v="0"/>
    <x v="0"/>
    <x v="383"/>
    <x v="383"/>
    <n v="7"/>
    <s v="12-05-2023"/>
    <s v="Delivered"/>
    <x v="0"/>
    <n v="14270"/>
    <x v="1"/>
    <n v="7227"/>
  </r>
  <r>
    <n v="64953237"/>
    <x v="9"/>
    <n v="931663"/>
    <n v="13886"/>
    <n v="7043"/>
    <n v="1"/>
    <n v="1388.6"/>
    <x v="3"/>
    <x v="383"/>
    <x v="383"/>
    <n v="2"/>
    <s v="07-05-2023"/>
    <s v="Delivered"/>
    <x v="0"/>
    <n v="12497.4"/>
    <x v="0"/>
    <n v="5454.4"/>
  </r>
  <r>
    <n v="72104107"/>
    <x v="9"/>
    <n v="312255"/>
    <n v="16765"/>
    <n v="7043"/>
    <n v="2"/>
    <n v="1676.5"/>
    <x v="2"/>
    <x v="391"/>
    <x v="391"/>
    <n v="1"/>
    <s v="05-05-2023"/>
    <s v="Delivered"/>
    <x v="1"/>
    <n v="31853.5"/>
    <x v="0"/>
    <n v="17767.5"/>
  </r>
  <r>
    <n v="22960658"/>
    <x v="9"/>
    <n v="518083"/>
    <n v="3273"/>
    <n v="7043"/>
    <n v="1"/>
    <n v="0"/>
    <x v="0"/>
    <x v="387"/>
    <x v="387"/>
    <n v="6"/>
    <s v="09-05-2023"/>
    <s v="Delivered"/>
    <x v="1"/>
    <n v="3273"/>
    <x v="0"/>
    <n v="-3770"/>
  </r>
  <r>
    <n v="75802771"/>
    <x v="9"/>
    <n v="337654"/>
    <n v="3338"/>
    <n v="7043"/>
    <n v="2"/>
    <n v="0"/>
    <x v="0"/>
    <x v="396"/>
    <x v="396"/>
    <n v="6"/>
    <s v="18-05-2023"/>
    <s v="Delivered"/>
    <x v="1"/>
    <n v="6676"/>
    <x v="1"/>
    <n v="-7410"/>
  </r>
  <r>
    <n v="50851122"/>
    <x v="9"/>
    <n v="453814"/>
    <n v="17256"/>
    <n v="7043"/>
    <n v="4"/>
    <n v="3451.2"/>
    <x v="2"/>
    <x v="375"/>
    <x v="375"/>
    <n v="6"/>
    <s v="28-05-2023"/>
    <s v="Delivered"/>
    <x v="0"/>
    <n v="65572.800000000003"/>
    <x v="3"/>
    <n v="37400.800000000003"/>
  </r>
  <r>
    <n v="12944682"/>
    <x v="9"/>
    <n v="235241"/>
    <n v="11737"/>
    <n v="7043"/>
    <n v="2"/>
    <n v="0"/>
    <x v="0"/>
    <x v="389"/>
    <x v="389"/>
    <n v="4"/>
    <s v="03-05-2023"/>
    <s v="Delivered"/>
    <x v="1"/>
    <n v="23474"/>
    <x v="0"/>
    <n v="9388"/>
  </r>
  <r>
    <n v="44537812"/>
    <x v="10"/>
    <n v="640186"/>
    <n v="15165"/>
    <n v="10780"/>
    <n v="2"/>
    <n v="1516.5"/>
    <x v="2"/>
    <x v="379"/>
    <x v="379"/>
    <n v="5"/>
    <s v="06-05-2023"/>
    <s v="Delivered"/>
    <x v="0"/>
    <n v="28813.5"/>
    <x v="0"/>
    <n v="7253.5"/>
  </r>
  <r>
    <n v="52779814"/>
    <x v="10"/>
    <n v="792282"/>
    <n v="18469"/>
    <n v="10780"/>
    <n v="1"/>
    <n v="923.45"/>
    <x v="2"/>
    <x v="374"/>
    <x v="374"/>
    <n v="7"/>
    <s v="26-05-2023"/>
    <s v="Delivered"/>
    <x v="0"/>
    <n v="17545.55"/>
    <x v="1"/>
    <n v="6765.55"/>
  </r>
  <r>
    <n v="25145751"/>
    <x v="10"/>
    <n v="518667"/>
    <n v="3203"/>
    <n v="10780"/>
    <n v="3"/>
    <n v="480.45"/>
    <x v="2"/>
    <x v="393"/>
    <x v="393"/>
    <n v="3"/>
    <s v="27-05-2023"/>
    <s v="Delivered"/>
    <x v="2"/>
    <n v="9128.5499999999993"/>
    <x v="2"/>
    <n v="-23211.45"/>
  </r>
  <r>
    <n v="98054173"/>
    <x v="10"/>
    <n v="784646"/>
    <n v="5073"/>
    <n v="10780"/>
    <n v="1"/>
    <n v="253.65"/>
    <x v="2"/>
    <x v="374"/>
    <x v="374"/>
    <n v="2"/>
    <s v="21-05-2023"/>
    <s v="Delivered"/>
    <x v="3"/>
    <n v="4819.3500000000004"/>
    <x v="2"/>
    <n v="-5960.65"/>
  </r>
  <r>
    <n v="63516659"/>
    <x v="10"/>
    <n v="311760"/>
    <n v="10690"/>
    <n v="10780"/>
    <n v="1"/>
    <n v="0"/>
    <x v="0"/>
    <x v="375"/>
    <x v="375"/>
    <n v="3"/>
    <s v="25-05-2023"/>
    <s v="Delivered"/>
    <x v="2"/>
    <n v="10690"/>
    <x v="1"/>
    <n v="-90"/>
  </r>
  <r>
    <n v="95199362"/>
    <x v="10"/>
    <n v="291061"/>
    <n v="8672"/>
    <n v="10780"/>
    <n v="4"/>
    <n v="0"/>
    <x v="0"/>
    <x v="393"/>
    <x v="393"/>
    <n v="6"/>
    <s v="30-05-2023"/>
    <s v="Delivered"/>
    <x v="3"/>
    <n v="34688"/>
    <x v="2"/>
    <n v="-8432"/>
  </r>
  <r>
    <n v="85833309"/>
    <x v="11"/>
    <n v="664276"/>
    <n v="13259"/>
    <n v="14603"/>
    <n v="1"/>
    <n v="0"/>
    <x v="0"/>
    <x v="389"/>
    <x v="389"/>
    <n v="3"/>
    <s v="02-05-2023"/>
    <s v="Delivered"/>
    <x v="2"/>
    <n v="13259"/>
    <x v="0"/>
    <n v="-1344"/>
  </r>
  <r>
    <n v="60527631"/>
    <x v="11"/>
    <n v="613296"/>
    <n v="8436"/>
    <n v="14603"/>
    <n v="2"/>
    <n v="0"/>
    <x v="0"/>
    <x v="34"/>
    <x v="34"/>
    <n v="3"/>
    <s v="01-05-2023"/>
    <s v="Delivered"/>
    <x v="0"/>
    <n v="16872"/>
    <x v="0"/>
    <n v="-12334"/>
  </r>
  <r>
    <n v="97735896"/>
    <x v="11"/>
    <n v="368132"/>
    <n v="18455"/>
    <n v="14603"/>
    <n v="2"/>
    <n v="0"/>
    <x v="0"/>
    <x v="320"/>
    <x v="320"/>
    <n v="2"/>
    <s v="28-05-2023"/>
    <s v="Delivered"/>
    <x v="3"/>
    <n v="36910"/>
    <x v="2"/>
    <n v="7704"/>
  </r>
  <r>
    <n v="22007214"/>
    <x v="11"/>
    <n v="366316"/>
    <n v="14015"/>
    <n v="14603"/>
    <n v="1"/>
    <n v="0"/>
    <x v="0"/>
    <x v="379"/>
    <x v="379"/>
    <n v="4"/>
    <s v="05-05-2023"/>
    <s v="Delivered"/>
    <x v="0"/>
    <n v="14015"/>
    <x v="2"/>
    <n v="-588"/>
  </r>
  <r>
    <n v="19067690"/>
    <x v="11"/>
    <n v="656526"/>
    <n v="4709"/>
    <n v="14603"/>
    <n v="1"/>
    <n v="0"/>
    <x v="0"/>
    <x v="308"/>
    <x v="308"/>
    <n v="1"/>
    <s v="29-05-2023"/>
    <s v="Delivered"/>
    <x v="0"/>
    <n v="4709"/>
    <x v="1"/>
    <n v="-9894"/>
  </r>
  <r>
    <n v="84724345"/>
    <x v="11"/>
    <n v="830025"/>
    <n v="9809"/>
    <n v="14603"/>
    <n v="1"/>
    <n v="0"/>
    <x v="0"/>
    <x v="304"/>
    <x v="304"/>
    <n v="5"/>
    <s v="30-05-2023"/>
    <s v="Delivered"/>
    <x v="0"/>
    <n v="9809"/>
    <x v="2"/>
    <n v="-4794"/>
  </r>
  <r>
    <n v="22513132"/>
    <x v="11"/>
    <n v="774842"/>
    <n v="5003"/>
    <n v="14603"/>
    <n v="4"/>
    <n v="1000.6"/>
    <x v="2"/>
    <x v="371"/>
    <x v="371"/>
    <n v="2"/>
    <s v="13-05-2023"/>
    <s v="Delivered"/>
    <x v="2"/>
    <n v="19011.400000000001"/>
    <x v="1"/>
    <n v="-39400.6"/>
  </r>
  <r>
    <n v="69509870"/>
    <x v="11"/>
    <n v="844610"/>
    <n v="8668"/>
    <n v="14603"/>
    <n v="1"/>
    <n v="0"/>
    <x v="0"/>
    <x v="374"/>
    <x v="374"/>
    <n v="5"/>
    <s v="24-05-2023"/>
    <s v="Delivered"/>
    <x v="2"/>
    <n v="8668"/>
    <x v="1"/>
    <n v="-5935"/>
  </r>
  <r>
    <n v="49172995"/>
    <x v="11"/>
    <n v="761091"/>
    <n v="3580"/>
    <n v="14603"/>
    <n v="1"/>
    <n v="716"/>
    <x v="4"/>
    <x v="381"/>
    <x v="381"/>
    <n v="6"/>
    <s v="12-05-2023"/>
    <s v="Delivered"/>
    <x v="0"/>
    <n v="2864"/>
    <x v="0"/>
    <n v="-11739"/>
  </r>
  <r>
    <n v="34406132"/>
    <x v="11"/>
    <n v="352387"/>
    <n v="8603"/>
    <n v="14603"/>
    <n v="3"/>
    <n v="0"/>
    <x v="0"/>
    <x v="34"/>
    <x v="34"/>
    <n v="6"/>
    <s v="04-05-2023"/>
    <s v="Delivered"/>
    <x v="1"/>
    <n v="25809"/>
    <x v="0"/>
    <n v="-18000"/>
  </r>
  <r>
    <n v="85017682"/>
    <x v="11"/>
    <n v="991645"/>
    <n v="14562"/>
    <n v="14603"/>
    <n v="2"/>
    <n v="0"/>
    <x v="0"/>
    <x v="382"/>
    <x v="382"/>
    <n v="6"/>
    <s v="21-05-2023"/>
    <s v="Delivered"/>
    <x v="0"/>
    <n v="29124"/>
    <x v="3"/>
    <n v="-82"/>
  </r>
  <r>
    <n v="74606833"/>
    <x v="11"/>
    <n v="483062"/>
    <n v="15609"/>
    <n v="14603"/>
    <n v="2"/>
    <n v="1560.9"/>
    <x v="2"/>
    <x v="371"/>
    <x v="371"/>
    <n v="6"/>
    <s v="17-05-2023"/>
    <s v="Delivered"/>
    <x v="0"/>
    <n v="29657.1"/>
    <x v="3"/>
    <n v="451.1"/>
  </r>
  <r>
    <n v="41062464"/>
    <x v="12"/>
    <n v="470328"/>
    <n v="15031"/>
    <n v="5308"/>
    <n v="1"/>
    <n v="0"/>
    <x v="0"/>
    <x v="381"/>
    <x v="381"/>
    <n v="1"/>
    <s v="07-05-2023"/>
    <s v="Delivered"/>
    <x v="3"/>
    <n v="15031"/>
    <x v="1"/>
    <n v="9723"/>
  </r>
  <r>
    <n v="34679818"/>
    <x v="12"/>
    <n v="862398"/>
    <n v="7912"/>
    <n v="5308"/>
    <n v="4"/>
    <n v="1582.4"/>
    <x v="2"/>
    <x v="374"/>
    <x v="374"/>
    <n v="3"/>
    <s v="22-05-2023"/>
    <s v="Delivered"/>
    <x v="3"/>
    <n v="30065.599999999999"/>
    <x v="0"/>
    <n v="8833.6"/>
  </r>
  <r>
    <n v="14506531"/>
    <x v="12"/>
    <n v="505509"/>
    <n v="18944"/>
    <n v="5308"/>
    <n v="1"/>
    <n v="0"/>
    <x v="0"/>
    <x v="308"/>
    <x v="308"/>
    <n v="1"/>
    <s v="29-05-2023"/>
    <s v="Delivered"/>
    <x v="0"/>
    <n v="18944"/>
    <x v="1"/>
    <n v="13636"/>
  </r>
  <r>
    <n v="64423996"/>
    <x v="12"/>
    <n v="971041"/>
    <n v="9481"/>
    <n v="5308"/>
    <n v="1"/>
    <n v="0"/>
    <x v="0"/>
    <x v="385"/>
    <x v="385"/>
    <n v="7"/>
    <s v="23-05-2023"/>
    <s v="Delivered"/>
    <x v="0"/>
    <n v="9481"/>
    <x v="3"/>
    <n v="4173"/>
  </r>
  <r>
    <n v="92000924"/>
    <x v="12"/>
    <n v="413701"/>
    <n v="2952"/>
    <n v="5308"/>
    <n v="1"/>
    <n v="0"/>
    <x v="0"/>
    <x v="381"/>
    <x v="381"/>
    <n v="3"/>
    <s v="09-05-2023"/>
    <s v="Delivered"/>
    <x v="0"/>
    <n v="2952"/>
    <x v="2"/>
    <n v="-2356"/>
  </r>
  <r>
    <n v="85405783"/>
    <x v="12"/>
    <n v="442397"/>
    <n v="2115"/>
    <n v="5308"/>
    <n v="3"/>
    <n v="1269"/>
    <x v="4"/>
    <x v="371"/>
    <x v="371"/>
    <n v="4"/>
    <s v="15-05-2023"/>
    <s v="Delivered"/>
    <x v="1"/>
    <n v="5076"/>
    <x v="1"/>
    <n v="-10848"/>
  </r>
  <r>
    <n v="88101741"/>
    <x v="12"/>
    <n v="431307"/>
    <n v="5880"/>
    <n v="5308"/>
    <n v="1"/>
    <n v="0"/>
    <x v="0"/>
    <x v="384"/>
    <x v="384"/>
    <n v="3"/>
    <s v="24-05-2023"/>
    <s v="Delivered"/>
    <x v="0"/>
    <n v="5880"/>
    <x v="0"/>
    <n v="572"/>
  </r>
  <r>
    <n v="61343880"/>
    <x v="12"/>
    <n v="345131"/>
    <n v="19490"/>
    <n v="5308"/>
    <n v="2"/>
    <n v="0"/>
    <x v="0"/>
    <x v="384"/>
    <x v="384"/>
    <n v="7"/>
    <s v="28-05-2023"/>
    <s v="Delivered"/>
    <x v="3"/>
    <n v="38980"/>
    <x v="1"/>
    <n v="28364"/>
  </r>
  <r>
    <n v="28024248"/>
    <x v="12"/>
    <n v="378895"/>
    <n v="8301"/>
    <n v="5308"/>
    <n v="1"/>
    <n v="415.05"/>
    <x v="2"/>
    <x v="380"/>
    <x v="380"/>
    <n v="4"/>
    <s v="13-05-2023"/>
    <s v="Delivered"/>
    <x v="1"/>
    <n v="7885.95"/>
    <x v="1"/>
    <n v="2577.9499999999998"/>
  </r>
  <r>
    <n v="37804291"/>
    <x v="13"/>
    <n v="741760"/>
    <n v="16171"/>
    <n v="2243"/>
    <n v="1"/>
    <n v="0"/>
    <x v="0"/>
    <x v="304"/>
    <x v="304"/>
    <n v="5"/>
    <s v="30-05-2023"/>
    <s v="Delivered"/>
    <x v="0"/>
    <n v="16171"/>
    <x v="2"/>
    <n v="13928"/>
  </r>
  <r>
    <n v="95758649"/>
    <x v="13"/>
    <n v="256440"/>
    <n v="6238"/>
    <n v="2243"/>
    <n v="1"/>
    <n v="623.79999999999995"/>
    <x v="3"/>
    <x v="371"/>
    <x v="371"/>
    <n v="3"/>
    <s v="14-05-2023"/>
    <s v="Delivered"/>
    <x v="2"/>
    <n v="5614.2"/>
    <x v="2"/>
    <n v="3371.2"/>
  </r>
  <r>
    <n v="68614462"/>
    <x v="13"/>
    <n v="572932"/>
    <n v="841"/>
    <n v="2243"/>
    <n v="1"/>
    <n v="42.05"/>
    <x v="2"/>
    <x v="391"/>
    <x v="391"/>
    <n v="7"/>
    <s v="11-05-2023"/>
    <s v="Delivered"/>
    <x v="0"/>
    <n v="798.95"/>
    <x v="0"/>
    <n v="-1444.05"/>
  </r>
  <r>
    <n v="47535126"/>
    <x v="13"/>
    <n v="294458"/>
    <n v="16016"/>
    <n v="2243"/>
    <n v="2"/>
    <n v="0"/>
    <x v="0"/>
    <x v="373"/>
    <x v="373"/>
    <n v="1"/>
    <s v="09-05-2023"/>
    <s v="Delivered"/>
    <x v="0"/>
    <n v="32032"/>
    <x v="3"/>
    <n v="27546"/>
  </r>
  <r>
    <n v="81503856"/>
    <x v="13"/>
    <n v="223853"/>
    <n v="3268"/>
    <n v="2243"/>
    <n v="1"/>
    <n v="0"/>
    <x v="0"/>
    <x v="390"/>
    <x v="390"/>
    <n v="5"/>
    <s v="28-05-2023"/>
    <s v="Delivered"/>
    <x v="0"/>
    <n v="3268"/>
    <x v="1"/>
    <n v="1025"/>
  </r>
  <r>
    <n v="84437458"/>
    <x v="13"/>
    <n v="497979"/>
    <n v="1407"/>
    <n v="2243"/>
    <n v="1"/>
    <n v="70.349999999999994"/>
    <x v="2"/>
    <x v="387"/>
    <x v="387"/>
    <n v="1"/>
    <s v="04-05-2023"/>
    <s v="Delivered"/>
    <x v="2"/>
    <n v="1336.65"/>
    <x v="1"/>
    <n v="-906.35"/>
  </r>
  <r>
    <n v="34072553"/>
    <x v="14"/>
    <n v="572932"/>
    <n v="1376"/>
    <n v="819"/>
    <n v="1"/>
    <n v="137.6"/>
    <x v="3"/>
    <x v="386"/>
    <x v="386"/>
    <n v="6"/>
    <s v="19-05-2023"/>
    <s v="Delivered"/>
    <x v="0"/>
    <n v="1238.4000000000001"/>
    <x v="2"/>
    <n v="419.4"/>
  </r>
  <r>
    <n v="51361818"/>
    <x v="14"/>
    <n v="341003"/>
    <n v="5706"/>
    <n v="819"/>
    <n v="1"/>
    <n v="570.6"/>
    <x v="3"/>
    <x v="387"/>
    <x v="387"/>
    <n v="6"/>
    <s v="09-05-2023"/>
    <s v="Delivered"/>
    <x v="0"/>
    <n v="5135.3999999999996"/>
    <x v="0"/>
    <n v="4316.3999999999996"/>
  </r>
  <r>
    <n v="31809610"/>
    <x v="14"/>
    <n v="613477"/>
    <n v="8453"/>
    <n v="819"/>
    <n v="1"/>
    <n v="0"/>
    <x v="0"/>
    <x v="379"/>
    <x v="379"/>
    <n v="5"/>
    <s v="06-05-2023"/>
    <s v="Delivered"/>
    <x v="2"/>
    <n v="8453"/>
    <x v="3"/>
    <n v="7634"/>
  </r>
  <r>
    <n v="30881581"/>
    <x v="14"/>
    <n v="805711"/>
    <n v="10931"/>
    <n v="819"/>
    <n v="1"/>
    <n v="0"/>
    <x v="0"/>
    <x v="380"/>
    <x v="380"/>
    <n v="6"/>
    <s v="15-05-2023"/>
    <s v="Delivered"/>
    <x v="2"/>
    <n v="10931"/>
    <x v="2"/>
    <n v="10112"/>
  </r>
  <r>
    <n v="70887307"/>
    <x v="14"/>
    <n v="681137"/>
    <n v="2336"/>
    <n v="819"/>
    <n v="4"/>
    <n v="467.2"/>
    <x v="2"/>
    <x v="390"/>
    <x v="390"/>
    <n v="6"/>
    <s v="29-05-2023"/>
    <s v="Delivered"/>
    <x v="0"/>
    <n v="8876.7999999999993"/>
    <x v="2"/>
    <n v="5600.8"/>
  </r>
  <r>
    <n v="88458327"/>
    <x v="14"/>
    <n v="843852"/>
    <n v="10479"/>
    <n v="819"/>
    <n v="4"/>
    <n v="4191.6000000000004"/>
    <x v="3"/>
    <x v="308"/>
    <x v="308"/>
    <n v="2"/>
    <s v="30-05-2023"/>
    <s v="Delivered"/>
    <x v="0"/>
    <n v="37724.400000000001"/>
    <x v="1"/>
    <n v="34448.400000000001"/>
  </r>
  <r>
    <n v="98575748"/>
    <x v="14"/>
    <n v="983997"/>
    <n v="19197"/>
    <n v="819"/>
    <n v="1"/>
    <n v="0"/>
    <x v="0"/>
    <x v="391"/>
    <x v="391"/>
    <n v="2"/>
    <s v="06-05-2023"/>
    <s v="Delivered"/>
    <x v="2"/>
    <n v="19197"/>
    <x v="3"/>
    <n v="18378"/>
  </r>
  <r>
    <n v="78147397"/>
    <x v="14"/>
    <n v="235241"/>
    <n v="6671"/>
    <n v="819"/>
    <n v="3"/>
    <n v="1000.65"/>
    <x v="2"/>
    <x v="385"/>
    <x v="385"/>
    <n v="5"/>
    <s v="21-05-2023"/>
    <s v="Delivered"/>
    <x v="2"/>
    <n v="19012.349999999999"/>
    <x v="3"/>
    <n v="16555.349999999999"/>
  </r>
  <r>
    <n v="97477029"/>
    <x v="14"/>
    <n v="923222"/>
    <n v="15221"/>
    <n v="819"/>
    <n v="1"/>
    <n v="2283.15"/>
    <x v="1"/>
    <x v="384"/>
    <x v="384"/>
    <n v="6"/>
    <s v="27-05-2023"/>
    <s v="Delivered"/>
    <x v="0"/>
    <n v="12937.85"/>
    <x v="3"/>
    <n v="12118.85"/>
  </r>
  <r>
    <n v="15453834"/>
    <x v="8"/>
    <n v="466881"/>
    <n v="16021"/>
    <n v="8679"/>
    <n v="1"/>
    <n v="0"/>
    <x v="0"/>
    <x v="32"/>
    <x v="32"/>
    <n v="5"/>
    <s v="02-05-2023"/>
    <s v="Delivered"/>
    <x v="0"/>
    <n v="16021"/>
    <x v="2"/>
    <n v="7342"/>
  </r>
  <r>
    <n v="33865616"/>
    <x v="8"/>
    <n v="411895"/>
    <n v="9415"/>
    <n v="8679"/>
    <n v="1"/>
    <n v="0"/>
    <x v="0"/>
    <x v="392"/>
    <x v="392"/>
    <n v="7"/>
    <s v="14-05-2023"/>
    <s v="Delivered"/>
    <x v="0"/>
    <n v="9415"/>
    <x v="0"/>
    <n v="736"/>
  </r>
  <r>
    <n v="54411953"/>
    <x v="8"/>
    <n v="534168"/>
    <n v="8432"/>
    <n v="8679"/>
    <n v="1"/>
    <n v="421.6"/>
    <x v="2"/>
    <x v="375"/>
    <x v="375"/>
    <n v="2"/>
    <s v="24-05-2023"/>
    <s v="Delivered"/>
    <x v="3"/>
    <n v="8010.4"/>
    <x v="1"/>
    <n v="-668.6"/>
  </r>
  <r>
    <n v="53034742"/>
    <x v="8"/>
    <n v="784791"/>
    <n v="18900"/>
    <n v="8679"/>
    <n v="1"/>
    <n v="0"/>
    <x v="0"/>
    <x v="304"/>
    <x v="304"/>
    <n v="2"/>
    <s v="27-05-2023"/>
    <s v="Delivered"/>
    <x v="3"/>
    <n v="18900"/>
    <x v="0"/>
    <n v="10221"/>
  </r>
  <r>
    <n v="65148727"/>
    <x v="8"/>
    <n v="757783"/>
    <n v="13516"/>
    <n v="8679"/>
    <n v="3"/>
    <n v="0"/>
    <x v="0"/>
    <x v="377"/>
    <x v="377"/>
    <n v="7"/>
    <s v="25-05-2023"/>
    <s v="Delivered"/>
    <x v="3"/>
    <n v="40548"/>
    <x v="2"/>
    <n v="14511"/>
  </r>
  <r>
    <n v="94184877"/>
    <x v="8"/>
    <n v="827354"/>
    <n v="5031"/>
    <n v="8679"/>
    <n v="3"/>
    <n v="0"/>
    <x v="0"/>
    <x v="379"/>
    <x v="379"/>
    <n v="6"/>
    <s v="07-05-2023"/>
    <s v="Delivered"/>
    <x v="3"/>
    <n v="15093"/>
    <x v="0"/>
    <n v="-10944"/>
  </r>
  <r>
    <n v="38138531"/>
    <x v="8"/>
    <n v="799405"/>
    <n v="6967"/>
    <n v="8679"/>
    <n v="2"/>
    <n v="0"/>
    <x v="0"/>
    <x v="304"/>
    <x v="304"/>
    <n v="6"/>
    <s v="31-05-2023"/>
    <s v="Delivered"/>
    <x v="0"/>
    <n v="13934"/>
    <x v="0"/>
    <n v="-3424"/>
  </r>
  <r>
    <n v="27208745"/>
    <x v="10"/>
    <n v="822650"/>
    <n v="14282"/>
    <n v="10780"/>
    <n v="1"/>
    <n v="0"/>
    <x v="0"/>
    <x v="308"/>
    <x v="308"/>
    <n v="3"/>
    <s v="31-05-2023"/>
    <s v="Delivered"/>
    <x v="0"/>
    <n v="14282"/>
    <x v="2"/>
    <n v="3502"/>
  </r>
  <r>
    <n v="39522801"/>
    <x v="10"/>
    <n v="431087"/>
    <n v="10920"/>
    <n v="10780"/>
    <n v="1"/>
    <n v="0"/>
    <x v="0"/>
    <x v="387"/>
    <x v="387"/>
    <n v="6"/>
    <s v="09-05-2023"/>
    <s v="Delivered"/>
    <x v="1"/>
    <n v="10920"/>
    <x v="1"/>
    <n v="140"/>
  </r>
  <r>
    <n v="79323646"/>
    <x v="10"/>
    <n v="726199"/>
    <n v="13338"/>
    <n v="10780"/>
    <n v="1"/>
    <n v="0"/>
    <x v="0"/>
    <x v="392"/>
    <x v="392"/>
    <n v="5"/>
    <s v="12-05-2023"/>
    <s v="Delivered"/>
    <x v="0"/>
    <n v="13338"/>
    <x v="1"/>
    <n v="2558"/>
  </r>
  <r>
    <n v="38956527"/>
    <x v="10"/>
    <n v="875960"/>
    <n v="5663"/>
    <n v="10780"/>
    <n v="3"/>
    <n v="0"/>
    <x v="0"/>
    <x v="388"/>
    <x v="388"/>
    <n v="7"/>
    <s v="27-05-2023"/>
    <s v="Delivered"/>
    <x v="0"/>
    <n v="16989"/>
    <x v="3"/>
    <n v="-15351"/>
  </r>
  <r>
    <n v="38595818"/>
    <x v="10"/>
    <n v="230897"/>
    <n v="7803"/>
    <n v="10780"/>
    <n v="3"/>
    <n v="0"/>
    <x v="0"/>
    <x v="391"/>
    <x v="391"/>
    <n v="2"/>
    <s v="06-05-2023"/>
    <s v="Delivered"/>
    <x v="2"/>
    <n v="23409"/>
    <x v="1"/>
    <n v="-8931"/>
  </r>
  <r>
    <n v="65243509"/>
    <x v="10"/>
    <n v="620051"/>
    <n v="7204"/>
    <n v="10780"/>
    <n v="1"/>
    <n v="360.2"/>
    <x v="2"/>
    <x v="378"/>
    <x v="378"/>
    <n v="5"/>
    <s v="19-05-2023"/>
    <s v="Delivered"/>
    <x v="3"/>
    <n v="6843.8"/>
    <x v="2"/>
    <n v="-3936.2"/>
  </r>
  <r>
    <n v="25755285"/>
    <x v="10"/>
    <n v="993454"/>
    <n v="17820"/>
    <n v="10780"/>
    <n v="4"/>
    <n v="7128"/>
    <x v="3"/>
    <x v="387"/>
    <x v="387"/>
    <n v="6"/>
    <s v="09-05-2023"/>
    <s v="Delivered"/>
    <x v="3"/>
    <n v="64152"/>
    <x v="2"/>
    <n v="21032"/>
  </r>
  <r>
    <n v="14388260"/>
    <x v="10"/>
    <n v="440932"/>
    <n v="9600"/>
    <n v="10780"/>
    <n v="2"/>
    <n v="0"/>
    <x v="0"/>
    <x v="395"/>
    <x v="395"/>
    <n v="6"/>
    <s v="06-05-2023"/>
    <s v="Delivered"/>
    <x v="0"/>
    <n v="19200"/>
    <x v="1"/>
    <n v="-2360"/>
  </r>
  <r>
    <n v="61705758"/>
    <x v="10"/>
    <n v="834924"/>
    <n v="12347"/>
    <n v="10780"/>
    <n v="1"/>
    <n v="617.35"/>
    <x v="2"/>
    <x v="384"/>
    <x v="384"/>
    <n v="2"/>
    <s v="23-05-2023"/>
    <s v="Delivered"/>
    <x v="2"/>
    <n v="11729.65"/>
    <x v="1"/>
    <n v="949.65"/>
  </r>
  <r>
    <n v="76756320"/>
    <x v="3"/>
    <n v="646157"/>
    <n v="13241"/>
    <n v="5303"/>
    <n v="1"/>
    <n v="0"/>
    <x v="0"/>
    <x v="377"/>
    <x v="377"/>
    <n v="3"/>
    <s v="21-05-2023"/>
    <s v="Delivered"/>
    <x v="0"/>
    <n v="13241"/>
    <x v="0"/>
    <n v="7938"/>
  </r>
  <r>
    <n v="39830361"/>
    <x v="3"/>
    <n v="722998"/>
    <n v="18429"/>
    <n v="5303"/>
    <n v="3"/>
    <n v="0"/>
    <x v="0"/>
    <x v="27"/>
    <x v="27"/>
    <n v="7"/>
    <s v="01-05-2023"/>
    <s v="Delivered"/>
    <x v="1"/>
    <n v="55287"/>
    <x v="1"/>
    <n v="39378"/>
  </r>
  <r>
    <n v="89694801"/>
    <x v="3"/>
    <n v="297527"/>
    <n v="19017"/>
    <n v="5303"/>
    <n v="1"/>
    <n v="0"/>
    <x v="0"/>
    <x v="374"/>
    <x v="374"/>
    <n v="1"/>
    <s v="20-05-2023"/>
    <s v="Delivered"/>
    <x v="2"/>
    <n v="19017"/>
    <x v="0"/>
    <n v="13714"/>
  </r>
  <r>
    <n v="18185099"/>
    <x v="3"/>
    <n v="294458"/>
    <n v="19038"/>
    <n v="5303"/>
    <n v="1"/>
    <n v="0"/>
    <x v="0"/>
    <x v="302"/>
    <x v="302"/>
    <n v="1"/>
    <s v="30-05-2023"/>
    <s v="Delivered"/>
    <x v="1"/>
    <n v="19038"/>
    <x v="1"/>
    <n v="13735"/>
  </r>
  <r>
    <n v="45596211"/>
    <x v="3"/>
    <n v="608004"/>
    <n v="4722"/>
    <n v="5303"/>
    <n v="2"/>
    <n v="0"/>
    <x v="0"/>
    <x v="381"/>
    <x v="381"/>
    <n v="2"/>
    <s v="08-05-2023"/>
    <s v="Delivered"/>
    <x v="1"/>
    <n v="9444"/>
    <x v="2"/>
    <n v="-1162"/>
  </r>
  <r>
    <n v="75697427"/>
    <x v="3"/>
    <n v="300195"/>
    <n v="18210"/>
    <n v="5303"/>
    <n v="2"/>
    <n v="5463"/>
    <x v="1"/>
    <x v="391"/>
    <x v="391"/>
    <n v="7"/>
    <s v="11-05-2023"/>
    <s v="Delivered"/>
    <x v="1"/>
    <n v="30957"/>
    <x v="2"/>
    <n v="20351"/>
  </r>
  <r>
    <n v="75389589"/>
    <x v="6"/>
    <n v="711559"/>
    <n v="4907"/>
    <n v="6716"/>
    <n v="1"/>
    <n v="0"/>
    <x v="0"/>
    <x v="19"/>
    <x v="19"/>
    <n v="5"/>
    <s v="01-05-2023"/>
    <s v="Delivered"/>
    <x v="1"/>
    <n v="4907"/>
    <x v="0"/>
    <n v="-1809"/>
  </r>
  <r>
    <n v="52421060"/>
    <x v="6"/>
    <n v="776276"/>
    <n v="1453"/>
    <n v="6716"/>
    <n v="4"/>
    <n v="0"/>
    <x v="0"/>
    <x v="375"/>
    <x v="375"/>
    <n v="3"/>
    <s v="25-05-2023"/>
    <s v="Delivered"/>
    <x v="2"/>
    <n v="5812"/>
    <x v="0"/>
    <n v="-21052"/>
  </r>
  <r>
    <n v="58130331"/>
    <x v="6"/>
    <n v="430019"/>
    <n v="16726"/>
    <n v="6716"/>
    <n v="1"/>
    <n v="0"/>
    <x v="0"/>
    <x v="32"/>
    <x v="32"/>
    <n v="7"/>
    <s v="04-05-2023"/>
    <s v="Delivered"/>
    <x v="0"/>
    <n v="16726"/>
    <x v="2"/>
    <n v="10010"/>
  </r>
  <r>
    <n v="93590502"/>
    <x v="6"/>
    <n v="493212"/>
    <n v="4738"/>
    <n v="6716"/>
    <n v="1"/>
    <n v="0"/>
    <x v="0"/>
    <x v="302"/>
    <x v="302"/>
    <n v="1"/>
    <s v="30-05-2023"/>
    <s v="Delivered"/>
    <x v="0"/>
    <n v="4738"/>
    <x v="0"/>
    <n v="-1978"/>
  </r>
  <r>
    <n v="17993466"/>
    <x v="6"/>
    <n v="954500"/>
    <n v="10993"/>
    <n v="6716"/>
    <n v="1"/>
    <n v="549.65"/>
    <x v="2"/>
    <x v="394"/>
    <x v="394"/>
    <n v="5"/>
    <s v="07-05-2023"/>
    <s v="Delivered"/>
    <x v="2"/>
    <n v="10443.35"/>
    <x v="3"/>
    <n v="3727.35"/>
  </r>
  <r>
    <n v="91716102"/>
    <x v="6"/>
    <n v="616760"/>
    <n v="12549"/>
    <n v="6716"/>
    <n v="1"/>
    <n v="0"/>
    <x v="0"/>
    <x v="380"/>
    <x v="380"/>
    <n v="2"/>
    <s v="11-05-2023"/>
    <s v="Delivered"/>
    <x v="1"/>
    <n v="12549"/>
    <x v="2"/>
    <n v="5833"/>
  </r>
  <r>
    <n v="70726434"/>
    <x v="6"/>
    <n v="650956"/>
    <n v="4895"/>
    <n v="6716"/>
    <n v="4"/>
    <n v="1958"/>
    <x v="3"/>
    <x v="379"/>
    <x v="379"/>
    <n v="1"/>
    <s v="02-05-2023"/>
    <s v="Delivered"/>
    <x v="0"/>
    <n v="17622"/>
    <x v="0"/>
    <n v="-9242"/>
  </r>
  <r>
    <n v="62049575"/>
    <x v="6"/>
    <n v="235138"/>
    <n v="15725"/>
    <n v="6716"/>
    <n v="1"/>
    <n v="0"/>
    <x v="0"/>
    <x v="372"/>
    <x v="372"/>
    <n v="1"/>
    <s v="18-05-2023"/>
    <s v="Delivered"/>
    <x v="1"/>
    <n v="15725"/>
    <x v="3"/>
    <n v="9009"/>
  </r>
  <r>
    <n v="33783708"/>
    <x v="4"/>
    <n v="374421"/>
    <n v="2986"/>
    <n v="1807"/>
    <n v="4"/>
    <n v="0"/>
    <x v="0"/>
    <x v="385"/>
    <x v="385"/>
    <n v="2"/>
    <s v="18-05-2023"/>
    <s v="Delivered"/>
    <x v="0"/>
    <n v="11944"/>
    <x v="3"/>
    <n v="4716"/>
  </r>
  <r>
    <n v="72639147"/>
    <x v="4"/>
    <n v="860458"/>
    <n v="3806"/>
    <n v="1807"/>
    <n v="1"/>
    <n v="190.3"/>
    <x v="2"/>
    <x v="382"/>
    <x v="382"/>
    <n v="7"/>
    <s v="22-05-2023"/>
    <s v="Delivered"/>
    <x v="0"/>
    <n v="3615.7"/>
    <x v="1"/>
    <n v="1808.7"/>
  </r>
  <r>
    <n v="80368504"/>
    <x v="4"/>
    <n v="777321"/>
    <n v="12380"/>
    <n v="1807"/>
    <n v="2"/>
    <n v="0"/>
    <x v="0"/>
    <x v="393"/>
    <x v="393"/>
    <n v="7"/>
    <s v="31-05-2023"/>
    <s v="Delivered"/>
    <x v="0"/>
    <n v="24760"/>
    <x v="1"/>
    <n v="21146"/>
  </r>
  <r>
    <n v="33112256"/>
    <x v="4"/>
    <n v="969295"/>
    <n v="7575"/>
    <n v="1807"/>
    <n v="3"/>
    <n v="0"/>
    <x v="0"/>
    <x v="385"/>
    <x v="385"/>
    <n v="2"/>
    <s v="18-05-2023"/>
    <s v="Delivered"/>
    <x v="2"/>
    <n v="22725"/>
    <x v="3"/>
    <n v="17304"/>
  </r>
  <r>
    <n v="89131271"/>
    <x v="4"/>
    <n v="240382"/>
    <n v="3817"/>
    <n v="1807"/>
    <n v="1"/>
    <n v="190.85"/>
    <x v="2"/>
    <x v="371"/>
    <x v="371"/>
    <n v="2"/>
    <s v="13-05-2023"/>
    <s v="Delivered"/>
    <x v="0"/>
    <n v="3626.15"/>
    <x v="1"/>
    <n v="1819.15"/>
  </r>
  <r>
    <n v="56300738"/>
    <x v="4"/>
    <n v="848127"/>
    <n v="4540"/>
    <n v="1807"/>
    <n v="3"/>
    <n v="0"/>
    <x v="0"/>
    <x v="304"/>
    <x v="304"/>
    <n v="6"/>
    <s v="31-05-2023"/>
    <s v="Delivered"/>
    <x v="3"/>
    <n v="13620"/>
    <x v="0"/>
    <n v="8199"/>
  </r>
  <r>
    <n v="47038975"/>
    <x v="4"/>
    <n v="745940"/>
    <n v="13040"/>
    <n v="1807"/>
    <n v="1"/>
    <n v="652"/>
    <x v="2"/>
    <x v="384"/>
    <x v="384"/>
    <n v="3"/>
    <s v="24-05-2023"/>
    <s v="Delivered"/>
    <x v="0"/>
    <n v="12388"/>
    <x v="2"/>
    <n v="10581"/>
  </r>
  <r>
    <n v="16519170"/>
    <x v="5"/>
    <n v="827354"/>
    <n v="11819"/>
    <n v="6320"/>
    <n v="3"/>
    <n v="0"/>
    <x v="0"/>
    <x v="396"/>
    <x v="396"/>
    <n v="1"/>
    <s v="13-05-2023"/>
    <s v="Delivered"/>
    <x v="0"/>
    <n v="35457"/>
    <x v="4"/>
    <n v="16497"/>
  </r>
  <r>
    <n v="13867648"/>
    <x v="5"/>
    <n v="943596"/>
    <n v="15036"/>
    <n v="6320"/>
    <n v="1"/>
    <n v="1503.6"/>
    <x v="3"/>
    <x v="34"/>
    <x v="34"/>
    <n v="3"/>
    <s v="01-05-2023"/>
    <s v="Delivered"/>
    <x v="0"/>
    <n v="13532.4"/>
    <x v="1"/>
    <n v="7212.4"/>
  </r>
  <r>
    <n v="70693413"/>
    <x v="5"/>
    <n v="921846"/>
    <n v="10901"/>
    <n v="6320"/>
    <n v="1"/>
    <n v="545.04999999999995"/>
    <x v="2"/>
    <x v="381"/>
    <x v="381"/>
    <n v="1"/>
    <s v="07-05-2023"/>
    <s v="Delivered"/>
    <x v="2"/>
    <n v="10355.950000000001"/>
    <x v="1"/>
    <n v="4035.95"/>
  </r>
  <r>
    <n v="73617549"/>
    <x v="14"/>
    <n v="586996"/>
    <n v="13992"/>
    <n v="819"/>
    <n v="1"/>
    <n v="699.6"/>
    <x v="2"/>
    <x v="390"/>
    <x v="390"/>
    <n v="6"/>
    <s v="29-05-2023"/>
    <s v="Delivered"/>
    <x v="2"/>
    <n v="13292.4"/>
    <x v="3"/>
    <n v="12473.4"/>
  </r>
  <r>
    <n v="65343143"/>
    <x v="14"/>
    <n v="682732"/>
    <n v="15825"/>
    <n v="819"/>
    <n v="1"/>
    <n v="0"/>
    <x v="0"/>
    <x v="317"/>
    <x v="317"/>
    <n v="2"/>
    <s v="29-05-2023"/>
    <s v="Delivered"/>
    <x v="0"/>
    <n v="15825"/>
    <x v="1"/>
    <n v="15006"/>
  </r>
  <r>
    <n v="69618021"/>
    <x v="14"/>
    <n v="890897"/>
    <n v="6395"/>
    <n v="819"/>
    <n v="2"/>
    <n v="0"/>
    <x v="0"/>
    <x v="387"/>
    <x v="387"/>
    <n v="2"/>
    <s v="05-05-2023"/>
    <s v="Delivered"/>
    <x v="2"/>
    <n v="12790"/>
    <x v="1"/>
    <n v="11152"/>
  </r>
  <r>
    <n v="78679929"/>
    <x v="14"/>
    <n v="524703"/>
    <n v="4205"/>
    <n v="819"/>
    <n v="1"/>
    <n v="0"/>
    <x v="0"/>
    <x v="302"/>
    <x v="302"/>
    <n v="1"/>
    <s v="30-05-2023"/>
    <s v="Delivered"/>
    <x v="3"/>
    <n v="4205"/>
    <x v="2"/>
    <n v="3386"/>
  </r>
  <r>
    <n v="33318633"/>
    <x v="14"/>
    <n v="797717"/>
    <n v="1414"/>
    <n v="819"/>
    <n v="1"/>
    <n v="70.7"/>
    <x v="2"/>
    <x v="391"/>
    <x v="391"/>
    <n v="4"/>
    <s v="08-05-2023"/>
    <s v="Delivered"/>
    <x v="0"/>
    <n v="1343.3"/>
    <x v="2"/>
    <n v="524.29999999999995"/>
  </r>
  <r>
    <n v="43534652"/>
    <x v="14"/>
    <n v="730535"/>
    <n v="10598"/>
    <n v="819"/>
    <n v="1"/>
    <n v="529.9"/>
    <x v="2"/>
    <x v="385"/>
    <x v="385"/>
    <n v="1"/>
    <s v="17-05-2023"/>
    <s v="Delivered"/>
    <x v="3"/>
    <n v="10068.1"/>
    <x v="0"/>
    <n v="9249.1"/>
  </r>
  <r>
    <n v="85603667"/>
    <x v="14"/>
    <n v="224223"/>
    <n v="14440"/>
    <n v="819"/>
    <n v="1"/>
    <n v="0"/>
    <x v="0"/>
    <x v="34"/>
    <x v="34"/>
    <n v="7"/>
    <s v="05-05-2023"/>
    <s v="Delivered"/>
    <x v="3"/>
    <n v="14440"/>
    <x v="1"/>
    <n v="13621"/>
  </r>
  <r>
    <n v="90108882"/>
    <x v="14"/>
    <n v="947078"/>
    <n v="16352"/>
    <n v="819"/>
    <n v="1"/>
    <n v="3270.4"/>
    <x v="4"/>
    <x v="388"/>
    <x v="388"/>
    <n v="2"/>
    <s v="22-05-2023"/>
    <s v="Delivered"/>
    <x v="3"/>
    <n v="13081.6"/>
    <x v="2"/>
    <n v="12262.6"/>
  </r>
  <r>
    <n v="92698414"/>
    <x v="14"/>
    <n v="766843"/>
    <n v="2288"/>
    <n v="819"/>
    <n v="1"/>
    <n v="0"/>
    <x v="0"/>
    <x v="391"/>
    <x v="391"/>
    <n v="2"/>
    <s v="06-05-2023"/>
    <s v="Delivered"/>
    <x v="2"/>
    <n v="2288"/>
    <x v="3"/>
    <n v="1469"/>
  </r>
  <r>
    <n v="24679315"/>
    <x v="14"/>
    <n v="489340"/>
    <n v="10642"/>
    <n v="819"/>
    <n v="2"/>
    <n v="2128.4"/>
    <x v="3"/>
    <x v="383"/>
    <x v="383"/>
    <n v="6"/>
    <s v="11-05-2023"/>
    <s v="Delivered"/>
    <x v="2"/>
    <n v="19155.599999999999"/>
    <x v="0"/>
    <n v="17517.599999999999"/>
  </r>
  <r>
    <n v="30454105"/>
    <x v="13"/>
    <n v="357538"/>
    <n v="9767"/>
    <n v="2243"/>
    <n v="3"/>
    <n v="2930.1"/>
    <x v="3"/>
    <x v="386"/>
    <x v="386"/>
    <n v="2"/>
    <s v="15-05-2023"/>
    <s v="Delivered"/>
    <x v="1"/>
    <n v="26370.9"/>
    <x v="2"/>
    <n v="19641.900000000001"/>
  </r>
  <r>
    <n v="15360735"/>
    <x v="13"/>
    <n v="887603"/>
    <n v="18162"/>
    <n v="2243"/>
    <n v="2"/>
    <n v="0"/>
    <x v="0"/>
    <x v="396"/>
    <x v="396"/>
    <n v="3"/>
    <s v="15-05-2023"/>
    <s v="Delivered"/>
    <x v="2"/>
    <n v="36324"/>
    <x v="3"/>
    <n v="31838"/>
  </r>
  <r>
    <n v="95065651"/>
    <x v="13"/>
    <n v="803869"/>
    <n v="11998"/>
    <n v="2243"/>
    <n v="2"/>
    <n v="0"/>
    <x v="0"/>
    <x v="377"/>
    <x v="377"/>
    <n v="7"/>
    <s v="25-05-2023"/>
    <s v="Delivered"/>
    <x v="0"/>
    <n v="23996"/>
    <x v="2"/>
    <n v="19510"/>
  </r>
  <r>
    <n v="65838294"/>
    <x v="13"/>
    <n v="668288"/>
    <n v="17743"/>
    <n v="2243"/>
    <n v="4"/>
    <n v="3548.6"/>
    <x v="2"/>
    <x v="388"/>
    <x v="388"/>
    <n v="7"/>
    <s v="27-05-2023"/>
    <s v="Delivered"/>
    <x v="0"/>
    <n v="67423.399999999994"/>
    <x v="2"/>
    <n v="58451.4"/>
  </r>
  <r>
    <n v="31393688"/>
    <x v="13"/>
    <n v="583010"/>
    <n v="6097"/>
    <n v="2243"/>
    <n v="1"/>
    <n v="304.85000000000002"/>
    <x v="2"/>
    <x v="304"/>
    <x v="304"/>
    <n v="3"/>
    <s v="28-05-2023"/>
    <s v="Delivered"/>
    <x v="0"/>
    <n v="5792.15"/>
    <x v="3"/>
    <n v="3549.15"/>
  </r>
  <r>
    <n v="93635734"/>
    <x v="13"/>
    <n v="660030"/>
    <n v="8423"/>
    <n v="2243"/>
    <n v="1"/>
    <n v="0"/>
    <x v="0"/>
    <x v="388"/>
    <x v="388"/>
    <n v="1"/>
    <s v="21-05-2023"/>
    <s v="Delivered"/>
    <x v="1"/>
    <n v="8423"/>
    <x v="0"/>
    <n v="6180"/>
  </r>
  <r>
    <n v="64142310"/>
    <x v="13"/>
    <n v="885428"/>
    <n v="12129"/>
    <n v="2243"/>
    <n v="1"/>
    <n v="606.45000000000005"/>
    <x v="2"/>
    <x v="32"/>
    <x v="32"/>
    <n v="5"/>
    <s v="02-05-2023"/>
    <s v="Delivered"/>
    <x v="2"/>
    <n v="11522.55"/>
    <x v="2"/>
    <n v="9279.5499999999993"/>
  </r>
  <r>
    <n v="34207075"/>
    <x v="13"/>
    <n v="735962"/>
    <n v="17552"/>
    <n v="2243"/>
    <n v="1"/>
    <n v="1755.2"/>
    <x v="3"/>
    <x v="378"/>
    <x v="378"/>
    <n v="2"/>
    <s v="16-05-2023"/>
    <s v="Delivered"/>
    <x v="0"/>
    <n v="15796.8"/>
    <x v="0"/>
    <n v="13553.8"/>
  </r>
  <r>
    <n v="35872271"/>
    <x v="13"/>
    <n v="356812"/>
    <n v="8098"/>
    <n v="2243"/>
    <n v="2"/>
    <n v="1619.6"/>
    <x v="3"/>
    <x v="320"/>
    <x v="320"/>
    <n v="2"/>
    <s v="28-05-2023"/>
    <s v="Delivered"/>
    <x v="3"/>
    <n v="14576.4"/>
    <x v="0"/>
    <n v="10090.4"/>
  </r>
  <r>
    <n v="39648058"/>
    <x v="13"/>
    <n v="579867"/>
    <n v="7963"/>
    <n v="2243"/>
    <n v="1"/>
    <n v="398.15"/>
    <x v="2"/>
    <x v="377"/>
    <x v="377"/>
    <n v="6"/>
    <s v="24-05-2023"/>
    <s v="Delivered"/>
    <x v="3"/>
    <n v="7564.85"/>
    <x v="2"/>
    <n v="5321.85"/>
  </r>
  <r>
    <n v="42559072"/>
    <x v="13"/>
    <n v="888842"/>
    <n v="18163"/>
    <n v="2243"/>
    <n v="1"/>
    <n v="0"/>
    <x v="0"/>
    <x v="378"/>
    <x v="378"/>
    <n v="7"/>
    <s v="21-05-2023"/>
    <s v="Delivered"/>
    <x v="1"/>
    <n v="18163"/>
    <x v="2"/>
    <n v="15920"/>
  </r>
  <r>
    <n v="79226031"/>
    <x v="13"/>
    <n v="400924"/>
    <n v="9518"/>
    <n v="2243"/>
    <n v="2"/>
    <n v="0"/>
    <x v="0"/>
    <x v="317"/>
    <x v="317"/>
    <n v="2"/>
    <s v="29-05-2023"/>
    <s v="Delivered"/>
    <x v="3"/>
    <n v="19036"/>
    <x v="1"/>
    <n v="14550"/>
  </r>
  <r>
    <n v="13940129"/>
    <x v="13"/>
    <n v="666509"/>
    <n v="12259"/>
    <n v="2243"/>
    <n v="1"/>
    <n v="0"/>
    <x v="0"/>
    <x v="372"/>
    <x v="372"/>
    <n v="1"/>
    <s v="18-05-2023"/>
    <s v="Delivered"/>
    <x v="1"/>
    <n v="12259"/>
    <x v="2"/>
    <n v="10016"/>
  </r>
  <r>
    <n v="24219637"/>
    <x v="13"/>
    <n v="676136"/>
    <n v="19856"/>
    <n v="2243"/>
    <n v="2"/>
    <n v="0"/>
    <x v="0"/>
    <x v="381"/>
    <x v="381"/>
    <n v="4"/>
    <s v="10-05-2023"/>
    <s v="Delivered"/>
    <x v="0"/>
    <n v="39712"/>
    <x v="0"/>
    <n v="35226"/>
  </r>
  <r>
    <n v="89699345"/>
    <x v="13"/>
    <n v="969933"/>
    <n v="5664"/>
    <n v="2243"/>
    <n v="1"/>
    <n v="283.2"/>
    <x v="2"/>
    <x v="373"/>
    <x v="373"/>
    <n v="5"/>
    <s v="13-05-2023"/>
    <s v="Delivered"/>
    <x v="0"/>
    <n v="5380.8"/>
    <x v="2"/>
    <n v="3137.8"/>
  </r>
  <r>
    <n v="15745651"/>
    <x v="11"/>
    <n v="269348"/>
    <n v="6465"/>
    <n v="14603"/>
    <n v="1"/>
    <n v="646.5"/>
    <x v="3"/>
    <x v="382"/>
    <x v="382"/>
    <n v="1"/>
    <s v="16-05-2023"/>
    <s v="Delivered"/>
    <x v="0"/>
    <n v="5818.5"/>
    <x v="0"/>
    <n v="-8784.5"/>
  </r>
  <r>
    <n v="18437082"/>
    <x v="11"/>
    <n v="689887"/>
    <n v="16436"/>
    <n v="14603"/>
    <n v="1"/>
    <n v="821.8"/>
    <x v="2"/>
    <x v="304"/>
    <x v="304"/>
    <n v="4"/>
    <s v="29-05-2023"/>
    <s v="Delivered"/>
    <x v="3"/>
    <n v="15614.2"/>
    <x v="1"/>
    <n v="1011.2"/>
  </r>
  <r>
    <n v="13315946"/>
    <x v="11"/>
    <n v="987029"/>
    <n v="3832"/>
    <n v="14603"/>
    <n v="1"/>
    <n v="191.6"/>
    <x v="2"/>
    <x v="386"/>
    <x v="386"/>
    <n v="5"/>
    <s v="18-05-2023"/>
    <s v="Delivered"/>
    <x v="0"/>
    <n v="3640.4"/>
    <x v="2"/>
    <n v="-10962.6"/>
  </r>
  <r>
    <n v="70746206"/>
    <x v="11"/>
    <n v="911521"/>
    <n v="3054"/>
    <n v="14603"/>
    <n v="2"/>
    <n v="0"/>
    <x v="0"/>
    <x v="302"/>
    <x v="302"/>
    <n v="1"/>
    <s v="30-05-2023"/>
    <s v="Delivered"/>
    <x v="1"/>
    <n v="6108"/>
    <x v="3"/>
    <n v="-23098"/>
  </r>
  <r>
    <n v="93774355"/>
    <x v="11"/>
    <n v="827761"/>
    <n v="18993"/>
    <n v="14603"/>
    <n v="1"/>
    <n v="949.65"/>
    <x v="2"/>
    <x v="34"/>
    <x v="34"/>
    <n v="6"/>
    <s v="04-05-2023"/>
    <s v="Delivered"/>
    <x v="0"/>
    <n v="18043.349999999999"/>
    <x v="2"/>
    <n v="3440.35"/>
  </r>
  <r>
    <n v="81643088"/>
    <x v="11"/>
    <n v="577717"/>
    <n v="14827"/>
    <n v="14603"/>
    <n v="2"/>
    <n v="0"/>
    <x v="0"/>
    <x v="304"/>
    <x v="304"/>
    <n v="5"/>
    <s v="30-05-2023"/>
    <s v="Delivered"/>
    <x v="0"/>
    <n v="29654"/>
    <x v="2"/>
    <n v="448"/>
  </r>
  <r>
    <n v="86424055"/>
    <x v="11"/>
    <n v="741704"/>
    <n v="1802"/>
    <n v="14603"/>
    <n v="1"/>
    <n v="0"/>
    <x v="0"/>
    <x v="383"/>
    <x v="383"/>
    <n v="6"/>
    <s v="11-05-2023"/>
    <s v="Delivered"/>
    <x v="3"/>
    <n v="1802"/>
    <x v="2"/>
    <n v="-12801"/>
  </r>
  <r>
    <n v="64086249"/>
    <x v="11"/>
    <n v="475311"/>
    <n v="8578"/>
    <n v="14603"/>
    <n v="3"/>
    <n v="0"/>
    <x v="0"/>
    <x v="392"/>
    <x v="392"/>
    <n v="6"/>
    <s v="13-05-2023"/>
    <s v="Delivered"/>
    <x v="0"/>
    <n v="25734"/>
    <x v="3"/>
    <n v="-18075"/>
  </r>
  <r>
    <n v="64069715"/>
    <x v="11"/>
    <n v="766843"/>
    <n v="19247"/>
    <n v="14603"/>
    <n v="2"/>
    <n v="1924.7"/>
    <x v="2"/>
    <x v="379"/>
    <x v="379"/>
    <n v="4"/>
    <s v="05-05-2023"/>
    <s v="Delivered"/>
    <x v="1"/>
    <n v="36569.300000000003"/>
    <x v="2"/>
    <n v="7363.3"/>
  </r>
  <r>
    <n v="92391596"/>
    <x v="11"/>
    <n v="498313"/>
    <n v="15582"/>
    <n v="14603"/>
    <n v="1"/>
    <n v="0"/>
    <x v="0"/>
    <x v="381"/>
    <x v="381"/>
    <n v="3"/>
    <s v="09-05-2023"/>
    <s v="Delivered"/>
    <x v="0"/>
    <n v="15582"/>
    <x v="0"/>
    <n v="979"/>
  </r>
  <r>
    <n v="37380537"/>
    <x v="2"/>
    <n v="437264"/>
    <n v="5437"/>
    <n v="4833"/>
    <n v="3"/>
    <n v="815.55"/>
    <x v="2"/>
    <x v="394"/>
    <x v="394"/>
    <n v="4"/>
    <s v="06-05-2023"/>
    <s v="Delivered"/>
    <x v="3"/>
    <n v="15495.45"/>
    <x v="2"/>
    <n v="996.45"/>
  </r>
  <r>
    <n v="21983878"/>
    <x v="2"/>
    <n v="395472"/>
    <n v="4334"/>
    <n v="4833"/>
    <n v="1"/>
    <n v="0"/>
    <x v="0"/>
    <x v="386"/>
    <x v="386"/>
    <n v="1"/>
    <s v="14-05-2023"/>
    <s v="Delivered"/>
    <x v="3"/>
    <n v="4334"/>
    <x v="2"/>
    <n v="-499"/>
  </r>
  <r>
    <n v="95851936"/>
    <x v="2"/>
    <n v="603489"/>
    <n v="10723"/>
    <n v="4833"/>
    <n v="1"/>
    <n v="1608.45"/>
    <x v="1"/>
    <x v="382"/>
    <x v="382"/>
    <n v="6"/>
    <s v="21-05-2023"/>
    <s v="Delivered"/>
    <x v="1"/>
    <n v="9114.5499999999993"/>
    <x v="1"/>
    <n v="4281.55"/>
  </r>
  <r>
    <n v="90753812"/>
    <x v="2"/>
    <n v="616297"/>
    <n v="6467"/>
    <n v="4833"/>
    <n v="1"/>
    <n v="323.35000000000002"/>
    <x v="2"/>
    <x v="378"/>
    <x v="378"/>
    <n v="4"/>
    <s v="18-05-2023"/>
    <s v="Delivered"/>
    <x v="0"/>
    <n v="6143.65"/>
    <x v="3"/>
    <n v="1310.6500000000001"/>
  </r>
  <r>
    <n v="57973830"/>
    <x v="2"/>
    <n v="625151"/>
    <n v="16717"/>
    <n v="4833"/>
    <n v="1"/>
    <n v="835.85"/>
    <x v="2"/>
    <x v="386"/>
    <x v="386"/>
    <n v="5"/>
    <s v="18-05-2023"/>
    <s v="Delivered"/>
    <x v="3"/>
    <n v="15881.15"/>
    <x v="1"/>
    <n v="11048.15"/>
  </r>
  <r>
    <n v="83912181"/>
    <x v="2"/>
    <n v="792354"/>
    <n v="8339"/>
    <n v="4833"/>
    <n v="4"/>
    <n v="0"/>
    <x v="0"/>
    <x v="376"/>
    <x v="376"/>
    <n v="4"/>
    <s v="14-05-2023"/>
    <s v="Delivered"/>
    <x v="2"/>
    <n v="33356"/>
    <x v="3"/>
    <n v="14024"/>
  </r>
  <r>
    <n v="65439545"/>
    <x v="2"/>
    <n v="745009"/>
    <n v="8890"/>
    <n v="4833"/>
    <n v="1"/>
    <n v="444.5"/>
    <x v="2"/>
    <x v="385"/>
    <x v="385"/>
    <n v="2"/>
    <s v="18-05-2023"/>
    <s v="Delivered"/>
    <x v="0"/>
    <n v="8445.5"/>
    <x v="0"/>
    <n v="3612.5"/>
  </r>
  <r>
    <n v="46407626"/>
    <x v="2"/>
    <n v="798388"/>
    <n v="11780"/>
    <n v="4833"/>
    <n v="2"/>
    <n v="2356"/>
    <x v="3"/>
    <x v="378"/>
    <x v="378"/>
    <n v="6"/>
    <s v="20-05-2023"/>
    <s v="Delivered"/>
    <x v="0"/>
    <n v="21204"/>
    <x v="0"/>
    <n v="11538"/>
  </r>
  <r>
    <n v="42823140"/>
    <x v="2"/>
    <n v="547997"/>
    <n v="14325"/>
    <n v="4833"/>
    <n v="1"/>
    <n v="716.25"/>
    <x v="2"/>
    <x v="382"/>
    <x v="382"/>
    <n v="3"/>
    <s v="18-05-2023"/>
    <s v="Delivered"/>
    <x v="0"/>
    <n v="13608.75"/>
    <x v="4"/>
    <n v="8775.75"/>
  </r>
  <r>
    <n v="80905413"/>
    <x v="2"/>
    <n v="677461"/>
    <n v="13672"/>
    <n v="4833"/>
    <n v="1"/>
    <n v="0"/>
    <x v="0"/>
    <x v="392"/>
    <x v="392"/>
    <n v="1"/>
    <s v="08-05-2023"/>
    <s v="Delivered"/>
    <x v="0"/>
    <n v="13672"/>
    <x v="2"/>
    <n v="8839"/>
  </r>
  <r>
    <n v="38169370"/>
    <x v="2"/>
    <n v="695793"/>
    <n v="15844"/>
    <n v="4833"/>
    <n v="1"/>
    <n v="0"/>
    <x v="0"/>
    <x v="34"/>
    <x v="34"/>
    <n v="5"/>
    <s v="03-05-2023"/>
    <s v="Delivered"/>
    <x v="2"/>
    <n v="15844"/>
    <x v="2"/>
    <n v="11011"/>
  </r>
  <r>
    <n v="84479105"/>
    <x v="2"/>
    <n v="223853"/>
    <n v="13131"/>
    <n v="4833"/>
    <n v="3"/>
    <n v="5908.95"/>
    <x v="1"/>
    <x v="373"/>
    <x v="373"/>
    <n v="3"/>
    <s v="11-05-2023"/>
    <s v="Delivered"/>
    <x v="2"/>
    <n v="33484.050000000003"/>
    <x v="1"/>
    <n v="18985.05"/>
  </r>
  <r>
    <n v="14934536"/>
    <x v="2"/>
    <n v="789444"/>
    <n v="16920"/>
    <n v="4833"/>
    <n v="1"/>
    <n v="0"/>
    <x v="0"/>
    <x v="308"/>
    <x v="308"/>
    <n v="2"/>
    <s v="30-05-2023"/>
    <s v="Delivered"/>
    <x v="3"/>
    <n v="16920"/>
    <x v="3"/>
    <n v="12087"/>
  </r>
  <r>
    <n v="94586329"/>
    <x v="7"/>
    <n v="861282"/>
    <n v="7488"/>
    <n v="13689"/>
    <n v="1"/>
    <n v="374.4"/>
    <x v="2"/>
    <x v="373"/>
    <x v="373"/>
    <n v="2"/>
    <s v="10-05-2023"/>
    <s v="Delivered"/>
    <x v="1"/>
    <n v="7113.6"/>
    <x v="3"/>
    <n v="-6575.4"/>
  </r>
  <r>
    <n v="94992096"/>
    <x v="7"/>
    <n v="735962"/>
    <n v="12276"/>
    <n v="13689"/>
    <n v="1"/>
    <n v="0"/>
    <x v="0"/>
    <x v="378"/>
    <x v="378"/>
    <n v="7"/>
    <s v="21-05-2023"/>
    <s v="Delivered"/>
    <x v="0"/>
    <n v="12276"/>
    <x v="0"/>
    <n v="-1413"/>
  </r>
  <r>
    <n v="50998106"/>
    <x v="7"/>
    <n v="532918"/>
    <n v="3635"/>
    <n v="13689"/>
    <n v="1"/>
    <n v="0"/>
    <x v="0"/>
    <x v="25"/>
    <x v="25"/>
    <n v="7"/>
    <s v="02-05-2023"/>
    <s v="Delivered"/>
    <x v="3"/>
    <n v="3635"/>
    <x v="1"/>
    <n v="-10054"/>
  </r>
  <r>
    <n v="37776759"/>
    <x v="7"/>
    <n v="368546"/>
    <n v="10253"/>
    <n v="13689"/>
    <n v="1"/>
    <n v="0"/>
    <x v="0"/>
    <x v="378"/>
    <x v="378"/>
    <n v="1"/>
    <s v="15-05-2023"/>
    <s v="Delivered"/>
    <x v="0"/>
    <n v="10253"/>
    <x v="0"/>
    <n v="-3436"/>
  </r>
  <r>
    <n v="21279580"/>
    <x v="7"/>
    <n v="356826"/>
    <n v="3395"/>
    <n v="13689"/>
    <n v="1"/>
    <n v="169.75"/>
    <x v="2"/>
    <x v="373"/>
    <x v="373"/>
    <n v="1"/>
    <s v="09-05-2023"/>
    <s v="Delivered"/>
    <x v="0"/>
    <n v="3225.25"/>
    <x v="0"/>
    <n v="-10463.75"/>
  </r>
  <r>
    <n v="18115992"/>
    <x v="7"/>
    <n v="975507"/>
    <n v="2013"/>
    <n v="13689"/>
    <n v="3"/>
    <n v="603.9"/>
    <x v="3"/>
    <x v="317"/>
    <x v="317"/>
    <n v="2"/>
    <s v="29-05-2023"/>
    <s v="Delivered"/>
    <x v="0"/>
    <n v="5435.1"/>
    <x v="2"/>
    <n v="-35631.9"/>
  </r>
  <r>
    <n v="59095909"/>
    <x v="7"/>
    <n v="879956"/>
    <n v="10631"/>
    <n v="13689"/>
    <n v="2"/>
    <n v="0"/>
    <x v="0"/>
    <x v="386"/>
    <x v="386"/>
    <n v="6"/>
    <s v="19-05-2023"/>
    <s v="Delivered"/>
    <x v="3"/>
    <n v="21262"/>
    <x v="2"/>
    <n v="-6116"/>
  </r>
  <r>
    <n v="10597274"/>
    <x v="7"/>
    <n v="459168"/>
    <n v="15168"/>
    <n v="13689"/>
    <n v="3"/>
    <n v="0"/>
    <x v="0"/>
    <x v="392"/>
    <x v="392"/>
    <n v="5"/>
    <s v="12-05-2023"/>
    <s v="Delivered"/>
    <x v="1"/>
    <n v="45504"/>
    <x v="0"/>
    <n v="4437"/>
  </r>
  <r>
    <n v="43810519"/>
    <x v="9"/>
    <n v="580805"/>
    <n v="2403"/>
    <n v="7043"/>
    <n v="1"/>
    <n v="0"/>
    <x v="0"/>
    <x v="388"/>
    <x v="388"/>
    <n v="5"/>
    <s v="25-05-2023"/>
    <s v="Delivered"/>
    <x v="2"/>
    <n v="2403"/>
    <x v="1"/>
    <n v="-4640"/>
  </r>
  <r>
    <n v="63347164"/>
    <x v="9"/>
    <n v="671706"/>
    <n v="9684"/>
    <n v="7043"/>
    <n v="3"/>
    <n v="0"/>
    <x v="0"/>
    <x v="374"/>
    <x v="374"/>
    <n v="7"/>
    <s v="26-05-2023"/>
    <s v="Delivered"/>
    <x v="2"/>
    <n v="29052"/>
    <x v="2"/>
    <n v="7923"/>
  </r>
  <r>
    <n v="92809273"/>
    <x v="9"/>
    <n v="393720"/>
    <n v="5848"/>
    <n v="7043"/>
    <n v="1"/>
    <n v="0"/>
    <x v="0"/>
    <x v="385"/>
    <x v="385"/>
    <n v="6"/>
    <s v="22-05-2023"/>
    <s v="Delivered"/>
    <x v="1"/>
    <n v="5848"/>
    <x v="1"/>
    <n v="-1195"/>
  </r>
  <r>
    <n v="62188655"/>
    <x v="9"/>
    <n v="847983"/>
    <n v="10773"/>
    <n v="7043"/>
    <n v="2"/>
    <n v="1077.3"/>
    <x v="2"/>
    <x v="304"/>
    <x v="304"/>
    <n v="1"/>
    <s v="26-05-2023"/>
    <s v="Delivered"/>
    <x v="0"/>
    <n v="20468.7"/>
    <x v="0"/>
    <n v="6382.7"/>
  </r>
  <r>
    <n v="67486445"/>
    <x v="1"/>
    <n v="243858"/>
    <n v="10475"/>
    <n v="3047"/>
    <n v="2"/>
    <n v="1047.5"/>
    <x v="2"/>
    <x v="393"/>
    <x v="393"/>
    <n v="2"/>
    <s v="26-05-2023"/>
    <s v="Delivered"/>
    <x v="1"/>
    <n v="19902.5"/>
    <x v="0"/>
    <n v="13808.5"/>
  </r>
  <r>
    <n v="22750478"/>
    <x v="1"/>
    <n v="979015"/>
    <n v="8229"/>
    <n v="3047"/>
    <n v="1"/>
    <n v="0"/>
    <x v="0"/>
    <x v="380"/>
    <x v="380"/>
    <n v="1"/>
    <s v="10-05-2023"/>
    <s v="Delivered"/>
    <x v="0"/>
    <n v="8229"/>
    <x v="2"/>
    <n v="5182"/>
  </r>
  <r>
    <n v="59439358"/>
    <x v="1"/>
    <n v="431444"/>
    <n v="5215"/>
    <n v="3047"/>
    <n v="2"/>
    <n v="521.5"/>
    <x v="2"/>
    <x v="389"/>
    <x v="389"/>
    <n v="5"/>
    <s v="04-05-2023"/>
    <s v="Delivered"/>
    <x v="0"/>
    <n v="9908.5"/>
    <x v="1"/>
    <n v="3814.5"/>
  </r>
  <r>
    <n v="14346338"/>
    <x v="1"/>
    <n v="274852"/>
    <n v="16882"/>
    <n v="3047"/>
    <n v="1"/>
    <n v="1688.2"/>
    <x v="3"/>
    <x v="308"/>
    <x v="308"/>
    <n v="3"/>
    <s v="31-05-2023"/>
    <s v="Delivered"/>
    <x v="1"/>
    <n v="15193.8"/>
    <x v="2"/>
    <n v="12146.8"/>
  </r>
  <r>
    <n v="64276605"/>
    <x v="1"/>
    <n v="459414"/>
    <n v="19869"/>
    <n v="3047"/>
    <n v="1"/>
    <n v="0"/>
    <x v="0"/>
    <x v="390"/>
    <x v="390"/>
    <n v="1"/>
    <s v="24-05-2023"/>
    <s v="Delivered"/>
    <x v="0"/>
    <n v="19869"/>
    <x v="3"/>
    <n v="16822"/>
  </r>
  <r>
    <n v="30317091"/>
    <x v="1"/>
    <n v="369654"/>
    <n v="7521"/>
    <n v="3047"/>
    <n v="1"/>
    <n v="376.05"/>
    <x v="2"/>
    <x v="371"/>
    <x v="371"/>
    <n v="1"/>
    <s v="12-05-2023"/>
    <s v="Delivered"/>
    <x v="2"/>
    <n v="7144.95"/>
    <x v="1"/>
    <n v="4097.95"/>
  </r>
  <r>
    <n v="77996397"/>
    <x v="1"/>
    <n v="708947"/>
    <n v="5326"/>
    <n v="3047"/>
    <n v="1"/>
    <n v="798.9"/>
    <x v="1"/>
    <x v="374"/>
    <x v="374"/>
    <n v="7"/>
    <s v="26-05-2023"/>
    <s v="Delivered"/>
    <x v="0"/>
    <n v="4527.1000000000004"/>
    <x v="2"/>
    <n v="1480.1"/>
  </r>
  <r>
    <n v="64914054"/>
    <x v="1"/>
    <n v="846915"/>
    <n v="6640"/>
    <n v="3047"/>
    <n v="1"/>
    <n v="0"/>
    <x v="0"/>
    <x v="383"/>
    <x v="383"/>
    <n v="6"/>
    <s v="11-05-2023"/>
    <s v="Delivered"/>
    <x v="0"/>
    <n v="6640"/>
    <x v="3"/>
    <n v="3593"/>
  </r>
  <r>
    <n v="61192463"/>
    <x v="12"/>
    <n v="567544"/>
    <n v="3175"/>
    <n v="5308"/>
    <n v="2"/>
    <n v="317.5"/>
    <x v="2"/>
    <x v="380"/>
    <x v="380"/>
    <n v="7"/>
    <s v="16-05-2023"/>
    <s v="Delivered"/>
    <x v="0"/>
    <n v="6032.5"/>
    <x v="1"/>
    <n v="-4583.5"/>
  </r>
  <r>
    <n v="60326016"/>
    <x v="12"/>
    <n v="664523"/>
    <n v="13710"/>
    <n v="5308"/>
    <n v="1"/>
    <n v="1371"/>
    <x v="3"/>
    <x v="382"/>
    <x v="382"/>
    <n v="1"/>
    <s v="16-05-2023"/>
    <s v="Delivered"/>
    <x v="0"/>
    <n v="12339"/>
    <x v="1"/>
    <n v="7031"/>
  </r>
  <r>
    <n v="95161010"/>
    <x v="12"/>
    <n v="301836"/>
    <n v="5009"/>
    <n v="5308"/>
    <n v="2"/>
    <n v="0"/>
    <x v="0"/>
    <x v="381"/>
    <x v="381"/>
    <n v="1"/>
    <s v="07-05-2023"/>
    <s v="Delivered"/>
    <x v="1"/>
    <n v="10018"/>
    <x v="2"/>
    <n v="-598"/>
  </r>
  <r>
    <n v="58199211"/>
    <x v="12"/>
    <n v="728859"/>
    <n v="4677"/>
    <n v="5308"/>
    <n v="1"/>
    <n v="467.7"/>
    <x v="3"/>
    <x v="304"/>
    <x v="304"/>
    <n v="4"/>
    <s v="29-05-2023"/>
    <s v="Delivered"/>
    <x v="3"/>
    <n v="4209.3"/>
    <x v="2"/>
    <n v="-1098.7"/>
  </r>
  <r>
    <n v="90973889"/>
    <x v="12"/>
    <n v="547997"/>
    <n v="3542"/>
    <n v="5308"/>
    <n v="1"/>
    <n v="0"/>
    <x v="0"/>
    <x v="371"/>
    <x v="371"/>
    <n v="2"/>
    <s v="13-05-2023"/>
    <s v="Delivered"/>
    <x v="0"/>
    <n v="3542"/>
    <x v="3"/>
    <n v="-1766"/>
  </r>
  <r>
    <n v="72552858"/>
    <x v="12"/>
    <n v="741198"/>
    <n v="12400"/>
    <n v="5308"/>
    <n v="4"/>
    <n v="0"/>
    <x v="0"/>
    <x v="381"/>
    <x v="381"/>
    <n v="1"/>
    <s v="07-05-2023"/>
    <s v="Delivered"/>
    <x v="0"/>
    <n v="49600"/>
    <x v="3"/>
    <n v="28368"/>
  </r>
  <r>
    <n v="86710258"/>
    <x v="12"/>
    <n v="528096"/>
    <n v="9913"/>
    <n v="5308"/>
    <n v="1"/>
    <n v="495.65"/>
    <x v="2"/>
    <x v="390"/>
    <x v="390"/>
    <n v="3"/>
    <s v="26-05-2023"/>
    <s v="Delivered"/>
    <x v="2"/>
    <n v="9417.35"/>
    <x v="2"/>
    <n v="4109.3500000000004"/>
  </r>
  <r>
    <n v="32398441"/>
    <x v="12"/>
    <n v="588368"/>
    <n v="1261"/>
    <n v="5308"/>
    <n v="2"/>
    <n v="126.1"/>
    <x v="2"/>
    <x v="372"/>
    <x v="372"/>
    <n v="4"/>
    <s v="21-05-2023"/>
    <s v="Delivered"/>
    <x v="0"/>
    <n v="2395.9"/>
    <x v="3"/>
    <n v="-8220.1"/>
  </r>
  <r>
    <n v="32409388"/>
    <x v="12"/>
    <n v="694312"/>
    <n v="6662"/>
    <n v="5308"/>
    <n v="1"/>
    <n v="333.1"/>
    <x v="2"/>
    <x v="382"/>
    <x v="382"/>
    <n v="3"/>
    <s v="18-05-2023"/>
    <s v="Delivered"/>
    <x v="3"/>
    <n v="6328.9"/>
    <x v="0"/>
    <n v="1020.9"/>
  </r>
  <r>
    <n v="57060874"/>
    <x v="12"/>
    <n v="570248"/>
    <n v="16639"/>
    <n v="5308"/>
    <n v="1"/>
    <n v="0"/>
    <x v="0"/>
    <x v="385"/>
    <x v="385"/>
    <n v="2"/>
    <s v="18-05-2023"/>
    <s v="Delivered"/>
    <x v="0"/>
    <n v="16639"/>
    <x v="1"/>
    <n v="11331"/>
  </r>
  <r>
    <n v="84386123"/>
    <x v="12"/>
    <n v="488698"/>
    <n v="15042"/>
    <n v="5308"/>
    <n v="3"/>
    <n v="0"/>
    <x v="0"/>
    <x v="372"/>
    <x v="372"/>
    <n v="5"/>
    <s v="22-05-2023"/>
    <s v="Delivered"/>
    <x v="0"/>
    <n v="45126"/>
    <x v="1"/>
    <n v="29202"/>
  </r>
  <r>
    <n v="72589932"/>
    <x v="0"/>
    <n v="302463"/>
    <n v="3440"/>
    <n v="7859"/>
    <n v="2"/>
    <n v="688"/>
    <x v="3"/>
    <x v="374"/>
    <x v="374"/>
    <n v="1"/>
    <s v="20-05-2023"/>
    <s v="Delivered"/>
    <x v="1"/>
    <n v="6192"/>
    <x v="1"/>
    <n v="-9526"/>
  </r>
  <r>
    <n v="88667527"/>
    <x v="0"/>
    <n v="723866"/>
    <n v="624"/>
    <n v="7859"/>
    <n v="2"/>
    <n v="0"/>
    <x v="0"/>
    <x v="380"/>
    <x v="380"/>
    <n v="5"/>
    <s v="14-05-2023"/>
    <s v="Delivered"/>
    <x v="0"/>
    <n v="1248"/>
    <x v="2"/>
    <n v="-14470"/>
  </r>
  <r>
    <n v="71533194"/>
    <x v="0"/>
    <n v="776680"/>
    <n v="7210"/>
    <n v="7859"/>
    <n v="2"/>
    <n v="721"/>
    <x v="2"/>
    <x v="373"/>
    <x v="373"/>
    <n v="2"/>
    <s v="10-05-2023"/>
    <s v="Delivered"/>
    <x v="2"/>
    <n v="13699"/>
    <x v="0"/>
    <n v="-2019"/>
  </r>
  <r>
    <n v="26395999"/>
    <x v="0"/>
    <n v="408622"/>
    <n v="16134"/>
    <n v="7859"/>
    <n v="1"/>
    <n v="0"/>
    <x v="0"/>
    <x v="40"/>
    <x v="40"/>
    <n v="6"/>
    <s v="03-05-2024"/>
    <s v="Delivered"/>
    <x v="0"/>
    <n v="16134"/>
    <x v="0"/>
    <n v="8275"/>
  </r>
  <r>
    <n v="64023778"/>
    <x v="0"/>
    <n v="263648"/>
    <n v="13747"/>
    <n v="7859"/>
    <n v="3"/>
    <n v="6186.15"/>
    <x v="1"/>
    <x v="397"/>
    <x v="397"/>
    <n v="7"/>
    <s v="13-05-2024"/>
    <s v="Delivered"/>
    <x v="1"/>
    <n v="35054.85"/>
    <x v="1"/>
    <n v="11477.85"/>
  </r>
  <r>
    <n v="53166435"/>
    <x v="1"/>
    <n v="421791"/>
    <n v="2787"/>
    <n v="3047"/>
    <n v="1"/>
    <n v="0"/>
    <x v="0"/>
    <x v="398"/>
    <x v="398"/>
    <n v="7"/>
    <s v="10-05-2024"/>
    <s v="Delivered"/>
    <x v="1"/>
    <n v="2787"/>
    <x v="1"/>
    <n v="-260"/>
  </r>
  <r>
    <n v="76906611"/>
    <x v="1"/>
    <n v="402500"/>
    <n v="14021"/>
    <n v="3047"/>
    <n v="1"/>
    <n v="0"/>
    <x v="0"/>
    <x v="399"/>
    <x v="399"/>
    <n v="3"/>
    <s v="15-05-2024"/>
    <s v="Delivered"/>
    <x v="1"/>
    <n v="14021"/>
    <x v="3"/>
    <n v="10974"/>
  </r>
  <r>
    <n v="63747791"/>
    <x v="1"/>
    <n v="460846"/>
    <n v="5784"/>
    <n v="3047"/>
    <n v="1"/>
    <n v="289.2"/>
    <x v="2"/>
    <x v="400"/>
    <x v="400"/>
    <n v="6"/>
    <s v="16-05-2024"/>
    <s v="Delivered"/>
    <x v="1"/>
    <n v="5494.8"/>
    <x v="1"/>
    <n v="2447.8000000000002"/>
  </r>
  <r>
    <n v="13278320"/>
    <x v="1"/>
    <n v="498505"/>
    <n v="6012"/>
    <n v="3047"/>
    <n v="1"/>
    <n v="0"/>
    <x v="0"/>
    <x v="401"/>
    <x v="401"/>
    <n v="4"/>
    <s v="05-05-2024"/>
    <s v="Delivered"/>
    <x v="0"/>
    <n v="6012"/>
    <x v="3"/>
    <n v="2965"/>
  </r>
  <r>
    <n v="58884978"/>
    <x v="1"/>
    <n v="792282"/>
    <n v="10482"/>
    <n v="3047"/>
    <n v="2"/>
    <n v="0"/>
    <x v="0"/>
    <x v="402"/>
    <x v="402"/>
    <n v="4"/>
    <s v="11-05-2024"/>
    <s v="Delivered"/>
    <x v="2"/>
    <n v="20964"/>
    <x v="1"/>
    <n v="14870"/>
  </r>
  <r>
    <n v="96142207"/>
    <x v="2"/>
    <n v="708947"/>
    <n v="14073"/>
    <n v="4833"/>
    <n v="1"/>
    <n v="0"/>
    <x v="0"/>
    <x v="403"/>
    <x v="403"/>
    <n v="5"/>
    <s v="01-05-2024"/>
    <s v="Delivered"/>
    <x v="0"/>
    <n v="14073"/>
    <x v="1"/>
    <n v="9240"/>
  </r>
  <r>
    <n v="72143331"/>
    <x v="2"/>
    <n v="749249"/>
    <n v="17034"/>
    <n v="4833"/>
    <n v="2"/>
    <n v="0"/>
    <x v="0"/>
    <x v="404"/>
    <x v="404"/>
    <n v="5"/>
    <s v="13-05-2024"/>
    <s v="Delivered"/>
    <x v="2"/>
    <n v="34068"/>
    <x v="0"/>
    <n v="24402"/>
  </r>
  <r>
    <n v="88176558"/>
    <x v="2"/>
    <n v="411895"/>
    <n v="12548"/>
    <n v="4833"/>
    <n v="2"/>
    <n v="0"/>
    <x v="0"/>
    <x v="405"/>
    <x v="405"/>
    <n v="7"/>
    <s v="18-05-2024"/>
    <s v="Delivered"/>
    <x v="0"/>
    <n v="25096"/>
    <x v="3"/>
    <n v="15430"/>
  </r>
  <r>
    <n v="30248230"/>
    <x v="2"/>
    <n v="274809"/>
    <n v="8955"/>
    <n v="4833"/>
    <n v="3"/>
    <n v="1343.25"/>
    <x v="2"/>
    <x v="398"/>
    <x v="398"/>
    <n v="7"/>
    <s v="10-05-2024"/>
    <s v="Delivered"/>
    <x v="2"/>
    <n v="25521.75"/>
    <x v="0"/>
    <n v="11022.75"/>
  </r>
  <r>
    <n v="39711402"/>
    <x v="2"/>
    <n v="961411"/>
    <n v="1459"/>
    <n v="4833"/>
    <n v="2"/>
    <n v="145.9"/>
    <x v="2"/>
    <x v="406"/>
    <x v="406"/>
    <n v="2"/>
    <s v="11-05-2024"/>
    <s v="Delivered"/>
    <x v="1"/>
    <n v="2772.1"/>
    <x v="0"/>
    <n v="-6893.9"/>
  </r>
  <r>
    <n v="91321540"/>
    <x v="2"/>
    <n v="481880"/>
    <n v="15519"/>
    <n v="4833"/>
    <n v="1"/>
    <n v="1551.9"/>
    <x v="3"/>
    <x v="402"/>
    <x v="402"/>
    <n v="2"/>
    <s v="09-05-2024"/>
    <s v="Delivered"/>
    <x v="3"/>
    <n v="13967.1"/>
    <x v="2"/>
    <n v="9134.1"/>
  </r>
  <r>
    <n v="66851377"/>
    <x v="2"/>
    <n v="959364"/>
    <n v="14917"/>
    <n v="4833"/>
    <n v="1"/>
    <n v="0"/>
    <x v="0"/>
    <x v="401"/>
    <x v="401"/>
    <n v="2"/>
    <s v="03-05-2024"/>
    <s v="Delivered"/>
    <x v="1"/>
    <n v="14917"/>
    <x v="2"/>
    <n v="10084"/>
  </r>
  <r>
    <n v="86809773"/>
    <x v="3"/>
    <n v="799198"/>
    <n v="16321"/>
    <n v="5303"/>
    <n v="1"/>
    <n v="1632.1"/>
    <x v="3"/>
    <x v="407"/>
    <x v="407"/>
    <n v="7"/>
    <s v="06-05-2024"/>
    <s v="Delivered"/>
    <x v="3"/>
    <n v="14688.9"/>
    <x v="2"/>
    <n v="9385.9"/>
  </r>
  <r>
    <n v="81947921"/>
    <x v="3"/>
    <n v="774779"/>
    <n v="16827"/>
    <n v="5303"/>
    <n v="1"/>
    <n v="0"/>
    <x v="0"/>
    <x v="408"/>
    <x v="408"/>
    <n v="1"/>
    <s v="14-05-2024"/>
    <s v="Delivered"/>
    <x v="1"/>
    <n v="16827"/>
    <x v="3"/>
    <n v="11524"/>
  </r>
  <r>
    <n v="27589104"/>
    <x v="3"/>
    <n v="524703"/>
    <n v="3354"/>
    <n v="5303"/>
    <n v="1"/>
    <n v="670.8"/>
    <x v="4"/>
    <x v="398"/>
    <x v="398"/>
    <n v="6"/>
    <s v="09-05-2024"/>
    <s v="Delivered"/>
    <x v="0"/>
    <n v="2683.2"/>
    <x v="2"/>
    <n v="-2619.8000000000002"/>
  </r>
  <r>
    <n v="58678896"/>
    <x v="3"/>
    <n v="683100"/>
    <n v="19211"/>
    <n v="5303"/>
    <n v="2"/>
    <n v="0"/>
    <x v="0"/>
    <x v="409"/>
    <x v="409"/>
    <n v="1"/>
    <s v="03-05-2024"/>
    <s v="Delivered"/>
    <x v="2"/>
    <n v="38422"/>
    <x v="2"/>
    <n v="27816"/>
  </r>
  <r>
    <n v="85957578"/>
    <x v="3"/>
    <n v="345308"/>
    <n v="9767"/>
    <n v="5303"/>
    <n v="4"/>
    <n v="3906.8"/>
    <x v="3"/>
    <x v="410"/>
    <x v="410"/>
    <n v="1"/>
    <s v="06-05-2024"/>
    <s v="Delivered"/>
    <x v="3"/>
    <n v="35161.199999999997"/>
    <x v="0"/>
    <n v="13949.2"/>
  </r>
  <r>
    <n v="84285882"/>
    <x v="3"/>
    <n v="344192"/>
    <n v="5602"/>
    <n v="5303"/>
    <n v="1"/>
    <n v="280.10000000000002"/>
    <x v="2"/>
    <x v="401"/>
    <x v="401"/>
    <n v="7"/>
    <s v="08-05-2024"/>
    <s v="Delivered"/>
    <x v="0"/>
    <n v="5321.9"/>
    <x v="2"/>
    <n v="18.899999999999999"/>
  </r>
  <r>
    <n v="65682626"/>
    <x v="3"/>
    <n v="298524"/>
    <n v="13620"/>
    <n v="5303"/>
    <n v="1"/>
    <n v="681"/>
    <x v="2"/>
    <x v="411"/>
    <x v="411"/>
    <n v="2"/>
    <s v="17-05-2024"/>
    <s v="Delivered"/>
    <x v="1"/>
    <n v="12939"/>
    <x v="0"/>
    <n v="7636"/>
  </r>
  <r>
    <n v="82160068"/>
    <x v="3"/>
    <n v="715827"/>
    <n v="6028"/>
    <n v="5303"/>
    <n v="1"/>
    <n v="602.79999999999995"/>
    <x v="3"/>
    <x v="411"/>
    <x v="411"/>
    <n v="1"/>
    <s v="16-05-2024"/>
    <s v="Delivered"/>
    <x v="0"/>
    <n v="5425.2"/>
    <x v="2"/>
    <n v="122.2"/>
  </r>
  <r>
    <n v="65556767"/>
    <x v="4"/>
    <n v="994586"/>
    <n v="11857"/>
    <n v="1807"/>
    <n v="1"/>
    <n v="1778.55"/>
    <x v="1"/>
    <x v="400"/>
    <x v="400"/>
    <n v="1"/>
    <s v="11-05-2024"/>
    <s v="Delivered"/>
    <x v="1"/>
    <n v="10078.450000000001"/>
    <x v="2"/>
    <n v="8271.4500000000007"/>
  </r>
  <r>
    <n v="79159799"/>
    <x v="4"/>
    <n v="560317"/>
    <n v="1365"/>
    <n v="1807"/>
    <n v="1"/>
    <n v="68.25"/>
    <x v="2"/>
    <x v="411"/>
    <x v="411"/>
    <n v="5"/>
    <s v="20-05-2024"/>
    <s v="Delivered"/>
    <x v="0"/>
    <n v="1296.75"/>
    <x v="1"/>
    <n v="-510.25"/>
  </r>
  <r>
    <n v="65590800"/>
    <x v="4"/>
    <n v="864001"/>
    <n v="2999"/>
    <n v="1807"/>
    <n v="2"/>
    <n v="899.7"/>
    <x v="1"/>
    <x v="401"/>
    <x v="401"/>
    <n v="7"/>
    <s v="08-05-2024"/>
    <s v="Delivered"/>
    <x v="2"/>
    <n v="5098.3"/>
    <x v="0"/>
    <n v="1484.3"/>
  </r>
  <r>
    <n v="51662236"/>
    <x v="5"/>
    <n v="766157"/>
    <n v="5379"/>
    <n v="6320"/>
    <n v="4"/>
    <n v="0"/>
    <x v="0"/>
    <x v="404"/>
    <x v="404"/>
    <n v="6"/>
    <s v="14-05-2024"/>
    <s v="Delivered"/>
    <x v="2"/>
    <n v="21516"/>
    <x v="1"/>
    <n v="-3764"/>
  </r>
  <r>
    <n v="50550084"/>
    <x v="5"/>
    <n v="815429"/>
    <n v="12122"/>
    <n v="6320"/>
    <n v="3"/>
    <n v="0"/>
    <x v="0"/>
    <x v="407"/>
    <x v="407"/>
    <n v="6"/>
    <s v="05-05-2024"/>
    <s v="Delivered"/>
    <x v="0"/>
    <n v="36366"/>
    <x v="3"/>
    <n v="17406"/>
  </r>
  <r>
    <n v="37760841"/>
    <x v="5"/>
    <n v="200754"/>
    <n v="17647"/>
    <n v="6320"/>
    <n v="2"/>
    <n v="0"/>
    <x v="0"/>
    <x v="404"/>
    <x v="404"/>
    <n v="5"/>
    <s v="13-05-2024"/>
    <s v="Delivered"/>
    <x v="3"/>
    <n v="35294"/>
    <x v="2"/>
    <n v="22654"/>
  </r>
  <r>
    <n v="54585178"/>
    <x v="5"/>
    <n v="799198"/>
    <n v="13889"/>
    <n v="6320"/>
    <n v="1"/>
    <n v="0"/>
    <x v="0"/>
    <x v="409"/>
    <x v="409"/>
    <n v="1"/>
    <s v="03-05-2024"/>
    <s v="Delivered"/>
    <x v="0"/>
    <n v="13889"/>
    <x v="2"/>
    <n v="7569"/>
  </r>
  <r>
    <n v="18135295"/>
    <x v="5"/>
    <n v="550632"/>
    <n v="3854"/>
    <n v="6320"/>
    <n v="1"/>
    <n v="0"/>
    <x v="0"/>
    <x v="410"/>
    <x v="410"/>
    <n v="5"/>
    <s v="10-05-2024"/>
    <s v="Delivered"/>
    <x v="0"/>
    <n v="3854"/>
    <x v="1"/>
    <n v="-2466"/>
  </r>
  <r>
    <n v="19768947"/>
    <x v="6"/>
    <n v="531064"/>
    <n v="6510"/>
    <n v="6716"/>
    <n v="1"/>
    <n v="0"/>
    <x v="0"/>
    <x v="400"/>
    <x v="400"/>
    <n v="1"/>
    <s v="11-05-2024"/>
    <s v="Delivered"/>
    <x v="0"/>
    <n v="6510"/>
    <x v="3"/>
    <n v="-206"/>
  </r>
  <r>
    <n v="60905625"/>
    <x v="6"/>
    <n v="360169"/>
    <n v="4596"/>
    <n v="6716"/>
    <n v="4"/>
    <n v="0"/>
    <x v="0"/>
    <x v="411"/>
    <x v="411"/>
    <n v="2"/>
    <s v="17-05-2024"/>
    <s v="Delivered"/>
    <x v="3"/>
    <n v="18384"/>
    <x v="0"/>
    <n v="-8480"/>
  </r>
  <r>
    <n v="62953249"/>
    <x v="6"/>
    <n v="937801"/>
    <n v="9395"/>
    <n v="6716"/>
    <n v="1"/>
    <n v="0"/>
    <x v="0"/>
    <x v="402"/>
    <x v="402"/>
    <n v="6"/>
    <s v="13-05-2024"/>
    <s v="Delivered"/>
    <x v="0"/>
    <n v="9395"/>
    <x v="3"/>
    <n v="2679"/>
  </r>
  <r>
    <n v="70672142"/>
    <x v="6"/>
    <n v="631228"/>
    <n v="5035"/>
    <n v="6716"/>
    <n v="2"/>
    <n v="0"/>
    <x v="0"/>
    <x v="48"/>
    <x v="48"/>
    <n v="7"/>
    <s v="01-05-2024"/>
    <s v="Delivered"/>
    <x v="0"/>
    <n v="10070"/>
    <x v="3"/>
    <n v="-3362"/>
  </r>
  <r>
    <n v="87181563"/>
    <x v="6"/>
    <n v="408622"/>
    <n v="2685"/>
    <n v="6716"/>
    <n v="1"/>
    <n v="134.25"/>
    <x v="2"/>
    <x v="412"/>
    <x v="412"/>
    <n v="1"/>
    <s v="01-05-2024"/>
    <s v="Delivered"/>
    <x v="0"/>
    <n v="2550.75"/>
    <x v="2"/>
    <n v="-4165.25"/>
  </r>
  <r>
    <n v="80651318"/>
    <x v="6"/>
    <n v="421791"/>
    <n v="689"/>
    <n v="6716"/>
    <n v="4"/>
    <n v="0"/>
    <x v="0"/>
    <x v="401"/>
    <x v="401"/>
    <n v="5"/>
    <s v="06-05-2024"/>
    <s v="Delivered"/>
    <x v="0"/>
    <n v="2756"/>
    <x v="2"/>
    <n v="-24108"/>
  </r>
  <r>
    <n v="96750368"/>
    <x v="6"/>
    <n v="489362"/>
    <n v="2070"/>
    <n v="6716"/>
    <n v="1"/>
    <n v="103.5"/>
    <x v="2"/>
    <x v="405"/>
    <x v="405"/>
    <n v="7"/>
    <s v="18-05-2024"/>
    <s v="Delivered"/>
    <x v="2"/>
    <n v="1966.5"/>
    <x v="1"/>
    <n v="-4749.5"/>
  </r>
  <r>
    <n v="30024960"/>
    <x v="6"/>
    <n v="393720"/>
    <n v="2007"/>
    <n v="6716"/>
    <n v="4"/>
    <n v="401.4"/>
    <x v="2"/>
    <x v="40"/>
    <x v="40"/>
    <n v="6"/>
    <s v="03-05-2024"/>
    <s v="Delivered"/>
    <x v="0"/>
    <n v="7626.6"/>
    <x v="3"/>
    <n v="-19237.400000000001"/>
  </r>
  <r>
    <n v="36445607"/>
    <x v="6"/>
    <n v="206945"/>
    <n v="19304"/>
    <n v="6716"/>
    <n v="4"/>
    <n v="0"/>
    <x v="0"/>
    <x v="411"/>
    <x v="411"/>
    <n v="3"/>
    <s v="18-05-2024"/>
    <s v="Delivered"/>
    <x v="2"/>
    <n v="77216"/>
    <x v="2"/>
    <n v="50352"/>
  </r>
  <r>
    <n v="17207013"/>
    <x v="7"/>
    <n v="338635"/>
    <n v="10079"/>
    <n v="13689"/>
    <n v="2"/>
    <n v="1007.9"/>
    <x v="2"/>
    <x v="397"/>
    <x v="397"/>
    <n v="4"/>
    <s v="10-05-2024"/>
    <s v="Delivered"/>
    <x v="0"/>
    <n v="19150.099999999999"/>
    <x v="0"/>
    <n v="-8227.9"/>
  </r>
  <r>
    <n v="29659692"/>
    <x v="7"/>
    <n v="913666"/>
    <n v="13025"/>
    <n v="13689"/>
    <n v="1"/>
    <n v="0"/>
    <x v="0"/>
    <x v="398"/>
    <x v="398"/>
    <n v="3"/>
    <s v="06-05-2024"/>
    <s v="Delivered"/>
    <x v="2"/>
    <n v="13025"/>
    <x v="1"/>
    <n v="-664"/>
  </r>
  <r>
    <n v="58563745"/>
    <x v="7"/>
    <n v="705048"/>
    <n v="14543"/>
    <n v="13689"/>
    <n v="3"/>
    <n v="0"/>
    <x v="0"/>
    <x v="413"/>
    <x v="413"/>
    <n v="1"/>
    <s v="15-05-2024"/>
    <s v="Delivered"/>
    <x v="0"/>
    <n v="43629"/>
    <x v="1"/>
    <n v="2562"/>
  </r>
  <r>
    <n v="68916591"/>
    <x v="8"/>
    <n v="781866"/>
    <n v="12484"/>
    <n v="8679"/>
    <n v="1"/>
    <n v="0"/>
    <x v="0"/>
    <x v="62"/>
    <x v="62"/>
    <n v="7"/>
    <s v="02-05-2024"/>
    <s v="Delivered"/>
    <x v="0"/>
    <n v="12484"/>
    <x v="1"/>
    <n v="3805"/>
  </r>
  <r>
    <n v="80980044"/>
    <x v="8"/>
    <n v="726806"/>
    <n v="655"/>
    <n v="8679"/>
    <n v="3"/>
    <n v="98.25"/>
    <x v="2"/>
    <x v="399"/>
    <x v="399"/>
    <n v="6"/>
    <s v="18-05-2024"/>
    <s v="Delivered"/>
    <x v="0"/>
    <n v="1866.75"/>
    <x v="0"/>
    <n v="-24170.25"/>
  </r>
  <r>
    <n v="60089832"/>
    <x v="8"/>
    <n v="438161"/>
    <n v="10625"/>
    <n v="8679"/>
    <n v="3"/>
    <n v="0"/>
    <x v="0"/>
    <x v="406"/>
    <x v="406"/>
    <n v="6"/>
    <s v="15-05-2024"/>
    <s v="Delivered"/>
    <x v="2"/>
    <n v="31875"/>
    <x v="1"/>
    <n v="5838"/>
  </r>
  <r>
    <n v="51617680"/>
    <x v="8"/>
    <n v="412177"/>
    <n v="8570"/>
    <n v="8679"/>
    <n v="2"/>
    <n v="0"/>
    <x v="0"/>
    <x v="397"/>
    <x v="397"/>
    <n v="2"/>
    <s v="08-05-2024"/>
    <s v="Delivered"/>
    <x v="0"/>
    <n v="17140"/>
    <x v="0"/>
    <n v="-218"/>
  </r>
  <r>
    <n v="28982195"/>
    <x v="8"/>
    <n v="895186"/>
    <n v="5452"/>
    <n v="8679"/>
    <n v="4"/>
    <n v="0"/>
    <x v="0"/>
    <x v="401"/>
    <x v="401"/>
    <n v="3"/>
    <s v="04-05-2024"/>
    <s v="Delivered"/>
    <x v="3"/>
    <n v="21808"/>
    <x v="3"/>
    <n v="-12908"/>
  </r>
  <r>
    <n v="55568701"/>
    <x v="8"/>
    <n v="239186"/>
    <n v="1727"/>
    <n v="8679"/>
    <n v="1"/>
    <n v="0"/>
    <x v="0"/>
    <x v="413"/>
    <x v="413"/>
    <n v="3"/>
    <s v="17-05-2024"/>
    <s v="Delivered"/>
    <x v="0"/>
    <n v="1727"/>
    <x v="2"/>
    <n v="-6952"/>
  </r>
  <r>
    <n v="65857931"/>
    <x v="8"/>
    <n v="398202"/>
    <n v="17924"/>
    <n v="8679"/>
    <n v="2"/>
    <n v="0"/>
    <x v="0"/>
    <x v="408"/>
    <x v="408"/>
    <n v="5"/>
    <s v="18-05-2024"/>
    <s v="Delivered"/>
    <x v="0"/>
    <n v="35848"/>
    <x v="1"/>
    <n v="18490"/>
  </r>
  <r>
    <n v="47080140"/>
    <x v="8"/>
    <n v="862903"/>
    <n v="15618"/>
    <n v="8679"/>
    <n v="3"/>
    <n v="0"/>
    <x v="0"/>
    <x v="397"/>
    <x v="397"/>
    <n v="6"/>
    <s v="12-05-2024"/>
    <s v="Delivered"/>
    <x v="0"/>
    <n v="46854"/>
    <x v="3"/>
    <n v="20817"/>
  </r>
  <r>
    <n v="18620650"/>
    <x v="8"/>
    <n v="848127"/>
    <n v="8955"/>
    <n v="8679"/>
    <n v="2"/>
    <n v="0"/>
    <x v="0"/>
    <x v="412"/>
    <x v="412"/>
    <n v="4"/>
    <s v="04-05-2024"/>
    <s v="Delivered"/>
    <x v="3"/>
    <n v="17910"/>
    <x v="2"/>
    <n v="552"/>
  </r>
  <r>
    <n v="94525678"/>
    <x v="8"/>
    <n v="392818"/>
    <n v="10350"/>
    <n v="8679"/>
    <n v="2"/>
    <n v="0"/>
    <x v="0"/>
    <x v="411"/>
    <x v="411"/>
    <n v="6"/>
    <s v="21-05-2024"/>
    <s v="Delivered"/>
    <x v="2"/>
    <n v="20700"/>
    <x v="2"/>
    <n v="3342"/>
  </r>
  <r>
    <n v="16818112"/>
    <x v="8"/>
    <n v="625151"/>
    <n v="4833"/>
    <n v="8679"/>
    <n v="2"/>
    <n v="0"/>
    <x v="0"/>
    <x v="411"/>
    <x v="411"/>
    <n v="4"/>
    <s v="19-05-2024"/>
    <s v="Delivered"/>
    <x v="3"/>
    <n v="9666"/>
    <x v="0"/>
    <n v="-7692"/>
  </r>
  <r>
    <n v="96926431"/>
    <x v="9"/>
    <n v="245548"/>
    <n v="11213"/>
    <n v="7043"/>
    <n v="2"/>
    <n v="0"/>
    <x v="0"/>
    <x v="414"/>
    <x v="414"/>
    <n v="1"/>
    <s v="05-05-2024"/>
    <s v="Delivered"/>
    <x v="0"/>
    <n v="22426"/>
    <x v="1"/>
    <n v="8340"/>
  </r>
  <r>
    <n v="84801233"/>
    <x v="9"/>
    <n v="397062"/>
    <n v="7783"/>
    <n v="7043"/>
    <n v="1"/>
    <n v="0"/>
    <x v="0"/>
    <x v="407"/>
    <x v="407"/>
    <n v="5"/>
    <s v="04-05-2024"/>
    <s v="Delivered"/>
    <x v="2"/>
    <n v="7783"/>
    <x v="3"/>
    <n v="740"/>
  </r>
  <r>
    <n v="18004482"/>
    <x v="9"/>
    <n v="895781"/>
    <n v="18182"/>
    <n v="7043"/>
    <n v="3"/>
    <n v="10909.2"/>
    <x v="4"/>
    <x v="407"/>
    <x v="407"/>
    <n v="4"/>
    <s v="03-05-2024"/>
    <s v="Delivered"/>
    <x v="1"/>
    <n v="43636.800000000003"/>
    <x v="3"/>
    <n v="22507.8"/>
  </r>
  <r>
    <n v="20993268"/>
    <x v="9"/>
    <n v="912597"/>
    <n v="2241"/>
    <n v="7043"/>
    <n v="1"/>
    <n v="0"/>
    <x v="0"/>
    <x v="410"/>
    <x v="410"/>
    <n v="1"/>
    <s v="06-05-2024"/>
    <s v="Delivered"/>
    <x v="3"/>
    <n v="2241"/>
    <x v="3"/>
    <n v="-4802"/>
  </r>
  <r>
    <n v="91883846"/>
    <x v="10"/>
    <n v="701554"/>
    <n v="6252"/>
    <n v="10780"/>
    <n v="1"/>
    <n v="625.20000000000005"/>
    <x v="3"/>
    <x v="397"/>
    <x v="397"/>
    <n v="1"/>
    <s v="07-05-2024"/>
    <s v="Delivered"/>
    <x v="3"/>
    <n v="5626.8"/>
    <x v="3"/>
    <n v="-5153.2"/>
  </r>
  <r>
    <n v="25558733"/>
    <x v="10"/>
    <n v="900722"/>
    <n v="11594"/>
    <n v="10780"/>
    <n v="1"/>
    <n v="0"/>
    <x v="0"/>
    <x v="414"/>
    <x v="414"/>
    <n v="3"/>
    <s v="07-05-2024"/>
    <s v="Delivered"/>
    <x v="0"/>
    <n v="11594"/>
    <x v="3"/>
    <n v="814"/>
  </r>
  <r>
    <n v="88990506"/>
    <x v="10"/>
    <n v="300195"/>
    <n v="14726"/>
    <n v="10780"/>
    <n v="1"/>
    <n v="736.3"/>
    <x v="2"/>
    <x v="407"/>
    <x v="407"/>
    <n v="3"/>
    <s v="02-05-2024"/>
    <s v="Delivered"/>
    <x v="1"/>
    <n v="13989.7"/>
    <x v="0"/>
    <n v="3209.7"/>
  </r>
  <r>
    <n v="98610233"/>
    <x v="11"/>
    <n v="979015"/>
    <n v="10192"/>
    <n v="14603"/>
    <n v="1"/>
    <n v="509.6"/>
    <x v="2"/>
    <x v="411"/>
    <x v="411"/>
    <n v="6"/>
    <s v="21-05-2024"/>
    <s v="Delivered"/>
    <x v="0"/>
    <n v="9682.4"/>
    <x v="2"/>
    <n v="-4920.6000000000004"/>
  </r>
  <r>
    <n v="74985553"/>
    <x v="11"/>
    <n v="635352"/>
    <n v="15915"/>
    <n v="14603"/>
    <n v="3"/>
    <n v="0"/>
    <x v="0"/>
    <x v="408"/>
    <x v="408"/>
    <n v="1"/>
    <s v="14-05-2024"/>
    <s v="Delivered"/>
    <x v="0"/>
    <n v="47745"/>
    <x v="0"/>
    <n v="3936"/>
  </r>
  <r>
    <n v="43999198"/>
    <x v="11"/>
    <n v="402338"/>
    <n v="18474"/>
    <n v="14603"/>
    <n v="1"/>
    <n v="923.7"/>
    <x v="2"/>
    <x v="403"/>
    <x v="403"/>
    <n v="6"/>
    <s v="02-05-2024"/>
    <s v="Delivered"/>
    <x v="0"/>
    <n v="17550.3"/>
    <x v="3"/>
    <n v="2947.3"/>
  </r>
  <r>
    <n v="75491202"/>
    <x v="11"/>
    <n v="699687"/>
    <n v="4755"/>
    <n v="14603"/>
    <n v="1"/>
    <n v="0"/>
    <x v="0"/>
    <x v="407"/>
    <x v="407"/>
    <n v="4"/>
    <s v="03-05-2024"/>
    <s v="Delivered"/>
    <x v="0"/>
    <n v="4755"/>
    <x v="2"/>
    <n v="-9848"/>
  </r>
  <r>
    <n v="81979055"/>
    <x v="11"/>
    <n v="565227"/>
    <n v="11664"/>
    <n v="14603"/>
    <n v="1"/>
    <n v="2332.8000000000002"/>
    <x v="4"/>
    <x v="408"/>
    <x v="408"/>
    <n v="4"/>
    <s v="17-05-2024"/>
    <s v="Delivered"/>
    <x v="0"/>
    <n v="9331.2000000000007"/>
    <x v="3"/>
    <n v="-5271.8"/>
  </r>
  <r>
    <n v="98487646"/>
    <x v="12"/>
    <n v="715318"/>
    <n v="18941"/>
    <n v="5308"/>
    <n v="1"/>
    <n v="0"/>
    <x v="0"/>
    <x v="409"/>
    <x v="409"/>
    <n v="6"/>
    <s v="08-05-2024"/>
    <s v="Delivered"/>
    <x v="0"/>
    <n v="18941"/>
    <x v="0"/>
    <n v="13633"/>
  </r>
  <r>
    <n v="96688655"/>
    <x v="12"/>
    <n v="479190"/>
    <n v="15277"/>
    <n v="5308"/>
    <n v="1"/>
    <n v="0"/>
    <x v="0"/>
    <x v="40"/>
    <x v="40"/>
    <n v="5"/>
    <s v="02-05-2024"/>
    <s v="Delivered"/>
    <x v="2"/>
    <n v="15277"/>
    <x v="2"/>
    <n v="9969"/>
  </r>
  <r>
    <n v="29990477"/>
    <x v="12"/>
    <n v="666453"/>
    <n v="10531"/>
    <n v="5308"/>
    <n v="1"/>
    <n v="0"/>
    <x v="0"/>
    <x v="411"/>
    <x v="411"/>
    <n v="2"/>
    <s v="17-05-2024"/>
    <s v="Delivered"/>
    <x v="0"/>
    <n v="10531"/>
    <x v="2"/>
    <n v="5223"/>
  </r>
  <r>
    <n v="16080513"/>
    <x v="12"/>
    <n v="723238"/>
    <n v="11818"/>
    <n v="5308"/>
    <n v="2"/>
    <n v="0"/>
    <x v="0"/>
    <x v="400"/>
    <x v="400"/>
    <n v="2"/>
    <s v="12-05-2024"/>
    <s v="Delivered"/>
    <x v="2"/>
    <n v="23636"/>
    <x v="0"/>
    <n v="13020"/>
  </r>
  <r>
    <n v="67611469"/>
    <x v="12"/>
    <n v="798388"/>
    <n v="3332"/>
    <n v="5308"/>
    <n v="4"/>
    <n v="1332.8"/>
    <x v="3"/>
    <x v="406"/>
    <x v="406"/>
    <n v="6"/>
    <s v="15-05-2024"/>
    <s v="Delivered"/>
    <x v="2"/>
    <n v="11995.2"/>
    <x v="1"/>
    <n v="-9236.7999999999993"/>
  </r>
  <r>
    <n v="59731689"/>
    <x v="12"/>
    <n v="424875"/>
    <n v="1317"/>
    <n v="5308"/>
    <n v="1"/>
    <n v="65.849999999999994"/>
    <x v="2"/>
    <x v="406"/>
    <x v="406"/>
    <n v="3"/>
    <s v="12-05-2024"/>
    <s v="Delivered"/>
    <x v="0"/>
    <n v="1251.1500000000001"/>
    <x v="1"/>
    <n v="-4056.85"/>
  </r>
  <r>
    <n v="92631441"/>
    <x v="12"/>
    <n v="465617"/>
    <n v="16622"/>
    <n v="5308"/>
    <n v="1"/>
    <n v="831.1"/>
    <x v="2"/>
    <x v="405"/>
    <x v="405"/>
    <n v="5"/>
    <s v="16-05-2024"/>
    <s v="Delivered"/>
    <x v="2"/>
    <n v="15790.9"/>
    <x v="1"/>
    <n v="10482.9"/>
  </r>
  <r>
    <n v="55728776"/>
    <x v="12"/>
    <n v="675497"/>
    <n v="18120"/>
    <n v="5308"/>
    <n v="1"/>
    <n v="0"/>
    <x v="0"/>
    <x v="402"/>
    <x v="402"/>
    <n v="5"/>
    <s v="12-05-2024"/>
    <s v="Delivered"/>
    <x v="1"/>
    <n v="18120"/>
    <x v="1"/>
    <n v="12812"/>
  </r>
  <r>
    <n v="81259135"/>
    <x v="12"/>
    <n v="493880"/>
    <n v="9312"/>
    <n v="5308"/>
    <n v="1"/>
    <n v="0"/>
    <x v="0"/>
    <x v="400"/>
    <x v="400"/>
    <n v="5"/>
    <s v="15-05-2024"/>
    <s v="Delivered"/>
    <x v="0"/>
    <n v="9312"/>
    <x v="3"/>
    <n v="4004"/>
  </r>
  <r>
    <n v="91363974"/>
    <x v="12"/>
    <n v="889880"/>
    <n v="7356"/>
    <n v="5308"/>
    <n v="2"/>
    <n v="735.6"/>
    <x v="2"/>
    <x v="400"/>
    <x v="400"/>
    <n v="5"/>
    <s v="15-05-2024"/>
    <s v="Delivered"/>
    <x v="0"/>
    <n v="13976.4"/>
    <x v="0"/>
    <n v="3360.4"/>
  </r>
  <r>
    <n v="71965637"/>
    <x v="13"/>
    <n v="528709"/>
    <n v="7932"/>
    <n v="2243"/>
    <n v="2"/>
    <n v="793.2"/>
    <x v="2"/>
    <x v="414"/>
    <x v="414"/>
    <n v="7"/>
    <s v="11-05-2024"/>
    <s v="Delivered"/>
    <x v="0"/>
    <n v="15070.8"/>
    <x v="1"/>
    <n v="10584.8"/>
  </r>
  <r>
    <n v="90246882"/>
    <x v="14"/>
    <n v="912597"/>
    <n v="955"/>
    <n v="819"/>
    <n v="1"/>
    <n v="0"/>
    <x v="0"/>
    <x v="402"/>
    <x v="402"/>
    <n v="5"/>
    <s v="12-05-2024"/>
    <s v="Delivered"/>
    <x v="0"/>
    <n v="955"/>
    <x v="2"/>
    <n v="136"/>
  </r>
  <r>
    <n v="37542226"/>
    <x v="14"/>
    <n v="341003"/>
    <n v="18142"/>
    <n v="819"/>
    <n v="2"/>
    <n v="1814.2"/>
    <x v="2"/>
    <x v="407"/>
    <x v="407"/>
    <n v="3"/>
    <s v="02-05-2024"/>
    <s v="Delivered"/>
    <x v="2"/>
    <n v="34469.800000000003"/>
    <x v="2"/>
    <n v="32831.800000000003"/>
  </r>
  <r>
    <n v="22246348"/>
    <x v="14"/>
    <n v="495818"/>
    <n v="11633"/>
    <n v="819"/>
    <n v="1"/>
    <n v="0"/>
    <x v="0"/>
    <x v="407"/>
    <x v="407"/>
    <n v="6"/>
    <s v="05-05-2024"/>
    <s v="Delivered"/>
    <x v="0"/>
    <n v="11633"/>
    <x v="1"/>
    <n v="10814"/>
  </r>
  <r>
    <n v="88561612"/>
    <x v="14"/>
    <n v="540998"/>
    <n v="2663"/>
    <n v="819"/>
    <n v="2"/>
    <n v="532.6"/>
    <x v="3"/>
    <x v="410"/>
    <x v="410"/>
    <n v="2"/>
    <s v="07-05-2024"/>
    <s v="Delivered"/>
    <x v="1"/>
    <n v="4793.3999999999996"/>
    <x v="2"/>
    <n v="3155.4"/>
  </r>
  <r>
    <n v="86320155"/>
    <x v="14"/>
    <n v="805711"/>
    <n v="6451"/>
    <n v="819"/>
    <n v="2"/>
    <n v="0"/>
    <x v="0"/>
    <x v="406"/>
    <x v="406"/>
    <n v="2"/>
    <s v="11-05-2024"/>
    <s v="Delivered"/>
    <x v="0"/>
    <n v="12902"/>
    <x v="2"/>
    <n v="11264"/>
  </r>
  <r>
    <n v="67634397"/>
    <x v="8"/>
    <n v="310639"/>
    <n v="16061"/>
    <n v="8679"/>
    <n v="2"/>
    <n v="1606.1"/>
    <x v="2"/>
    <x v="407"/>
    <x v="407"/>
    <n v="5"/>
    <s v="04-05-2024"/>
    <s v="Delivered"/>
    <x v="2"/>
    <n v="30515.9"/>
    <x v="4"/>
    <n v="13157.9"/>
  </r>
  <r>
    <n v="90124068"/>
    <x v="8"/>
    <n v="397731"/>
    <n v="1305"/>
    <n v="8679"/>
    <n v="2"/>
    <n v="0"/>
    <x v="0"/>
    <x v="409"/>
    <x v="409"/>
    <n v="2"/>
    <s v="04-05-2024"/>
    <s v="Delivered"/>
    <x v="0"/>
    <n v="2610"/>
    <x v="0"/>
    <n v="-14748"/>
  </r>
  <r>
    <n v="62294176"/>
    <x v="8"/>
    <n v="972918"/>
    <n v="640"/>
    <n v="8679"/>
    <n v="1"/>
    <n v="0"/>
    <x v="0"/>
    <x v="405"/>
    <x v="405"/>
    <n v="1"/>
    <s v="12-05-2024"/>
    <s v="Delivered"/>
    <x v="1"/>
    <n v="640"/>
    <x v="4"/>
    <n v="-8039"/>
  </r>
  <r>
    <n v="51963706"/>
    <x v="10"/>
    <n v="760957"/>
    <n v="9100"/>
    <n v="10780"/>
    <n v="1"/>
    <n v="455"/>
    <x v="2"/>
    <x v="405"/>
    <x v="405"/>
    <n v="3"/>
    <s v="14-05-2024"/>
    <s v="Delivered"/>
    <x v="0"/>
    <n v="8645"/>
    <x v="2"/>
    <n v="-2135"/>
  </r>
  <r>
    <n v="60012498"/>
    <x v="10"/>
    <n v="295841"/>
    <n v="15317"/>
    <n v="10780"/>
    <n v="2"/>
    <n v="0"/>
    <x v="0"/>
    <x v="412"/>
    <x v="412"/>
    <n v="2"/>
    <s v="02-05-2024"/>
    <s v="Delivered"/>
    <x v="0"/>
    <n v="30634"/>
    <x v="2"/>
    <n v="9074"/>
  </r>
  <r>
    <n v="87568940"/>
    <x v="10"/>
    <n v="620106"/>
    <n v="14980"/>
    <n v="10780"/>
    <n v="1"/>
    <n v="0"/>
    <x v="0"/>
    <x v="67"/>
    <x v="67"/>
    <n v="6"/>
    <s v="04-05-2024"/>
    <s v="Delivered"/>
    <x v="0"/>
    <n v="14980"/>
    <x v="0"/>
    <n v="4200"/>
  </r>
  <r>
    <n v="31390345"/>
    <x v="3"/>
    <n v="579167"/>
    <n v="10893"/>
    <n v="5303"/>
    <n v="1"/>
    <n v="0"/>
    <x v="0"/>
    <x v="398"/>
    <x v="398"/>
    <n v="1"/>
    <s v="04-05-2024"/>
    <s v="Delivered"/>
    <x v="2"/>
    <n v="10893"/>
    <x v="0"/>
    <n v="5590"/>
  </r>
  <r>
    <n v="52662313"/>
    <x v="3"/>
    <n v="475871"/>
    <n v="5876"/>
    <n v="5303"/>
    <n v="1"/>
    <n v="881.4"/>
    <x v="1"/>
    <x v="62"/>
    <x v="62"/>
    <n v="6"/>
    <s v="01-05-2024"/>
    <s v="Delivered"/>
    <x v="1"/>
    <n v="4994.6000000000004"/>
    <x v="4"/>
    <n v="-308.39999999999998"/>
  </r>
  <r>
    <n v="17543817"/>
    <x v="3"/>
    <n v="501659"/>
    <n v="11406"/>
    <n v="5303"/>
    <n v="1"/>
    <n v="0"/>
    <x v="0"/>
    <x v="406"/>
    <x v="406"/>
    <n v="6"/>
    <s v="15-05-2024"/>
    <s v="Delivered"/>
    <x v="2"/>
    <n v="11406"/>
    <x v="2"/>
    <n v="6103"/>
  </r>
  <r>
    <n v="43922427"/>
    <x v="6"/>
    <n v="282954"/>
    <n v="18120"/>
    <n v="6716"/>
    <n v="4"/>
    <n v="14496"/>
    <x v="4"/>
    <x v="412"/>
    <x v="412"/>
    <n v="5"/>
    <s v="05-05-2024"/>
    <s v="Delivered"/>
    <x v="0"/>
    <n v="57984"/>
    <x v="4"/>
    <n v="31120"/>
  </r>
  <r>
    <n v="77798790"/>
    <x v="6"/>
    <n v="942846"/>
    <n v="14744"/>
    <n v="6716"/>
    <n v="2"/>
    <n v="5897.6"/>
    <x v="4"/>
    <x v="401"/>
    <x v="401"/>
    <n v="4"/>
    <s v="05-05-2024"/>
    <s v="Delivered"/>
    <x v="2"/>
    <n v="23590.400000000001"/>
    <x v="0"/>
    <n v="10158.4"/>
  </r>
  <r>
    <n v="46048781"/>
    <x v="6"/>
    <n v="748102"/>
    <n v="14015"/>
    <n v="6716"/>
    <n v="2"/>
    <n v="0"/>
    <x v="0"/>
    <x v="40"/>
    <x v="40"/>
    <n v="5"/>
    <s v="02-05-2024"/>
    <s v="Delivered"/>
    <x v="0"/>
    <n v="28030"/>
    <x v="3"/>
    <n v="14598"/>
  </r>
  <r>
    <n v="55332729"/>
    <x v="6"/>
    <n v="272222"/>
    <n v="17404"/>
    <n v="6716"/>
    <n v="1"/>
    <n v="0"/>
    <x v="0"/>
    <x v="411"/>
    <x v="411"/>
    <n v="7"/>
    <s v="22-05-2024"/>
    <s v="Delivered"/>
    <x v="2"/>
    <n v="17404"/>
    <x v="1"/>
    <n v="10688"/>
  </r>
  <r>
    <n v="50291467"/>
    <x v="4"/>
    <n v="708205"/>
    <n v="11169"/>
    <n v="1807"/>
    <n v="1"/>
    <n v="0"/>
    <x v="0"/>
    <x v="404"/>
    <x v="404"/>
    <n v="7"/>
    <s v="15-05-2024"/>
    <s v="Delivered"/>
    <x v="0"/>
    <n v="11169"/>
    <x v="0"/>
    <n v="9362"/>
  </r>
  <r>
    <n v="16164431"/>
    <x v="4"/>
    <n v="799166"/>
    <n v="11273"/>
    <n v="1807"/>
    <n v="1"/>
    <n v="0"/>
    <x v="0"/>
    <x v="403"/>
    <x v="403"/>
    <n v="6"/>
    <s v="02-05-2024"/>
    <s v="Delivered"/>
    <x v="2"/>
    <n v="11273"/>
    <x v="1"/>
    <n v="9466"/>
  </r>
  <r>
    <n v="82062301"/>
    <x v="4"/>
    <n v="263648"/>
    <n v="17835"/>
    <n v="1807"/>
    <n v="3"/>
    <n v="0"/>
    <x v="0"/>
    <x v="67"/>
    <x v="67"/>
    <n v="6"/>
    <s v="04-05-2024"/>
    <s v="Delivered"/>
    <x v="0"/>
    <n v="53505"/>
    <x v="2"/>
    <n v="48084"/>
  </r>
  <r>
    <n v="49613096"/>
    <x v="5"/>
    <n v="916289"/>
    <n v="18704"/>
    <n v="6320"/>
    <n v="2"/>
    <n v="3740.8"/>
    <x v="3"/>
    <x v="401"/>
    <x v="401"/>
    <n v="7"/>
    <s v="08-05-2024"/>
    <s v="Delivered"/>
    <x v="3"/>
    <n v="33667.199999999997"/>
    <x v="0"/>
    <n v="21027.200000000001"/>
  </r>
  <r>
    <n v="57505459"/>
    <x v="5"/>
    <n v="784572"/>
    <n v="11392"/>
    <n v="6320"/>
    <n v="1"/>
    <n v="0"/>
    <x v="0"/>
    <x v="413"/>
    <x v="413"/>
    <n v="4"/>
    <s v="18-05-2024"/>
    <s v="Delivered"/>
    <x v="0"/>
    <n v="11392"/>
    <x v="4"/>
    <n v="5072"/>
  </r>
  <r>
    <n v="32396311"/>
    <x v="5"/>
    <n v="718382"/>
    <n v="12227"/>
    <n v="6320"/>
    <n v="2"/>
    <n v="3668.1"/>
    <x v="1"/>
    <x v="414"/>
    <x v="414"/>
    <n v="5"/>
    <s v="09-05-2024"/>
    <s v="Delivered"/>
    <x v="2"/>
    <n v="20785.900000000001"/>
    <x v="2"/>
    <n v="8145.9"/>
  </r>
  <r>
    <n v="97976094"/>
    <x v="14"/>
    <n v="704283"/>
    <n v="5452"/>
    <n v="819"/>
    <n v="1"/>
    <n v="817.8"/>
    <x v="1"/>
    <x v="414"/>
    <x v="414"/>
    <n v="5"/>
    <s v="09-05-2024"/>
    <s v="Delivered"/>
    <x v="2"/>
    <n v="4634.2"/>
    <x v="3"/>
    <n v="3815.2"/>
  </r>
  <r>
    <n v="78281335"/>
    <x v="14"/>
    <n v="815332"/>
    <n v="11014"/>
    <n v="819"/>
    <n v="1"/>
    <n v="0"/>
    <x v="0"/>
    <x v="406"/>
    <x v="406"/>
    <n v="3"/>
    <s v="12-05-2024"/>
    <s v="Delivered"/>
    <x v="0"/>
    <n v="11014"/>
    <x v="1"/>
    <n v="10195"/>
  </r>
  <r>
    <n v="49000919"/>
    <x v="14"/>
    <n v="700241"/>
    <n v="19078"/>
    <n v="819"/>
    <n v="2"/>
    <n v="5723.4"/>
    <x v="1"/>
    <x v="403"/>
    <x v="403"/>
    <n v="6"/>
    <s v="02-05-2024"/>
    <s v="Delivered"/>
    <x v="3"/>
    <n v="32432.6"/>
    <x v="0"/>
    <n v="30794.6"/>
  </r>
  <r>
    <n v="80215481"/>
    <x v="14"/>
    <n v="681137"/>
    <n v="12319"/>
    <n v="819"/>
    <n v="1"/>
    <n v="0"/>
    <x v="0"/>
    <x v="411"/>
    <x v="411"/>
    <n v="7"/>
    <s v="22-05-2024"/>
    <s v="Delivered"/>
    <x v="1"/>
    <n v="12319"/>
    <x v="3"/>
    <n v="11500"/>
  </r>
  <r>
    <n v="37040091"/>
    <x v="14"/>
    <n v="385679"/>
    <n v="8705"/>
    <n v="819"/>
    <n v="1"/>
    <n v="0"/>
    <x v="0"/>
    <x v="403"/>
    <x v="403"/>
    <n v="7"/>
    <s v="03-05-2024"/>
    <s v="Delivered"/>
    <x v="0"/>
    <n v="8705"/>
    <x v="0"/>
    <n v="7886"/>
  </r>
  <r>
    <n v="77996124"/>
    <x v="13"/>
    <n v="311957"/>
    <n v="11433"/>
    <n v="2243"/>
    <n v="1"/>
    <n v="0"/>
    <x v="0"/>
    <x v="67"/>
    <x v="67"/>
    <n v="6"/>
    <s v="04-05-2024"/>
    <s v="Delivered"/>
    <x v="0"/>
    <n v="11433"/>
    <x v="1"/>
    <n v="9190"/>
  </r>
  <r>
    <n v="73734252"/>
    <x v="11"/>
    <n v="913666"/>
    <n v="15552"/>
    <n v="14603"/>
    <n v="1"/>
    <n v="777.6"/>
    <x v="2"/>
    <x v="399"/>
    <x v="399"/>
    <n v="2"/>
    <s v="14-05-2024"/>
    <s v="Delivered"/>
    <x v="0"/>
    <n v="14774.4"/>
    <x v="2"/>
    <n v="171.4"/>
  </r>
  <r>
    <n v="65825346"/>
    <x v="11"/>
    <n v="536318"/>
    <n v="18003"/>
    <n v="14603"/>
    <n v="4"/>
    <n v="0"/>
    <x v="0"/>
    <x v="406"/>
    <x v="406"/>
    <n v="1"/>
    <s v="10-05-2024"/>
    <s v="Delivered"/>
    <x v="0"/>
    <n v="72012"/>
    <x v="3"/>
    <n v="13600"/>
  </r>
  <r>
    <n v="86741644"/>
    <x v="11"/>
    <n v="977948"/>
    <n v="14475"/>
    <n v="14603"/>
    <n v="3"/>
    <n v="6513.75"/>
    <x v="1"/>
    <x v="397"/>
    <x v="397"/>
    <n v="2"/>
    <s v="08-05-2024"/>
    <s v="Delivered"/>
    <x v="0"/>
    <n v="36911.25"/>
    <x v="2"/>
    <n v="-6897.75"/>
  </r>
  <r>
    <n v="21063273"/>
    <x v="11"/>
    <n v="979592"/>
    <n v="18772"/>
    <n v="14603"/>
    <n v="1"/>
    <n v="1877.2"/>
    <x v="3"/>
    <x v="412"/>
    <x v="412"/>
    <n v="3"/>
    <s v="03-05-2024"/>
    <s v="Delivered"/>
    <x v="0"/>
    <n v="16894.8"/>
    <x v="0"/>
    <n v="2291.8000000000002"/>
  </r>
  <r>
    <n v="91411889"/>
    <x v="7"/>
    <n v="295841"/>
    <n v="13731"/>
    <n v="13689"/>
    <n v="2"/>
    <n v="0"/>
    <x v="0"/>
    <x v="411"/>
    <x v="411"/>
    <n v="1"/>
    <s v="16-05-2024"/>
    <s v="Delivered"/>
    <x v="1"/>
    <n v="27462"/>
    <x v="0"/>
    <n v="84"/>
  </r>
  <r>
    <n v="85942072"/>
    <x v="9"/>
    <n v="746012"/>
    <n v="10003"/>
    <n v="7043"/>
    <n v="2"/>
    <n v="0"/>
    <x v="0"/>
    <x v="403"/>
    <x v="403"/>
    <n v="5"/>
    <s v="01-05-2024"/>
    <s v="Delivered"/>
    <x v="2"/>
    <n v="20006"/>
    <x v="3"/>
    <n v="5920"/>
  </r>
  <r>
    <n v="93935292"/>
    <x v="9"/>
    <n v="493804"/>
    <n v="2033"/>
    <n v="7043"/>
    <n v="1"/>
    <n v="0"/>
    <x v="0"/>
    <x v="407"/>
    <x v="407"/>
    <n v="3"/>
    <s v="02-05-2024"/>
    <s v="Delivered"/>
    <x v="0"/>
    <n v="2033"/>
    <x v="2"/>
    <n v="-5010"/>
  </r>
  <r>
    <n v="78227286"/>
    <x v="9"/>
    <n v="386040"/>
    <n v="14695"/>
    <n v="7043"/>
    <n v="2"/>
    <n v="0"/>
    <x v="0"/>
    <x v="412"/>
    <x v="412"/>
    <n v="7"/>
    <s v="07-05-2024"/>
    <s v="Delivered"/>
    <x v="0"/>
    <n v="29390"/>
    <x v="1"/>
    <n v="15304"/>
  </r>
  <r>
    <n v="51888314"/>
    <x v="9"/>
    <n v="409365"/>
    <n v="2657"/>
    <n v="7043"/>
    <n v="3"/>
    <n v="398.55"/>
    <x v="2"/>
    <x v="399"/>
    <x v="399"/>
    <n v="4"/>
    <s v="16-05-2024"/>
    <s v="Delivered"/>
    <x v="0"/>
    <n v="7572.45"/>
    <x v="2"/>
    <n v="-13556.55"/>
  </r>
  <r>
    <n v="80137085"/>
    <x v="9"/>
    <n v="799166"/>
    <n v="12753"/>
    <n v="7043"/>
    <n v="1"/>
    <n v="2550.6"/>
    <x v="4"/>
    <x v="401"/>
    <x v="401"/>
    <n v="2"/>
    <s v="03-05-2024"/>
    <s v="Delivered"/>
    <x v="0"/>
    <n v="10202.4"/>
    <x v="3"/>
    <n v="3159.4"/>
  </r>
  <r>
    <n v="59239353"/>
    <x v="9"/>
    <n v="644114"/>
    <n v="14659"/>
    <n v="7043"/>
    <n v="1"/>
    <n v="0"/>
    <x v="0"/>
    <x v="410"/>
    <x v="410"/>
    <n v="6"/>
    <s v="11-05-2024"/>
    <s v="Delivered"/>
    <x v="0"/>
    <n v="14659"/>
    <x v="1"/>
    <n v="7616"/>
  </r>
  <r>
    <n v="21503440"/>
    <x v="1"/>
    <n v="988734"/>
    <n v="2046"/>
    <n v="3047"/>
    <n v="1"/>
    <n v="0"/>
    <x v="0"/>
    <x v="400"/>
    <x v="400"/>
    <n v="1"/>
    <s v="11-05-2024"/>
    <s v="Delivered"/>
    <x v="0"/>
    <n v="2046"/>
    <x v="3"/>
    <n v="-1001"/>
  </r>
  <r>
    <n v="21307671"/>
    <x v="1"/>
    <n v="331939"/>
    <n v="6052"/>
    <n v="3047"/>
    <n v="3"/>
    <n v="907.8"/>
    <x v="2"/>
    <x v="410"/>
    <x v="410"/>
    <n v="5"/>
    <s v="10-05-2024"/>
    <s v="Delivered"/>
    <x v="0"/>
    <n v="17248.2"/>
    <x v="1"/>
    <n v="8107.2"/>
  </r>
  <r>
    <n v="15584869"/>
    <x v="1"/>
    <n v="614337"/>
    <n v="8963"/>
    <n v="3047"/>
    <n v="2"/>
    <n v="896.3"/>
    <x v="2"/>
    <x v="402"/>
    <x v="402"/>
    <n v="4"/>
    <s v="11-05-2024"/>
    <s v="Delivered"/>
    <x v="2"/>
    <n v="17029.7"/>
    <x v="1"/>
    <n v="10935.7"/>
  </r>
  <r>
    <n v="70340936"/>
    <x v="1"/>
    <n v="289211"/>
    <n v="9553"/>
    <n v="3047"/>
    <n v="1"/>
    <n v="1432.95"/>
    <x v="1"/>
    <x v="405"/>
    <x v="405"/>
    <n v="1"/>
    <s v="12-05-2024"/>
    <s v="Delivered"/>
    <x v="0"/>
    <n v="8120.05"/>
    <x v="1"/>
    <n v="5073.05"/>
  </r>
  <r>
    <n v="98673882"/>
    <x v="1"/>
    <n v="359338"/>
    <n v="16127"/>
    <n v="3047"/>
    <n v="1"/>
    <n v="0"/>
    <x v="0"/>
    <x v="62"/>
    <x v="62"/>
    <n v="7"/>
    <s v="02-05-2024"/>
    <s v="Delivered"/>
    <x v="0"/>
    <n v="16127"/>
    <x v="0"/>
    <n v="13080"/>
  </r>
  <r>
    <n v="49731424"/>
    <x v="12"/>
    <n v="476106"/>
    <n v="14402"/>
    <n v="5308"/>
    <n v="2"/>
    <n v="4320.6000000000004"/>
    <x v="1"/>
    <x v="406"/>
    <x v="406"/>
    <n v="5"/>
    <s v="14-05-2024"/>
    <s v="Delivered"/>
    <x v="0"/>
    <n v="24483.4"/>
    <x v="1"/>
    <n v="13867.4"/>
  </r>
  <r>
    <n v="29825571"/>
    <x v="12"/>
    <n v="679094"/>
    <n v="16197"/>
    <n v="5308"/>
    <n v="2"/>
    <n v="1619.7"/>
    <x v="2"/>
    <x v="399"/>
    <x v="399"/>
    <n v="4"/>
    <s v="16-05-2024"/>
    <s v="Delivered"/>
    <x v="1"/>
    <n v="30774.3"/>
    <x v="1"/>
    <n v="20158.3"/>
  </r>
  <r>
    <n v="78555983"/>
    <x v="12"/>
    <n v="425258"/>
    <n v="2396"/>
    <n v="5308"/>
    <n v="1"/>
    <n v="0"/>
    <x v="0"/>
    <x v="399"/>
    <x v="399"/>
    <n v="4"/>
    <s v="16-05-2024"/>
    <s v="Delivered"/>
    <x v="3"/>
    <n v="2396"/>
    <x v="3"/>
    <n v="-2912"/>
  </r>
  <r>
    <n v="56697654"/>
    <x v="12"/>
    <n v="389159"/>
    <n v="3785"/>
    <n v="5308"/>
    <n v="2"/>
    <n v="0"/>
    <x v="0"/>
    <x v="409"/>
    <x v="409"/>
    <n v="4"/>
    <s v="06-05-2024"/>
    <s v="Delivered"/>
    <x v="0"/>
    <n v="7570"/>
    <x v="0"/>
    <n v="-3046"/>
  </r>
  <r>
    <n v="49117508"/>
    <x v="12"/>
    <n v="356812"/>
    <n v="8849"/>
    <n v="5308"/>
    <n v="2"/>
    <n v="1769.8"/>
    <x v="3"/>
    <x v="399"/>
    <x v="399"/>
    <n v="3"/>
    <s v="15-05-2024"/>
    <s v="Delivered"/>
    <x v="3"/>
    <n v="15928.2"/>
    <x v="2"/>
    <n v="5312.2"/>
  </r>
  <r>
    <n v="19150490"/>
    <x v="0"/>
    <n v="853484"/>
    <n v="7784"/>
    <n v="7859"/>
    <n v="1"/>
    <n v="0"/>
    <x v="0"/>
    <x v="411"/>
    <x v="411"/>
    <n v="4"/>
    <s v="19-05-2024"/>
    <s v="Delivered"/>
    <x v="2"/>
    <n v="7784"/>
    <x v="1"/>
    <n v="-75"/>
  </r>
  <r>
    <n v="54112109"/>
    <x v="0"/>
    <n v="786273"/>
    <n v="3000"/>
    <n v="7859"/>
    <n v="1"/>
    <n v="600"/>
    <x v="4"/>
    <x v="67"/>
    <x v="67"/>
    <n v="7"/>
    <s v="05-05-2024"/>
    <s v="Delivered"/>
    <x v="0"/>
    <n v="2400"/>
    <x v="0"/>
    <n v="-5459"/>
  </r>
  <r>
    <n v="19893106"/>
    <x v="0"/>
    <n v="564158"/>
    <n v="11903"/>
    <n v="7859"/>
    <n v="1"/>
    <n v="595.15"/>
    <x v="2"/>
    <x v="400"/>
    <x v="400"/>
    <n v="2"/>
    <s v="12-05-2024"/>
    <s v="Delivered"/>
    <x v="2"/>
    <n v="11307.85"/>
    <x v="1"/>
    <n v="3448.85"/>
  </r>
  <r>
    <n v="27714442"/>
    <x v="0"/>
    <n v="476106"/>
    <n v="19349"/>
    <n v="7859"/>
    <n v="2"/>
    <n v="0"/>
    <x v="0"/>
    <x v="399"/>
    <x v="399"/>
    <n v="5"/>
    <s v="17-05-2024"/>
    <s v="Delivered"/>
    <x v="1"/>
    <n v="38698"/>
    <x v="2"/>
    <n v="22980"/>
  </r>
  <r>
    <n v="11590610"/>
    <x v="0"/>
    <n v="256757"/>
    <n v="9620"/>
    <n v="7859"/>
    <n v="1"/>
    <n v="0"/>
    <x v="0"/>
    <x v="415"/>
    <x v="415"/>
    <n v="6"/>
    <s v="03-11-2023"/>
    <s v="Delivered"/>
    <x v="0"/>
    <n v="9620"/>
    <x v="1"/>
    <n v="1761"/>
  </r>
  <r>
    <n v="27997624"/>
    <x v="0"/>
    <n v="289913"/>
    <n v="15815"/>
    <n v="7859"/>
    <n v="2"/>
    <n v="3163"/>
    <x v="3"/>
    <x v="416"/>
    <x v="416"/>
    <n v="4"/>
    <s v="19-11-2023"/>
    <s v="Delivered"/>
    <x v="0"/>
    <n v="28467"/>
    <x v="3"/>
    <n v="12749"/>
  </r>
  <r>
    <n v="34422678"/>
    <x v="0"/>
    <n v="664687"/>
    <n v="14781"/>
    <n v="7859"/>
    <n v="1"/>
    <n v="739.05"/>
    <x v="2"/>
    <x v="417"/>
    <x v="417"/>
    <n v="3"/>
    <s v="06-11-2023"/>
    <s v="Delivered"/>
    <x v="1"/>
    <n v="14041.95"/>
    <x v="2"/>
    <n v="6182.95"/>
  </r>
  <r>
    <n v="46866075"/>
    <x v="0"/>
    <n v="480465"/>
    <n v="11227"/>
    <n v="7859"/>
    <n v="2"/>
    <n v="3368.1"/>
    <x v="1"/>
    <x v="418"/>
    <x v="418"/>
    <n v="2"/>
    <s v="20-11-2023"/>
    <s v="Delivered"/>
    <x v="0"/>
    <n v="19085.900000000001"/>
    <x v="2"/>
    <n v="3367.9"/>
  </r>
  <r>
    <n v="70445541"/>
    <x v="1"/>
    <n v="768573"/>
    <n v="16244"/>
    <n v="3047"/>
    <n v="2"/>
    <n v="1624.4"/>
    <x v="2"/>
    <x v="419"/>
    <x v="419"/>
    <n v="7"/>
    <s v="16-11-2023"/>
    <s v="Delivered"/>
    <x v="0"/>
    <n v="30863.599999999999"/>
    <x v="2"/>
    <n v="24769.599999999999"/>
  </r>
  <r>
    <n v="25226815"/>
    <x v="1"/>
    <n v="972924"/>
    <n v="2513"/>
    <n v="3047"/>
    <n v="1"/>
    <n v="376.95"/>
    <x v="1"/>
    <x v="420"/>
    <x v="420"/>
    <n v="1"/>
    <s v="24-11-2023"/>
    <s v="Delivered"/>
    <x v="2"/>
    <n v="2136.0500000000002"/>
    <x v="0"/>
    <n v="-910.95"/>
  </r>
  <r>
    <n v="19957701"/>
    <x v="1"/>
    <n v="518319"/>
    <n v="1324"/>
    <n v="3047"/>
    <n v="1"/>
    <n v="0"/>
    <x v="0"/>
    <x v="421"/>
    <x v="421"/>
    <n v="3"/>
    <s v="24-11-2023"/>
    <s v="Delivered"/>
    <x v="1"/>
    <n v="1324"/>
    <x v="4"/>
    <n v="-1723"/>
  </r>
  <r>
    <n v="49613214"/>
    <x v="1"/>
    <n v="799716"/>
    <n v="3055"/>
    <n v="3047"/>
    <n v="2"/>
    <n v="1222"/>
    <x v="4"/>
    <x v="422"/>
    <x v="422"/>
    <n v="4"/>
    <s v="16-11-2023"/>
    <s v="Delivered"/>
    <x v="2"/>
    <n v="4888"/>
    <x v="2"/>
    <n v="-1206"/>
  </r>
  <r>
    <n v="50151803"/>
    <x v="1"/>
    <n v="412177"/>
    <n v="17730"/>
    <n v="3047"/>
    <n v="1"/>
    <n v="0"/>
    <x v="0"/>
    <x v="423"/>
    <x v="423"/>
    <n v="7"/>
    <s v="23-11-2023"/>
    <s v="Delivered"/>
    <x v="0"/>
    <n v="17730"/>
    <x v="0"/>
    <n v="14683"/>
  </r>
  <r>
    <n v="16202700"/>
    <x v="1"/>
    <n v="304721"/>
    <n v="13738"/>
    <n v="3047"/>
    <n v="1"/>
    <n v="0"/>
    <x v="0"/>
    <x v="424"/>
    <x v="424"/>
    <n v="4"/>
    <s v="04-11-2023"/>
    <s v="Delivered"/>
    <x v="0"/>
    <n v="13738"/>
    <x v="3"/>
    <n v="10691"/>
  </r>
  <r>
    <n v="41774346"/>
    <x v="1"/>
    <n v="597455"/>
    <n v="2064"/>
    <n v="3047"/>
    <n v="1"/>
    <n v="103.2"/>
    <x v="2"/>
    <x v="418"/>
    <x v="418"/>
    <n v="5"/>
    <s v="23-11-2023"/>
    <s v="Delivered"/>
    <x v="0"/>
    <n v="1960.8"/>
    <x v="0"/>
    <n v="-1086.2"/>
  </r>
  <r>
    <n v="18181595"/>
    <x v="2"/>
    <n v="656106"/>
    <n v="7763"/>
    <n v="4833"/>
    <n v="1"/>
    <n v="1164.45"/>
    <x v="1"/>
    <x v="425"/>
    <x v="425"/>
    <n v="7"/>
    <s v="18-11-2023"/>
    <s v="Delivered"/>
    <x v="2"/>
    <n v="6598.55"/>
    <x v="3"/>
    <n v="1765.55"/>
  </r>
  <r>
    <n v="45482091"/>
    <x v="2"/>
    <n v="385636"/>
    <n v="12698"/>
    <n v="4833"/>
    <n v="1"/>
    <n v="1269.8"/>
    <x v="3"/>
    <x v="424"/>
    <x v="424"/>
    <n v="5"/>
    <s v="05-11-2023"/>
    <s v="Delivered"/>
    <x v="2"/>
    <n v="11428.2"/>
    <x v="2"/>
    <n v="6595.2"/>
  </r>
  <r>
    <n v="98870276"/>
    <x v="2"/>
    <n v="215440"/>
    <n v="9050"/>
    <n v="4833"/>
    <n v="2"/>
    <n v="0"/>
    <x v="0"/>
    <x v="426"/>
    <x v="426"/>
    <n v="4"/>
    <s v="03-11-2023"/>
    <s v="Delivered"/>
    <x v="3"/>
    <n v="18100"/>
    <x v="2"/>
    <n v="8434"/>
  </r>
  <r>
    <n v="71753160"/>
    <x v="2"/>
    <n v="784646"/>
    <n v="19271"/>
    <n v="4833"/>
    <n v="1"/>
    <n v="963.55"/>
    <x v="2"/>
    <x v="427"/>
    <x v="427"/>
    <n v="6"/>
    <s v="19-11-2023"/>
    <s v="Delivered"/>
    <x v="0"/>
    <n v="18307.45"/>
    <x v="0"/>
    <n v="13474.45"/>
  </r>
  <r>
    <n v="54039837"/>
    <x v="2"/>
    <n v="777321"/>
    <n v="824"/>
    <n v="4833"/>
    <n v="3"/>
    <n v="494.4"/>
    <x v="4"/>
    <x v="428"/>
    <x v="428"/>
    <n v="5"/>
    <s v="29-11-2023"/>
    <s v="Delivered"/>
    <x v="0"/>
    <n v="1977.6"/>
    <x v="2"/>
    <n v="-12521.4"/>
  </r>
  <r>
    <n v="25276327"/>
    <x v="2"/>
    <n v="971523"/>
    <n v="7633"/>
    <n v="4833"/>
    <n v="2"/>
    <n v="763.3"/>
    <x v="2"/>
    <x v="429"/>
    <x v="429"/>
    <n v="4"/>
    <s v="06-11-2023"/>
    <s v="Delivered"/>
    <x v="0"/>
    <n v="14502.7"/>
    <x v="1"/>
    <n v="4836.7"/>
  </r>
  <r>
    <n v="87054398"/>
    <x v="2"/>
    <n v="217367"/>
    <n v="16774"/>
    <n v="4833"/>
    <n v="1"/>
    <n v="0"/>
    <x v="0"/>
    <x v="426"/>
    <x v="426"/>
    <n v="3"/>
    <s v="02-11-2023"/>
    <s v="Delivered"/>
    <x v="0"/>
    <n v="16774"/>
    <x v="2"/>
    <n v="11941"/>
  </r>
  <r>
    <n v="26194158"/>
    <x v="2"/>
    <n v="575351"/>
    <n v="3031"/>
    <n v="4833"/>
    <n v="1"/>
    <n v="0"/>
    <x v="0"/>
    <x v="417"/>
    <x v="417"/>
    <n v="7"/>
    <s v="10-11-2023"/>
    <s v="Delivered"/>
    <x v="0"/>
    <n v="3031"/>
    <x v="3"/>
    <n v="-1802"/>
  </r>
  <r>
    <n v="54410148"/>
    <x v="2"/>
    <n v="705972"/>
    <n v="1419"/>
    <n v="4833"/>
    <n v="1"/>
    <n v="0"/>
    <x v="0"/>
    <x v="430"/>
    <x v="430"/>
    <n v="7"/>
    <s v="12-11-2023"/>
    <s v="Delivered"/>
    <x v="3"/>
    <n v="1419"/>
    <x v="1"/>
    <n v="-3414"/>
  </r>
  <r>
    <n v="46619573"/>
    <x v="3"/>
    <n v="382294"/>
    <n v="19725"/>
    <n v="5303"/>
    <n v="2"/>
    <n v="5917.5"/>
    <x v="1"/>
    <x v="431"/>
    <x v="431"/>
    <n v="5"/>
    <s v="27-11-2023"/>
    <s v="Delivered"/>
    <x v="3"/>
    <n v="33532.5"/>
    <x v="3"/>
    <n v="22926.5"/>
  </r>
  <r>
    <n v="48851599"/>
    <x v="3"/>
    <n v="289211"/>
    <n v="15471"/>
    <n v="5303"/>
    <n v="1"/>
    <n v="0"/>
    <x v="0"/>
    <x v="428"/>
    <x v="428"/>
    <n v="3"/>
    <s v="27-11-2023"/>
    <s v="Delivered"/>
    <x v="1"/>
    <n v="15471"/>
    <x v="3"/>
    <n v="10168"/>
  </r>
  <r>
    <n v="59070856"/>
    <x v="3"/>
    <n v="359077"/>
    <n v="13952"/>
    <n v="5303"/>
    <n v="2"/>
    <n v="1395.2"/>
    <x v="2"/>
    <x v="428"/>
    <x v="428"/>
    <n v="1"/>
    <s v="25-11-2023"/>
    <s v="Delivered"/>
    <x v="0"/>
    <n v="26508.799999999999"/>
    <x v="2"/>
    <n v="15902.8"/>
  </r>
  <r>
    <n v="49385195"/>
    <x v="3"/>
    <n v="371276"/>
    <n v="2974"/>
    <n v="5303"/>
    <n v="1"/>
    <n v="0"/>
    <x v="0"/>
    <x v="425"/>
    <x v="425"/>
    <n v="7"/>
    <s v="18-11-2023"/>
    <s v="Delivered"/>
    <x v="0"/>
    <n v="2974"/>
    <x v="3"/>
    <n v="-2329"/>
  </r>
  <r>
    <n v="96368203"/>
    <x v="3"/>
    <n v="972303"/>
    <n v="6055"/>
    <n v="5303"/>
    <n v="1"/>
    <n v="302.75"/>
    <x v="2"/>
    <x v="136"/>
    <x v="136"/>
    <n v="1"/>
    <s v="28-11-2023"/>
    <s v="Delivered"/>
    <x v="0"/>
    <n v="5752.25"/>
    <x v="1"/>
    <n v="449.25"/>
  </r>
  <r>
    <n v="83534128"/>
    <x v="3"/>
    <n v="345131"/>
    <n v="16038"/>
    <n v="5303"/>
    <n v="2"/>
    <n v="0"/>
    <x v="0"/>
    <x v="427"/>
    <x v="427"/>
    <n v="3"/>
    <s v="16-11-2023"/>
    <s v="Delivered"/>
    <x v="2"/>
    <n v="32076"/>
    <x v="1"/>
    <n v="21470"/>
  </r>
  <r>
    <n v="63643924"/>
    <x v="3"/>
    <n v="209576"/>
    <n v="8598"/>
    <n v="5303"/>
    <n v="3"/>
    <n v="2579.4"/>
    <x v="3"/>
    <x v="432"/>
    <x v="432"/>
    <n v="3"/>
    <s v="20-11-2023"/>
    <s v="Delivered"/>
    <x v="0"/>
    <n v="23214.6"/>
    <x v="1"/>
    <n v="7305.6"/>
  </r>
  <r>
    <n v="70873663"/>
    <x v="4"/>
    <n v="206945"/>
    <n v="11756"/>
    <n v="1807"/>
    <n v="1"/>
    <n v="1175.5999999999999"/>
    <x v="3"/>
    <x v="433"/>
    <x v="433"/>
    <n v="2"/>
    <s v="16-11-2023"/>
    <s v="Delivered"/>
    <x v="0"/>
    <n v="10580.4"/>
    <x v="0"/>
    <n v="8773.4"/>
  </r>
  <r>
    <n v="98010774"/>
    <x v="4"/>
    <n v="553907"/>
    <n v="13456"/>
    <n v="1807"/>
    <n v="3"/>
    <n v="0"/>
    <x v="0"/>
    <x v="434"/>
    <x v="434"/>
    <n v="3"/>
    <s v="22-11-2023"/>
    <s v="Delivered"/>
    <x v="0"/>
    <n v="40368"/>
    <x v="2"/>
    <n v="34947"/>
  </r>
  <r>
    <n v="12729224"/>
    <x v="4"/>
    <n v="269832"/>
    <n v="5157"/>
    <n v="1807"/>
    <n v="1"/>
    <n v="0"/>
    <x v="0"/>
    <x v="427"/>
    <x v="427"/>
    <n v="4"/>
    <s v="17-11-2023"/>
    <s v="Delivered"/>
    <x v="0"/>
    <n v="5157"/>
    <x v="2"/>
    <n v="3350"/>
  </r>
  <r>
    <n v="98955314"/>
    <x v="4"/>
    <n v="223853"/>
    <n v="14316"/>
    <n v="1807"/>
    <n v="1"/>
    <n v="0"/>
    <x v="0"/>
    <x v="428"/>
    <x v="428"/>
    <n v="1"/>
    <s v="25-11-2023"/>
    <s v="Delivered"/>
    <x v="3"/>
    <n v="14316"/>
    <x v="2"/>
    <n v="12509"/>
  </r>
  <r>
    <n v="59858348"/>
    <x v="4"/>
    <n v="616297"/>
    <n v="6468"/>
    <n v="1807"/>
    <n v="1"/>
    <n v="0"/>
    <x v="0"/>
    <x v="421"/>
    <x v="421"/>
    <n v="4"/>
    <s v="25-11-2023"/>
    <s v="Delivered"/>
    <x v="0"/>
    <n v="6468"/>
    <x v="3"/>
    <n v="4661"/>
  </r>
  <r>
    <n v="98346110"/>
    <x v="4"/>
    <n v="342921"/>
    <n v="2908"/>
    <n v="1807"/>
    <n v="1"/>
    <n v="0"/>
    <x v="0"/>
    <x v="435"/>
    <x v="435"/>
    <n v="5"/>
    <s v="12-11-2023"/>
    <s v="Delivered"/>
    <x v="0"/>
    <n v="2908"/>
    <x v="3"/>
    <n v="1101"/>
  </r>
  <r>
    <n v="89920257"/>
    <x v="4"/>
    <n v="391663"/>
    <n v="4835"/>
    <n v="1807"/>
    <n v="4"/>
    <n v="0"/>
    <x v="0"/>
    <x v="421"/>
    <x v="421"/>
    <n v="2"/>
    <s v="23-11-2023"/>
    <s v="Delivered"/>
    <x v="0"/>
    <n v="19340"/>
    <x v="1"/>
    <n v="12112"/>
  </r>
  <r>
    <n v="60622842"/>
    <x v="5"/>
    <n v="930361"/>
    <n v="17558"/>
    <n v="6320"/>
    <n v="1"/>
    <n v="0"/>
    <x v="0"/>
    <x v="427"/>
    <x v="427"/>
    <n v="5"/>
    <s v="18-11-2023"/>
    <s v="Delivered"/>
    <x v="2"/>
    <n v="17558"/>
    <x v="0"/>
    <n v="11238"/>
  </r>
  <r>
    <n v="23542127"/>
    <x v="5"/>
    <n v="297527"/>
    <n v="531"/>
    <n v="6320"/>
    <n v="1"/>
    <n v="53.1"/>
    <x v="3"/>
    <x v="422"/>
    <x v="422"/>
    <n v="1"/>
    <s v="13-11-2023"/>
    <s v="Delivered"/>
    <x v="0"/>
    <n v="477.9"/>
    <x v="2"/>
    <n v="-5842.1"/>
  </r>
  <r>
    <n v="71594457"/>
    <x v="5"/>
    <n v="748615"/>
    <n v="10238"/>
    <n v="6320"/>
    <n v="2"/>
    <n v="1023.8"/>
    <x v="2"/>
    <x v="436"/>
    <x v="436"/>
    <n v="7"/>
    <s v="17-11-2023"/>
    <s v="Delivered"/>
    <x v="1"/>
    <n v="19452.2"/>
    <x v="1"/>
    <n v="6812.2"/>
  </r>
  <r>
    <n v="57912262"/>
    <x v="5"/>
    <n v="459409"/>
    <n v="14984"/>
    <n v="6320"/>
    <n v="1"/>
    <n v="0"/>
    <x v="0"/>
    <x v="424"/>
    <x v="424"/>
    <n v="7"/>
    <s v="07-11-2023"/>
    <s v="Delivered"/>
    <x v="1"/>
    <n v="14984"/>
    <x v="1"/>
    <n v="8664"/>
  </r>
  <r>
    <n v="96274567"/>
    <x v="5"/>
    <n v="256778"/>
    <n v="15788"/>
    <n v="6320"/>
    <n v="1"/>
    <n v="2368.1999999999998"/>
    <x v="1"/>
    <x v="437"/>
    <x v="437"/>
    <n v="4"/>
    <s v="02-11-2023"/>
    <s v="Delivered"/>
    <x v="0"/>
    <n v="13419.8"/>
    <x v="2"/>
    <n v="7099.8"/>
  </r>
  <r>
    <n v="73411827"/>
    <x v="5"/>
    <n v="443807"/>
    <n v="16335"/>
    <n v="6320"/>
    <n v="1"/>
    <n v="0"/>
    <x v="0"/>
    <x v="438"/>
    <x v="438"/>
    <n v="1"/>
    <s v="09-11-2023"/>
    <s v="Delivered"/>
    <x v="3"/>
    <n v="16335"/>
    <x v="1"/>
    <n v="10015"/>
  </r>
  <r>
    <n v="86181117"/>
    <x v="5"/>
    <n v="462227"/>
    <n v="19667"/>
    <n v="6320"/>
    <n v="1"/>
    <n v="0"/>
    <x v="0"/>
    <x v="417"/>
    <x v="417"/>
    <n v="1"/>
    <s v="04-11-2023"/>
    <s v="Delivered"/>
    <x v="3"/>
    <n v="19667"/>
    <x v="3"/>
    <n v="13347"/>
  </r>
  <r>
    <n v="94970119"/>
    <x v="5"/>
    <n v="804875"/>
    <n v="12655"/>
    <n v="6320"/>
    <n v="2"/>
    <n v="0"/>
    <x v="0"/>
    <x v="421"/>
    <x v="421"/>
    <n v="1"/>
    <s v="22-11-2023"/>
    <s v="Delivered"/>
    <x v="0"/>
    <n v="25310"/>
    <x v="1"/>
    <n v="12670"/>
  </r>
  <r>
    <n v="23492385"/>
    <x v="5"/>
    <n v="682418"/>
    <n v="7867"/>
    <n v="6320"/>
    <n v="1"/>
    <n v="0"/>
    <x v="0"/>
    <x v="431"/>
    <x v="431"/>
    <n v="3"/>
    <s v="25-11-2023"/>
    <s v="Delivered"/>
    <x v="1"/>
    <n v="7867"/>
    <x v="3"/>
    <n v="1547"/>
  </r>
  <r>
    <n v="21087928"/>
    <x v="6"/>
    <n v="600080"/>
    <n v="6579"/>
    <n v="6716"/>
    <n v="1"/>
    <n v="0"/>
    <x v="0"/>
    <x v="429"/>
    <x v="429"/>
    <n v="6"/>
    <s v="08-11-2023"/>
    <s v="Delivered"/>
    <x v="0"/>
    <n v="6579"/>
    <x v="3"/>
    <n v="-137"/>
  </r>
  <r>
    <n v="64280720"/>
    <x v="6"/>
    <n v="577808"/>
    <n v="12823"/>
    <n v="6716"/>
    <n v="1"/>
    <n v="0"/>
    <x v="0"/>
    <x v="415"/>
    <x v="415"/>
    <n v="5"/>
    <s v="02-11-2023"/>
    <s v="Delivered"/>
    <x v="2"/>
    <n v="12823"/>
    <x v="0"/>
    <n v="6107"/>
  </r>
  <r>
    <n v="69686067"/>
    <x v="6"/>
    <n v="214400"/>
    <n v="16782"/>
    <n v="6716"/>
    <n v="1"/>
    <n v="0"/>
    <x v="0"/>
    <x v="437"/>
    <x v="437"/>
    <n v="3"/>
    <s v="01-11-2023"/>
    <s v="Delivered"/>
    <x v="0"/>
    <n v="16782"/>
    <x v="2"/>
    <n v="10066"/>
  </r>
  <r>
    <n v="95618110"/>
    <x v="6"/>
    <n v="994268"/>
    <n v="7564"/>
    <n v="6716"/>
    <n v="2"/>
    <n v="1512.8"/>
    <x v="3"/>
    <x v="439"/>
    <x v="439"/>
    <n v="5"/>
    <s v="06-11-2023"/>
    <s v="Delivered"/>
    <x v="0"/>
    <n v="13615.2"/>
    <x v="1"/>
    <n v="183.2"/>
  </r>
  <r>
    <n v="38470244"/>
    <x v="6"/>
    <n v="961127"/>
    <n v="10729"/>
    <n v="6716"/>
    <n v="2"/>
    <n v="0"/>
    <x v="0"/>
    <x v="437"/>
    <x v="437"/>
    <n v="7"/>
    <s v="05-11-2023"/>
    <s v="Delivered"/>
    <x v="0"/>
    <n v="21458"/>
    <x v="0"/>
    <n v="8026"/>
  </r>
  <r>
    <n v="34391257"/>
    <x v="6"/>
    <n v="314626"/>
    <n v="3616"/>
    <n v="6716"/>
    <n v="1"/>
    <n v="0"/>
    <x v="0"/>
    <x v="136"/>
    <x v="136"/>
    <n v="1"/>
    <s v="28-11-2023"/>
    <s v="Delivered"/>
    <x v="0"/>
    <n v="3616"/>
    <x v="0"/>
    <n v="-3100"/>
  </r>
  <r>
    <n v="35487660"/>
    <x v="6"/>
    <n v="761091"/>
    <n v="2567"/>
    <n v="6716"/>
    <n v="3"/>
    <n v="1540.2"/>
    <x v="4"/>
    <x v="439"/>
    <x v="439"/>
    <n v="7"/>
    <s v="08-11-2023"/>
    <s v="Delivered"/>
    <x v="0"/>
    <n v="6160.8"/>
    <x v="0"/>
    <n v="-13987.2"/>
  </r>
  <r>
    <n v="37291394"/>
    <x v="7"/>
    <n v="570040"/>
    <n v="1842"/>
    <n v="13689"/>
    <n v="1"/>
    <n v="0"/>
    <x v="0"/>
    <x v="430"/>
    <x v="430"/>
    <n v="3"/>
    <s v="08-11-2023"/>
    <s v="Delivered"/>
    <x v="0"/>
    <n v="1842"/>
    <x v="0"/>
    <n v="-11847"/>
  </r>
  <r>
    <n v="88319168"/>
    <x v="7"/>
    <n v="837460"/>
    <n v="17075"/>
    <n v="13689"/>
    <n v="3"/>
    <n v="0"/>
    <x v="0"/>
    <x v="417"/>
    <x v="417"/>
    <n v="3"/>
    <s v="06-11-2023"/>
    <s v="Delivered"/>
    <x v="3"/>
    <n v="51225"/>
    <x v="1"/>
    <n v="10158"/>
  </r>
  <r>
    <n v="38876195"/>
    <x v="7"/>
    <n v="430019"/>
    <n v="4847"/>
    <n v="13689"/>
    <n v="2"/>
    <n v="0"/>
    <x v="0"/>
    <x v="421"/>
    <x v="421"/>
    <n v="3"/>
    <s v="24-11-2023"/>
    <s v="Delivered"/>
    <x v="3"/>
    <n v="9694"/>
    <x v="3"/>
    <n v="-17684"/>
  </r>
  <r>
    <n v="28468304"/>
    <x v="7"/>
    <n v="468371"/>
    <n v="6622"/>
    <n v="13689"/>
    <n v="4"/>
    <n v="1324.4"/>
    <x v="2"/>
    <x v="427"/>
    <x v="427"/>
    <n v="7"/>
    <s v="20-11-2023"/>
    <s v="Delivered"/>
    <x v="0"/>
    <n v="25163.599999999999"/>
    <x v="2"/>
    <n v="-29592.400000000001"/>
  </r>
  <r>
    <n v="91202508"/>
    <x v="7"/>
    <n v="671706"/>
    <n v="18571"/>
    <n v="13689"/>
    <n v="1"/>
    <n v="0"/>
    <x v="0"/>
    <x v="430"/>
    <x v="430"/>
    <n v="6"/>
    <s v="11-11-2023"/>
    <s v="Delivered"/>
    <x v="0"/>
    <n v="18571"/>
    <x v="3"/>
    <n v="4882"/>
  </r>
  <r>
    <n v="87201917"/>
    <x v="7"/>
    <n v="705666"/>
    <n v="14880"/>
    <n v="13689"/>
    <n v="3"/>
    <n v="2232"/>
    <x v="2"/>
    <x v="418"/>
    <x v="418"/>
    <n v="2"/>
    <s v="20-11-2023"/>
    <s v="Delivered"/>
    <x v="0"/>
    <n v="42408"/>
    <x v="2"/>
    <n v="1341"/>
  </r>
  <r>
    <n v="54058573"/>
    <x v="7"/>
    <n v="674760"/>
    <n v="7746"/>
    <n v="13689"/>
    <n v="1"/>
    <n v="0"/>
    <x v="0"/>
    <x v="432"/>
    <x v="432"/>
    <n v="3"/>
    <s v="20-11-2023"/>
    <s v="Delivered"/>
    <x v="2"/>
    <n v="7746"/>
    <x v="1"/>
    <n v="-5943"/>
  </r>
  <r>
    <n v="92097999"/>
    <x v="7"/>
    <n v="993454"/>
    <n v="19060"/>
    <n v="13689"/>
    <n v="1"/>
    <n v="1906"/>
    <x v="3"/>
    <x v="424"/>
    <x v="424"/>
    <n v="3"/>
    <s v="03-11-2023"/>
    <s v="Delivered"/>
    <x v="0"/>
    <n v="17154"/>
    <x v="0"/>
    <n v="3465"/>
  </r>
  <r>
    <n v="45000508"/>
    <x v="8"/>
    <n v="981519"/>
    <n v="11160"/>
    <n v="8679"/>
    <n v="1"/>
    <n v="0"/>
    <x v="0"/>
    <x v="440"/>
    <x v="440"/>
    <n v="6"/>
    <s v="02-11-2023"/>
    <s v="Delivered"/>
    <x v="0"/>
    <n v="11160"/>
    <x v="1"/>
    <n v="2481"/>
  </r>
  <r>
    <n v="57183837"/>
    <x v="8"/>
    <n v="316683"/>
    <n v="12273"/>
    <n v="8679"/>
    <n v="3"/>
    <n v="0"/>
    <x v="0"/>
    <x v="420"/>
    <x v="420"/>
    <n v="1"/>
    <s v="24-11-2023"/>
    <s v="Delivered"/>
    <x v="1"/>
    <n v="36819"/>
    <x v="2"/>
    <n v="10782"/>
  </r>
  <r>
    <n v="86560394"/>
    <x v="8"/>
    <n v="529119"/>
    <n v="11227"/>
    <n v="8679"/>
    <n v="1"/>
    <n v="561.35"/>
    <x v="2"/>
    <x v="438"/>
    <x v="438"/>
    <n v="7"/>
    <s v="15-11-2023"/>
    <s v="Delivered"/>
    <x v="0"/>
    <n v="10665.65"/>
    <x v="1"/>
    <n v="1986.65"/>
  </r>
  <r>
    <n v="23574883"/>
    <x v="8"/>
    <n v="575565"/>
    <n v="15315"/>
    <n v="8679"/>
    <n v="1"/>
    <n v="0"/>
    <x v="0"/>
    <x v="425"/>
    <x v="425"/>
    <n v="1"/>
    <s v="12-11-2023"/>
    <s v="Delivered"/>
    <x v="2"/>
    <n v="15315"/>
    <x v="0"/>
    <n v="6636"/>
  </r>
  <r>
    <n v="75266178"/>
    <x v="8"/>
    <n v="742752"/>
    <n v="10120"/>
    <n v="8679"/>
    <n v="1"/>
    <n v="0"/>
    <x v="0"/>
    <x v="431"/>
    <x v="431"/>
    <n v="4"/>
    <s v="26-11-2023"/>
    <s v="Delivered"/>
    <x v="1"/>
    <n v="10120"/>
    <x v="1"/>
    <n v="1441"/>
  </r>
  <r>
    <n v="96691619"/>
    <x v="8"/>
    <n v="827761"/>
    <n v="5182"/>
    <n v="8679"/>
    <n v="1"/>
    <n v="518.20000000000005"/>
    <x v="3"/>
    <x v="421"/>
    <x v="421"/>
    <n v="7"/>
    <s v="28-11-2023"/>
    <s v="Delivered"/>
    <x v="2"/>
    <n v="4663.8"/>
    <x v="2"/>
    <n v="-4015.2"/>
  </r>
  <r>
    <n v="42394260"/>
    <x v="8"/>
    <n v="541244"/>
    <n v="2687"/>
    <n v="8679"/>
    <n v="1"/>
    <n v="0"/>
    <x v="0"/>
    <x v="423"/>
    <x v="423"/>
    <n v="4"/>
    <s v="20-11-2023"/>
    <s v="Delivered"/>
    <x v="0"/>
    <n v="2687"/>
    <x v="0"/>
    <n v="-5992"/>
  </r>
  <r>
    <n v="11362459"/>
    <x v="8"/>
    <n v="848696"/>
    <n v="5083"/>
    <n v="8679"/>
    <n v="1"/>
    <n v="0"/>
    <x v="0"/>
    <x v="432"/>
    <x v="432"/>
    <n v="7"/>
    <s v="24-11-2023"/>
    <s v="Delivered"/>
    <x v="0"/>
    <n v="5083"/>
    <x v="0"/>
    <n v="-3596"/>
  </r>
  <r>
    <n v="20814950"/>
    <x v="8"/>
    <n v="635352"/>
    <n v="8557"/>
    <n v="8679"/>
    <n v="1"/>
    <n v="0"/>
    <x v="0"/>
    <x v="431"/>
    <x v="431"/>
    <n v="3"/>
    <s v="25-11-2023"/>
    <s v="Delivered"/>
    <x v="0"/>
    <n v="8557"/>
    <x v="1"/>
    <n v="-122"/>
  </r>
  <r>
    <n v="35511941"/>
    <x v="8"/>
    <n v="539162"/>
    <n v="3200"/>
    <n v="8679"/>
    <n v="1"/>
    <n v="0"/>
    <x v="0"/>
    <x v="136"/>
    <x v="136"/>
    <n v="1"/>
    <s v="28-11-2023"/>
    <s v="Delivered"/>
    <x v="0"/>
    <n v="3200"/>
    <x v="1"/>
    <n v="-5479"/>
  </r>
  <r>
    <n v="20202996"/>
    <x v="9"/>
    <n v="377715"/>
    <n v="16890"/>
    <n v="7043"/>
    <n v="1"/>
    <n v="1689"/>
    <x v="3"/>
    <x v="423"/>
    <x v="423"/>
    <n v="5"/>
    <s v="21-11-2023"/>
    <s v="Delivered"/>
    <x v="2"/>
    <n v="15201"/>
    <x v="2"/>
    <n v="8158"/>
  </r>
  <r>
    <n v="98292612"/>
    <x v="9"/>
    <n v="906423"/>
    <n v="9425"/>
    <n v="7043"/>
    <n v="4"/>
    <n v="0"/>
    <x v="0"/>
    <x v="437"/>
    <x v="437"/>
    <n v="6"/>
    <s v="04-11-2023"/>
    <s v="Delivered"/>
    <x v="2"/>
    <n v="37700"/>
    <x v="3"/>
    <n v="9528"/>
  </r>
  <r>
    <n v="39735904"/>
    <x v="9"/>
    <n v="890266"/>
    <n v="15361"/>
    <n v="7043"/>
    <n v="3"/>
    <n v="0"/>
    <x v="0"/>
    <x v="426"/>
    <x v="426"/>
    <n v="4"/>
    <s v="03-11-2023"/>
    <s v="Delivered"/>
    <x v="0"/>
    <n v="46083"/>
    <x v="0"/>
    <n v="24954"/>
  </r>
  <r>
    <n v="76500726"/>
    <x v="9"/>
    <n v="748102"/>
    <n v="9939"/>
    <n v="7043"/>
    <n v="1"/>
    <n v="0"/>
    <x v="0"/>
    <x v="441"/>
    <x v="441"/>
    <n v="6"/>
    <s v="12-11-2023"/>
    <s v="Delivered"/>
    <x v="3"/>
    <n v="9939"/>
    <x v="1"/>
    <n v="2896"/>
  </r>
  <r>
    <n v="83089925"/>
    <x v="9"/>
    <n v="391663"/>
    <n v="14083"/>
    <n v="7043"/>
    <n v="1"/>
    <n v="1408.3"/>
    <x v="3"/>
    <x v="436"/>
    <x v="436"/>
    <n v="4"/>
    <s v="14-11-2023"/>
    <s v="Delivered"/>
    <x v="2"/>
    <n v="12674.7"/>
    <x v="0"/>
    <n v="5631.7"/>
  </r>
  <r>
    <n v="81969657"/>
    <x v="9"/>
    <n v="829402"/>
    <n v="3634"/>
    <n v="7043"/>
    <n v="1"/>
    <n v="0"/>
    <x v="0"/>
    <x v="442"/>
    <x v="442"/>
    <n v="5"/>
    <s v="09-11-2023"/>
    <s v="Delivered"/>
    <x v="0"/>
    <n v="3634"/>
    <x v="0"/>
    <n v="-3409"/>
  </r>
  <r>
    <n v="41157840"/>
    <x v="10"/>
    <n v="819284"/>
    <n v="2460"/>
    <n v="10780"/>
    <n v="1"/>
    <n v="492"/>
    <x v="4"/>
    <x v="442"/>
    <x v="442"/>
    <n v="7"/>
    <s v="11-11-2023"/>
    <s v="Delivered"/>
    <x v="0"/>
    <n v="1968"/>
    <x v="2"/>
    <n v="-8812"/>
  </r>
  <r>
    <n v="14324134"/>
    <x v="10"/>
    <n v="758850"/>
    <n v="12679"/>
    <n v="10780"/>
    <n v="1"/>
    <n v="1901.85"/>
    <x v="1"/>
    <x v="424"/>
    <x v="424"/>
    <n v="5"/>
    <s v="05-11-2023"/>
    <s v="Delivered"/>
    <x v="0"/>
    <n v="10777.15"/>
    <x v="1"/>
    <n v="-2.85"/>
  </r>
  <r>
    <n v="82029307"/>
    <x v="10"/>
    <n v="553777"/>
    <n v="19593"/>
    <n v="10780"/>
    <n v="4"/>
    <n v="0"/>
    <x v="0"/>
    <x v="425"/>
    <x v="425"/>
    <n v="3"/>
    <s v="14-11-2023"/>
    <s v="Delivered"/>
    <x v="0"/>
    <n v="78372"/>
    <x v="3"/>
    <n v="35252"/>
  </r>
  <r>
    <n v="24710878"/>
    <x v="10"/>
    <n v="935381"/>
    <n v="8140"/>
    <n v="10780"/>
    <n v="2"/>
    <n v="0"/>
    <x v="0"/>
    <x v="415"/>
    <x v="415"/>
    <n v="7"/>
    <s v="04-11-2023"/>
    <s v="Delivered"/>
    <x v="0"/>
    <n v="16280"/>
    <x v="0"/>
    <n v="-5280"/>
  </r>
  <r>
    <n v="24879094"/>
    <x v="10"/>
    <n v="704283"/>
    <n v="2766"/>
    <n v="10780"/>
    <n v="1"/>
    <n v="276.60000000000002"/>
    <x v="3"/>
    <x v="438"/>
    <x v="438"/>
    <n v="7"/>
    <s v="15-11-2023"/>
    <s v="Delivered"/>
    <x v="1"/>
    <n v="2489.4"/>
    <x v="2"/>
    <n v="-8290.6"/>
  </r>
  <r>
    <n v="12118101"/>
    <x v="10"/>
    <n v="397062"/>
    <n v="18603"/>
    <n v="10780"/>
    <n v="2"/>
    <n v="5580.9"/>
    <x v="1"/>
    <x v="430"/>
    <x v="430"/>
    <n v="5"/>
    <s v="10-11-2023"/>
    <s v="Delivered"/>
    <x v="0"/>
    <n v="31625.1"/>
    <x v="3"/>
    <n v="10065.1"/>
  </r>
  <r>
    <n v="97227356"/>
    <x v="11"/>
    <n v="931510"/>
    <n v="11272"/>
    <n v="14603"/>
    <n v="2"/>
    <n v="0"/>
    <x v="0"/>
    <x v="429"/>
    <x v="429"/>
    <n v="7"/>
    <s v="09-11-2023"/>
    <s v="Delivered"/>
    <x v="2"/>
    <n v="22544"/>
    <x v="3"/>
    <n v="-6662"/>
  </r>
  <r>
    <n v="43878996"/>
    <x v="11"/>
    <n v="294578"/>
    <n v="6663"/>
    <n v="14603"/>
    <n v="1"/>
    <n v="0"/>
    <x v="0"/>
    <x v="427"/>
    <x v="427"/>
    <n v="3"/>
    <s v="16-11-2023"/>
    <s v="Delivered"/>
    <x v="3"/>
    <n v="6663"/>
    <x v="1"/>
    <n v="-7940"/>
  </r>
  <r>
    <n v="49620038"/>
    <x v="11"/>
    <n v="365358"/>
    <n v="10675"/>
    <n v="14603"/>
    <n v="1"/>
    <n v="0"/>
    <x v="0"/>
    <x v="442"/>
    <x v="442"/>
    <n v="3"/>
    <s v="07-11-2023"/>
    <s v="Delivered"/>
    <x v="3"/>
    <n v="10675"/>
    <x v="2"/>
    <n v="-3928"/>
  </r>
  <r>
    <n v="89412216"/>
    <x v="11"/>
    <n v="327885"/>
    <n v="1160"/>
    <n v="14603"/>
    <n v="2"/>
    <n v="116"/>
    <x v="2"/>
    <x v="441"/>
    <x v="441"/>
    <n v="7"/>
    <s v="13-11-2023"/>
    <s v="Delivered"/>
    <x v="2"/>
    <n v="2204"/>
    <x v="0"/>
    <n v="-27002"/>
  </r>
  <r>
    <n v="30112846"/>
    <x v="11"/>
    <n v="835988"/>
    <n v="3289"/>
    <n v="14603"/>
    <n v="1"/>
    <n v="657.8"/>
    <x v="4"/>
    <x v="439"/>
    <x v="439"/>
    <n v="3"/>
    <s v="04-11-2023"/>
    <s v="Delivered"/>
    <x v="0"/>
    <n v="2631.2"/>
    <x v="1"/>
    <n v="-11971.8"/>
  </r>
  <r>
    <n v="64123845"/>
    <x v="11"/>
    <n v="721718"/>
    <n v="16508"/>
    <n v="14603"/>
    <n v="4"/>
    <n v="0"/>
    <x v="0"/>
    <x v="418"/>
    <x v="418"/>
    <n v="2"/>
    <s v="20-11-2023"/>
    <s v="Delivered"/>
    <x v="1"/>
    <n v="66032"/>
    <x v="2"/>
    <n v="7620"/>
  </r>
  <r>
    <n v="20746667"/>
    <x v="11"/>
    <n v="864678"/>
    <n v="9443"/>
    <n v="14603"/>
    <n v="1"/>
    <n v="472.15"/>
    <x v="2"/>
    <x v="439"/>
    <x v="439"/>
    <n v="3"/>
    <s v="04-11-2023"/>
    <s v="Delivered"/>
    <x v="0"/>
    <n v="8970.85"/>
    <x v="0"/>
    <n v="-5632.15"/>
  </r>
  <r>
    <n v="50455821"/>
    <x v="11"/>
    <n v="283953"/>
    <n v="795"/>
    <n v="14603"/>
    <n v="3"/>
    <n v="119.25"/>
    <x v="2"/>
    <x v="430"/>
    <x v="430"/>
    <n v="3"/>
    <s v="08-11-2023"/>
    <s v="Delivered"/>
    <x v="0"/>
    <n v="2265.75"/>
    <x v="3"/>
    <n v="-41543.25"/>
  </r>
  <r>
    <n v="62958901"/>
    <x v="11"/>
    <n v="200096"/>
    <n v="7025"/>
    <n v="14603"/>
    <n v="2"/>
    <n v="0"/>
    <x v="0"/>
    <x v="417"/>
    <x v="417"/>
    <n v="4"/>
    <s v="07-11-2023"/>
    <s v="Delivered"/>
    <x v="1"/>
    <n v="14050"/>
    <x v="1"/>
    <n v="-15156"/>
  </r>
  <r>
    <n v="93176117"/>
    <x v="11"/>
    <n v="862398"/>
    <n v="8403"/>
    <n v="14603"/>
    <n v="1"/>
    <n v="420.15"/>
    <x v="2"/>
    <x v="417"/>
    <x v="417"/>
    <n v="5"/>
    <s v="08-11-2023"/>
    <s v="Delivered"/>
    <x v="0"/>
    <n v="7982.85"/>
    <x v="0"/>
    <n v="-6620.15"/>
  </r>
  <r>
    <n v="36096655"/>
    <x v="11"/>
    <n v="378593"/>
    <n v="12265"/>
    <n v="14603"/>
    <n v="1"/>
    <n v="0"/>
    <x v="0"/>
    <x v="430"/>
    <x v="430"/>
    <n v="5"/>
    <s v="10-11-2023"/>
    <s v="Delivered"/>
    <x v="2"/>
    <n v="12265"/>
    <x v="1"/>
    <n v="-2338"/>
  </r>
  <r>
    <n v="71368457"/>
    <x v="12"/>
    <n v="353184"/>
    <n v="13676"/>
    <n v="5308"/>
    <n v="3"/>
    <n v="2051.4"/>
    <x v="2"/>
    <x v="421"/>
    <x v="421"/>
    <n v="7"/>
    <s v="28-11-2023"/>
    <s v="Delivered"/>
    <x v="0"/>
    <n v="38976.6"/>
    <x v="2"/>
    <n v="23052.6"/>
  </r>
  <r>
    <n v="49920898"/>
    <x v="12"/>
    <n v="677461"/>
    <n v="17137"/>
    <n v="5308"/>
    <n v="3"/>
    <n v="0"/>
    <x v="0"/>
    <x v="436"/>
    <x v="436"/>
    <n v="3"/>
    <s v="13-11-2023"/>
    <s v="Delivered"/>
    <x v="2"/>
    <n v="51411"/>
    <x v="2"/>
    <n v="35487"/>
  </r>
  <r>
    <n v="61604364"/>
    <x v="12"/>
    <n v="500441"/>
    <n v="2121"/>
    <n v="5308"/>
    <n v="1"/>
    <n v="0"/>
    <x v="0"/>
    <x v="416"/>
    <x v="416"/>
    <n v="5"/>
    <s v="20-11-2023"/>
    <s v="Delivered"/>
    <x v="3"/>
    <n v="2121"/>
    <x v="0"/>
    <n v="-3187"/>
  </r>
  <r>
    <n v="79654147"/>
    <x v="12"/>
    <n v="489511"/>
    <n v="18463"/>
    <n v="5308"/>
    <n v="1"/>
    <n v="0"/>
    <x v="0"/>
    <x v="427"/>
    <x v="427"/>
    <n v="3"/>
    <s v="16-11-2023"/>
    <s v="Delivered"/>
    <x v="2"/>
    <n v="18463"/>
    <x v="2"/>
    <n v="13155"/>
  </r>
  <r>
    <n v="68496914"/>
    <x v="12"/>
    <n v="223536"/>
    <n v="15052"/>
    <n v="5308"/>
    <n v="2"/>
    <n v="3010.4"/>
    <x v="3"/>
    <x v="423"/>
    <x v="423"/>
    <n v="5"/>
    <s v="21-11-2023"/>
    <s v="Delivered"/>
    <x v="1"/>
    <n v="27093.599999999999"/>
    <x v="3"/>
    <n v="16477.599999999999"/>
  </r>
  <r>
    <n v="24366125"/>
    <x v="12"/>
    <n v="921978"/>
    <n v="2291"/>
    <n v="5308"/>
    <n v="1"/>
    <n v="114.55"/>
    <x v="2"/>
    <x v="435"/>
    <x v="435"/>
    <n v="1"/>
    <s v="08-11-2023"/>
    <s v="Delivered"/>
    <x v="3"/>
    <n v="2176.4499999999998"/>
    <x v="2"/>
    <n v="-3131.55"/>
  </r>
  <r>
    <n v="18181586"/>
    <x v="12"/>
    <n v="614337"/>
    <n v="2238"/>
    <n v="5308"/>
    <n v="2"/>
    <n v="895.2"/>
    <x v="4"/>
    <x v="432"/>
    <x v="432"/>
    <n v="6"/>
    <s v="23-11-2023"/>
    <s v="Delivered"/>
    <x v="0"/>
    <n v="3580.8"/>
    <x v="3"/>
    <n v="-7035.2"/>
  </r>
  <r>
    <n v="65177213"/>
    <x v="12"/>
    <n v="524398"/>
    <n v="4328"/>
    <n v="5308"/>
    <n v="2"/>
    <n v="0"/>
    <x v="0"/>
    <x v="435"/>
    <x v="435"/>
    <n v="4"/>
    <s v="11-11-2023"/>
    <s v="Delivered"/>
    <x v="0"/>
    <n v="8656"/>
    <x v="2"/>
    <n v="-1960"/>
  </r>
  <r>
    <n v="23009833"/>
    <x v="12"/>
    <n v="757381"/>
    <n v="11437"/>
    <n v="5308"/>
    <n v="1"/>
    <n v="571.85"/>
    <x v="2"/>
    <x v="422"/>
    <x v="422"/>
    <n v="4"/>
    <s v="16-11-2023"/>
    <s v="Delivered"/>
    <x v="0"/>
    <n v="10865.15"/>
    <x v="1"/>
    <n v="5557.15"/>
  </r>
  <r>
    <n v="95726382"/>
    <x v="13"/>
    <n v="336708"/>
    <n v="3002"/>
    <n v="2243"/>
    <n v="1"/>
    <n v="0"/>
    <x v="0"/>
    <x v="429"/>
    <x v="429"/>
    <n v="2"/>
    <s v="04-11-2023"/>
    <s v="Delivered"/>
    <x v="1"/>
    <n v="3002"/>
    <x v="2"/>
    <n v="759"/>
  </r>
  <r>
    <n v="21097943"/>
    <x v="14"/>
    <n v="607475"/>
    <n v="14479"/>
    <n v="819"/>
    <n v="1"/>
    <n v="2895.8"/>
    <x v="4"/>
    <x v="428"/>
    <x v="428"/>
    <n v="6"/>
    <s v="30-11-2023"/>
    <s v="Delivered"/>
    <x v="3"/>
    <n v="11583.2"/>
    <x v="2"/>
    <n v="10764.2"/>
  </r>
  <r>
    <n v="20593403"/>
    <x v="14"/>
    <n v="271789"/>
    <n v="17558"/>
    <n v="819"/>
    <n v="1"/>
    <n v="877.9"/>
    <x v="2"/>
    <x v="429"/>
    <x v="429"/>
    <n v="6"/>
    <s v="08-11-2023"/>
    <s v="Delivered"/>
    <x v="0"/>
    <n v="16680.099999999999"/>
    <x v="3"/>
    <n v="15861.1"/>
  </r>
  <r>
    <n v="87342561"/>
    <x v="14"/>
    <n v="271950"/>
    <n v="15408"/>
    <n v="819"/>
    <n v="1"/>
    <n v="2311.1999999999998"/>
    <x v="1"/>
    <x v="436"/>
    <x v="436"/>
    <n v="3"/>
    <s v="13-11-2023"/>
    <s v="Delivered"/>
    <x v="0"/>
    <n v="13096.8"/>
    <x v="3"/>
    <n v="12277.8"/>
  </r>
  <r>
    <n v="35643159"/>
    <x v="14"/>
    <n v="822650"/>
    <n v="7401"/>
    <n v="819"/>
    <n v="1"/>
    <n v="1110.1500000000001"/>
    <x v="1"/>
    <x v="441"/>
    <x v="441"/>
    <n v="3"/>
    <s v="09-11-2023"/>
    <s v="Delivered"/>
    <x v="1"/>
    <n v="6290.85"/>
    <x v="2"/>
    <n v="5471.85"/>
  </r>
  <r>
    <n v="74075580"/>
    <x v="8"/>
    <n v="517012"/>
    <n v="12111"/>
    <n v="8679"/>
    <n v="4"/>
    <n v="2422.1999999999998"/>
    <x v="2"/>
    <x v="420"/>
    <x v="420"/>
    <n v="6"/>
    <s v="29-11-2023"/>
    <s v="Delivered"/>
    <x v="0"/>
    <n v="46021.8"/>
    <x v="1"/>
    <n v="11305.8"/>
  </r>
  <r>
    <n v="61226775"/>
    <x v="8"/>
    <n v="438475"/>
    <n v="18502"/>
    <n v="8679"/>
    <n v="2"/>
    <n v="0"/>
    <x v="0"/>
    <x v="417"/>
    <x v="417"/>
    <n v="5"/>
    <s v="08-11-2023"/>
    <s v="Delivered"/>
    <x v="2"/>
    <n v="37004"/>
    <x v="2"/>
    <n v="19646"/>
  </r>
  <r>
    <n v="49529438"/>
    <x v="8"/>
    <n v="345131"/>
    <n v="13293"/>
    <n v="8679"/>
    <n v="2"/>
    <n v="1329.3"/>
    <x v="2"/>
    <x v="431"/>
    <x v="431"/>
    <n v="3"/>
    <s v="25-11-2023"/>
    <s v="Delivered"/>
    <x v="0"/>
    <n v="25256.7"/>
    <x v="3"/>
    <n v="7898.7"/>
  </r>
  <r>
    <n v="87025433"/>
    <x v="8"/>
    <n v="505323"/>
    <n v="18487"/>
    <n v="8679"/>
    <n v="1"/>
    <n v="0"/>
    <x v="0"/>
    <x v="432"/>
    <x v="432"/>
    <n v="2"/>
    <s v="19-11-2023"/>
    <s v="Delivered"/>
    <x v="2"/>
    <n v="18487"/>
    <x v="0"/>
    <n v="9808"/>
  </r>
  <r>
    <n v="86767229"/>
    <x v="8"/>
    <n v="936677"/>
    <n v="17841"/>
    <n v="8679"/>
    <n v="1"/>
    <n v="0"/>
    <x v="0"/>
    <x v="423"/>
    <x v="423"/>
    <n v="5"/>
    <s v="21-11-2023"/>
    <s v="Delivered"/>
    <x v="1"/>
    <n v="17841"/>
    <x v="1"/>
    <n v="9162"/>
  </r>
  <r>
    <n v="14186818"/>
    <x v="10"/>
    <n v="396911"/>
    <n v="12317"/>
    <n v="10780"/>
    <n v="2"/>
    <n v="1231.7"/>
    <x v="2"/>
    <x v="427"/>
    <x v="427"/>
    <n v="7"/>
    <s v="20-11-2023"/>
    <s v="Delivered"/>
    <x v="0"/>
    <n v="23402.3"/>
    <x v="3"/>
    <n v="1842.3"/>
  </r>
  <r>
    <n v="66192230"/>
    <x v="10"/>
    <n v="532270"/>
    <n v="17643"/>
    <n v="10780"/>
    <n v="2"/>
    <n v="1764.3"/>
    <x v="2"/>
    <x v="417"/>
    <x v="417"/>
    <n v="4"/>
    <s v="07-11-2023"/>
    <s v="Delivered"/>
    <x v="2"/>
    <n v="33521.699999999997"/>
    <x v="3"/>
    <n v="11961.7"/>
  </r>
  <r>
    <n v="70465703"/>
    <x v="10"/>
    <n v="994541"/>
    <n v="2742"/>
    <n v="10780"/>
    <n v="2"/>
    <n v="0"/>
    <x v="0"/>
    <x v="417"/>
    <x v="417"/>
    <n v="6"/>
    <s v="09-11-2023"/>
    <s v="Delivered"/>
    <x v="2"/>
    <n v="5484"/>
    <x v="3"/>
    <n v="-16076"/>
  </r>
  <r>
    <n v="37763104"/>
    <x v="10"/>
    <n v="847983"/>
    <n v="16675"/>
    <n v="10780"/>
    <n v="3"/>
    <n v="2501.25"/>
    <x v="2"/>
    <x v="420"/>
    <x v="420"/>
    <n v="3"/>
    <s v="26-11-2023"/>
    <s v="Delivered"/>
    <x v="1"/>
    <n v="47523.75"/>
    <x v="3"/>
    <n v="15183.75"/>
  </r>
  <r>
    <n v="16757958"/>
    <x v="10"/>
    <n v="754718"/>
    <n v="18843"/>
    <n v="10780"/>
    <n v="1"/>
    <n v="0"/>
    <x v="0"/>
    <x v="418"/>
    <x v="418"/>
    <n v="1"/>
    <s v="19-11-2023"/>
    <s v="Delivered"/>
    <x v="0"/>
    <n v="18843"/>
    <x v="2"/>
    <n v="8063"/>
  </r>
  <r>
    <n v="32325567"/>
    <x v="10"/>
    <n v="987029"/>
    <n v="8679"/>
    <n v="10780"/>
    <n v="3"/>
    <n v="0"/>
    <x v="0"/>
    <x v="433"/>
    <x v="433"/>
    <n v="1"/>
    <s v="15-11-2023"/>
    <s v="Delivered"/>
    <x v="0"/>
    <n v="26037"/>
    <x v="1"/>
    <n v="-6303"/>
  </r>
  <r>
    <n v="63095937"/>
    <x v="10"/>
    <n v="600773"/>
    <n v="15835"/>
    <n v="10780"/>
    <n v="1"/>
    <n v="0"/>
    <x v="0"/>
    <x v="419"/>
    <x v="419"/>
    <n v="3"/>
    <s v="12-11-2023"/>
    <s v="Delivered"/>
    <x v="1"/>
    <n v="15835"/>
    <x v="2"/>
    <n v="5055"/>
  </r>
  <r>
    <n v="15095407"/>
    <x v="10"/>
    <n v="311871"/>
    <n v="10376"/>
    <n v="10780"/>
    <n v="1"/>
    <n v="0"/>
    <x v="0"/>
    <x v="427"/>
    <x v="427"/>
    <n v="4"/>
    <s v="17-11-2023"/>
    <s v="Delivered"/>
    <x v="2"/>
    <n v="10376"/>
    <x v="1"/>
    <n v="-404"/>
  </r>
  <r>
    <n v="50515702"/>
    <x v="10"/>
    <n v="341822"/>
    <n v="12595"/>
    <n v="10780"/>
    <n v="3"/>
    <n v="3778.5"/>
    <x v="3"/>
    <x v="429"/>
    <x v="429"/>
    <n v="3"/>
    <s v="05-11-2023"/>
    <s v="Delivered"/>
    <x v="0"/>
    <n v="34006.5"/>
    <x v="3"/>
    <n v="1666.5"/>
  </r>
  <r>
    <n v="82125824"/>
    <x v="10"/>
    <n v="479190"/>
    <n v="4850"/>
    <n v="10780"/>
    <n v="2"/>
    <n v="0"/>
    <x v="0"/>
    <x v="428"/>
    <x v="428"/>
    <n v="2"/>
    <s v="26-11-2023"/>
    <s v="Delivered"/>
    <x v="0"/>
    <n v="9700"/>
    <x v="2"/>
    <n v="-11860"/>
  </r>
  <r>
    <n v="49922369"/>
    <x v="10"/>
    <n v="575351"/>
    <n v="9805"/>
    <n v="10780"/>
    <n v="1"/>
    <n v="0"/>
    <x v="0"/>
    <x v="438"/>
    <x v="438"/>
    <n v="1"/>
    <s v="09-11-2023"/>
    <s v="Delivered"/>
    <x v="1"/>
    <n v="9805"/>
    <x v="1"/>
    <n v="-975"/>
  </r>
  <r>
    <n v="21425533"/>
    <x v="3"/>
    <n v="715827"/>
    <n v="7831"/>
    <n v="5303"/>
    <n v="2"/>
    <n v="783.1"/>
    <x v="2"/>
    <x v="425"/>
    <x v="425"/>
    <n v="1"/>
    <s v="12-11-2023"/>
    <s v="Delivered"/>
    <x v="2"/>
    <n v="14878.9"/>
    <x v="1"/>
    <n v="4272.8999999999996"/>
  </r>
  <r>
    <n v="87652255"/>
    <x v="3"/>
    <n v="450878"/>
    <n v="3721"/>
    <n v="5303"/>
    <n v="4"/>
    <n v="0"/>
    <x v="0"/>
    <x v="420"/>
    <x v="420"/>
    <n v="6"/>
    <s v="29-11-2023"/>
    <s v="Delivered"/>
    <x v="2"/>
    <n v="14884"/>
    <x v="3"/>
    <n v="-6328"/>
  </r>
  <r>
    <n v="12941149"/>
    <x v="3"/>
    <n v="296369"/>
    <n v="14816"/>
    <n v="5303"/>
    <n v="2"/>
    <n v="4444.8"/>
    <x v="1"/>
    <x v="436"/>
    <x v="436"/>
    <n v="4"/>
    <s v="14-11-2023"/>
    <s v="Delivered"/>
    <x v="0"/>
    <n v="25187.200000000001"/>
    <x v="0"/>
    <n v="14581.2"/>
  </r>
  <r>
    <n v="80345879"/>
    <x v="3"/>
    <n v="220005"/>
    <n v="18306"/>
    <n v="5303"/>
    <n v="1"/>
    <n v="0"/>
    <x v="0"/>
    <x v="443"/>
    <x v="443"/>
    <n v="5"/>
    <s v="25-11-2023"/>
    <s v="Delivered"/>
    <x v="0"/>
    <n v="18306"/>
    <x v="0"/>
    <n v="13003"/>
  </r>
  <r>
    <n v="84275638"/>
    <x v="3"/>
    <n v="362555"/>
    <n v="8572"/>
    <n v="5303"/>
    <n v="2"/>
    <n v="3428.8"/>
    <x v="4"/>
    <x v="417"/>
    <x v="417"/>
    <n v="5"/>
    <s v="08-11-2023"/>
    <s v="Delivered"/>
    <x v="1"/>
    <n v="13715.2"/>
    <x v="1"/>
    <n v="3109.2"/>
  </r>
  <r>
    <n v="24678410"/>
    <x v="3"/>
    <n v="835818"/>
    <n v="17117"/>
    <n v="5303"/>
    <n v="1"/>
    <n v="1711.7"/>
    <x v="3"/>
    <x v="422"/>
    <x v="422"/>
    <n v="3"/>
    <s v="15-11-2023"/>
    <s v="Delivered"/>
    <x v="0"/>
    <n v="15405.3"/>
    <x v="1"/>
    <n v="10102.299999999999"/>
  </r>
  <r>
    <n v="38644905"/>
    <x v="6"/>
    <n v="298867"/>
    <n v="6527"/>
    <n v="6716"/>
    <n v="1"/>
    <n v="979.05"/>
    <x v="1"/>
    <x v="436"/>
    <x v="436"/>
    <n v="4"/>
    <s v="14-11-2023"/>
    <s v="Delivered"/>
    <x v="2"/>
    <n v="5547.95"/>
    <x v="2"/>
    <n v="-1168.05"/>
  </r>
  <r>
    <n v="25158211"/>
    <x v="4"/>
    <n v="413588"/>
    <n v="12286"/>
    <n v="1807"/>
    <n v="2"/>
    <n v="0"/>
    <x v="0"/>
    <x v="438"/>
    <x v="438"/>
    <n v="2"/>
    <s v="10-11-2023"/>
    <s v="Delivered"/>
    <x v="2"/>
    <n v="24572"/>
    <x v="1"/>
    <n v="20958"/>
  </r>
  <r>
    <n v="36809908"/>
    <x v="4"/>
    <n v="741760"/>
    <n v="15520"/>
    <n v="1807"/>
    <n v="2"/>
    <n v="0"/>
    <x v="0"/>
    <x v="419"/>
    <x v="419"/>
    <n v="5"/>
    <s v="14-11-2023"/>
    <s v="Delivered"/>
    <x v="0"/>
    <n v="31040"/>
    <x v="0"/>
    <n v="27426"/>
  </r>
  <r>
    <n v="91198924"/>
    <x v="4"/>
    <n v="979769"/>
    <n v="5114"/>
    <n v="1807"/>
    <n v="2"/>
    <n v="0"/>
    <x v="0"/>
    <x v="439"/>
    <x v="439"/>
    <n v="4"/>
    <s v="05-11-2023"/>
    <s v="Delivered"/>
    <x v="2"/>
    <n v="10228"/>
    <x v="0"/>
    <n v="6614"/>
  </r>
  <r>
    <n v="67392300"/>
    <x v="4"/>
    <n v="666453"/>
    <n v="8323"/>
    <n v="1807"/>
    <n v="1"/>
    <n v="416.15"/>
    <x v="2"/>
    <x v="420"/>
    <x v="420"/>
    <n v="7"/>
    <s v="30-11-2023"/>
    <s v="Delivered"/>
    <x v="0"/>
    <n v="7906.85"/>
    <x v="3"/>
    <n v="6099.85"/>
  </r>
  <r>
    <n v="49652241"/>
    <x v="4"/>
    <n v="975507"/>
    <n v="19815"/>
    <n v="1807"/>
    <n v="1"/>
    <n v="0"/>
    <x v="0"/>
    <x v="430"/>
    <x v="430"/>
    <n v="1"/>
    <s v="06-11-2023"/>
    <s v="Delivered"/>
    <x v="0"/>
    <n v="19815"/>
    <x v="3"/>
    <n v="18008"/>
  </r>
  <r>
    <n v="28974879"/>
    <x v="5"/>
    <n v="799083"/>
    <n v="6722"/>
    <n v="6320"/>
    <n v="1"/>
    <n v="1008.3"/>
    <x v="1"/>
    <x v="429"/>
    <x v="429"/>
    <n v="4"/>
    <s v="06-11-2023"/>
    <s v="Delivered"/>
    <x v="0"/>
    <n v="5713.7"/>
    <x v="3"/>
    <n v="-606.29999999999995"/>
  </r>
  <r>
    <n v="63791447"/>
    <x v="5"/>
    <n v="850324"/>
    <n v="6725"/>
    <n v="6320"/>
    <n v="1"/>
    <n v="0"/>
    <x v="0"/>
    <x v="425"/>
    <x v="425"/>
    <n v="2"/>
    <s v="13-11-2023"/>
    <s v="Delivered"/>
    <x v="0"/>
    <n v="6725"/>
    <x v="0"/>
    <n v="405"/>
  </r>
  <r>
    <n v="54644768"/>
    <x v="5"/>
    <n v="937920"/>
    <n v="4713"/>
    <n v="6320"/>
    <n v="1"/>
    <n v="0"/>
    <x v="0"/>
    <x v="419"/>
    <x v="419"/>
    <n v="5"/>
    <s v="14-11-2023"/>
    <s v="Delivered"/>
    <x v="1"/>
    <n v="4713"/>
    <x v="2"/>
    <n v="-1607"/>
  </r>
  <r>
    <n v="26936398"/>
    <x v="5"/>
    <n v="560589"/>
    <n v="1410"/>
    <n v="6320"/>
    <n v="2"/>
    <n v="141"/>
    <x v="2"/>
    <x v="124"/>
    <x v="124"/>
    <n v="4"/>
    <s v="29-11-2023"/>
    <s v="Delivered"/>
    <x v="3"/>
    <n v="2679"/>
    <x v="0"/>
    <n v="-9961"/>
  </r>
  <r>
    <n v="32145548"/>
    <x v="5"/>
    <n v="575565"/>
    <n v="1668"/>
    <n v="6320"/>
    <n v="4"/>
    <n v="0"/>
    <x v="0"/>
    <x v="426"/>
    <x v="426"/>
    <n v="7"/>
    <s v="06-11-2023"/>
    <s v="Delivered"/>
    <x v="2"/>
    <n v="6672"/>
    <x v="2"/>
    <n v="-18608"/>
  </r>
  <r>
    <n v="56548066"/>
    <x v="5"/>
    <n v="810434"/>
    <n v="1775"/>
    <n v="6320"/>
    <n v="4"/>
    <n v="710"/>
    <x v="3"/>
    <x v="436"/>
    <x v="436"/>
    <n v="6"/>
    <s v="16-11-2023"/>
    <s v="Delivered"/>
    <x v="1"/>
    <n v="6390"/>
    <x v="3"/>
    <n v="-18890"/>
  </r>
  <r>
    <n v="86188876"/>
    <x v="5"/>
    <n v="496882"/>
    <n v="6586"/>
    <n v="6320"/>
    <n v="1"/>
    <n v="0"/>
    <x v="0"/>
    <x v="431"/>
    <x v="431"/>
    <n v="4"/>
    <s v="26-11-2023"/>
    <s v="Delivered"/>
    <x v="2"/>
    <n v="6586"/>
    <x v="3"/>
    <n v="266"/>
  </r>
  <r>
    <n v="60080729"/>
    <x v="14"/>
    <n v="835988"/>
    <n v="9715"/>
    <n v="819"/>
    <n v="1"/>
    <n v="485.75"/>
    <x v="2"/>
    <x v="421"/>
    <x v="421"/>
    <n v="2"/>
    <s v="23-11-2023"/>
    <s v="Delivered"/>
    <x v="2"/>
    <n v="9229.25"/>
    <x v="3"/>
    <n v="8410.25"/>
  </r>
  <r>
    <n v="62733674"/>
    <x v="14"/>
    <n v="895186"/>
    <n v="16470"/>
    <n v="819"/>
    <n v="4"/>
    <n v="0"/>
    <x v="0"/>
    <x v="433"/>
    <x v="433"/>
    <n v="7"/>
    <s v="21-11-2023"/>
    <s v="Delivered"/>
    <x v="1"/>
    <n v="65880"/>
    <x v="3"/>
    <n v="62604"/>
  </r>
  <r>
    <n v="96087848"/>
    <x v="14"/>
    <n v="475311"/>
    <n v="1318"/>
    <n v="819"/>
    <n v="1"/>
    <n v="65.900000000000006"/>
    <x v="2"/>
    <x v="426"/>
    <x v="426"/>
    <n v="6"/>
    <s v="05-11-2023"/>
    <s v="Delivered"/>
    <x v="0"/>
    <n v="1252.0999999999999"/>
    <x v="0"/>
    <n v="433.1"/>
  </r>
  <r>
    <n v="43363439"/>
    <x v="14"/>
    <n v="341822"/>
    <n v="19195"/>
    <n v="819"/>
    <n v="2"/>
    <n v="1919.5"/>
    <x v="2"/>
    <x v="417"/>
    <x v="417"/>
    <n v="4"/>
    <s v="07-11-2023"/>
    <s v="Delivered"/>
    <x v="0"/>
    <n v="36470.5"/>
    <x v="1"/>
    <n v="34832.5"/>
  </r>
  <r>
    <n v="89731181"/>
    <x v="14"/>
    <n v="359077"/>
    <n v="14470"/>
    <n v="819"/>
    <n v="2"/>
    <n v="0"/>
    <x v="0"/>
    <x v="132"/>
    <x v="132"/>
    <n v="1"/>
    <s v="27-11-2023"/>
    <s v="Delivered"/>
    <x v="0"/>
    <n v="28940"/>
    <x v="2"/>
    <n v="27302"/>
  </r>
  <r>
    <n v="88909809"/>
    <x v="14"/>
    <n v="282954"/>
    <n v="7764"/>
    <n v="819"/>
    <n v="1"/>
    <n v="0"/>
    <x v="0"/>
    <x v="433"/>
    <x v="433"/>
    <n v="7"/>
    <s v="21-11-2023"/>
    <s v="Delivered"/>
    <x v="3"/>
    <n v="7764"/>
    <x v="1"/>
    <n v="6945"/>
  </r>
  <r>
    <n v="92861016"/>
    <x v="14"/>
    <n v="527557"/>
    <n v="9985"/>
    <n v="819"/>
    <n v="1"/>
    <n v="0"/>
    <x v="0"/>
    <x v="417"/>
    <x v="417"/>
    <n v="7"/>
    <s v="10-11-2023"/>
    <s v="Delivered"/>
    <x v="0"/>
    <n v="9985"/>
    <x v="0"/>
    <n v="9166"/>
  </r>
  <r>
    <n v="84076145"/>
    <x v="14"/>
    <n v="486780"/>
    <n v="16975"/>
    <n v="819"/>
    <n v="4"/>
    <n v="0"/>
    <x v="0"/>
    <x v="417"/>
    <x v="417"/>
    <n v="5"/>
    <s v="08-11-2023"/>
    <s v="Delivered"/>
    <x v="2"/>
    <n v="67900"/>
    <x v="2"/>
    <n v="64624"/>
  </r>
  <r>
    <n v="50890504"/>
    <x v="14"/>
    <n v="827761"/>
    <n v="5423"/>
    <n v="819"/>
    <n v="1"/>
    <n v="0"/>
    <x v="0"/>
    <x v="443"/>
    <x v="443"/>
    <n v="1"/>
    <s v="21-11-2023"/>
    <s v="Delivered"/>
    <x v="2"/>
    <n v="5423"/>
    <x v="1"/>
    <n v="4604"/>
  </r>
  <r>
    <n v="67513345"/>
    <x v="13"/>
    <n v="463871"/>
    <n v="9191"/>
    <n v="2243"/>
    <n v="2"/>
    <n v="0"/>
    <x v="0"/>
    <x v="429"/>
    <x v="429"/>
    <n v="1"/>
    <s v="03-11-2023"/>
    <s v="Delivered"/>
    <x v="0"/>
    <n v="18382"/>
    <x v="1"/>
    <n v="13896"/>
  </r>
  <r>
    <n v="99904987"/>
    <x v="13"/>
    <n v="593282"/>
    <n v="8959"/>
    <n v="2243"/>
    <n v="1"/>
    <n v="0"/>
    <x v="0"/>
    <x v="435"/>
    <x v="435"/>
    <n v="7"/>
    <s v="14-11-2023"/>
    <s v="Delivered"/>
    <x v="2"/>
    <n v="8959"/>
    <x v="3"/>
    <n v="6716"/>
  </r>
  <r>
    <n v="82672055"/>
    <x v="13"/>
    <n v="446269"/>
    <n v="10310"/>
    <n v="2243"/>
    <n v="2"/>
    <n v="3093"/>
    <x v="1"/>
    <x v="423"/>
    <x v="423"/>
    <n v="4"/>
    <s v="20-11-2023"/>
    <s v="Delivered"/>
    <x v="0"/>
    <n v="17527"/>
    <x v="1"/>
    <n v="13041"/>
  </r>
  <r>
    <n v="76180344"/>
    <x v="13"/>
    <n v="760957"/>
    <n v="2534"/>
    <n v="2243"/>
    <n v="1"/>
    <n v="0"/>
    <x v="0"/>
    <x v="432"/>
    <x v="432"/>
    <n v="1"/>
    <s v="18-11-2023"/>
    <s v="Delivered"/>
    <x v="3"/>
    <n v="2534"/>
    <x v="1"/>
    <n v="291"/>
  </r>
  <r>
    <n v="21220209"/>
    <x v="13"/>
    <n v="624434"/>
    <n v="12981"/>
    <n v="2243"/>
    <n v="1"/>
    <n v="0"/>
    <x v="0"/>
    <x v="429"/>
    <x v="429"/>
    <n v="4"/>
    <s v="06-11-2023"/>
    <s v="Delivered"/>
    <x v="2"/>
    <n v="12981"/>
    <x v="1"/>
    <n v="10738"/>
  </r>
  <r>
    <n v="79718627"/>
    <x v="13"/>
    <n v="894180"/>
    <n v="8653"/>
    <n v="2243"/>
    <n v="1"/>
    <n v="1297.95"/>
    <x v="1"/>
    <x v="424"/>
    <x v="424"/>
    <n v="6"/>
    <s v="06-11-2023"/>
    <s v="Delivered"/>
    <x v="2"/>
    <n v="7355.05"/>
    <x v="2"/>
    <n v="5112.05"/>
  </r>
  <r>
    <n v="29628462"/>
    <x v="13"/>
    <n v="715276"/>
    <n v="18492"/>
    <n v="2243"/>
    <n v="1"/>
    <n v="924.6"/>
    <x v="2"/>
    <x v="442"/>
    <x v="442"/>
    <n v="1"/>
    <s v="05-11-2023"/>
    <s v="Delivered"/>
    <x v="0"/>
    <n v="17567.400000000001"/>
    <x v="3"/>
    <n v="15324.4"/>
  </r>
  <r>
    <n v="97653539"/>
    <x v="13"/>
    <n v="241683"/>
    <n v="12782"/>
    <n v="2243"/>
    <n v="4"/>
    <n v="0"/>
    <x v="0"/>
    <x v="417"/>
    <x v="417"/>
    <n v="2"/>
    <s v="05-11-2023"/>
    <s v="Delivered"/>
    <x v="0"/>
    <n v="51128"/>
    <x v="3"/>
    <n v="42156"/>
  </r>
  <r>
    <n v="43316996"/>
    <x v="13"/>
    <n v="912597"/>
    <n v="793"/>
    <n v="2243"/>
    <n v="1"/>
    <n v="0"/>
    <x v="0"/>
    <x v="418"/>
    <x v="418"/>
    <n v="1"/>
    <s v="19-11-2023"/>
    <s v="Delivered"/>
    <x v="0"/>
    <n v="793"/>
    <x v="1"/>
    <n v="-1450"/>
  </r>
  <r>
    <n v="49402883"/>
    <x v="11"/>
    <n v="800727"/>
    <n v="8209"/>
    <n v="14603"/>
    <n v="2"/>
    <n v="0"/>
    <x v="0"/>
    <x v="426"/>
    <x v="426"/>
    <n v="2"/>
    <s v="01-11-2023"/>
    <s v="Delivered"/>
    <x v="2"/>
    <n v="16418"/>
    <x v="3"/>
    <n v="-12788"/>
  </r>
  <r>
    <n v="45568761"/>
    <x v="11"/>
    <n v="708205"/>
    <n v="14425"/>
    <n v="14603"/>
    <n v="2"/>
    <n v="2885"/>
    <x v="3"/>
    <x v="441"/>
    <x v="441"/>
    <n v="6"/>
    <s v="12-11-2023"/>
    <s v="Delivered"/>
    <x v="3"/>
    <n v="25965"/>
    <x v="1"/>
    <n v="-3241"/>
  </r>
  <r>
    <n v="71909967"/>
    <x v="2"/>
    <n v="686208"/>
    <n v="19199"/>
    <n v="4833"/>
    <n v="2"/>
    <n v="0"/>
    <x v="0"/>
    <x v="124"/>
    <x v="124"/>
    <n v="4"/>
    <s v="29-11-2023"/>
    <s v="Delivered"/>
    <x v="3"/>
    <n v="38398"/>
    <x v="3"/>
    <n v="28732"/>
  </r>
  <r>
    <n v="25174194"/>
    <x v="2"/>
    <n v="644114"/>
    <n v="14886"/>
    <n v="4833"/>
    <n v="1"/>
    <n v="0"/>
    <x v="0"/>
    <x v="432"/>
    <x v="432"/>
    <n v="1"/>
    <s v="18-11-2023"/>
    <s v="Delivered"/>
    <x v="0"/>
    <n v="14886"/>
    <x v="1"/>
    <n v="10053"/>
  </r>
  <r>
    <n v="83569939"/>
    <x v="2"/>
    <n v="677461"/>
    <n v="7060"/>
    <n v="4833"/>
    <n v="1"/>
    <n v="706"/>
    <x v="3"/>
    <x v="427"/>
    <x v="427"/>
    <n v="4"/>
    <s v="17-11-2023"/>
    <s v="Delivered"/>
    <x v="2"/>
    <n v="6354"/>
    <x v="1"/>
    <n v="1521"/>
  </r>
  <r>
    <n v="17256074"/>
    <x v="2"/>
    <n v="327885"/>
    <n v="10729"/>
    <n v="4833"/>
    <n v="2"/>
    <n v="0"/>
    <x v="0"/>
    <x v="420"/>
    <x v="420"/>
    <n v="6"/>
    <s v="29-11-2023"/>
    <s v="Delivered"/>
    <x v="0"/>
    <n v="21458"/>
    <x v="3"/>
    <n v="11792"/>
  </r>
  <r>
    <n v="72306347"/>
    <x v="2"/>
    <n v="498301"/>
    <n v="12467"/>
    <n v="4833"/>
    <n v="3"/>
    <n v="1870.05"/>
    <x v="2"/>
    <x v="132"/>
    <x v="132"/>
    <n v="1"/>
    <s v="27-11-2023"/>
    <s v="Delivered"/>
    <x v="0"/>
    <n v="35530.949999999997"/>
    <x v="0"/>
    <n v="21031.95"/>
  </r>
  <r>
    <n v="47890586"/>
    <x v="2"/>
    <n v="756937"/>
    <n v="13110"/>
    <n v="4833"/>
    <n v="1"/>
    <n v="1966.5"/>
    <x v="1"/>
    <x v="420"/>
    <x v="420"/>
    <n v="4"/>
    <s v="27-11-2023"/>
    <s v="Delivered"/>
    <x v="3"/>
    <n v="11143.5"/>
    <x v="0"/>
    <n v="6310.5"/>
  </r>
  <r>
    <n v="47358810"/>
    <x v="2"/>
    <n v="401528"/>
    <n v="15170"/>
    <n v="4833"/>
    <n v="2"/>
    <n v="0"/>
    <x v="0"/>
    <x v="423"/>
    <x v="423"/>
    <n v="7"/>
    <s v="23-11-2023"/>
    <s v="Delivered"/>
    <x v="0"/>
    <n v="30340"/>
    <x v="1"/>
    <n v="20674"/>
  </r>
  <r>
    <n v="28270317"/>
    <x v="2"/>
    <n v="927497"/>
    <n v="6732"/>
    <n v="4833"/>
    <n v="2"/>
    <n v="0"/>
    <x v="0"/>
    <x v="420"/>
    <x v="420"/>
    <n v="7"/>
    <s v="30-11-2023"/>
    <s v="Delivered"/>
    <x v="2"/>
    <n v="13464"/>
    <x v="0"/>
    <n v="3798"/>
  </r>
  <r>
    <n v="46712288"/>
    <x v="7"/>
    <n v="696171"/>
    <n v="17048"/>
    <n v="13689"/>
    <n v="2"/>
    <n v="0"/>
    <x v="0"/>
    <x v="424"/>
    <x v="424"/>
    <n v="4"/>
    <s v="04-11-2023"/>
    <s v="Delivered"/>
    <x v="0"/>
    <n v="34096"/>
    <x v="1"/>
    <n v="6718"/>
  </r>
  <r>
    <n v="33851602"/>
    <x v="7"/>
    <n v="667262"/>
    <n v="2706"/>
    <n v="13689"/>
    <n v="2"/>
    <n v="270.60000000000002"/>
    <x v="2"/>
    <x v="421"/>
    <x v="421"/>
    <n v="3"/>
    <s v="24-11-2023"/>
    <s v="Delivered"/>
    <x v="0"/>
    <n v="5141.3999999999996"/>
    <x v="3"/>
    <n v="-22236.6"/>
  </r>
  <r>
    <n v="57892314"/>
    <x v="7"/>
    <n v="467865"/>
    <n v="8669"/>
    <n v="13689"/>
    <n v="1"/>
    <n v="0"/>
    <x v="0"/>
    <x v="124"/>
    <x v="124"/>
    <n v="3"/>
    <s v="28-11-2023"/>
    <s v="Delivered"/>
    <x v="2"/>
    <n v="8669"/>
    <x v="2"/>
    <n v="-5020"/>
  </r>
  <r>
    <n v="84234670"/>
    <x v="7"/>
    <n v="613296"/>
    <n v="17111"/>
    <n v="13689"/>
    <n v="3"/>
    <n v="0"/>
    <x v="0"/>
    <x v="415"/>
    <x v="415"/>
    <n v="5"/>
    <s v="02-11-2023"/>
    <s v="Delivered"/>
    <x v="1"/>
    <n v="51333"/>
    <x v="3"/>
    <n v="10266"/>
  </r>
  <r>
    <n v="51512209"/>
    <x v="7"/>
    <n v="470343"/>
    <n v="4128"/>
    <n v="13689"/>
    <n v="2"/>
    <n v="412.8"/>
    <x v="2"/>
    <x v="431"/>
    <x v="431"/>
    <n v="5"/>
    <s v="27-11-2023"/>
    <s v="Delivered"/>
    <x v="0"/>
    <n v="7843.2"/>
    <x v="0"/>
    <n v="-19534.8"/>
  </r>
  <r>
    <n v="48451741"/>
    <x v="7"/>
    <n v="847983"/>
    <n v="16111"/>
    <n v="13689"/>
    <n v="1"/>
    <n v="0"/>
    <x v="0"/>
    <x v="435"/>
    <x v="435"/>
    <n v="1"/>
    <s v="08-11-2023"/>
    <s v="Delivered"/>
    <x v="0"/>
    <n v="16111"/>
    <x v="2"/>
    <n v="2422"/>
  </r>
  <r>
    <n v="75504221"/>
    <x v="7"/>
    <n v="363281"/>
    <n v="18941"/>
    <n v="13689"/>
    <n v="1"/>
    <n v="947.05"/>
    <x v="2"/>
    <x v="433"/>
    <x v="433"/>
    <n v="1"/>
    <s v="15-11-2023"/>
    <s v="Delivered"/>
    <x v="1"/>
    <n v="17993.95"/>
    <x v="1"/>
    <n v="4304.95"/>
  </r>
  <r>
    <n v="62278055"/>
    <x v="9"/>
    <n v="813099"/>
    <n v="8828"/>
    <n v="7043"/>
    <n v="2"/>
    <n v="0"/>
    <x v="0"/>
    <x v="415"/>
    <x v="415"/>
    <n v="7"/>
    <s v="04-11-2023"/>
    <s v="Delivered"/>
    <x v="2"/>
    <n v="17656"/>
    <x v="0"/>
    <n v="3570"/>
  </r>
  <r>
    <n v="22783183"/>
    <x v="9"/>
    <n v="382294"/>
    <n v="15604"/>
    <n v="7043"/>
    <n v="1"/>
    <n v="0"/>
    <x v="0"/>
    <x v="419"/>
    <x v="419"/>
    <n v="1"/>
    <s v="10-11-2023"/>
    <s v="Delivered"/>
    <x v="0"/>
    <n v="15604"/>
    <x v="3"/>
    <n v="8561"/>
  </r>
  <r>
    <n v="71193393"/>
    <x v="9"/>
    <n v="895650"/>
    <n v="7834"/>
    <n v="7043"/>
    <n v="1"/>
    <n v="0"/>
    <x v="0"/>
    <x v="436"/>
    <x v="436"/>
    <n v="4"/>
    <s v="14-11-2023"/>
    <s v="Delivered"/>
    <x v="0"/>
    <n v="7834"/>
    <x v="2"/>
    <n v="791"/>
  </r>
  <r>
    <n v="61883966"/>
    <x v="9"/>
    <n v="438161"/>
    <n v="3696"/>
    <n v="7043"/>
    <n v="1"/>
    <n v="369.6"/>
    <x v="3"/>
    <x v="434"/>
    <x v="434"/>
    <n v="1"/>
    <s v="20-11-2023"/>
    <s v="Delivered"/>
    <x v="0"/>
    <n v="3326.4"/>
    <x v="4"/>
    <n v="-3716.6"/>
  </r>
  <r>
    <n v="64996550"/>
    <x v="1"/>
    <n v="626911"/>
    <n v="13546"/>
    <n v="3047"/>
    <n v="1"/>
    <n v="1354.6"/>
    <x v="3"/>
    <x v="416"/>
    <x v="416"/>
    <n v="4"/>
    <s v="19-11-2023"/>
    <s v="Delivered"/>
    <x v="3"/>
    <n v="12191.4"/>
    <x v="3"/>
    <n v="9144.4"/>
  </r>
  <r>
    <n v="97884113"/>
    <x v="1"/>
    <n v="437730"/>
    <n v="8585"/>
    <n v="3047"/>
    <n v="1"/>
    <n v="858.5"/>
    <x v="3"/>
    <x v="435"/>
    <x v="435"/>
    <n v="2"/>
    <s v="09-11-2023"/>
    <s v="Delivered"/>
    <x v="3"/>
    <n v="7726.5"/>
    <x v="1"/>
    <n v="4679.5"/>
  </r>
  <r>
    <n v="62989744"/>
    <x v="1"/>
    <n v="608783"/>
    <n v="14633"/>
    <n v="3047"/>
    <n v="1"/>
    <n v="0"/>
    <x v="0"/>
    <x v="437"/>
    <x v="437"/>
    <n v="3"/>
    <s v="01-11-2023"/>
    <s v="Delivered"/>
    <x v="1"/>
    <n v="14633"/>
    <x v="3"/>
    <n v="11586"/>
  </r>
  <r>
    <n v="41749355"/>
    <x v="1"/>
    <n v="431444"/>
    <n v="11934"/>
    <n v="3047"/>
    <n v="3"/>
    <n v="0"/>
    <x v="0"/>
    <x v="421"/>
    <x v="421"/>
    <n v="2"/>
    <s v="23-11-2023"/>
    <s v="Delivered"/>
    <x v="0"/>
    <n v="35802"/>
    <x v="1"/>
    <n v="26661"/>
  </r>
  <r>
    <n v="96528158"/>
    <x v="1"/>
    <n v="934498"/>
    <n v="18797"/>
    <n v="3047"/>
    <n v="1"/>
    <n v="0"/>
    <x v="0"/>
    <x v="431"/>
    <x v="431"/>
    <n v="4"/>
    <s v="26-11-2023"/>
    <s v="Delivered"/>
    <x v="0"/>
    <n v="18797"/>
    <x v="2"/>
    <n v="15750"/>
  </r>
  <r>
    <n v="59350218"/>
    <x v="1"/>
    <n v="625151"/>
    <n v="15011"/>
    <n v="3047"/>
    <n v="2"/>
    <n v="0"/>
    <x v="0"/>
    <x v="419"/>
    <x v="419"/>
    <n v="7"/>
    <s v="16-11-2023"/>
    <s v="Delivered"/>
    <x v="1"/>
    <n v="30022"/>
    <x v="3"/>
    <n v="23928"/>
  </r>
  <r>
    <n v="69375757"/>
    <x v="1"/>
    <n v="747923"/>
    <n v="14459"/>
    <n v="3047"/>
    <n v="2"/>
    <n v="2891.8"/>
    <x v="3"/>
    <x v="431"/>
    <x v="431"/>
    <n v="2"/>
    <s v="24-11-2023"/>
    <s v="Delivered"/>
    <x v="2"/>
    <n v="26026.2"/>
    <x v="3"/>
    <n v="19932.2"/>
  </r>
  <r>
    <n v="38935933"/>
    <x v="12"/>
    <n v="597859"/>
    <n v="989"/>
    <n v="5308"/>
    <n v="1"/>
    <n v="0"/>
    <x v="0"/>
    <x v="430"/>
    <x v="430"/>
    <n v="2"/>
    <s v="07-11-2023"/>
    <s v="Delivered"/>
    <x v="1"/>
    <n v="989"/>
    <x v="2"/>
    <n v="-4319"/>
  </r>
  <r>
    <n v="31524980"/>
    <x v="12"/>
    <n v="735962"/>
    <n v="17402"/>
    <n v="5308"/>
    <n v="2"/>
    <n v="1740.2"/>
    <x v="2"/>
    <x v="418"/>
    <x v="418"/>
    <n v="1"/>
    <s v="19-11-2023"/>
    <s v="Delivered"/>
    <x v="0"/>
    <n v="33063.800000000003"/>
    <x v="2"/>
    <n v="22447.8"/>
  </r>
  <r>
    <n v="49466873"/>
    <x v="12"/>
    <n v="425933"/>
    <n v="12833"/>
    <n v="5308"/>
    <n v="2"/>
    <n v="3849.9"/>
    <x v="1"/>
    <x v="424"/>
    <x v="424"/>
    <n v="2"/>
    <s v="02-11-2023"/>
    <s v="Delivered"/>
    <x v="0"/>
    <n v="21816.1"/>
    <x v="3"/>
    <n v="11200.1"/>
  </r>
  <r>
    <n v="66434872"/>
    <x v="12"/>
    <n v="949937"/>
    <n v="4992"/>
    <n v="5308"/>
    <n v="1"/>
    <n v="249.6"/>
    <x v="2"/>
    <x v="435"/>
    <x v="435"/>
    <n v="7"/>
    <s v="14-11-2023"/>
    <s v="Delivered"/>
    <x v="1"/>
    <n v="4742.3999999999996"/>
    <x v="1"/>
    <n v="-565.6"/>
  </r>
  <r>
    <n v="91650533"/>
    <x v="12"/>
    <n v="883226"/>
    <n v="5876"/>
    <n v="5308"/>
    <n v="1"/>
    <n v="293.8"/>
    <x v="2"/>
    <x v="443"/>
    <x v="443"/>
    <n v="2"/>
    <s v="22-11-2023"/>
    <s v="Delivered"/>
    <x v="1"/>
    <n v="5582.2"/>
    <x v="0"/>
    <n v="274.2"/>
  </r>
  <r>
    <n v="55358959"/>
    <x v="12"/>
    <n v="646768"/>
    <n v="7675"/>
    <n v="5308"/>
    <n v="1"/>
    <n v="0"/>
    <x v="0"/>
    <x v="421"/>
    <x v="421"/>
    <n v="3"/>
    <s v="24-11-2023"/>
    <s v="Delivered"/>
    <x v="2"/>
    <n v="7675"/>
    <x v="3"/>
    <n v="2367"/>
  </r>
  <r>
    <n v="76065552"/>
    <x v="12"/>
    <n v="729208"/>
    <n v="8034"/>
    <n v="5308"/>
    <n v="2"/>
    <n v="0"/>
    <x v="0"/>
    <x v="438"/>
    <x v="438"/>
    <n v="6"/>
    <s v="14-11-2023"/>
    <s v="Delivered"/>
    <x v="1"/>
    <n v="16068"/>
    <x v="3"/>
    <n v="5452"/>
  </r>
  <r>
    <n v="98221829"/>
    <x v="12"/>
    <n v="234144"/>
    <n v="6870"/>
    <n v="5308"/>
    <n v="1"/>
    <n v="687"/>
    <x v="3"/>
    <x v="426"/>
    <x v="426"/>
    <n v="3"/>
    <s v="02-11-2023"/>
    <s v="Delivered"/>
    <x v="0"/>
    <n v="6183"/>
    <x v="0"/>
    <n v="875"/>
  </r>
  <r>
    <n v="49137230"/>
    <x v="12"/>
    <n v="245903"/>
    <n v="17598"/>
    <n v="5308"/>
    <n v="1"/>
    <n v="0"/>
    <x v="0"/>
    <x v="419"/>
    <x v="419"/>
    <n v="7"/>
    <s v="16-11-2023"/>
    <s v="Delivered"/>
    <x v="0"/>
    <n v="17598"/>
    <x v="2"/>
    <n v="12290"/>
  </r>
  <r>
    <n v="21594468"/>
    <x v="12"/>
    <n v="466105"/>
    <n v="6895"/>
    <n v="5308"/>
    <n v="3"/>
    <n v="0"/>
    <x v="0"/>
    <x v="437"/>
    <x v="437"/>
    <n v="5"/>
    <s v="03-11-2023"/>
    <s v="Delivered"/>
    <x v="0"/>
    <n v="20685"/>
    <x v="3"/>
    <n v="4761"/>
  </r>
  <r>
    <n v="20344164"/>
    <x v="12"/>
    <n v="886837"/>
    <n v="19177"/>
    <n v="5308"/>
    <n v="1"/>
    <n v="958.85"/>
    <x v="2"/>
    <x v="443"/>
    <x v="443"/>
    <n v="7"/>
    <s v="27-11-2023"/>
    <s v="Delivered"/>
    <x v="0"/>
    <n v="18218.150000000001"/>
    <x v="1"/>
    <n v="12910.15"/>
  </r>
  <r>
    <n v="48833650"/>
    <x v="12"/>
    <n v="698357"/>
    <n v="17211"/>
    <n v="5308"/>
    <n v="1"/>
    <n v="860.55"/>
    <x v="2"/>
    <x v="434"/>
    <x v="434"/>
    <n v="6"/>
    <s v="25-11-2023"/>
    <s v="Delivered"/>
    <x v="0"/>
    <n v="16350.45"/>
    <x v="0"/>
    <n v="11042.45"/>
  </r>
  <r>
    <n v="97446634"/>
    <x v="0"/>
    <n v="612842"/>
    <n v="13285"/>
    <n v="7859"/>
    <n v="1"/>
    <n v="0"/>
    <x v="0"/>
    <x v="427"/>
    <x v="427"/>
    <n v="6"/>
    <s v="19-11-2023"/>
    <s v="Delivered"/>
    <x v="0"/>
    <n v="13285"/>
    <x v="1"/>
    <n v="5426"/>
  </r>
  <r>
    <n v="74837853"/>
    <x v="0"/>
    <n v="668640"/>
    <n v="10359"/>
    <n v="7859"/>
    <n v="2"/>
    <n v="0"/>
    <x v="0"/>
    <x v="434"/>
    <x v="434"/>
    <n v="7"/>
    <s v="26-11-2023"/>
    <s v="Delivered"/>
    <x v="2"/>
    <n v="20718"/>
    <x v="3"/>
    <n v="5000"/>
  </r>
  <r>
    <n v="86778235"/>
    <x v="0"/>
    <n v="539813"/>
    <n v="15000"/>
    <n v="7859"/>
    <n v="2"/>
    <n v="0"/>
    <x v="0"/>
    <x v="420"/>
    <x v="420"/>
    <n v="5"/>
    <s v="28-11-2023"/>
    <s v="Delivered"/>
    <x v="0"/>
    <n v="30000"/>
    <x v="2"/>
    <n v="14282"/>
  </r>
  <r>
    <n v="12674689"/>
    <x v="0"/>
    <n v="927632"/>
    <n v="11218"/>
    <n v="7859"/>
    <n v="3"/>
    <n v="0"/>
    <x v="0"/>
    <x v="124"/>
    <x v="124"/>
    <n v="4"/>
    <s v="29-11-2023"/>
    <s v="Delivered"/>
    <x v="1"/>
    <n v="33654"/>
    <x v="0"/>
    <n v="10077"/>
  </r>
  <r>
    <n v="81630600"/>
    <x v="0"/>
    <n v="313844"/>
    <n v="4505"/>
    <n v="7859"/>
    <n v="1"/>
    <n v="450.5"/>
    <x v="3"/>
    <x v="427"/>
    <x v="427"/>
    <n v="2"/>
    <s v="15-11-2023"/>
    <s v="Delivered"/>
    <x v="2"/>
    <n v="4054.5"/>
    <x v="2"/>
    <n v="-3804.5"/>
  </r>
  <r>
    <n v="90143600"/>
    <x v="0"/>
    <n v="704283"/>
    <n v="9979"/>
    <n v="7859"/>
    <n v="2"/>
    <n v="0"/>
    <x v="0"/>
    <x v="439"/>
    <x v="439"/>
    <n v="2"/>
    <s v="03-11-2023"/>
    <s v="Delivered"/>
    <x v="2"/>
    <n v="19958"/>
    <x v="3"/>
    <n v="4240"/>
  </r>
  <r>
    <n v="16166355"/>
    <x v="0"/>
    <n v="489279"/>
    <n v="19200"/>
    <n v="7859"/>
    <n v="1"/>
    <n v="960"/>
    <x v="2"/>
    <x v="432"/>
    <x v="432"/>
    <n v="4"/>
    <s v="21-11-2023"/>
    <s v="Delivered"/>
    <x v="0"/>
    <n v="18240"/>
    <x v="2"/>
    <n v="10381"/>
  </r>
  <r>
    <n v="42981324"/>
    <x v="0"/>
    <n v="224223"/>
    <n v="14176"/>
    <n v="7859"/>
    <n v="1"/>
    <n v="0"/>
    <x v="0"/>
    <x v="444"/>
    <x v="444"/>
    <n v="1"/>
    <s v="26-10-2023"/>
    <s v="Delivered"/>
    <x v="0"/>
    <n v="14176"/>
    <x v="2"/>
    <n v="6317"/>
  </r>
  <r>
    <n v="23234972"/>
    <x v="0"/>
    <n v="537666"/>
    <n v="6601"/>
    <n v="7859"/>
    <n v="2"/>
    <n v="0"/>
    <x v="0"/>
    <x v="415"/>
    <x v="415"/>
    <n v="2"/>
    <s v="30-10-2023"/>
    <s v="Delivered"/>
    <x v="1"/>
    <n v="13202"/>
    <x v="2"/>
    <n v="-2516"/>
  </r>
  <r>
    <n v="46663833"/>
    <x v="0"/>
    <n v="413588"/>
    <n v="13655"/>
    <n v="7859"/>
    <n v="2"/>
    <n v="0"/>
    <x v="0"/>
    <x v="445"/>
    <x v="445"/>
    <n v="4"/>
    <s v="10-10-2023"/>
    <s v="Delivered"/>
    <x v="2"/>
    <n v="27310"/>
    <x v="1"/>
    <n v="11592"/>
  </r>
  <r>
    <n v="96347724"/>
    <x v="0"/>
    <n v="385679"/>
    <n v="12531"/>
    <n v="7859"/>
    <n v="2"/>
    <n v="3759.3"/>
    <x v="1"/>
    <x v="446"/>
    <x v="446"/>
    <n v="2"/>
    <s v="25-10-2023"/>
    <s v="Delivered"/>
    <x v="2"/>
    <n v="21302.7"/>
    <x v="1"/>
    <n v="5584.7"/>
  </r>
  <r>
    <n v="70887034"/>
    <x v="0"/>
    <n v="883226"/>
    <n v="19618"/>
    <n v="7859"/>
    <n v="1"/>
    <n v="0"/>
    <x v="0"/>
    <x v="447"/>
    <x v="447"/>
    <n v="5"/>
    <s v="24-10-2023"/>
    <s v="Delivered"/>
    <x v="0"/>
    <n v="19618"/>
    <x v="0"/>
    <n v="11759"/>
  </r>
  <r>
    <n v="49609054"/>
    <x v="0"/>
    <n v="531246"/>
    <n v="13462"/>
    <n v="7859"/>
    <n v="1"/>
    <n v="0"/>
    <x v="0"/>
    <x v="448"/>
    <x v="448"/>
    <n v="3"/>
    <s v="27-10-2023"/>
    <s v="Delivered"/>
    <x v="2"/>
    <n v="13462"/>
    <x v="3"/>
    <n v="5603"/>
  </r>
  <r>
    <n v="58112135"/>
    <x v="0"/>
    <n v="921846"/>
    <n v="4129"/>
    <n v="7859"/>
    <n v="1"/>
    <n v="0"/>
    <x v="0"/>
    <x v="449"/>
    <x v="449"/>
    <n v="1"/>
    <s v="23-10-2023"/>
    <s v="Delivered"/>
    <x v="1"/>
    <n v="4129"/>
    <x v="0"/>
    <n v="-3730"/>
  </r>
  <r>
    <n v="73440831"/>
    <x v="0"/>
    <n v="521549"/>
    <n v="11349"/>
    <n v="7859"/>
    <n v="1"/>
    <n v="0"/>
    <x v="0"/>
    <x v="446"/>
    <x v="446"/>
    <n v="7"/>
    <s v="30-10-2023"/>
    <s v="Delivered"/>
    <x v="2"/>
    <n v="11349"/>
    <x v="3"/>
    <n v="3490"/>
  </r>
  <r>
    <n v="42342202"/>
    <x v="1"/>
    <n v="230897"/>
    <n v="17442"/>
    <n v="3047"/>
    <n v="1"/>
    <n v="0"/>
    <x v="0"/>
    <x v="450"/>
    <x v="450"/>
    <n v="7"/>
    <s v="24-10-2023"/>
    <s v="Delivered"/>
    <x v="0"/>
    <n v="17442"/>
    <x v="0"/>
    <n v="14395"/>
  </r>
  <r>
    <n v="48626436"/>
    <x v="1"/>
    <n v="659713"/>
    <n v="5771"/>
    <n v="3047"/>
    <n v="1"/>
    <n v="0"/>
    <x v="0"/>
    <x v="451"/>
    <x v="451"/>
    <n v="4"/>
    <s v="17-10-2023"/>
    <s v="Delivered"/>
    <x v="3"/>
    <n v="5771"/>
    <x v="1"/>
    <n v="2724"/>
  </r>
  <r>
    <n v="12541730"/>
    <x v="1"/>
    <n v="671706"/>
    <n v="14467"/>
    <n v="3047"/>
    <n v="1"/>
    <n v="2893.4"/>
    <x v="4"/>
    <x v="452"/>
    <x v="452"/>
    <n v="6"/>
    <s v="07-10-2023"/>
    <s v="Delivered"/>
    <x v="0"/>
    <n v="11573.6"/>
    <x v="2"/>
    <n v="8526.6"/>
  </r>
  <r>
    <n v="80836292"/>
    <x v="1"/>
    <n v="761671"/>
    <n v="1033"/>
    <n v="3047"/>
    <n v="2"/>
    <n v="0"/>
    <x v="0"/>
    <x v="453"/>
    <x v="453"/>
    <n v="3"/>
    <s v="18-10-2023"/>
    <s v="Delivered"/>
    <x v="3"/>
    <n v="2066"/>
    <x v="1"/>
    <n v="-4028"/>
  </r>
  <r>
    <n v="46613428"/>
    <x v="1"/>
    <n v="207543"/>
    <n v="9745"/>
    <n v="3047"/>
    <n v="1"/>
    <n v="974.5"/>
    <x v="3"/>
    <x v="454"/>
    <x v="454"/>
    <n v="7"/>
    <s v="11-10-2023"/>
    <s v="Delivered"/>
    <x v="0"/>
    <n v="8770.5"/>
    <x v="1"/>
    <n v="5723.5"/>
  </r>
  <r>
    <n v="80610004"/>
    <x v="1"/>
    <n v="710511"/>
    <n v="4469"/>
    <n v="3047"/>
    <n v="1"/>
    <n v="0"/>
    <x v="0"/>
    <x v="451"/>
    <x v="451"/>
    <n v="2"/>
    <s v="15-10-2023"/>
    <s v="Delivered"/>
    <x v="0"/>
    <n v="4469"/>
    <x v="2"/>
    <n v="1422"/>
  </r>
  <r>
    <n v="22097496"/>
    <x v="1"/>
    <n v="884167"/>
    <n v="6738"/>
    <n v="3047"/>
    <n v="1"/>
    <n v="0"/>
    <x v="0"/>
    <x v="455"/>
    <x v="455"/>
    <n v="3"/>
    <s v="24-10-2023"/>
    <s v="Delivered"/>
    <x v="1"/>
    <n v="6738"/>
    <x v="1"/>
    <n v="3691"/>
  </r>
  <r>
    <n v="93940940"/>
    <x v="1"/>
    <n v="472387"/>
    <n v="7291"/>
    <n v="3047"/>
    <n v="1"/>
    <n v="0"/>
    <x v="0"/>
    <x v="456"/>
    <x v="456"/>
    <n v="7"/>
    <s v="15-10-2023"/>
    <s v="Delivered"/>
    <x v="0"/>
    <n v="7291"/>
    <x v="3"/>
    <n v="4244"/>
  </r>
  <r>
    <n v="17672593"/>
    <x v="1"/>
    <n v="832789"/>
    <n v="1452"/>
    <n v="3047"/>
    <n v="3"/>
    <n v="217.8"/>
    <x v="2"/>
    <x v="457"/>
    <x v="457"/>
    <n v="2"/>
    <s v="05-10-2023"/>
    <s v="Delivered"/>
    <x v="0"/>
    <n v="4138.2"/>
    <x v="1"/>
    <n v="-5002.8"/>
  </r>
  <r>
    <n v="39219319"/>
    <x v="1"/>
    <n v="506703"/>
    <n v="19570"/>
    <n v="3047"/>
    <n v="2"/>
    <n v="3914"/>
    <x v="3"/>
    <x v="458"/>
    <x v="458"/>
    <n v="2"/>
    <s v="13-10-2023"/>
    <s v="Delivered"/>
    <x v="2"/>
    <n v="35226"/>
    <x v="1"/>
    <n v="29132"/>
  </r>
  <r>
    <n v="96126771"/>
    <x v="2"/>
    <n v="428367"/>
    <n v="3537"/>
    <n v="4833"/>
    <n v="1"/>
    <n v="0"/>
    <x v="0"/>
    <x v="445"/>
    <x v="445"/>
    <n v="2"/>
    <s v="08-10-2023"/>
    <s v="Delivered"/>
    <x v="1"/>
    <n v="3537"/>
    <x v="2"/>
    <n v="-1296"/>
  </r>
  <r>
    <n v="39698906"/>
    <x v="2"/>
    <n v="847736"/>
    <n v="3726"/>
    <n v="4833"/>
    <n v="1"/>
    <n v="0"/>
    <x v="0"/>
    <x v="415"/>
    <x v="415"/>
    <n v="3"/>
    <s v="31-10-2023"/>
    <s v="Delivered"/>
    <x v="2"/>
    <n v="3726"/>
    <x v="2"/>
    <n v="-1107"/>
  </r>
  <r>
    <n v="39641883"/>
    <x v="2"/>
    <n v="749713"/>
    <n v="13167"/>
    <n v="4833"/>
    <n v="1"/>
    <n v="0"/>
    <x v="0"/>
    <x v="454"/>
    <x v="454"/>
    <n v="3"/>
    <s v="07-10-2023"/>
    <s v="Delivered"/>
    <x v="1"/>
    <n v="13167"/>
    <x v="0"/>
    <n v="8334"/>
  </r>
  <r>
    <n v="82920556"/>
    <x v="2"/>
    <n v="864442"/>
    <n v="10641"/>
    <n v="4833"/>
    <n v="2"/>
    <n v="3192.3"/>
    <x v="1"/>
    <x v="445"/>
    <x v="445"/>
    <n v="4"/>
    <s v="10-10-2023"/>
    <s v="Delivered"/>
    <x v="1"/>
    <n v="18089.7"/>
    <x v="0"/>
    <n v="8423.7000000000007"/>
  </r>
  <r>
    <n v="20584397"/>
    <x v="2"/>
    <n v="878700"/>
    <n v="12350"/>
    <n v="4833"/>
    <n v="2"/>
    <n v="1235"/>
    <x v="2"/>
    <x v="459"/>
    <x v="459"/>
    <n v="6"/>
    <s v="08-10-2023"/>
    <s v="Delivered"/>
    <x v="0"/>
    <n v="23465"/>
    <x v="3"/>
    <n v="13799"/>
  </r>
  <r>
    <n v="58762794"/>
    <x v="2"/>
    <n v="497223"/>
    <n v="12240"/>
    <n v="4833"/>
    <n v="1"/>
    <n v="612"/>
    <x v="2"/>
    <x v="460"/>
    <x v="460"/>
    <n v="7"/>
    <s v="07-10-2023"/>
    <s v="Delivered"/>
    <x v="2"/>
    <n v="11628"/>
    <x v="3"/>
    <n v="6795"/>
  </r>
  <r>
    <n v="92950779"/>
    <x v="2"/>
    <n v="318414"/>
    <n v="10591"/>
    <n v="4833"/>
    <n v="2"/>
    <n v="0"/>
    <x v="0"/>
    <x v="452"/>
    <x v="452"/>
    <n v="4"/>
    <s v="05-10-2023"/>
    <s v="Delivered"/>
    <x v="2"/>
    <n v="21182"/>
    <x v="2"/>
    <n v="11516"/>
  </r>
  <r>
    <n v="14114726"/>
    <x v="2"/>
    <n v="493804"/>
    <n v="19589"/>
    <n v="4833"/>
    <n v="1"/>
    <n v="979.45"/>
    <x v="2"/>
    <x v="447"/>
    <x v="447"/>
    <n v="7"/>
    <s v="26-10-2023"/>
    <s v="Delivered"/>
    <x v="3"/>
    <n v="18609.55"/>
    <x v="1"/>
    <n v="13776.55"/>
  </r>
  <r>
    <n v="15820356"/>
    <x v="2"/>
    <n v="880768"/>
    <n v="19231"/>
    <n v="4833"/>
    <n v="2"/>
    <n v="0"/>
    <x v="0"/>
    <x v="458"/>
    <x v="458"/>
    <n v="7"/>
    <s v="18-10-2023"/>
    <s v="Delivered"/>
    <x v="3"/>
    <n v="38462"/>
    <x v="1"/>
    <n v="28796"/>
  </r>
  <r>
    <n v="45859307"/>
    <x v="2"/>
    <n v="620018"/>
    <n v="15661"/>
    <n v="4833"/>
    <n v="2"/>
    <n v="4698.3"/>
    <x v="1"/>
    <x v="458"/>
    <x v="458"/>
    <n v="3"/>
    <s v="14-10-2023"/>
    <s v="Delivered"/>
    <x v="0"/>
    <n v="26623.7"/>
    <x v="0"/>
    <n v="16957.7"/>
  </r>
  <r>
    <n v="62231715"/>
    <x v="3"/>
    <n v="637605"/>
    <n v="18172"/>
    <n v="5303"/>
    <n v="1"/>
    <n v="0"/>
    <x v="0"/>
    <x v="447"/>
    <x v="447"/>
    <n v="1"/>
    <s v="20-10-2023"/>
    <s v="Delivered"/>
    <x v="0"/>
    <n v="18172"/>
    <x v="2"/>
    <n v="12869"/>
  </r>
  <r>
    <n v="94651342"/>
    <x v="3"/>
    <n v="538270"/>
    <n v="11613"/>
    <n v="5303"/>
    <n v="1"/>
    <n v="0"/>
    <x v="0"/>
    <x v="461"/>
    <x v="461"/>
    <n v="5"/>
    <s v="14-10-2023"/>
    <s v="Delivered"/>
    <x v="1"/>
    <n v="11613"/>
    <x v="1"/>
    <n v="6310"/>
  </r>
  <r>
    <n v="58270683"/>
    <x v="3"/>
    <n v="250026"/>
    <n v="6931"/>
    <n v="5303"/>
    <n v="1"/>
    <n v="693.1"/>
    <x v="3"/>
    <x v="462"/>
    <x v="462"/>
    <n v="6"/>
    <s v="05-10-2023"/>
    <s v="Delivered"/>
    <x v="0"/>
    <n v="6237.9"/>
    <x v="0"/>
    <n v="934.9"/>
  </r>
  <r>
    <n v="87528776"/>
    <x v="3"/>
    <n v="982401"/>
    <n v="9918"/>
    <n v="5303"/>
    <n v="2"/>
    <n v="1983.6"/>
    <x v="3"/>
    <x v="454"/>
    <x v="454"/>
    <n v="6"/>
    <s v="10-10-2023"/>
    <s v="Delivered"/>
    <x v="0"/>
    <n v="17852.400000000001"/>
    <x v="3"/>
    <n v="7246.4"/>
  </r>
  <r>
    <n v="18041391"/>
    <x v="3"/>
    <n v="861701"/>
    <n v="14326"/>
    <n v="5303"/>
    <n v="2"/>
    <n v="2865.2"/>
    <x v="3"/>
    <x v="447"/>
    <x v="447"/>
    <n v="4"/>
    <s v="23-10-2023"/>
    <s v="Delivered"/>
    <x v="0"/>
    <n v="25786.799999999999"/>
    <x v="1"/>
    <n v="15180.8"/>
  </r>
  <r>
    <n v="18304547"/>
    <x v="3"/>
    <n v="831264"/>
    <n v="10095"/>
    <n v="5303"/>
    <n v="1"/>
    <n v="1514.25"/>
    <x v="1"/>
    <x v="446"/>
    <x v="446"/>
    <n v="2"/>
    <s v="25-10-2023"/>
    <s v="Delivered"/>
    <x v="2"/>
    <n v="8580.75"/>
    <x v="0"/>
    <n v="3277.75"/>
  </r>
  <r>
    <n v="93446356"/>
    <x v="3"/>
    <n v="757381"/>
    <n v="18348"/>
    <n v="5303"/>
    <n v="4"/>
    <n v="11008.8"/>
    <x v="1"/>
    <x v="452"/>
    <x v="452"/>
    <n v="5"/>
    <s v="06-10-2023"/>
    <s v="Delivered"/>
    <x v="3"/>
    <n v="62383.199999999997"/>
    <x v="3"/>
    <n v="41171.199999999997"/>
  </r>
  <r>
    <n v="69533928"/>
    <x v="3"/>
    <n v="924305"/>
    <n v="19934"/>
    <n v="5303"/>
    <n v="1"/>
    <n v="996.7"/>
    <x v="2"/>
    <x v="463"/>
    <x v="463"/>
    <n v="5"/>
    <s v="23-10-2023"/>
    <s v="Delivered"/>
    <x v="2"/>
    <n v="18937.3"/>
    <x v="1"/>
    <n v="13634.3"/>
  </r>
  <r>
    <n v="41934639"/>
    <x v="3"/>
    <n v="583551"/>
    <n v="9241"/>
    <n v="5303"/>
    <n v="3"/>
    <n v="4158.45"/>
    <x v="1"/>
    <x v="464"/>
    <x v="464"/>
    <n v="5"/>
    <s v="12-10-2023"/>
    <s v="Delivered"/>
    <x v="3"/>
    <n v="23564.55"/>
    <x v="0"/>
    <n v="7655.55"/>
  </r>
  <r>
    <n v="87337818"/>
    <x v="3"/>
    <n v="430019"/>
    <n v="18769"/>
    <n v="5303"/>
    <n v="1"/>
    <n v="0"/>
    <x v="0"/>
    <x v="456"/>
    <x v="456"/>
    <n v="3"/>
    <s v="11-10-2023"/>
    <s v="Delivered"/>
    <x v="0"/>
    <n v="18769"/>
    <x v="1"/>
    <n v="13466"/>
  </r>
  <r>
    <n v="85686878"/>
    <x v="4"/>
    <n v="503662"/>
    <n v="12946"/>
    <n v="1807"/>
    <n v="1"/>
    <n v="0"/>
    <x v="0"/>
    <x v="465"/>
    <x v="465"/>
    <n v="6"/>
    <s v="04-10-2023"/>
    <s v="Delivered"/>
    <x v="2"/>
    <n v="12946"/>
    <x v="0"/>
    <n v="11139"/>
  </r>
  <r>
    <n v="24754064"/>
    <x v="4"/>
    <n v="677461"/>
    <n v="16997"/>
    <n v="1807"/>
    <n v="2"/>
    <n v="6798.8"/>
    <x v="4"/>
    <x v="451"/>
    <x v="451"/>
    <n v="6"/>
    <s v="19-10-2023"/>
    <s v="Delivered"/>
    <x v="0"/>
    <n v="27195.200000000001"/>
    <x v="0"/>
    <n v="23581.200000000001"/>
  </r>
  <r>
    <n v="93893865"/>
    <x v="4"/>
    <n v="841603"/>
    <n v="7957"/>
    <n v="1807"/>
    <n v="4"/>
    <n v="0"/>
    <x v="0"/>
    <x v="457"/>
    <x v="457"/>
    <n v="6"/>
    <s v="09-10-2023"/>
    <s v="Delivered"/>
    <x v="2"/>
    <n v="31828"/>
    <x v="3"/>
    <n v="24600"/>
  </r>
  <r>
    <n v="58436637"/>
    <x v="4"/>
    <n v="519588"/>
    <n v="1267"/>
    <n v="1807"/>
    <n v="2"/>
    <n v="506.8"/>
    <x v="4"/>
    <x v="450"/>
    <x v="450"/>
    <n v="4"/>
    <s v="21-10-2023"/>
    <s v="Delivered"/>
    <x v="2"/>
    <n v="2027.2"/>
    <x v="2"/>
    <n v="-1586.8"/>
  </r>
  <r>
    <n v="68326160"/>
    <x v="4"/>
    <n v="841603"/>
    <n v="1204"/>
    <n v="1807"/>
    <n v="1"/>
    <n v="60.2"/>
    <x v="2"/>
    <x v="458"/>
    <x v="458"/>
    <n v="2"/>
    <s v="13-10-2023"/>
    <s v="Delivered"/>
    <x v="1"/>
    <n v="1143.8"/>
    <x v="1"/>
    <n v="-663.2"/>
  </r>
  <r>
    <n v="72146184"/>
    <x v="5"/>
    <n v="427114"/>
    <n v="6613"/>
    <n v="6320"/>
    <n v="1"/>
    <n v="0"/>
    <x v="0"/>
    <x v="466"/>
    <x v="466"/>
    <n v="6"/>
    <s v="03-10-2023"/>
    <s v="Delivered"/>
    <x v="2"/>
    <n v="6613"/>
    <x v="2"/>
    <n v="293"/>
  </r>
  <r>
    <n v="81394920"/>
    <x v="5"/>
    <n v="500384"/>
    <n v="1822"/>
    <n v="6320"/>
    <n v="2"/>
    <n v="0"/>
    <x v="0"/>
    <x v="446"/>
    <x v="446"/>
    <n v="3"/>
    <s v="26-10-2023"/>
    <s v="Delivered"/>
    <x v="0"/>
    <n v="3644"/>
    <x v="3"/>
    <n v="-8996"/>
  </r>
  <r>
    <n v="98824290"/>
    <x v="5"/>
    <n v="730535"/>
    <n v="9801"/>
    <n v="6320"/>
    <n v="1"/>
    <n v="0"/>
    <x v="0"/>
    <x v="467"/>
    <x v="467"/>
    <n v="1"/>
    <s v="13-10-2023"/>
    <s v="Delivered"/>
    <x v="0"/>
    <n v="9801"/>
    <x v="1"/>
    <n v="3481"/>
  </r>
  <r>
    <n v="66867700"/>
    <x v="5"/>
    <n v="668640"/>
    <n v="12749"/>
    <n v="6320"/>
    <n v="1"/>
    <n v="0"/>
    <x v="0"/>
    <x v="468"/>
    <x v="468"/>
    <n v="7"/>
    <s v="12-10-2023"/>
    <s v="Delivered"/>
    <x v="2"/>
    <n v="12749"/>
    <x v="1"/>
    <n v="6429"/>
  </r>
  <r>
    <n v="96075494"/>
    <x v="5"/>
    <n v="345131"/>
    <n v="1151"/>
    <n v="6320"/>
    <n v="3"/>
    <n v="0"/>
    <x v="0"/>
    <x v="415"/>
    <x v="415"/>
    <n v="1"/>
    <s v="29-10-2023"/>
    <s v="Delivered"/>
    <x v="2"/>
    <n v="3453"/>
    <x v="1"/>
    <n v="-15507"/>
  </r>
  <r>
    <n v="17940667"/>
    <x v="5"/>
    <n v="336708"/>
    <n v="2208"/>
    <n v="6320"/>
    <n v="1"/>
    <n v="0"/>
    <x v="0"/>
    <x v="462"/>
    <x v="462"/>
    <n v="4"/>
    <s v="03-10-2023"/>
    <s v="Delivered"/>
    <x v="0"/>
    <n v="2208"/>
    <x v="2"/>
    <n v="-4112"/>
  </r>
  <r>
    <n v="91883092"/>
    <x v="5"/>
    <n v="837460"/>
    <n v="11813"/>
    <n v="6320"/>
    <n v="2"/>
    <n v="1181.3"/>
    <x v="2"/>
    <x v="415"/>
    <x v="415"/>
    <n v="1"/>
    <s v="29-10-2023"/>
    <s v="Delivered"/>
    <x v="3"/>
    <n v="22444.7"/>
    <x v="0"/>
    <n v="9804.7000000000007"/>
  </r>
  <r>
    <n v="68065043"/>
    <x v="5"/>
    <n v="747923"/>
    <n v="1760"/>
    <n v="6320"/>
    <n v="2"/>
    <n v="176"/>
    <x v="2"/>
    <x v="462"/>
    <x v="462"/>
    <n v="5"/>
    <s v="04-10-2023"/>
    <s v="Delivered"/>
    <x v="0"/>
    <n v="3344"/>
    <x v="0"/>
    <n v="-9296"/>
  </r>
  <r>
    <n v="84399083"/>
    <x v="5"/>
    <n v="853004"/>
    <n v="15791"/>
    <n v="6320"/>
    <n v="4"/>
    <n v="3158.2"/>
    <x v="2"/>
    <x v="444"/>
    <x v="444"/>
    <n v="6"/>
    <s v="31-10-2023"/>
    <s v="Delivered"/>
    <x v="3"/>
    <n v="60005.8"/>
    <x v="2"/>
    <n v="34725.800000000003"/>
  </r>
  <r>
    <n v="98843907"/>
    <x v="5"/>
    <n v="251706"/>
    <n v="4885"/>
    <n v="6320"/>
    <n v="2"/>
    <n v="0"/>
    <x v="0"/>
    <x v="468"/>
    <x v="468"/>
    <n v="1"/>
    <s v="06-10-2023"/>
    <s v="Delivered"/>
    <x v="0"/>
    <n v="9770"/>
    <x v="2"/>
    <n v="-2870"/>
  </r>
  <r>
    <n v="37321124"/>
    <x v="5"/>
    <n v="530463"/>
    <n v="3141"/>
    <n v="6320"/>
    <n v="3"/>
    <n v="0"/>
    <x v="0"/>
    <x v="469"/>
    <x v="469"/>
    <n v="4"/>
    <s v="30-10-2023"/>
    <s v="Delivered"/>
    <x v="2"/>
    <n v="9423"/>
    <x v="0"/>
    <n v="-9537"/>
  </r>
  <r>
    <n v="35921441"/>
    <x v="5"/>
    <n v="640656"/>
    <n v="15087"/>
    <n v="6320"/>
    <n v="3"/>
    <n v="0"/>
    <x v="0"/>
    <x v="457"/>
    <x v="457"/>
    <n v="1"/>
    <s v="04-10-2023"/>
    <s v="Delivered"/>
    <x v="1"/>
    <n v="45261"/>
    <x v="3"/>
    <n v="26301"/>
  </r>
  <r>
    <n v="10404729"/>
    <x v="6"/>
    <n v="315830"/>
    <n v="7242"/>
    <n v="6716"/>
    <n v="1"/>
    <n v="0"/>
    <x v="0"/>
    <x v="455"/>
    <x v="455"/>
    <n v="5"/>
    <s v="26-10-2023"/>
    <s v="Delivered"/>
    <x v="0"/>
    <n v="7242"/>
    <x v="3"/>
    <n v="526"/>
  </r>
  <r>
    <n v="32218290"/>
    <x v="6"/>
    <n v="814549"/>
    <n v="2649"/>
    <n v="6716"/>
    <n v="1"/>
    <n v="132.44999999999999"/>
    <x v="2"/>
    <x v="454"/>
    <x v="454"/>
    <n v="1"/>
    <s v="05-10-2023"/>
    <s v="Delivered"/>
    <x v="0"/>
    <n v="2516.5500000000002"/>
    <x v="0"/>
    <n v="-4199.45"/>
  </r>
  <r>
    <n v="70667140"/>
    <x v="6"/>
    <n v="676849"/>
    <n v="19094"/>
    <n v="6716"/>
    <n v="1"/>
    <n v="0"/>
    <x v="0"/>
    <x v="458"/>
    <x v="458"/>
    <n v="2"/>
    <s v="13-10-2023"/>
    <s v="Delivered"/>
    <x v="0"/>
    <n v="19094"/>
    <x v="2"/>
    <n v="12378"/>
  </r>
  <r>
    <n v="69549527"/>
    <x v="6"/>
    <n v="741737"/>
    <n v="10249"/>
    <n v="6716"/>
    <n v="1"/>
    <n v="1537.35"/>
    <x v="1"/>
    <x v="464"/>
    <x v="464"/>
    <n v="3"/>
    <s v="10-10-2023"/>
    <s v="Delivered"/>
    <x v="0"/>
    <n v="8711.65"/>
    <x v="3"/>
    <n v="1995.65"/>
  </r>
  <r>
    <n v="19943140"/>
    <x v="6"/>
    <n v="455090"/>
    <n v="5624"/>
    <n v="6716"/>
    <n v="3"/>
    <n v="843.6"/>
    <x v="2"/>
    <x v="470"/>
    <x v="470"/>
    <n v="6"/>
    <s v="26-10-2023"/>
    <s v="Delivered"/>
    <x v="3"/>
    <n v="16028.4"/>
    <x v="4"/>
    <n v="-4119.6000000000004"/>
  </r>
  <r>
    <n v="57623800"/>
    <x v="6"/>
    <n v="931663"/>
    <n v="14574"/>
    <n v="6716"/>
    <n v="1"/>
    <n v="0"/>
    <x v="0"/>
    <x v="446"/>
    <x v="446"/>
    <n v="4"/>
    <s v="27-10-2023"/>
    <s v="Delivered"/>
    <x v="2"/>
    <n v="14574"/>
    <x v="2"/>
    <n v="7858"/>
  </r>
  <r>
    <n v="64009265"/>
    <x v="6"/>
    <n v="660030"/>
    <n v="7286"/>
    <n v="6716"/>
    <n v="1"/>
    <n v="0"/>
    <x v="0"/>
    <x v="453"/>
    <x v="453"/>
    <n v="6"/>
    <s v="21-10-2023"/>
    <s v="Delivered"/>
    <x v="0"/>
    <n v="7286"/>
    <x v="2"/>
    <n v="570"/>
  </r>
  <r>
    <n v="42787299"/>
    <x v="6"/>
    <n v="470233"/>
    <n v="5621"/>
    <n v="6716"/>
    <n v="1"/>
    <n v="1124.2"/>
    <x v="4"/>
    <x v="470"/>
    <x v="470"/>
    <n v="4"/>
    <s v="24-10-2023"/>
    <s v="Delivered"/>
    <x v="0"/>
    <n v="4496.8"/>
    <x v="0"/>
    <n v="-2219.1999999999998"/>
  </r>
  <r>
    <n v="28575536"/>
    <x v="7"/>
    <n v="399405"/>
    <n v="19858"/>
    <n v="13689"/>
    <n v="1"/>
    <n v="0"/>
    <x v="0"/>
    <x v="469"/>
    <x v="469"/>
    <n v="5"/>
    <s v="31-10-2023"/>
    <s v="Delivered"/>
    <x v="0"/>
    <n v="19858"/>
    <x v="2"/>
    <n v="6169"/>
  </r>
  <r>
    <n v="66765623"/>
    <x v="7"/>
    <n v="748615"/>
    <n v="5336"/>
    <n v="13689"/>
    <n v="1"/>
    <n v="266.8"/>
    <x v="2"/>
    <x v="465"/>
    <x v="465"/>
    <n v="4"/>
    <s v="02-10-2023"/>
    <s v="Delivered"/>
    <x v="0"/>
    <n v="5069.2"/>
    <x v="1"/>
    <n v="-8619.7999999999993"/>
  </r>
  <r>
    <n v="60628276"/>
    <x v="7"/>
    <n v="614337"/>
    <n v="17711"/>
    <n v="13689"/>
    <n v="1"/>
    <n v="1771.1"/>
    <x v="3"/>
    <x v="458"/>
    <x v="458"/>
    <n v="1"/>
    <s v="12-10-2023"/>
    <s v="Delivered"/>
    <x v="3"/>
    <n v="15939.9"/>
    <x v="1"/>
    <n v="2250.9"/>
  </r>
  <r>
    <n v="74119726"/>
    <x v="7"/>
    <n v="755132"/>
    <n v="4154"/>
    <n v="13689"/>
    <n v="1"/>
    <n v="415.4"/>
    <x v="3"/>
    <x v="447"/>
    <x v="447"/>
    <n v="1"/>
    <s v="20-10-2023"/>
    <s v="Delivered"/>
    <x v="2"/>
    <n v="3738.6"/>
    <x v="1"/>
    <n v="-9950.4"/>
  </r>
  <r>
    <n v="31130263"/>
    <x v="7"/>
    <n v="776680"/>
    <n v="1949"/>
    <n v="13689"/>
    <n v="1"/>
    <n v="0"/>
    <x v="0"/>
    <x v="455"/>
    <x v="455"/>
    <n v="1"/>
    <s v="22-10-2023"/>
    <s v="Delivered"/>
    <x v="1"/>
    <n v="1949"/>
    <x v="0"/>
    <n v="-11740"/>
  </r>
  <r>
    <n v="75319931"/>
    <x v="7"/>
    <n v="493804"/>
    <n v="1708"/>
    <n v="13689"/>
    <n v="1"/>
    <n v="256.2"/>
    <x v="1"/>
    <x v="448"/>
    <x v="448"/>
    <n v="2"/>
    <s v="26-10-2023"/>
    <s v="Delivered"/>
    <x v="0"/>
    <n v="1451.8"/>
    <x v="3"/>
    <n v="-12237.2"/>
  </r>
  <r>
    <n v="56241881"/>
    <x v="8"/>
    <n v="508545"/>
    <n v="7537"/>
    <n v="8679"/>
    <n v="2"/>
    <n v="0"/>
    <x v="0"/>
    <x v="449"/>
    <x v="449"/>
    <n v="4"/>
    <s v="26-10-2023"/>
    <s v="Delivered"/>
    <x v="2"/>
    <n v="15074"/>
    <x v="1"/>
    <n v="-2284"/>
  </r>
  <r>
    <n v="79645282"/>
    <x v="8"/>
    <n v="729208"/>
    <n v="8367"/>
    <n v="8679"/>
    <n v="1"/>
    <n v="0"/>
    <x v="0"/>
    <x v="459"/>
    <x v="459"/>
    <n v="6"/>
    <s v="08-10-2023"/>
    <s v="Delivered"/>
    <x v="2"/>
    <n v="8367"/>
    <x v="1"/>
    <n v="-312"/>
  </r>
  <r>
    <n v="34194479"/>
    <x v="8"/>
    <n v="940951"/>
    <n v="15822"/>
    <n v="8679"/>
    <n v="2"/>
    <n v="0"/>
    <x v="0"/>
    <x v="471"/>
    <x v="471"/>
    <n v="5"/>
    <s v="19-10-2023"/>
    <s v="Delivered"/>
    <x v="3"/>
    <n v="31644"/>
    <x v="1"/>
    <n v="14286"/>
  </r>
  <r>
    <n v="77853916"/>
    <x v="8"/>
    <n v="327885"/>
    <n v="18440"/>
    <n v="8679"/>
    <n v="2"/>
    <n v="0"/>
    <x v="0"/>
    <x v="470"/>
    <x v="470"/>
    <n v="4"/>
    <s v="24-10-2023"/>
    <s v="Delivered"/>
    <x v="2"/>
    <n v="36880"/>
    <x v="1"/>
    <n v="19522"/>
  </r>
  <r>
    <n v="77624084"/>
    <x v="8"/>
    <n v="634152"/>
    <n v="19038"/>
    <n v="8679"/>
    <n v="2"/>
    <n v="0"/>
    <x v="0"/>
    <x v="467"/>
    <x v="467"/>
    <n v="5"/>
    <s v="17-10-2023"/>
    <s v="Delivered"/>
    <x v="0"/>
    <n v="38076"/>
    <x v="2"/>
    <n v="20718"/>
  </r>
  <r>
    <n v="98742485"/>
    <x v="8"/>
    <n v="619218"/>
    <n v="18865"/>
    <n v="8679"/>
    <n v="1"/>
    <n v="943.25"/>
    <x v="2"/>
    <x v="444"/>
    <x v="444"/>
    <n v="3"/>
    <s v="28-10-2023"/>
    <s v="Delivered"/>
    <x v="0"/>
    <n v="17921.75"/>
    <x v="3"/>
    <n v="9242.75"/>
  </r>
  <r>
    <n v="66581473"/>
    <x v="8"/>
    <n v="575565"/>
    <n v="7448"/>
    <n v="8679"/>
    <n v="1"/>
    <n v="0"/>
    <x v="0"/>
    <x v="461"/>
    <x v="461"/>
    <n v="1"/>
    <s v="10-10-2023"/>
    <s v="Delivered"/>
    <x v="0"/>
    <n v="7448"/>
    <x v="3"/>
    <n v="-1231"/>
  </r>
  <r>
    <n v="20605783"/>
    <x v="9"/>
    <n v="460804"/>
    <n v="18381"/>
    <n v="7043"/>
    <n v="2"/>
    <n v="5514.3"/>
    <x v="1"/>
    <x v="472"/>
    <x v="472"/>
    <n v="7"/>
    <s v="03-10-2023"/>
    <s v="Delivered"/>
    <x v="0"/>
    <n v="31247.7"/>
    <x v="1"/>
    <n v="17161.7"/>
  </r>
  <r>
    <n v="89717834"/>
    <x v="9"/>
    <n v="271108"/>
    <n v="14975"/>
    <n v="7043"/>
    <n v="1"/>
    <n v="0"/>
    <x v="0"/>
    <x v="450"/>
    <x v="450"/>
    <n v="7"/>
    <s v="24-10-2023"/>
    <s v="Delivered"/>
    <x v="2"/>
    <n v="14975"/>
    <x v="0"/>
    <n v="7932"/>
  </r>
  <r>
    <n v="85432781"/>
    <x v="9"/>
    <n v="482495"/>
    <n v="17711"/>
    <n v="7043"/>
    <n v="1"/>
    <n v="0"/>
    <x v="0"/>
    <x v="444"/>
    <x v="444"/>
    <n v="5"/>
    <s v="30-10-2023"/>
    <s v="Delivered"/>
    <x v="1"/>
    <n v="17711"/>
    <x v="4"/>
    <n v="10668"/>
  </r>
  <r>
    <n v="46850196"/>
    <x v="9"/>
    <n v="908029"/>
    <n v="9733"/>
    <n v="7043"/>
    <n v="1"/>
    <n v="973.3"/>
    <x v="3"/>
    <x v="452"/>
    <x v="452"/>
    <n v="3"/>
    <s v="04-10-2023"/>
    <s v="Delivered"/>
    <x v="0"/>
    <n v="8759.7000000000007"/>
    <x v="1"/>
    <n v="1716.7"/>
  </r>
  <r>
    <n v="91644298"/>
    <x v="9"/>
    <n v="600080"/>
    <n v="14566"/>
    <n v="7043"/>
    <n v="1"/>
    <n v="728.3"/>
    <x v="2"/>
    <x v="464"/>
    <x v="464"/>
    <n v="4"/>
    <s v="11-10-2023"/>
    <s v="Delivered"/>
    <x v="0"/>
    <n v="13837.7"/>
    <x v="2"/>
    <n v="6794.7"/>
  </r>
  <r>
    <n v="50569669"/>
    <x v="9"/>
    <n v="553777"/>
    <n v="7635"/>
    <n v="7043"/>
    <n v="1"/>
    <n v="0"/>
    <x v="0"/>
    <x v="461"/>
    <x v="461"/>
    <n v="4"/>
    <s v="13-10-2023"/>
    <s v="Delivered"/>
    <x v="3"/>
    <n v="7635"/>
    <x v="0"/>
    <n v="592"/>
  </r>
  <r>
    <n v="68450095"/>
    <x v="9"/>
    <n v="694241"/>
    <n v="12371"/>
    <n v="7043"/>
    <n v="1"/>
    <n v="0"/>
    <x v="0"/>
    <x v="471"/>
    <x v="471"/>
    <n v="5"/>
    <s v="19-10-2023"/>
    <s v="Delivered"/>
    <x v="1"/>
    <n v="12371"/>
    <x v="1"/>
    <n v="5328"/>
  </r>
  <r>
    <n v="49823450"/>
    <x v="9"/>
    <n v="914703"/>
    <n v="7487"/>
    <n v="7043"/>
    <n v="1"/>
    <n v="0"/>
    <x v="0"/>
    <x v="449"/>
    <x v="449"/>
    <n v="5"/>
    <s v="27-10-2023"/>
    <s v="Delivered"/>
    <x v="0"/>
    <n v="7487"/>
    <x v="3"/>
    <n v="444"/>
  </r>
  <r>
    <n v="98882576"/>
    <x v="10"/>
    <n v="293826"/>
    <n v="11085"/>
    <n v="10780"/>
    <n v="4"/>
    <n v="0"/>
    <x v="0"/>
    <x v="457"/>
    <x v="457"/>
    <n v="6"/>
    <s v="09-10-2023"/>
    <s v="Delivered"/>
    <x v="3"/>
    <n v="44340"/>
    <x v="4"/>
    <n v="1220"/>
  </r>
  <r>
    <n v="36477373"/>
    <x v="10"/>
    <n v="973449"/>
    <n v="15986"/>
    <n v="10780"/>
    <n v="1"/>
    <n v="0"/>
    <x v="0"/>
    <x v="450"/>
    <x v="450"/>
    <n v="1"/>
    <s v="18-10-2023"/>
    <s v="Delivered"/>
    <x v="1"/>
    <n v="15986"/>
    <x v="2"/>
    <n v="5206"/>
  </r>
  <r>
    <n v="33420607"/>
    <x v="10"/>
    <n v="462292"/>
    <n v="11980"/>
    <n v="10780"/>
    <n v="1"/>
    <n v="0"/>
    <x v="0"/>
    <x v="460"/>
    <x v="460"/>
    <n v="1"/>
    <s v="01-10-2023"/>
    <s v="Delivered"/>
    <x v="0"/>
    <n v="11980"/>
    <x v="1"/>
    <n v="1200"/>
  </r>
  <r>
    <n v="77416376"/>
    <x v="10"/>
    <n v="634152"/>
    <n v="11199"/>
    <n v="10780"/>
    <n v="3"/>
    <n v="1679.85"/>
    <x v="2"/>
    <x v="456"/>
    <x v="456"/>
    <n v="7"/>
    <s v="15-10-2023"/>
    <s v="Delivered"/>
    <x v="1"/>
    <n v="31917.15"/>
    <x v="0"/>
    <n v="-422.85"/>
  </r>
  <r>
    <n v="33640702"/>
    <x v="10"/>
    <n v="743323"/>
    <n v="13856"/>
    <n v="10780"/>
    <n v="2"/>
    <n v="2771.2"/>
    <x v="3"/>
    <x v="457"/>
    <x v="457"/>
    <n v="2"/>
    <s v="05-10-2023"/>
    <s v="Delivered"/>
    <x v="0"/>
    <n v="24940.799999999999"/>
    <x v="2"/>
    <n v="3380.8"/>
  </r>
  <r>
    <n v="21381064"/>
    <x v="10"/>
    <n v="592124"/>
    <n v="6084"/>
    <n v="10780"/>
    <n v="1"/>
    <n v="0"/>
    <x v="0"/>
    <x v="454"/>
    <x v="454"/>
    <n v="2"/>
    <s v="06-10-2023"/>
    <s v="Delivered"/>
    <x v="0"/>
    <n v="6084"/>
    <x v="0"/>
    <n v="-4696"/>
  </r>
  <r>
    <n v="85633013"/>
    <x v="11"/>
    <n v="634152"/>
    <n v="10566"/>
    <n v="14603"/>
    <n v="3"/>
    <n v="0"/>
    <x v="0"/>
    <x v="447"/>
    <x v="447"/>
    <n v="7"/>
    <s v="26-10-2023"/>
    <s v="Delivered"/>
    <x v="1"/>
    <n v="31698"/>
    <x v="1"/>
    <n v="-12111"/>
  </r>
  <r>
    <n v="74398125"/>
    <x v="11"/>
    <n v="919265"/>
    <n v="12916"/>
    <n v="14603"/>
    <n v="1"/>
    <n v="0"/>
    <x v="0"/>
    <x v="473"/>
    <x v="473"/>
    <n v="1"/>
    <s v="17-10-2023"/>
    <s v="Delivered"/>
    <x v="1"/>
    <n v="12916"/>
    <x v="0"/>
    <n v="-1687"/>
  </r>
  <r>
    <n v="66207740"/>
    <x v="11"/>
    <n v="614337"/>
    <n v="4639"/>
    <n v="14603"/>
    <n v="4"/>
    <n v="0"/>
    <x v="0"/>
    <x v="461"/>
    <x v="461"/>
    <n v="6"/>
    <s v="15-10-2023"/>
    <s v="Delivered"/>
    <x v="0"/>
    <n v="18556"/>
    <x v="3"/>
    <n v="-39856"/>
  </r>
  <r>
    <n v="88343175"/>
    <x v="11"/>
    <n v="770027"/>
    <n v="1915"/>
    <n v="14603"/>
    <n v="2"/>
    <n v="0"/>
    <x v="0"/>
    <x v="468"/>
    <x v="468"/>
    <n v="3"/>
    <s v="08-10-2023"/>
    <s v="Delivered"/>
    <x v="0"/>
    <n v="3830"/>
    <x v="2"/>
    <n v="-25376"/>
  </r>
  <r>
    <n v="61559717"/>
    <x v="11"/>
    <n v="722998"/>
    <n v="9551"/>
    <n v="14603"/>
    <n v="2"/>
    <n v="0"/>
    <x v="0"/>
    <x v="466"/>
    <x v="466"/>
    <n v="6"/>
    <s v="03-10-2023"/>
    <s v="Delivered"/>
    <x v="1"/>
    <n v="19102"/>
    <x v="2"/>
    <n v="-10104"/>
  </r>
  <r>
    <n v="26733967"/>
    <x v="11"/>
    <n v="421791"/>
    <n v="9632"/>
    <n v="14603"/>
    <n v="2"/>
    <n v="0"/>
    <x v="0"/>
    <x v="445"/>
    <x v="445"/>
    <n v="5"/>
    <s v="11-10-2023"/>
    <s v="Delivered"/>
    <x v="0"/>
    <n v="19264"/>
    <x v="1"/>
    <n v="-9942"/>
  </r>
  <r>
    <n v="19165226"/>
    <x v="11"/>
    <n v="711174"/>
    <n v="9785"/>
    <n v="14603"/>
    <n v="3"/>
    <n v="0"/>
    <x v="0"/>
    <x v="449"/>
    <x v="449"/>
    <n v="5"/>
    <s v="27-10-2023"/>
    <s v="Delivered"/>
    <x v="0"/>
    <n v="29355"/>
    <x v="1"/>
    <n v="-14454"/>
  </r>
  <r>
    <n v="64776386"/>
    <x v="11"/>
    <n v="222390"/>
    <n v="12143"/>
    <n v="14603"/>
    <n v="2"/>
    <n v="0"/>
    <x v="0"/>
    <x v="460"/>
    <x v="460"/>
    <n v="7"/>
    <s v="07-10-2023"/>
    <s v="Delivered"/>
    <x v="2"/>
    <n v="24286"/>
    <x v="2"/>
    <n v="-4920"/>
  </r>
  <r>
    <n v="72579077"/>
    <x v="12"/>
    <n v="591794"/>
    <n v="11686"/>
    <n v="5308"/>
    <n v="2"/>
    <n v="2337.1999999999998"/>
    <x v="3"/>
    <x v="465"/>
    <x v="465"/>
    <n v="5"/>
    <s v="03-10-2023"/>
    <s v="Delivered"/>
    <x v="0"/>
    <n v="21034.799999999999"/>
    <x v="1"/>
    <n v="10418.799999999999"/>
  </r>
  <r>
    <n v="30796389"/>
    <x v="12"/>
    <n v="968804"/>
    <n v="8239"/>
    <n v="5308"/>
    <n v="1"/>
    <n v="1235.8499999999999"/>
    <x v="1"/>
    <x v="453"/>
    <x v="453"/>
    <n v="4"/>
    <s v="19-10-2023"/>
    <s v="Delivered"/>
    <x v="0"/>
    <n v="7003.15"/>
    <x v="1"/>
    <n v="1695.15"/>
  </r>
  <r>
    <n v="54915875"/>
    <x v="12"/>
    <n v="748887"/>
    <n v="1565"/>
    <n v="5308"/>
    <n v="1"/>
    <n v="0"/>
    <x v="0"/>
    <x v="454"/>
    <x v="454"/>
    <n v="2"/>
    <s v="06-10-2023"/>
    <s v="Delivered"/>
    <x v="1"/>
    <n v="1565"/>
    <x v="0"/>
    <n v="-3743"/>
  </r>
  <r>
    <n v="52018286"/>
    <x v="12"/>
    <n v="683100"/>
    <n v="18745"/>
    <n v="5308"/>
    <n v="1"/>
    <n v="0"/>
    <x v="0"/>
    <x v="452"/>
    <x v="452"/>
    <n v="2"/>
    <s v="03-10-2023"/>
    <s v="Delivered"/>
    <x v="1"/>
    <n v="18745"/>
    <x v="2"/>
    <n v="13437"/>
  </r>
  <r>
    <n v="22304198"/>
    <x v="12"/>
    <n v="629711"/>
    <n v="12866"/>
    <n v="5308"/>
    <n v="2"/>
    <n v="2573.1999999999998"/>
    <x v="3"/>
    <x v="451"/>
    <x v="451"/>
    <n v="2"/>
    <s v="15-10-2023"/>
    <s v="Delivered"/>
    <x v="2"/>
    <n v="23158.799999999999"/>
    <x v="1"/>
    <n v="12542.8"/>
  </r>
  <r>
    <n v="54619335"/>
    <x v="12"/>
    <n v="357538"/>
    <n v="2619"/>
    <n v="5308"/>
    <n v="1"/>
    <n v="0"/>
    <x v="0"/>
    <x v="473"/>
    <x v="473"/>
    <n v="2"/>
    <s v="18-10-2023"/>
    <s v="Delivered"/>
    <x v="2"/>
    <n v="2619"/>
    <x v="3"/>
    <n v="-2689"/>
  </r>
  <r>
    <n v="45507920"/>
    <x v="12"/>
    <n v="972924"/>
    <n v="11047"/>
    <n v="5308"/>
    <n v="2"/>
    <n v="0"/>
    <x v="0"/>
    <x v="451"/>
    <x v="451"/>
    <n v="7"/>
    <s v="20-10-2023"/>
    <s v="Delivered"/>
    <x v="0"/>
    <n v="22094"/>
    <x v="2"/>
    <n v="11478"/>
  </r>
  <r>
    <n v="88393811"/>
    <x v="12"/>
    <n v="872036"/>
    <n v="2830"/>
    <n v="5308"/>
    <n v="1"/>
    <n v="0"/>
    <x v="0"/>
    <x v="446"/>
    <x v="446"/>
    <n v="3"/>
    <s v="26-10-2023"/>
    <s v="Delivered"/>
    <x v="3"/>
    <n v="2830"/>
    <x v="3"/>
    <n v="-2478"/>
  </r>
  <r>
    <n v="39920292"/>
    <x v="12"/>
    <n v="775191"/>
    <n v="7409"/>
    <n v="5308"/>
    <n v="3"/>
    <n v="3334.05"/>
    <x v="1"/>
    <x v="467"/>
    <x v="467"/>
    <n v="3"/>
    <s v="15-10-2023"/>
    <s v="Delivered"/>
    <x v="3"/>
    <n v="18892.95"/>
    <x v="3"/>
    <n v="2968.95"/>
  </r>
  <r>
    <n v="24508349"/>
    <x v="12"/>
    <n v="952715"/>
    <n v="19185"/>
    <n v="5308"/>
    <n v="1"/>
    <n v="0"/>
    <x v="0"/>
    <x v="468"/>
    <x v="468"/>
    <n v="5"/>
    <s v="10-10-2023"/>
    <s v="Delivered"/>
    <x v="2"/>
    <n v="19185"/>
    <x v="0"/>
    <n v="13877"/>
  </r>
  <r>
    <n v="87619624"/>
    <x v="13"/>
    <n v="844610"/>
    <n v="1365"/>
    <n v="2243"/>
    <n v="1"/>
    <n v="0"/>
    <x v="0"/>
    <x v="474"/>
    <x v="474"/>
    <n v="7"/>
    <s v="02-10-2023"/>
    <s v="Delivered"/>
    <x v="0"/>
    <n v="1365"/>
    <x v="1"/>
    <n v="-878"/>
  </r>
  <r>
    <n v="85374852"/>
    <x v="13"/>
    <n v="900722"/>
    <n v="19265"/>
    <n v="2243"/>
    <n v="4"/>
    <n v="0"/>
    <x v="0"/>
    <x v="459"/>
    <x v="459"/>
    <n v="6"/>
    <s v="08-10-2023"/>
    <s v="Delivered"/>
    <x v="0"/>
    <n v="77060"/>
    <x v="3"/>
    <n v="68088"/>
  </r>
  <r>
    <n v="20399639"/>
    <x v="13"/>
    <n v="893889"/>
    <n v="18313"/>
    <n v="2243"/>
    <n v="1"/>
    <n v="0"/>
    <x v="0"/>
    <x v="445"/>
    <x v="445"/>
    <n v="6"/>
    <s v="12-10-2023"/>
    <s v="Delivered"/>
    <x v="1"/>
    <n v="18313"/>
    <x v="1"/>
    <n v="16070"/>
  </r>
  <r>
    <n v="76489301"/>
    <x v="14"/>
    <n v="681137"/>
    <n v="4723"/>
    <n v="819"/>
    <n v="1"/>
    <n v="0"/>
    <x v="0"/>
    <x v="457"/>
    <x v="457"/>
    <n v="7"/>
    <s v="10-10-2023"/>
    <s v="Delivered"/>
    <x v="0"/>
    <n v="4723"/>
    <x v="2"/>
    <n v="3904"/>
  </r>
  <r>
    <n v="13783268"/>
    <x v="14"/>
    <n v="977407"/>
    <n v="15580"/>
    <n v="819"/>
    <n v="2"/>
    <n v="4674"/>
    <x v="1"/>
    <x v="469"/>
    <x v="469"/>
    <n v="1"/>
    <s v="27-10-2023"/>
    <s v="Delivered"/>
    <x v="2"/>
    <n v="26486"/>
    <x v="2"/>
    <n v="24848"/>
  </r>
  <r>
    <n v="11994519"/>
    <x v="14"/>
    <n v="431444"/>
    <n v="6061"/>
    <n v="819"/>
    <n v="1"/>
    <n v="0"/>
    <x v="0"/>
    <x v="467"/>
    <x v="467"/>
    <n v="5"/>
    <s v="17-10-2023"/>
    <s v="Delivered"/>
    <x v="1"/>
    <n v="6061"/>
    <x v="1"/>
    <n v="5242"/>
  </r>
  <r>
    <n v="22510327"/>
    <x v="14"/>
    <n v="655401"/>
    <n v="19356"/>
    <n v="819"/>
    <n v="2"/>
    <n v="0"/>
    <x v="0"/>
    <x v="445"/>
    <x v="445"/>
    <n v="1"/>
    <s v="07-10-2023"/>
    <s v="Delivered"/>
    <x v="1"/>
    <n v="38712"/>
    <x v="2"/>
    <n v="37074"/>
  </r>
  <r>
    <n v="15425057"/>
    <x v="8"/>
    <n v="746699"/>
    <n v="16674"/>
    <n v="8679"/>
    <n v="3"/>
    <n v="0"/>
    <x v="0"/>
    <x v="447"/>
    <x v="447"/>
    <n v="6"/>
    <s v="25-10-2023"/>
    <s v="Delivered"/>
    <x v="2"/>
    <n v="50022"/>
    <x v="0"/>
    <n v="23985"/>
  </r>
  <r>
    <n v="24607269"/>
    <x v="8"/>
    <n v="377715"/>
    <n v="19083"/>
    <n v="8679"/>
    <n v="2"/>
    <n v="0"/>
    <x v="0"/>
    <x v="467"/>
    <x v="467"/>
    <n v="1"/>
    <s v="13-10-2023"/>
    <s v="Delivered"/>
    <x v="0"/>
    <n v="38166"/>
    <x v="3"/>
    <n v="20808"/>
  </r>
  <r>
    <n v="41478466"/>
    <x v="8"/>
    <n v="883932"/>
    <n v="11737"/>
    <n v="8679"/>
    <n v="1"/>
    <n v="586.85"/>
    <x v="2"/>
    <x v="448"/>
    <x v="448"/>
    <n v="6"/>
    <s v="30-10-2023"/>
    <s v="Delivered"/>
    <x v="3"/>
    <n v="11150.15"/>
    <x v="1"/>
    <n v="2471.15"/>
  </r>
  <r>
    <n v="18787479"/>
    <x v="8"/>
    <n v="872550"/>
    <n v="11702"/>
    <n v="8679"/>
    <n v="1"/>
    <n v="0"/>
    <x v="0"/>
    <x v="475"/>
    <x v="475"/>
    <n v="7"/>
    <s v="01-10-2023"/>
    <s v="Delivered"/>
    <x v="0"/>
    <n v="11702"/>
    <x v="2"/>
    <n v="3023"/>
  </r>
  <r>
    <n v="86863404"/>
    <x v="8"/>
    <n v="404206"/>
    <n v="16285"/>
    <n v="8679"/>
    <n v="2"/>
    <n v="0"/>
    <x v="0"/>
    <x v="459"/>
    <x v="459"/>
    <n v="1"/>
    <s v="03-10-2023"/>
    <s v="Delivered"/>
    <x v="0"/>
    <n v="32570"/>
    <x v="3"/>
    <n v="15212"/>
  </r>
  <r>
    <n v="30017834"/>
    <x v="8"/>
    <n v="707259"/>
    <n v="19053"/>
    <n v="8679"/>
    <n v="1"/>
    <n v="0"/>
    <x v="0"/>
    <x v="447"/>
    <x v="447"/>
    <n v="4"/>
    <s v="23-10-2023"/>
    <s v="Delivered"/>
    <x v="3"/>
    <n v="19053"/>
    <x v="3"/>
    <n v="10374"/>
  </r>
  <r>
    <n v="59886371"/>
    <x v="8"/>
    <n v="596905"/>
    <n v="14035"/>
    <n v="8679"/>
    <n v="3"/>
    <n v="0"/>
    <x v="0"/>
    <x v="450"/>
    <x v="450"/>
    <n v="3"/>
    <s v="20-10-2023"/>
    <s v="Delivered"/>
    <x v="0"/>
    <n v="42105"/>
    <x v="1"/>
    <n v="16068"/>
  </r>
  <r>
    <n v="74154596"/>
    <x v="8"/>
    <n v="470343"/>
    <n v="11973"/>
    <n v="8679"/>
    <n v="2"/>
    <n v="3591.9"/>
    <x v="1"/>
    <x v="459"/>
    <x v="459"/>
    <n v="7"/>
    <s v="09-10-2023"/>
    <s v="Delivered"/>
    <x v="0"/>
    <n v="20354.099999999999"/>
    <x v="1"/>
    <n v="2996.1"/>
  </r>
  <r>
    <n v="39396392"/>
    <x v="8"/>
    <n v="710511"/>
    <n v="6621"/>
    <n v="8679"/>
    <n v="2"/>
    <n v="662.1"/>
    <x v="2"/>
    <x v="456"/>
    <x v="456"/>
    <n v="4"/>
    <s v="12-10-2023"/>
    <s v="Delivered"/>
    <x v="1"/>
    <n v="12579.9"/>
    <x v="0"/>
    <n v="-4778.1000000000004"/>
  </r>
  <r>
    <n v="52279780"/>
    <x v="8"/>
    <n v="790500"/>
    <n v="554"/>
    <n v="8679"/>
    <n v="2"/>
    <n v="0"/>
    <x v="0"/>
    <x v="465"/>
    <x v="465"/>
    <n v="5"/>
    <s v="03-10-2023"/>
    <s v="Delivered"/>
    <x v="0"/>
    <n v="1108"/>
    <x v="1"/>
    <n v="-16250"/>
  </r>
  <r>
    <n v="51004756"/>
    <x v="8"/>
    <n v="596583"/>
    <n v="8676"/>
    <n v="8679"/>
    <n v="3"/>
    <n v="3904.2"/>
    <x v="1"/>
    <x v="454"/>
    <x v="454"/>
    <n v="7"/>
    <s v="11-10-2023"/>
    <s v="Delivered"/>
    <x v="2"/>
    <n v="22123.8"/>
    <x v="3"/>
    <n v="-3913.2"/>
  </r>
  <r>
    <n v="75043108"/>
    <x v="8"/>
    <n v="634098"/>
    <n v="13749"/>
    <n v="8679"/>
    <n v="1"/>
    <n v="687.45"/>
    <x v="2"/>
    <x v="446"/>
    <x v="446"/>
    <n v="6"/>
    <s v="29-10-2023"/>
    <s v="Delivered"/>
    <x v="2"/>
    <n v="13061.55"/>
    <x v="2"/>
    <n v="4382.55"/>
  </r>
  <r>
    <n v="77399750"/>
    <x v="10"/>
    <n v="251690"/>
    <n v="19206"/>
    <n v="10780"/>
    <n v="1"/>
    <n v="0"/>
    <x v="0"/>
    <x v="462"/>
    <x v="462"/>
    <n v="2"/>
    <s v="01-10-2023"/>
    <s v="Delivered"/>
    <x v="0"/>
    <n v="19206"/>
    <x v="0"/>
    <n v="8426"/>
  </r>
  <r>
    <n v="66268745"/>
    <x v="10"/>
    <n v="387316"/>
    <n v="3881"/>
    <n v="10780"/>
    <n v="1"/>
    <n v="0"/>
    <x v="0"/>
    <x v="473"/>
    <x v="473"/>
    <n v="6"/>
    <s v="22-10-2023"/>
    <s v="Delivered"/>
    <x v="0"/>
    <n v="3881"/>
    <x v="1"/>
    <n v="-6899"/>
  </r>
  <r>
    <n v="42123815"/>
    <x v="10"/>
    <n v="310639"/>
    <n v="4335"/>
    <n v="10780"/>
    <n v="2"/>
    <n v="433.5"/>
    <x v="2"/>
    <x v="473"/>
    <x v="473"/>
    <n v="7"/>
    <s v="23-10-2023"/>
    <s v="Delivered"/>
    <x v="0"/>
    <n v="8236.5"/>
    <x v="0"/>
    <n v="-13323.5"/>
  </r>
  <r>
    <n v="83774735"/>
    <x v="3"/>
    <n v="850324"/>
    <n v="17686"/>
    <n v="5303"/>
    <n v="1"/>
    <n v="0"/>
    <x v="0"/>
    <x v="452"/>
    <x v="452"/>
    <n v="2"/>
    <s v="03-10-2023"/>
    <s v="Delivered"/>
    <x v="2"/>
    <n v="17686"/>
    <x v="2"/>
    <n v="12383"/>
  </r>
  <r>
    <n v="25802066"/>
    <x v="3"/>
    <n v="470196"/>
    <n v="15848"/>
    <n v="5303"/>
    <n v="3"/>
    <n v="4754.3999999999996"/>
    <x v="3"/>
    <x v="454"/>
    <x v="454"/>
    <n v="3"/>
    <s v="07-10-2023"/>
    <s v="Delivered"/>
    <x v="2"/>
    <n v="42789.599999999999"/>
    <x v="1"/>
    <n v="26880.6"/>
  </r>
  <r>
    <n v="59988144"/>
    <x v="3"/>
    <n v="219629"/>
    <n v="3912"/>
    <n v="5303"/>
    <n v="2"/>
    <n v="391.2"/>
    <x v="2"/>
    <x v="455"/>
    <x v="455"/>
    <n v="7"/>
    <s v="28-10-2023"/>
    <s v="Delivered"/>
    <x v="2"/>
    <n v="7432.8"/>
    <x v="0"/>
    <n v="-3173.2"/>
  </r>
  <r>
    <n v="64561191"/>
    <x v="3"/>
    <n v="967115"/>
    <n v="14094"/>
    <n v="5303"/>
    <n v="1"/>
    <n v="1409.4"/>
    <x v="3"/>
    <x v="463"/>
    <x v="463"/>
    <n v="6"/>
    <s v="24-10-2023"/>
    <s v="Delivered"/>
    <x v="0"/>
    <n v="12684.6"/>
    <x v="0"/>
    <n v="7381.6"/>
  </r>
  <r>
    <n v="59911470"/>
    <x v="3"/>
    <n v="381301"/>
    <n v="11261"/>
    <n v="5303"/>
    <n v="1"/>
    <n v="0"/>
    <x v="0"/>
    <x v="464"/>
    <x v="464"/>
    <n v="3"/>
    <s v="10-10-2023"/>
    <s v="Delivered"/>
    <x v="2"/>
    <n v="11261"/>
    <x v="1"/>
    <n v="5958"/>
  </r>
  <r>
    <n v="99186817"/>
    <x v="6"/>
    <n v="247057"/>
    <n v="1228"/>
    <n v="6716"/>
    <n v="3"/>
    <n v="184.2"/>
    <x v="2"/>
    <x v="465"/>
    <x v="465"/>
    <n v="5"/>
    <s v="03-10-2023"/>
    <s v="Delivered"/>
    <x v="2"/>
    <n v="3499.8"/>
    <x v="2"/>
    <n v="-16648.2"/>
  </r>
  <r>
    <n v="64126921"/>
    <x v="6"/>
    <n v="895781"/>
    <n v="14595"/>
    <n v="6716"/>
    <n v="2"/>
    <n v="4378.5"/>
    <x v="1"/>
    <x v="460"/>
    <x v="460"/>
    <n v="6"/>
    <s v="06-10-2023"/>
    <s v="Delivered"/>
    <x v="1"/>
    <n v="24811.5"/>
    <x v="0"/>
    <n v="11379.5"/>
  </r>
  <r>
    <n v="68095862"/>
    <x v="6"/>
    <n v="834992"/>
    <n v="6821"/>
    <n v="6716"/>
    <n v="1"/>
    <n v="0"/>
    <x v="0"/>
    <x v="449"/>
    <x v="449"/>
    <n v="1"/>
    <s v="23-10-2023"/>
    <s v="Delivered"/>
    <x v="0"/>
    <n v="6821"/>
    <x v="0"/>
    <n v="105"/>
  </r>
  <r>
    <n v="89010042"/>
    <x v="6"/>
    <n v="936677"/>
    <n v="18617"/>
    <n v="6716"/>
    <n v="1"/>
    <n v="930.85"/>
    <x v="2"/>
    <x v="444"/>
    <x v="444"/>
    <n v="2"/>
    <s v="27-10-2023"/>
    <s v="Delivered"/>
    <x v="0"/>
    <n v="17686.150000000001"/>
    <x v="0"/>
    <n v="10970.15"/>
  </r>
  <r>
    <n v="23102741"/>
    <x v="6"/>
    <n v="440341"/>
    <n v="17128"/>
    <n v="6716"/>
    <n v="1"/>
    <n v="0"/>
    <x v="0"/>
    <x v="466"/>
    <x v="466"/>
    <n v="4"/>
    <s v="01-10-2023"/>
    <s v="Delivered"/>
    <x v="0"/>
    <n v="17128"/>
    <x v="2"/>
    <n v="10412"/>
  </r>
  <r>
    <n v="58149482"/>
    <x v="4"/>
    <n v="570248"/>
    <n v="5745"/>
    <n v="1807"/>
    <n v="1"/>
    <n v="0"/>
    <x v="0"/>
    <x v="453"/>
    <x v="453"/>
    <n v="6"/>
    <s v="21-10-2023"/>
    <s v="Delivered"/>
    <x v="2"/>
    <n v="5745"/>
    <x v="2"/>
    <n v="3938"/>
  </r>
  <r>
    <n v="83245898"/>
    <x v="4"/>
    <n v="573321"/>
    <n v="7335"/>
    <n v="1807"/>
    <n v="3"/>
    <n v="0"/>
    <x v="0"/>
    <x v="451"/>
    <x v="451"/>
    <n v="2"/>
    <s v="15-10-2023"/>
    <s v="Delivered"/>
    <x v="2"/>
    <n v="22005"/>
    <x v="1"/>
    <n v="16584"/>
  </r>
  <r>
    <n v="73729850"/>
    <x v="4"/>
    <n v="616379"/>
    <n v="19075"/>
    <n v="1807"/>
    <n v="1"/>
    <n v="953.75"/>
    <x v="2"/>
    <x v="476"/>
    <x v="476"/>
    <n v="7"/>
    <s v="17-10-2023"/>
    <s v="Delivered"/>
    <x v="2"/>
    <n v="18121.25"/>
    <x v="0"/>
    <n v="16314.25"/>
  </r>
  <r>
    <n v="49916439"/>
    <x v="4"/>
    <n v="855698"/>
    <n v="19668"/>
    <n v="1807"/>
    <n v="1"/>
    <n v="983.4"/>
    <x v="2"/>
    <x v="449"/>
    <x v="449"/>
    <n v="2"/>
    <s v="24-10-2023"/>
    <s v="Delivered"/>
    <x v="0"/>
    <n v="18684.599999999999"/>
    <x v="1"/>
    <n v="16877.599999999999"/>
  </r>
  <r>
    <n v="83423305"/>
    <x v="4"/>
    <n v="699704"/>
    <n v="15846"/>
    <n v="1807"/>
    <n v="1"/>
    <n v="0"/>
    <x v="0"/>
    <x v="450"/>
    <x v="450"/>
    <n v="6"/>
    <s v="23-10-2023"/>
    <s v="Delivered"/>
    <x v="2"/>
    <n v="15846"/>
    <x v="1"/>
    <n v="14039"/>
  </r>
  <r>
    <n v="70768130"/>
    <x v="4"/>
    <n v="644536"/>
    <n v="17024"/>
    <n v="1807"/>
    <n v="1"/>
    <n v="0"/>
    <x v="0"/>
    <x v="415"/>
    <x v="415"/>
    <n v="1"/>
    <s v="29-10-2023"/>
    <s v="Delivered"/>
    <x v="1"/>
    <n v="17024"/>
    <x v="4"/>
    <n v="15217"/>
  </r>
  <r>
    <n v="28036919"/>
    <x v="5"/>
    <n v="872036"/>
    <n v="17284"/>
    <n v="6320"/>
    <n v="1"/>
    <n v="864.2"/>
    <x v="2"/>
    <x v="476"/>
    <x v="476"/>
    <n v="6"/>
    <s v="16-10-2023"/>
    <s v="Delivered"/>
    <x v="2"/>
    <n v="16419.8"/>
    <x v="1"/>
    <n v="10099.799999999999"/>
  </r>
  <r>
    <n v="75893962"/>
    <x v="5"/>
    <n v="955562"/>
    <n v="7660"/>
    <n v="6320"/>
    <n v="2"/>
    <n v="2298"/>
    <x v="1"/>
    <x v="476"/>
    <x v="476"/>
    <n v="2"/>
    <s v="12-10-2023"/>
    <s v="Delivered"/>
    <x v="0"/>
    <n v="13022"/>
    <x v="2"/>
    <n v="382"/>
  </r>
  <r>
    <n v="77837366"/>
    <x v="5"/>
    <n v="824702"/>
    <n v="6633"/>
    <n v="6320"/>
    <n v="1"/>
    <n v="0"/>
    <x v="0"/>
    <x v="468"/>
    <x v="468"/>
    <n v="2"/>
    <s v="07-10-2023"/>
    <s v="Delivered"/>
    <x v="1"/>
    <n v="6633"/>
    <x v="2"/>
    <n v="313"/>
  </r>
  <r>
    <n v="71272827"/>
    <x v="5"/>
    <n v="472387"/>
    <n v="3814"/>
    <n v="6320"/>
    <n v="4"/>
    <n v="0"/>
    <x v="0"/>
    <x v="461"/>
    <x v="461"/>
    <n v="1"/>
    <s v="10-10-2023"/>
    <s v="Delivered"/>
    <x v="0"/>
    <n v="15256"/>
    <x v="1"/>
    <n v="-10024"/>
  </r>
  <r>
    <n v="92724080"/>
    <x v="14"/>
    <n v="440497"/>
    <n v="3563"/>
    <n v="819"/>
    <n v="1"/>
    <n v="178.15"/>
    <x v="2"/>
    <x v="464"/>
    <x v="464"/>
    <n v="6"/>
    <s v="13-10-2023"/>
    <s v="Delivered"/>
    <x v="3"/>
    <n v="3384.85"/>
    <x v="2"/>
    <n v="2565.85"/>
  </r>
  <r>
    <n v="34341456"/>
    <x v="14"/>
    <n v="462874"/>
    <n v="10996"/>
    <n v="819"/>
    <n v="1"/>
    <n v="549.79999999999995"/>
    <x v="2"/>
    <x v="452"/>
    <x v="452"/>
    <n v="4"/>
    <s v="05-10-2023"/>
    <s v="Delivered"/>
    <x v="1"/>
    <n v="10446.200000000001"/>
    <x v="0"/>
    <n v="9627.2000000000007"/>
  </r>
  <r>
    <n v="32467350"/>
    <x v="14"/>
    <n v="612509"/>
    <n v="11202"/>
    <n v="819"/>
    <n v="1"/>
    <n v="1680.3"/>
    <x v="1"/>
    <x v="468"/>
    <x v="468"/>
    <n v="6"/>
    <s v="11-10-2023"/>
    <s v="Delivered"/>
    <x v="2"/>
    <n v="9521.7000000000007"/>
    <x v="2"/>
    <n v="8702.7000000000007"/>
  </r>
  <r>
    <n v="94112495"/>
    <x v="14"/>
    <n v="263648"/>
    <n v="11662"/>
    <n v="819"/>
    <n v="2"/>
    <n v="4664.8"/>
    <x v="4"/>
    <x v="468"/>
    <x v="468"/>
    <n v="7"/>
    <s v="12-10-2023"/>
    <s v="Delivered"/>
    <x v="2"/>
    <n v="18659.2"/>
    <x v="3"/>
    <n v="17021.2"/>
  </r>
  <r>
    <n v="40595926"/>
    <x v="14"/>
    <n v="427999"/>
    <n v="5320"/>
    <n v="819"/>
    <n v="1"/>
    <n v="798"/>
    <x v="1"/>
    <x v="445"/>
    <x v="445"/>
    <n v="5"/>
    <s v="11-10-2023"/>
    <s v="Delivered"/>
    <x v="1"/>
    <n v="4522"/>
    <x v="2"/>
    <n v="3703"/>
  </r>
  <r>
    <n v="70570772"/>
    <x v="14"/>
    <n v="631762"/>
    <n v="14074"/>
    <n v="819"/>
    <n v="1"/>
    <n v="0"/>
    <x v="0"/>
    <x v="447"/>
    <x v="447"/>
    <n v="5"/>
    <s v="24-10-2023"/>
    <s v="Delivered"/>
    <x v="2"/>
    <n v="14074"/>
    <x v="1"/>
    <n v="13255"/>
  </r>
  <r>
    <n v="68315400"/>
    <x v="14"/>
    <n v="806739"/>
    <n v="10160"/>
    <n v="819"/>
    <n v="1"/>
    <n v="0"/>
    <x v="0"/>
    <x v="473"/>
    <x v="473"/>
    <n v="6"/>
    <s v="22-10-2023"/>
    <s v="Delivered"/>
    <x v="0"/>
    <n v="10160"/>
    <x v="1"/>
    <n v="9341"/>
  </r>
  <r>
    <n v="66851305"/>
    <x v="14"/>
    <n v="757783"/>
    <n v="3594"/>
    <n v="819"/>
    <n v="2"/>
    <n v="0"/>
    <x v="0"/>
    <x v="468"/>
    <x v="468"/>
    <n v="2"/>
    <s v="07-10-2023"/>
    <s v="Delivered"/>
    <x v="0"/>
    <n v="7188"/>
    <x v="0"/>
    <n v="5550"/>
  </r>
  <r>
    <n v="67063296"/>
    <x v="14"/>
    <n v="936677"/>
    <n v="2378"/>
    <n v="819"/>
    <n v="2"/>
    <n v="475.6"/>
    <x v="3"/>
    <x v="449"/>
    <x v="449"/>
    <n v="5"/>
    <s v="27-10-2023"/>
    <s v="Delivered"/>
    <x v="0"/>
    <n v="4280.3999999999996"/>
    <x v="1"/>
    <n v="2642.4"/>
  </r>
  <r>
    <n v="70484679"/>
    <x v="13"/>
    <n v="341822"/>
    <n v="15836"/>
    <n v="2243"/>
    <n v="4"/>
    <n v="3167.2"/>
    <x v="2"/>
    <x v="456"/>
    <x v="456"/>
    <n v="4"/>
    <s v="12-10-2023"/>
    <s v="Delivered"/>
    <x v="2"/>
    <n v="60176.800000000003"/>
    <x v="2"/>
    <n v="51204.800000000003"/>
  </r>
  <r>
    <n v="89096676"/>
    <x v="13"/>
    <n v="679094"/>
    <n v="7120"/>
    <n v="2243"/>
    <n v="3"/>
    <n v="4272"/>
    <x v="4"/>
    <x v="440"/>
    <x v="440"/>
    <n v="4"/>
    <s v="31-10-2023"/>
    <s v="Delivered"/>
    <x v="0"/>
    <n v="17088"/>
    <x v="1"/>
    <n v="10359"/>
  </r>
  <r>
    <n v="66604960"/>
    <x v="13"/>
    <n v="565004"/>
    <n v="14839"/>
    <n v="2243"/>
    <n v="1"/>
    <n v="0"/>
    <x v="0"/>
    <x v="476"/>
    <x v="476"/>
    <n v="4"/>
    <s v="14-10-2023"/>
    <s v="Delivered"/>
    <x v="0"/>
    <n v="14839"/>
    <x v="1"/>
    <n v="12596"/>
  </r>
  <r>
    <n v="32680748"/>
    <x v="13"/>
    <n v="860458"/>
    <n v="5637"/>
    <n v="2243"/>
    <n v="1"/>
    <n v="0"/>
    <x v="0"/>
    <x v="447"/>
    <x v="447"/>
    <n v="2"/>
    <s v="21-10-2023"/>
    <s v="Delivered"/>
    <x v="0"/>
    <n v="5637"/>
    <x v="1"/>
    <n v="3394"/>
  </r>
  <r>
    <n v="39845082"/>
    <x v="13"/>
    <n v="341268"/>
    <n v="1870"/>
    <n v="2243"/>
    <n v="1"/>
    <n v="374"/>
    <x v="4"/>
    <x v="471"/>
    <x v="471"/>
    <n v="7"/>
    <s v="21-10-2023"/>
    <s v="Delivered"/>
    <x v="3"/>
    <n v="1496"/>
    <x v="2"/>
    <n v="-747"/>
  </r>
  <r>
    <n v="64963125"/>
    <x v="13"/>
    <n v="363568"/>
    <n v="18738"/>
    <n v="2243"/>
    <n v="1"/>
    <n v="1873.8"/>
    <x v="3"/>
    <x v="468"/>
    <x v="468"/>
    <n v="3"/>
    <s v="08-10-2023"/>
    <s v="Delivered"/>
    <x v="1"/>
    <n v="16864.2"/>
    <x v="2"/>
    <n v="14621.2"/>
  </r>
  <r>
    <n v="46045780"/>
    <x v="13"/>
    <n v="843852"/>
    <n v="16970"/>
    <n v="2243"/>
    <n v="1"/>
    <n v="2545.5"/>
    <x v="1"/>
    <x v="449"/>
    <x v="449"/>
    <n v="5"/>
    <s v="27-10-2023"/>
    <s v="Delivered"/>
    <x v="0"/>
    <n v="14424.5"/>
    <x v="3"/>
    <n v="12181.5"/>
  </r>
  <r>
    <n v="33381086"/>
    <x v="13"/>
    <n v="263648"/>
    <n v="6635"/>
    <n v="2243"/>
    <n v="1"/>
    <n v="1327"/>
    <x v="4"/>
    <x v="467"/>
    <x v="467"/>
    <n v="7"/>
    <s v="19-10-2023"/>
    <s v="Delivered"/>
    <x v="0"/>
    <n v="5308"/>
    <x v="1"/>
    <n v="3065"/>
  </r>
  <r>
    <n v="58465780"/>
    <x v="13"/>
    <n v="483062"/>
    <n v="2705"/>
    <n v="2243"/>
    <n v="3"/>
    <n v="405.75"/>
    <x v="2"/>
    <x v="468"/>
    <x v="468"/>
    <n v="2"/>
    <s v="07-10-2023"/>
    <s v="Delivered"/>
    <x v="1"/>
    <n v="7709.25"/>
    <x v="3"/>
    <n v="980.25"/>
  </r>
  <r>
    <n v="50987410"/>
    <x v="13"/>
    <n v="570040"/>
    <n v="9218"/>
    <n v="2243"/>
    <n v="1"/>
    <n v="921.8"/>
    <x v="3"/>
    <x v="472"/>
    <x v="472"/>
    <n v="5"/>
    <s v="01-10-2023"/>
    <s v="Delivered"/>
    <x v="0"/>
    <n v="8296.2000000000007"/>
    <x v="2"/>
    <n v="6053.2"/>
  </r>
  <r>
    <n v="84500200"/>
    <x v="11"/>
    <n v="519739"/>
    <n v="4242"/>
    <n v="14603"/>
    <n v="3"/>
    <n v="0"/>
    <x v="0"/>
    <x v="468"/>
    <x v="468"/>
    <n v="6"/>
    <s v="11-10-2023"/>
    <s v="Delivered"/>
    <x v="0"/>
    <n v="12726"/>
    <x v="3"/>
    <n v="-31083"/>
  </r>
  <r>
    <n v="39509878"/>
    <x v="11"/>
    <n v="261132"/>
    <n v="4830"/>
    <n v="14603"/>
    <n v="1"/>
    <n v="241.5"/>
    <x v="2"/>
    <x v="459"/>
    <x v="459"/>
    <n v="3"/>
    <s v="05-10-2023"/>
    <s v="Delivered"/>
    <x v="2"/>
    <n v="4588.5"/>
    <x v="1"/>
    <n v="-10014.5"/>
  </r>
  <r>
    <n v="64237172"/>
    <x v="11"/>
    <n v="307241"/>
    <n v="11588"/>
    <n v="14603"/>
    <n v="3"/>
    <n v="6952.8"/>
    <x v="4"/>
    <x v="462"/>
    <x v="462"/>
    <n v="7"/>
    <s v="06-10-2023"/>
    <s v="Delivered"/>
    <x v="3"/>
    <n v="27811.200000000001"/>
    <x v="2"/>
    <n v="-15997.8"/>
  </r>
  <r>
    <n v="71532017"/>
    <x v="11"/>
    <n v="437264"/>
    <n v="5625"/>
    <n v="14603"/>
    <n v="1"/>
    <n v="0"/>
    <x v="0"/>
    <x v="468"/>
    <x v="468"/>
    <n v="1"/>
    <s v="06-10-2023"/>
    <s v="Delivered"/>
    <x v="2"/>
    <n v="5625"/>
    <x v="2"/>
    <n v="-8978"/>
  </r>
  <r>
    <n v="62016704"/>
    <x v="2"/>
    <n v="256778"/>
    <n v="18785"/>
    <n v="4833"/>
    <n v="2"/>
    <n v="0"/>
    <x v="0"/>
    <x v="445"/>
    <x v="445"/>
    <n v="6"/>
    <s v="12-10-2023"/>
    <s v="Delivered"/>
    <x v="2"/>
    <n v="37570"/>
    <x v="2"/>
    <n v="27904"/>
  </r>
  <r>
    <n v="83698792"/>
    <x v="2"/>
    <n v="962398"/>
    <n v="7251"/>
    <n v="4833"/>
    <n v="2"/>
    <n v="0"/>
    <x v="0"/>
    <x v="464"/>
    <x v="464"/>
    <n v="2"/>
    <s v="09-10-2023"/>
    <s v="Delivered"/>
    <x v="0"/>
    <n v="14502"/>
    <x v="0"/>
    <n v="4836"/>
  </r>
  <r>
    <n v="97720360"/>
    <x v="2"/>
    <n v="340386"/>
    <n v="6748"/>
    <n v="4833"/>
    <n v="2"/>
    <n v="1349.6"/>
    <x v="3"/>
    <x v="463"/>
    <x v="463"/>
    <n v="7"/>
    <s v="25-10-2023"/>
    <s v="Delivered"/>
    <x v="3"/>
    <n v="12146.4"/>
    <x v="2"/>
    <n v="2480.4"/>
  </r>
  <r>
    <n v="43875271"/>
    <x v="2"/>
    <n v="809254"/>
    <n v="1626"/>
    <n v="4833"/>
    <n v="3"/>
    <n v="0"/>
    <x v="0"/>
    <x v="415"/>
    <x v="415"/>
    <n v="3"/>
    <s v="31-10-2023"/>
    <s v="Delivered"/>
    <x v="0"/>
    <n v="4878"/>
    <x v="0"/>
    <n v="-9621"/>
  </r>
  <r>
    <n v="50329802"/>
    <x v="2"/>
    <n v="307241"/>
    <n v="3294"/>
    <n v="4833"/>
    <n v="4"/>
    <n v="658.8"/>
    <x v="2"/>
    <x v="473"/>
    <x v="473"/>
    <n v="6"/>
    <s v="22-10-2023"/>
    <s v="Delivered"/>
    <x v="3"/>
    <n v="12517.2"/>
    <x v="2"/>
    <n v="-6814.8"/>
  </r>
  <r>
    <n v="42366980"/>
    <x v="2"/>
    <n v="986609"/>
    <n v="3659"/>
    <n v="4833"/>
    <n v="1"/>
    <n v="0"/>
    <x v="0"/>
    <x v="467"/>
    <x v="467"/>
    <n v="7"/>
    <s v="19-10-2023"/>
    <s v="Delivered"/>
    <x v="1"/>
    <n v="3659"/>
    <x v="4"/>
    <n v="-1174"/>
  </r>
  <r>
    <n v="17069536"/>
    <x v="2"/>
    <n v="309159"/>
    <n v="9008"/>
    <n v="4833"/>
    <n v="1"/>
    <n v="0"/>
    <x v="0"/>
    <x v="447"/>
    <x v="447"/>
    <n v="2"/>
    <s v="21-10-2023"/>
    <s v="Delivered"/>
    <x v="2"/>
    <n v="9008"/>
    <x v="0"/>
    <n v="4175"/>
  </r>
  <r>
    <n v="14325890"/>
    <x v="2"/>
    <n v="705529"/>
    <n v="17209"/>
    <n v="4833"/>
    <n v="1"/>
    <n v="0"/>
    <x v="0"/>
    <x v="462"/>
    <x v="462"/>
    <n v="3"/>
    <s v="02-10-2023"/>
    <s v="Delivered"/>
    <x v="0"/>
    <n v="17209"/>
    <x v="2"/>
    <n v="12376"/>
  </r>
  <r>
    <n v="92984217"/>
    <x v="7"/>
    <n v="374421"/>
    <n v="8935"/>
    <n v="13689"/>
    <n v="1"/>
    <n v="0"/>
    <x v="0"/>
    <x v="448"/>
    <x v="448"/>
    <n v="1"/>
    <s v="25-10-2023"/>
    <s v="Delivered"/>
    <x v="2"/>
    <n v="8935"/>
    <x v="2"/>
    <n v="-4754"/>
  </r>
  <r>
    <n v="65397759"/>
    <x v="7"/>
    <n v="222532"/>
    <n v="6253"/>
    <n v="13689"/>
    <n v="1"/>
    <n v="0"/>
    <x v="0"/>
    <x v="471"/>
    <x v="471"/>
    <n v="7"/>
    <s v="21-10-2023"/>
    <s v="Delivered"/>
    <x v="3"/>
    <n v="6253"/>
    <x v="1"/>
    <n v="-7436"/>
  </r>
  <r>
    <n v="46721417"/>
    <x v="7"/>
    <n v="369868"/>
    <n v="743"/>
    <n v="13689"/>
    <n v="2"/>
    <n v="0"/>
    <x v="0"/>
    <x v="468"/>
    <x v="468"/>
    <n v="3"/>
    <s v="08-10-2023"/>
    <s v="Delivered"/>
    <x v="0"/>
    <n v="1486"/>
    <x v="1"/>
    <n v="-25892"/>
  </r>
  <r>
    <n v="83509785"/>
    <x v="7"/>
    <n v="378895"/>
    <n v="3349"/>
    <n v="13689"/>
    <n v="1"/>
    <n v="0"/>
    <x v="0"/>
    <x v="461"/>
    <x v="461"/>
    <n v="5"/>
    <s v="14-10-2023"/>
    <s v="Delivered"/>
    <x v="1"/>
    <n v="3349"/>
    <x v="1"/>
    <n v="-10340"/>
  </r>
  <r>
    <n v="96702893"/>
    <x v="7"/>
    <n v="886641"/>
    <n v="4699"/>
    <n v="13689"/>
    <n v="1"/>
    <n v="0"/>
    <x v="0"/>
    <x v="453"/>
    <x v="453"/>
    <n v="2"/>
    <s v="17-10-2023"/>
    <s v="Delivered"/>
    <x v="0"/>
    <n v="4699"/>
    <x v="3"/>
    <n v="-8990"/>
  </r>
  <r>
    <n v="65596350"/>
    <x v="7"/>
    <n v="980762"/>
    <n v="14277"/>
    <n v="13689"/>
    <n v="1"/>
    <n v="0"/>
    <x v="0"/>
    <x v="453"/>
    <x v="453"/>
    <n v="6"/>
    <s v="21-10-2023"/>
    <s v="Delivered"/>
    <x v="0"/>
    <n v="14277"/>
    <x v="0"/>
    <n v="588"/>
  </r>
  <r>
    <n v="46685332"/>
    <x v="7"/>
    <n v="689887"/>
    <n v="11295"/>
    <n v="13689"/>
    <n v="1"/>
    <n v="0"/>
    <x v="0"/>
    <x v="452"/>
    <x v="452"/>
    <n v="3"/>
    <s v="04-10-2023"/>
    <s v="Delivered"/>
    <x v="1"/>
    <n v="11295"/>
    <x v="3"/>
    <n v="-2394"/>
  </r>
  <r>
    <n v="88971743"/>
    <x v="9"/>
    <n v="715318"/>
    <n v="8174"/>
    <n v="7043"/>
    <n v="1"/>
    <n v="1226.0999999999999"/>
    <x v="1"/>
    <x v="458"/>
    <x v="458"/>
    <n v="5"/>
    <s v="16-10-2023"/>
    <s v="Delivered"/>
    <x v="0"/>
    <n v="6947.9"/>
    <x v="3"/>
    <n v="-95.1"/>
  </r>
  <r>
    <n v="97694240"/>
    <x v="9"/>
    <n v="963336"/>
    <n v="19699"/>
    <n v="7043"/>
    <n v="2"/>
    <n v="0"/>
    <x v="0"/>
    <x v="448"/>
    <x v="448"/>
    <n v="2"/>
    <s v="26-10-2023"/>
    <s v="Delivered"/>
    <x v="0"/>
    <n v="39398"/>
    <x v="1"/>
    <n v="25312"/>
  </r>
  <r>
    <n v="21813825"/>
    <x v="9"/>
    <n v="763996"/>
    <n v="8398"/>
    <n v="7043"/>
    <n v="1"/>
    <n v="419.9"/>
    <x v="2"/>
    <x v="461"/>
    <x v="461"/>
    <n v="7"/>
    <s v="16-10-2023"/>
    <s v="Delivered"/>
    <x v="2"/>
    <n v="7978.1"/>
    <x v="3"/>
    <n v="935.1"/>
  </r>
  <r>
    <n v="41354768"/>
    <x v="9"/>
    <n v="745009"/>
    <n v="9651"/>
    <n v="7043"/>
    <n v="2"/>
    <n v="965.1"/>
    <x v="2"/>
    <x v="466"/>
    <x v="466"/>
    <n v="7"/>
    <s v="04-10-2023"/>
    <s v="Delivered"/>
    <x v="0"/>
    <n v="18336.900000000001"/>
    <x v="0"/>
    <n v="4250.8999999999996"/>
  </r>
  <r>
    <n v="67774765"/>
    <x v="9"/>
    <n v="605298"/>
    <n v="11937"/>
    <n v="7043"/>
    <n v="1"/>
    <n v="0"/>
    <x v="0"/>
    <x v="469"/>
    <x v="469"/>
    <n v="3"/>
    <s v="29-10-2023"/>
    <s v="Delivered"/>
    <x v="0"/>
    <n v="11937"/>
    <x v="1"/>
    <n v="4894"/>
  </r>
  <r>
    <n v="74683506"/>
    <x v="1"/>
    <n v="921978"/>
    <n v="18190"/>
    <n v="3047"/>
    <n v="2"/>
    <n v="0"/>
    <x v="0"/>
    <x v="454"/>
    <x v="454"/>
    <n v="6"/>
    <s v="10-10-2023"/>
    <s v="Delivered"/>
    <x v="0"/>
    <n v="36380"/>
    <x v="1"/>
    <n v="30286"/>
  </r>
  <r>
    <n v="23594977"/>
    <x v="1"/>
    <n v="401528"/>
    <n v="9300"/>
    <n v="3047"/>
    <n v="1"/>
    <n v="0"/>
    <x v="0"/>
    <x v="460"/>
    <x v="460"/>
    <n v="3"/>
    <s v="03-10-2023"/>
    <s v="Delivered"/>
    <x v="2"/>
    <n v="9300"/>
    <x v="2"/>
    <n v="6253"/>
  </r>
  <r>
    <n v="22090691"/>
    <x v="1"/>
    <n v="681137"/>
    <n v="15577"/>
    <n v="3047"/>
    <n v="1"/>
    <n v="778.85"/>
    <x v="2"/>
    <x v="453"/>
    <x v="453"/>
    <n v="7"/>
    <s v="22-10-2023"/>
    <s v="Delivered"/>
    <x v="2"/>
    <n v="14798.15"/>
    <x v="1"/>
    <n v="11751.15"/>
  </r>
  <r>
    <n v="19558414"/>
    <x v="1"/>
    <n v="733036"/>
    <n v="1546"/>
    <n v="3047"/>
    <n v="1"/>
    <n v="0"/>
    <x v="0"/>
    <x v="462"/>
    <x v="462"/>
    <n v="6"/>
    <s v="05-10-2023"/>
    <s v="Delivered"/>
    <x v="2"/>
    <n v="1546"/>
    <x v="2"/>
    <n v="-1501"/>
  </r>
  <r>
    <n v="88478184"/>
    <x v="1"/>
    <n v="868595"/>
    <n v="19334"/>
    <n v="3047"/>
    <n v="1"/>
    <n v="2900.1"/>
    <x v="1"/>
    <x v="458"/>
    <x v="458"/>
    <n v="5"/>
    <s v="16-10-2023"/>
    <s v="Delivered"/>
    <x v="2"/>
    <n v="16433.900000000001"/>
    <x v="0"/>
    <n v="13386.9"/>
  </r>
  <r>
    <n v="37619925"/>
    <x v="1"/>
    <n v="589776"/>
    <n v="6870"/>
    <n v="3047"/>
    <n v="1"/>
    <n v="0"/>
    <x v="0"/>
    <x v="452"/>
    <x v="452"/>
    <n v="4"/>
    <s v="05-10-2023"/>
    <s v="Delivered"/>
    <x v="2"/>
    <n v="6870"/>
    <x v="1"/>
    <n v="3823"/>
  </r>
  <r>
    <n v="42483531"/>
    <x v="1"/>
    <n v="644136"/>
    <n v="19425"/>
    <n v="3047"/>
    <n v="1"/>
    <n v="2913.75"/>
    <x v="1"/>
    <x v="468"/>
    <x v="468"/>
    <n v="6"/>
    <s v="11-10-2023"/>
    <s v="Delivered"/>
    <x v="3"/>
    <n v="16511.25"/>
    <x v="3"/>
    <n v="13464.25"/>
  </r>
  <r>
    <n v="96011893"/>
    <x v="12"/>
    <n v="785549"/>
    <n v="18325"/>
    <n v="5308"/>
    <n v="4"/>
    <n v="3665"/>
    <x v="2"/>
    <x v="460"/>
    <x v="460"/>
    <n v="1"/>
    <s v="01-10-2023"/>
    <s v="Delivered"/>
    <x v="2"/>
    <n v="69635"/>
    <x v="2"/>
    <n v="48403"/>
  </r>
  <r>
    <n v="36830448"/>
    <x v="12"/>
    <n v="596583"/>
    <n v="4791"/>
    <n v="5308"/>
    <n v="2"/>
    <n v="0"/>
    <x v="0"/>
    <x v="451"/>
    <x v="451"/>
    <n v="1"/>
    <s v="14-10-2023"/>
    <s v="Delivered"/>
    <x v="0"/>
    <n v="9582"/>
    <x v="1"/>
    <n v="-1034"/>
  </r>
  <r>
    <n v="70737878"/>
    <x v="12"/>
    <n v="799166"/>
    <n v="9286"/>
    <n v="5308"/>
    <n v="2"/>
    <n v="928.6"/>
    <x v="2"/>
    <x v="462"/>
    <x v="462"/>
    <n v="4"/>
    <s v="03-10-2023"/>
    <s v="Delivered"/>
    <x v="0"/>
    <n v="17643.400000000001"/>
    <x v="3"/>
    <n v="7027.4"/>
  </r>
  <r>
    <n v="69516344"/>
    <x v="12"/>
    <n v="602995"/>
    <n v="16217"/>
    <n v="5308"/>
    <n v="2"/>
    <n v="0"/>
    <x v="0"/>
    <x v="467"/>
    <x v="467"/>
    <n v="4"/>
    <s v="16-10-2023"/>
    <s v="Delivered"/>
    <x v="1"/>
    <n v="32434"/>
    <x v="0"/>
    <n v="21818"/>
  </r>
  <r>
    <n v="46501299"/>
    <x v="12"/>
    <n v="578496"/>
    <n v="12814"/>
    <n v="5308"/>
    <n v="1"/>
    <n v="640.70000000000005"/>
    <x v="2"/>
    <x v="447"/>
    <x v="447"/>
    <n v="4"/>
    <s v="23-10-2023"/>
    <s v="Delivered"/>
    <x v="3"/>
    <n v="12173.3"/>
    <x v="1"/>
    <n v="6865.3"/>
  </r>
  <r>
    <n v="93967184"/>
    <x v="12"/>
    <n v="834775"/>
    <n v="3836"/>
    <n v="5308"/>
    <n v="4"/>
    <n v="767.2"/>
    <x v="2"/>
    <x v="452"/>
    <x v="452"/>
    <n v="2"/>
    <s v="03-10-2023"/>
    <s v="Delivered"/>
    <x v="0"/>
    <n v="14576.8"/>
    <x v="2"/>
    <n v="-6655.2"/>
  </r>
  <r>
    <n v="38829445"/>
    <x v="12"/>
    <n v="973422"/>
    <n v="2827"/>
    <n v="5308"/>
    <n v="1"/>
    <n v="0"/>
    <x v="0"/>
    <x v="472"/>
    <x v="472"/>
    <n v="5"/>
    <s v="01-10-2023"/>
    <s v="Delivered"/>
    <x v="3"/>
    <n v="2827"/>
    <x v="3"/>
    <n v="-2481"/>
  </r>
  <r>
    <n v="21501669"/>
    <x v="12"/>
    <n v="804570"/>
    <n v="8455"/>
    <n v="5308"/>
    <n v="2"/>
    <n v="0"/>
    <x v="0"/>
    <x v="451"/>
    <x v="451"/>
    <n v="5"/>
    <s v="18-10-2023"/>
    <s v="Delivered"/>
    <x v="0"/>
    <n v="16910"/>
    <x v="0"/>
    <n v="6294"/>
  </r>
  <r>
    <n v="54406060"/>
    <x v="0"/>
    <n v="648324"/>
    <n v="18483"/>
    <n v="7859"/>
    <n v="2"/>
    <n v="5544.9"/>
    <x v="1"/>
    <x v="453"/>
    <x v="453"/>
    <n v="2"/>
    <s v="17-10-2023"/>
    <s v="Delivered"/>
    <x v="1"/>
    <n v="31421.1"/>
    <x v="0"/>
    <n v="15703.1"/>
  </r>
  <r>
    <n v="76118957"/>
    <x v="0"/>
    <n v="605298"/>
    <n v="4273"/>
    <n v="7859"/>
    <n v="1"/>
    <n v="0"/>
    <x v="0"/>
    <x v="477"/>
    <x v="477"/>
    <n v="1"/>
    <s v="14-09-2023"/>
    <s v="Delivered"/>
    <x v="0"/>
    <n v="4273"/>
    <x v="3"/>
    <n v="-3586"/>
  </r>
  <r>
    <n v="99853245"/>
    <x v="0"/>
    <n v="287889"/>
    <n v="17474"/>
    <n v="7859"/>
    <n v="1"/>
    <n v="1747.4"/>
    <x v="3"/>
    <x v="96"/>
    <x v="96"/>
    <n v="7"/>
    <s v="01-09-2023"/>
    <s v="Delivered"/>
    <x v="0"/>
    <n v="15726.6"/>
    <x v="1"/>
    <n v="7867.6"/>
  </r>
  <r>
    <n v="99913412"/>
    <x v="0"/>
    <n v="919265"/>
    <n v="11924"/>
    <n v="7859"/>
    <n v="1"/>
    <n v="0"/>
    <x v="0"/>
    <x v="478"/>
    <x v="478"/>
    <n v="1"/>
    <s v="09-09-2023"/>
    <s v="Delivered"/>
    <x v="0"/>
    <n v="11924"/>
    <x v="2"/>
    <n v="4065"/>
  </r>
  <r>
    <n v="85563727"/>
    <x v="0"/>
    <n v="646157"/>
    <n v="9946"/>
    <n v="7859"/>
    <n v="1"/>
    <n v="0"/>
    <x v="0"/>
    <x v="479"/>
    <x v="479"/>
    <n v="7"/>
    <s v="18-09-2023"/>
    <s v="Delivered"/>
    <x v="2"/>
    <n v="9946"/>
    <x v="2"/>
    <n v="2087"/>
  </r>
  <r>
    <n v="38375916"/>
    <x v="1"/>
    <n v="672623"/>
    <n v="14085"/>
    <n v="3047"/>
    <n v="1"/>
    <n v="0"/>
    <x v="0"/>
    <x v="480"/>
    <x v="480"/>
    <n v="4"/>
    <s v="20-09-2023"/>
    <s v="Delivered"/>
    <x v="2"/>
    <n v="14085"/>
    <x v="1"/>
    <n v="11038"/>
  </r>
  <r>
    <n v="65878146"/>
    <x v="1"/>
    <n v="934498"/>
    <n v="10178"/>
    <n v="3047"/>
    <n v="3"/>
    <n v="0"/>
    <x v="0"/>
    <x v="481"/>
    <x v="481"/>
    <n v="6"/>
    <s v="18-09-2023"/>
    <s v="Delivered"/>
    <x v="0"/>
    <n v="30534"/>
    <x v="0"/>
    <n v="21393"/>
  </r>
  <r>
    <n v="18087373"/>
    <x v="1"/>
    <n v="721718"/>
    <n v="1764"/>
    <n v="3047"/>
    <n v="1"/>
    <n v="264.60000000000002"/>
    <x v="1"/>
    <x v="482"/>
    <x v="482"/>
    <n v="7"/>
    <s v="16-09-2023"/>
    <s v="Delivered"/>
    <x v="2"/>
    <n v="1499.4"/>
    <x v="1"/>
    <n v="-1547.6"/>
  </r>
  <r>
    <n v="54018830"/>
    <x v="1"/>
    <n v="472387"/>
    <n v="4909"/>
    <n v="3047"/>
    <n v="2"/>
    <n v="0"/>
    <x v="0"/>
    <x v="481"/>
    <x v="481"/>
    <n v="1"/>
    <s v="13-09-2023"/>
    <s v="Delivered"/>
    <x v="0"/>
    <n v="9818"/>
    <x v="1"/>
    <n v="3724"/>
  </r>
  <r>
    <n v="70251043"/>
    <x v="1"/>
    <n v="420989"/>
    <n v="1780"/>
    <n v="3047"/>
    <n v="2"/>
    <n v="0"/>
    <x v="0"/>
    <x v="483"/>
    <x v="483"/>
    <n v="4"/>
    <s v="23-09-2023"/>
    <s v="Delivered"/>
    <x v="0"/>
    <n v="3560"/>
    <x v="1"/>
    <n v="-2534"/>
  </r>
  <r>
    <n v="92874006"/>
    <x v="1"/>
    <n v="741704"/>
    <n v="3228"/>
    <n v="3047"/>
    <n v="1"/>
    <n v="322.8"/>
    <x v="3"/>
    <x v="484"/>
    <x v="484"/>
    <n v="6"/>
    <s v="10-09-2023"/>
    <s v="Delivered"/>
    <x v="0"/>
    <n v="2905.2"/>
    <x v="1"/>
    <n v="-141.80000000000001"/>
  </r>
  <r>
    <n v="28213276"/>
    <x v="1"/>
    <n v="536272"/>
    <n v="9492"/>
    <n v="3047"/>
    <n v="1"/>
    <n v="0"/>
    <x v="0"/>
    <x v="485"/>
    <x v="485"/>
    <n v="4"/>
    <s v="14-09-2023"/>
    <s v="Delivered"/>
    <x v="2"/>
    <n v="9492"/>
    <x v="2"/>
    <n v="6445"/>
  </r>
  <r>
    <n v="52462441"/>
    <x v="1"/>
    <n v="797856"/>
    <n v="19855"/>
    <n v="3047"/>
    <n v="1"/>
    <n v="2978.25"/>
    <x v="1"/>
    <x v="472"/>
    <x v="472"/>
    <n v="3"/>
    <s v="29-09-2023"/>
    <s v="Delivered"/>
    <x v="2"/>
    <n v="16876.75"/>
    <x v="3"/>
    <n v="13829.75"/>
  </r>
  <r>
    <n v="92493631"/>
    <x v="2"/>
    <n v="300976"/>
    <n v="3841"/>
    <n v="4833"/>
    <n v="3"/>
    <n v="1152.3"/>
    <x v="3"/>
    <x v="486"/>
    <x v="486"/>
    <n v="7"/>
    <s v="12-09-2023"/>
    <s v="Delivered"/>
    <x v="2"/>
    <n v="10370.700000000001"/>
    <x v="3"/>
    <n v="-4128.3"/>
  </r>
  <r>
    <n v="45835371"/>
    <x v="2"/>
    <n v="980900"/>
    <n v="5518"/>
    <n v="4833"/>
    <n v="1"/>
    <n v="551.79999999999995"/>
    <x v="3"/>
    <x v="487"/>
    <x v="487"/>
    <n v="5"/>
    <s v="26-09-2023"/>
    <s v="Delivered"/>
    <x v="1"/>
    <n v="4966.2"/>
    <x v="1"/>
    <n v="133.19999999999999"/>
  </r>
  <r>
    <n v="19023909"/>
    <x v="2"/>
    <n v="412616"/>
    <n v="11487"/>
    <n v="4833"/>
    <n v="2"/>
    <n v="0"/>
    <x v="0"/>
    <x v="488"/>
    <x v="488"/>
    <n v="6"/>
    <s v="08-09-2023"/>
    <s v="Delivered"/>
    <x v="0"/>
    <n v="22974"/>
    <x v="0"/>
    <n v="13308"/>
  </r>
  <r>
    <n v="77085942"/>
    <x v="2"/>
    <n v="735239"/>
    <n v="19369"/>
    <n v="4833"/>
    <n v="1"/>
    <n v="0"/>
    <x v="0"/>
    <x v="489"/>
    <x v="489"/>
    <n v="7"/>
    <s v="13-09-2023"/>
    <s v="Delivered"/>
    <x v="0"/>
    <n v="19369"/>
    <x v="2"/>
    <n v="14536"/>
  </r>
  <r>
    <n v="64707061"/>
    <x v="2"/>
    <n v="959364"/>
    <n v="13774"/>
    <n v="4833"/>
    <n v="3"/>
    <n v="2066.1"/>
    <x v="2"/>
    <x v="74"/>
    <x v="74"/>
    <n v="4"/>
    <s v="01-09-2023"/>
    <s v="Delivered"/>
    <x v="0"/>
    <n v="39255.9"/>
    <x v="1"/>
    <n v="24756.9"/>
  </r>
  <r>
    <n v="63270536"/>
    <x v="3"/>
    <n v="877370"/>
    <n v="16030"/>
    <n v="5303"/>
    <n v="1"/>
    <n v="801.5"/>
    <x v="2"/>
    <x v="490"/>
    <x v="490"/>
    <n v="7"/>
    <s v="14-09-2023"/>
    <s v="Delivered"/>
    <x v="3"/>
    <n v="15228.5"/>
    <x v="1"/>
    <n v="9925.5"/>
  </r>
  <r>
    <n v="93185576"/>
    <x v="3"/>
    <n v="747403"/>
    <n v="3084"/>
    <n v="5303"/>
    <n v="4"/>
    <n v="616.79999999999995"/>
    <x v="2"/>
    <x v="486"/>
    <x v="486"/>
    <n v="7"/>
    <s v="12-09-2023"/>
    <s v="Delivered"/>
    <x v="2"/>
    <n v="11719.2"/>
    <x v="1"/>
    <n v="-9492.7999999999993"/>
  </r>
  <r>
    <n v="59093843"/>
    <x v="3"/>
    <n v="804106"/>
    <n v="8071"/>
    <n v="5303"/>
    <n v="4"/>
    <n v="0"/>
    <x v="0"/>
    <x v="491"/>
    <x v="491"/>
    <n v="3"/>
    <s v="04-09-2023"/>
    <s v="Delivered"/>
    <x v="1"/>
    <n v="32284"/>
    <x v="2"/>
    <n v="11072"/>
  </r>
  <r>
    <n v="27307598"/>
    <x v="3"/>
    <n v="488078"/>
    <n v="13024"/>
    <n v="5303"/>
    <n v="3"/>
    <n v="3907.2"/>
    <x v="3"/>
    <x v="485"/>
    <x v="485"/>
    <n v="1"/>
    <s v="11-09-2023"/>
    <s v="Delivered"/>
    <x v="0"/>
    <n v="35164.800000000003"/>
    <x v="2"/>
    <n v="19255.8"/>
  </r>
  <r>
    <n v="91259008"/>
    <x v="3"/>
    <n v="452036"/>
    <n v="4606"/>
    <n v="5303"/>
    <n v="1"/>
    <n v="460.6"/>
    <x v="3"/>
    <x v="492"/>
    <x v="492"/>
    <n v="5"/>
    <s v="08-09-2023"/>
    <s v="Delivered"/>
    <x v="2"/>
    <n v="4145.3999999999996"/>
    <x v="4"/>
    <n v="-1157.5999999999999"/>
  </r>
  <r>
    <n v="61484043"/>
    <x v="3"/>
    <n v="263648"/>
    <n v="4991"/>
    <n v="5303"/>
    <n v="3"/>
    <n v="0"/>
    <x v="0"/>
    <x v="462"/>
    <x v="462"/>
    <n v="1"/>
    <s v="30-09-2023"/>
    <s v="Delivered"/>
    <x v="2"/>
    <n v="14973"/>
    <x v="1"/>
    <n v="-936"/>
  </r>
  <r>
    <n v="25405014"/>
    <x v="3"/>
    <n v="967979"/>
    <n v="7675"/>
    <n v="5303"/>
    <n v="2"/>
    <n v="0"/>
    <x v="0"/>
    <x v="479"/>
    <x v="479"/>
    <n v="2"/>
    <s v="13-09-2023"/>
    <s v="Delivered"/>
    <x v="0"/>
    <n v="15350"/>
    <x v="1"/>
    <n v="4744"/>
  </r>
  <r>
    <n v="72546007"/>
    <x v="4"/>
    <n v="408622"/>
    <n v="16968"/>
    <n v="1807"/>
    <n v="3"/>
    <n v="2545.1999999999998"/>
    <x v="2"/>
    <x v="493"/>
    <x v="493"/>
    <n v="3"/>
    <s v="26-09-2023"/>
    <s v="Delivered"/>
    <x v="3"/>
    <n v="48358.8"/>
    <x v="4"/>
    <n v="42937.8"/>
  </r>
  <r>
    <n v="25759274"/>
    <x v="4"/>
    <n v="454897"/>
    <n v="2820"/>
    <n v="1807"/>
    <n v="2"/>
    <n v="846"/>
    <x v="1"/>
    <x v="493"/>
    <x v="493"/>
    <n v="3"/>
    <s v="26-09-2023"/>
    <s v="Delivered"/>
    <x v="2"/>
    <n v="4794"/>
    <x v="3"/>
    <n v="1180"/>
  </r>
  <r>
    <n v="40181142"/>
    <x v="4"/>
    <n v="408855"/>
    <n v="19960"/>
    <n v="1807"/>
    <n v="2"/>
    <n v="0"/>
    <x v="0"/>
    <x v="494"/>
    <x v="494"/>
    <n v="5"/>
    <s v="19-09-2023"/>
    <s v="Delivered"/>
    <x v="2"/>
    <n v="39920"/>
    <x v="2"/>
    <n v="36306"/>
  </r>
  <r>
    <n v="22993840"/>
    <x v="4"/>
    <n v="869536"/>
    <n v="15174"/>
    <n v="1807"/>
    <n v="1"/>
    <n v="0"/>
    <x v="0"/>
    <x v="495"/>
    <x v="495"/>
    <n v="2"/>
    <s v="17-09-2023"/>
    <s v="Delivered"/>
    <x v="0"/>
    <n v="15174"/>
    <x v="0"/>
    <n v="13367"/>
  </r>
  <r>
    <n v="51954112"/>
    <x v="4"/>
    <n v="790500"/>
    <n v="12833"/>
    <n v="1807"/>
    <n v="1"/>
    <n v="0"/>
    <x v="0"/>
    <x v="482"/>
    <x v="482"/>
    <n v="4"/>
    <s v="13-09-2023"/>
    <s v="Delivered"/>
    <x v="1"/>
    <n v="12833"/>
    <x v="2"/>
    <n v="11026"/>
  </r>
  <r>
    <n v="32775593"/>
    <x v="4"/>
    <n v="927497"/>
    <n v="3791"/>
    <n v="1807"/>
    <n v="1"/>
    <n v="0"/>
    <x v="0"/>
    <x v="491"/>
    <x v="491"/>
    <n v="6"/>
    <s v="07-09-2023"/>
    <s v="Delivered"/>
    <x v="2"/>
    <n v="3791"/>
    <x v="0"/>
    <n v="1984"/>
  </r>
  <r>
    <n v="82909480"/>
    <x v="4"/>
    <n v="485353"/>
    <n v="11626"/>
    <n v="1807"/>
    <n v="4"/>
    <n v="0"/>
    <x v="0"/>
    <x v="495"/>
    <x v="495"/>
    <n v="7"/>
    <s v="22-09-2023"/>
    <s v="Delivered"/>
    <x v="3"/>
    <n v="46504"/>
    <x v="1"/>
    <n v="39276"/>
  </r>
  <r>
    <n v="77898694"/>
    <x v="4"/>
    <n v="306142"/>
    <n v="15397"/>
    <n v="1807"/>
    <n v="1"/>
    <n v="769.85"/>
    <x v="2"/>
    <x v="483"/>
    <x v="483"/>
    <n v="3"/>
    <s v="22-09-2023"/>
    <s v="Delivered"/>
    <x v="0"/>
    <n v="14627.15"/>
    <x v="1"/>
    <n v="12820.15"/>
  </r>
  <r>
    <n v="82556484"/>
    <x v="4"/>
    <n v="930361"/>
    <n v="2191"/>
    <n v="1807"/>
    <n v="1"/>
    <n v="0"/>
    <x v="0"/>
    <x v="496"/>
    <x v="496"/>
    <n v="5"/>
    <s v="05-09-2023"/>
    <s v="Delivered"/>
    <x v="0"/>
    <n v="2191"/>
    <x v="0"/>
    <n v="384"/>
  </r>
  <r>
    <n v="74180488"/>
    <x v="5"/>
    <n v="539162"/>
    <n v="11334"/>
    <n v="6320"/>
    <n v="1"/>
    <n v="0"/>
    <x v="0"/>
    <x v="472"/>
    <x v="472"/>
    <n v="4"/>
    <s v="30-09-2023"/>
    <s v="Delivered"/>
    <x v="0"/>
    <n v="11334"/>
    <x v="1"/>
    <n v="5014"/>
  </r>
  <r>
    <n v="87535841"/>
    <x v="5"/>
    <n v="446269"/>
    <n v="5131"/>
    <n v="6320"/>
    <n v="1"/>
    <n v="769.65"/>
    <x v="1"/>
    <x v="480"/>
    <x v="480"/>
    <n v="6"/>
    <s v="22-09-2023"/>
    <s v="Delivered"/>
    <x v="0"/>
    <n v="4361.3500000000004"/>
    <x v="0"/>
    <n v="-1958.65"/>
  </r>
  <r>
    <n v="45617024"/>
    <x v="5"/>
    <n v="785126"/>
    <n v="2496"/>
    <n v="6320"/>
    <n v="2"/>
    <n v="0"/>
    <x v="0"/>
    <x v="487"/>
    <x v="487"/>
    <n v="7"/>
    <s v="28-09-2023"/>
    <s v="Delivered"/>
    <x v="0"/>
    <n v="4992"/>
    <x v="2"/>
    <n v="-7648"/>
  </r>
  <r>
    <n v="28208520"/>
    <x v="5"/>
    <n v="383785"/>
    <n v="786"/>
    <n v="6320"/>
    <n v="1"/>
    <n v="0"/>
    <x v="0"/>
    <x v="472"/>
    <x v="472"/>
    <n v="2"/>
    <s v="28-09-2023"/>
    <s v="Delivered"/>
    <x v="1"/>
    <n v="786"/>
    <x v="3"/>
    <n v="-5534"/>
  </r>
  <r>
    <n v="23470708"/>
    <x v="5"/>
    <n v="375018"/>
    <n v="13602"/>
    <n v="6320"/>
    <n v="1"/>
    <n v="0"/>
    <x v="0"/>
    <x v="480"/>
    <x v="480"/>
    <n v="3"/>
    <s v="19-09-2023"/>
    <s v="Delivered"/>
    <x v="3"/>
    <n v="13602"/>
    <x v="1"/>
    <n v="7282"/>
  </r>
  <r>
    <n v="75007200"/>
    <x v="5"/>
    <n v="577214"/>
    <n v="14989"/>
    <n v="6320"/>
    <n v="2"/>
    <n v="1498.9"/>
    <x v="2"/>
    <x v="477"/>
    <x v="477"/>
    <n v="5"/>
    <s v="18-09-2023"/>
    <s v="Delivered"/>
    <x v="0"/>
    <n v="28479.1"/>
    <x v="0"/>
    <n v="15839.1"/>
  </r>
  <r>
    <n v="20896797"/>
    <x v="5"/>
    <n v="616379"/>
    <n v="3662"/>
    <n v="6320"/>
    <n v="1"/>
    <n v="366.2"/>
    <x v="3"/>
    <x v="490"/>
    <x v="490"/>
    <n v="7"/>
    <s v="14-09-2023"/>
    <s v="Delivered"/>
    <x v="0"/>
    <n v="3295.8"/>
    <x v="2"/>
    <n v="-3024.2"/>
  </r>
  <r>
    <n v="76306502"/>
    <x v="6"/>
    <n v="827354"/>
    <n v="6880"/>
    <n v="6716"/>
    <n v="4"/>
    <n v="5504"/>
    <x v="4"/>
    <x v="487"/>
    <x v="487"/>
    <n v="1"/>
    <s v="22-09-2023"/>
    <s v="Delivered"/>
    <x v="0"/>
    <n v="22016"/>
    <x v="0"/>
    <n v="-4848"/>
  </r>
  <r>
    <n v="66191704"/>
    <x v="6"/>
    <n v="813099"/>
    <n v="591"/>
    <n v="6716"/>
    <n v="1"/>
    <n v="0"/>
    <x v="0"/>
    <x v="496"/>
    <x v="496"/>
    <n v="6"/>
    <s v="06-09-2023"/>
    <s v="Delivered"/>
    <x v="3"/>
    <n v="591"/>
    <x v="1"/>
    <n v="-6125"/>
  </r>
  <r>
    <n v="82937948"/>
    <x v="6"/>
    <n v="853004"/>
    <n v="6913"/>
    <n v="6716"/>
    <n v="1"/>
    <n v="0"/>
    <x v="0"/>
    <x v="497"/>
    <x v="497"/>
    <n v="5"/>
    <s v="27-09-2023"/>
    <s v="Delivered"/>
    <x v="0"/>
    <n v="6913"/>
    <x v="3"/>
    <n v="197"/>
  </r>
  <r>
    <n v="13471527"/>
    <x v="6"/>
    <n v="460316"/>
    <n v="7992"/>
    <n v="6716"/>
    <n v="1"/>
    <n v="399.6"/>
    <x v="2"/>
    <x v="99"/>
    <x v="99"/>
    <n v="4"/>
    <s v="02-09-2023"/>
    <s v="Delivered"/>
    <x v="0"/>
    <n v="7592.4"/>
    <x v="2"/>
    <n v="876.4"/>
  </r>
  <r>
    <n v="87388337"/>
    <x v="6"/>
    <n v="252042"/>
    <n v="15283"/>
    <n v="6716"/>
    <n v="3"/>
    <n v="0"/>
    <x v="0"/>
    <x v="498"/>
    <x v="498"/>
    <n v="5"/>
    <s v="25-09-2023"/>
    <s v="Delivered"/>
    <x v="0"/>
    <n v="45849"/>
    <x v="1"/>
    <n v="25701"/>
  </r>
  <r>
    <n v="68812137"/>
    <x v="6"/>
    <n v="861701"/>
    <n v="10871"/>
    <n v="6716"/>
    <n v="2"/>
    <n v="2174.1999999999998"/>
    <x v="3"/>
    <x v="99"/>
    <x v="99"/>
    <n v="5"/>
    <s v="03-09-2023"/>
    <s v="Delivered"/>
    <x v="2"/>
    <n v="19567.8"/>
    <x v="2"/>
    <n v="6135.8"/>
  </r>
  <r>
    <n v="50168264"/>
    <x v="7"/>
    <n v="794229"/>
    <n v="15375"/>
    <n v="13689"/>
    <n v="4"/>
    <n v="6150"/>
    <x v="3"/>
    <x v="481"/>
    <x v="481"/>
    <n v="6"/>
    <s v="18-09-2023"/>
    <s v="Delivered"/>
    <x v="2"/>
    <n v="55350"/>
    <x v="3"/>
    <n v="594"/>
  </r>
  <r>
    <n v="17734153"/>
    <x v="7"/>
    <n v="509030"/>
    <n v="9085"/>
    <n v="13689"/>
    <n v="1"/>
    <n v="0"/>
    <x v="0"/>
    <x v="483"/>
    <x v="483"/>
    <n v="4"/>
    <s v="23-09-2023"/>
    <s v="Delivered"/>
    <x v="0"/>
    <n v="9085"/>
    <x v="2"/>
    <n v="-4604"/>
  </r>
  <r>
    <n v="77353073"/>
    <x v="7"/>
    <n v="263648"/>
    <n v="14729"/>
    <n v="13689"/>
    <n v="1"/>
    <n v="1472.9"/>
    <x v="3"/>
    <x v="99"/>
    <x v="99"/>
    <n v="6"/>
    <s v="04-09-2023"/>
    <s v="Delivered"/>
    <x v="2"/>
    <n v="13256.1"/>
    <x v="1"/>
    <n v="-432.9"/>
  </r>
  <r>
    <n v="75927774"/>
    <x v="7"/>
    <n v="605977"/>
    <n v="4703"/>
    <n v="13689"/>
    <n v="1"/>
    <n v="0"/>
    <x v="0"/>
    <x v="494"/>
    <x v="494"/>
    <n v="3"/>
    <s v="17-09-2023"/>
    <s v="Delivered"/>
    <x v="2"/>
    <n v="4703"/>
    <x v="1"/>
    <n v="-8986"/>
  </r>
  <r>
    <n v="68475513"/>
    <x v="7"/>
    <n v="567544"/>
    <n v="13674"/>
    <n v="13689"/>
    <n v="1"/>
    <n v="0"/>
    <x v="0"/>
    <x v="481"/>
    <x v="481"/>
    <n v="2"/>
    <s v="14-09-2023"/>
    <s v="Delivered"/>
    <x v="0"/>
    <n v="13674"/>
    <x v="1"/>
    <n v="-15"/>
  </r>
  <r>
    <n v="99541016"/>
    <x v="7"/>
    <n v="215799"/>
    <n v="7179"/>
    <n v="13689"/>
    <n v="4"/>
    <n v="0"/>
    <x v="0"/>
    <x v="494"/>
    <x v="494"/>
    <n v="5"/>
    <s v="19-09-2023"/>
    <s v="Delivered"/>
    <x v="0"/>
    <n v="28716"/>
    <x v="3"/>
    <n v="-26040"/>
  </r>
  <r>
    <n v="67965485"/>
    <x v="7"/>
    <n v="225382"/>
    <n v="1787"/>
    <n v="13689"/>
    <n v="4"/>
    <n v="357.4"/>
    <x v="2"/>
    <x v="487"/>
    <x v="487"/>
    <n v="7"/>
    <s v="28-09-2023"/>
    <s v="Delivered"/>
    <x v="3"/>
    <n v="6790.6"/>
    <x v="1"/>
    <n v="-47965.4"/>
  </r>
  <r>
    <n v="27447248"/>
    <x v="7"/>
    <n v="792354"/>
    <n v="13478"/>
    <n v="13689"/>
    <n v="1"/>
    <n v="2021.7"/>
    <x v="1"/>
    <x v="496"/>
    <x v="496"/>
    <n v="5"/>
    <s v="05-09-2023"/>
    <s v="Delivered"/>
    <x v="2"/>
    <n v="11456.3"/>
    <x v="0"/>
    <n v="-2232.6999999999998"/>
  </r>
  <r>
    <n v="29944139"/>
    <x v="7"/>
    <n v="223853"/>
    <n v="13816"/>
    <n v="13689"/>
    <n v="1"/>
    <n v="0"/>
    <x v="0"/>
    <x v="489"/>
    <x v="489"/>
    <n v="1"/>
    <s v="07-09-2023"/>
    <s v="Delivered"/>
    <x v="0"/>
    <n v="13816"/>
    <x v="1"/>
    <n v="127"/>
  </r>
  <r>
    <n v="49910061"/>
    <x v="7"/>
    <n v="206918"/>
    <n v="17170"/>
    <n v="13689"/>
    <n v="1"/>
    <n v="1717"/>
    <x v="3"/>
    <x v="499"/>
    <x v="499"/>
    <n v="3"/>
    <s v="20-09-2023"/>
    <s v="Delivered"/>
    <x v="3"/>
    <n v="15453"/>
    <x v="2"/>
    <n v="1764"/>
  </r>
  <r>
    <n v="69421007"/>
    <x v="7"/>
    <n v="851168"/>
    <n v="7369"/>
    <n v="13689"/>
    <n v="1"/>
    <n v="0"/>
    <x v="0"/>
    <x v="497"/>
    <x v="497"/>
    <n v="1"/>
    <s v="23-09-2023"/>
    <s v="Delivered"/>
    <x v="0"/>
    <n v="7369"/>
    <x v="1"/>
    <n v="-6320"/>
  </r>
  <r>
    <n v="16749089"/>
    <x v="7"/>
    <n v="888784"/>
    <n v="10279"/>
    <n v="13689"/>
    <n v="3"/>
    <n v="6167.4"/>
    <x v="4"/>
    <x v="485"/>
    <x v="485"/>
    <n v="5"/>
    <s v="15-09-2023"/>
    <s v="Delivered"/>
    <x v="0"/>
    <n v="24669.599999999999"/>
    <x v="3"/>
    <n v="-16397.400000000001"/>
  </r>
  <r>
    <n v="75529051"/>
    <x v="7"/>
    <n v="825173"/>
    <n v="16855"/>
    <n v="13689"/>
    <n v="1"/>
    <n v="0"/>
    <x v="0"/>
    <x v="495"/>
    <x v="495"/>
    <n v="7"/>
    <s v="22-09-2023"/>
    <s v="Delivered"/>
    <x v="2"/>
    <n v="16855"/>
    <x v="3"/>
    <n v="3166"/>
  </r>
  <r>
    <n v="36786211"/>
    <x v="7"/>
    <n v="884488"/>
    <n v="9324"/>
    <n v="13689"/>
    <n v="1"/>
    <n v="0"/>
    <x v="0"/>
    <x v="480"/>
    <x v="480"/>
    <n v="4"/>
    <s v="20-09-2023"/>
    <s v="Delivered"/>
    <x v="0"/>
    <n v="9324"/>
    <x v="0"/>
    <n v="-4365"/>
  </r>
  <r>
    <n v="47816686"/>
    <x v="7"/>
    <n v="576712"/>
    <n v="18447"/>
    <n v="13689"/>
    <n v="1"/>
    <n v="0"/>
    <x v="0"/>
    <x v="499"/>
    <x v="499"/>
    <n v="1"/>
    <s v="18-09-2023"/>
    <s v="Delivered"/>
    <x v="2"/>
    <n v="18447"/>
    <x v="0"/>
    <n v="4758"/>
  </r>
  <r>
    <n v="86970753"/>
    <x v="8"/>
    <n v="488078"/>
    <n v="18967"/>
    <n v="8679"/>
    <n v="2"/>
    <n v="0"/>
    <x v="0"/>
    <x v="499"/>
    <x v="499"/>
    <n v="6"/>
    <s v="23-09-2023"/>
    <s v="Delivered"/>
    <x v="0"/>
    <n v="37934"/>
    <x v="2"/>
    <n v="20576"/>
  </r>
  <r>
    <n v="59733063"/>
    <x v="8"/>
    <n v="201258"/>
    <n v="8515"/>
    <n v="8679"/>
    <n v="2"/>
    <n v="0"/>
    <x v="0"/>
    <x v="500"/>
    <x v="500"/>
    <n v="7"/>
    <s v="25-09-2023"/>
    <s v="Delivered"/>
    <x v="0"/>
    <n v="17030"/>
    <x v="2"/>
    <n v="-328"/>
  </r>
  <r>
    <n v="36347197"/>
    <x v="8"/>
    <n v="561260"/>
    <n v="913"/>
    <n v="8679"/>
    <n v="2"/>
    <n v="91.3"/>
    <x v="2"/>
    <x v="492"/>
    <x v="492"/>
    <n v="2"/>
    <s v="05-09-2023"/>
    <s v="Delivered"/>
    <x v="0"/>
    <n v="1734.7"/>
    <x v="1"/>
    <n v="-15623.3"/>
  </r>
  <r>
    <n v="84045292"/>
    <x v="8"/>
    <n v="895186"/>
    <n v="5581"/>
    <n v="8679"/>
    <n v="2"/>
    <n v="0"/>
    <x v="0"/>
    <x v="84"/>
    <x v="84"/>
    <n v="6"/>
    <s v="01-09-2023"/>
    <s v="Delivered"/>
    <x v="0"/>
    <n v="11162"/>
    <x v="0"/>
    <n v="-6196"/>
  </r>
  <r>
    <n v="64395532"/>
    <x v="9"/>
    <n v="529119"/>
    <n v="13501"/>
    <n v="7043"/>
    <n v="2"/>
    <n v="0"/>
    <x v="0"/>
    <x v="498"/>
    <x v="498"/>
    <n v="3"/>
    <s v="23-09-2023"/>
    <s v="Delivered"/>
    <x v="0"/>
    <n v="27002"/>
    <x v="1"/>
    <n v="12916"/>
  </r>
  <r>
    <n v="29984682"/>
    <x v="9"/>
    <n v="527557"/>
    <n v="18801"/>
    <n v="7043"/>
    <n v="2"/>
    <n v="0"/>
    <x v="0"/>
    <x v="480"/>
    <x v="480"/>
    <n v="1"/>
    <s v="17-09-2023"/>
    <s v="Delivered"/>
    <x v="2"/>
    <n v="37602"/>
    <x v="3"/>
    <n v="23516"/>
  </r>
  <r>
    <n v="24363501"/>
    <x v="9"/>
    <n v="726199"/>
    <n v="19131"/>
    <n v="7043"/>
    <n v="1"/>
    <n v="0"/>
    <x v="0"/>
    <x v="482"/>
    <x v="482"/>
    <n v="1"/>
    <s v="10-09-2023"/>
    <s v="Delivered"/>
    <x v="0"/>
    <n v="19131"/>
    <x v="1"/>
    <n v="12088"/>
  </r>
  <r>
    <n v="45638891"/>
    <x v="9"/>
    <n v="368132"/>
    <n v="18452"/>
    <n v="7043"/>
    <n v="3"/>
    <n v="8303.4"/>
    <x v="1"/>
    <x v="493"/>
    <x v="493"/>
    <n v="2"/>
    <s v="25-09-2023"/>
    <s v="Delivered"/>
    <x v="0"/>
    <n v="47052.6"/>
    <x v="1"/>
    <n v="25923.599999999999"/>
  </r>
  <r>
    <n v="79703656"/>
    <x v="9"/>
    <n v="413588"/>
    <n v="13290"/>
    <n v="7043"/>
    <n v="1"/>
    <n v="0"/>
    <x v="0"/>
    <x v="499"/>
    <x v="499"/>
    <n v="7"/>
    <s v="24-09-2023"/>
    <s v="Delivered"/>
    <x v="0"/>
    <n v="13290"/>
    <x v="0"/>
    <n v="6247"/>
  </r>
  <r>
    <n v="55001909"/>
    <x v="9"/>
    <n v="691534"/>
    <n v="5207"/>
    <n v="7043"/>
    <n v="1"/>
    <n v="520.70000000000005"/>
    <x v="3"/>
    <x v="478"/>
    <x v="478"/>
    <n v="2"/>
    <s v="10-09-2023"/>
    <s v="Delivered"/>
    <x v="2"/>
    <n v="4686.3"/>
    <x v="0"/>
    <n v="-2356.6999999999998"/>
  </r>
  <r>
    <n v="91156554"/>
    <x v="9"/>
    <n v="360169"/>
    <n v="14231"/>
    <n v="7043"/>
    <n v="1"/>
    <n v="0"/>
    <x v="0"/>
    <x v="481"/>
    <x v="481"/>
    <n v="3"/>
    <s v="15-09-2023"/>
    <s v="Delivered"/>
    <x v="1"/>
    <n v="14231"/>
    <x v="3"/>
    <n v="7188"/>
  </r>
  <r>
    <n v="19208698"/>
    <x v="9"/>
    <n v="472387"/>
    <n v="3458"/>
    <n v="7043"/>
    <n v="1"/>
    <n v="345.8"/>
    <x v="3"/>
    <x v="499"/>
    <x v="499"/>
    <n v="4"/>
    <s v="21-09-2023"/>
    <s v="Delivered"/>
    <x v="0"/>
    <n v="3112.2"/>
    <x v="1"/>
    <n v="-3930.8"/>
  </r>
  <r>
    <n v="35475673"/>
    <x v="9"/>
    <n v="344818"/>
    <n v="9360"/>
    <n v="7043"/>
    <n v="1"/>
    <n v="1404"/>
    <x v="1"/>
    <x v="477"/>
    <x v="477"/>
    <n v="6"/>
    <s v="19-09-2023"/>
    <s v="Delivered"/>
    <x v="1"/>
    <n v="7956"/>
    <x v="2"/>
    <n v="913"/>
  </r>
  <r>
    <n v="54099326"/>
    <x v="9"/>
    <n v="981519"/>
    <n v="15689"/>
    <n v="7043"/>
    <n v="1"/>
    <n v="0"/>
    <x v="0"/>
    <x v="496"/>
    <x v="496"/>
    <n v="7"/>
    <s v="07-09-2023"/>
    <s v="Delivered"/>
    <x v="0"/>
    <n v="15689"/>
    <x v="2"/>
    <n v="8646"/>
  </r>
  <r>
    <n v="31687165"/>
    <x v="9"/>
    <n v="843789"/>
    <n v="10661"/>
    <n v="7043"/>
    <n v="1"/>
    <n v="0"/>
    <x v="0"/>
    <x v="482"/>
    <x v="482"/>
    <n v="7"/>
    <s v="16-09-2023"/>
    <s v="Delivered"/>
    <x v="0"/>
    <n v="10661"/>
    <x v="2"/>
    <n v="3618"/>
  </r>
  <r>
    <n v="88406989"/>
    <x v="9"/>
    <n v="765136"/>
    <n v="5249"/>
    <n v="7043"/>
    <n v="1"/>
    <n v="0"/>
    <x v="0"/>
    <x v="489"/>
    <x v="489"/>
    <n v="1"/>
    <s v="07-09-2023"/>
    <s v="Delivered"/>
    <x v="0"/>
    <n v="5249"/>
    <x v="2"/>
    <n v="-1794"/>
  </r>
  <r>
    <n v="86644106"/>
    <x v="9"/>
    <n v="910929"/>
    <n v="16669"/>
    <n v="7043"/>
    <n v="1"/>
    <n v="0"/>
    <x v="0"/>
    <x v="477"/>
    <x v="477"/>
    <n v="5"/>
    <s v="18-09-2023"/>
    <s v="Delivered"/>
    <x v="2"/>
    <n v="16669"/>
    <x v="1"/>
    <n v="9626"/>
  </r>
  <r>
    <n v="11890348"/>
    <x v="10"/>
    <n v="437730"/>
    <n v="16781"/>
    <n v="10780"/>
    <n v="1"/>
    <n v="0"/>
    <x v="0"/>
    <x v="499"/>
    <x v="499"/>
    <n v="7"/>
    <s v="24-09-2023"/>
    <s v="Delivered"/>
    <x v="1"/>
    <n v="16781"/>
    <x v="4"/>
    <n v="6001"/>
  </r>
  <r>
    <n v="37820354"/>
    <x v="10"/>
    <n v="984225"/>
    <n v="18652"/>
    <n v="10780"/>
    <n v="1"/>
    <n v="932.6"/>
    <x v="2"/>
    <x v="490"/>
    <x v="490"/>
    <n v="2"/>
    <s v="09-09-2023"/>
    <s v="Delivered"/>
    <x v="0"/>
    <n v="17719.400000000001"/>
    <x v="2"/>
    <n v="6939.4"/>
  </r>
  <r>
    <n v="86541906"/>
    <x v="10"/>
    <n v="591979"/>
    <n v="7544"/>
    <n v="10780"/>
    <n v="1"/>
    <n v="0"/>
    <x v="0"/>
    <x v="472"/>
    <x v="472"/>
    <n v="3"/>
    <s v="29-09-2023"/>
    <s v="Delivered"/>
    <x v="2"/>
    <n v="7544"/>
    <x v="2"/>
    <n v="-3236"/>
  </r>
  <r>
    <n v="16792127"/>
    <x v="10"/>
    <n v="248693"/>
    <n v="13881"/>
    <n v="10780"/>
    <n v="1"/>
    <n v="0"/>
    <x v="0"/>
    <x v="483"/>
    <x v="483"/>
    <n v="6"/>
    <s v="25-09-2023"/>
    <s v="Delivered"/>
    <x v="0"/>
    <n v="13881"/>
    <x v="3"/>
    <n v="3101"/>
  </r>
  <r>
    <n v="66975380"/>
    <x v="10"/>
    <n v="485353"/>
    <n v="2959"/>
    <n v="10780"/>
    <n v="1"/>
    <n v="147.94999999999999"/>
    <x v="2"/>
    <x v="481"/>
    <x v="481"/>
    <n v="6"/>
    <s v="18-09-2023"/>
    <s v="Delivered"/>
    <x v="1"/>
    <n v="2811.05"/>
    <x v="3"/>
    <n v="-7968.95"/>
  </r>
  <r>
    <n v="82446804"/>
    <x v="10"/>
    <n v="861701"/>
    <n v="10819"/>
    <n v="10780"/>
    <n v="3"/>
    <n v="3245.7"/>
    <x v="3"/>
    <x v="484"/>
    <x v="484"/>
    <n v="4"/>
    <s v="08-09-2023"/>
    <s v="Delivered"/>
    <x v="2"/>
    <n v="29211.3"/>
    <x v="1"/>
    <n v="-3128.7"/>
  </r>
  <r>
    <n v="63051354"/>
    <x v="10"/>
    <n v="314626"/>
    <n v="1923"/>
    <n v="10780"/>
    <n v="1"/>
    <n v="96.15"/>
    <x v="2"/>
    <x v="485"/>
    <x v="485"/>
    <n v="4"/>
    <s v="14-09-2023"/>
    <s v="Delivered"/>
    <x v="3"/>
    <n v="1826.85"/>
    <x v="2"/>
    <n v="-8953.15"/>
  </r>
  <r>
    <n v="57287718"/>
    <x v="10"/>
    <n v="613477"/>
    <n v="12499"/>
    <n v="10780"/>
    <n v="1"/>
    <n v="0"/>
    <x v="0"/>
    <x v="474"/>
    <x v="474"/>
    <n v="3"/>
    <s v="28-09-2023"/>
    <s v="Delivered"/>
    <x v="0"/>
    <n v="12499"/>
    <x v="2"/>
    <n v="1719"/>
  </r>
  <r>
    <n v="63782042"/>
    <x v="10"/>
    <n v="287295"/>
    <n v="2648"/>
    <n v="10780"/>
    <n v="1"/>
    <n v="264.8"/>
    <x v="3"/>
    <x v="99"/>
    <x v="99"/>
    <n v="4"/>
    <s v="02-09-2023"/>
    <s v="Delivered"/>
    <x v="2"/>
    <n v="2383.1999999999998"/>
    <x v="0"/>
    <n v="-8396.7999999999993"/>
  </r>
  <r>
    <n v="12314351"/>
    <x v="10"/>
    <n v="283840"/>
    <n v="1598"/>
    <n v="10780"/>
    <n v="1"/>
    <n v="0"/>
    <x v="0"/>
    <x v="495"/>
    <x v="495"/>
    <n v="1"/>
    <s v="16-09-2023"/>
    <s v="Delivered"/>
    <x v="0"/>
    <n v="1598"/>
    <x v="1"/>
    <n v="-9182"/>
  </r>
  <r>
    <n v="85482164"/>
    <x v="11"/>
    <n v="545280"/>
    <n v="16902"/>
    <n v="14603"/>
    <n v="1"/>
    <n v="845.1"/>
    <x v="2"/>
    <x v="479"/>
    <x v="479"/>
    <n v="3"/>
    <s v="14-09-2023"/>
    <s v="Delivered"/>
    <x v="0"/>
    <n v="16056.9"/>
    <x v="0"/>
    <n v="1453.9"/>
  </r>
  <r>
    <n v="29374563"/>
    <x v="11"/>
    <n v="618309"/>
    <n v="10807"/>
    <n v="14603"/>
    <n v="1"/>
    <n v="0"/>
    <x v="0"/>
    <x v="485"/>
    <x v="485"/>
    <n v="7"/>
    <s v="17-09-2023"/>
    <s v="Delivered"/>
    <x v="0"/>
    <n v="10807"/>
    <x v="2"/>
    <n v="-3796"/>
  </r>
  <r>
    <n v="46997080"/>
    <x v="11"/>
    <n v="458207"/>
    <n v="2243"/>
    <n v="14603"/>
    <n v="1"/>
    <n v="112.15"/>
    <x v="2"/>
    <x v="501"/>
    <x v="501"/>
    <n v="7"/>
    <s v="06-09-2023"/>
    <s v="Delivered"/>
    <x v="3"/>
    <n v="2130.85"/>
    <x v="1"/>
    <n v="-12472.15"/>
  </r>
  <r>
    <n v="69961498"/>
    <x v="11"/>
    <n v="360169"/>
    <n v="14507"/>
    <n v="14603"/>
    <n v="2"/>
    <n v="0"/>
    <x v="0"/>
    <x v="484"/>
    <x v="484"/>
    <n v="5"/>
    <s v="09-09-2023"/>
    <s v="Delivered"/>
    <x v="2"/>
    <n v="29014"/>
    <x v="2"/>
    <n v="-192"/>
  </r>
  <r>
    <n v="92961108"/>
    <x v="11"/>
    <n v="531067"/>
    <n v="10125"/>
    <n v="14603"/>
    <n v="1"/>
    <n v="506.25"/>
    <x v="2"/>
    <x v="492"/>
    <x v="492"/>
    <n v="6"/>
    <s v="09-09-2023"/>
    <s v="Delivered"/>
    <x v="1"/>
    <n v="9618.75"/>
    <x v="0"/>
    <n v="-4984.25"/>
  </r>
  <r>
    <n v="61940566"/>
    <x v="11"/>
    <n v="540677"/>
    <n v="14870"/>
    <n v="14603"/>
    <n v="1"/>
    <n v="743.5"/>
    <x v="2"/>
    <x v="99"/>
    <x v="99"/>
    <n v="7"/>
    <s v="05-09-2023"/>
    <s v="Delivered"/>
    <x v="0"/>
    <n v="14126.5"/>
    <x v="0"/>
    <n v="-476.5"/>
  </r>
  <r>
    <n v="73538641"/>
    <x v="11"/>
    <n v="848696"/>
    <n v="15496"/>
    <n v="14603"/>
    <n v="4"/>
    <n v="3099.2"/>
    <x v="2"/>
    <x v="491"/>
    <x v="491"/>
    <n v="1"/>
    <s v="02-09-2023"/>
    <s v="Delivered"/>
    <x v="0"/>
    <n v="58884.800000000003"/>
    <x v="1"/>
    <n v="472.8"/>
  </r>
  <r>
    <n v="30665654"/>
    <x v="11"/>
    <n v="468371"/>
    <n v="12017"/>
    <n v="14603"/>
    <n v="3"/>
    <n v="0"/>
    <x v="0"/>
    <x v="482"/>
    <x v="482"/>
    <n v="1"/>
    <s v="10-09-2023"/>
    <s v="Delivered"/>
    <x v="0"/>
    <n v="36051"/>
    <x v="3"/>
    <n v="-7758"/>
  </r>
  <r>
    <n v="91029073"/>
    <x v="11"/>
    <n v="262952"/>
    <n v="11227"/>
    <n v="14603"/>
    <n v="4"/>
    <n v="2245.4"/>
    <x v="2"/>
    <x v="478"/>
    <x v="478"/>
    <n v="1"/>
    <s v="09-09-2023"/>
    <s v="Delivered"/>
    <x v="0"/>
    <n v="42662.6"/>
    <x v="2"/>
    <n v="-15749.4"/>
  </r>
  <r>
    <n v="44675473"/>
    <x v="11"/>
    <n v="707259"/>
    <n v="12713"/>
    <n v="14603"/>
    <n v="1"/>
    <n v="635.65"/>
    <x v="2"/>
    <x v="481"/>
    <x v="481"/>
    <n v="6"/>
    <s v="18-09-2023"/>
    <s v="Delivered"/>
    <x v="1"/>
    <n v="12077.35"/>
    <x v="2"/>
    <n v="-2525.65"/>
  </r>
  <r>
    <n v="40150759"/>
    <x v="11"/>
    <n v="369868"/>
    <n v="13314"/>
    <n v="14603"/>
    <n v="1"/>
    <n v="1997.1"/>
    <x v="1"/>
    <x v="496"/>
    <x v="496"/>
    <n v="3"/>
    <s v="03-09-2023"/>
    <s v="Delivered"/>
    <x v="2"/>
    <n v="11316.9"/>
    <x v="1"/>
    <n v="-3286.1"/>
  </r>
  <r>
    <n v="93650068"/>
    <x v="12"/>
    <n v="341678"/>
    <n v="14733"/>
    <n v="5308"/>
    <n v="2"/>
    <n v="0"/>
    <x v="0"/>
    <x v="491"/>
    <x v="491"/>
    <n v="3"/>
    <s v="04-09-2023"/>
    <s v="Delivered"/>
    <x v="0"/>
    <n v="29466"/>
    <x v="3"/>
    <n v="18850"/>
  </r>
  <r>
    <n v="45496951"/>
    <x v="12"/>
    <n v="326395"/>
    <n v="13581"/>
    <n v="5308"/>
    <n v="1"/>
    <n v="2716.2"/>
    <x v="4"/>
    <x v="479"/>
    <x v="479"/>
    <n v="5"/>
    <s v="16-09-2023"/>
    <s v="Delivered"/>
    <x v="2"/>
    <n v="10864.8"/>
    <x v="0"/>
    <n v="5556.8"/>
  </r>
  <r>
    <n v="98413629"/>
    <x v="12"/>
    <n v="560589"/>
    <n v="18400"/>
    <n v="5308"/>
    <n v="1"/>
    <n v="0"/>
    <x v="0"/>
    <x v="482"/>
    <x v="482"/>
    <n v="1"/>
    <s v="10-09-2023"/>
    <s v="Delivered"/>
    <x v="2"/>
    <n v="18400"/>
    <x v="2"/>
    <n v="13092"/>
  </r>
  <r>
    <n v="98842638"/>
    <x v="12"/>
    <n v="530463"/>
    <n v="19512"/>
    <n v="5308"/>
    <n v="3"/>
    <n v="0"/>
    <x v="0"/>
    <x v="496"/>
    <x v="496"/>
    <n v="2"/>
    <s v="02-09-2023"/>
    <s v="Delivered"/>
    <x v="1"/>
    <n v="58536"/>
    <x v="0"/>
    <n v="42612"/>
  </r>
  <r>
    <n v="43251599"/>
    <x v="12"/>
    <n v="618309"/>
    <n v="7979"/>
    <n v="5308"/>
    <n v="3"/>
    <n v="0"/>
    <x v="0"/>
    <x v="490"/>
    <x v="490"/>
    <n v="3"/>
    <s v="10-09-2023"/>
    <s v="Delivered"/>
    <x v="0"/>
    <n v="23937"/>
    <x v="0"/>
    <n v="8013"/>
  </r>
  <r>
    <n v="51827259"/>
    <x v="12"/>
    <n v="363568"/>
    <n v="14063"/>
    <n v="5308"/>
    <n v="4"/>
    <n v="0"/>
    <x v="0"/>
    <x v="479"/>
    <x v="479"/>
    <n v="3"/>
    <s v="14-09-2023"/>
    <s v="Delivered"/>
    <x v="0"/>
    <n v="56252"/>
    <x v="3"/>
    <n v="35020"/>
  </r>
  <r>
    <n v="93794475"/>
    <x v="12"/>
    <n v="446024"/>
    <n v="1125"/>
    <n v="5308"/>
    <n v="2"/>
    <n v="0"/>
    <x v="0"/>
    <x v="499"/>
    <x v="499"/>
    <n v="4"/>
    <s v="21-09-2023"/>
    <s v="Delivered"/>
    <x v="2"/>
    <n v="2250"/>
    <x v="1"/>
    <n v="-8366"/>
  </r>
  <r>
    <n v="50484137"/>
    <x v="12"/>
    <n v="978427"/>
    <n v="2939"/>
    <n v="5308"/>
    <n v="3"/>
    <n v="1322.55"/>
    <x v="1"/>
    <x v="488"/>
    <x v="488"/>
    <n v="3"/>
    <s v="05-09-2023"/>
    <s v="Delivered"/>
    <x v="1"/>
    <n v="7494.45"/>
    <x v="1"/>
    <n v="-8429.5499999999993"/>
  </r>
  <r>
    <n v="55679506"/>
    <x v="12"/>
    <n v="892165"/>
    <n v="10678"/>
    <n v="5308"/>
    <n v="1"/>
    <n v="0"/>
    <x v="0"/>
    <x v="488"/>
    <x v="488"/>
    <n v="5"/>
    <s v="07-09-2023"/>
    <s v="Delivered"/>
    <x v="3"/>
    <n v="10678"/>
    <x v="2"/>
    <n v="5370"/>
  </r>
  <r>
    <n v="51746937"/>
    <x v="12"/>
    <n v="620051"/>
    <n v="8086"/>
    <n v="5308"/>
    <n v="1"/>
    <n v="1212.9000000000001"/>
    <x v="1"/>
    <x v="477"/>
    <x v="477"/>
    <n v="6"/>
    <s v="19-09-2023"/>
    <s v="Delivered"/>
    <x v="0"/>
    <n v="6873.1"/>
    <x v="0"/>
    <n v="1565.1"/>
  </r>
  <r>
    <n v="38609087"/>
    <x v="12"/>
    <n v="549773"/>
    <n v="19568"/>
    <n v="5308"/>
    <n v="4"/>
    <n v="0"/>
    <x v="0"/>
    <x v="477"/>
    <x v="477"/>
    <n v="3"/>
    <s v="16-09-2023"/>
    <s v="Delivered"/>
    <x v="3"/>
    <n v="78272"/>
    <x v="4"/>
    <n v="57040"/>
  </r>
  <r>
    <n v="62132722"/>
    <x v="13"/>
    <n v="326395"/>
    <n v="18284"/>
    <n v="2243"/>
    <n v="2"/>
    <n v="1828.4"/>
    <x v="2"/>
    <x v="481"/>
    <x v="481"/>
    <n v="3"/>
    <s v="15-09-2023"/>
    <s v="Delivered"/>
    <x v="2"/>
    <n v="34739.599999999999"/>
    <x v="1"/>
    <n v="30253.599999999999"/>
  </r>
  <r>
    <n v="99628735"/>
    <x v="13"/>
    <n v="409385"/>
    <n v="11436"/>
    <n v="2243"/>
    <n v="1"/>
    <n v="571.79999999999995"/>
    <x v="2"/>
    <x v="496"/>
    <x v="496"/>
    <n v="3"/>
    <s v="03-09-2023"/>
    <s v="Delivered"/>
    <x v="2"/>
    <n v="10864.2"/>
    <x v="2"/>
    <n v="8621.2000000000007"/>
  </r>
  <r>
    <n v="49945150"/>
    <x v="13"/>
    <n v="974205"/>
    <n v="12044"/>
    <n v="2243"/>
    <n v="1"/>
    <n v="0"/>
    <x v="0"/>
    <x v="500"/>
    <x v="500"/>
    <n v="4"/>
    <s v="22-09-2023"/>
    <s v="Delivered"/>
    <x v="0"/>
    <n v="12044"/>
    <x v="3"/>
    <n v="9801"/>
  </r>
  <r>
    <n v="19083764"/>
    <x v="13"/>
    <n v="305641"/>
    <n v="17492"/>
    <n v="2243"/>
    <n v="1"/>
    <n v="0"/>
    <x v="0"/>
    <x v="483"/>
    <x v="483"/>
    <n v="5"/>
    <s v="24-09-2023"/>
    <s v="Delivered"/>
    <x v="0"/>
    <n v="17492"/>
    <x v="0"/>
    <n v="15249"/>
  </r>
  <r>
    <n v="67702031"/>
    <x v="13"/>
    <n v="775458"/>
    <n v="4167"/>
    <n v="2243"/>
    <n v="1"/>
    <n v="416.7"/>
    <x v="3"/>
    <x v="483"/>
    <x v="483"/>
    <n v="5"/>
    <s v="24-09-2023"/>
    <s v="Delivered"/>
    <x v="2"/>
    <n v="3750.3"/>
    <x v="0"/>
    <n v="1507.3"/>
  </r>
  <r>
    <n v="75998319"/>
    <x v="13"/>
    <n v="847736"/>
    <n v="19707"/>
    <n v="2243"/>
    <n v="4"/>
    <n v="3941.4"/>
    <x v="2"/>
    <x v="488"/>
    <x v="488"/>
    <n v="2"/>
    <s v="04-09-2023"/>
    <s v="Delivered"/>
    <x v="3"/>
    <n v="74886.600000000006"/>
    <x v="0"/>
    <n v="65914.600000000006"/>
  </r>
  <r>
    <n v="55199748"/>
    <x v="14"/>
    <n v="843644"/>
    <n v="14219"/>
    <n v="819"/>
    <n v="2"/>
    <n v="0"/>
    <x v="0"/>
    <x v="482"/>
    <x v="482"/>
    <n v="1"/>
    <s v="10-09-2023"/>
    <s v="Delivered"/>
    <x v="1"/>
    <n v="28438"/>
    <x v="0"/>
    <n v="26800"/>
  </r>
  <r>
    <n v="52431444"/>
    <x v="14"/>
    <n v="646768"/>
    <n v="8660"/>
    <n v="819"/>
    <n v="2"/>
    <n v="0"/>
    <x v="0"/>
    <x v="487"/>
    <x v="487"/>
    <n v="3"/>
    <s v="24-09-2023"/>
    <s v="Delivered"/>
    <x v="3"/>
    <n v="17320"/>
    <x v="2"/>
    <n v="15682"/>
  </r>
  <r>
    <n v="49711319"/>
    <x v="14"/>
    <n v="293826"/>
    <n v="4422"/>
    <n v="819"/>
    <n v="4"/>
    <n v="2653.2"/>
    <x v="1"/>
    <x v="481"/>
    <x v="481"/>
    <n v="3"/>
    <s v="15-09-2023"/>
    <s v="Delivered"/>
    <x v="0"/>
    <n v="15034.8"/>
    <x v="3"/>
    <n v="11758.8"/>
  </r>
  <r>
    <n v="40942292"/>
    <x v="14"/>
    <n v="671923"/>
    <n v="19716"/>
    <n v="819"/>
    <n v="1"/>
    <n v="0"/>
    <x v="0"/>
    <x v="478"/>
    <x v="478"/>
    <n v="6"/>
    <s v="14-09-2023"/>
    <s v="Delivered"/>
    <x v="2"/>
    <n v="19716"/>
    <x v="1"/>
    <n v="18897"/>
  </r>
  <r>
    <n v="47437115"/>
    <x v="14"/>
    <n v="687546"/>
    <n v="18790"/>
    <n v="819"/>
    <n v="1"/>
    <n v="939.5"/>
    <x v="2"/>
    <x v="475"/>
    <x v="475"/>
    <n v="3"/>
    <s v="27-09-2023"/>
    <s v="Delivered"/>
    <x v="0"/>
    <n v="17850.5"/>
    <x v="2"/>
    <n v="17031.5"/>
  </r>
  <r>
    <n v="80027662"/>
    <x v="14"/>
    <n v="266418"/>
    <n v="6991"/>
    <n v="819"/>
    <n v="1"/>
    <n v="0"/>
    <x v="0"/>
    <x v="480"/>
    <x v="480"/>
    <n v="2"/>
    <s v="18-09-2023"/>
    <s v="Delivered"/>
    <x v="2"/>
    <n v="6991"/>
    <x v="0"/>
    <n v="6172"/>
  </r>
  <r>
    <n v="79182797"/>
    <x v="14"/>
    <n v="655596"/>
    <n v="11405"/>
    <n v="819"/>
    <n v="2"/>
    <n v="1140.5"/>
    <x v="2"/>
    <x v="482"/>
    <x v="482"/>
    <n v="1"/>
    <s v="10-09-2023"/>
    <s v="Delivered"/>
    <x v="0"/>
    <n v="21669.5"/>
    <x v="3"/>
    <n v="20031.5"/>
  </r>
  <r>
    <n v="50962024"/>
    <x v="14"/>
    <n v="636158"/>
    <n v="5984"/>
    <n v="819"/>
    <n v="1"/>
    <n v="0"/>
    <x v="0"/>
    <x v="84"/>
    <x v="84"/>
    <n v="7"/>
    <s v="02-09-2023"/>
    <s v="Delivered"/>
    <x v="0"/>
    <n v="5984"/>
    <x v="0"/>
    <n v="5165"/>
  </r>
  <r>
    <n v="25878730"/>
    <x v="8"/>
    <n v="344818"/>
    <n v="13354"/>
    <n v="8679"/>
    <n v="1"/>
    <n v="0"/>
    <x v="0"/>
    <x v="495"/>
    <x v="495"/>
    <n v="3"/>
    <s v="18-09-2023"/>
    <s v="Delivered"/>
    <x v="2"/>
    <n v="13354"/>
    <x v="2"/>
    <n v="4675"/>
  </r>
  <r>
    <n v="44612921"/>
    <x v="8"/>
    <n v="465617"/>
    <n v="12589"/>
    <n v="8679"/>
    <n v="1"/>
    <n v="0"/>
    <x v="0"/>
    <x v="479"/>
    <x v="479"/>
    <n v="1"/>
    <s v="12-09-2023"/>
    <s v="Delivered"/>
    <x v="0"/>
    <n v="12589"/>
    <x v="1"/>
    <n v="3910"/>
  </r>
  <r>
    <n v="92370625"/>
    <x v="8"/>
    <n v="818975"/>
    <n v="10654"/>
    <n v="8679"/>
    <n v="1"/>
    <n v="0"/>
    <x v="0"/>
    <x v="472"/>
    <x v="472"/>
    <n v="2"/>
    <s v="28-09-2023"/>
    <s v="Delivered"/>
    <x v="0"/>
    <n v="10654"/>
    <x v="1"/>
    <n v="1975"/>
  </r>
  <r>
    <n v="27514010"/>
    <x v="8"/>
    <n v="921179"/>
    <n v="11041"/>
    <n v="8679"/>
    <n v="1"/>
    <n v="1104.0999999999999"/>
    <x v="3"/>
    <x v="478"/>
    <x v="478"/>
    <n v="6"/>
    <s v="14-09-2023"/>
    <s v="Delivered"/>
    <x v="2"/>
    <n v="9936.9"/>
    <x v="3"/>
    <n v="1257.9000000000001"/>
  </r>
  <r>
    <n v="26445384"/>
    <x v="8"/>
    <n v="420759"/>
    <n v="9562"/>
    <n v="8679"/>
    <n v="1"/>
    <n v="0"/>
    <x v="0"/>
    <x v="472"/>
    <x v="472"/>
    <n v="3"/>
    <s v="29-09-2023"/>
    <s v="Delivered"/>
    <x v="1"/>
    <n v="9562"/>
    <x v="0"/>
    <n v="883"/>
  </r>
  <r>
    <n v="88158177"/>
    <x v="8"/>
    <n v="751752"/>
    <n v="13727"/>
    <n v="8679"/>
    <n v="1"/>
    <n v="0"/>
    <x v="0"/>
    <x v="496"/>
    <x v="496"/>
    <n v="7"/>
    <s v="07-09-2023"/>
    <s v="Delivered"/>
    <x v="0"/>
    <n v="13727"/>
    <x v="3"/>
    <n v="5048"/>
  </r>
  <r>
    <n v="78541804"/>
    <x v="8"/>
    <n v="787569"/>
    <n v="14841"/>
    <n v="8679"/>
    <n v="2"/>
    <n v="0"/>
    <x v="0"/>
    <x v="497"/>
    <x v="497"/>
    <n v="3"/>
    <s v="25-09-2023"/>
    <s v="Delivered"/>
    <x v="3"/>
    <n v="29682"/>
    <x v="2"/>
    <n v="12324"/>
  </r>
  <r>
    <n v="54230340"/>
    <x v="8"/>
    <n v="220337"/>
    <n v="2727"/>
    <n v="8679"/>
    <n v="1"/>
    <n v="136.35"/>
    <x v="2"/>
    <x v="479"/>
    <x v="479"/>
    <n v="2"/>
    <s v="13-09-2023"/>
    <s v="Delivered"/>
    <x v="0"/>
    <n v="2590.65"/>
    <x v="3"/>
    <n v="-6088.35"/>
  </r>
  <r>
    <n v="55713584"/>
    <x v="8"/>
    <n v="785472"/>
    <n v="6779"/>
    <n v="8679"/>
    <n v="2"/>
    <n v="0"/>
    <x v="0"/>
    <x v="465"/>
    <x v="465"/>
    <n v="1"/>
    <s v="29-09-2023"/>
    <s v="Delivered"/>
    <x v="0"/>
    <n v="13558"/>
    <x v="1"/>
    <n v="-3800"/>
  </r>
  <r>
    <n v="15085015"/>
    <x v="10"/>
    <n v="530984"/>
    <n v="1477"/>
    <n v="10780"/>
    <n v="1"/>
    <n v="0"/>
    <x v="0"/>
    <x v="478"/>
    <x v="478"/>
    <n v="3"/>
    <s v="11-09-2023"/>
    <s v="Delivered"/>
    <x v="0"/>
    <n v="1477"/>
    <x v="3"/>
    <n v="-9303"/>
  </r>
  <r>
    <n v="96888739"/>
    <x v="10"/>
    <n v="452036"/>
    <n v="18888"/>
    <n v="10780"/>
    <n v="2"/>
    <n v="1888.8"/>
    <x v="2"/>
    <x v="481"/>
    <x v="481"/>
    <n v="7"/>
    <s v="19-09-2023"/>
    <s v="Delivered"/>
    <x v="1"/>
    <n v="35887.199999999997"/>
    <x v="1"/>
    <n v="14327.2"/>
  </r>
  <r>
    <n v="92423989"/>
    <x v="10"/>
    <n v="282300"/>
    <n v="19505"/>
    <n v="10780"/>
    <n v="2"/>
    <n v="1950.5"/>
    <x v="2"/>
    <x v="490"/>
    <x v="490"/>
    <n v="5"/>
    <s v="12-09-2023"/>
    <s v="Delivered"/>
    <x v="3"/>
    <n v="37059.5"/>
    <x v="2"/>
    <n v="15499.5"/>
  </r>
  <r>
    <n v="79760901"/>
    <x v="10"/>
    <n v="508545"/>
    <n v="19415"/>
    <n v="10780"/>
    <n v="1"/>
    <n v="0"/>
    <x v="0"/>
    <x v="496"/>
    <x v="496"/>
    <n v="1"/>
    <s v="01-09-2023"/>
    <s v="Delivered"/>
    <x v="1"/>
    <n v="19415"/>
    <x v="3"/>
    <n v="8635"/>
  </r>
  <r>
    <n v="86286724"/>
    <x v="10"/>
    <n v="418877"/>
    <n v="13518"/>
    <n v="10780"/>
    <n v="1"/>
    <n v="0"/>
    <x v="0"/>
    <x v="488"/>
    <x v="488"/>
    <n v="7"/>
    <s v="09-09-2023"/>
    <s v="Delivered"/>
    <x v="3"/>
    <n v="13518"/>
    <x v="2"/>
    <n v="2738"/>
  </r>
  <r>
    <n v="85986307"/>
    <x v="10"/>
    <n v="614337"/>
    <n v="12289"/>
    <n v="10780"/>
    <n v="1"/>
    <n v="0"/>
    <x v="0"/>
    <x v="489"/>
    <x v="489"/>
    <n v="5"/>
    <s v="11-09-2023"/>
    <s v="Delivered"/>
    <x v="0"/>
    <n v="12289"/>
    <x v="0"/>
    <n v="1509"/>
  </r>
  <r>
    <n v="15352233"/>
    <x v="3"/>
    <n v="536272"/>
    <n v="17928"/>
    <n v="5303"/>
    <n v="1"/>
    <n v="1792.8"/>
    <x v="3"/>
    <x v="501"/>
    <x v="501"/>
    <n v="4"/>
    <s v="03-09-2023"/>
    <s v="Delivered"/>
    <x v="3"/>
    <n v="16135.2"/>
    <x v="3"/>
    <n v="10832.2"/>
  </r>
  <r>
    <n v="36111227"/>
    <x v="3"/>
    <n v="866738"/>
    <n v="15494"/>
    <n v="5303"/>
    <n v="4"/>
    <n v="9296.4"/>
    <x v="1"/>
    <x v="479"/>
    <x v="479"/>
    <n v="5"/>
    <s v="16-09-2023"/>
    <s v="Delivered"/>
    <x v="3"/>
    <n v="52679.6"/>
    <x v="3"/>
    <n v="31467.599999999999"/>
  </r>
  <r>
    <n v="64649480"/>
    <x v="3"/>
    <n v="902191"/>
    <n v="6720"/>
    <n v="5303"/>
    <n v="2"/>
    <n v="0"/>
    <x v="0"/>
    <x v="499"/>
    <x v="499"/>
    <n v="7"/>
    <s v="24-09-2023"/>
    <s v="Delivered"/>
    <x v="0"/>
    <n v="13440"/>
    <x v="0"/>
    <n v="2834"/>
  </r>
  <r>
    <n v="45568288"/>
    <x v="3"/>
    <n v="245548"/>
    <n v="1157"/>
    <n v="5303"/>
    <n v="2"/>
    <n v="231.4"/>
    <x v="3"/>
    <x v="479"/>
    <x v="479"/>
    <n v="2"/>
    <s v="13-09-2023"/>
    <s v="Delivered"/>
    <x v="0"/>
    <n v="2082.6"/>
    <x v="0"/>
    <n v="-8523.4"/>
  </r>
  <r>
    <n v="94658420"/>
    <x v="3"/>
    <n v="955829"/>
    <n v="19198"/>
    <n v="5303"/>
    <n v="1"/>
    <n v="1919.8"/>
    <x v="3"/>
    <x v="492"/>
    <x v="492"/>
    <n v="4"/>
    <s v="07-09-2023"/>
    <s v="Delivered"/>
    <x v="1"/>
    <n v="17278.2"/>
    <x v="2"/>
    <n v="11975.2"/>
  </r>
  <r>
    <n v="51861213"/>
    <x v="3"/>
    <n v="705904"/>
    <n v="14372"/>
    <n v="5303"/>
    <n v="1"/>
    <n v="0"/>
    <x v="0"/>
    <x v="479"/>
    <x v="479"/>
    <n v="2"/>
    <s v="13-09-2023"/>
    <s v="Delivered"/>
    <x v="1"/>
    <n v="14372"/>
    <x v="3"/>
    <n v="9069"/>
  </r>
  <r>
    <n v="87915846"/>
    <x v="3"/>
    <n v="470233"/>
    <n v="13537"/>
    <n v="5303"/>
    <n v="3"/>
    <n v="0"/>
    <x v="0"/>
    <x v="483"/>
    <x v="483"/>
    <n v="3"/>
    <s v="22-09-2023"/>
    <s v="Delivered"/>
    <x v="2"/>
    <n v="40611"/>
    <x v="2"/>
    <n v="24702"/>
  </r>
  <r>
    <n v="56943979"/>
    <x v="6"/>
    <n v="396911"/>
    <n v="11036"/>
    <n v="6716"/>
    <n v="4"/>
    <n v="0"/>
    <x v="0"/>
    <x v="481"/>
    <x v="481"/>
    <n v="4"/>
    <s v="16-09-2023"/>
    <s v="Delivered"/>
    <x v="1"/>
    <n v="44144"/>
    <x v="3"/>
    <n v="17280"/>
  </r>
  <r>
    <n v="69020960"/>
    <x v="6"/>
    <n v="988734"/>
    <n v="8051"/>
    <n v="6716"/>
    <n v="1"/>
    <n v="805.1"/>
    <x v="3"/>
    <x v="501"/>
    <x v="501"/>
    <n v="5"/>
    <s v="04-09-2023"/>
    <s v="Delivered"/>
    <x v="2"/>
    <n v="7245.9"/>
    <x v="3"/>
    <n v="529.9"/>
  </r>
  <r>
    <n v="75825262"/>
    <x v="6"/>
    <n v="269918"/>
    <n v="9038"/>
    <n v="6716"/>
    <n v="1"/>
    <n v="0"/>
    <x v="0"/>
    <x v="490"/>
    <x v="490"/>
    <n v="2"/>
    <s v="09-09-2023"/>
    <s v="Delivered"/>
    <x v="1"/>
    <n v="9038"/>
    <x v="1"/>
    <n v="2322"/>
  </r>
  <r>
    <n v="13957046"/>
    <x v="6"/>
    <n v="338635"/>
    <n v="604"/>
    <n v="6716"/>
    <n v="3"/>
    <n v="0"/>
    <x v="0"/>
    <x v="479"/>
    <x v="479"/>
    <n v="6"/>
    <s v="17-09-2023"/>
    <s v="Delivered"/>
    <x v="0"/>
    <n v="1812"/>
    <x v="3"/>
    <n v="-18336"/>
  </r>
  <r>
    <n v="66286795"/>
    <x v="6"/>
    <n v="294578"/>
    <n v="5672"/>
    <n v="6716"/>
    <n v="3"/>
    <n v="2552.4"/>
    <x v="1"/>
    <x v="477"/>
    <x v="477"/>
    <n v="7"/>
    <s v="20-09-2023"/>
    <s v="Delivered"/>
    <x v="0"/>
    <n v="14463.6"/>
    <x v="3"/>
    <n v="-5684.4"/>
  </r>
  <r>
    <n v="90050918"/>
    <x v="6"/>
    <n v="917897"/>
    <n v="8101"/>
    <n v="6716"/>
    <n v="1"/>
    <n v="405.05"/>
    <x v="2"/>
    <x v="480"/>
    <x v="480"/>
    <n v="3"/>
    <s v="19-09-2023"/>
    <s v="Delivered"/>
    <x v="0"/>
    <n v="7695.95"/>
    <x v="3"/>
    <n v="979.95"/>
  </r>
  <r>
    <n v="30706693"/>
    <x v="6"/>
    <n v="774842"/>
    <n v="19153"/>
    <n v="6716"/>
    <n v="1"/>
    <n v="0"/>
    <x v="0"/>
    <x v="474"/>
    <x v="474"/>
    <n v="4"/>
    <s v="29-09-2023"/>
    <s v="Delivered"/>
    <x v="0"/>
    <n v="19153"/>
    <x v="1"/>
    <n v="12437"/>
  </r>
  <r>
    <n v="86140729"/>
    <x v="4"/>
    <n v="809303"/>
    <n v="2227"/>
    <n v="1807"/>
    <n v="1"/>
    <n v="0"/>
    <x v="0"/>
    <x v="495"/>
    <x v="495"/>
    <n v="4"/>
    <s v="19-09-2023"/>
    <s v="Delivered"/>
    <x v="2"/>
    <n v="2227"/>
    <x v="4"/>
    <n v="420"/>
  </r>
  <r>
    <n v="88593968"/>
    <x v="4"/>
    <n v="466105"/>
    <n v="16089"/>
    <n v="1807"/>
    <n v="1"/>
    <n v="3217.8"/>
    <x v="4"/>
    <x v="495"/>
    <x v="495"/>
    <n v="7"/>
    <s v="22-09-2023"/>
    <s v="Delivered"/>
    <x v="1"/>
    <n v="12871.2"/>
    <x v="2"/>
    <n v="11064.2"/>
  </r>
  <r>
    <n v="95656500"/>
    <x v="4"/>
    <n v="651344"/>
    <n v="15385"/>
    <n v="1807"/>
    <n v="2"/>
    <n v="0"/>
    <x v="0"/>
    <x v="492"/>
    <x v="492"/>
    <n v="3"/>
    <s v="06-09-2023"/>
    <s v="Delivered"/>
    <x v="0"/>
    <n v="30770"/>
    <x v="3"/>
    <n v="27156"/>
  </r>
  <r>
    <n v="80658723"/>
    <x v="4"/>
    <n v="933281"/>
    <n v="18020"/>
    <n v="1807"/>
    <n v="1"/>
    <n v="901"/>
    <x v="2"/>
    <x v="489"/>
    <x v="489"/>
    <n v="4"/>
    <s v="10-09-2023"/>
    <s v="Delivered"/>
    <x v="2"/>
    <n v="17119"/>
    <x v="1"/>
    <n v="15312"/>
  </r>
  <r>
    <n v="48766747"/>
    <x v="4"/>
    <n v="970881"/>
    <n v="15419"/>
    <n v="1807"/>
    <n v="1"/>
    <n v="770.95"/>
    <x v="2"/>
    <x v="478"/>
    <x v="478"/>
    <n v="7"/>
    <s v="15-09-2023"/>
    <s v="Delivered"/>
    <x v="3"/>
    <n v="14648.05"/>
    <x v="1"/>
    <n v="12841.05"/>
  </r>
  <r>
    <n v="84892608"/>
    <x v="4"/>
    <n v="295841"/>
    <n v="11434"/>
    <n v="1807"/>
    <n v="1"/>
    <n v="0"/>
    <x v="0"/>
    <x v="484"/>
    <x v="484"/>
    <n v="4"/>
    <s v="08-09-2023"/>
    <s v="Delivered"/>
    <x v="0"/>
    <n v="11434"/>
    <x v="1"/>
    <n v="9627"/>
  </r>
  <r>
    <n v="19927432"/>
    <x v="4"/>
    <n v="420939"/>
    <n v="5854"/>
    <n v="1807"/>
    <n v="3"/>
    <n v="878.1"/>
    <x v="2"/>
    <x v="501"/>
    <x v="501"/>
    <n v="6"/>
    <s v="05-09-2023"/>
    <s v="Delivered"/>
    <x v="0"/>
    <n v="16683.900000000001"/>
    <x v="2"/>
    <n v="11262.9"/>
  </r>
  <r>
    <n v="84227466"/>
    <x v="4"/>
    <n v="917999"/>
    <n v="9461"/>
    <n v="1807"/>
    <n v="1"/>
    <n v="0"/>
    <x v="0"/>
    <x v="486"/>
    <x v="486"/>
    <n v="3"/>
    <s v="08-09-2023"/>
    <s v="Delivered"/>
    <x v="0"/>
    <n v="9461"/>
    <x v="2"/>
    <n v="7654"/>
  </r>
  <r>
    <n v="58347193"/>
    <x v="5"/>
    <n v="841603"/>
    <n v="14764"/>
    <n v="6320"/>
    <n v="3"/>
    <n v="2214.6"/>
    <x v="2"/>
    <x v="74"/>
    <x v="74"/>
    <n v="5"/>
    <s v="02-09-2023"/>
    <s v="Delivered"/>
    <x v="0"/>
    <n v="42077.4"/>
    <x v="2"/>
    <n v="23117.4"/>
  </r>
  <r>
    <n v="85427317"/>
    <x v="5"/>
    <n v="324078"/>
    <n v="13088"/>
    <n v="6320"/>
    <n v="2"/>
    <n v="0"/>
    <x v="0"/>
    <x v="500"/>
    <x v="500"/>
    <n v="4"/>
    <s v="22-09-2023"/>
    <s v="Delivered"/>
    <x v="0"/>
    <n v="26176"/>
    <x v="2"/>
    <n v="13536"/>
  </r>
  <r>
    <n v="25845304"/>
    <x v="5"/>
    <n v="866764"/>
    <n v="11822"/>
    <n v="6320"/>
    <n v="1"/>
    <n v="1182.2"/>
    <x v="3"/>
    <x v="496"/>
    <x v="496"/>
    <n v="6"/>
    <s v="06-09-2023"/>
    <s v="Delivered"/>
    <x v="0"/>
    <n v="10639.8"/>
    <x v="2"/>
    <n v="4319.8"/>
  </r>
  <r>
    <n v="61500679"/>
    <x v="5"/>
    <n v="554877"/>
    <n v="19654"/>
    <n v="6320"/>
    <n v="2"/>
    <n v="5896.2"/>
    <x v="1"/>
    <x v="479"/>
    <x v="479"/>
    <n v="6"/>
    <s v="17-09-2023"/>
    <s v="Delivered"/>
    <x v="0"/>
    <n v="33411.800000000003"/>
    <x v="1"/>
    <n v="20771.8"/>
  </r>
  <r>
    <n v="30699187"/>
    <x v="5"/>
    <n v="946606"/>
    <n v="7259"/>
    <n v="6320"/>
    <n v="1"/>
    <n v="1088.8499999999999"/>
    <x v="1"/>
    <x v="484"/>
    <x v="484"/>
    <n v="7"/>
    <s v="11-09-2023"/>
    <s v="Delivered"/>
    <x v="2"/>
    <n v="6170.15"/>
    <x v="0"/>
    <n v="-149.85"/>
  </r>
  <r>
    <n v="77259613"/>
    <x v="14"/>
    <n v="614337"/>
    <n v="2673"/>
    <n v="819"/>
    <n v="2"/>
    <n v="267.3"/>
    <x v="2"/>
    <x v="494"/>
    <x v="494"/>
    <n v="5"/>
    <s v="19-09-2023"/>
    <s v="Delivered"/>
    <x v="0"/>
    <n v="5078.7"/>
    <x v="3"/>
    <n v="3440.7"/>
  </r>
  <r>
    <n v="36364647"/>
    <x v="14"/>
    <n v="735348"/>
    <n v="9071"/>
    <n v="819"/>
    <n v="1"/>
    <n v="453.55"/>
    <x v="2"/>
    <x v="484"/>
    <x v="484"/>
    <n v="1"/>
    <s v="05-09-2023"/>
    <s v="Delivered"/>
    <x v="0"/>
    <n v="8617.4500000000007"/>
    <x v="2"/>
    <n v="7798.45"/>
  </r>
  <r>
    <n v="87170132"/>
    <x v="14"/>
    <n v="217367"/>
    <n v="5227"/>
    <n v="819"/>
    <n v="1"/>
    <n v="261.35000000000002"/>
    <x v="2"/>
    <x v="489"/>
    <x v="489"/>
    <n v="5"/>
    <s v="11-09-2023"/>
    <s v="Delivered"/>
    <x v="0"/>
    <n v="4965.6499999999996"/>
    <x v="3"/>
    <n v="4146.6499999999996"/>
  </r>
  <r>
    <n v="40272606"/>
    <x v="14"/>
    <n v="837460"/>
    <n v="5810"/>
    <n v="819"/>
    <n v="1"/>
    <n v="0"/>
    <x v="0"/>
    <x v="99"/>
    <x v="99"/>
    <n v="6"/>
    <s v="04-09-2023"/>
    <s v="Delivered"/>
    <x v="0"/>
    <n v="5810"/>
    <x v="0"/>
    <n v="4991"/>
  </r>
  <r>
    <n v="23553285"/>
    <x v="14"/>
    <n v="711174"/>
    <n v="17626"/>
    <n v="819"/>
    <n v="2"/>
    <n v="0"/>
    <x v="0"/>
    <x v="474"/>
    <x v="474"/>
    <n v="5"/>
    <s v="30-09-2023"/>
    <s v="Delivered"/>
    <x v="1"/>
    <n v="35252"/>
    <x v="3"/>
    <n v="33614"/>
  </r>
  <r>
    <n v="53639158"/>
    <x v="14"/>
    <n v="470343"/>
    <n v="7934"/>
    <n v="819"/>
    <n v="1"/>
    <n v="396.7"/>
    <x v="2"/>
    <x v="495"/>
    <x v="495"/>
    <n v="1"/>
    <s v="16-09-2023"/>
    <s v="Delivered"/>
    <x v="0"/>
    <n v="7537.3"/>
    <x v="2"/>
    <n v="6718.3"/>
  </r>
  <r>
    <n v="85731895"/>
    <x v="14"/>
    <n v="937920"/>
    <n v="1841"/>
    <n v="819"/>
    <n v="2"/>
    <n v="736.4"/>
    <x v="4"/>
    <x v="480"/>
    <x v="480"/>
    <n v="2"/>
    <s v="18-09-2023"/>
    <s v="Delivered"/>
    <x v="0"/>
    <n v="2945.6"/>
    <x v="2"/>
    <n v="1307.5999999999999"/>
  </r>
  <r>
    <n v="65784972"/>
    <x v="14"/>
    <n v="437288"/>
    <n v="1156"/>
    <n v="819"/>
    <n v="1"/>
    <n v="231.2"/>
    <x v="4"/>
    <x v="491"/>
    <x v="491"/>
    <n v="3"/>
    <s v="04-09-2023"/>
    <s v="Delivered"/>
    <x v="0"/>
    <n v="924.8"/>
    <x v="1"/>
    <n v="105.8"/>
  </r>
  <r>
    <n v="43914361"/>
    <x v="14"/>
    <n v="832789"/>
    <n v="15728"/>
    <n v="819"/>
    <n v="2"/>
    <n v="0"/>
    <x v="0"/>
    <x v="477"/>
    <x v="477"/>
    <n v="7"/>
    <s v="20-09-2023"/>
    <s v="Delivered"/>
    <x v="0"/>
    <n v="31456"/>
    <x v="1"/>
    <n v="29818"/>
  </r>
  <r>
    <n v="61447859"/>
    <x v="13"/>
    <n v="532125"/>
    <n v="13532"/>
    <n v="2243"/>
    <n v="1"/>
    <n v="676.6"/>
    <x v="2"/>
    <x v="485"/>
    <x v="485"/>
    <n v="6"/>
    <s v="16-09-2023"/>
    <s v="Delivered"/>
    <x v="2"/>
    <n v="12855.4"/>
    <x v="1"/>
    <n v="10612.4"/>
  </r>
  <r>
    <n v="68718382"/>
    <x v="13"/>
    <n v="646768"/>
    <n v="10333"/>
    <n v="2243"/>
    <n v="1"/>
    <n v="0"/>
    <x v="0"/>
    <x v="477"/>
    <x v="477"/>
    <n v="1"/>
    <s v="14-09-2023"/>
    <s v="Delivered"/>
    <x v="3"/>
    <n v="10333"/>
    <x v="3"/>
    <n v="8090"/>
  </r>
  <r>
    <n v="22283664"/>
    <x v="13"/>
    <n v="553777"/>
    <n v="4472"/>
    <n v="2243"/>
    <n v="1"/>
    <n v="0"/>
    <x v="0"/>
    <x v="488"/>
    <x v="488"/>
    <n v="1"/>
    <s v="03-09-2023"/>
    <s v="Delivered"/>
    <x v="2"/>
    <n v="4472"/>
    <x v="3"/>
    <n v="2229"/>
  </r>
  <r>
    <n v="96779969"/>
    <x v="11"/>
    <n v="694078"/>
    <n v="615"/>
    <n v="14603"/>
    <n v="2"/>
    <n v="184.5"/>
    <x v="1"/>
    <x v="489"/>
    <x v="489"/>
    <n v="7"/>
    <s v="13-09-2023"/>
    <s v="Delivered"/>
    <x v="0"/>
    <n v="1045.5"/>
    <x v="1"/>
    <n v="-28160.5"/>
  </r>
  <r>
    <n v="35171649"/>
    <x v="11"/>
    <n v="262678"/>
    <n v="8685"/>
    <n v="14603"/>
    <n v="4"/>
    <n v="0"/>
    <x v="0"/>
    <x v="482"/>
    <x v="482"/>
    <n v="2"/>
    <s v="11-09-2023"/>
    <s v="Delivered"/>
    <x v="1"/>
    <n v="34740"/>
    <x v="3"/>
    <n v="-23672"/>
  </r>
  <r>
    <n v="84204255"/>
    <x v="11"/>
    <n v="757487"/>
    <n v="13611"/>
    <n v="14603"/>
    <n v="2"/>
    <n v="2722.2"/>
    <x v="3"/>
    <x v="496"/>
    <x v="496"/>
    <n v="5"/>
    <s v="05-09-2023"/>
    <s v="Delivered"/>
    <x v="0"/>
    <n v="24499.8"/>
    <x v="0"/>
    <n v="-4706.2"/>
  </r>
  <r>
    <n v="49276764"/>
    <x v="11"/>
    <n v="917552"/>
    <n v="2780"/>
    <n v="14603"/>
    <n v="2"/>
    <n v="278"/>
    <x v="2"/>
    <x v="484"/>
    <x v="484"/>
    <n v="3"/>
    <s v="07-09-2023"/>
    <s v="Delivered"/>
    <x v="2"/>
    <n v="5282"/>
    <x v="2"/>
    <n v="-23924"/>
  </r>
  <r>
    <n v="89701163"/>
    <x v="11"/>
    <n v="453814"/>
    <n v="6120"/>
    <n v="14603"/>
    <n v="1"/>
    <n v="0"/>
    <x v="0"/>
    <x v="76"/>
    <x v="76"/>
    <n v="7"/>
    <s v="03-09-2023"/>
    <s v="Delivered"/>
    <x v="0"/>
    <n v="6120"/>
    <x v="2"/>
    <n v="-8483"/>
  </r>
  <r>
    <n v="25285764"/>
    <x v="11"/>
    <n v="751752"/>
    <n v="2883"/>
    <n v="14603"/>
    <n v="1"/>
    <n v="144.15"/>
    <x v="2"/>
    <x v="484"/>
    <x v="484"/>
    <n v="1"/>
    <s v="05-09-2023"/>
    <s v="Delivered"/>
    <x v="3"/>
    <n v="2738.85"/>
    <x v="1"/>
    <n v="-11864.15"/>
  </r>
  <r>
    <n v="79509378"/>
    <x v="2"/>
    <n v="389159"/>
    <n v="6852"/>
    <n v="4833"/>
    <n v="1"/>
    <n v="685.2"/>
    <x v="3"/>
    <x v="481"/>
    <x v="481"/>
    <n v="2"/>
    <s v="14-09-2023"/>
    <s v="Delivered"/>
    <x v="0"/>
    <n v="6166.8"/>
    <x v="2"/>
    <n v="1333.8"/>
  </r>
  <r>
    <n v="96695458"/>
    <x v="2"/>
    <n v="362555"/>
    <n v="3118"/>
    <n v="4833"/>
    <n v="1"/>
    <n v="0"/>
    <x v="0"/>
    <x v="484"/>
    <x v="484"/>
    <n v="3"/>
    <s v="07-09-2023"/>
    <s v="Delivered"/>
    <x v="0"/>
    <n v="3118"/>
    <x v="1"/>
    <n v="-1715"/>
  </r>
  <r>
    <n v="69874989"/>
    <x v="2"/>
    <n v="554877"/>
    <n v="17950"/>
    <n v="4833"/>
    <n v="4"/>
    <n v="0"/>
    <x v="0"/>
    <x v="74"/>
    <x v="74"/>
    <n v="4"/>
    <s v="01-09-2023"/>
    <s v="Delivered"/>
    <x v="0"/>
    <n v="71800"/>
    <x v="1"/>
    <n v="52468"/>
  </r>
  <r>
    <n v="41802361"/>
    <x v="2"/>
    <n v="390719"/>
    <n v="16296"/>
    <n v="4833"/>
    <n v="2"/>
    <n v="0"/>
    <x v="0"/>
    <x v="490"/>
    <x v="490"/>
    <n v="6"/>
    <s v="13-09-2023"/>
    <s v="Delivered"/>
    <x v="0"/>
    <n v="32592"/>
    <x v="1"/>
    <n v="22926"/>
  </r>
  <r>
    <n v="64923338"/>
    <x v="7"/>
    <n v="770143"/>
    <n v="3414"/>
    <n v="13689"/>
    <n v="3"/>
    <n v="0"/>
    <x v="0"/>
    <x v="494"/>
    <x v="494"/>
    <n v="1"/>
    <s v="15-09-2023"/>
    <s v="Delivered"/>
    <x v="0"/>
    <n v="10242"/>
    <x v="1"/>
    <n v="-30825"/>
  </r>
  <r>
    <n v="76901651"/>
    <x v="7"/>
    <n v="589227"/>
    <n v="17406"/>
    <n v="13689"/>
    <n v="1"/>
    <n v="3481.2"/>
    <x v="4"/>
    <x v="472"/>
    <x v="472"/>
    <n v="3"/>
    <s v="29-09-2023"/>
    <s v="Delivered"/>
    <x v="0"/>
    <n v="13924.8"/>
    <x v="1"/>
    <n v="235.8"/>
  </r>
  <r>
    <n v="95979171"/>
    <x v="7"/>
    <n v="408535"/>
    <n v="9351"/>
    <n v="13689"/>
    <n v="3"/>
    <n v="0"/>
    <x v="0"/>
    <x v="491"/>
    <x v="491"/>
    <n v="6"/>
    <s v="07-09-2023"/>
    <s v="Delivered"/>
    <x v="0"/>
    <n v="28053"/>
    <x v="0"/>
    <n v="-13014"/>
  </r>
  <r>
    <n v="62559853"/>
    <x v="7"/>
    <n v="391755"/>
    <n v="16752"/>
    <n v="13689"/>
    <n v="1"/>
    <n v="0"/>
    <x v="0"/>
    <x v="497"/>
    <x v="497"/>
    <n v="1"/>
    <s v="23-09-2023"/>
    <s v="Delivered"/>
    <x v="0"/>
    <n v="16752"/>
    <x v="0"/>
    <n v="3063"/>
  </r>
  <r>
    <n v="60598851"/>
    <x v="7"/>
    <n v="455090"/>
    <n v="16950"/>
    <n v="13689"/>
    <n v="2"/>
    <n v="5085"/>
    <x v="1"/>
    <x v="496"/>
    <x v="496"/>
    <n v="7"/>
    <s v="07-09-2023"/>
    <s v="Delivered"/>
    <x v="2"/>
    <n v="28815"/>
    <x v="2"/>
    <n v="1437"/>
  </r>
  <r>
    <n v="40657783"/>
    <x v="9"/>
    <n v="281721"/>
    <n v="7823"/>
    <n v="7043"/>
    <n v="1"/>
    <n v="0"/>
    <x v="0"/>
    <x v="495"/>
    <x v="495"/>
    <n v="7"/>
    <s v="22-09-2023"/>
    <s v="Delivered"/>
    <x v="1"/>
    <n v="7823"/>
    <x v="1"/>
    <n v="780"/>
  </r>
  <r>
    <n v="31336920"/>
    <x v="9"/>
    <n v="206945"/>
    <n v="9567"/>
    <n v="7043"/>
    <n v="2"/>
    <n v="1913.4"/>
    <x v="3"/>
    <x v="475"/>
    <x v="475"/>
    <n v="3"/>
    <s v="27-09-2023"/>
    <s v="Delivered"/>
    <x v="0"/>
    <n v="17220.599999999999"/>
    <x v="2"/>
    <n v="3134.6"/>
  </r>
  <r>
    <n v="38143348"/>
    <x v="9"/>
    <n v="200301"/>
    <n v="6981"/>
    <n v="7043"/>
    <n v="1"/>
    <n v="698.1"/>
    <x v="3"/>
    <x v="478"/>
    <x v="478"/>
    <n v="6"/>
    <s v="14-09-2023"/>
    <s v="Delivered"/>
    <x v="2"/>
    <n v="6282.9"/>
    <x v="3"/>
    <n v="-760.1"/>
  </r>
  <r>
    <n v="54965270"/>
    <x v="9"/>
    <n v="577934"/>
    <n v="7603"/>
    <n v="7043"/>
    <n v="1"/>
    <n v="380.15"/>
    <x v="2"/>
    <x v="480"/>
    <x v="480"/>
    <n v="2"/>
    <s v="18-09-2023"/>
    <s v="Delivered"/>
    <x v="0"/>
    <n v="7222.85"/>
    <x v="1"/>
    <n v="179.85"/>
  </r>
  <r>
    <n v="47241089"/>
    <x v="9"/>
    <n v="466881"/>
    <n v="18141"/>
    <n v="7043"/>
    <n v="1"/>
    <n v="0"/>
    <x v="0"/>
    <x v="490"/>
    <x v="490"/>
    <n v="4"/>
    <s v="11-09-2023"/>
    <s v="Delivered"/>
    <x v="3"/>
    <n v="18141"/>
    <x v="0"/>
    <n v="11098"/>
  </r>
  <r>
    <n v="61543890"/>
    <x v="9"/>
    <n v="994586"/>
    <n v="17152"/>
    <n v="7043"/>
    <n v="2"/>
    <n v="0"/>
    <x v="0"/>
    <x v="484"/>
    <x v="484"/>
    <n v="3"/>
    <s v="07-09-2023"/>
    <s v="Delivered"/>
    <x v="3"/>
    <n v="34304"/>
    <x v="2"/>
    <n v="20218"/>
  </r>
  <r>
    <n v="28634797"/>
    <x v="9"/>
    <n v="746453"/>
    <n v="9987"/>
    <n v="7043"/>
    <n v="1"/>
    <n v="0"/>
    <x v="0"/>
    <x v="477"/>
    <x v="477"/>
    <n v="3"/>
    <s v="16-09-2023"/>
    <s v="Delivered"/>
    <x v="2"/>
    <n v="9987"/>
    <x v="0"/>
    <n v="2944"/>
  </r>
  <r>
    <n v="33246598"/>
    <x v="1"/>
    <n v="568145"/>
    <n v="5737"/>
    <n v="3047"/>
    <n v="1"/>
    <n v="0"/>
    <x v="0"/>
    <x v="496"/>
    <x v="496"/>
    <n v="5"/>
    <s v="05-09-2023"/>
    <s v="Delivered"/>
    <x v="0"/>
    <n v="5737"/>
    <x v="3"/>
    <n v="2690"/>
  </r>
  <r>
    <n v="77390918"/>
    <x v="1"/>
    <n v="727611"/>
    <n v="2477"/>
    <n v="3047"/>
    <n v="2"/>
    <n v="0"/>
    <x v="0"/>
    <x v="497"/>
    <x v="497"/>
    <n v="1"/>
    <s v="23-09-2023"/>
    <s v="Delivered"/>
    <x v="0"/>
    <n v="4954"/>
    <x v="2"/>
    <n v="-1140"/>
  </r>
  <r>
    <n v="21773787"/>
    <x v="1"/>
    <n v="690795"/>
    <n v="13424"/>
    <n v="3047"/>
    <n v="2"/>
    <n v="0"/>
    <x v="0"/>
    <x v="488"/>
    <x v="488"/>
    <n v="6"/>
    <s v="08-09-2023"/>
    <s v="Delivered"/>
    <x v="0"/>
    <n v="26848"/>
    <x v="3"/>
    <n v="20754"/>
  </r>
  <r>
    <n v="67226329"/>
    <x v="1"/>
    <n v="938315"/>
    <n v="13911"/>
    <n v="3047"/>
    <n v="3"/>
    <n v="6259.95"/>
    <x v="1"/>
    <x v="492"/>
    <x v="492"/>
    <n v="7"/>
    <s v="10-09-2023"/>
    <s v="Delivered"/>
    <x v="0"/>
    <n v="35473.050000000003"/>
    <x v="3"/>
    <n v="26332.05"/>
  </r>
  <r>
    <n v="18487605"/>
    <x v="12"/>
    <n v="448658"/>
    <n v="7484"/>
    <n v="5308"/>
    <n v="1"/>
    <n v="1122.5999999999999"/>
    <x v="1"/>
    <x v="497"/>
    <x v="497"/>
    <n v="4"/>
    <s v="26-09-2023"/>
    <s v="Delivered"/>
    <x v="0"/>
    <n v="6361.4"/>
    <x v="1"/>
    <n v="1053.4000000000001"/>
  </r>
  <r>
    <n v="93366885"/>
    <x v="12"/>
    <n v="794229"/>
    <n v="6224"/>
    <n v="5308"/>
    <n v="3"/>
    <n v="933.6"/>
    <x v="2"/>
    <x v="493"/>
    <x v="493"/>
    <n v="4"/>
    <s v="27-09-2023"/>
    <s v="Delivered"/>
    <x v="1"/>
    <n v="17738.400000000001"/>
    <x v="2"/>
    <n v="1814.4"/>
  </r>
  <r>
    <n v="15288944"/>
    <x v="12"/>
    <n v="472427"/>
    <n v="11503"/>
    <n v="5308"/>
    <n v="2"/>
    <n v="0"/>
    <x v="0"/>
    <x v="483"/>
    <x v="483"/>
    <n v="2"/>
    <s v="21-09-2023"/>
    <s v="Delivered"/>
    <x v="2"/>
    <n v="23006"/>
    <x v="3"/>
    <n v="12390"/>
  </r>
  <r>
    <n v="33315234"/>
    <x v="12"/>
    <n v="233362"/>
    <n v="1268"/>
    <n v="5308"/>
    <n v="1"/>
    <n v="0"/>
    <x v="0"/>
    <x v="84"/>
    <x v="84"/>
    <n v="7"/>
    <s v="02-09-2023"/>
    <s v="Delivered"/>
    <x v="1"/>
    <n v="1268"/>
    <x v="0"/>
    <n v="-4040"/>
  </r>
  <r>
    <n v="22490873"/>
    <x v="12"/>
    <n v="803867"/>
    <n v="3754"/>
    <n v="5308"/>
    <n v="1"/>
    <n v="0"/>
    <x v="0"/>
    <x v="477"/>
    <x v="477"/>
    <n v="3"/>
    <s v="16-09-2023"/>
    <s v="Delivered"/>
    <x v="1"/>
    <n v="3754"/>
    <x v="3"/>
    <n v="-1554"/>
  </r>
  <r>
    <n v="68090825"/>
    <x v="0"/>
    <n v="959364"/>
    <n v="17177"/>
    <n v="7859"/>
    <n v="1"/>
    <n v="0"/>
    <x v="0"/>
    <x v="498"/>
    <x v="498"/>
    <n v="4"/>
    <s v="24-09-2023"/>
    <s v="Delivered"/>
    <x v="0"/>
    <n v="17177"/>
    <x v="0"/>
    <n v="9318"/>
  </r>
  <r>
    <n v="10022778"/>
    <x v="0"/>
    <n v="418877"/>
    <n v="6018"/>
    <n v="7859"/>
    <n v="1"/>
    <n v="0"/>
    <x v="0"/>
    <x v="494"/>
    <x v="494"/>
    <n v="5"/>
    <s v="19-09-2023"/>
    <s v="Delivered"/>
    <x v="1"/>
    <n v="6018"/>
    <x v="2"/>
    <n v="-1841"/>
  </r>
  <r>
    <n v="29223220"/>
    <x v="0"/>
    <n v="262678"/>
    <n v="14476"/>
    <n v="7859"/>
    <n v="1"/>
    <n v="0"/>
    <x v="0"/>
    <x v="487"/>
    <x v="487"/>
    <n v="3"/>
    <s v="24-09-2023"/>
    <s v="Delivered"/>
    <x v="1"/>
    <n v="14476"/>
    <x v="1"/>
    <n v="6617"/>
  </r>
  <r>
    <n v="92979370"/>
    <x v="0"/>
    <n v="918651"/>
    <n v="17086"/>
    <n v="7859"/>
    <n v="1"/>
    <n v="854.3"/>
    <x v="2"/>
    <x v="494"/>
    <x v="494"/>
    <n v="1"/>
    <s v="15-09-2023"/>
    <s v="Delivered"/>
    <x v="2"/>
    <n v="16231.7"/>
    <x v="1"/>
    <n v="8372.7000000000007"/>
  </r>
  <r>
    <n v="13785821"/>
    <x v="0"/>
    <n v="850324"/>
    <n v="15298"/>
    <n v="7859"/>
    <n v="2"/>
    <n v="4589.3999999999996"/>
    <x v="1"/>
    <x v="486"/>
    <x v="486"/>
    <n v="2"/>
    <s v="07-09-2023"/>
    <s v="Delivered"/>
    <x v="2"/>
    <n v="26006.6"/>
    <x v="2"/>
    <n v="10288.6"/>
  </r>
  <r>
    <n v="45772648"/>
    <x v="0"/>
    <n v="922730"/>
    <n v="2080"/>
    <n v="7859"/>
    <n v="1"/>
    <n v="104"/>
    <x v="2"/>
    <x v="496"/>
    <x v="496"/>
    <n v="1"/>
    <s v="01-09-2023"/>
    <s v="Delivered"/>
    <x v="2"/>
    <n v="1976"/>
    <x v="2"/>
    <n v="-5883"/>
  </r>
  <r>
    <n v="18038980"/>
    <x v="0"/>
    <n v="325461"/>
    <n v="9619"/>
    <n v="7859"/>
    <n v="3"/>
    <n v="0"/>
    <x v="0"/>
    <x v="76"/>
    <x v="76"/>
    <n v="6"/>
    <s v="02-09-2023"/>
    <s v="Delivered"/>
    <x v="0"/>
    <n v="28857"/>
    <x v="3"/>
    <n v="5280"/>
  </r>
  <r>
    <n v="10856024"/>
    <x v="0"/>
    <n v="422167"/>
    <n v="5477"/>
    <n v="7859"/>
    <n v="2"/>
    <n v="1643.1"/>
    <x v="1"/>
    <x v="475"/>
    <x v="475"/>
    <n v="3"/>
    <s v="27-09-2023"/>
    <s v="Delivered"/>
    <x v="1"/>
    <n v="9310.9"/>
    <x v="1"/>
    <n v="-6407.1"/>
  </r>
  <r>
    <n v="96969050"/>
    <x v="0"/>
    <n v="714646"/>
    <n v="16373"/>
    <n v="7859"/>
    <n v="2"/>
    <n v="0"/>
    <x v="0"/>
    <x v="495"/>
    <x v="495"/>
    <n v="7"/>
    <s v="22-09-2023"/>
    <s v="Delivered"/>
    <x v="0"/>
    <n v="32746"/>
    <x v="3"/>
    <n v="17028"/>
  </r>
  <r>
    <n v="25578562"/>
    <x v="0"/>
    <n v="297716"/>
    <n v="8877"/>
    <n v="7859"/>
    <n v="1"/>
    <n v="0"/>
    <x v="0"/>
    <x v="479"/>
    <x v="479"/>
    <n v="5"/>
    <s v="16-09-2023"/>
    <s v="Delivered"/>
    <x v="2"/>
    <n v="8877"/>
    <x v="3"/>
    <n v="1018"/>
  </r>
  <r>
    <m/>
    <x v="20"/>
    <m/>
    <m/>
    <m/>
    <m/>
    <m/>
    <x v="5"/>
    <x v="502"/>
    <x v="208"/>
    <m/>
    <m/>
    <m/>
    <x v="4"/>
    <m/>
    <x v="5"/>
    <n v="0"/>
  </r>
  <r>
    <m/>
    <x v="20"/>
    <m/>
    <m/>
    <m/>
    <m/>
    <m/>
    <x v="5"/>
    <x v="502"/>
    <x v="208"/>
    <m/>
    <m/>
    <m/>
    <x v="4"/>
    <m/>
    <x v="5"/>
    <n v="0"/>
  </r>
  <r>
    <m/>
    <x v="20"/>
    <m/>
    <m/>
    <m/>
    <m/>
    <m/>
    <x v="5"/>
    <x v="502"/>
    <x v="208"/>
    <m/>
    <m/>
    <m/>
    <x v="4"/>
    <m/>
    <x v="5"/>
    <n v="0"/>
  </r>
  <r>
    <m/>
    <x v="20"/>
    <m/>
    <m/>
    <m/>
    <m/>
    <m/>
    <x v="5"/>
    <x v="502"/>
    <x v="208"/>
    <m/>
    <m/>
    <m/>
    <x v="4"/>
    <m/>
    <x v="5"/>
    <n v="0"/>
  </r>
  <r>
    <m/>
    <x v="20"/>
    <m/>
    <m/>
    <m/>
    <m/>
    <m/>
    <x v="5"/>
    <x v="502"/>
    <x v="208"/>
    <m/>
    <m/>
    <m/>
    <x v="4"/>
    <m/>
    <x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583FF-FC83-472F-862C-08B111D7FF83}"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3">
    <pivotField dataField="1" showAll="0"/>
    <pivotField showAll="0">
      <items count="22">
        <item x="2"/>
        <item x="19"/>
        <item x="16"/>
        <item x="13"/>
        <item x="15"/>
        <item x="9"/>
        <item x="1"/>
        <item x="7"/>
        <item x="17"/>
        <item x="6"/>
        <item x="5"/>
        <item x="4"/>
        <item x="18"/>
        <item x="12"/>
        <item x="14"/>
        <item x="0"/>
        <item x="10"/>
        <item x="8"/>
        <item x="11"/>
        <item x="3"/>
        <item x="20"/>
        <item t="default"/>
      </items>
    </pivotField>
    <pivotField showAll="0"/>
    <pivotField showAll="0"/>
    <pivotField showAll="0"/>
    <pivotField dataField="1" showAll="0"/>
    <pivotField showAll="0"/>
    <pivotField showAll="0"/>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dataField="1" showAll="0"/>
    <pivotField showAll="0"/>
    <pivotField showAll="0"/>
    <pivotField showAll="0">
      <items count="6">
        <item x="3"/>
        <item x="2"/>
        <item x="1"/>
        <item x="0"/>
        <item x="4"/>
        <item t="default"/>
      </items>
    </pivotField>
    <pivotField dataField="1"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5">
    <i>
      <x/>
    </i>
    <i i="1">
      <x v="1"/>
    </i>
    <i i="2">
      <x v="2"/>
    </i>
    <i i="3">
      <x v="3"/>
    </i>
    <i i="4">
      <x v="4"/>
    </i>
  </colItems>
  <dataFields count="5">
    <dataField name="Count of order_id" fld="0" subtotal="count" baseField="0" baseItem="0"/>
    <dataField name="Average of order-ship_duration" fld="10" subtotal="average" baseField="0" baseItem="1" numFmtId="2"/>
    <dataField name="Sum of quantity" fld="5" baseField="0" baseItem="0"/>
    <dataField name="Sum of Revenue" fld="14" baseField="0" baseItem="0"/>
    <dataField name="Sum of profit" fld="16" baseField="0" baseItem="0"/>
  </dataFields>
  <formats count="1">
    <format dxfId="39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7BD4E8-AFDE-40EC-977F-06C5CAF9529C}" name="PivotTable4"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23"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sortType="ascending" defaultSubtotal="0" defaultAttributeDrillState="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s>
    </pivotField>
    <pivotField axis="axisRow" allDrilled="1" subtotalTop="0" showAll="0" hideNewItems="1" sortType="ascending" defaultSubtotal="0" defaultAttributeDrillState="1">
      <items count="19">
        <item x="1"/>
        <item x="2"/>
        <item x="3"/>
        <item x="4"/>
        <item x="5"/>
        <item x="6"/>
        <item x="7"/>
        <item x="8"/>
        <item x="9"/>
        <item x="10"/>
        <item x="11"/>
        <item x="12"/>
        <item x="13"/>
        <item x="14"/>
        <item x="15"/>
        <item x="16"/>
        <item x="17"/>
        <item x="18"/>
        <item x="0"/>
      </items>
    </pivotField>
    <pivotField allDrilled="1" subtotalTop="0" showAll="0" dataSourceSort="1" defaultSubtotal="0" defaultAttributeDrillState="1"/>
  </pivotFields>
  <rowFields count="1">
    <field x="6"/>
  </rowFields>
  <rowItems count="20">
    <i>
      <x/>
    </i>
    <i>
      <x v="1"/>
    </i>
    <i>
      <x v="2"/>
    </i>
    <i>
      <x v="3"/>
    </i>
    <i>
      <x v="4"/>
    </i>
    <i>
      <x v="5"/>
    </i>
    <i>
      <x v="6"/>
    </i>
    <i>
      <x v="7"/>
    </i>
    <i>
      <x v="8"/>
    </i>
    <i>
      <x v="9"/>
    </i>
    <i>
      <x v="10"/>
    </i>
    <i>
      <x v="11"/>
    </i>
    <i>
      <x v="12"/>
    </i>
    <i>
      <x v="13"/>
    </i>
    <i>
      <x v="14"/>
    </i>
    <i>
      <x v="15"/>
    </i>
    <i>
      <x v="16"/>
    </i>
    <i>
      <x v="17"/>
    </i>
    <i>
      <x v="18"/>
    </i>
    <i t="grand">
      <x/>
    </i>
  </rowItems>
  <colFields count="1">
    <field x="-2"/>
  </colFields>
  <colItems count="5">
    <i>
      <x/>
    </i>
    <i i="1">
      <x v="1"/>
    </i>
    <i i="2">
      <x v="2"/>
    </i>
    <i i="3">
      <x v="3"/>
    </i>
    <i i="4">
      <x v="4"/>
    </i>
  </colItems>
  <dataFields count="5">
    <dataField name="Sum of profit" fld="0" baseField="0" baseItem="0"/>
    <dataField name="Count of customer_id" fld="3" subtotal="count" baseField="0" baseItem="0"/>
    <dataField name="Sum of Revenue" fld="1" baseField="0" baseItem="0"/>
    <dataField name="Count of order_id" fld="4" subtotal="count" baseField="0" baseItem="0"/>
    <dataField name="Sum of quantity" fld="2" baseField="0" baseItem="0"/>
  </dataFields>
  <formats count="2">
    <format dxfId="420">
      <pivotArea field="5" type="button" dataOnly="0" labelOnly="1" outline="0"/>
    </format>
    <format dxfId="419">
      <pivotArea dataOnly="0" labelOnly="1" grandRow="1" outline="0" fieldPosition="0"/>
    </format>
  </formats>
  <pivotHierarchies count="30">
    <pivotHierarchy dragToData="1"/>
    <pivotHierarchy multipleItemSelectionAllowed="1" dragToData="1">
      <members count="1" level="1">
        <member name="[delivered_orders_table].[product_id].&amp;[35678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caption="Count of customer_id"/>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ed_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C070D-425C-45C7-9ADF-AB90C87099B3}" name="PivotTable1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Discounts">
  <location ref="O28:P34" firstHeaderRow="1"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Average of profit" fld="16" subtotal="average" baseField="7" baseItem="0"/>
  </dataFields>
  <chartFormats count="6">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05CA5-B8B4-447F-BC13-6A2A3AB8EE99}"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B11:E17" firstHeaderRow="0" firstDataRow="1" firstDataCol="1"/>
  <pivotFields count="23">
    <pivotField dataField="1"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Average of profit" fld="16" subtotal="average" baseField="7" baseItem="0"/>
    <dataField name="Count of order_id" fld="0" subtotal="count" baseField="7" baseItem="0"/>
    <dataField name="Sum of quantity" fld="5" baseField="7" baseItem="2"/>
  </dataFields>
  <chartFormats count="5">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306A6-A310-4F79-89F9-B312EE682DE0}" name="revenueVSprofit"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5">
  <location ref="G3:I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colFields count="1">
    <field x="-2"/>
  </colFields>
  <colItems count="2">
    <i>
      <x/>
    </i>
    <i i="1">
      <x v="1"/>
    </i>
  </colItems>
  <dataFields count="2">
    <dataField name="Sum of Revenue" fld="0" baseField="0" baseItem="0"/>
    <dataField name="Sum of profit" fld="1" baseField="0" baseItem="0"/>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7" format="72" series="1">
      <pivotArea type="data" outline="0" fieldPosition="0">
        <references count="1">
          <reference field="4294967294" count="1" selected="0">
            <x v="0"/>
          </reference>
        </references>
      </pivotArea>
    </chartFormat>
    <chartFormat chart="27" format="73" series="1">
      <pivotArea type="data" outline="0" fieldPosition="0">
        <references count="1">
          <reference field="4294967294" count="1" selected="0">
            <x v="1"/>
          </reference>
        </references>
      </pivotArea>
    </chartFormat>
  </chartFormats>
  <pivotHierarchies count="30">
    <pivotHierarchy dragToData="1"/>
    <pivotHierarchy multipleItemSelectionAllowed="1" dragToData="1">
      <members count="1" level="1">
        <member name="[delivered_orders_table].[product_id].&amp;[35678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ed_orders_table].[payment_method].&amp;"/>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elivered_orders_table">
        <x15:activeTabTopLevelEntity name="[delivered_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D575C-A76D-4C54-BB35-941C166A6993}" name="payment_methods"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K28:M33" firstHeaderRow="0" firstDataRow="1" firstDataCol="1"/>
  <pivotFields count="23">
    <pivotField showAll="0"/>
    <pivotField showAll="0">
      <items count="22">
        <item x="2"/>
        <item x="19"/>
        <item x="16"/>
        <item x="13"/>
        <item x="15"/>
        <item x="9"/>
        <item x="1"/>
        <item x="7"/>
        <item x="17"/>
        <item x="6"/>
        <item x="5"/>
        <item x="4"/>
        <item x="18"/>
        <item x="12"/>
        <item x="14"/>
        <item x="0"/>
        <item x="10"/>
        <item x="8"/>
        <item x="11"/>
        <item x="3"/>
        <item x="20"/>
        <item t="default"/>
      </items>
    </pivotField>
    <pivotField showAll="0"/>
    <pivotField showAll="0"/>
    <pivotField showAll="0"/>
    <pivotField showAll="0"/>
    <pivotField showAll="0"/>
    <pivotField showAll="0"/>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axis="axisRow" showAll="0">
      <items count="6">
        <item x="3"/>
        <item x="2"/>
        <item x="1"/>
        <item x="0"/>
        <item x="4"/>
        <item t="default"/>
      </items>
    </pivotField>
    <pivotField dataField="1"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1">
    <field x="-2"/>
  </colFields>
  <colItems count="2">
    <i>
      <x/>
    </i>
    <i i="1">
      <x v="1"/>
    </i>
  </colItems>
  <dataFields count="2">
    <dataField name="Sum of profit" fld="16" baseField="0" baseItem="0"/>
    <dataField name="Sum of Revenue" fld="14" baseField="0" baseItem="0"/>
  </dataFields>
  <chartFormats count="2">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E4B4E-218E-49A7-B458-76952D746E9C}" name="discounts"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K20:N26" firstHeaderRow="0" firstDataRow="1" firstDataCol="1"/>
  <pivotFields count="23">
    <pivotField dataField="1"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Average of profit" fld="16" subtotal="average" baseField="7" baseItem="0"/>
    <dataField name="Count of order_id" fld="0" subtotal="count" baseField="7" baseItem="0"/>
    <dataField name="Sum of quantity" fld="5" baseField="0" baseItem="0"/>
  </dataFields>
  <chartFormats count="5">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AB122-52A0-47C7-A402-89F6EA08BBC9}" name="PivotTable1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Discounts">
  <location ref="O20:P26" firstHeaderRow="1"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Average of profit" fld="16" subtotal="average" baseField="7" baseItem="0"/>
  </dataFields>
  <chartFormats count="6">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B4093E-C558-4A1C-B63F-AF41F2D5F2D9}" name="PivotTable5"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E6"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3">
    <i>
      <x/>
    </i>
    <i>
      <x v="1"/>
    </i>
    <i t="grand">
      <x/>
    </i>
  </rowItems>
  <colFields count="1">
    <field x="-2"/>
  </colFields>
  <colItems count="4">
    <i>
      <x/>
    </i>
    <i i="1">
      <x v="1"/>
    </i>
    <i i="2">
      <x v="2"/>
    </i>
    <i i="3">
      <x v="3"/>
    </i>
  </colItems>
  <dataFields count="4">
    <dataField name="Sum of Revenue" fld="0" baseField="0" baseItem="0"/>
    <dataField name="Sum of profit" fld="1" baseField="0" baseItem="0"/>
    <dataField name="Count of order_id" fld="3" subtotal="count" baseField="0" baseItem="0"/>
    <dataField name="Sum of quantity" fld="2" baseField="0" baseItem="0"/>
  </dataFields>
  <chartFormats count="4">
    <chartFormat chart="27" format="72" series="1">
      <pivotArea type="data" outline="0" fieldPosition="0">
        <references count="1">
          <reference field="4294967294" count="1" selected="0">
            <x v="0"/>
          </reference>
        </references>
      </pivotArea>
    </chartFormat>
    <chartFormat chart="27" format="73" series="1">
      <pivotArea type="data" outline="0" fieldPosition="0">
        <references count="1">
          <reference field="4294967294" count="1" selected="0">
            <x v="1"/>
          </reference>
        </references>
      </pivotArea>
    </chartFormat>
    <chartFormat chart="27" format="74" series="1">
      <pivotArea type="data" outline="0" fieldPosition="0">
        <references count="1">
          <reference field="4294967294" count="1" selected="0">
            <x v="2"/>
          </reference>
        </references>
      </pivotArea>
    </chartFormat>
    <chartFormat chart="27" format="75" series="1">
      <pivotArea type="data" outline="0" fieldPosition="0">
        <references count="1">
          <reference field="4294967294" count="1" selected="0">
            <x v="3"/>
          </reference>
        </references>
      </pivotArea>
    </chartFormat>
  </chartFormats>
  <pivotHierarchies count="30">
    <pivotHierarchy dragToData="1"/>
    <pivotHierarchy multipleItemSelectionAllowed="1" dragToData="1">
      <members count="1" level="1">
        <member name="[delivered_orders_table].[product_id].&amp;[35678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ed_orders_table].[payment_method].&amp;"/>
      </members>
    </pivotHierarchy>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elivered_orders_table">
        <x15:activeTabTopLevelEntity name="[delivered_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42497A-F4F0-40E6-AA15-ADBC57027EFA}" name="orders vs quantitiy"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R20:T36" firstHeaderRow="0" firstDataRow="1" firstDataCol="1"/>
  <pivotFields count="23">
    <pivotField dataField="1" showAll="0"/>
    <pivotField axis="axisRow" showAll="0">
      <items count="22">
        <item x="3"/>
        <item x="11"/>
        <item x="8"/>
        <item x="10"/>
        <item x="0"/>
        <item x="14"/>
        <item x="12"/>
        <item x="18"/>
        <item x="4"/>
        <item x="5"/>
        <item x="6"/>
        <item x="17"/>
        <item x="7"/>
        <item x="1"/>
        <item x="9"/>
        <item x="15"/>
        <item x="13"/>
        <item x="16"/>
        <item x="19"/>
        <item x="2"/>
        <item x="20"/>
        <item t="default"/>
      </items>
    </pivotField>
    <pivotField showAll="0"/>
    <pivotField showAll="0"/>
    <pivotField showAll="0"/>
    <pivotField dataField="1" showAll="0"/>
    <pivotField showAll="0"/>
    <pivotField showAll="0"/>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16">
    <i>
      <x/>
    </i>
    <i>
      <x v="1"/>
    </i>
    <i>
      <x v="2"/>
    </i>
    <i>
      <x v="3"/>
    </i>
    <i>
      <x v="4"/>
    </i>
    <i>
      <x v="5"/>
    </i>
    <i>
      <x v="6"/>
    </i>
    <i>
      <x v="8"/>
    </i>
    <i>
      <x v="9"/>
    </i>
    <i>
      <x v="10"/>
    </i>
    <i>
      <x v="12"/>
    </i>
    <i>
      <x v="13"/>
    </i>
    <i>
      <x v="14"/>
    </i>
    <i>
      <x v="16"/>
    </i>
    <i>
      <x v="19"/>
    </i>
    <i t="grand">
      <x/>
    </i>
  </rowItems>
  <colFields count="1">
    <field x="-2"/>
  </colFields>
  <colItems count="2">
    <i>
      <x/>
    </i>
    <i i="1">
      <x v="1"/>
    </i>
  </colItems>
  <dataFields count="2">
    <dataField name="Total Orders" fld="0" subtotal="count" baseField="1" baseItem="0"/>
    <dataField name="Total Quantity" fld="5" baseField="1" baseItem="0"/>
  </dataFields>
  <chartFormats count="8">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89" format="2" series="1">
      <pivotArea type="data" outline="0" fieldPosition="0">
        <references count="1">
          <reference field="4294967294" count="1" selected="0">
            <x v="0"/>
          </reference>
        </references>
      </pivotArea>
    </chartFormat>
    <chartFormat chart="89" format="3" series="1">
      <pivotArea type="data" outline="0" fieldPosition="0">
        <references count="1">
          <reference field="4294967294" count="1" selected="0">
            <x v="1"/>
          </reference>
        </references>
      </pivotArea>
    </chartFormat>
    <chartFormat chart="90" format="4" series="1">
      <pivotArea type="data" outline="0" fieldPosition="0">
        <references count="1">
          <reference field="4294967294" count="1" selected="0">
            <x v="0"/>
          </reference>
        </references>
      </pivotArea>
    </chartFormat>
    <chartFormat chart="90" format="5"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E2959C-F388-4CA0-88C2-B77AA49F4F4A}"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Discounts">
  <location ref="F11:G17" firstHeaderRow="1"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Average of profit" fld="16" subtotal="average" baseField="7" baseItem="0"/>
  </dataFields>
  <chartFormats count="6">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8F1EAE-3355-4DCA-A2F7-0E0BE6FD40A3}"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rowHeaderCaption="Discounts">
  <location ref="U23:V29" firstHeaderRow="1" firstDataRow="1" firstDataCol="1"/>
  <pivotFields count="23">
    <pivotField showAll="0"/>
    <pivotField showAll="0">
      <items count="22">
        <item x="2"/>
        <item x="19"/>
        <item x="16"/>
        <item x="13"/>
        <item x="15"/>
        <item x="9"/>
        <item x="1"/>
        <item x="7"/>
        <item x="17"/>
        <item x="6"/>
        <item x="5"/>
        <item x="4"/>
        <item x="18"/>
        <item x="12"/>
        <item x="14"/>
        <item x="0"/>
        <item x="10"/>
        <item x="8"/>
        <item x="11"/>
        <item x="3"/>
        <item x="20"/>
        <item t="default"/>
      </items>
    </pivotField>
    <pivotField showAll="0"/>
    <pivotField showAll="0"/>
    <pivotField showAll="0"/>
    <pivotField dataField="1"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Quantity per orders" fld="5" subtotal="average" baseField="7" baseItem="0"/>
  </dataFields>
  <formats count="4">
    <format dxfId="394">
      <pivotArea collapsedLevelsAreSubtotals="1" fieldPosition="0">
        <references count="1">
          <reference field="7" count="1">
            <x v="0"/>
          </reference>
        </references>
      </pivotArea>
    </format>
    <format dxfId="395">
      <pivotArea collapsedLevelsAreSubtotals="1" fieldPosition="0">
        <references count="1">
          <reference field="7" count="4">
            <x v="1"/>
            <x v="2"/>
            <x v="3"/>
            <x v="4"/>
          </reference>
        </references>
      </pivotArea>
    </format>
    <format dxfId="393">
      <pivotArea collapsedLevelsAreSubtotals="1" fieldPosition="0">
        <references count="2">
          <reference field="4294967294" count="1" selected="0">
            <x v="0"/>
          </reference>
          <reference field="7" count="1">
            <x v="0"/>
          </reference>
        </references>
      </pivotArea>
    </format>
    <format dxfId="392">
      <pivotArea collapsedLevelsAreSubtotals="1" fieldPosition="0">
        <references count="2">
          <reference field="4294967294" count="1" selected="0">
            <x v="0"/>
          </reference>
          <reference field="7"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21D349-C88E-4E32-ADF0-67E508B0AFDD}" name="PivotTable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H35:J55" firstHeaderRow="0" firstDataRow="1" firstDataCol="1"/>
  <pivotFields count="23">
    <pivotField showAll="0"/>
    <pivotField showAll="0">
      <items count="22">
        <item x="3"/>
        <item x="11"/>
        <item x="8"/>
        <item x="10"/>
        <item x="0"/>
        <item x="14"/>
        <item x="12"/>
        <item x="18"/>
        <item x="4"/>
        <item x="5"/>
        <item x="6"/>
        <item x="17"/>
        <item x="7"/>
        <item x="1"/>
        <item x="9"/>
        <item x="15"/>
        <item x="13"/>
        <item x="16"/>
        <item x="19"/>
        <item x="2"/>
        <item x="20"/>
        <item t="default"/>
      </items>
    </pivotField>
    <pivotField showAll="0"/>
    <pivotField dataField="1" showAll="0"/>
    <pivotField showAll="0"/>
    <pivotField dataField="1" showAll="0"/>
    <pivotField showAll="0"/>
    <pivotField showAll="0"/>
    <pivotField showAll="0" sortType="ascending">
      <items count="504">
        <item h="1"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h="1"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showAll="0"/>
    <pivotField showAll="0">
      <items count="4">
        <item h="1" x="0"/>
        <item x="2"/>
        <item h="1" x="1"/>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x="1"/>
        <item x="2"/>
        <item h="1" x="3"/>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19"/>
    <field x="18"/>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2">
    <i>
      <x/>
    </i>
    <i i="1">
      <x v="1"/>
    </i>
  </colItems>
  <dataFields count="2">
    <dataField name="Sum of price" fld="3"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8E74B9-AC0C-434A-B3B9-22E684D15E58}"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35:E55" firstHeaderRow="0" firstDataRow="1" firstDataCol="1"/>
  <pivotFields count="23">
    <pivotField dataField="1" showAll="0"/>
    <pivotField showAll="0">
      <items count="22">
        <item x="3"/>
        <item x="11"/>
        <item x="8"/>
        <item x="10"/>
        <item x="0"/>
        <item x="14"/>
        <item x="12"/>
        <item x="18"/>
        <item x="4"/>
        <item x="5"/>
        <item x="6"/>
        <item x="17"/>
        <item x="7"/>
        <item x="1"/>
        <item x="9"/>
        <item x="15"/>
        <item x="13"/>
        <item x="16"/>
        <item x="19"/>
        <item x="2"/>
        <item x="20"/>
        <item t="default"/>
      </items>
    </pivotField>
    <pivotField showAll="0"/>
    <pivotField showAll="0"/>
    <pivotField showAll="0"/>
    <pivotField dataField="1" showAll="0"/>
    <pivotField showAll="0"/>
    <pivotField showAll="0"/>
    <pivotField showAll="0" sortType="ascending">
      <items count="504">
        <item h="1"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h="1"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dataField="1" showAll="0"/>
    <pivotField showAll="0">
      <items count="7">
        <item h="1" x="3"/>
        <item x="1"/>
        <item h="1" x="2"/>
        <item h="1" x="4"/>
        <item h="1" x="0"/>
        <item h="1" x="5"/>
        <item t="default"/>
      </items>
    </pivotField>
    <pivotField dataField="1" showAll="0"/>
    <pivotField showAll="0">
      <items count="4">
        <item h="1" x="0"/>
        <item x="2"/>
        <item h="1" x="1"/>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x="1"/>
        <item x="2"/>
        <item h="1" x="3"/>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19"/>
    <field x="18"/>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4">
    <i>
      <x/>
    </i>
    <i i="1">
      <x v="1"/>
    </i>
    <i i="2">
      <x v="2"/>
    </i>
    <i i="3">
      <x v="3"/>
    </i>
  </colItems>
  <dataFields count="4">
    <dataField name="Sum of Revenue" fld="14" baseField="0" baseItem="0"/>
    <dataField name="Sum of quantity" fld="5" baseField="0" baseItem="0"/>
    <dataField name="Sum of profit" fld="16" baseField="0" baseItem="0"/>
    <dataField name="Orders" fld="0" subtotal="count" baseField="19" baseItem="1"/>
  </dataFields>
  <chartFormats count="4">
    <chartFormat chart="54" format="17" series="1">
      <pivotArea type="data" outline="0" fieldPosition="0">
        <references count="1">
          <reference field="4294967294" count="1" selected="0">
            <x v="0"/>
          </reference>
        </references>
      </pivotArea>
    </chartFormat>
    <chartFormat chart="54" format="18" series="1">
      <pivotArea type="data" outline="0" fieldPosition="0">
        <references count="1">
          <reference field="4294967294" count="1" selected="0">
            <x v="2"/>
          </reference>
        </references>
      </pivotArea>
    </chartFormat>
    <chartFormat chart="54" format="19" series="1">
      <pivotArea type="data" outline="0" fieldPosition="0">
        <references count="1">
          <reference field="4294967294" count="1" selected="0">
            <x v="1"/>
          </reference>
        </references>
      </pivotArea>
    </chartFormat>
    <chartFormat chart="54" format="20"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9C25D8-D53A-4941-B5F1-7417E26D1856}" name="PivotTable1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Discounts">
  <location ref="M4:N10" firstHeaderRow="1"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Average of profit" fld="16" subtotal="average" baseField="7" baseItem="0"/>
  </dataFields>
  <formats count="1">
    <format dxfId="396">
      <pivotArea collapsedLevelsAreSubtotals="1" fieldPosition="0">
        <references count="1">
          <reference field="7" count="0"/>
        </references>
      </pivotArea>
    </format>
  </formats>
  <chartFormats count="6">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3DED88-D6E8-49BB-A29C-5461CDD9F787}"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Discounts">
  <location ref="R23:S29" firstHeaderRow="1"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Average of profit" fld="16" subtotal="average" baseField="7" baseItem="0"/>
  </dataFields>
  <formats count="2">
    <format dxfId="397">
      <pivotArea collapsedLevelsAreSubtotals="1" fieldPosition="0">
        <references count="1">
          <reference field="7" count="1">
            <x v="0"/>
          </reference>
        </references>
      </pivotArea>
    </format>
    <format dxfId="398">
      <pivotArea collapsedLevelsAreSubtotals="1" fieldPosition="0">
        <references count="1">
          <reference field="7" count="4">
            <x v="1"/>
            <x v="2"/>
            <x v="3"/>
            <x v="4"/>
          </reference>
        </references>
      </pivotArea>
    </format>
  </formats>
  <chartFormats count="6">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6F4F2C-DBCE-4F4F-B54F-00128551A9C3}" name="discounts"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I4:L10" firstHeaderRow="0" firstDataRow="1" firstDataCol="1"/>
  <pivotFields count="23">
    <pivotField dataField="1"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items count="7">
        <item x="0"/>
        <item x="2"/>
        <item x="3"/>
        <item x="1"/>
        <item x="4"/>
        <item h="1" x="5"/>
        <item t="default"/>
      </items>
    </pivotField>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Average of profit" fld="16" subtotal="average" baseField="7" baseItem="0"/>
    <dataField name="Count of order_id" fld="0" subtotal="count" baseField="7" baseItem="0"/>
    <dataField name="Sum of quantity" fld="5" baseField="0" baseItem="0"/>
  </dataFields>
  <chartFormats count="5">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17F251-F598-40FF-8C25-9C0A8E1818F6}"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E3:G5" firstHeaderRow="0" firstDataRow="1" firstDataCol="1"/>
  <pivotFields count="23">
    <pivotField showAll="0"/>
    <pivotField showAll="0" sortType="ascending">
      <items count="22">
        <item x="2"/>
        <item x="19"/>
        <item x="16"/>
        <item x="13"/>
        <item x="15"/>
        <item x="9"/>
        <item x="1"/>
        <item x="7"/>
        <item x="17"/>
        <item x="6"/>
        <item x="5"/>
        <item x="4"/>
        <item x="18"/>
        <item x="12"/>
        <item x="14"/>
        <item x="0"/>
        <item x="10"/>
        <item x="8"/>
        <item x="11"/>
        <item x="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dataField="1" showAll="0"/>
    <pivotField axis="axisRow"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5"/>
  </rowFields>
  <rowItems count="2">
    <i>
      <x v="1"/>
    </i>
    <i t="grand">
      <x/>
    </i>
  </rowItems>
  <colFields count="1">
    <field x="-2"/>
  </colFields>
  <colItems count="2">
    <i>
      <x/>
    </i>
    <i i="1">
      <x v="1"/>
    </i>
  </colItems>
  <dataFields count="2">
    <dataField name="Total Profit" fld="16" baseField="14" baseItem="0"/>
    <dataField name="Sum of Revenue" fld="14" baseField="0" baseItem="0"/>
  </dataFields>
  <chartFormats count="4">
    <chartFormat chart="23" format="0"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4B162B4-2536-49DE-8594-0876770709C4}" name="_revenueVSprofit"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19" firstHeaderRow="0" firstDataRow="1" firstDataCol="1"/>
  <pivotFields count="23">
    <pivotField showAll="0"/>
    <pivotField axis="axisRow" showAll="0" sortType="ascending">
      <items count="22">
        <item x="3"/>
        <item x="11"/>
        <item x="8"/>
        <item x="10"/>
        <item x="0"/>
        <item x="14"/>
        <item x="12"/>
        <item x="18"/>
        <item x="4"/>
        <item x="5"/>
        <item x="6"/>
        <item x="17"/>
        <item x="7"/>
        <item x="1"/>
        <item x="9"/>
        <item x="15"/>
        <item x="13"/>
        <item x="16"/>
        <item x="19"/>
        <item x="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04">
        <item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502"/>
        <item t="default"/>
      </items>
    </pivotField>
    <pivotField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items count="6">
        <item x="3"/>
        <item x="2"/>
        <item x="1"/>
        <item x="0"/>
        <item x="4"/>
        <item t="default"/>
      </items>
    </pivotField>
    <pivotField dataField="1" showAll="0"/>
    <pivotField showAll="0">
      <items count="7">
        <item h="1" x="3"/>
        <item x="1"/>
        <item h="1" x="2"/>
        <item h="1" x="4"/>
        <item h="1" x="0"/>
        <item h="1" x="5"/>
        <item t="default"/>
      </items>
    </pivotField>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16">
    <i>
      <x v="1"/>
    </i>
    <i>
      <x v="12"/>
    </i>
    <i>
      <x v="3"/>
    </i>
    <i>
      <x v="2"/>
    </i>
    <i>
      <x v="4"/>
    </i>
    <i>
      <x v="10"/>
    </i>
    <i>
      <x v="9"/>
    </i>
    <i>
      <x v="6"/>
    </i>
    <i>
      <x v="14"/>
    </i>
    <i>
      <x v="19"/>
    </i>
    <i>
      <x v="13"/>
    </i>
    <i>
      <x/>
    </i>
    <i>
      <x v="16"/>
    </i>
    <i>
      <x v="8"/>
    </i>
    <i>
      <x v="5"/>
    </i>
    <i t="grand">
      <x/>
    </i>
  </rowItems>
  <colFields count="1">
    <field x="-2"/>
  </colFields>
  <colItems count="2">
    <i>
      <x/>
    </i>
    <i i="1">
      <x v="1"/>
    </i>
  </colItems>
  <dataFields count="2">
    <dataField name="Sum of profit" fld="16" baseField="0" baseItem="0"/>
    <dataField name="Sum of Revenue" fld="14" baseField="0" baseItem="0"/>
  </dataFields>
  <chartFormats count="12">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1" count="1" selected="0">
            <x v="1"/>
          </reference>
        </references>
      </pivotArea>
    </chartFormat>
    <chartFormat chart="28" format="26">
      <pivotArea type="data" outline="0" fieldPosition="0">
        <references count="2">
          <reference field="4294967294" count="1" selected="0">
            <x v="0"/>
          </reference>
          <reference field="1" count="1" selected="0">
            <x v="12"/>
          </reference>
        </references>
      </pivotArea>
    </chartFormat>
    <chartFormat chart="28" format="27">
      <pivotArea type="data" outline="0" fieldPosition="0">
        <references count="2">
          <reference field="4294967294" count="1" selected="0">
            <x v="0"/>
          </reference>
          <reference field="1" count="1" selected="0">
            <x v="3"/>
          </reference>
        </references>
      </pivotArea>
    </chartFormat>
    <chartFormat chart="28" format="28">
      <pivotArea type="data" outline="0" fieldPosition="0">
        <references count="2">
          <reference field="4294967294" count="1" selected="0">
            <x v="0"/>
          </reference>
          <reference field="1" count="1" selected="0">
            <x v="2"/>
          </reference>
        </references>
      </pivotArea>
    </chartFormat>
    <chartFormat chart="28" format="29">
      <pivotArea type="data" outline="0" fieldPosition="0">
        <references count="2">
          <reference field="4294967294" count="1" selected="0">
            <x v="0"/>
          </reference>
          <reference field="1" count="1" selected="0">
            <x v="10"/>
          </reference>
        </references>
      </pivotArea>
    </chartFormat>
    <chartFormat chart="28" format="30">
      <pivotArea type="data" outline="0" fieldPosition="0">
        <references count="2">
          <reference field="4294967294" count="1" selected="0">
            <x v="0"/>
          </reference>
          <reference field="1" count="1" selected="0">
            <x v="4"/>
          </reference>
        </references>
      </pivotArea>
    </chartFormat>
    <chartFormat chart="28" format="31">
      <pivotArea type="data" outline="0" fieldPosition="0">
        <references count="2">
          <reference field="4294967294" count="1" selected="0">
            <x v="0"/>
          </reference>
          <reference field="1" count="1" selected="0">
            <x v="14"/>
          </reference>
        </references>
      </pivotArea>
    </chartFormat>
    <chartFormat chart="28" format="32">
      <pivotArea type="data" outline="0" fieldPosition="0">
        <references count="2">
          <reference field="4294967294" count="1" selected="0">
            <x v="0"/>
          </reference>
          <reference field="1" count="1" selected="0">
            <x v="9"/>
          </reference>
        </references>
      </pivotArea>
    </chartFormat>
    <chartFormat chart="28" format="33" series="1">
      <pivotArea type="data" outline="0" fieldPosition="0">
        <references count="1">
          <reference field="4294967294" count="1" selected="0">
            <x v="1"/>
          </reference>
        </references>
      </pivotArea>
    </chartFormat>
    <chartFormat chart="28" format="34">
      <pivotArea type="data" outline="0" fieldPosition="0">
        <references count="2">
          <reference field="4294967294" count="1" selected="0">
            <x v="1"/>
          </reference>
          <reference field="1" count="1" selected="0">
            <x v="3"/>
          </reference>
        </references>
      </pivotArea>
    </chartFormat>
    <chartFormat chart="28" format="35">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D482463-AD8F-41B0-A44F-CAC0C49F14E2}" name="PivotTable4"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F23" firstHeaderRow="0" firstDataRow="1" firstDataCol="1"/>
  <pivotFields count="9">
    <pivotField allDrilled="1" subtotalTop="0" showAll="0" sortType="ascending"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2"/>
    <field x="1"/>
  </rowFields>
  <rowItems count="20">
    <i>
      <x/>
    </i>
    <i r="1">
      <x/>
    </i>
    <i r="1">
      <x v="1"/>
    </i>
    <i r="1">
      <x v="2"/>
    </i>
    <i r="1">
      <x v="3"/>
    </i>
    <i r="1">
      <x v="4"/>
    </i>
    <i r="1">
      <x v="5"/>
    </i>
    <i r="1">
      <x v="6"/>
    </i>
    <i r="1">
      <x v="7"/>
    </i>
    <i r="1">
      <x v="8"/>
    </i>
    <i r="1">
      <x v="9"/>
    </i>
    <i r="1">
      <x v="10"/>
    </i>
    <i r="1">
      <x v="11"/>
    </i>
    <i>
      <x v="1"/>
    </i>
    <i r="1">
      <x/>
    </i>
    <i r="1">
      <x v="1"/>
    </i>
    <i r="1">
      <x v="2"/>
    </i>
    <i r="1">
      <x v="3"/>
    </i>
    <i r="1">
      <x v="4"/>
    </i>
    <i t="grand">
      <x/>
    </i>
  </rowItems>
  <colFields count="1">
    <field x="-2"/>
  </colFields>
  <colItems count="5">
    <i>
      <x/>
    </i>
    <i i="1">
      <x v="1"/>
    </i>
    <i i="2">
      <x v="2"/>
    </i>
    <i i="3">
      <x v="3"/>
    </i>
    <i i="4">
      <x v="4"/>
    </i>
  </colItems>
  <dataFields count="5">
    <dataField name="Profit" fld="3" baseField="2" baseItem="0"/>
    <dataField name="Quantity" fld="7" baseField="2" baseItem="0"/>
    <dataField name="Revenue" fld="4" baseField="2" baseItem="0"/>
    <dataField name="Customers" fld="6" subtotal="count" baseField="2" baseItem="0"/>
    <dataField name="Orders" fld="5" subtotal="count" baseField="2" baseItem="0"/>
  </dataField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s>
  <pivotHierarchies count="30">
    <pivotHierarchy dragToData="1"/>
    <pivotHierarchy multipleItemSelectionAllowed="1" dragToData="1">
      <members count="1" level="1">
        <member name="[delivered_orders_table].[product_id].&amp;[35678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Profit"/>
    <pivotHierarchy dragToData="1"/>
    <pivotHierarchy dragToData="1" caption="Quantity"/>
    <pivotHierarchy dragToData="1" caption="Orders"/>
    <pivotHierarchy dragToData="1"/>
    <pivotHierarchy dragToData="1" caption="Customers"/>
  </pivotHierarchies>
  <pivotTableStyleInfo name="PivotStyleLight16" showRowHeaders="1" showColHeaders="1" showRowStripes="0" showColStripes="0" showLastColumn="1"/>
  <rowHierarchiesUsage count="2">
    <rowHierarchyUsage hierarchyUsage="17"/>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elivered_orders_table">
        <x15:activeTabTopLevelEntity name="[delivered_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EA8E53E-10A1-4317-91EA-CDBA588CC173}"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28" firstHeaderRow="1" firstDataRow="1" firstDataCol="1"/>
  <pivotFields count="23">
    <pivotField showAll="0"/>
    <pivotField showAll="0">
      <items count="22">
        <item x="2"/>
        <item x="19"/>
        <item x="16"/>
        <item x="13"/>
        <item x="15"/>
        <item x="9"/>
        <item x="1"/>
        <item x="7"/>
        <item x="17"/>
        <item x="6"/>
        <item x="5"/>
        <item x="4"/>
        <item x="18"/>
        <item x="12"/>
        <item x="14"/>
        <item x="0"/>
        <item x="10"/>
        <item x="8"/>
        <item x="11"/>
        <item x="3"/>
        <item x="20"/>
        <item t="default"/>
      </items>
    </pivotField>
    <pivotField showAll="0"/>
    <pivotField showAll="0"/>
    <pivotField showAll="0"/>
    <pivotField showAll="0"/>
    <pivotField showAll="0"/>
    <pivotField showAll="0"/>
    <pivotField multipleItemSelectionAllowed="1" showAll="0">
      <items count="504">
        <item h="1" x="208"/>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h="1" x="502"/>
        <item t="default"/>
      </items>
    </pivotField>
    <pivotField axis="axisRow" showAll="0">
      <items count="503">
        <item x="221"/>
        <item x="230"/>
        <item x="229"/>
        <item x="227"/>
        <item x="222"/>
        <item x="214"/>
        <item x="231"/>
        <item x="215"/>
        <item x="213"/>
        <item x="219"/>
        <item x="232"/>
        <item x="218"/>
        <item x="225"/>
        <item x="216"/>
        <item x="209"/>
        <item x="211"/>
        <item x="228"/>
        <item x="210"/>
        <item x="226"/>
        <item x="217"/>
        <item x="220"/>
        <item x="212"/>
        <item x="224"/>
        <item x="223"/>
        <item x="149"/>
        <item x="159"/>
        <item x="158"/>
        <item x="153"/>
        <item x="164"/>
        <item x="157"/>
        <item x="151"/>
        <item x="166"/>
        <item x="171"/>
        <item x="169"/>
        <item x="168"/>
        <item x="141"/>
        <item x="147"/>
        <item x="143"/>
        <item x="154"/>
        <item x="146"/>
        <item x="142"/>
        <item x="162"/>
        <item x="163"/>
        <item x="165"/>
        <item x="148"/>
        <item x="145"/>
        <item x="150"/>
        <item x="167"/>
        <item x="140"/>
        <item x="160"/>
        <item x="155"/>
        <item x="152"/>
        <item x="156"/>
        <item x="161"/>
        <item x="144"/>
        <item x="172"/>
        <item x="170"/>
        <item x="173"/>
        <item x="337"/>
        <item x="343"/>
        <item x="334"/>
        <item x="341"/>
        <item x="344"/>
        <item x="330"/>
        <item x="332"/>
        <item x="339"/>
        <item x="322"/>
        <item x="331"/>
        <item x="329"/>
        <item x="336"/>
        <item x="324"/>
        <item x="340"/>
        <item x="333"/>
        <item x="335"/>
        <item x="321"/>
        <item x="327"/>
        <item x="345"/>
        <item x="328"/>
        <item x="326"/>
        <item x="323"/>
        <item x="342"/>
        <item x="338"/>
        <item x="325"/>
        <item x="33"/>
        <item x="30"/>
        <item x="13"/>
        <item x="29"/>
        <item x="22"/>
        <item x="1"/>
        <item x="11"/>
        <item x="21"/>
        <item x="23"/>
        <item x="2"/>
        <item x="15"/>
        <item x="12"/>
        <item x="4"/>
        <item x="18"/>
        <item x="0"/>
        <item x="10"/>
        <item x="9"/>
        <item x="31"/>
        <item x="17"/>
        <item x="16"/>
        <item x="20"/>
        <item x="14"/>
        <item x="26"/>
        <item x="8"/>
        <item x="24"/>
        <item x="6"/>
        <item x="28"/>
        <item x="7"/>
        <item x="3"/>
        <item x="5"/>
        <item x="27"/>
        <item x="25"/>
        <item x="19"/>
        <item x="32"/>
        <item x="34"/>
        <item x="389"/>
        <item x="395"/>
        <item x="379"/>
        <item x="394"/>
        <item x="387"/>
        <item x="391"/>
        <item x="383"/>
        <item x="381"/>
        <item x="392"/>
        <item x="373"/>
        <item x="380"/>
        <item x="376"/>
        <item x="371"/>
        <item x="396"/>
        <item x="386"/>
        <item x="378"/>
        <item x="382"/>
        <item x="385"/>
        <item x="372"/>
        <item x="377"/>
        <item x="374"/>
        <item x="388"/>
        <item x="384"/>
        <item x="375"/>
        <item x="390"/>
        <item x="393"/>
        <item x="304"/>
        <item x="320"/>
        <item x="317"/>
        <item x="308"/>
        <item x="302"/>
        <item x="295"/>
        <item x="314"/>
        <item x="294"/>
        <item x="315"/>
        <item x="306"/>
        <item x="316"/>
        <item x="291"/>
        <item x="297"/>
        <item x="301"/>
        <item x="293"/>
        <item x="312"/>
        <item x="307"/>
        <item x="292"/>
        <item x="296"/>
        <item x="311"/>
        <item x="305"/>
        <item x="310"/>
        <item x="290"/>
        <item x="313"/>
        <item x="300"/>
        <item x="298"/>
        <item x="319"/>
        <item x="299"/>
        <item x="309"/>
        <item x="303"/>
        <item x="289"/>
        <item x="318"/>
        <item x="288"/>
        <item x="274"/>
        <item x="286"/>
        <item x="282"/>
        <item x="284"/>
        <item x="281"/>
        <item x="265"/>
        <item x="287"/>
        <item x="270"/>
        <item x="262"/>
        <item x="273"/>
        <item x="269"/>
        <item x="267"/>
        <item x="260"/>
        <item x="261"/>
        <item x="264"/>
        <item x="272"/>
        <item x="271"/>
        <item x="278"/>
        <item x="275"/>
        <item x="285"/>
        <item x="259"/>
        <item x="268"/>
        <item x="279"/>
        <item x="276"/>
        <item x="283"/>
        <item x="266"/>
        <item x="280"/>
        <item x="263"/>
        <item x="277"/>
        <item x="103"/>
        <item x="72"/>
        <item x="91"/>
        <item x="87"/>
        <item x="102"/>
        <item x="95"/>
        <item x="101"/>
        <item x="98"/>
        <item x="77"/>
        <item x="92"/>
        <item x="90"/>
        <item x="94"/>
        <item x="83"/>
        <item x="97"/>
        <item x="71"/>
        <item x="80"/>
        <item x="78"/>
        <item x="75"/>
        <item x="89"/>
        <item x="70"/>
        <item x="85"/>
        <item x="81"/>
        <item x="69"/>
        <item x="93"/>
        <item x="79"/>
        <item x="86"/>
        <item x="88"/>
        <item x="82"/>
        <item x="73"/>
        <item x="100"/>
        <item x="96"/>
        <item x="84"/>
        <item x="76"/>
        <item x="74"/>
        <item x="99"/>
        <item x="501"/>
        <item x="496"/>
        <item x="491"/>
        <item x="488"/>
        <item x="492"/>
        <item x="484"/>
        <item x="486"/>
        <item x="489"/>
        <item x="490"/>
        <item x="478"/>
        <item x="482"/>
        <item x="485"/>
        <item x="479"/>
        <item x="481"/>
        <item x="477"/>
        <item x="494"/>
        <item x="495"/>
        <item x="480"/>
        <item x="499"/>
        <item x="500"/>
        <item x="483"/>
        <item x="498"/>
        <item x="487"/>
        <item x="497"/>
        <item x="493"/>
        <item x="475"/>
        <item x="474"/>
        <item x="472"/>
        <item x="466"/>
        <item x="465"/>
        <item x="462"/>
        <item x="460"/>
        <item x="452"/>
        <item x="459"/>
        <item x="457"/>
        <item x="454"/>
        <item x="468"/>
        <item x="445"/>
        <item x="464"/>
        <item x="456"/>
        <item x="461"/>
        <item x="476"/>
        <item x="458"/>
        <item x="467"/>
        <item x="451"/>
        <item x="471"/>
        <item x="453"/>
        <item x="473"/>
        <item x="450"/>
        <item x="463"/>
        <item x="447"/>
        <item x="470"/>
        <item x="455"/>
        <item x="449"/>
        <item x="446"/>
        <item x="448"/>
        <item x="444"/>
        <item x="469"/>
        <item x="440"/>
        <item x="415"/>
        <item x="437"/>
        <item x="426"/>
        <item x="424"/>
        <item x="439"/>
        <item x="429"/>
        <item x="417"/>
        <item x="442"/>
        <item x="430"/>
        <item x="441"/>
        <item x="435"/>
        <item x="438"/>
        <item x="419"/>
        <item x="436"/>
        <item x="425"/>
        <item x="422"/>
        <item x="427"/>
        <item x="433"/>
        <item x="416"/>
        <item x="423"/>
        <item x="432"/>
        <item x="418"/>
        <item x="434"/>
        <item x="443"/>
        <item x="421"/>
        <item x="431"/>
        <item x="420"/>
        <item x="428"/>
        <item x="124"/>
        <item x="132"/>
        <item x="136"/>
        <item x="116"/>
        <item x="107"/>
        <item x="111"/>
        <item x="122"/>
        <item x="129"/>
        <item x="130"/>
        <item x="109"/>
        <item x="118"/>
        <item x="121"/>
        <item x="128"/>
        <item x="106"/>
        <item x="138"/>
        <item x="108"/>
        <item x="115"/>
        <item x="117"/>
        <item x="113"/>
        <item x="120"/>
        <item x="105"/>
        <item x="104"/>
        <item x="119"/>
        <item x="135"/>
        <item x="134"/>
        <item x="112"/>
        <item x="133"/>
        <item x="123"/>
        <item x="114"/>
        <item x="126"/>
        <item x="110"/>
        <item x="137"/>
        <item x="125"/>
        <item x="131"/>
        <item x="127"/>
        <item x="139"/>
        <item x="250"/>
        <item x="248"/>
        <item x="233"/>
        <item x="254"/>
        <item x="237"/>
        <item x="243"/>
        <item x="246"/>
        <item x="244"/>
        <item x="235"/>
        <item x="242"/>
        <item x="236"/>
        <item x="252"/>
        <item x="257"/>
        <item x="234"/>
        <item x="249"/>
        <item x="253"/>
        <item x="238"/>
        <item x="247"/>
        <item x="256"/>
        <item x="241"/>
        <item x="239"/>
        <item x="240"/>
        <item x="255"/>
        <item x="245"/>
        <item x="251"/>
        <item x="258"/>
        <item x="184"/>
        <item x="176"/>
        <item x="202"/>
        <item x="190"/>
        <item x="203"/>
        <item x="197"/>
        <item x="181"/>
        <item x="179"/>
        <item x="204"/>
        <item x="193"/>
        <item x="175"/>
        <item x="191"/>
        <item x="201"/>
        <item x="183"/>
        <item x="186"/>
        <item x="206"/>
        <item x="195"/>
        <item x="174"/>
        <item x="180"/>
        <item x="182"/>
        <item x="177"/>
        <item x="205"/>
        <item x="198"/>
        <item x="178"/>
        <item x="189"/>
        <item x="192"/>
        <item x="185"/>
        <item x="188"/>
        <item x="199"/>
        <item x="196"/>
        <item x="194"/>
        <item x="207"/>
        <item x="200"/>
        <item x="187"/>
        <item x="362"/>
        <item x="349"/>
        <item x="364"/>
        <item x="366"/>
        <item x="351"/>
        <item x="353"/>
        <item x="365"/>
        <item x="356"/>
        <item x="363"/>
        <item x="346"/>
        <item x="350"/>
        <item x="357"/>
        <item x="348"/>
        <item x="358"/>
        <item x="352"/>
        <item x="370"/>
        <item x="360"/>
        <item x="347"/>
        <item x="354"/>
        <item x="368"/>
        <item x="355"/>
        <item x="367"/>
        <item x="369"/>
        <item x="361"/>
        <item x="359"/>
        <item x="68"/>
        <item x="35"/>
        <item x="64"/>
        <item x="59"/>
        <item x="60"/>
        <item x="51"/>
        <item x="41"/>
        <item x="63"/>
        <item x="39"/>
        <item x="43"/>
        <item x="57"/>
        <item x="61"/>
        <item x="47"/>
        <item x="49"/>
        <item x="53"/>
        <item x="54"/>
        <item x="42"/>
        <item x="65"/>
        <item x="37"/>
        <item x="56"/>
        <item x="46"/>
        <item x="38"/>
        <item x="66"/>
        <item x="58"/>
        <item x="52"/>
        <item x="50"/>
        <item x="36"/>
        <item x="45"/>
        <item x="44"/>
        <item x="55"/>
        <item x="48"/>
        <item x="62"/>
        <item x="403"/>
        <item x="40"/>
        <item x="67"/>
        <item x="407"/>
        <item x="412"/>
        <item x="401"/>
        <item x="409"/>
        <item x="398"/>
        <item x="414"/>
        <item x="410"/>
        <item x="397"/>
        <item x="402"/>
        <item x="404"/>
        <item x="406"/>
        <item x="400"/>
        <item x="405"/>
        <item x="399"/>
        <item x="408"/>
        <item x="413"/>
        <item x="411"/>
        <item x="208"/>
        <item t="default"/>
      </items>
    </pivotField>
    <pivotField showAll="0"/>
    <pivotField showAll="0"/>
    <pivotField showAll="0"/>
    <pivotField showAll="0"/>
    <pivotField showAll="0"/>
    <pivotField showAll="0"/>
    <pivotField showAll="0"/>
    <pivotField multipleItemSelectionAllowed="1" showAll="0">
      <items count="4">
        <item h="1" x="0"/>
        <item x="2"/>
        <item h="1" x="1"/>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19"/>
    <field x="18"/>
    <field x="9"/>
  </rowFields>
  <rowItems count="524">
    <i>
      <x/>
    </i>
    <i r="1">
      <x/>
    </i>
    <i r="2">
      <x v="501"/>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1">
      <x v="9"/>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1">
      <x v="10"/>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1">
      <x v="12"/>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x v="2"/>
    </i>
    <i r="1">
      <x v="1"/>
    </i>
    <i r="2">
      <x v="365"/>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1">
      <x v="2"/>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1">
      <x v="3"/>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2">
      <x v="454"/>
    </i>
    <i r="2">
      <x v="455"/>
    </i>
    <i r="1">
      <x v="4"/>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1">
      <x v="5"/>
    </i>
    <i r="2">
      <x v="486"/>
    </i>
    <i r="2">
      <x v="487"/>
    </i>
    <i r="2">
      <x v="488"/>
    </i>
    <i r="2">
      <x v="489"/>
    </i>
    <i r="2">
      <x v="490"/>
    </i>
    <i r="2">
      <x v="491"/>
    </i>
    <i r="2">
      <x v="492"/>
    </i>
    <i r="2">
      <x v="493"/>
    </i>
    <i r="2">
      <x v="494"/>
    </i>
    <i r="2">
      <x v="495"/>
    </i>
    <i r="2">
      <x v="496"/>
    </i>
    <i r="2">
      <x v="497"/>
    </i>
    <i r="2">
      <x v="498"/>
    </i>
    <i r="2">
      <x v="499"/>
    </i>
    <i r="2">
      <x v="50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7445F4C4-515F-4D32-AA9A-8EDCE437F988}" autoFormatId="16" applyNumberFormats="0" applyBorderFormats="0" applyFontFormats="0" applyPatternFormats="0" applyAlignmentFormats="0" applyWidthHeightFormats="0">
  <queryTableRefresh nextId="7">
    <queryTableFields count="6">
      <queryTableField id="1" name="region" tableColumnId="1"/>
      <queryTableField id="2" name="total_profit" tableColumnId="2"/>
      <queryTableField id="3" name="total_revenue" tableColumnId="3"/>
      <queryTableField id="4" name="total_quantity" tableColumnId="4"/>
      <queryTableField id="5" name="total_orders" tableColumnId="5"/>
      <queryTableField id="6" name="avg profit per uni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B4DDEDA-ECA0-4A22-8361-D862AC42C974}" autoFormatId="16" applyNumberFormats="0" applyBorderFormats="0" applyFontFormats="0" applyPatternFormats="0" applyAlignmentFormats="0" applyWidthHeightFormats="0">
  <queryTableRefresh nextId="7">
    <queryTableFields count="6">
      <queryTableField id="1" name="payment_method" tableColumnId="1"/>
      <queryTableField id="2" name="total_profit" tableColumnId="2"/>
      <queryTableField id="3" name="total_revenue" tableColumnId="3"/>
      <queryTableField id="4" name="total_quantity" tableColumnId="4"/>
      <queryTableField id="5" name="total_orders" tableColumnId="5"/>
      <queryTableField id="6" name="avg profit per uni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C07FE183-AC3E-466F-BD83-D2B5CCE2226A}" autoFormatId="16" applyNumberFormats="0" applyBorderFormats="0" applyFontFormats="0" applyPatternFormats="0" applyAlignmentFormats="0" applyWidthHeightFormats="0">
  <queryTableRefresh nextId="7">
    <queryTableFields count="6">
      <queryTableField id="1" name="customer_id" tableColumnId="1"/>
      <queryTableField id="2" name="total_profit" tableColumnId="2"/>
      <queryTableField id="3" name="total_revenue" tableColumnId="3"/>
      <queryTableField id="4" name="total_quantity" tableColumnId="4"/>
      <queryTableField id="5" name="total_orders" tableColumnId="5"/>
      <queryTableField id="6" name="avg profit per uni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CE21190B-5B0F-4D1A-B604-2524DFDB303B}" autoFormatId="16" applyNumberFormats="0" applyBorderFormats="0" applyFontFormats="0" applyPatternFormats="0" applyAlignmentFormats="0" applyWidthHeightFormats="0">
  <queryTableRefresh nextId="7">
    <queryTableFields count="6">
      <queryTableField id="1" name="product_category" tableColumnId="1"/>
      <queryTableField id="2" name="total_profit" tableColumnId="2"/>
      <queryTableField id="3" name="total_revenue" tableColumnId="3"/>
      <queryTableField id="4" name="total_quantity" tableColumnId="4"/>
      <queryTableField id="5" name="total_orders" tableColumnId="5"/>
      <queryTableField id="6" name="avg profit per uni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72304F26-7E26-433E-A220-31DA97F9FB24}" autoFormatId="16" applyNumberFormats="0" applyBorderFormats="0" applyFontFormats="0" applyPatternFormats="0" applyAlignmentFormats="0" applyWidthHeightFormats="0">
  <queryTableRefresh nextId="8">
    <queryTableFields count="7">
      <queryTableField id="1" name="product_id" tableColumnId="1"/>
      <queryTableField id="2" name="product_category" tableColumnId="2"/>
      <queryTableField id="3" name="total_revenue" tableColumnId="3"/>
      <queryTableField id="4" name="total_profit" tableColumnId="4"/>
      <queryTableField id="5" name="total_quantity" tableColumnId="5"/>
      <queryTableField id="6" name="total_orders" tableColumnId="6"/>
      <queryTableField id="7" name="avg profit per uni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71B42B10-30B7-4AC3-92DC-89E416893E0F}" autoFormatId="16" applyNumberFormats="0" applyBorderFormats="0" applyFontFormats="0" applyPatternFormats="0" applyAlignmentFormats="0" applyWidthHeightFormats="0">
  <queryTableRefresh nextId="22" unboundColumnsRight="1">
    <queryTableFields count="18">
      <queryTableField id="1" name="order_id" tableColumnId="1"/>
      <queryTableField id="2" name="product_id" tableColumnId="2"/>
      <queryTableField id="3" name="customer_id" tableColumnId="3"/>
      <queryTableField id="4" name="price" tableColumnId="4"/>
      <queryTableField id="5" name="base_price" tableColumnId="5"/>
      <queryTableField id="6" name="quantity" tableColumnId="6"/>
      <queryTableField id="7" name="discount_amount" tableColumnId="7"/>
      <queryTableField id="8" name="discount_percent" tableColumnId="8"/>
      <queryTableField id="20" dataBound="0" tableColumnId="19"/>
      <queryTableField id="9" name="order_date" tableColumnId="9"/>
      <queryTableField id="10" name="order-ship_duration" tableColumnId="10"/>
      <queryTableField id="11" name="shipping_date" tableColumnId="11"/>
      <queryTableField id="12" name="delivery_status" tableColumnId="12"/>
      <queryTableField id="13" name="payment_method" tableColumnId="13"/>
      <queryTableField id="14" name="Revenue" tableColumnId="14"/>
      <queryTableField id="15" name="region" tableColumnId="15"/>
      <queryTableField id="16" name="profit" tableColumnId="16"/>
      <queryTableField id="21" dataBound="0" tableColumnId="1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AC1DCF75-7A7F-4FC3-A726-E898D12498E3}" autoFormatId="16" applyNumberFormats="0" applyBorderFormats="0" applyFontFormats="0" applyPatternFormats="0" applyAlignmentFormats="0" applyWidthHeightFormats="0">
  <queryTableRefresh nextId="17">
    <queryTableFields count="16">
      <queryTableField id="1" name="order_id" tableColumnId="1"/>
      <queryTableField id="2" name="product_id" tableColumnId="2"/>
      <queryTableField id="3" name="customer_id" tableColumnId="3"/>
      <queryTableField id="4" name="price" tableColumnId="4"/>
      <queryTableField id="5" name="quantity" tableColumnId="5"/>
      <queryTableField id="6" name="discount_amount" tableColumnId="6"/>
      <queryTableField id="7" name="discount_percent" tableColumnId="7"/>
      <queryTableField id="8" name="order_date" tableColumnId="8"/>
      <queryTableField id="9" name="order-ship_duration" tableColumnId="9"/>
      <queryTableField id="10" name="shipping_date" tableColumnId="10"/>
      <queryTableField id="11" name="delivery_status" tableColumnId="11"/>
      <queryTableField id="12" name="payment_method" tableColumnId="12"/>
      <queryTableField id="13" name="Revenue" tableColumnId="13"/>
      <queryTableField id="14" name="region" tableColumnId="14"/>
      <queryTableField id="15" name="MyUnknownColumn" tableColumnId="15"/>
      <queryTableField id="16" name="MyUnknownColumn_[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9644279-3BD5-451B-9FF4-DC4185D32CEB}" sourceName="[delivered_orders_table].[payment_method]">
  <pivotTables>
    <pivotTable tabId="19" name="PivotTable5"/>
    <pivotTable tabId="19" name="revenueVSprofit"/>
  </pivotTables>
  <data>
    <olap pivotCacheId="213390123">
      <levels count="2">
        <level uniqueName="[delivered_orders_table].[payment_method].[(All)]" sourceCaption="(All)" count="0"/>
        <level uniqueName="[delivered_orders_table].[payment_method].[payment_method]" sourceCaption="payment_method" count="5">
          <ranges>
            <range startItem="0">
              <i n="[delivered_orders_table].[payment_method].&amp;" c="(blank)"/>
              <i n="[delivered_orders_table].[payment_method].&amp;[COD]" c="COD"/>
              <i n="[delivered_orders_table].[payment_method].&amp;[Credit Card]" c="Credit Card"/>
              <i n="[delivered_orders_table].[payment_method].&amp;[Debit Card]" c="Debit Card"/>
              <i n="[delivered_orders_table].[payment_method].&amp;[UPI]" c="UPI"/>
            </range>
          </ranges>
        </level>
      </levels>
      <selections count="1">
        <selection n="[delivered_orders_table].[payment_method].&am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3EB04E-F5A6-450F-A5A1-FE65A1CBC648}" sourceName="[delivered_orders_table].[region]">
  <pivotTables>
    <pivotTable tabId="19" name="PivotTable5"/>
  </pivotTables>
  <data>
    <olap pivotCacheId="213390123">
      <levels count="2">
        <level uniqueName="[delivered_orders_table].[region].[(All)]" sourceCaption="(All)" count="0"/>
        <level uniqueName="[delivered_orders_table].[region].[region]" sourceCaption="region" count="6">
          <ranges>
            <range startItem="0">
              <i n="[delivered_orders_table].[region].&amp;" c="(blank)"/>
              <i n="[delivered_orders_table].[region].&amp;[Unknown]" c="Unknown"/>
              <i n="[delivered_orders_table].[region].&amp;[East]" c="East" nd="1"/>
              <i n="[delivered_orders_table].[region].&amp;[North]" c="North" nd="1"/>
              <i n="[delivered_orders_table].[region].&amp;[South]" c="South" nd="1"/>
              <i n="[delivered_orders_table].[region].&amp;[West]" c="West" nd="1"/>
            </range>
          </ranges>
        </level>
      </levels>
      <selections count="1">
        <selection n="[delivered_orders_tabl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11C117AF-3C2A-4399-9F3D-EF770D9CD869}" sourceName="payment_method">
  <pivotTables>
    <pivotTable tabId="20" name="_revenueVSprofit"/>
    <pivotTable tabId="20" name="discounts"/>
    <pivotTable tabId="20" name="PivotTable11"/>
    <pivotTable tabId="20" name="PivotTable8"/>
    <pivotTable tabId="11" name="PivotTable2"/>
    <pivotTable tabId="19" name="discounts"/>
    <pivotTable tabId="19" name="PivotTable12"/>
    <pivotTable tabId="19" name="payment_methods"/>
    <pivotTable tabId="19" name="PivotTable15"/>
    <pivotTable tabId="19" name="orders vs quantitiy"/>
    <pivotTable tabId="19" name="PivotTable1"/>
    <pivotTable tabId="19" name="PivotTable2"/>
    <pivotTable tabId="20" name="PivotTable6"/>
    <pivotTable tabId="20" name="PivotTable1"/>
    <pivotTable tabId="20" name="PivotTable3"/>
    <pivotTable tabId="20" name="PivotTable4"/>
  </pivotTables>
  <data>
    <tabular pivotCacheId="1154905046">
      <items count="5">
        <i x="3" s="1"/>
        <i x="2" s="1"/>
        <i x="1"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FB075FB-EEF1-4251-94F6-0CFFCD6D1B7F}" sourceName="region">
  <pivotTables>
    <pivotTable tabId="20" name="_revenueVSprofit"/>
    <pivotTable tabId="20" name="discounts"/>
    <pivotTable tabId="20" name="PivotTable11"/>
    <pivotTable tabId="20" name="PivotTable8"/>
    <pivotTable tabId="11" name="PivotTable2"/>
    <pivotTable tabId="19" name="discounts"/>
    <pivotTable tabId="19" name="PivotTable12"/>
    <pivotTable tabId="19" name="payment_methods"/>
    <pivotTable tabId="19" name="PivotTable15"/>
    <pivotTable tabId="19" name="orders vs quantitiy"/>
    <pivotTable tabId="19" name="PivotTable1"/>
    <pivotTable tabId="19" name="PivotTable2"/>
    <pivotTable tabId="20" name="PivotTable6"/>
    <pivotTable tabId="20" name="PivotTable1"/>
    <pivotTable tabId="20" name="PivotTable3"/>
    <pivotTable tabId="20" name="PivotTable4"/>
  </pivotTables>
  <data>
    <tabular pivotCacheId="1154905046">
      <items count="6">
        <i x="3"/>
        <i x="1" s="1"/>
        <i x="2"/>
        <i x="4"/>
        <i x="0"/>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1" xr10:uid="{C402C563-EFDF-4067-9A91-C9F380B0E8B2}" sourceName="product_id">
  <pivotTables>
    <pivotTable tabId="20" name="PivotTable1"/>
    <pivotTable tabId="20" name="_revenueVSprofit"/>
    <pivotTable tabId="20" name="discounts"/>
    <pivotTable tabId="20" name="PivotTable11"/>
    <pivotTable tabId="20" name="PivotTable6"/>
    <pivotTable tabId="20" name="PivotTable8"/>
    <pivotTable tabId="31" name="PivotTable2"/>
    <pivotTable tabId="11" name="PivotTable2"/>
    <pivotTable tabId="19" name="discounts"/>
    <pivotTable tabId="19" name="orders vs quantitiy"/>
    <pivotTable tabId="19" name="payment_methods"/>
    <pivotTable tabId="19" name="PivotTable1"/>
    <pivotTable tabId="19" name="PivotTable12"/>
    <pivotTable tabId="19" name="PivotTable15"/>
    <pivotTable tabId="19" name="PivotTable2"/>
    <pivotTable tabId="20" name="PivotTable3"/>
    <pivotTable tabId="20" name="PivotTable4"/>
  </pivotTables>
  <data>
    <tabular pivotCacheId="1154905046">
      <items count="21">
        <i x="2" s="1"/>
        <i x="19" s="1"/>
        <i x="16" s="1"/>
        <i x="13" s="1"/>
        <i x="15" s="1"/>
        <i x="9" s="1"/>
        <i x="1" s="1"/>
        <i x="7" s="1"/>
        <i x="17" s="1"/>
        <i x="6" s="1"/>
        <i x="5" s="1"/>
        <i x="4" s="1"/>
        <i x="18" s="1"/>
        <i x="12" s="1"/>
        <i x="14" s="1"/>
        <i x="0" s="1"/>
        <i x="10" s="1"/>
        <i x="8" s="1"/>
        <i x="11" s="1"/>
        <i x="3"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2" xr10:uid="{D120877D-2F34-43C4-AE0E-2D11A5DE3D76}" cache="Slicer_payment_method1" caption="Payment method" rowHeight="234950"/>
  <slicer name="region 1" xr10:uid="{57FBC942-E4B2-43D3-95D6-24BE21B77BA0}" cache="Slicer_region1" caption="Region" rowHeight="234950"/>
  <slicer name="Products" xr10:uid="{D432E79B-396B-4D90-B88A-216794E2B951}" cache="Slicer_product_id1" caption="Products" startItem="1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7A474F75-5A81-43E5-B0CE-FE4804B8C9CB}" cache="Slicer_payment_method" caption="payment_method" level="1" rowHeight="234950"/>
  <slicer name="region" xr10:uid="{22BA72E8-E1AB-4DEA-99C3-2BB0B524400A}" cache="Slicer_region" caption="reg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702050AB-063E-4971-BBA3-F0224A75B71D}" cache="Slicer_product_id1" caption="product_id" startItem="1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DC8772-E925-4F4A-9E46-D6D127DB55DB}" name="profit_table_region" displayName="profit_table_region" ref="A1:F6" tableType="queryTable" totalsRowShown="0">
  <autoFilter ref="A1:F6" xr:uid="{8EDC8772-E925-4F4A-9E46-D6D127DB55DB}"/>
  <tableColumns count="6">
    <tableColumn id="1" xr3:uid="{A555A999-F89E-4C5F-B6D9-26F11D90E886}" uniqueName="1" name="region" queryTableFieldId="1" dataDxfId="424"/>
    <tableColumn id="2" xr3:uid="{01EDB197-DD15-4FC6-9587-AB55301F630E}" uniqueName="2" name="total_profit" queryTableFieldId="2"/>
    <tableColumn id="3" xr3:uid="{891F6C32-D979-4A01-ACDC-C71C9ABEDE96}" uniqueName="3" name="total_revenue" queryTableFieldId="3"/>
    <tableColumn id="4" xr3:uid="{510AC390-FA07-4719-92A5-8BA2EC3AFBEE}" uniqueName="4" name="total_quantity" queryTableFieldId="4"/>
    <tableColumn id="5" xr3:uid="{B7248456-0D70-4AA4-A5CF-67C718218256}" uniqueName="5" name="total_orders" queryTableFieldId="5"/>
    <tableColumn id="6" xr3:uid="{7CF4E3C2-9A60-450B-8C18-4D9B51099B82}" uniqueName="6" name="avg profit per uni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7094CA-A709-4D55-91B0-D0D5ADB9CA1F}" name="profit_table_payment" displayName="profit_table_payment" ref="A1:F5" tableType="queryTable" totalsRowShown="0">
  <autoFilter ref="A1:F5" xr:uid="{E27094CA-A709-4D55-91B0-D0D5ADB9CA1F}"/>
  <tableColumns count="6">
    <tableColumn id="1" xr3:uid="{324EEB31-4429-44FA-BA34-D3DEDB84297F}" uniqueName="1" name="payment_method" queryTableFieldId="1" dataDxfId="423"/>
    <tableColumn id="2" xr3:uid="{31BE034F-8423-41BB-B7E0-A8E2BDDA9EB4}" uniqueName="2" name="total_profit" queryTableFieldId="2"/>
    <tableColumn id="3" xr3:uid="{51DBA366-0A09-43C1-8694-561CC66C199F}" uniqueName="3" name="total_revenue" queryTableFieldId="3"/>
    <tableColumn id="4" xr3:uid="{9FC48F2F-7FAC-4591-95AA-4E09F2B19F2F}" uniqueName="4" name="total_quantity" queryTableFieldId="4"/>
    <tableColumn id="5" xr3:uid="{78950FDC-4306-431E-9816-5DD494F62973}" uniqueName="5" name="total_orders" queryTableFieldId="5"/>
    <tableColumn id="6" xr3:uid="{28ACEAC8-0320-4ECF-8F23-78E410B5C1DF}" uniqueName="6" name="avg profit per uni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7B8229-6E44-403C-A416-2E3DD118C679}" name="profit_table_customer" displayName="profit_table_customer" ref="A1:F1374" tableType="queryTable" totalsRowShown="0">
  <autoFilter ref="A1:F1374" xr:uid="{8D7B8229-6E44-403C-A416-2E3DD118C679}"/>
  <tableColumns count="6">
    <tableColumn id="1" xr3:uid="{E9E9738E-3D4D-4B98-A733-A637F5D052D1}" uniqueName="1" name="customer_id" queryTableFieldId="1"/>
    <tableColumn id="2" xr3:uid="{34033378-FFF0-484F-840B-6AC34CF8243C}" uniqueName="2" name="total_profit" queryTableFieldId="2"/>
    <tableColumn id="3" xr3:uid="{D158A128-10E7-4745-B4A2-0B8A33238D5E}" uniqueName="3" name="total_revenue" queryTableFieldId="3"/>
    <tableColumn id="4" xr3:uid="{92680BE6-0F08-4330-8C13-EAC5B60118AC}" uniqueName="4" name="total_quantity" queryTableFieldId="4"/>
    <tableColumn id="5" xr3:uid="{1AEF5EE7-133F-4A40-874F-0F862F2D0A8E}" uniqueName="5" name="total_orders" queryTableFieldId="5"/>
    <tableColumn id="6" xr3:uid="{732AF5BB-2110-4E36-81C4-6EABDAA0AA6C}" uniqueName="6" name="avg profit per uni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2C298D-CE87-4E2C-BE40-6118B7963035}" name="profit_table_category" displayName="profit_table_category" ref="A1:F6" tableType="queryTable" totalsRowShown="0">
  <autoFilter ref="A1:F6" xr:uid="{E02C298D-CE87-4E2C-BE40-6118B7963035}"/>
  <tableColumns count="6">
    <tableColumn id="1" xr3:uid="{CF59B196-606A-4F05-8AD9-1A5B25A1356C}" uniqueName="1" name="product_category" queryTableFieldId="1" dataDxfId="422"/>
    <tableColumn id="2" xr3:uid="{4F25A018-2BC3-479F-B182-5EF9C07FCEFC}" uniqueName="2" name="total_profit" queryTableFieldId="2"/>
    <tableColumn id="3" xr3:uid="{79650BE2-3A64-4240-8769-8846090339EC}" uniqueName="3" name="total_revenue" queryTableFieldId="3"/>
    <tableColumn id="4" xr3:uid="{E991A06B-B363-437A-B35E-00ACE7C54B4D}" uniqueName="4" name="total_quantity" queryTableFieldId="4"/>
    <tableColumn id="5" xr3:uid="{2D530E99-72B3-4DC7-B7B4-B341DA7E8A81}" uniqueName="5" name="total_orders" queryTableFieldId="5"/>
    <tableColumn id="6" xr3:uid="{A4524796-35F0-4D08-8373-39C349858AF7}" uniqueName="6" name="avg profit per uni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21C33A-E286-4395-A07A-D768809D7525}" name="profit_table_product" displayName="profit_table_product" ref="A1:G21" tableType="queryTable" totalsRowShown="0">
  <autoFilter ref="A1:G21" xr:uid="{4E21C33A-E286-4395-A07A-D768809D7525}"/>
  <tableColumns count="7">
    <tableColumn id="1" xr3:uid="{68C9C7C0-8DC8-4110-AE2F-98DEBAB9BDE9}" uniqueName="1" name="product_id" queryTableFieldId="1"/>
    <tableColumn id="2" xr3:uid="{4E7E1413-3434-4ACC-A4C8-E02A8FCF8496}" uniqueName="2" name="product_category" queryTableFieldId="2" dataDxfId="421"/>
    <tableColumn id="3" xr3:uid="{F9A9FE6F-170B-4FD0-877A-63D014309B47}" uniqueName="3" name="total_revenue" queryTableFieldId="3"/>
    <tableColumn id="4" xr3:uid="{B086CAA3-DFA6-4A4B-8EAC-6D7794DC6D97}" uniqueName="4" name="total_profit" queryTableFieldId="4"/>
    <tableColumn id="5" xr3:uid="{33077013-4847-4E86-8EB3-53F04A157A6C}" uniqueName="5" name="total_quantity" queryTableFieldId="5"/>
    <tableColumn id="6" xr3:uid="{E7A7174C-B2B8-4531-907F-059CA86EAAF1}" uniqueName="6" name="total_orders" queryTableFieldId="6"/>
    <tableColumn id="7" xr3:uid="{E046256D-E2D5-4E33-AD54-C015BAC2072E}" uniqueName="7" name="avg profit per uni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2F038-FC5C-4232-AC36-D47A0AC18F7C}" name="Table1" displayName="Table1" ref="A3:P263" totalsRowShown="0">
  <autoFilter ref="A3:P263" xr:uid="{9F42F038-FC5C-4232-AC36-D47A0AC18F7C}"/>
  <tableColumns count="16">
    <tableColumn id="1" xr3:uid="{45FF7F95-E1ED-47F4-BB49-9D572B1FDE7F}" name="order_id"/>
    <tableColumn id="2" xr3:uid="{C469CFE6-BD8B-4F07-85AF-74C1FC07FE49}" name="product_id"/>
    <tableColumn id="3" xr3:uid="{CC38117F-0541-496F-B6BB-B05592EAE639}" name="customer_id"/>
    <tableColumn id="4" xr3:uid="{11958267-7B38-4B65-B479-1DFAF5052E30}" name="price"/>
    <tableColumn id="5" xr3:uid="{00AB88D8-A97A-451F-8C3D-C4EDC1D2A7DC}" name="base_price"/>
    <tableColumn id="6" xr3:uid="{23862C13-6E51-4E01-B815-D86F94D793FA}" name="quantity"/>
    <tableColumn id="7" xr3:uid="{940A9F30-4777-432C-B19A-19980F11744D}" name="discount_amount"/>
    <tableColumn id="8" xr3:uid="{4478E1D2-4665-420F-92E9-7B7AB5F2401F}" name="discount_percent"/>
    <tableColumn id="9" xr3:uid="{4FA59FA5-0F60-4E5C-9D16-132CC92680AF}" name="order_date"/>
    <tableColumn id="10" xr3:uid="{C89BFF87-274D-4C39-A011-C9779FF588C0}" name="order-ship_duration"/>
    <tableColumn id="11" xr3:uid="{E637EFC7-06B4-4E09-8692-0A7CC276367A}" name="shipping_date"/>
    <tableColumn id="12" xr3:uid="{A22987FC-BCB2-439D-80E5-6280F595C50D}" name="delivery_status"/>
    <tableColumn id="13" xr3:uid="{41E78E30-3B89-4896-9FE5-1CBEF986D4F7}" name="payment_method"/>
    <tableColumn id="14" xr3:uid="{439676D4-F516-4545-95A8-77F722D52C39}" name="Revenue"/>
    <tableColumn id="15" xr3:uid="{0D26A51C-7F6C-428E-9856-E4442EAABE39}" name="region"/>
    <tableColumn id="16" xr3:uid="{84CB8E9F-2F4A-4C3A-8CDC-DB91BA87E7B6}" name="profi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76C6FBB-1CE8-45F9-95FE-0154B427C19C}" name="Table11" displayName="Table11" ref="A3:P401" totalsRowShown="0">
  <autoFilter ref="A3:P401" xr:uid="{C76C6FBB-1CE8-45F9-95FE-0154B427C19C}"/>
  <tableColumns count="16">
    <tableColumn id="1" xr3:uid="{4C13595E-6273-4E82-8034-E27358ADFB54}" name="order_id"/>
    <tableColumn id="2" xr3:uid="{7FB823EC-1D3C-4D0D-8C09-08F7C726BAF4}" name="product_id"/>
    <tableColumn id="3" xr3:uid="{A5B9E124-A02F-4646-B8BB-6376C7950E1A}" name="customer_id"/>
    <tableColumn id="4" xr3:uid="{C599C16B-BC78-4364-B32E-FB3345827954}" name="price"/>
    <tableColumn id="5" xr3:uid="{3211EFE1-32F1-4CF4-8314-64F4ACCF8286}" name="base_price"/>
    <tableColumn id="6" xr3:uid="{4F906BBC-6B83-46DA-9DD5-EFBC9B85DB8B}" name="quantity"/>
    <tableColumn id="7" xr3:uid="{B2C6DBEC-6525-48F0-BA74-C2D5E9235271}" name="discount_amount"/>
    <tableColumn id="8" xr3:uid="{52E0B1B2-FB99-4E38-AD05-EFF01856B31D}" name="discount_percent"/>
    <tableColumn id="9" xr3:uid="{C195C828-BF81-47F8-B37E-E3F01EBFA76D}" name="order_date"/>
    <tableColumn id="10" xr3:uid="{5A241987-63F3-45A9-9274-0F3E67AFDB67}" name="order-ship_duration"/>
    <tableColumn id="11" xr3:uid="{B3113D5A-D4B5-4B15-A4E8-8CEE17018B66}" name="shipping_date"/>
    <tableColumn id="12" xr3:uid="{BF8D8A8D-8805-479B-8D92-9F995EE23CFD}" name="delivery_status"/>
    <tableColumn id="13" xr3:uid="{8F43392A-874A-4625-A974-5512E4DC86A7}" name="payment_method"/>
    <tableColumn id="14" xr3:uid="{F76288AE-41A2-4B72-8635-ACFDABD12233}" name="Revenue"/>
    <tableColumn id="15" xr3:uid="{1BB346DE-F1CD-43A8-A2E4-8A1DD9EA37C3}" name="region"/>
    <tableColumn id="16" xr3:uid="{A8F64923-A255-4D40-A1C4-54FF77167CE7}" name="prof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C4271F-6FF9-4D22-84FD-7653060513C1}" name="Table9" displayName="Table9" ref="A3:P4" totalsRowShown="0">
  <autoFilter ref="A3:P4" xr:uid="{C1C4271F-6FF9-4D22-84FD-7653060513C1}"/>
  <tableColumns count="16">
    <tableColumn id="1" xr3:uid="{8DEAAACB-983C-4989-B8F3-818515BA8DA1}" name="order_id"/>
    <tableColumn id="2" xr3:uid="{44B4D2FC-F263-41B3-8F26-D03B287B1583}" name="product_id"/>
    <tableColumn id="3" xr3:uid="{A006EABE-4237-40CF-9890-0C11D4E77305}" name="customer_id"/>
    <tableColumn id="4" xr3:uid="{AE997EE1-4321-4001-AF71-D98804002A97}" name="price"/>
    <tableColumn id="5" xr3:uid="{6E7D6E9C-2EBB-444B-BAC5-0D6A07027F19}" name="base_price"/>
    <tableColumn id="6" xr3:uid="{E541F461-7F03-449E-9310-AB9ABAC9748B}" name="quantity"/>
    <tableColumn id="7" xr3:uid="{264B9568-843A-42A5-8DC4-1DAF0AE2015E}" name="discount_amount"/>
    <tableColumn id="8" xr3:uid="{7276BDD7-CAA5-4522-9CC3-3A24575F92F5}" name="discount_percent"/>
    <tableColumn id="9" xr3:uid="{C60A105F-A0DE-462F-89F5-D4AB7E0C0F5B}" name="order_date"/>
    <tableColumn id="10" xr3:uid="{07152697-5E6D-43A4-BFBF-2D6B98454630}" name="order-ship_duration"/>
    <tableColumn id="11" xr3:uid="{4DA25E69-08B3-46C1-913D-86133614CD55}" name="shipping_date"/>
    <tableColumn id="12" xr3:uid="{8B1F0BFB-5F63-465C-BCE9-4C80161D70C8}" name="delivery_status"/>
    <tableColumn id="13" xr3:uid="{EAA0B613-08E0-48C5-9AFF-72C67F7FECE2}" name="payment_method"/>
    <tableColumn id="14" xr3:uid="{E0E11D3B-CEE8-4EF6-8B3C-0E15C70F9A27}" name="Revenue"/>
    <tableColumn id="15" xr3:uid="{2001388B-9798-42CD-83E1-68AEC477BD82}" name="region"/>
    <tableColumn id="16" xr3:uid="{11FDACB4-3068-497D-9183-472A0F9CA4E5}" name="profi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F7D8236-3176-42B4-A2B3-37DB811E3146}" name="Table10" displayName="Table10" ref="I13:M18" totalsRowShown="0">
  <autoFilter ref="I13:M18" xr:uid="{AF7D8236-3176-42B4-A2B3-37DB811E3146}"/>
  <tableColumns count="5">
    <tableColumn id="1" xr3:uid="{E2F950B7-A22A-4380-913C-55EFFE17E010}" name="Discount">
      <calculatedColumnFormula>I5</calculatedColumnFormula>
    </tableColumn>
    <tableColumn id="2" xr3:uid="{7D3BA4E6-98B1-4007-B202-1A05FBB952DE}" name="Average Profit"/>
    <tableColumn id="3" xr3:uid="{AD011709-A581-4E7C-BBB7-CA9D34A6B8F2}" name="Total Orders"/>
    <tableColumn id="4" xr3:uid="{D38CFEDB-C884-4AE0-B25C-D4B06251586B}" name="Total Quantity"/>
    <tableColumn id="5" xr3:uid="{5B8FFD31-2674-4A77-90CE-5A7031350CF8}" name="Average quantity per orders"/>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CD6E71C-9097-42E5-A9ED-D2210E10994F}" name="Table12" displayName="Table12" ref="R4:S5" totalsRowShown="0" dataDxfId="402">
  <autoFilter ref="R4:S5" xr:uid="{3CD6E71C-9097-42E5-A9ED-D2210E10994F}"/>
  <tableColumns count="2">
    <tableColumn id="1" xr3:uid="{7B59427A-C9F6-4383-B86B-21B47C967516}" name="YES" dataDxfId="404"/>
    <tableColumn id="2" xr3:uid="{735C7C10-0B38-4082-83E3-6446EBF96C40}" name="NO" dataDxfId="40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DC1B58-BAC4-439D-AE3A-E85F9A2CD67B}" name="Table1214" displayName="Table1214" ref="R8:S9" totalsRowShown="0">
  <autoFilter ref="R8:S9" xr:uid="{6EDC1B58-BAC4-439D-AE3A-E85F9A2CD67B}"/>
  <tableColumns count="2">
    <tableColumn id="1" xr3:uid="{1EFD8A6B-4BF3-414D-AF46-B9CCCD48A92C}" name="YES" dataDxfId="401">
      <calculatedColumnFormula>GETPIVOTDATA("Sum of quantity",$I$4,"discount_percent",0)/GETPIVOTDATA("Count of order_id",$I$4,"discount_percent",0)</calculatedColumnFormula>
    </tableColumn>
    <tableColumn id="2" xr3:uid="{85353ACB-933A-40AB-8DDB-F95AFCB1C6C5}" name="NO" dataDxfId="400">
      <calculatedColumnFormula>SUM(L6:L9)/SUM(K6:K9)</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CCFC51-277B-4076-80A1-FB61A3AC2C8D}" name="delivered_orders_table" displayName="delivered_orders_table" ref="A1:R3659" tableType="queryTable" totalsRowShown="0">
  <autoFilter ref="A1:R3659" xr:uid="{B3CCFC51-277B-4076-80A1-FB61A3AC2C8D}">
    <filterColumn colId="1">
      <filters>
        <filter val="876646"/>
      </filters>
    </filterColumn>
  </autoFilter>
  <tableColumns count="18">
    <tableColumn id="1" xr3:uid="{62E16F74-6DBC-4B1B-97CF-0CB0A934DA49}" uniqueName="1" name="order_id" queryTableFieldId="1"/>
    <tableColumn id="2" xr3:uid="{F6A5C693-8DD4-4AF0-BFF4-D6C8EA0DDC9E}" uniqueName="2" name="product_id" queryTableFieldId="2"/>
    <tableColumn id="3" xr3:uid="{B3248650-4F00-4461-A842-7D104E2A4B03}" uniqueName="3" name="customer_id" queryTableFieldId="3"/>
    <tableColumn id="4" xr3:uid="{C07ABD9E-AB04-4B04-91E1-5DACC63193C3}" uniqueName="4" name="price" queryTableFieldId="4"/>
    <tableColumn id="5" xr3:uid="{C0B042EC-C985-44C0-A131-15028DFB290E}" uniqueName="5" name="base_price" queryTableFieldId="5"/>
    <tableColumn id="6" xr3:uid="{D714C20E-1CF3-4DAC-9321-EB958B8617EB}" uniqueName="6" name="quantity" queryTableFieldId="6"/>
    <tableColumn id="7" xr3:uid="{0B9F3DD5-15A0-4096-9B66-7E4A9788AFFE}" uniqueName="7" name="discount_amount" queryTableFieldId="7"/>
    <tableColumn id="8" xr3:uid="{E9DFF3A5-14A0-4A88-AC5D-9CC6741C0213}" uniqueName="8" name="discount_percent" queryTableFieldId="8"/>
    <tableColumn id="19" xr3:uid="{EF6E2234-902D-4A13-B3DF-BFF093FFDD3F}" uniqueName="19" name="Column1" queryTableFieldId="20" dataDxfId="418"/>
    <tableColumn id="9" xr3:uid="{2CA899C0-F0A3-4992-87BA-08D65B08F56C}" uniqueName="9" name="order_date" queryTableFieldId="9" dataDxfId="417"/>
    <tableColumn id="10" xr3:uid="{9D4F53CE-1E86-400E-9B45-D3017011A754}" uniqueName="10" name="order-ship_duration" queryTableFieldId="10"/>
    <tableColumn id="11" xr3:uid="{1C6D4509-8004-4576-8930-A7141B61DD3E}" uniqueName="11" name="shipping_date" queryTableFieldId="11" dataDxfId="416"/>
    <tableColumn id="12" xr3:uid="{20A0AE11-D677-4874-A508-AE9BE8C4E143}" uniqueName="12" name="delivery_status" queryTableFieldId="12" dataDxfId="415"/>
    <tableColumn id="13" xr3:uid="{7DF6C6C8-E312-475C-B394-FA545B9DD527}" uniqueName="13" name="payment_method" queryTableFieldId="13" dataDxfId="414"/>
    <tableColumn id="14" xr3:uid="{565406EA-5837-4259-803A-C39FA9D23668}" uniqueName="14" name="Revenue" queryTableFieldId="14"/>
    <tableColumn id="15" xr3:uid="{5C5B7387-3EC5-4790-90BF-31180DE98690}" uniqueName="15" name="region" queryTableFieldId="15" dataDxfId="413"/>
    <tableColumn id="16" xr3:uid="{DCAF7E2E-46F9-49F8-8E8C-3B303D3213B3}" uniqueName="16" name="profit" queryTableFieldId="16"/>
    <tableColumn id="17" xr3:uid="{9AF67885-0933-4594-A39D-4225858E80BD}" uniqueName="17" name="Column2" queryTableFieldId="21" dataDxfId="405">
      <calculatedColumnFormula>delivered_orders_table[[#This Row],[price]]*delivered_orders_table[[#This Row],[quantity]]</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825BDA-2938-4944-B6E8-24EC6C3C5713}" name="orders" displayName="orders" ref="A1:P4824" tableType="queryTable" totalsRowShown="0">
  <autoFilter ref="A1:P4824" xr:uid="{8F825BDA-2938-4944-B6E8-24EC6C3C5713}"/>
  <sortState xmlns:xlrd2="http://schemas.microsoft.com/office/spreadsheetml/2017/richdata2" ref="A2:P4824">
    <sortCondition ref="H1:H4824"/>
  </sortState>
  <tableColumns count="16">
    <tableColumn id="1" xr3:uid="{5FB5EB6E-FBCB-427D-89D2-2E3351B22672}" uniqueName="1" name="order_id" queryTableFieldId="1"/>
    <tableColumn id="2" xr3:uid="{31905E9F-8D5E-4856-82E9-20FA5D75849E}" uniqueName="2" name="product_id" queryTableFieldId="2"/>
    <tableColumn id="3" xr3:uid="{EBC5A65F-A1DA-48F1-ADE1-4821E2894A78}" uniqueName="3" name="customer_id" queryTableFieldId="3"/>
    <tableColumn id="4" xr3:uid="{137BB560-BA36-462B-BDE6-90DDBFF62D44}" uniqueName="4" name="price" queryTableFieldId="4"/>
    <tableColumn id="5" xr3:uid="{486E5242-FBAE-4C84-9EF6-4DA8099CC39E}" uniqueName="5" name="quantity" queryTableFieldId="5"/>
    <tableColumn id="6" xr3:uid="{94BCF8F3-ADE2-4386-814E-179790BFC768}" uniqueName="6" name="discount_amount" queryTableFieldId="6"/>
    <tableColumn id="7" xr3:uid="{D8D0631A-624C-4510-8EEE-C388C1DA65D8}" uniqueName="7" name="discount_percent" queryTableFieldId="7"/>
    <tableColumn id="8" xr3:uid="{520BB419-8E7E-430A-A3F5-B6F5424AF294}" uniqueName="8" name="order_date" queryTableFieldId="8" dataDxfId="412"/>
    <tableColumn id="9" xr3:uid="{15EB218F-71C1-4A16-9167-869A8997D86C}" uniqueName="9" name="order-ship_duration" queryTableFieldId="9"/>
    <tableColumn id="10" xr3:uid="{DA8C6230-5B65-4E1B-8BE3-227C9A394D45}" uniqueName="10" name="shipping_date" queryTableFieldId="10" dataDxfId="411"/>
    <tableColumn id="11" xr3:uid="{5EB1158F-CC29-4B49-9F22-6D2B282F270C}" uniqueName="11" name="delivery_status" queryTableFieldId="11" dataDxfId="410"/>
    <tableColumn id="12" xr3:uid="{5CCF6253-F5E9-410C-9723-933B7C4F8696}" uniqueName="12" name="payment_method" queryTableFieldId="12" dataDxfId="409"/>
    <tableColumn id="13" xr3:uid="{D96F43AB-39D8-422A-A067-03AA19D26FB5}" uniqueName="13" name="Revenue" queryTableFieldId="13"/>
    <tableColumn id="14" xr3:uid="{7F0754E1-F1B1-4CBE-BDD0-29369CF73F7A}" uniqueName="14" name="region" queryTableFieldId="14" dataDxfId="408"/>
    <tableColumn id="15" xr3:uid="{74373BCF-A457-4CA0-8B78-C266C332CE35}" uniqueName="15" name="MyUnknownColumn" queryTableFieldId="15" dataDxfId="407"/>
    <tableColumn id="16" xr3:uid="{658FFA77-23BA-4778-AD00-BDFD856090A1}" uniqueName="16" name="MyUnknownColumn_[0]" queryTableFieldId="16" dataDxfId="40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microsoft.com/office/2007/relationships/slicer" Target="../slicers/slicer2.xml"/><Relationship Id="rId5" Type="http://schemas.openxmlformats.org/officeDocument/2006/relationships/pivotTable" Target="../pivotTables/pivotTable7.xml"/><Relationship Id="rId10" Type="http://schemas.openxmlformats.org/officeDocument/2006/relationships/drawing" Target="../drawings/drawing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microsoft.com/office/2007/relationships/slicer" Target="../slicers/slicer3.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table" Target="../tables/table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table" Target="../tables/table10.xml"/><Relationship Id="rId5" Type="http://schemas.openxmlformats.org/officeDocument/2006/relationships/pivotTable" Target="../pivotTables/pivotTable16.xml"/><Relationship Id="rId10" Type="http://schemas.openxmlformats.org/officeDocument/2006/relationships/table" Target="../tables/table9.xml"/><Relationship Id="rId4" Type="http://schemas.openxmlformats.org/officeDocument/2006/relationships/pivotTable" Target="../pivotTables/pivotTable15.xml"/><Relationship Id="rId9"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F4E6-1EF4-4CA9-B6FA-ECEE63EF5153}">
  <dimension ref="A1:F6"/>
  <sheetViews>
    <sheetView workbookViewId="0"/>
  </sheetViews>
  <sheetFormatPr defaultRowHeight="14.4" x14ac:dyDescent="0.3"/>
  <cols>
    <col min="1" max="1" width="8.77734375" bestFit="1" customWidth="1"/>
    <col min="2" max="2" width="12.77734375" bestFit="1" customWidth="1"/>
    <col min="3" max="3" width="15" bestFit="1" customWidth="1"/>
    <col min="4" max="4" width="15.33203125" bestFit="1" customWidth="1"/>
    <col min="5" max="5" width="13.44140625" bestFit="1" customWidth="1"/>
    <col min="6" max="6" width="18.44140625" bestFit="1" customWidth="1"/>
  </cols>
  <sheetData>
    <row r="1" spans="1:6" x14ac:dyDescent="0.3">
      <c r="A1" t="s">
        <v>19</v>
      </c>
      <c r="B1" t="s">
        <v>4</v>
      </c>
      <c r="C1" t="s">
        <v>3</v>
      </c>
      <c r="D1" t="s">
        <v>5</v>
      </c>
      <c r="E1" t="s">
        <v>6</v>
      </c>
      <c r="F1" t="s">
        <v>7</v>
      </c>
    </row>
    <row r="2" spans="1:6" x14ac:dyDescent="0.3">
      <c r="A2" t="s">
        <v>20</v>
      </c>
      <c r="B2">
        <v>5527086.9000000004</v>
      </c>
      <c r="C2">
        <v>15947405.9</v>
      </c>
      <c r="D2">
        <v>1559</v>
      </c>
      <c r="E2">
        <v>956</v>
      </c>
      <c r="F2">
        <v>3545.28</v>
      </c>
    </row>
    <row r="3" spans="1:6" x14ac:dyDescent="0.3">
      <c r="A3" t="s">
        <v>21</v>
      </c>
      <c r="B3">
        <v>5310894.4000000004</v>
      </c>
      <c r="C3">
        <v>16573556.4</v>
      </c>
      <c r="D3">
        <v>1672</v>
      </c>
      <c r="E3">
        <v>1022</v>
      </c>
      <c r="F3">
        <v>3176.37</v>
      </c>
    </row>
    <row r="4" spans="1:6" x14ac:dyDescent="0.3">
      <c r="A4" t="s">
        <v>22</v>
      </c>
      <c r="B4">
        <v>4421164.5999999996</v>
      </c>
      <c r="C4">
        <v>13223793.6</v>
      </c>
      <c r="D4">
        <v>1333</v>
      </c>
      <c r="E4">
        <v>792</v>
      </c>
      <c r="F4">
        <v>3316.7</v>
      </c>
    </row>
    <row r="5" spans="1:6" x14ac:dyDescent="0.3">
      <c r="A5" t="s">
        <v>23</v>
      </c>
      <c r="B5">
        <v>4351165.1500000004</v>
      </c>
      <c r="C5">
        <v>13273785.15</v>
      </c>
      <c r="D5">
        <v>1343</v>
      </c>
      <c r="E5">
        <v>794</v>
      </c>
      <c r="F5">
        <v>3239.88</v>
      </c>
    </row>
    <row r="6" spans="1:6" x14ac:dyDescent="0.3">
      <c r="A6" t="s">
        <v>24</v>
      </c>
      <c r="B6">
        <v>435707.75</v>
      </c>
      <c r="C6">
        <v>1342919.75</v>
      </c>
      <c r="D6">
        <v>142</v>
      </c>
      <c r="E6">
        <v>84</v>
      </c>
      <c r="F6">
        <v>3068.36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3A4F-6621-4B44-95D1-49BEDF83CA59}">
  <dimension ref="A1:F5"/>
  <sheetViews>
    <sheetView workbookViewId="0"/>
  </sheetViews>
  <sheetFormatPr defaultRowHeight="14.4" x14ac:dyDescent="0.3"/>
  <cols>
    <col min="1" max="1" width="18.5546875" bestFit="1" customWidth="1"/>
    <col min="2" max="2" width="12.77734375" bestFit="1" customWidth="1"/>
    <col min="3" max="3" width="15" bestFit="1" customWidth="1"/>
    <col min="4" max="4" width="15.33203125" bestFit="1" customWidth="1"/>
    <col min="5" max="5" width="13.44140625" bestFit="1" customWidth="1"/>
    <col min="6" max="6" width="18.44140625" bestFit="1" customWidth="1"/>
  </cols>
  <sheetData>
    <row r="1" spans="1:6" x14ac:dyDescent="0.3">
      <c r="A1" t="s">
        <v>14</v>
      </c>
      <c r="B1" t="s">
        <v>4</v>
      </c>
      <c r="C1" t="s">
        <v>3</v>
      </c>
      <c r="D1" t="s">
        <v>5</v>
      </c>
      <c r="E1" t="s">
        <v>6</v>
      </c>
      <c r="F1" t="s">
        <v>7</v>
      </c>
    </row>
    <row r="2" spans="1:6" x14ac:dyDescent="0.3">
      <c r="A2" t="s">
        <v>15</v>
      </c>
      <c r="B2">
        <v>10074559.449999999</v>
      </c>
      <c r="C2">
        <v>29403888.449999999</v>
      </c>
      <c r="D2">
        <v>2929</v>
      </c>
      <c r="E2">
        <v>1756</v>
      </c>
      <c r="F2">
        <v>3439.59</v>
      </c>
    </row>
    <row r="3" spans="1:6" x14ac:dyDescent="0.3">
      <c r="A3" t="s">
        <v>16</v>
      </c>
      <c r="B3">
        <v>4649503.25</v>
      </c>
      <c r="C3">
        <v>14056509.25</v>
      </c>
      <c r="D3">
        <v>1408</v>
      </c>
      <c r="E3">
        <v>877</v>
      </c>
      <c r="F3">
        <v>3302.2</v>
      </c>
    </row>
    <row r="4" spans="1:6" x14ac:dyDescent="0.3">
      <c r="A4" t="s">
        <v>17</v>
      </c>
      <c r="B4">
        <v>3061721.15</v>
      </c>
      <c r="C4">
        <v>9351528.1500000004</v>
      </c>
      <c r="D4">
        <v>950</v>
      </c>
      <c r="E4">
        <v>553</v>
      </c>
      <c r="F4">
        <v>3222.86</v>
      </c>
    </row>
    <row r="5" spans="1:6" x14ac:dyDescent="0.3">
      <c r="A5" t="s">
        <v>18</v>
      </c>
      <c r="B5">
        <v>2260234.9500000002</v>
      </c>
      <c r="C5">
        <v>7549534.9500000002</v>
      </c>
      <c r="D5">
        <v>762</v>
      </c>
      <c r="E5">
        <v>462</v>
      </c>
      <c r="F5">
        <v>2966.19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DC56-081A-4992-B398-B800D50FC421}">
  <dimension ref="A1:F1374"/>
  <sheetViews>
    <sheetView workbookViewId="0"/>
  </sheetViews>
  <sheetFormatPr defaultRowHeight="14.4" x14ac:dyDescent="0.3"/>
  <cols>
    <col min="1" max="1" width="13.6640625" bestFit="1" customWidth="1"/>
    <col min="2" max="2" width="12.77734375" bestFit="1" customWidth="1"/>
    <col min="3" max="3" width="15" bestFit="1" customWidth="1"/>
    <col min="4" max="4" width="15.33203125" bestFit="1" customWidth="1"/>
    <col min="5" max="5" width="13.44140625" bestFit="1" customWidth="1"/>
    <col min="6" max="6" width="18.44140625" bestFit="1" customWidth="1"/>
  </cols>
  <sheetData>
    <row r="1" spans="1:6" x14ac:dyDescent="0.3">
      <c r="A1" t="s">
        <v>13</v>
      </c>
      <c r="B1" t="s">
        <v>4</v>
      </c>
      <c r="C1" t="s">
        <v>3</v>
      </c>
      <c r="D1" t="s">
        <v>5</v>
      </c>
      <c r="E1" t="s">
        <v>6</v>
      </c>
      <c r="F1" t="s">
        <v>7</v>
      </c>
    </row>
    <row r="2" spans="1:6" x14ac:dyDescent="0.3">
      <c r="A2">
        <v>341822</v>
      </c>
      <c r="B2">
        <v>133762.6</v>
      </c>
      <c r="C2">
        <v>191804.6</v>
      </c>
      <c r="D2">
        <v>13</v>
      </c>
      <c r="E2">
        <v>6</v>
      </c>
      <c r="F2">
        <v>10289.43</v>
      </c>
    </row>
    <row r="3" spans="1:6" x14ac:dyDescent="0.3">
      <c r="A3">
        <v>486780</v>
      </c>
      <c r="B3">
        <v>131306.79999999999</v>
      </c>
      <c r="C3">
        <v>185058.8</v>
      </c>
      <c r="D3">
        <v>16</v>
      </c>
      <c r="E3">
        <v>5</v>
      </c>
      <c r="F3">
        <v>8206.68</v>
      </c>
    </row>
    <row r="4" spans="1:6" x14ac:dyDescent="0.3">
      <c r="A4">
        <v>263648</v>
      </c>
      <c r="B4">
        <v>114999.15</v>
      </c>
      <c r="C4">
        <v>201409.15</v>
      </c>
      <c r="D4">
        <v>18</v>
      </c>
      <c r="E4">
        <v>10</v>
      </c>
      <c r="F4">
        <v>6388.84</v>
      </c>
    </row>
    <row r="5" spans="1:6" x14ac:dyDescent="0.3">
      <c r="A5">
        <v>554877</v>
      </c>
      <c r="B5">
        <v>108662.6</v>
      </c>
      <c r="C5">
        <v>190842.6</v>
      </c>
      <c r="D5">
        <v>12</v>
      </c>
      <c r="E5">
        <v>4</v>
      </c>
      <c r="F5">
        <v>9055.2199999999993</v>
      </c>
    </row>
    <row r="6" spans="1:6" x14ac:dyDescent="0.3">
      <c r="A6">
        <v>345131</v>
      </c>
      <c r="B6">
        <v>107324.6</v>
      </c>
      <c r="C6">
        <v>187834.6</v>
      </c>
      <c r="D6">
        <v>15</v>
      </c>
      <c r="E6">
        <v>8</v>
      </c>
      <c r="F6">
        <v>7154.97</v>
      </c>
    </row>
    <row r="7" spans="1:6" x14ac:dyDescent="0.3">
      <c r="A7">
        <v>785549</v>
      </c>
      <c r="B7">
        <v>106296.6</v>
      </c>
      <c r="C7">
        <v>193675.6</v>
      </c>
      <c r="D7">
        <v>13</v>
      </c>
      <c r="E7">
        <v>6</v>
      </c>
      <c r="F7">
        <v>8176.66</v>
      </c>
    </row>
    <row r="8" spans="1:6" x14ac:dyDescent="0.3">
      <c r="A8">
        <v>867782</v>
      </c>
      <c r="B8">
        <v>102971.2</v>
      </c>
      <c r="C8">
        <v>152441.20000000001</v>
      </c>
      <c r="D8">
        <v>11</v>
      </c>
      <c r="E8">
        <v>6</v>
      </c>
      <c r="F8">
        <v>9361.02</v>
      </c>
    </row>
    <row r="9" spans="1:6" x14ac:dyDescent="0.3">
      <c r="A9">
        <v>843852</v>
      </c>
      <c r="B9">
        <v>96886.65</v>
      </c>
      <c r="C9">
        <v>186935.65</v>
      </c>
      <c r="D9">
        <v>15</v>
      </c>
      <c r="E9">
        <v>8</v>
      </c>
      <c r="F9">
        <v>6459.11</v>
      </c>
    </row>
    <row r="10" spans="1:6" x14ac:dyDescent="0.3">
      <c r="A10">
        <v>887603</v>
      </c>
      <c r="B10">
        <v>95116.9</v>
      </c>
      <c r="C10">
        <v>117424.9</v>
      </c>
      <c r="D10">
        <v>8</v>
      </c>
      <c r="E10">
        <v>4</v>
      </c>
      <c r="F10">
        <v>11889.61</v>
      </c>
    </row>
    <row r="11" spans="1:6" x14ac:dyDescent="0.3">
      <c r="A11">
        <v>741704</v>
      </c>
      <c r="B11">
        <v>91277.6</v>
      </c>
      <c r="C11">
        <v>128399.6</v>
      </c>
      <c r="D11">
        <v>10</v>
      </c>
      <c r="E11">
        <v>5</v>
      </c>
      <c r="F11">
        <v>9127.76</v>
      </c>
    </row>
    <row r="12" spans="1:6" x14ac:dyDescent="0.3">
      <c r="A12">
        <v>617375</v>
      </c>
      <c r="B12">
        <v>84333</v>
      </c>
      <c r="C12">
        <v>113007</v>
      </c>
      <c r="D12">
        <v>6</v>
      </c>
      <c r="E12">
        <v>3</v>
      </c>
      <c r="F12">
        <v>14055.5</v>
      </c>
    </row>
    <row r="13" spans="1:6" x14ac:dyDescent="0.3">
      <c r="A13">
        <v>341003</v>
      </c>
      <c r="B13">
        <v>83293.2</v>
      </c>
      <c r="C13">
        <v>119429.2</v>
      </c>
      <c r="D13">
        <v>8</v>
      </c>
      <c r="E13">
        <v>4</v>
      </c>
      <c r="F13">
        <v>10411.65</v>
      </c>
    </row>
    <row r="14" spans="1:6" x14ac:dyDescent="0.3">
      <c r="A14">
        <v>241683</v>
      </c>
      <c r="B14">
        <v>82861.75</v>
      </c>
      <c r="C14">
        <v>139475.75</v>
      </c>
      <c r="D14">
        <v>12</v>
      </c>
      <c r="E14">
        <v>6</v>
      </c>
      <c r="F14">
        <v>6905.15</v>
      </c>
    </row>
    <row r="15" spans="1:6" x14ac:dyDescent="0.3">
      <c r="A15">
        <v>382294</v>
      </c>
      <c r="B15">
        <v>82735.3</v>
      </c>
      <c r="C15">
        <v>130769.3</v>
      </c>
      <c r="D15">
        <v>9</v>
      </c>
      <c r="E15">
        <v>5</v>
      </c>
      <c r="F15">
        <v>9192.81</v>
      </c>
    </row>
    <row r="16" spans="1:6" x14ac:dyDescent="0.3">
      <c r="A16">
        <v>200754</v>
      </c>
      <c r="B16">
        <v>82271</v>
      </c>
      <c r="C16">
        <v>140164</v>
      </c>
      <c r="D16">
        <v>10</v>
      </c>
      <c r="E16">
        <v>5</v>
      </c>
      <c r="F16">
        <v>8227.1</v>
      </c>
    </row>
    <row r="17" spans="1:6" x14ac:dyDescent="0.3">
      <c r="A17">
        <v>722998</v>
      </c>
      <c r="B17">
        <v>82268.2</v>
      </c>
      <c r="C17">
        <v>176585.2</v>
      </c>
      <c r="D17">
        <v>13</v>
      </c>
      <c r="E17">
        <v>7</v>
      </c>
      <c r="F17">
        <v>6328.32</v>
      </c>
    </row>
    <row r="18" spans="1:6" x14ac:dyDescent="0.3">
      <c r="A18">
        <v>447678</v>
      </c>
      <c r="B18">
        <v>81652.399999999994</v>
      </c>
      <c r="C18">
        <v>113184.4</v>
      </c>
      <c r="D18">
        <v>8</v>
      </c>
      <c r="E18">
        <v>4</v>
      </c>
      <c r="F18">
        <v>10206.549999999999</v>
      </c>
    </row>
    <row r="19" spans="1:6" x14ac:dyDescent="0.3">
      <c r="A19">
        <v>872550</v>
      </c>
      <c r="B19">
        <v>81568.75</v>
      </c>
      <c r="C19">
        <v>98831.75</v>
      </c>
      <c r="D19">
        <v>6</v>
      </c>
      <c r="E19">
        <v>3</v>
      </c>
      <c r="F19">
        <v>13594.79</v>
      </c>
    </row>
    <row r="20" spans="1:6" x14ac:dyDescent="0.3">
      <c r="A20">
        <v>640186</v>
      </c>
      <c r="B20">
        <v>80440.45</v>
      </c>
      <c r="C20">
        <v>148523.45000000001</v>
      </c>
      <c r="D20">
        <v>11</v>
      </c>
      <c r="E20">
        <v>5</v>
      </c>
      <c r="F20">
        <v>7312.77</v>
      </c>
    </row>
    <row r="21" spans="1:6" x14ac:dyDescent="0.3">
      <c r="A21">
        <v>536318</v>
      </c>
      <c r="B21">
        <v>76659.199999999997</v>
      </c>
      <c r="C21">
        <v>175301.2</v>
      </c>
      <c r="D21">
        <v>12</v>
      </c>
      <c r="E21">
        <v>6</v>
      </c>
      <c r="F21">
        <v>6388.27</v>
      </c>
    </row>
    <row r="22" spans="1:6" x14ac:dyDescent="0.3">
      <c r="A22">
        <v>714646</v>
      </c>
      <c r="B22">
        <v>75512</v>
      </c>
      <c r="C22">
        <v>129894</v>
      </c>
      <c r="D22">
        <v>10</v>
      </c>
      <c r="E22">
        <v>3</v>
      </c>
      <c r="F22">
        <v>7551.2</v>
      </c>
    </row>
    <row r="23" spans="1:6" x14ac:dyDescent="0.3">
      <c r="A23">
        <v>757381</v>
      </c>
      <c r="B23">
        <v>75458.05</v>
      </c>
      <c r="C23">
        <v>128896.05</v>
      </c>
      <c r="D23">
        <v>11</v>
      </c>
      <c r="E23">
        <v>4</v>
      </c>
      <c r="F23">
        <v>6859.82</v>
      </c>
    </row>
    <row r="24" spans="1:6" x14ac:dyDescent="0.3">
      <c r="A24">
        <v>864001</v>
      </c>
      <c r="B24">
        <v>75293.149999999994</v>
      </c>
      <c r="C24">
        <v>96415.15</v>
      </c>
      <c r="D24">
        <v>10</v>
      </c>
      <c r="E24">
        <v>4</v>
      </c>
      <c r="F24">
        <v>7529.32</v>
      </c>
    </row>
    <row r="25" spans="1:6" x14ac:dyDescent="0.3">
      <c r="A25">
        <v>431444</v>
      </c>
      <c r="B25">
        <v>74908.3</v>
      </c>
      <c r="C25">
        <v>125960.3</v>
      </c>
      <c r="D25">
        <v>12</v>
      </c>
      <c r="E25">
        <v>6</v>
      </c>
      <c r="F25">
        <v>6242.36</v>
      </c>
    </row>
    <row r="26" spans="1:6" x14ac:dyDescent="0.3">
      <c r="A26">
        <v>895650</v>
      </c>
      <c r="B26">
        <v>72007</v>
      </c>
      <c r="C26">
        <v>101454</v>
      </c>
      <c r="D26">
        <v>7</v>
      </c>
      <c r="E26">
        <v>3</v>
      </c>
      <c r="F26">
        <v>10286.709999999999</v>
      </c>
    </row>
    <row r="27" spans="1:6" x14ac:dyDescent="0.3">
      <c r="A27">
        <v>900722</v>
      </c>
      <c r="B27">
        <v>71696.95</v>
      </c>
      <c r="C27">
        <v>93691.95</v>
      </c>
      <c r="D27">
        <v>6</v>
      </c>
      <c r="E27">
        <v>3</v>
      </c>
      <c r="F27">
        <v>11949.49</v>
      </c>
    </row>
    <row r="28" spans="1:6" x14ac:dyDescent="0.3">
      <c r="A28">
        <v>540881</v>
      </c>
      <c r="B28">
        <v>70663.899999999994</v>
      </c>
      <c r="C28">
        <v>96740.9</v>
      </c>
      <c r="D28">
        <v>6</v>
      </c>
      <c r="E28">
        <v>3</v>
      </c>
      <c r="F28">
        <v>11777.32</v>
      </c>
    </row>
    <row r="29" spans="1:6" x14ac:dyDescent="0.3">
      <c r="A29">
        <v>683100</v>
      </c>
      <c r="B29">
        <v>70614.2</v>
      </c>
      <c r="C29">
        <v>98716.2</v>
      </c>
      <c r="D29">
        <v>7</v>
      </c>
      <c r="E29">
        <v>3</v>
      </c>
      <c r="F29">
        <v>10087.74</v>
      </c>
    </row>
    <row r="30" spans="1:6" x14ac:dyDescent="0.3">
      <c r="A30">
        <v>726199</v>
      </c>
      <c r="B30">
        <v>70584</v>
      </c>
      <c r="C30">
        <v>90864</v>
      </c>
      <c r="D30">
        <v>5</v>
      </c>
      <c r="E30">
        <v>3</v>
      </c>
      <c r="F30">
        <v>14116.8</v>
      </c>
    </row>
    <row r="31" spans="1:6" x14ac:dyDescent="0.3">
      <c r="A31">
        <v>750744</v>
      </c>
      <c r="B31">
        <v>70488.7</v>
      </c>
      <c r="C31">
        <v>75571.7</v>
      </c>
      <c r="D31">
        <v>5</v>
      </c>
      <c r="E31">
        <v>2</v>
      </c>
      <c r="F31">
        <v>14097.74</v>
      </c>
    </row>
    <row r="32" spans="1:6" x14ac:dyDescent="0.3">
      <c r="A32">
        <v>847736</v>
      </c>
      <c r="B32">
        <v>70456.5</v>
      </c>
      <c r="C32">
        <v>101911.5</v>
      </c>
      <c r="D32">
        <v>7</v>
      </c>
      <c r="E32">
        <v>4</v>
      </c>
      <c r="F32">
        <v>10065.209999999999</v>
      </c>
    </row>
    <row r="33" spans="1:6" x14ac:dyDescent="0.3">
      <c r="A33">
        <v>960397</v>
      </c>
      <c r="B33">
        <v>70295.199999999997</v>
      </c>
      <c r="C33">
        <v>83237.2</v>
      </c>
      <c r="D33">
        <v>6</v>
      </c>
      <c r="E33">
        <v>2</v>
      </c>
      <c r="F33">
        <v>11715.87</v>
      </c>
    </row>
    <row r="34" spans="1:6" x14ac:dyDescent="0.3">
      <c r="A34">
        <v>973422</v>
      </c>
      <c r="B34">
        <v>68881.75</v>
      </c>
      <c r="C34">
        <v>155949.75</v>
      </c>
      <c r="D34">
        <v>15</v>
      </c>
      <c r="E34">
        <v>8</v>
      </c>
      <c r="F34">
        <v>4592.12</v>
      </c>
    </row>
    <row r="35" spans="1:6" x14ac:dyDescent="0.3">
      <c r="A35">
        <v>692984</v>
      </c>
      <c r="B35">
        <v>68738</v>
      </c>
      <c r="C35">
        <v>84030</v>
      </c>
      <c r="D35">
        <v>5</v>
      </c>
      <c r="E35">
        <v>2</v>
      </c>
      <c r="F35">
        <v>13747.6</v>
      </c>
    </row>
    <row r="36" spans="1:6" x14ac:dyDescent="0.3">
      <c r="A36">
        <v>965344</v>
      </c>
      <c r="B36">
        <v>68587.75</v>
      </c>
      <c r="C36">
        <v>155563.75</v>
      </c>
      <c r="D36">
        <v>14</v>
      </c>
      <c r="E36">
        <v>7</v>
      </c>
      <c r="F36">
        <v>4899.13</v>
      </c>
    </row>
    <row r="37" spans="1:6" x14ac:dyDescent="0.3">
      <c r="A37">
        <v>886837</v>
      </c>
      <c r="B37">
        <v>68534.05</v>
      </c>
      <c r="C37">
        <v>116614.05</v>
      </c>
      <c r="D37">
        <v>7</v>
      </c>
      <c r="E37">
        <v>3</v>
      </c>
      <c r="F37">
        <v>9790.58</v>
      </c>
    </row>
    <row r="38" spans="1:6" x14ac:dyDescent="0.3">
      <c r="A38">
        <v>910929</v>
      </c>
      <c r="B38">
        <v>68294</v>
      </c>
      <c r="C38">
        <v>82565</v>
      </c>
      <c r="D38">
        <v>5</v>
      </c>
      <c r="E38">
        <v>2</v>
      </c>
      <c r="F38">
        <v>13658.8</v>
      </c>
    </row>
    <row r="39" spans="1:6" x14ac:dyDescent="0.3">
      <c r="A39">
        <v>326395</v>
      </c>
      <c r="B39">
        <v>68233.399999999994</v>
      </c>
      <c r="C39">
        <v>92794.4</v>
      </c>
      <c r="D39">
        <v>7</v>
      </c>
      <c r="E39">
        <v>5</v>
      </c>
      <c r="F39">
        <v>9747.6299999999992</v>
      </c>
    </row>
    <row r="40" spans="1:6" x14ac:dyDescent="0.3">
      <c r="A40">
        <v>497223</v>
      </c>
      <c r="B40">
        <v>67584.2</v>
      </c>
      <c r="C40">
        <v>107665.2</v>
      </c>
      <c r="D40">
        <v>7</v>
      </c>
      <c r="E40">
        <v>4</v>
      </c>
      <c r="F40">
        <v>9654.89</v>
      </c>
    </row>
    <row r="41" spans="1:6" x14ac:dyDescent="0.3">
      <c r="A41">
        <v>677461</v>
      </c>
      <c r="B41">
        <v>66841.100000000006</v>
      </c>
      <c r="C41">
        <v>111763.1</v>
      </c>
      <c r="D41">
        <v>9</v>
      </c>
      <c r="E41">
        <v>5</v>
      </c>
      <c r="F41">
        <v>7426.79</v>
      </c>
    </row>
    <row r="42" spans="1:6" x14ac:dyDescent="0.3">
      <c r="A42">
        <v>217094</v>
      </c>
      <c r="B42">
        <v>66731.3</v>
      </c>
      <c r="C42">
        <v>102788.3</v>
      </c>
      <c r="D42">
        <v>7</v>
      </c>
      <c r="E42">
        <v>4</v>
      </c>
      <c r="F42">
        <v>9533.0400000000009</v>
      </c>
    </row>
    <row r="43" spans="1:6" x14ac:dyDescent="0.3">
      <c r="A43">
        <v>345718</v>
      </c>
      <c r="B43">
        <v>65592</v>
      </c>
      <c r="C43">
        <v>117535</v>
      </c>
      <c r="D43">
        <v>9</v>
      </c>
      <c r="E43">
        <v>4</v>
      </c>
      <c r="F43">
        <v>7288</v>
      </c>
    </row>
    <row r="44" spans="1:6" x14ac:dyDescent="0.3">
      <c r="A44">
        <v>935236</v>
      </c>
      <c r="B44">
        <v>65522</v>
      </c>
      <c r="C44">
        <v>72412</v>
      </c>
      <c r="D44">
        <v>6</v>
      </c>
      <c r="E44">
        <v>2</v>
      </c>
      <c r="F44">
        <v>10920.33</v>
      </c>
    </row>
    <row r="45" spans="1:6" x14ac:dyDescent="0.3">
      <c r="A45">
        <v>741198</v>
      </c>
      <c r="B45">
        <v>64658.6</v>
      </c>
      <c r="C45">
        <v>123964.6</v>
      </c>
      <c r="D45">
        <v>12</v>
      </c>
      <c r="E45">
        <v>6</v>
      </c>
      <c r="F45">
        <v>5388.22</v>
      </c>
    </row>
    <row r="46" spans="1:6" x14ac:dyDescent="0.3">
      <c r="A46">
        <v>363568</v>
      </c>
      <c r="B46">
        <v>63713.2</v>
      </c>
      <c r="C46">
        <v>88995.199999999997</v>
      </c>
      <c r="D46">
        <v>6</v>
      </c>
      <c r="E46">
        <v>3</v>
      </c>
      <c r="F46">
        <v>10618.87</v>
      </c>
    </row>
    <row r="47" spans="1:6" x14ac:dyDescent="0.3">
      <c r="A47">
        <v>936677</v>
      </c>
      <c r="B47">
        <v>63459.65</v>
      </c>
      <c r="C47">
        <v>126815.65</v>
      </c>
      <c r="D47">
        <v>10</v>
      </c>
      <c r="E47">
        <v>6</v>
      </c>
      <c r="F47">
        <v>6345.97</v>
      </c>
    </row>
    <row r="48" spans="1:6" x14ac:dyDescent="0.3">
      <c r="A48">
        <v>681137</v>
      </c>
      <c r="B48">
        <v>63219.95</v>
      </c>
      <c r="C48">
        <v>114300.95</v>
      </c>
      <c r="D48">
        <v>11</v>
      </c>
      <c r="E48">
        <v>5</v>
      </c>
      <c r="F48">
        <v>5747.27</v>
      </c>
    </row>
    <row r="49" spans="1:6" x14ac:dyDescent="0.3">
      <c r="A49">
        <v>959364</v>
      </c>
      <c r="B49">
        <v>62706.7</v>
      </c>
      <c r="C49">
        <v>113153.7</v>
      </c>
      <c r="D49">
        <v>9</v>
      </c>
      <c r="E49">
        <v>6</v>
      </c>
      <c r="F49">
        <v>6967.41</v>
      </c>
    </row>
    <row r="50" spans="1:6" x14ac:dyDescent="0.3">
      <c r="A50">
        <v>353184</v>
      </c>
      <c r="B50">
        <v>62361.45</v>
      </c>
      <c r="C50">
        <v>96402.45</v>
      </c>
      <c r="D50">
        <v>8</v>
      </c>
      <c r="E50">
        <v>4</v>
      </c>
      <c r="F50">
        <v>7795.18</v>
      </c>
    </row>
    <row r="51" spans="1:6" x14ac:dyDescent="0.3">
      <c r="A51">
        <v>866764</v>
      </c>
      <c r="B51">
        <v>60937.4</v>
      </c>
      <c r="C51">
        <v>82344.399999999994</v>
      </c>
      <c r="D51">
        <v>6</v>
      </c>
      <c r="E51">
        <v>3</v>
      </c>
      <c r="F51">
        <v>10156.23</v>
      </c>
    </row>
    <row r="52" spans="1:6" x14ac:dyDescent="0.3">
      <c r="A52">
        <v>263029</v>
      </c>
      <c r="B52">
        <v>60884</v>
      </c>
      <c r="C52">
        <v>81072</v>
      </c>
      <c r="D52">
        <v>7</v>
      </c>
      <c r="E52">
        <v>3</v>
      </c>
      <c r="F52">
        <v>8697.7099999999991</v>
      </c>
    </row>
    <row r="53" spans="1:6" x14ac:dyDescent="0.3">
      <c r="A53">
        <v>625151</v>
      </c>
      <c r="B53">
        <v>60881.7</v>
      </c>
      <c r="C53">
        <v>95827.7</v>
      </c>
      <c r="D53">
        <v>8</v>
      </c>
      <c r="E53">
        <v>5</v>
      </c>
      <c r="F53">
        <v>7610.21</v>
      </c>
    </row>
    <row r="54" spans="1:6" x14ac:dyDescent="0.3">
      <c r="A54">
        <v>880956</v>
      </c>
      <c r="B54">
        <v>60330.2</v>
      </c>
      <c r="C54">
        <v>96037.2</v>
      </c>
      <c r="D54">
        <v>6</v>
      </c>
      <c r="E54">
        <v>3</v>
      </c>
      <c r="F54">
        <v>10055.030000000001</v>
      </c>
    </row>
    <row r="55" spans="1:6" x14ac:dyDescent="0.3">
      <c r="A55">
        <v>495818</v>
      </c>
      <c r="B55">
        <v>59665.7</v>
      </c>
      <c r="C55">
        <v>113961.7</v>
      </c>
      <c r="D55">
        <v>12</v>
      </c>
      <c r="E55">
        <v>5</v>
      </c>
      <c r="F55">
        <v>4972.1400000000003</v>
      </c>
    </row>
    <row r="56" spans="1:6" x14ac:dyDescent="0.3">
      <c r="A56">
        <v>673546</v>
      </c>
      <c r="B56">
        <v>59616.4</v>
      </c>
      <c r="C56">
        <v>106770.4</v>
      </c>
      <c r="D56">
        <v>6</v>
      </c>
      <c r="E56">
        <v>2</v>
      </c>
      <c r="F56">
        <v>9936.07</v>
      </c>
    </row>
    <row r="57" spans="1:6" x14ac:dyDescent="0.3">
      <c r="A57">
        <v>227645</v>
      </c>
      <c r="B57">
        <v>59117</v>
      </c>
      <c r="C57">
        <v>90044</v>
      </c>
      <c r="D57">
        <v>8</v>
      </c>
      <c r="E57">
        <v>3</v>
      </c>
      <c r="F57">
        <v>7389.63</v>
      </c>
    </row>
    <row r="58" spans="1:6" x14ac:dyDescent="0.3">
      <c r="A58">
        <v>668288</v>
      </c>
      <c r="B58">
        <v>58451.4</v>
      </c>
      <c r="C58">
        <v>67423.399999999994</v>
      </c>
      <c r="D58">
        <v>4</v>
      </c>
      <c r="E58">
        <v>1</v>
      </c>
      <c r="F58">
        <v>14612.85</v>
      </c>
    </row>
    <row r="59" spans="1:6" x14ac:dyDescent="0.3">
      <c r="A59">
        <v>570248</v>
      </c>
      <c r="B59">
        <v>58223.6</v>
      </c>
      <c r="C59">
        <v>86314.6</v>
      </c>
      <c r="D59">
        <v>10</v>
      </c>
      <c r="E59">
        <v>6</v>
      </c>
      <c r="F59">
        <v>5822.36</v>
      </c>
    </row>
    <row r="60" spans="1:6" x14ac:dyDescent="0.3">
      <c r="A60">
        <v>289982</v>
      </c>
      <c r="B60">
        <v>57778.95</v>
      </c>
      <c r="C60">
        <v>96886.95</v>
      </c>
      <c r="D60">
        <v>6</v>
      </c>
      <c r="E60">
        <v>2</v>
      </c>
      <c r="F60">
        <v>9629.83</v>
      </c>
    </row>
    <row r="61" spans="1:6" x14ac:dyDescent="0.3">
      <c r="A61">
        <v>932697</v>
      </c>
      <c r="B61">
        <v>57315.8</v>
      </c>
      <c r="C61">
        <v>87879.8</v>
      </c>
      <c r="D61">
        <v>10</v>
      </c>
      <c r="E61">
        <v>4</v>
      </c>
      <c r="F61">
        <v>5731.58</v>
      </c>
    </row>
    <row r="62" spans="1:6" x14ac:dyDescent="0.3">
      <c r="A62">
        <v>549773</v>
      </c>
      <c r="B62">
        <v>57040</v>
      </c>
      <c r="C62">
        <v>78272</v>
      </c>
      <c r="D62">
        <v>4</v>
      </c>
      <c r="E62">
        <v>1</v>
      </c>
      <c r="F62">
        <v>14260</v>
      </c>
    </row>
    <row r="63" spans="1:6" x14ac:dyDescent="0.3">
      <c r="A63">
        <v>392818</v>
      </c>
      <c r="B63">
        <v>56836.2</v>
      </c>
      <c r="C63">
        <v>131381.20000000001</v>
      </c>
      <c r="D63">
        <v>12</v>
      </c>
      <c r="E63">
        <v>6</v>
      </c>
      <c r="F63">
        <v>4736.3500000000004</v>
      </c>
    </row>
    <row r="64" spans="1:6" x14ac:dyDescent="0.3">
      <c r="A64">
        <v>602995</v>
      </c>
      <c r="B64">
        <v>56759.95</v>
      </c>
      <c r="C64">
        <v>92556.95</v>
      </c>
      <c r="D64">
        <v>6</v>
      </c>
      <c r="E64">
        <v>4</v>
      </c>
      <c r="F64">
        <v>9459.99</v>
      </c>
    </row>
    <row r="65" spans="1:6" x14ac:dyDescent="0.3">
      <c r="A65">
        <v>805711</v>
      </c>
      <c r="B65">
        <v>56747.35</v>
      </c>
      <c r="C65">
        <v>71853.350000000006</v>
      </c>
      <c r="D65">
        <v>10</v>
      </c>
      <c r="E65">
        <v>5</v>
      </c>
      <c r="F65">
        <v>5674.74</v>
      </c>
    </row>
    <row r="66" spans="1:6" x14ac:dyDescent="0.3">
      <c r="A66">
        <v>362555</v>
      </c>
      <c r="B66">
        <v>56671.4</v>
      </c>
      <c r="C66">
        <v>108721.4</v>
      </c>
      <c r="D66">
        <v>11</v>
      </c>
      <c r="E66">
        <v>5</v>
      </c>
      <c r="F66">
        <v>5151.95</v>
      </c>
    </row>
    <row r="67" spans="1:6" x14ac:dyDescent="0.3">
      <c r="A67">
        <v>468691</v>
      </c>
      <c r="B67">
        <v>56611.5</v>
      </c>
      <c r="C67">
        <v>121411.5</v>
      </c>
      <c r="D67">
        <v>8</v>
      </c>
      <c r="E67">
        <v>4</v>
      </c>
      <c r="F67">
        <v>7076.44</v>
      </c>
    </row>
    <row r="68" spans="1:6" x14ac:dyDescent="0.3">
      <c r="A68">
        <v>792282</v>
      </c>
      <c r="B68">
        <v>56316.3</v>
      </c>
      <c r="C68">
        <v>97107.3</v>
      </c>
      <c r="D68">
        <v>7</v>
      </c>
      <c r="E68">
        <v>5</v>
      </c>
      <c r="F68">
        <v>8045.19</v>
      </c>
    </row>
    <row r="69" spans="1:6" x14ac:dyDescent="0.3">
      <c r="A69">
        <v>361395</v>
      </c>
      <c r="B69">
        <v>56167.8</v>
      </c>
      <c r="C69">
        <v>78496.800000000003</v>
      </c>
      <c r="D69">
        <v>6</v>
      </c>
      <c r="E69">
        <v>3</v>
      </c>
      <c r="F69">
        <v>9361.2999999999993</v>
      </c>
    </row>
    <row r="70" spans="1:6" x14ac:dyDescent="0.3">
      <c r="A70">
        <v>890266</v>
      </c>
      <c r="B70">
        <v>56014</v>
      </c>
      <c r="C70">
        <v>105315</v>
      </c>
      <c r="D70">
        <v>7</v>
      </c>
      <c r="E70">
        <v>2</v>
      </c>
      <c r="F70">
        <v>8002</v>
      </c>
    </row>
    <row r="71" spans="1:6" x14ac:dyDescent="0.3">
      <c r="A71">
        <v>206945</v>
      </c>
      <c r="B71">
        <v>55595</v>
      </c>
      <c r="C71">
        <v>119984</v>
      </c>
      <c r="D71">
        <v>11</v>
      </c>
      <c r="E71">
        <v>6</v>
      </c>
      <c r="F71">
        <v>5054.09</v>
      </c>
    </row>
    <row r="72" spans="1:6" x14ac:dyDescent="0.3">
      <c r="A72">
        <v>797856</v>
      </c>
      <c r="B72">
        <v>55012.85</v>
      </c>
      <c r="C72">
        <v>77861.850000000006</v>
      </c>
      <c r="D72">
        <v>5</v>
      </c>
      <c r="E72">
        <v>4</v>
      </c>
      <c r="F72">
        <v>11002.57</v>
      </c>
    </row>
    <row r="73" spans="1:6" x14ac:dyDescent="0.3">
      <c r="A73">
        <v>978533</v>
      </c>
      <c r="B73">
        <v>54691.85</v>
      </c>
      <c r="C73">
        <v>74850.850000000006</v>
      </c>
      <c r="D73">
        <v>6</v>
      </c>
      <c r="E73">
        <v>4</v>
      </c>
      <c r="F73">
        <v>9115.31</v>
      </c>
    </row>
    <row r="74" spans="1:6" x14ac:dyDescent="0.3">
      <c r="A74">
        <v>369078</v>
      </c>
      <c r="B74">
        <v>54503.4</v>
      </c>
      <c r="C74">
        <v>90046.399999999994</v>
      </c>
      <c r="D74">
        <v>5</v>
      </c>
      <c r="E74">
        <v>2</v>
      </c>
      <c r="F74">
        <v>10900.68</v>
      </c>
    </row>
    <row r="75" spans="1:6" x14ac:dyDescent="0.3">
      <c r="A75">
        <v>251470</v>
      </c>
      <c r="B75">
        <v>54220.6</v>
      </c>
      <c r="C75">
        <v>68808.600000000006</v>
      </c>
      <c r="D75">
        <v>4</v>
      </c>
      <c r="E75">
        <v>2</v>
      </c>
      <c r="F75">
        <v>13555.15</v>
      </c>
    </row>
    <row r="76" spans="1:6" x14ac:dyDescent="0.3">
      <c r="A76">
        <v>923222</v>
      </c>
      <c r="B76">
        <v>54160.85</v>
      </c>
      <c r="C76">
        <v>70888.850000000006</v>
      </c>
      <c r="D76">
        <v>4</v>
      </c>
      <c r="E76">
        <v>2</v>
      </c>
      <c r="F76">
        <v>13540.21</v>
      </c>
    </row>
    <row r="77" spans="1:6" x14ac:dyDescent="0.3">
      <c r="A77">
        <v>617754</v>
      </c>
      <c r="B77">
        <v>54047.6</v>
      </c>
      <c r="C77">
        <v>100816.6</v>
      </c>
      <c r="D77">
        <v>7</v>
      </c>
      <c r="E77">
        <v>4</v>
      </c>
      <c r="F77">
        <v>7721.09</v>
      </c>
    </row>
    <row r="78" spans="1:6" x14ac:dyDescent="0.3">
      <c r="A78">
        <v>418572</v>
      </c>
      <c r="B78">
        <v>53610</v>
      </c>
      <c r="C78">
        <v>74350</v>
      </c>
      <c r="D78">
        <v>6</v>
      </c>
      <c r="E78">
        <v>3</v>
      </c>
      <c r="F78">
        <v>8935</v>
      </c>
    </row>
    <row r="79" spans="1:6" x14ac:dyDescent="0.3">
      <c r="A79">
        <v>741760</v>
      </c>
      <c r="B79">
        <v>53531.6</v>
      </c>
      <c r="C79">
        <v>80057.600000000006</v>
      </c>
      <c r="D79">
        <v>7</v>
      </c>
      <c r="E79">
        <v>5</v>
      </c>
      <c r="F79">
        <v>7647.37</v>
      </c>
    </row>
    <row r="80" spans="1:6" x14ac:dyDescent="0.3">
      <c r="A80">
        <v>869536</v>
      </c>
      <c r="B80">
        <v>53267</v>
      </c>
      <c r="C80">
        <v>136399</v>
      </c>
      <c r="D80">
        <v>11</v>
      </c>
      <c r="E80">
        <v>6</v>
      </c>
      <c r="F80">
        <v>4842.45</v>
      </c>
    </row>
    <row r="81" spans="1:6" x14ac:dyDescent="0.3">
      <c r="A81">
        <v>323552</v>
      </c>
      <c r="B81">
        <v>53259.5</v>
      </c>
      <c r="C81">
        <v>127392.5</v>
      </c>
      <c r="D81">
        <v>7</v>
      </c>
      <c r="E81">
        <v>3</v>
      </c>
      <c r="F81">
        <v>7608.5</v>
      </c>
    </row>
    <row r="82" spans="1:6" x14ac:dyDescent="0.3">
      <c r="A82">
        <v>841209</v>
      </c>
      <c r="B82">
        <v>53120.2</v>
      </c>
      <c r="C82">
        <v>80631.199999999997</v>
      </c>
      <c r="D82">
        <v>8</v>
      </c>
      <c r="E82">
        <v>4</v>
      </c>
      <c r="F82">
        <v>6640.03</v>
      </c>
    </row>
    <row r="83" spans="1:6" x14ac:dyDescent="0.3">
      <c r="A83">
        <v>724970</v>
      </c>
      <c r="B83">
        <v>53086.85</v>
      </c>
      <c r="C83">
        <v>118881.85</v>
      </c>
      <c r="D83">
        <v>10</v>
      </c>
      <c r="E83">
        <v>5</v>
      </c>
      <c r="F83">
        <v>5308.69</v>
      </c>
    </row>
    <row r="84" spans="1:6" x14ac:dyDescent="0.3">
      <c r="A84">
        <v>420939</v>
      </c>
      <c r="B84">
        <v>52979.9</v>
      </c>
      <c r="C84">
        <v>113880.9</v>
      </c>
      <c r="D84">
        <v>11</v>
      </c>
      <c r="E84">
        <v>5</v>
      </c>
      <c r="F84">
        <v>4816.3500000000004</v>
      </c>
    </row>
    <row r="85" spans="1:6" x14ac:dyDescent="0.3">
      <c r="A85">
        <v>589776</v>
      </c>
      <c r="B85">
        <v>52540.55</v>
      </c>
      <c r="C85">
        <v>103759.55</v>
      </c>
      <c r="D85">
        <v>7</v>
      </c>
      <c r="E85">
        <v>4</v>
      </c>
      <c r="F85">
        <v>7505.79</v>
      </c>
    </row>
    <row r="86" spans="1:6" x14ac:dyDescent="0.3">
      <c r="A86">
        <v>775074</v>
      </c>
      <c r="B86">
        <v>52435</v>
      </c>
      <c r="C86">
        <v>65475</v>
      </c>
      <c r="D86">
        <v>5</v>
      </c>
      <c r="E86">
        <v>3</v>
      </c>
      <c r="F86">
        <v>10487</v>
      </c>
    </row>
    <row r="87" spans="1:6" x14ac:dyDescent="0.3">
      <c r="A87">
        <v>623579</v>
      </c>
      <c r="B87">
        <v>52218.1</v>
      </c>
      <c r="C87">
        <v>119076.1</v>
      </c>
      <c r="D87">
        <v>9</v>
      </c>
      <c r="E87">
        <v>3</v>
      </c>
      <c r="F87">
        <v>5802.01</v>
      </c>
    </row>
    <row r="88" spans="1:6" x14ac:dyDescent="0.3">
      <c r="A88">
        <v>869018</v>
      </c>
      <c r="B88">
        <v>52094.400000000001</v>
      </c>
      <c r="C88">
        <v>105649.4</v>
      </c>
      <c r="D88">
        <v>9</v>
      </c>
      <c r="E88">
        <v>3</v>
      </c>
      <c r="F88">
        <v>5788.27</v>
      </c>
    </row>
    <row r="89" spans="1:6" x14ac:dyDescent="0.3">
      <c r="A89">
        <v>266418</v>
      </c>
      <c r="B89">
        <v>52066.45</v>
      </c>
      <c r="C89">
        <v>70764.45</v>
      </c>
      <c r="D89">
        <v>6</v>
      </c>
      <c r="E89">
        <v>4</v>
      </c>
      <c r="F89">
        <v>8677.74</v>
      </c>
    </row>
    <row r="90" spans="1:6" x14ac:dyDescent="0.3">
      <c r="A90">
        <v>561083</v>
      </c>
      <c r="B90">
        <v>51990.5</v>
      </c>
      <c r="C90">
        <v>77841.5</v>
      </c>
      <c r="D90">
        <v>7</v>
      </c>
      <c r="E90">
        <v>3</v>
      </c>
      <c r="F90">
        <v>7427.21</v>
      </c>
    </row>
    <row r="91" spans="1:6" x14ac:dyDescent="0.3">
      <c r="A91">
        <v>409385</v>
      </c>
      <c r="B91">
        <v>51976.35</v>
      </c>
      <c r="C91">
        <v>94561.35</v>
      </c>
      <c r="D91">
        <v>9</v>
      </c>
      <c r="E91">
        <v>5</v>
      </c>
      <c r="F91">
        <v>5775.15</v>
      </c>
    </row>
    <row r="92" spans="1:6" x14ac:dyDescent="0.3">
      <c r="A92">
        <v>245903</v>
      </c>
      <c r="B92">
        <v>51345.35</v>
      </c>
      <c r="C92">
        <v>74384.350000000006</v>
      </c>
      <c r="D92">
        <v>5</v>
      </c>
      <c r="E92">
        <v>4</v>
      </c>
      <c r="F92">
        <v>10269.07</v>
      </c>
    </row>
    <row r="93" spans="1:6" x14ac:dyDescent="0.3">
      <c r="A93">
        <v>471222</v>
      </c>
      <c r="B93">
        <v>51087.4</v>
      </c>
      <c r="C93">
        <v>96295.4</v>
      </c>
      <c r="D93">
        <v>8</v>
      </c>
      <c r="E93">
        <v>3</v>
      </c>
      <c r="F93">
        <v>6385.93</v>
      </c>
    </row>
    <row r="94" spans="1:6" x14ac:dyDescent="0.3">
      <c r="A94">
        <v>939389</v>
      </c>
      <c r="B94">
        <v>51014.1</v>
      </c>
      <c r="C94">
        <v>122796.1</v>
      </c>
      <c r="D94">
        <v>10</v>
      </c>
      <c r="E94">
        <v>5</v>
      </c>
      <c r="F94">
        <v>5101.41</v>
      </c>
    </row>
    <row r="95" spans="1:6" x14ac:dyDescent="0.3">
      <c r="A95">
        <v>974205</v>
      </c>
      <c r="B95">
        <v>50499.5</v>
      </c>
      <c r="C95">
        <v>90052.5</v>
      </c>
      <c r="D95">
        <v>7</v>
      </c>
      <c r="E95">
        <v>5</v>
      </c>
      <c r="F95">
        <v>7214.21</v>
      </c>
    </row>
    <row r="96" spans="1:6" x14ac:dyDescent="0.3">
      <c r="A96">
        <v>963611</v>
      </c>
      <c r="B96">
        <v>50273.1</v>
      </c>
      <c r="C96">
        <v>115395.1</v>
      </c>
      <c r="D96">
        <v>9</v>
      </c>
      <c r="E96">
        <v>5</v>
      </c>
      <c r="F96">
        <v>5585.9</v>
      </c>
    </row>
    <row r="97" spans="1:6" x14ac:dyDescent="0.3">
      <c r="A97">
        <v>408622</v>
      </c>
      <c r="B97">
        <v>49689.25</v>
      </c>
      <c r="C97">
        <v>80465.25</v>
      </c>
      <c r="D97">
        <v>6</v>
      </c>
      <c r="E97">
        <v>4</v>
      </c>
      <c r="F97">
        <v>8281.5400000000009</v>
      </c>
    </row>
    <row r="98" spans="1:6" x14ac:dyDescent="0.3">
      <c r="A98">
        <v>352591</v>
      </c>
      <c r="B98">
        <v>49481.4</v>
      </c>
      <c r="C98">
        <v>54902.400000000001</v>
      </c>
      <c r="D98">
        <v>3</v>
      </c>
      <c r="E98">
        <v>1</v>
      </c>
      <c r="F98">
        <v>16493.8</v>
      </c>
    </row>
    <row r="99" spans="1:6" x14ac:dyDescent="0.3">
      <c r="A99">
        <v>834992</v>
      </c>
      <c r="B99">
        <v>49269</v>
      </c>
      <c r="C99">
        <v>64733</v>
      </c>
      <c r="D99">
        <v>5</v>
      </c>
      <c r="E99">
        <v>4</v>
      </c>
      <c r="F99">
        <v>9853.7999999999993</v>
      </c>
    </row>
    <row r="100" spans="1:6" x14ac:dyDescent="0.3">
      <c r="A100">
        <v>345308</v>
      </c>
      <c r="B100">
        <v>49063.199999999997</v>
      </c>
      <c r="C100">
        <v>72732.2</v>
      </c>
      <c r="D100">
        <v>7</v>
      </c>
      <c r="E100">
        <v>3</v>
      </c>
      <c r="F100">
        <v>7009.03</v>
      </c>
    </row>
    <row r="101" spans="1:6" x14ac:dyDescent="0.3">
      <c r="A101">
        <v>817661</v>
      </c>
      <c r="B101">
        <v>48737.4</v>
      </c>
      <c r="C101">
        <v>77168.399999999994</v>
      </c>
      <c r="D101">
        <v>6</v>
      </c>
      <c r="E101">
        <v>3</v>
      </c>
      <c r="F101">
        <v>8122.9</v>
      </c>
    </row>
    <row r="102" spans="1:6" x14ac:dyDescent="0.3">
      <c r="A102">
        <v>600080</v>
      </c>
      <c r="B102">
        <v>48630.6</v>
      </c>
      <c r="C102">
        <v>88914.6</v>
      </c>
      <c r="D102">
        <v>7</v>
      </c>
      <c r="E102">
        <v>4</v>
      </c>
      <c r="F102">
        <v>6947.23</v>
      </c>
    </row>
    <row r="103" spans="1:6" x14ac:dyDescent="0.3">
      <c r="A103">
        <v>536272</v>
      </c>
      <c r="B103">
        <v>48482.5</v>
      </c>
      <c r="C103">
        <v>96398.5</v>
      </c>
      <c r="D103">
        <v>8</v>
      </c>
      <c r="E103">
        <v>4</v>
      </c>
      <c r="F103">
        <v>6060.31</v>
      </c>
    </row>
    <row r="104" spans="1:6" x14ac:dyDescent="0.3">
      <c r="A104">
        <v>691534</v>
      </c>
      <c r="B104">
        <v>48262.65</v>
      </c>
      <c r="C104">
        <v>75712.649999999994</v>
      </c>
      <c r="D104">
        <v>6</v>
      </c>
      <c r="E104">
        <v>5</v>
      </c>
      <c r="F104">
        <v>8043.78</v>
      </c>
    </row>
    <row r="105" spans="1:6" x14ac:dyDescent="0.3">
      <c r="A105">
        <v>842108</v>
      </c>
      <c r="B105">
        <v>48054.1</v>
      </c>
      <c r="C105">
        <v>108117.1</v>
      </c>
      <c r="D105">
        <v>7</v>
      </c>
      <c r="E105">
        <v>3</v>
      </c>
      <c r="F105">
        <v>6864.87</v>
      </c>
    </row>
    <row r="106" spans="1:6" x14ac:dyDescent="0.3">
      <c r="A106">
        <v>835988</v>
      </c>
      <c r="B106">
        <v>47812.65</v>
      </c>
      <c r="C106">
        <v>133130.65</v>
      </c>
      <c r="D106">
        <v>11</v>
      </c>
      <c r="E106">
        <v>7</v>
      </c>
      <c r="F106">
        <v>4346.6000000000004</v>
      </c>
    </row>
    <row r="107" spans="1:6" x14ac:dyDescent="0.3">
      <c r="A107">
        <v>465617</v>
      </c>
      <c r="B107">
        <v>47794</v>
      </c>
      <c r="C107">
        <v>93896</v>
      </c>
      <c r="D107">
        <v>9</v>
      </c>
      <c r="E107">
        <v>6</v>
      </c>
      <c r="F107">
        <v>5310.44</v>
      </c>
    </row>
    <row r="108" spans="1:6" x14ac:dyDescent="0.3">
      <c r="A108">
        <v>919335</v>
      </c>
      <c r="B108">
        <v>47542.7</v>
      </c>
      <c r="C108">
        <v>89232.7</v>
      </c>
      <c r="D108">
        <v>6</v>
      </c>
      <c r="E108">
        <v>4</v>
      </c>
      <c r="F108">
        <v>7923.78</v>
      </c>
    </row>
    <row r="109" spans="1:6" x14ac:dyDescent="0.3">
      <c r="A109">
        <v>611929</v>
      </c>
      <c r="B109">
        <v>47391.9</v>
      </c>
      <c r="C109">
        <v>88872.9</v>
      </c>
      <c r="D109">
        <v>6</v>
      </c>
      <c r="E109">
        <v>2</v>
      </c>
      <c r="F109">
        <v>7898.65</v>
      </c>
    </row>
    <row r="110" spans="1:6" x14ac:dyDescent="0.3">
      <c r="A110">
        <v>375490</v>
      </c>
      <c r="B110">
        <v>47346</v>
      </c>
      <c r="C110">
        <v>98599</v>
      </c>
      <c r="D110">
        <v>7</v>
      </c>
      <c r="E110">
        <v>3</v>
      </c>
      <c r="F110">
        <v>6763.71</v>
      </c>
    </row>
    <row r="111" spans="1:6" x14ac:dyDescent="0.3">
      <c r="A111">
        <v>749526</v>
      </c>
      <c r="B111">
        <v>47149.7</v>
      </c>
      <c r="C111">
        <v>76369.7</v>
      </c>
      <c r="D111">
        <v>6</v>
      </c>
      <c r="E111">
        <v>4</v>
      </c>
      <c r="F111">
        <v>7858.28</v>
      </c>
    </row>
    <row r="112" spans="1:6" x14ac:dyDescent="0.3">
      <c r="A112">
        <v>819531</v>
      </c>
      <c r="B112">
        <v>46967.7</v>
      </c>
      <c r="C112">
        <v>52388.7</v>
      </c>
      <c r="D112">
        <v>3</v>
      </c>
      <c r="E112">
        <v>1</v>
      </c>
      <c r="F112">
        <v>15655.9</v>
      </c>
    </row>
    <row r="113" spans="1:6" x14ac:dyDescent="0.3">
      <c r="A113">
        <v>651344</v>
      </c>
      <c r="B113">
        <v>46965</v>
      </c>
      <c r="C113">
        <v>74156</v>
      </c>
      <c r="D113">
        <v>5</v>
      </c>
      <c r="E113">
        <v>2</v>
      </c>
      <c r="F113">
        <v>9393</v>
      </c>
    </row>
    <row r="114" spans="1:6" x14ac:dyDescent="0.3">
      <c r="A114">
        <v>256440</v>
      </c>
      <c r="B114">
        <v>46805.35</v>
      </c>
      <c r="C114">
        <v>80279.350000000006</v>
      </c>
      <c r="D114">
        <v>6</v>
      </c>
      <c r="E114">
        <v>4</v>
      </c>
      <c r="F114">
        <v>7800.89</v>
      </c>
    </row>
    <row r="115" spans="1:6" x14ac:dyDescent="0.3">
      <c r="A115">
        <v>294458</v>
      </c>
      <c r="B115">
        <v>46633.9</v>
      </c>
      <c r="C115">
        <v>61255.9</v>
      </c>
      <c r="D115">
        <v>4</v>
      </c>
      <c r="E115">
        <v>3</v>
      </c>
      <c r="F115">
        <v>11658.48</v>
      </c>
    </row>
    <row r="116" spans="1:6" x14ac:dyDescent="0.3">
      <c r="A116">
        <v>934498</v>
      </c>
      <c r="B116">
        <v>46514.55</v>
      </c>
      <c r="C116">
        <v>64123.55</v>
      </c>
      <c r="D116">
        <v>7</v>
      </c>
      <c r="E116">
        <v>3</v>
      </c>
      <c r="F116">
        <v>6644.94</v>
      </c>
    </row>
    <row r="117" spans="1:6" x14ac:dyDescent="0.3">
      <c r="A117">
        <v>973449</v>
      </c>
      <c r="B117">
        <v>46103.75</v>
      </c>
      <c r="C117">
        <v>114653.75</v>
      </c>
      <c r="D117">
        <v>9</v>
      </c>
      <c r="E117">
        <v>6</v>
      </c>
      <c r="F117">
        <v>5122.6400000000003</v>
      </c>
    </row>
    <row r="118" spans="1:6" x14ac:dyDescent="0.3">
      <c r="A118">
        <v>527557</v>
      </c>
      <c r="B118">
        <v>45984</v>
      </c>
      <c r="C118">
        <v>66179</v>
      </c>
      <c r="D118">
        <v>5</v>
      </c>
      <c r="E118">
        <v>4</v>
      </c>
      <c r="F118">
        <v>9196.7999999999993</v>
      </c>
    </row>
    <row r="119" spans="1:6" x14ac:dyDescent="0.3">
      <c r="A119">
        <v>841603</v>
      </c>
      <c r="B119">
        <v>45795.199999999997</v>
      </c>
      <c r="C119">
        <v>81649.2</v>
      </c>
      <c r="D119">
        <v>9</v>
      </c>
      <c r="E119">
        <v>4</v>
      </c>
      <c r="F119">
        <v>5088.3599999999997</v>
      </c>
    </row>
    <row r="120" spans="1:6" x14ac:dyDescent="0.3">
      <c r="A120">
        <v>880768</v>
      </c>
      <c r="B120">
        <v>45788</v>
      </c>
      <c r="C120">
        <v>68313</v>
      </c>
      <c r="D120">
        <v>5</v>
      </c>
      <c r="E120">
        <v>3</v>
      </c>
      <c r="F120">
        <v>9157.6</v>
      </c>
    </row>
    <row r="121" spans="1:6" x14ac:dyDescent="0.3">
      <c r="A121">
        <v>476106</v>
      </c>
      <c r="B121">
        <v>45705.4</v>
      </c>
      <c r="C121">
        <v>124529.4</v>
      </c>
      <c r="D121">
        <v>10</v>
      </c>
      <c r="E121">
        <v>5</v>
      </c>
      <c r="F121">
        <v>4570.54</v>
      </c>
    </row>
    <row r="122" spans="1:6" x14ac:dyDescent="0.3">
      <c r="A122">
        <v>989410</v>
      </c>
      <c r="B122">
        <v>45524</v>
      </c>
      <c r="C122">
        <v>65098</v>
      </c>
      <c r="D122">
        <v>6</v>
      </c>
      <c r="E122">
        <v>3</v>
      </c>
      <c r="F122">
        <v>7587.33</v>
      </c>
    </row>
    <row r="123" spans="1:6" x14ac:dyDescent="0.3">
      <c r="A123">
        <v>280832</v>
      </c>
      <c r="B123">
        <v>45077.2</v>
      </c>
      <c r="C123">
        <v>89407.2</v>
      </c>
      <c r="D123">
        <v>8</v>
      </c>
      <c r="E123">
        <v>3</v>
      </c>
      <c r="F123">
        <v>5634.65</v>
      </c>
    </row>
    <row r="124" spans="1:6" x14ac:dyDescent="0.3">
      <c r="A124">
        <v>462035</v>
      </c>
      <c r="B124">
        <v>44382</v>
      </c>
      <c r="C124">
        <v>91853</v>
      </c>
      <c r="D124">
        <v>7</v>
      </c>
      <c r="E124">
        <v>4</v>
      </c>
      <c r="F124">
        <v>6340.29</v>
      </c>
    </row>
    <row r="125" spans="1:6" x14ac:dyDescent="0.3">
      <c r="A125">
        <v>784646</v>
      </c>
      <c r="B125">
        <v>44045.8</v>
      </c>
      <c r="C125">
        <v>74247.8</v>
      </c>
      <c r="D125">
        <v>5</v>
      </c>
      <c r="E125">
        <v>5</v>
      </c>
      <c r="F125">
        <v>8809.16</v>
      </c>
    </row>
    <row r="126" spans="1:6" x14ac:dyDescent="0.3">
      <c r="A126">
        <v>676136</v>
      </c>
      <c r="B126">
        <v>44040</v>
      </c>
      <c r="C126">
        <v>85591</v>
      </c>
      <c r="D126">
        <v>5</v>
      </c>
      <c r="E126">
        <v>3</v>
      </c>
      <c r="F126">
        <v>8808</v>
      </c>
    </row>
    <row r="127" spans="1:6" x14ac:dyDescent="0.3">
      <c r="A127">
        <v>599385</v>
      </c>
      <c r="B127">
        <v>44004</v>
      </c>
      <c r="C127">
        <v>46461</v>
      </c>
      <c r="D127">
        <v>3</v>
      </c>
      <c r="E127">
        <v>1</v>
      </c>
      <c r="F127">
        <v>14668</v>
      </c>
    </row>
    <row r="128" spans="1:6" x14ac:dyDescent="0.3">
      <c r="A128">
        <v>853004</v>
      </c>
      <c r="B128">
        <v>43912.800000000003</v>
      </c>
      <c r="C128">
        <v>100208.8</v>
      </c>
      <c r="D128">
        <v>8</v>
      </c>
      <c r="E128">
        <v>5</v>
      </c>
      <c r="F128">
        <v>5489.1</v>
      </c>
    </row>
    <row r="129" spans="1:6" x14ac:dyDescent="0.3">
      <c r="A129">
        <v>691989</v>
      </c>
      <c r="B129">
        <v>43728</v>
      </c>
      <c r="C129">
        <v>55032</v>
      </c>
      <c r="D129">
        <v>4</v>
      </c>
      <c r="E129">
        <v>2</v>
      </c>
      <c r="F129">
        <v>10932</v>
      </c>
    </row>
    <row r="130" spans="1:6" x14ac:dyDescent="0.3">
      <c r="A130">
        <v>450878</v>
      </c>
      <c r="B130">
        <v>43609.95</v>
      </c>
      <c r="C130">
        <v>91196.95</v>
      </c>
      <c r="D130">
        <v>9</v>
      </c>
      <c r="E130">
        <v>3</v>
      </c>
      <c r="F130">
        <v>4845.55</v>
      </c>
    </row>
    <row r="131" spans="1:6" x14ac:dyDescent="0.3">
      <c r="A131">
        <v>540464</v>
      </c>
      <c r="B131">
        <v>43519.6</v>
      </c>
      <c r="C131">
        <v>104964.6</v>
      </c>
      <c r="D131">
        <v>10</v>
      </c>
      <c r="E131">
        <v>5</v>
      </c>
      <c r="F131">
        <v>4351.96</v>
      </c>
    </row>
    <row r="132" spans="1:6" x14ac:dyDescent="0.3">
      <c r="A132">
        <v>698357</v>
      </c>
      <c r="B132">
        <v>43301.55</v>
      </c>
      <c r="C132">
        <v>64516.55</v>
      </c>
      <c r="D132">
        <v>6</v>
      </c>
      <c r="E132">
        <v>3</v>
      </c>
      <c r="F132">
        <v>7216.93</v>
      </c>
    </row>
    <row r="133" spans="1:6" x14ac:dyDescent="0.3">
      <c r="A133">
        <v>829057</v>
      </c>
      <c r="B133">
        <v>43238.8</v>
      </c>
      <c r="C133">
        <v>52015.8</v>
      </c>
      <c r="D133">
        <v>4</v>
      </c>
      <c r="E133">
        <v>3</v>
      </c>
      <c r="F133">
        <v>10809.7</v>
      </c>
    </row>
    <row r="134" spans="1:6" x14ac:dyDescent="0.3">
      <c r="A134">
        <v>402647</v>
      </c>
      <c r="B134">
        <v>43219.7</v>
      </c>
      <c r="C134">
        <v>124240.7</v>
      </c>
      <c r="D134">
        <v>10</v>
      </c>
      <c r="E134">
        <v>8</v>
      </c>
      <c r="F134">
        <v>4321.97</v>
      </c>
    </row>
    <row r="135" spans="1:6" x14ac:dyDescent="0.3">
      <c r="A135">
        <v>413588</v>
      </c>
      <c r="B135">
        <v>43217.2</v>
      </c>
      <c r="C135">
        <v>85310.2</v>
      </c>
      <c r="D135">
        <v>7</v>
      </c>
      <c r="E135">
        <v>4</v>
      </c>
      <c r="F135">
        <v>6173.89</v>
      </c>
    </row>
    <row r="136" spans="1:6" x14ac:dyDescent="0.3">
      <c r="A136">
        <v>359077</v>
      </c>
      <c r="B136">
        <v>43204.800000000003</v>
      </c>
      <c r="C136">
        <v>55448.800000000003</v>
      </c>
      <c r="D136">
        <v>4</v>
      </c>
      <c r="E136">
        <v>2</v>
      </c>
      <c r="F136">
        <v>10801.2</v>
      </c>
    </row>
    <row r="137" spans="1:6" x14ac:dyDescent="0.3">
      <c r="A137">
        <v>208721</v>
      </c>
      <c r="B137">
        <v>43073.9</v>
      </c>
      <c r="C137">
        <v>61225.9</v>
      </c>
      <c r="D137">
        <v>4</v>
      </c>
      <c r="E137">
        <v>3</v>
      </c>
      <c r="F137">
        <v>10768.48</v>
      </c>
    </row>
    <row r="138" spans="1:6" x14ac:dyDescent="0.3">
      <c r="A138">
        <v>326215</v>
      </c>
      <c r="B138">
        <v>42996</v>
      </c>
      <c r="C138">
        <v>58905</v>
      </c>
      <c r="D138">
        <v>3</v>
      </c>
      <c r="E138">
        <v>1</v>
      </c>
      <c r="F138">
        <v>14332</v>
      </c>
    </row>
    <row r="139" spans="1:6" x14ac:dyDescent="0.3">
      <c r="A139">
        <v>597455</v>
      </c>
      <c r="B139">
        <v>42878.9</v>
      </c>
      <c r="C139">
        <v>108993.9</v>
      </c>
      <c r="D139">
        <v>11</v>
      </c>
      <c r="E139">
        <v>6</v>
      </c>
      <c r="F139">
        <v>3898.08</v>
      </c>
    </row>
    <row r="140" spans="1:6" x14ac:dyDescent="0.3">
      <c r="A140">
        <v>783347</v>
      </c>
      <c r="B140">
        <v>42853.4</v>
      </c>
      <c r="C140">
        <v>92354.4</v>
      </c>
      <c r="D140">
        <v>8</v>
      </c>
      <c r="E140">
        <v>4</v>
      </c>
      <c r="F140">
        <v>5356.68</v>
      </c>
    </row>
    <row r="141" spans="1:6" x14ac:dyDescent="0.3">
      <c r="A141">
        <v>317830</v>
      </c>
      <c r="B141">
        <v>42801.2</v>
      </c>
      <c r="C141">
        <v>62603.199999999997</v>
      </c>
      <c r="D141">
        <v>4</v>
      </c>
      <c r="E141">
        <v>2</v>
      </c>
      <c r="F141">
        <v>10700.3</v>
      </c>
    </row>
    <row r="142" spans="1:6" x14ac:dyDescent="0.3">
      <c r="A142">
        <v>618309</v>
      </c>
      <c r="B142">
        <v>42748.5</v>
      </c>
      <c r="C142">
        <v>83064.5</v>
      </c>
      <c r="D142">
        <v>7</v>
      </c>
      <c r="E142">
        <v>4</v>
      </c>
      <c r="F142">
        <v>6106.93</v>
      </c>
    </row>
    <row r="143" spans="1:6" x14ac:dyDescent="0.3">
      <c r="A143">
        <v>982351</v>
      </c>
      <c r="B143">
        <v>42723</v>
      </c>
      <c r="C143">
        <v>58647</v>
      </c>
      <c r="D143">
        <v>3</v>
      </c>
      <c r="E143">
        <v>1</v>
      </c>
      <c r="F143">
        <v>14241</v>
      </c>
    </row>
    <row r="144" spans="1:6" x14ac:dyDescent="0.3">
      <c r="A144">
        <v>804677</v>
      </c>
      <c r="B144">
        <v>42519.1</v>
      </c>
      <c r="C144">
        <v>75540.100000000006</v>
      </c>
      <c r="D144">
        <v>5</v>
      </c>
      <c r="E144">
        <v>2</v>
      </c>
      <c r="F144">
        <v>8503.82</v>
      </c>
    </row>
    <row r="145" spans="1:6" x14ac:dyDescent="0.3">
      <c r="A145">
        <v>488946</v>
      </c>
      <c r="B145">
        <v>42447.9</v>
      </c>
      <c r="C145">
        <v>51588.9</v>
      </c>
      <c r="D145">
        <v>3</v>
      </c>
      <c r="E145">
        <v>1</v>
      </c>
      <c r="F145">
        <v>14149.3</v>
      </c>
    </row>
    <row r="146" spans="1:6" x14ac:dyDescent="0.3">
      <c r="A146">
        <v>918651</v>
      </c>
      <c r="B146">
        <v>42329.1</v>
      </c>
      <c r="C146">
        <v>82052.100000000006</v>
      </c>
      <c r="D146">
        <v>5</v>
      </c>
      <c r="E146">
        <v>3</v>
      </c>
      <c r="F146">
        <v>8465.82</v>
      </c>
    </row>
    <row r="147" spans="1:6" x14ac:dyDescent="0.3">
      <c r="A147">
        <v>746699</v>
      </c>
      <c r="B147">
        <v>42329.1</v>
      </c>
      <c r="C147">
        <v>80385.100000000006</v>
      </c>
      <c r="D147">
        <v>5</v>
      </c>
      <c r="E147">
        <v>3</v>
      </c>
      <c r="F147">
        <v>8465.82</v>
      </c>
    </row>
    <row r="148" spans="1:6" x14ac:dyDescent="0.3">
      <c r="A148">
        <v>371276</v>
      </c>
      <c r="B148">
        <v>42264</v>
      </c>
      <c r="C148">
        <v>66523</v>
      </c>
      <c r="D148">
        <v>5</v>
      </c>
      <c r="E148">
        <v>3</v>
      </c>
      <c r="F148">
        <v>8452.7999999999993</v>
      </c>
    </row>
    <row r="149" spans="1:6" x14ac:dyDescent="0.3">
      <c r="A149">
        <v>341647</v>
      </c>
      <c r="B149">
        <v>42191</v>
      </c>
      <c r="C149">
        <v>67007</v>
      </c>
      <c r="D149">
        <v>6</v>
      </c>
      <c r="E149">
        <v>3</v>
      </c>
      <c r="F149">
        <v>7031.83</v>
      </c>
    </row>
    <row r="150" spans="1:6" x14ac:dyDescent="0.3">
      <c r="A150">
        <v>498433</v>
      </c>
      <c r="B150">
        <v>42178.9</v>
      </c>
      <c r="C150">
        <v>98234.9</v>
      </c>
      <c r="D150">
        <v>7</v>
      </c>
      <c r="E150">
        <v>4</v>
      </c>
      <c r="F150">
        <v>6025.56</v>
      </c>
    </row>
    <row r="151" spans="1:6" x14ac:dyDescent="0.3">
      <c r="A151">
        <v>477370</v>
      </c>
      <c r="B151">
        <v>41834</v>
      </c>
      <c r="C151">
        <v>83194</v>
      </c>
      <c r="D151">
        <v>7</v>
      </c>
      <c r="E151">
        <v>2</v>
      </c>
      <c r="F151">
        <v>5976.29</v>
      </c>
    </row>
    <row r="152" spans="1:6" x14ac:dyDescent="0.3">
      <c r="A152">
        <v>895759</v>
      </c>
      <c r="B152">
        <v>41762.1</v>
      </c>
      <c r="C152">
        <v>103958.1</v>
      </c>
      <c r="D152">
        <v>6</v>
      </c>
      <c r="E152">
        <v>2</v>
      </c>
      <c r="F152">
        <v>6960.35</v>
      </c>
    </row>
    <row r="153" spans="1:6" x14ac:dyDescent="0.3">
      <c r="A153">
        <v>411505</v>
      </c>
      <c r="B153">
        <v>41512.699999999997</v>
      </c>
      <c r="C153">
        <v>65283.7</v>
      </c>
      <c r="D153">
        <v>5</v>
      </c>
      <c r="E153">
        <v>3</v>
      </c>
      <c r="F153">
        <v>8302.5400000000009</v>
      </c>
    </row>
    <row r="154" spans="1:6" x14ac:dyDescent="0.3">
      <c r="A154">
        <v>466642</v>
      </c>
      <c r="B154">
        <v>41453.75</v>
      </c>
      <c r="C154">
        <v>69381.75</v>
      </c>
      <c r="D154">
        <v>5</v>
      </c>
      <c r="E154">
        <v>4</v>
      </c>
      <c r="F154">
        <v>8290.75</v>
      </c>
    </row>
    <row r="155" spans="1:6" x14ac:dyDescent="0.3">
      <c r="A155">
        <v>908640</v>
      </c>
      <c r="B155">
        <v>41436.550000000003</v>
      </c>
      <c r="C155">
        <v>90263.55</v>
      </c>
      <c r="D155">
        <v>7</v>
      </c>
      <c r="E155">
        <v>4</v>
      </c>
      <c r="F155">
        <v>5919.51</v>
      </c>
    </row>
    <row r="156" spans="1:6" x14ac:dyDescent="0.3">
      <c r="A156">
        <v>646768</v>
      </c>
      <c r="B156">
        <v>41423</v>
      </c>
      <c r="C156">
        <v>56033</v>
      </c>
      <c r="D156">
        <v>7</v>
      </c>
      <c r="E156">
        <v>5</v>
      </c>
      <c r="F156">
        <v>5917.57</v>
      </c>
    </row>
    <row r="157" spans="1:6" x14ac:dyDescent="0.3">
      <c r="A157">
        <v>664687</v>
      </c>
      <c r="B157">
        <v>41150.949999999997</v>
      </c>
      <c r="C157">
        <v>92129.95</v>
      </c>
      <c r="D157">
        <v>5</v>
      </c>
      <c r="E157">
        <v>2</v>
      </c>
      <c r="F157">
        <v>8230.19</v>
      </c>
    </row>
    <row r="158" spans="1:6" x14ac:dyDescent="0.3">
      <c r="A158">
        <v>509030</v>
      </c>
      <c r="B158">
        <v>40890.6</v>
      </c>
      <c r="C158">
        <v>152301.6</v>
      </c>
      <c r="D158">
        <v>13</v>
      </c>
      <c r="E158">
        <v>6</v>
      </c>
      <c r="F158">
        <v>3145.43</v>
      </c>
    </row>
    <row r="159" spans="1:6" x14ac:dyDescent="0.3">
      <c r="A159">
        <v>205547</v>
      </c>
      <c r="B159">
        <v>40864.050000000003</v>
      </c>
      <c r="C159">
        <v>54517.05</v>
      </c>
      <c r="D159">
        <v>3</v>
      </c>
      <c r="E159">
        <v>2</v>
      </c>
      <c r="F159">
        <v>13621.35</v>
      </c>
    </row>
    <row r="160" spans="1:6" x14ac:dyDescent="0.3">
      <c r="A160">
        <v>716596</v>
      </c>
      <c r="B160">
        <v>40764</v>
      </c>
      <c r="C160">
        <v>50724</v>
      </c>
      <c r="D160">
        <v>4</v>
      </c>
      <c r="E160">
        <v>2</v>
      </c>
      <c r="F160">
        <v>10191</v>
      </c>
    </row>
    <row r="161" spans="1:6" x14ac:dyDescent="0.3">
      <c r="A161">
        <v>408855</v>
      </c>
      <c r="B161">
        <v>40528</v>
      </c>
      <c r="C161">
        <v>76353</v>
      </c>
      <c r="D161">
        <v>5</v>
      </c>
      <c r="E161">
        <v>3</v>
      </c>
      <c r="F161">
        <v>8105.6</v>
      </c>
    </row>
    <row r="162" spans="1:6" x14ac:dyDescent="0.3">
      <c r="A162">
        <v>845073</v>
      </c>
      <c r="B162">
        <v>40449.599999999999</v>
      </c>
      <c r="C162">
        <v>52637.599999999999</v>
      </c>
      <c r="D162">
        <v>4</v>
      </c>
      <c r="E162">
        <v>1</v>
      </c>
      <c r="F162">
        <v>10112.4</v>
      </c>
    </row>
    <row r="163" spans="1:6" x14ac:dyDescent="0.3">
      <c r="A163">
        <v>222390</v>
      </c>
      <c r="B163">
        <v>40209.599999999999</v>
      </c>
      <c r="C163">
        <v>76144.600000000006</v>
      </c>
      <c r="D163">
        <v>5</v>
      </c>
      <c r="E163">
        <v>2</v>
      </c>
      <c r="F163">
        <v>8041.92</v>
      </c>
    </row>
    <row r="164" spans="1:6" x14ac:dyDescent="0.3">
      <c r="A164">
        <v>240382</v>
      </c>
      <c r="B164">
        <v>40074</v>
      </c>
      <c r="C164">
        <v>56547</v>
      </c>
      <c r="D164">
        <v>5</v>
      </c>
      <c r="E164">
        <v>5</v>
      </c>
      <c r="F164">
        <v>8014.8</v>
      </c>
    </row>
    <row r="165" spans="1:6" x14ac:dyDescent="0.3">
      <c r="A165">
        <v>411895</v>
      </c>
      <c r="B165">
        <v>39729.199999999997</v>
      </c>
      <c r="C165">
        <v>73998.2</v>
      </c>
      <c r="D165">
        <v>6</v>
      </c>
      <c r="E165">
        <v>3</v>
      </c>
      <c r="F165">
        <v>6621.53</v>
      </c>
    </row>
    <row r="166" spans="1:6" x14ac:dyDescent="0.3">
      <c r="A166">
        <v>223536</v>
      </c>
      <c r="B166">
        <v>39505.599999999999</v>
      </c>
      <c r="C166">
        <v>53735.6</v>
      </c>
      <c r="D166">
        <v>4</v>
      </c>
      <c r="E166">
        <v>2</v>
      </c>
      <c r="F166">
        <v>9876.4</v>
      </c>
    </row>
    <row r="167" spans="1:6" x14ac:dyDescent="0.3">
      <c r="A167">
        <v>600773</v>
      </c>
      <c r="B167">
        <v>39482.300000000003</v>
      </c>
      <c r="C167">
        <v>64482.3</v>
      </c>
      <c r="D167">
        <v>5</v>
      </c>
      <c r="E167">
        <v>3</v>
      </c>
      <c r="F167">
        <v>7896.46</v>
      </c>
    </row>
    <row r="168" spans="1:6" x14ac:dyDescent="0.3">
      <c r="A168">
        <v>233795</v>
      </c>
      <c r="B168">
        <v>39191.85</v>
      </c>
      <c r="C168">
        <v>55919.85</v>
      </c>
      <c r="D168">
        <v>4</v>
      </c>
      <c r="E168">
        <v>2</v>
      </c>
      <c r="F168">
        <v>9797.9599999999991</v>
      </c>
    </row>
    <row r="169" spans="1:6" x14ac:dyDescent="0.3">
      <c r="A169">
        <v>906848</v>
      </c>
      <c r="B169">
        <v>39098</v>
      </c>
      <c r="C169">
        <v>104633</v>
      </c>
      <c r="D169">
        <v>9</v>
      </c>
      <c r="E169">
        <v>3</v>
      </c>
      <c r="F169">
        <v>4344.22</v>
      </c>
    </row>
    <row r="170" spans="1:6" x14ac:dyDescent="0.3">
      <c r="A170">
        <v>843644</v>
      </c>
      <c r="B170">
        <v>39097</v>
      </c>
      <c r="C170">
        <v>47055</v>
      </c>
      <c r="D170">
        <v>3</v>
      </c>
      <c r="E170">
        <v>2</v>
      </c>
      <c r="F170">
        <v>13032.33</v>
      </c>
    </row>
    <row r="171" spans="1:6" x14ac:dyDescent="0.3">
      <c r="A171">
        <v>842818</v>
      </c>
      <c r="B171">
        <v>39023.75</v>
      </c>
      <c r="C171">
        <v>67975.75</v>
      </c>
      <c r="D171">
        <v>8</v>
      </c>
      <c r="E171">
        <v>3</v>
      </c>
      <c r="F171">
        <v>4877.97</v>
      </c>
    </row>
    <row r="172" spans="1:6" x14ac:dyDescent="0.3">
      <c r="A172">
        <v>642306</v>
      </c>
      <c r="B172">
        <v>39001.199999999997</v>
      </c>
      <c r="C172">
        <v>109389.2</v>
      </c>
      <c r="D172">
        <v>9</v>
      </c>
      <c r="E172">
        <v>3</v>
      </c>
      <c r="F172">
        <v>4333.47</v>
      </c>
    </row>
    <row r="173" spans="1:6" x14ac:dyDescent="0.3">
      <c r="A173">
        <v>213721</v>
      </c>
      <c r="B173">
        <v>38973.300000000003</v>
      </c>
      <c r="C173">
        <v>79576.3</v>
      </c>
      <c r="D173">
        <v>6</v>
      </c>
      <c r="E173">
        <v>6</v>
      </c>
      <c r="F173">
        <v>6495.55</v>
      </c>
    </row>
    <row r="174" spans="1:6" x14ac:dyDescent="0.3">
      <c r="A174">
        <v>466105</v>
      </c>
      <c r="B174">
        <v>38915.9</v>
      </c>
      <c r="C174">
        <v>68939.899999999994</v>
      </c>
      <c r="D174">
        <v>7</v>
      </c>
      <c r="E174">
        <v>4</v>
      </c>
      <c r="F174">
        <v>5559.41</v>
      </c>
    </row>
    <row r="175" spans="1:6" x14ac:dyDescent="0.3">
      <c r="A175">
        <v>256778</v>
      </c>
      <c r="B175">
        <v>38552.6</v>
      </c>
      <c r="C175">
        <v>65154.6</v>
      </c>
      <c r="D175">
        <v>5</v>
      </c>
      <c r="E175">
        <v>3</v>
      </c>
      <c r="F175">
        <v>7710.52</v>
      </c>
    </row>
    <row r="176" spans="1:6" x14ac:dyDescent="0.3">
      <c r="A176">
        <v>530463</v>
      </c>
      <c r="B176">
        <v>38528.6</v>
      </c>
      <c r="C176">
        <v>79732.600000000006</v>
      </c>
      <c r="D176">
        <v>7</v>
      </c>
      <c r="E176">
        <v>3</v>
      </c>
      <c r="F176">
        <v>5504.09</v>
      </c>
    </row>
    <row r="177" spans="1:6" x14ac:dyDescent="0.3">
      <c r="A177">
        <v>568145</v>
      </c>
      <c r="B177">
        <v>38523.199999999997</v>
      </c>
      <c r="C177">
        <v>91843.199999999997</v>
      </c>
      <c r="D177">
        <v>10</v>
      </c>
      <c r="E177">
        <v>5</v>
      </c>
      <c r="F177">
        <v>3852.32</v>
      </c>
    </row>
    <row r="178" spans="1:6" x14ac:dyDescent="0.3">
      <c r="A178">
        <v>444312</v>
      </c>
      <c r="B178">
        <v>38446.15</v>
      </c>
      <c r="C178">
        <v>89545.15</v>
      </c>
      <c r="D178">
        <v>7</v>
      </c>
      <c r="E178">
        <v>4</v>
      </c>
      <c r="F178">
        <v>5492.31</v>
      </c>
    </row>
    <row r="179" spans="1:6" x14ac:dyDescent="0.3">
      <c r="A179">
        <v>789444</v>
      </c>
      <c r="B179">
        <v>38405</v>
      </c>
      <c r="C179">
        <v>51285</v>
      </c>
      <c r="D179">
        <v>6</v>
      </c>
      <c r="E179">
        <v>3</v>
      </c>
      <c r="F179">
        <v>6400.83</v>
      </c>
    </row>
    <row r="180" spans="1:6" x14ac:dyDescent="0.3">
      <c r="A180">
        <v>553777</v>
      </c>
      <c r="B180">
        <v>38073</v>
      </c>
      <c r="C180">
        <v>90479</v>
      </c>
      <c r="D180">
        <v>6</v>
      </c>
      <c r="E180">
        <v>3</v>
      </c>
      <c r="F180">
        <v>6345.5</v>
      </c>
    </row>
    <row r="181" spans="1:6" x14ac:dyDescent="0.3">
      <c r="A181">
        <v>282954</v>
      </c>
      <c r="B181">
        <v>38065</v>
      </c>
      <c r="C181">
        <v>65748</v>
      </c>
      <c r="D181">
        <v>5</v>
      </c>
      <c r="E181">
        <v>2</v>
      </c>
      <c r="F181">
        <v>7613</v>
      </c>
    </row>
    <row r="182" spans="1:6" x14ac:dyDescent="0.3">
      <c r="A182">
        <v>582812</v>
      </c>
      <c r="B182">
        <v>37903</v>
      </c>
      <c r="C182">
        <v>77198</v>
      </c>
      <c r="D182">
        <v>5</v>
      </c>
      <c r="E182">
        <v>2</v>
      </c>
      <c r="F182">
        <v>7580.6</v>
      </c>
    </row>
    <row r="183" spans="1:6" x14ac:dyDescent="0.3">
      <c r="A183">
        <v>695962</v>
      </c>
      <c r="B183">
        <v>37584.699999999997</v>
      </c>
      <c r="C183">
        <v>58071.7</v>
      </c>
      <c r="D183">
        <v>6</v>
      </c>
      <c r="E183">
        <v>5</v>
      </c>
      <c r="F183">
        <v>6264.12</v>
      </c>
    </row>
    <row r="184" spans="1:6" x14ac:dyDescent="0.3">
      <c r="A184">
        <v>401528</v>
      </c>
      <c r="B184">
        <v>37448.050000000003</v>
      </c>
      <c r="C184">
        <v>72922.05</v>
      </c>
      <c r="D184">
        <v>6</v>
      </c>
      <c r="E184">
        <v>4</v>
      </c>
      <c r="F184">
        <v>6241.34</v>
      </c>
    </row>
    <row r="185" spans="1:6" x14ac:dyDescent="0.3">
      <c r="A185">
        <v>528096</v>
      </c>
      <c r="B185">
        <v>37432.1</v>
      </c>
      <c r="C185">
        <v>64606.1</v>
      </c>
      <c r="D185">
        <v>6</v>
      </c>
      <c r="E185">
        <v>5</v>
      </c>
      <c r="F185">
        <v>6238.68</v>
      </c>
    </row>
    <row r="186" spans="1:6" x14ac:dyDescent="0.3">
      <c r="A186">
        <v>655401</v>
      </c>
      <c r="B186">
        <v>37074</v>
      </c>
      <c r="C186">
        <v>38712</v>
      </c>
      <c r="D186">
        <v>2</v>
      </c>
      <c r="E186">
        <v>1</v>
      </c>
      <c r="F186">
        <v>18537</v>
      </c>
    </row>
    <row r="187" spans="1:6" x14ac:dyDescent="0.3">
      <c r="A187">
        <v>506703</v>
      </c>
      <c r="B187">
        <v>37032</v>
      </c>
      <c r="C187">
        <v>51689</v>
      </c>
      <c r="D187">
        <v>4</v>
      </c>
      <c r="E187">
        <v>3</v>
      </c>
      <c r="F187">
        <v>9258</v>
      </c>
    </row>
    <row r="188" spans="1:6" x14ac:dyDescent="0.3">
      <c r="A188">
        <v>362230</v>
      </c>
      <c r="B188">
        <v>37000.75</v>
      </c>
      <c r="C188">
        <v>52292.75</v>
      </c>
      <c r="D188">
        <v>5</v>
      </c>
      <c r="E188">
        <v>2</v>
      </c>
      <c r="F188">
        <v>7400.15</v>
      </c>
    </row>
    <row r="189" spans="1:6" x14ac:dyDescent="0.3">
      <c r="A189">
        <v>940951</v>
      </c>
      <c r="B189">
        <v>36934.699999999997</v>
      </c>
      <c r="C189">
        <v>104278.7</v>
      </c>
      <c r="D189">
        <v>8</v>
      </c>
      <c r="E189">
        <v>5</v>
      </c>
      <c r="F189">
        <v>4616.84</v>
      </c>
    </row>
    <row r="190" spans="1:6" x14ac:dyDescent="0.3">
      <c r="A190">
        <v>898359</v>
      </c>
      <c r="B190">
        <v>36921.449999999997</v>
      </c>
      <c r="C190">
        <v>92735.45</v>
      </c>
      <c r="D190">
        <v>6</v>
      </c>
      <c r="E190">
        <v>4</v>
      </c>
      <c r="F190">
        <v>6153.58</v>
      </c>
    </row>
    <row r="191" spans="1:6" x14ac:dyDescent="0.3">
      <c r="A191">
        <v>343260</v>
      </c>
      <c r="B191">
        <v>36830.800000000003</v>
      </c>
      <c r="C191">
        <v>83026.8</v>
      </c>
      <c r="D191">
        <v>8</v>
      </c>
      <c r="E191">
        <v>2</v>
      </c>
      <c r="F191">
        <v>4603.8500000000004</v>
      </c>
    </row>
    <row r="192" spans="1:6" x14ac:dyDescent="0.3">
      <c r="A192">
        <v>392913</v>
      </c>
      <c r="B192">
        <v>36696.35</v>
      </c>
      <c r="C192">
        <v>43609.35</v>
      </c>
      <c r="D192">
        <v>3</v>
      </c>
      <c r="E192">
        <v>2</v>
      </c>
      <c r="F192">
        <v>12232.12</v>
      </c>
    </row>
    <row r="193" spans="1:6" x14ac:dyDescent="0.3">
      <c r="A193">
        <v>745940</v>
      </c>
      <c r="B193">
        <v>36693.199999999997</v>
      </c>
      <c r="C193">
        <v>48605.2</v>
      </c>
      <c r="D193">
        <v>4</v>
      </c>
      <c r="E193">
        <v>4</v>
      </c>
      <c r="F193">
        <v>9173.2999999999993</v>
      </c>
    </row>
    <row r="194" spans="1:6" x14ac:dyDescent="0.3">
      <c r="A194">
        <v>223853</v>
      </c>
      <c r="B194">
        <v>36594.699999999997</v>
      </c>
      <c r="C194">
        <v>133384.70000000001</v>
      </c>
      <c r="D194">
        <v>15</v>
      </c>
      <c r="E194">
        <v>9</v>
      </c>
      <c r="F194">
        <v>2439.65</v>
      </c>
    </row>
    <row r="195" spans="1:6" x14ac:dyDescent="0.3">
      <c r="A195">
        <v>748736</v>
      </c>
      <c r="B195">
        <v>36560.1</v>
      </c>
      <c r="C195">
        <v>52597.1</v>
      </c>
      <c r="D195">
        <v>5</v>
      </c>
      <c r="E195">
        <v>3</v>
      </c>
      <c r="F195">
        <v>7312.02</v>
      </c>
    </row>
    <row r="196" spans="1:6" x14ac:dyDescent="0.3">
      <c r="A196">
        <v>848127</v>
      </c>
      <c r="B196">
        <v>36478.800000000003</v>
      </c>
      <c r="C196">
        <v>136139.79999999999</v>
      </c>
      <c r="D196">
        <v>13</v>
      </c>
      <c r="E196">
        <v>6</v>
      </c>
      <c r="F196">
        <v>2806.06</v>
      </c>
    </row>
    <row r="197" spans="1:6" x14ac:dyDescent="0.3">
      <c r="A197">
        <v>324870</v>
      </c>
      <c r="B197">
        <v>36478.6</v>
      </c>
      <c r="C197">
        <v>56225.599999999999</v>
      </c>
      <c r="D197">
        <v>5</v>
      </c>
      <c r="E197">
        <v>2</v>
      </c>
      <c r="F197">
        <v>7295.72</v>
      </c>
    </row>
    <row r="198" spans="1:6" x14ac:dyDescent="0.3">
      <c r="A198">
        <v>583041</v>
      </c>
      <c r="B198">
        <v>36386.800000000003</v>
      </c>
      <c r="C198">
        <v>107600.8</v>
      </c>
      <c r="D198">
        <v>8</v>
      </c>
      <c r="E198">
        <v>5</v>
      </c>
      <c r="F198">
        <v>4548.3500000000004</v>
      </c>
    </row>
    <row r="199" spans="1:6" x14ac:dyDescent="0.3">
      <c r="A199">
        <v>895186</v>
      </c>
      <c r="B199">
        <v>36237.5</v>
      </c>
      <c r="C199">
        <v>126199.5</v>
      </c>
      <c r="D199">
        <v>13</v>
      </c>
      <c r="E199">
        <v>6</v>
      </c>
      <c r="F199">
        <v>2787.5</v>
      </c>
    </row>
    <row r="200" spans="1:6" x14ac:dyDescent="0.3">
      <c r="A200">
        <v>971051</v>
      </c>
      <c r="B200">
        <v>35944.400000000001</v>
      </c>
      <c r="C200">
        <v>39825.4</v>
      </c>
      <c r="D200">
        <v>3</v>
      </c>
      <c r="E200">
        <v>3</v>
      </c>
      <c r="F200">
        <v>11981.47</v>
      </c>
    </row>
    <row r="201" spans="1:6" x14ac:dyDescent="0.3">
      <c r="A201">
        <v>739535</v>
      </c>
      <c r="B201">
        <v>35936.699999999997</v>
      </c>
      <c r="C201">
        <v>65282.7</v>
      </c>
      <c r="D201">
        <v>5</v>
      </c>
      <c r="E201">
        <v>3</v>
      </c>
      <c r="F201">
        <v>7187.34</v>
      </c>
    </row>
    <row r="202" spans="1:6" x14ac:dyDescent="0.3">
      <c r="A202">
        <v>437730</v>
      </c>
      <c r="B202">
        <v>35898.199999999997</v>
      </c>
      <c r="C202">
        <v>141179.20000000001</v>
      </c>
      <c r="D202">
        <v>15</v>
      </c>
      <c r="E202">
        <v>9</v>
      </c>
      <c r="F202">
        <v>2393.21</v>
      </c>
    </row>
    <row r="203" spans="1:6" x14ac:dyDescent="0.3">
      <c r="A203">
        <v>488078</v>
      </c>
      <c r="B203">
        <v>35659.449999999997</v>
      </c>
      <c r="C203">
        <v>82685.45</v>
      </c>
      <c r="D203">
        <v>7</v>
      </c>
      <c r="E203">
        <v>4</v>
      </c>
      <c r="F203">
        <v>5094.21</v>
      </c>
    </row>
    <row r="204" spans="1:6" x14ac:dyDescent="0.3">
      <c r="A204">
        <v>796707</v>
      </c>
      <c r="B204">
        <v>35584</v>
      </c>
      <c r="C204">
        <v>59207</v>
      </c>
      <c r="D204">
        <v>4</v>
      </c>
      <c r="E204">
        <v>3</v>
      </c>
      <c r="F204">
        <v>8896</v>
      </c>
    </row>
    <row r="205" spans="1:6" x14ac:dyDescent="0.3">
      <c r="A205">
        <v>470196</v>
      </c>
      <c r="B205">
        <v>35511</v>
      </c>
      <c r="C205">
        <v>56728</v>
      </c>
      <c r="D205">
        <v>4</v>
      </c>
      <c r="E205">
        <v>2</v>
      </c>
      <c r="F205">
        <v>8877.75</v>
      </c>
    </row>
    <row r="206" spans="1:6" x14ac:dyDescent="0.3">
      <c r="A206">
        <v>806739</v>
      </c>
      <c r="B206">
        <v>35500.300000000003</v>
      </c>
      <c r="C206">
        <v>70301.3</v>
      </c>
      <c r="D206">
        <v>8</v>
      </c>
      <c r="E206">
        <v>6</v>
      </c>
      <c r="F206">
        <v>4437.54</v>
      </c>
    </row>
    <row r="207" spans="1:6" x14ac:dyDescent="0.3">
      <c r="A207">
        <v>787783</v>
      </c>
      <c r="B207">
        <v>35442.050000000003</v>
      </c>
      <c r="C207">
        <v>44359.05</v>
      </c>
      <c r="D207">
        <v>3</v>
      </c>
      <c r="E207">
        <v>3</v>
      </c>
      <c r="F207">
        <v>11814.02</v>
      </c>
    </row>
    <row r="208" spans="1:6" x14ac:dyDescent="0.3">
      <c r="A208">
        <v>514164</v>
      </c>
      <c r="B208">
        <v>35350</v>
      </c>
      <c r="C208">
        <v>38964</v>
      </c>
      <c r="D208">
        <v>2</v>
      </c>
      <c r="E208">
        <v>1</v>
      </c>
      <c r="F208">
        <v>17675</v>
      </c>
    </row>
    <row r="209" spans="1:6" x14ac:dyDescent="0.3">
      <c r="A209">
        <v>690795</v>
      </c>
      <c r="B209">
        <v>35212.800000000003</v>
      </c>
      <c r="C209">
        <v>69582.8</v>
      </c>
      <c r="D209">
        <v>5</v>
      </c>
      <c r="E209">
        <v>3</v>
      </c>
      <c r="F209">
        <v>7042.56</v>
      </c>
    </row>
    <row r="210" spans="1:6" x14ac:dyDescent="0.3">
      <c r="A210">
        <v>834924</v>
      </c>
      <c r="B210">
        <v>35121.65</v>
      </c>
      <c r="C210">
        <v>54873.65</v>
      </c>
      <c r="D210">
        <v>5</v>
      </c>
      <c r="E210">
        <v>2</v>
      </c>
      <c r="F210">
        <v>7024.33</v>
      </c>
    </row>
    <row r="211" spans="1:6" x14ac:dyDescent="0.3">
      <c r="A211">
        <v>867830</v>
      </c>
      <c r="B211">
        <v>35105.9</v>
      </c>
      <c r="C211">
        <v>45660.9</v>
      </c>
      <c r="D211">
        <v>5</v>
      </c>
      <c r="E211">
        <v>3</v>
      </c>
      <c r="F211">
        <v>7021.18</v>
      </c>
    </row>
    <row r="212" spans="1:6" x14ac:dyDescent="0.3">
      <c r="A212">
        <v>701554</v>
      </c>
      <c r="B212">
        <v>35040.199999999997</v>
      </c>
      <c r="C212">
        <v>64930.2</v>
      </c>
      <c r="D212">
        <v>5</v>
      </c>
      <c r="E212">
        <v>3</v>
      </c>
      <c r="F212">
        <v>7008.04</v>
      </c>
    </row>
    <row r="213" spans="1:6" x14ac:dyDescent="0.3">
      <c r="A213">
        <v>553907</v>
      </c>
      <c r="B213">
        <v>34947</v>
      </c>
      <c r="C213">
        <v>40368</v>
      </c>
      <c r="D213">
        <v>3</v>
      </c>
      <c r="E213">
        <v>1</v>
      </c>
      <c r="F213">
        <v>11649</v>
      </c>
    </row>
    <row r="214" spans="1:6" x14ac:dyDescent="0.3">
      <c r="A214">
        <v>702073</v>
      </c>
      <c r="B214">
        <v>34939.1</v>
      </c>
      <c r="C214">
        <v>46718.1</v>
      </c>
      <c r="D214">
        <v>4</v>
      </c>
      <c r="E214">
        <v>3</v>
      </c>
      <c r="F214">
        <v>8734.7800000000007</v>
      </c>
    </row>
    <row r="215" spans="1:6" x14ac:dyDescent="0.3">
      <c r="A215">
        <v>402338</v>
      </c>
      <c r="B215">
        <v>34913.300000000003</v>
      </c>
      <c r="C215">
        <v>59476.3</v>
      </c>
      <c r="D215">
        <v>5</v>
      </c>
      <c r="E215">
        <v>3</v>
      </c>
      <c r="F215">
        <v>6982.66</v>
      </c>
    </row>
    <row r="216" spans="1:6" x14ac:dyDescent="0.3">
      <c r="A216">
        <v>875885</v>
      </c>
      <c r="B216">
        <v>34782</v>
      </c>
      <c r="C216">
        <v>58359</v>
      </c>
      <c r="D216">
        <v>3</v>
      </c>
      <c r="E216">
        <v>1</v>
      </c>
      <c r="F216">
        <v>11594</v>
      </c>
    </row>
    <row r="217" spans="1:6" x14ac:dyDescent="0.3">
      <c r="A217">
        <v>572640</v>
      </c>
      <c r="B217">
        <v>34773.449999999997</v>
      </c>
      <c r="C217">
        <v>40446.449999999997</v>
      </c>
      <c r="D217">
        <v>3</v>
      </c>
      <c r="E217">
        <v>3</v>
      </c>
      <c r="F217">
        <v>11591.15</v>
      </c>
    </row>
    <row r="218" spans="1:6" x14ac:dyDescent="0.3">
      <c r="A218">
        <v>975507</v>
      </c>
      <c r="B218">
        <v>34739.1</v>
      </c>
      <c r="C218">
        <v>95122.1</v>
      </c>
      <c r="D218">
        <v>8</v>
      </c>
      <c r="E218">
        <v>4</v>
      </c>
      <c r="F218">
        <v>4342.3900000000003</v>
      </c>
    </row>
    <row r="219" spans="1:6" x14ac:dyDescent="0.3">
      <c r="A219">
        <v>853484</v>
      </c>
      <c r="B219">
        <v>34728</v>
      </c>
      <c r="C219">
        <v>67221</v>
      </c>
      <c r="D219">
        <v>6</v>
      </c>
      <c r="E219">
        <v>4</v>
      </c>
      <c r="F219">
        <v>5788</v>
      </c>
    </row>
    <row r="220" spans="1:6" x14ac:dyDescent="0.3">
      <c r="A220">
        <v>668640</v>
      </c>
      <c r="B220">
        <v>34679</v>
      </c>
      <c r="C220">
        <v>77846</v>
      </c>
      <c r="D220">
        <v>6</v>
      </c>
      <c r="E220">
        <v>3</v>
      </c>
      <c r="F220">
        <v>5779.83</v>
      </c>
    </row>
    <row r="221" spans="1:6" x14ac:dyDescent="0.3">
      <c r="A221">
        <v>473995</v>
      </c>
      <c r="B221">
        <v>34471.800000000003</v>
      </c>
      <c r="C221">
        <v>85618.8</v>
      </c>
      <c r="D221">
        <v>8</v>
      </c>
      <c r="E221">
        <v>4</v>
      </c>
      <c r="F221">
        <v>4308.9799999999996</v>
      </c>
    </row>
    <row r="222" spans="1:6" x14ac:dyDescent="0.3">
      <c r="A222">
        <v>803869</v>
      </c>
      <c r="B222">
        <v>34296</v>
      </c>
      <c r="C222">
        <v>54500</v>
      </c>
      <c r="D222">
        <v>4</v>
      </c>
      <c r="E222">
        <v>2</v>
      </c>
      <c r="F222">
        <v>8574</v>
      </c>
    </row>
    <row r="223" spans="1:6" x14ac:dyDescent="0.3">
      <c r="A223">
        <v>454085</v>
      </c>
      <c r="B223">
        <v>34295</v>
      </c>
      <c r="C223">
        <v>92188</v>
      </c>
      <c r="D223">
        <v>7</v>
      </c>
      <c r="E223">
        <v>3</v>
      </c>
      <c r="F223">
        <v>4899.29</v>
      </c>
    </row>
    <row r="224" spans="1:6" x14ac:dyDescent="0.3">
      <c r="A224">
        <v>332552</v>
      </c>
      <c r="B224">
        <v>34095.25</v>
      </c>
      <c r="C224">
        <v>65026.25</v>
      </c>
      <c r="D224">
        <v>6</v>
      </c>
      <c r="E224">
        <v>4</v>
      </c>
      <c r="F224">
        <v>5682.54</v>
      </c>
    </row>
    <row r="225" spans="1:6" x14ac:dyDescent="0.3">
      <c r="A225">
        <v>775458</v>
      </c>
      <c r="B225">
        <v>34052</v>
      </c>
      <c r="C225">
        <v>68201</v>
      </c>
      <c r="D225">
        <v>6</v>
      </c>
      <c r="E225">
        <v>6</v>
      </c>
      <c r="F225">
        <v>5675.33</v>
      </c>
    </row>
    <row r="226" spans="1:6" x14ac:dyDescent="0.3">
      <c r="A226">
        <v>969969</v>
      </c>
      <c r="B226">
        <v>34028.400000000001</v>
      </c>
      <c r="C226">
        <v>73168.399999999994</v>
      </c>
      <c r="D226">
        <v>7</v>
      </c>
      <c r="E226">
        <v>4</v>
      </c>
      <c r="F226">
        <v>4861.2</v>
      </c>
    </row>
    <row r="227" spans="1:6" x14ac:dyDescent="0.3">
      <c r="A227">
        <v>479825</v>
      </c>
      <c r="B227">
        <v>33958.400000000001</v>
      </c>
      <c r="C227">
        <v>62636.4</v>
      </c>
      <c r="D227">
        <v>5</v>
      </c>
      <c r="E227">
        <v>3</v>
      </c>
      <c r="F227">
        <v>6791.68</v>
      </c>
    </row>
    <row r="228" spans="1:6" x14ac:dyDescent="0.3">
      <c r="A228">
        <v>280951</v>
      </c>
      <c r="B228">
        <v>33906.6</v>
      </c>
      <c r="C228">
        <v>84315.6</v>
      </c>
      <c r="D228">
        <v>6</v>
      </c>
      <c r="E228">
        <v>3</v>
      </c>
      <c r="F228">
        <v>5651.1</v>
      </c>
    </row>
    <row r="229" spans="1:6" x14ac:dyDescent="0.3">
      <c r="A229">
        <v>223205</v>
      </c>
      <c r="B229">
        <v>33888.75</v>
      </c>
      <c r="C229">
        <v>75591.75</v>
      </c>
      <c r="D229">
        <v>8</v>
      </c>
      <c r="E229">
        <v>4</v>
      </c>
      <c r="F229">
        <v>4236.09</v>
      </c>
    </row>
    <row r="230" spans="1:6" x14ac:dyDescent="0.3">
      <c r="A230">
        <v>895781</v>
      </c>
      <c r="B230">
        <v>33887.300000000003</v>
      </c>
      <c r="C230">
        <v>68448.3</v>
      </c>
      <c r="D230">
        <v>5</v>
      </c>
      <c r="E230">
        <v>2</v>
      </c>
      <c r="F230">
        <v>6777.46</v>
      </c>
    </row>
    <row r="231" spans="1:6" x14ac:dyDescent="0.3">
      <c r="A231">
        <v>390425</v>
      </c>
      <c r="B231">
        <v>33711.5</v>
      </c>
      <c r="C231">
        <v>46125.5</v>
      </c>
      <c r="D231">
        <v>3</v>
      </c>
      <c r="E231">
        <v>2</v>
      </c>
      <c r="F231">
        <v>11237.17</v>
      </c>
    </row>
    <row r="232" spans="1:6" x14ac:dyDescent="0.3">
      <c r="A232">
        <v>546290</v>
      </c>
      <c r="B232">
        <v>33511</v>
      </c>
      <c r="C232">
        <v>61757</v>
      </c>
      <c r="D232">
        <v>5</v>
      </c>
      <c r="E232">
        <v>3</v>
      </c>
      <c r="F232">
        <v>6702.2</v>
      </c>
    </row>
    <row r="233" spans="1:6" x14ac:dyDescent="0.3">
      <c r="A233">
        <v>387155</v>
      </c>
      <c r="B233">
        <v>33433</v>
      </c>
      <c r="C233">
        <v>64025</v>
      </c>
      <c r="D233">
        <v>6</v>
      </c>
      <c r="E233">
        <v>4</v>
      </c>
      <c r="F233">
        <v>5572.17</v>
      </c>
    </row>
    <row r="234" spans="1:6" x14ac:dyDescent="0.3">
      <c r="A234">
        <v>292296</v>
      </c>
      <c r="B234">
        <v>33377.599999999999</v>
      </c>
      <c r="C234">
        <v>77849.600000000006</v>
      </c>
      <c r="D234">
        <v>6</v>
      </c>
      <c r="E234">
        <v>3</v>
      </c>
      <c r="F234">
        <v>5562.93</v>
      </c>
    </row>
    <row r="235" spans="1:6" x14ac:dyDescent="0.3">
      <c r="A235">
        <v>377715</v>
      </c>
      <c r="B235">
        <v>33334</v>
      </c>
      <c r="C235">
        <v>76500</v>
      </c>
      <c r="D235">
        <v>6</v>
      </c>
      <c r="E235">
        <v>4</v>
      </c>
      <c r="F235">
        <v>5555.67</v>
      </c>
    </row>
    <row r="236" spans="1:6" x14ac:dyDescent="0.3">
      <c r="A236">
        <v>232792</v>
      </c>
      <c r="B236">
        <v>33200.050000000003</v>
      </c>
      <c r="C236">
        <v>113236.05</v>
      </c>
      <c r="D236">
        <v>8</v>
      </c>
      <c r="E236">
        <v>3</v>
      </c>
      <c r="F236">
        <v>4150.01</v>
      </c>
    </row>
    <row r="237" spans="1:6" x14ac:dyDescent="0.3">
      <c r="A237">
        <v>489340</v>
      </c>
      <c r="B237">
        <v>33181.599999999999</v>
      </c>
      <c r="C237">
        <v>44485.599999999999</v>
      </c>
      <c r="D237">
        <v>4</v>
      </c>
      <c r="E237">
        <v>2</v>
      </c>
      <c r="F237">
        <v>8295.4</v>
      </c>
    </row>
    <row r="238" spans="1:6" x14ac:dyDescent="0.3">
      <c r="A238">
        <v>798388</v>
      </c>
      <c r="B238">
        <v>33117.199999999997</v>
      </c>
      <c r="C238">
        <v>68501.2</v>
      </c>
      <c r="D238">
        <v>8</v>
      </c>
      <c r="E238">
        <v>3</v>
      </c>
      <c r="F238">
        <v>4139.6499999999996</v>
      </c>
    </row>
    <row r="239" spans="1:6" x14ac:dyDescent="0.3">
      <c r="A239">
        <v>301836</v>
      </c>
      <c r="B239">
        <v>33016.300000000003</v>
      </c>
      <c r="C239">
        <v>71820.3</v>
      </c>
      <c r="D239">
        <v>6</v>
      </c>
      <c r="E239">
        <v>5</v>
      </c>
      <c r="F239">
        <v>5502.72</v>
      </c>
    </row>
    <row r="240" spans="1:6" x14ac:dyDescent="0.3">
      <c r="A240">
        <v>334097</v>
      </c>
      <c r="B240">
        <v>32871.4</v>
      </c>
      <c r="C240">
        <v>62203.4</v>
      </c>
      <c r="D240">
        <v>8</v>
      </c>
      <c r="E240">
        <v>3</v>
      </c>
      <c r="F240">
        <v>4108.93</v>
      </c>
    </row>
    <row r="241" spans="1:6" x14ac:dyDescent="0.3">
      <c r="A241">
        <v>635352</v>
      </c>
      <c r="B241">
        <v>32822</v>
      </c>
      <c r="C241">
        <v>89796</v>
      </c>
      <c r="D241">
        <v>6</v>
      </c>
      <c r="E241">
        <v>3</v>
      </c>
      <c r="F241">
        <v>5470.33</v>
      </c>
    </row>
    <row r="242" spans="1:6" x14ac:dyDescent="0.3">
      <c r="A242">
        <v>442924</v>
      </c>
      <c r="B242">
        <v>32799</v>
      </c>
      <c r="C242">
        <v>98287</v>
      </c>
      <c r="D242">
        <v>6</v>
      </c>
      <c r="E242">
        <v>3</v>
      </c>
      <c r="F242">
        <v>5466.5</v>
      </c>
    </row>
    <row r="243" spans="1:6" x14ac:dyDescent="0.3">
      <c r="A243">
        <v>625146</v>
      </c>
      <c r="B243">
        <v>32721.35</v>
      </c>
      <c r="C243">
        <v>63555.35</v>
      </c>
      <c r="D243">
        <v>4</v>
      </c>
      <c r="E243">
        <v>4</v>
      </c>
      <c r="F243">
        <v>8180.34</v>
      </c>
    </row>
    <row r="244" spans="1:6" x14ac:dyDescent="0.3">
      <c r="A244">
        <v>341276</v>
      </c>
      <c r="B244">
        <v>32641.599999999999</v>
      </c>
      <c r="C244">
        <v>47907.6</v>
      </c>
      <c r="D244">
        <v>3</v>
      </c>
      <c r="E244">
        <v>2</v>
      </c>
      <c r="F244">
        <v>10880.53</v>
      </c>
    </row>
    <row r="245" spans="1:6" x14ac:dyDescent="0.3">
      <c r="A245">
        <v>774779</v>
      </c>
      <c r="B245">
        <v>32617</v>
      </c>
      <c r="C245">
        <v>47206</v>
      </c>
      <c r="D245">
        <v>3</v>
      </c>
      <c r="E245">
        <v>3</v>
      </c>
      <c r="F245">
        <v>10872.33</v>
      </c>
    </row>
    <row r="246" spans="1:6" x14ac:dyDescent="0.3">
      <c r="A246">
        <v>735239</v>
      </c>
      <c r="B246">
        <v>32567.599999999999</v>
      </c>
      <c r="C246">
        <v>48602.6</v>
      </c>
      <c r="D246">
        <v>4</v>
      </c>
      <c r="E246">
        <v>3</v>
      </c>
      <c r="F246">
        <v>8141.9</v>
      </c>
    </row>
    <row r="247" spans="1:6" x14ac:dyDescent="0.3">
      <c r="A247">
        <v>988930</v>
      </c>
      <c r="B247">
        <v>32535.4</v>
      </c>
      <c r="C247">
        <v>61877.4</v>
      </c>
      <c r="D247">
        <v>6</v>
      </c>
      <c r="E247">
        <v>4</v>
      </c>
      <c r="F247">
        <v>5422.57</v>
      </c>
    </row>
    <row r="248" spans="1:6" x14ac:dyDescent="0.3">
      <c r="A248">
        <v>359338</v>
      </c>
      <c r="B248">
        <v>32486.05</v>
      </c>
      <c r="C248">
        <v>54295.05</v>
      </c>
      <c r="D248">
        <v>5</v>
      </c>
      <c r="E248">
        <v>4</v>
      </c>
      <c r="F248">
        <v>6497.21</v>
      </c>
    </row>
    <row r="249" spans="1:6" x14ac:dyDescent="0.3">
      <c r="A249">
        <v>590394</v>
      </c>
      <c r="B249">
        <v>32354</v>
      </c>
      <c r="C249">
        <v>38448</v>
      </c>
      <c r="D249">
        <v>2</v>
      </c>
      <c r="E249">
        <v>1</v>
      </c>
      <c r="F249">
        <v>16177</v>
      </c>
    </row>
    <row r="250" spans="1:6" x14ac:dyDescent="0.3">
      <c r="A250">
        <v>843003</v>
      </c>
      <c r="B250">
        <v>32335.5</v>
      </c>
      <c r="C250">
        <v>100635.5</v>
      </c>
      <c r="D250">
        <v>10</v>
      </c>
      <c r="E250">
        <v>4</v>
      </c>
      <c r="F250">
        <v>3233.55</v>
      </c>
    </row>
    <row r="251" spans="1:6" x14ac:dyDescent="0.3">
      <c r="A251">
        <v>365001</v>
      </c>
      <c r="B251">
        <v>32330.2</v>
      </c>
      <c r="C251">
        <v>33968.199999999997</v>
      </c>
      <c r="D251">
        <v>2</v>
      </c>
      <c r="E251">
        <v>1</v>
      </c>
      <c r="F251">
        <v>16165.1</v>
      </c>
    </row>
    <row r="252" spans="1:6" x14ac:dyDescent="0.3">
      <c r="A252">
        <v>710258</v>
      </c>
      <c r="B252">
        <v>32269.7</v>
      </c>
      <c r="C252">
        <v>56563.7</v>
      </c>
      <c r="D252">
        <v>6</v>
      </c>
      <c r="E252">
        <v>3</v>
      </c>
      <c r="F252">
        <v>5378.28</v>
      </c>
    </row>
    <row r="253" spans="1:6" x14ac:dyDescent="0.3">
      <c r="A253">
        <v>904378</v>
      </c>
      <c r="B253">
        <v>32230</v>
      </c>
      <c r="C253">
        <v>38324</v>
      </c>
      <c r="D253">
        <v>2</v>
      </c>
      <c r="E253">
        <v>1</v>
      </c>
      <c r="F253">
        <v>16115</v>
      </c>
    </row>
    <row r="254" spans="1:6" x14ac:dyDescent="0.3">
      <c r="A254">
        <v>855698</v>
      </c>
      <c r="B254">
        <v>32203.599999999999</v>
      </c>
      <c r="C254">
        <v>48096.6</v>
      </c>
      <c r="D254">
        <v>3</v>
      </c>
      <c r="E254">
        <v>2</v>
      </c>
      <c r="F254">
        <v>10734.53</v>
      </c>
    </row>
    <row r="255" spans="1:6" x14ac:dyDescent="0.3">
      <c r="A255">
        <v>540277</v>
      </c>
      <c r="B255">
        <v>32170.6</v>
      </c>
      <c r="C255">
        <v>46617.599999999999</v>
      </c>
      <c r="D255">
        <v>3</v>
      </c>
      <c r="E255">
        <v>2</v>
      </c>
      <c r="F255">
        <v>10723.53</v>
      </c>
    </row>
    <row r="256" spans="1:6" x14ac:dyDescent="0.3">
      <c r="A256">
        <v>530779</v>
      </c>
      <c r="B256">
        <v>32108</v>
      </c>
      <c r="C256">
        <v>44296</v>
      </c>
      <c r="D256">
        <v>4</v>
      </c>
      <c r="E256">
        <v>1</v>
      </c>
      <c r="F256">
        <v>8027</v>
      </c>
    </row>
    <row r="257" spans="1:6" x14ac:dyDescent="0.3">
      <c r="A257">
        <v>942846</v>
      </c>
      <c r="B257">
        <v>32012.75</v>
      </c>
      <c r="C257">
        <v>52385.75</v>
      </c>
      <c r="D257">
        <v>5</v>
      </c>
      <c r="E257">
        <v>4</v>
      </c>
      <c r="F257">
        <v>6402.55</v>
      </c>
    </row>
    <row r="258" spans="1:6" x14ac:dyDescent="0.3">
      <c r="A258">
        <v>954388</v>
      </c>
      <c r="B258">
        <v>31908.25</v>
      </c>
      <c r="C258">
        <v>64688.25</v>
      </c>
      <c r="D258">
        <v>4</v>
      </c>
      <c r="E258">
        <v>3</v>
      </c>
      <c r="F258">
        <v>7977.06</v>
      </c>
    </row>
    <row r="259" spans="1:6" x14ac:dyDescent="0.3">
      <c r="A259">
        <v>293826</v>
      </c>
      <c r="B259">
        <v>31815.75</v>
      </c>
      <c r="C259">
        <v>111707.75</v>
      </c>
      <c r="D259">
        <v>13</v>
      </c>
      <c r="E259">
        <v>5</v>
      </c>
      <c r="F259">
        <v>2447.37</v>
      </c>
    </row>
    <row r="260" spans="1:6" x14ac:dyDescent="0.3">
      <c r="A260">
        <v>735962</v>
      </c>
      <c r="B260">
        <v>31473.599999999999</v>
      </c>
      <c r="C260">
        <v>63324.6</v>
      </c>
      <c r="D260">
        <v>5</v>
      </c>
      <c r="E260">
        <v>4</v>
      </c>
      <c r="F260">
        <v>6294.72</v>
      </c>
    </row>
    <row r="261" spans="1:6" x14ac:dyDescent="0.3">
      <c r="A261">
        <v>707122</v>
      </c>
      <c r="B261">
        <v>31414.6</v>
      </c>
      <c r="C261">
        <v>64043.6</v>
      </c>
      <c r="D261">
        <v>5</v>
      </c>
      <c r="E261">
        <v>4</v>
      </c>
      <c r="F261">
        <v>6282.92</v>
      </c>
    </row>
    <row r="262" spans="1:6" x14ac:dyDescent="0.3">
      <c r="A262">
        <v>759713</v>
      </c>
      <c r="B262">
        <v>31409.8</v>
      </c>
      <c r="C262">
        <v>114257.8</v>
      </c>
      <c r="D262">
        <v>11</v>
      </c>
      <c r="E262">
        <v>6</v>
      </c>
      <c r="F262">
        <v>2855.44</v>
      </c>
    </row>
    <row r="263" spans="1:6" x14ac:dyDescent="0.3">
      <c r="A263">
        <v>298867</v>
      </c>
      <c r="B263">
        <v>31399.95</v>
      </c>
      <c r="C263">
        <v>58263.95</v>
      </c>
      <c r="D263">
        <v>4</v>
      </c>
      <c r="E263">
        <v>2</v>
      </c>
      <c r="F263">
        <v>7849.99</v>
      </c>
    </row>
    <row r="264" spans="1:6" x14ac:dyDescent="0.3">
      <c r="A264">
        <v>489279</v>
      </c>
      <c r="B264">
        <v>31391.85</v>
      </c>
      <c r="C264">
        <v>63616.85</v>
      </c>
      <c r="D264">
        <v>4</v>
      </c>
      <c r="E264">
        <v>4</v>
      </c>
      <c r="F264">
        <v>7847.96</v>
      </c>
    </row>
    <row r="265" spans="1:6" x14ac:dyDescent="0.3">
      <c r="A265">
        <v>979592</v>
      </c>
      <c r="B265">
        <v>31376.2</v>
      </c>
      <c r="C265">
        <v>71259.199999999997</v>
      </c>
      <c r="D265">
        <v>5</v>
      </c>
      <c r="E265">
        <v>3</v>
      </c>
      <c r="F265">
        <v>6275.24</v>
      </c>
    </row>
    <row r="266" spans="1:6" x14ac:dyDescent="0.3">
      <c r="A266">
        <v>671706</v>
      </c>
      <c r="B266">
        <v>31365.599999999999</v>
      </c>
      <c r="C266">
        <v>101396.6</v>
      </c>
      <c r="D266">
        <v>11</v>
      </c>
      <c r="E266">
        <v>6</v>
      </c>
      <c r="F266">
        <v>2851.42</v>
      </c>
    </row>
    <row r="267" spans="1:6" x14ac:dyDescent="0.3">
      <c r="A267">
        <v>768573</v>
      </c>
      <c r="B267">
        <v>31289.599999999999</v>
      </c>
      <c r="C267">
        <v>42216.6</v>
      </c>
      <c r="D267">
        <v>3</v>
      </c>
      <c r="E267">
        <v>2</v>
      </c>
      <c r="F267">
        <v>10429.870000000001</v>
      </c>
    </row>
    <row r="268" spans="1:6" x14ac:dyDescent="0.3">
      <c r="A268">
        <v>227470</v>
      </c>
      <c r="B268">
        <v>31187.3</v>
      </c>
      <c r="C268">
        <v>74755.3</v>
      </c>
      <c r="D268">
        <v>6</v>
      </c>
      <c r="E268">
        <v>4</v>
      </c>
      <c r="F268">
        <v>5197.88</v>
      </c>
    </row>
    <row r="269" spans="1:6" x14ac:dyDescent="0.3">
      <c r="A269">
        <v>385679</v>
      </c>
      <c r="B269">
        <v>31092.400000000001</v>
      </c>
      <c r="C269">
        <v>60439.4</v>
      </c>
      <c r="D269">
        <v>6</v>
      </c>
      <c r="E269">
        <v>4</v>
      </c>
      <c r="F269">
        <v>5182.07</v>
      </c>
    </row>
    <row r="270" spans="1:6" x14ac:dyDescent="0.3">
      <c r="A270">
        <v>694312</v>
      </c>
      <c r="B270">
        <v>31058.1</v>
      </c>
      <c r="C270">
        <v>72252.100000000006</v>
      </c>
      <c r="D270">
        <v>7</v>
      </c>
      <c r="E270">
        <v>3</v>
      </c>
      <c r="F270">
        <v>4436.87</v>
      </c>
    </row>
    <row r="271" spans="1:6" x14ac:dyDescent="0.3">
      <c r="A271">
        <v>759835</v>
      </c>
      <c r="B271">
        <v>31007</v>
      </c>
      <c r="C271">
        <v>38965</v>
      </c>
      <c r="D271">
        <v>3</v>
      </c>
      <c r="E271">
        <v>3</v>
      </c>
      <c r="F271">
        <v>10335.67</v>
      </c>
    </row>
    <row r="272" spans="1:6" x14ac:dyDescent="0.3">
      <c r="A272">
        <v>680233</v>
      </c>
      <c r="B272">
        <v>30884</v>
      </c>
      <c r="C272">
        <v>34160</v>
      </c>
      <c r="D272">
        <v>4</v>
      </c>
      <c r="E272">
        <v>1</v>
      </c>
      <c r="F272">
        <v>7721</v>
      </c>
    </row>
    <row r="273" spans="1:6" x14ac:dyDescent="0.3">
      <c r="A273">
        <v>965380</v>
      </c>
      <c r="B273">
        <v>30842.6</v>
      </c>
      <c r="C273">
        <v>44505.599999999999</v>
      </c>
      <c r="D273">
        <v>3</v>
      </c>
      <c r="E273">
        <v>2</v>
      </c>
      <c r="F273">
        <v>10280.870000000001</v>
      </c>
    </row>
    <row r="274" spans="1:6" x14ac:dyDescent="0.3">
      <c r="A274">
        <v>599194</v>
      </c>
      <c r="B274">
        <v>30661.1</v>
      </c>
      <c r="C274">
        <v>60832.1</v>
      </c>
      <c r="D274">
        <v>6</v>
      </c>
      <c r="E274">
        <v>3</v>
      </c>
      <c r="F274">
        <v>5110.18</v>
      </c>
    </row>
    <row r="275" spans="1:6" x14ac:dyDescent="0.3">
      <c r="A275">
        <v>209576</v>
      </c>
      <c r="B275">
        <v>30577.5</v>
      </c>
      <c r="C275">
        <v>70959.5</v>
      </c>
      <c r="D275">
        <v>7</v>
      </c>
      <c r="E275">
        <v>4</v>
      </c>
      <c r="F275">
        <v>4368.21</v>
      </c>
    </row>
    <row r="276" spans="1:6" x14ac:dyDescent="0.3">
      <c r="A276">
        <v>749713</v>
      </c>
      <c r="B276">
        <v>30552.65</v>
      </c>
      <c r="C276">
        <v>41507.65</v>
      </c>
      <c r="D276">
        <v>3</v>
      </c>
      <c r="E276">
        <v>3</v>
      </c>
      <c r="F276">
        <v>10184.219999999999</v>
      </c>
    </row>
    <row r="277" spans="1:6" x14ac:dyDescent="0.3">
      <c r="A277">
        <v>498505</v>
      </c>
      <c r="B277">
        <v>30537.599999999999</v>
      </c>
      <c r="C277">
        <v>48230.6</v>
      </c>
      <c r="D277">
        <v>4</v>
      </c>
      <c r="E277">
        <v>4</v>
      </c>
      <c r="F277">
        <v>7634.4</v>
      </c>
    </row>
    <row r="278" spans="1:6" x14ac:dyDescent="0.3">
      <c r="A278">
        <v>866738</v>
      </c>
      <c r="B278">
        <v>30458.799999999999</v>
      </c>
      <c r="C278">
        <v>57990.8</v>
      </c>
      <c r="D278">
        <v>5</v>
      </c>
      <c r="E278">
        <v>2</v>
      </c>
      <c r="F278">
        <v>6091.76</v>
      </c>
    </row>
    <row r="279" spans="1:6" x14ac:dyDescent="0.3">
      <c r="A279">
        <v>443807</v>
      </c>
      <c r="B279">
        <v>30411</v>
      </c>
      <c r="C279">
        <v>46833</v>
      </c>
      <c r="D279">
        <v>3</v>
      </c>
      <c r="E279">
        <v>3</v>
      </c>
      <c r="F279">
        <v>10137</v>
      </c>
    </row>
    <row r="280" spans="1:6" x14ac:dyDescent="0.3">
      <c r="A280">
        <v>716256</v>
      </c>
      <c r="B280">
        <v>30352.85</v>
      </c>
      <c r="C280">
        <v>53017.85</v>
      </c>
      <c r="D280">
        <v>4</v>
      </c>
      <c r="E280">
        <v>4</v>
      </c>
      <c r="F280">
        <v>7588.21</v>
      </c>
    </row>
    <row r="281" spans="1:6" x14ac:dyDescent="0.3">
      <c r="A281">
        <v>845919</v>
      </c>
      <c r="B281">
        <v>30306.55</v>
      </c>
      <c r="C281">
        <v>70211.55</v>
      </c>
      <c r="D281">
        <v>5</v>
      </c>
      <c r="E281">
        <v>3</v>
      </c>
      <c r="F281">
        <v>6061.31</v>
      </c>
    </row>
    <row r="282" spans="1:6" x14ac:dyDescent="0.3">
      <c r="A282">
        <v>804223</v>
      </c>
      <c r="B282">
        <v>30279.7</v>
      </c>
      <c r="C282">
        <v>48681.7</v>
      </c>
      <c r="D282">
        <v>7</v>
      </c>
      <c r="E282">
        <v>4</v>
      </c>
      <c r="F282">
        <v>4325.67</v>
      </c>
    </row>
    <row r="283" spans="1:6" x14ac:dyDescent="0.3">
      <c r="A283">
        <v>818975</v>
      </c>
      <c r="B283">
        <v>30126</v>
      </c>
      <c r="C283">
        <v>50714</v>
      </c>
      <c r="D283">
        <v>4</v>
      </c>
      <c r="E283">
        <v>3</v>
      </c>
      <c r="F283">
        <v>7531.5</v>
      </c>
    </row>
    <row r="284" spans="1:6" x14ac:dyDescent="0.3">
      <c r="A284">
        <v>614521</v>
      </c>
      <c r="B284">
        <v>30016</v>
      </c>
      <c r="C284">
        <v>34449</v>
      </c>
      <c r="D284">
        <v>3</v>
      </c>
      <c r="E284">
        <v>2</v>
      </c>
      <c r="F284">
        <v>10005.33</v>
      </c>
    </row>
    <row r="285" spans="1:6" x14ac:dyDescent="0.3">
      <c r="A285">
        <v>878700</v>
      </c>
      <c r="B285">
        <v>29940</v>
      </c>
      <c r="C285">
        <v>41413</v>
      </c>
      <c r="D285">
        <v>3</v>
      </c>
      <c r="E285">
        <v>2</v>
      </c>
      <c r="F285">
        <v>9980</v>
      </c>
    </row>
    <row r="286" spans="1:6" x14ac:dyDescent="0.3">
      <c r="A286">
        <v>972722</v>
      </c>
      <c r="B286">
        <v>29882</v>
      </c>
      <c r="C286">
        <v>31520</v>
      </c>
      <c r="D286">
        <v>2</v>
      </c>
      <c r="E286">
        <v>1</v>
      </c>
      <c r="F286">
        <v>14941</v>
      </c>
    </row>
    <row r="287" spans="1:6" x14ac:dyDescent="0.3">
      <c r="A287">
        <v>596583</v>
      </c>
      <c r="B287">
        <v>29869.8</v>
      </c>
      <c r="C287">
        <v>71207.8</v>
      </c>
      <c r="D287">
        <v>8</v>
      </c>
      <c r="E287">
        <v>4</v>
      </c>
      <c r="F287">
        <v>3733.73</v>
      </c>
    </row>
    <row r="288" spans="1:6" x14ac:dyDescent="0.3">
      <c r="A288">
        <v>803998</v>
      </c>
      <c r="B288">
        <v>29784.65</v>
      </c>
      <c r="C288">
        <v>63191.65</v>
      </c>
      <c r="D288">
        <v>6</v>
      </c>
      <c r="E288">
        <v>4</v>
      </c>
      <c r="F288">
        <v>4964.1099999999997</v>
      </c>
    </row>
    <row r="289" spans="1:6" x14ac:dyDescent="0.3">
      <c r="A289">
        <v>994586</v>
      </c>
      <c r="B289">
        <v>29762.25</v>
      </c>
      <c r="C289">
        <v>49269.25</v>
      </c>
      <c r="D289">
        <v>5</v>
      </c>
      <c r="E289">
        <v>3</v>
      </c>
      <c r="F289">
        <v>5952.45</v>
      </c>
    </row>
    <row r="290" spans="1:6" x14ac:dyDescent="0.3">
      <c r="A290">
        <v>686208</v>
      </c>
      <c r="B290">
        <v>29683.4</v>
      </c>
      <c r="C290">
        <v>66503.399999999994</v>
      </c>
      <c r="D290">
        <v>6</v>
      </c>
      <c r="E290">
        <v>4</v>
      </c>
      <c r="F290">
        <v>4947.2299999999996</v>
      </c>
    </row>
    <row r="291" spans="1:6" x14ac:dyDescent="0.3">
      <c r="A291">
        <v>295841</v>
      </c>
      <c r="B291">
        <v>29620.05</v>
      </c>
      <c r="C291">
        <v>116655.05</v>
      </c>
      <c r="D291">
        <v>10</v>
      </c>
      <c r="E291">
        <v>8</v>
      </c>
      <c r="F291">
        <v>2962.01</v>
      </c>
    </row>
    <row r="292" spans="1:6" x14ac:dyDescent="0.3">
      <c r="A292">
        <v>754718</v>
      </c>
      <c r="B292">
        <v>29570.2</v>
      </c>
      <c r="C292">
        <v>73645.2</v>
      </c>
      <c r="D292">
        <v>6</v>
      </c>
      <c r="E292">
        <v>5</v>
      </c>
      <c r="F292">
        <v>4928.37</v>
      </c>
    </row>
    <row r="293" spans="1:6" x14ac:dyDescent="0.3">
      <c r="A293">
        <v>620106</v>
      </c>
      <c r="B293">
        <v>29549.05</v>
      </c>
      <c r="C293">
        <v>50937.05</v>
      </c>
      <c r="D293">
        <v>5</v>
      </c>
      <c r="E293">
        <v>4</v>
      </c>
      <c r="F293">
        <v>5909.81</v>
      </c>
    </row>
    <row r="294" spans="1:6" x14ac:dyDescent="0.3">
      <c r="A294">
        <v>742752</v>
      </c>
      <c r="B294">
        <v>29500.1</v>
      </c>
      <c r="C294">
        <v>69490.100000000006</v>
      </c>
      <c r="D294">
        <v>6</v>
      </c>
      <c r="E294">
        <v>4</v>
      </c>
      <c r="F294">
        <v>4916.68</v>
      </c>
    </row>
    <row r="295" spans="1:6" x14ac:dyDescent="0.3">
      <c r="A295">
        <v>637605</v>
      </c>
      <c r="B295">
        <v>29474</v>
      </c>
      <c r="C295">
        <v>56096</v>
      </c>
      <c r="D295">
        <v>4</v>
      </c>
      <c r="E295">
        <v>3</v>
      </c>
      <c r="F295">
        <v>7368.5</v>
      </c>
    </row>
    <row r="296" spans="1:6" x14ac:dyDescent="0.3">
      <c r="A296">
        <v>412137</v>
      </c>
      <c r="B296">
        <v>29346</v>
      </c>
      <c r="C296">
        <v>38535</v>
      </c>
      <c r="D296">
        <v>4</v>
      </c>
      <c r="E296">
        <v>3</v>
      </c>
      <c r="F296">
        <v>7336.5</v>
      </c>
    </row>
    <row r="297" spans="1:6" x14ac:dyDescent="0.3">
      <c r="A297">
        <v>341678</v>
      </c>
      <c r="B297">
        <v>29345.1</v>
      </c>
      <c r="C297">
        <v>64048.1</v>
      </c>
      <c r="D297">
        <v>7</v>
      </c>
      <c r="E297">
        <v>3</v>
      </c>
      <c r="F297">
        <v>4192.16</v>
      </c>
    </row>
    <row r="298" spans="1:6" x14ac:dyDescent="0.3">
      <c r="A298">
        <v>847033</v>
      </c>
      <c r="B298">
        <v>29300.1</v>
      </c>
      <c r="C298">
        <v>49438.1</v>
      </c>
      <c r="D298">
        <v>4</v>
      </c>
      <c r="E298">
        <v>4</v>
      </c>
      <c r="F298">
        <v>7325.03</v>
      </c>
    </row>
    <row r="299" spans="1:6" x14ac:dyDescent="0.3">
      <c r="A299">
        <v>503662</v>
      </c>
      <c r="B299">
        <v>29263.8</v>
      </c>
      <c r="C299">
        <v>118684.8</v>
      </c>
      <c r="D299">
        <v>12</v>
      </c>
      <c r="E299">
        <v>6</v>
      </c>
      <c r="F299">
        <v>2438.65</v>
      </c>
    </row>
    <row r="300" spans="1:6" x14ac:dyDescent="0.3">
      <c r="A300">
        <v>488698</v>
      </c>
      <c r="B300">
        <v>29213.55</v>
      </c>
      <c r="C300">
        <v>78285.55</v>
      </c>
      <c r="D300">
        <v>6</v>
      </c>
      <c r="E300">
        <v>4</v>
      </c>
      <c r="F300">
        <v>4868.93</v>
      </c>
    </row>
    <row r="301" spans="1:6" x14ac:dyDescent="0.3">
      <c r="A301">
        <v>440977</v>
      </c>
      <c r="B301">
        <v>29208</v>
      </c>
      <c r="C301">
        <v>48168</v>
      </c>
      <c r="D301">
        <v>3</v>
      </c>
      <c r="E301">
        <v>1</v>
      </c>
      <c r="F301">
        <v>9736</v>
      </c>
    </row>
    <row r="302" spans="1:6" x14ac:dyDescent="0.3">
      <c r="A302">
        <v>864442</v>
      </c>
      <c r="B302">
        <v>29164.1</v>
      </c>
      <c r="C302">
        <v>81572.100000000006</v>
      </c>
      <c r="D302">
        <v>8</v>
      </c>
      <c r="E302">
        <v>4</v>
      </c>
      <c r="F302">
        <v>3645.51</v>
      </c>
    </row>
    <row r="303" spans="1:6" x14ac:dyDescent="0.3">
      <c r="A303">
        <v>620018</v>
      </c>
      <c r="B303">
        <v>29110.7</v>
      </c>
      <c r="C303">
        <v>39595.699999999997</v>
      </c>
      <c r="D303">
        <v>3</v>
      </c>
      <c r="E303">
        <v>2</v>
      </c>
      <c r="F303">
        <v>9703.57</v>
      </c>
    </row>
    <row r="304" spans="1:6" x14ac:dyDescent="0.3">
      <c r="A304">
        <v>801344</v>
      </c>
      <c r="B304">
        <v>29019.5</v>
      </c>
      <c r="C304">
        <v>50251.5</v>
      </c>
      <c r="D304">
        <v>4</v>
      </c>
      <c r="E304">
        <v>2</v>
      </c>
      <c r="F304">
        <v>7254.88</v>
      </c>
    </row>
    <row r="305" spans="1:6" x14ac:dyDescent="0.3">
      <c r="A305">
        <v>930361</v>
      </c>
      <c r="B305">
        <v>29009.599999999999</v>
      </c>
      <c r="C305">
        <v>61532.6</v>
      </c>
      <c r="D305">
        <v>6</v>
      </c>
      <c r="E305">
        <v>4</v>
      </c>
      <c r="F305">
        <v>4834.93</v>
      </c>
    </row>
    <row r="306" spans="1:6" x14ac:dyDescent="0.3">
      <c r="A306">
        <v>641996</v>
      </c>
      <c r="B306">
        <v>28997.8</v>
      </c>
      <c r="C306">
        <v>52565.8</v>
      </c>
      <c r="D306">
        <v>4</v>
      </c>
      <c r="E306">
        <v>3</v>
      </c>
      <c r="F306">
        <v>7249.45</v>
      </c>
    </row>
    <row r="307" spans="1:6" x14ac:dyDescent="0.3">
      <c r="A307">
        <v>660030</v>
      </c>
      <c r="B307">
        <v>28984.55</v>
      </c>
      <c r="C307">
        <v>84082.55</v>
      </c>
      <c r="D307">
        <v>9</v>
      </c>
      <c r="E307">
        <v>6</v>
      </c>
      <c r="F307">
        <v>3220.51</v>
      </c>
    </row>
    <row r="308" spans="1:6" x14ac:dyDescent="0.3">
      <c r="A308">
        <v>432873</v>
      </c>
      <c r="B308">
        <v>28907</v>
      </c>
      <c r="C308">
        <v>53998</v>
      </c>
      <c r="D308">
        <v>5</v>
      </c>
      <c r="E308">
        <v>4</v>
      </c>
      <c r="F308">
        <v>5781.4</v>
      </c>
    </row>
    <row r="309" spans="1:6" x14ac:dyDescent="0.3">
      <c r="A309">
        <v>792099</v>
      </c>
      <c r="B309">
        <v>28905</v>
      </c>
      <c r="C309">
        <v>55594</v>
      </c>
      <c r="D309">
        <v>4</v>
      </c>
      <c r="E309">
        <v>2</v>
      </c>
      <c r="F309">
        <v>7226.25</v>
      </c>
    </row>
    <row r="310" spans="1:6" x14ac:dyDescent="0.3">
      <c r="A310">
        <v>822725</v>
      </c>
      <c r="B310">
        <v>28887</v>
      </c>
      <c r="C310">
        <v>48488</v>
      </c>
      <c r="D310">
        <v>3</v>
      </c>
      <c r="E310">
        <v>2</v>
      </c>
      <c r="F310">
        <v>9629</v>
      </c>
    </row>
    <row r="311" spans="1:6" x14ac:dyDescent="0.3">
      <c r="A311">
        <v>847983</v>
      </c>
      <c r="B311">
        <v>28884.65</v>
      </c>
      <c r="C311">
        <v>90806.65</v>
      </c>
      <c r="D311">
        <v>7</v>
      </c>
      <c r="E311">
        <v>4</v>
      </c>
      <c r="F311">
        <v>4126.38</v>
      </c>
    </row>
    <row r="312" spans="1:6" x14ac:dyDescent="0.3">
      <c r="A312">
        <v>682418</v>
      </c>
      <c r="B312">
        <v>28831</v>
      </c>
      <c r="C312">
        <v>44817</v>
      </c>
      <c r="D312">
        <v>3</v>
      </c>
      <c r="E312">
        <v>2</v>
      </c>
      <c r="F312">
        <v>9610.33</v>
      </c>
    </row>
    <row r="313" spans="1:6" x14ac:dyDescent="0.3">
      <c r="A313">
        <v>365092</v>
      </c>
      <c r="B313">
        <v>28681</v>
      </c>
      <c r="C313">
        <v>41491</v>
      </c>
      <c r="D313">
        <v>3</v>
      </c>
      <c r="E313">
        <v>2</v>
      </c>
      <c r="F313">
        <v>9560.33</v>
      </c>
    </row>
    <row r="314" spans="1:6" x14ac:dyDescent="0.3">
      <c r="A314">
        <v>883226</v>
      </c>
      <c r="B314">
        <v>28422.6</v>
      </c>
      <c r="C314">
        <v>65370.6</v>
      </c>
      <c r="D314">
        <v>7</v>
      </c>
      <c r="E314">
        <v>5</v>
      </c>
      <c r="F314">
        <v>4060.37</v>
      </c>
    </row>
    <row r="315" spans="1:6" x14ac:dyDescent="0.3">
      <c r="A315">
        <v>300932</v>
      </c>
      <c r="B315">
        <v>28073</v>
      </c>
      <c r="C315">
        <v>44286</v>
      </c>
      <c r="D315">
        <v>4</v>
      </c>
      <c r="E315">
        <v>3</v>
      </c>
      <c r="F315">
        <v>7018.25</v>
      </c>
    </row>
    <row r="316" spans="1:6" x14ac:dyDescent="0.3">
      <c r="A316">
        <v>914544</v>
      </c>
      <c r="B316">
        <v>28035.05</v>
      </c>
      <c r="C316">
        <v>48149.05</v>
      </c>
      <c r="D316">
        <v>4</v>
      </c>
      <c r="E316">
        <v>3</v>
      </c>
      <c r="F316">
        <v>7008.76</v>
      </c>
    </row>
    <row r="317" spans="1:6" x14ac:dyDescent="0.3">
      <c r="A317">
        <v>853306</v>
      </c>
      <c r="B317">
        <v>28026.6</v>
      </c>
      <c r="C317">
        <v>64342.6</v>
      </c>
      <c r="D317">
        <v>4</v>
      </c>
      <c r="E317">
        <v>3</v>
      </c>
      <c r="F317">
        <v>7006.65</v>
      </c>
    </row>
    <row r="318" spans="1:6" x14ac:dyDescent="0.3">
      <c r="A318">
        <v>289211</v>
      </c>
      <c r="B318">
        <v>27958.5</v>
      </c>
      <c r="C318">
        <v>42601.5</v>
      </c>
      <c r="D318">
        <v>5</v>
      </c>
      <c r="E318">
        <v>4</v>
      </c>
      <c r="F318">
        <v>5591.7</v>
      </c>
    </row>
    <row r="319" spans="1:6" x14ac:dyDescent="0.3">
      <c r="A319">
        <v>306142</v>
      </c>
      <c r="B319">
        <v>27788.55</v>
      </c>
      <c r="C319">
        <v>45313.55</v>
      </c>
      <c r="D319">
        <v>3</v>
      </c>
      <c r="E319">
        <v>2</v>
      </c>
      <c r="F319">
        <v>9262.85</v>
      </c>
    </row>
    <row r="320" spans="1:6" x14ac:dyDescent="0.3">
      <c r="A320">
        <v>784572</v>
      </c>
      <c r="B320">
        <v>27766</v>
      </c>
      <c r="C320">
        <v>63688</v>
      </c>
      <c r="D320">
        <v>7</v>
      </c>
      <c r="E320">
        <v>4</v>
      </c>
      <c r="F320">
        <v>3966.57</v>
      </c>
    </row>
    <row r="321" spans="1:6" x14ac:dyDescent="0.3">
      <c r="A321">
        <v>519939</v>
      </c>
      <c r="B321">
        <v>27754.55</v>
      </c>
      <c r="C321">
        <v>35514.550000000003</v>
      </c>
      <c r="D321">
        <v>4</v>
      </c>
      <c r="E321">
        <v>2</v>
      </c>
      <c r="F321">
        <v>6938.64</v>
      </c>
    </row>
    <row r="322" spans="1:6" x14ac:dyDescent="0.3">
      <c r="A322">
        <v>529119</v>
      </c>
      <c r="B322">
        <v>27693.65</v>
      </c>
      <c r="C322">
        <v>52265.65</v>
      </c>
      <c r="D322">
        <v>4</v>
      </c>
      <c r="E322">
        <v>3</v>
      </c>
      <c r="F322">
        <v>6923.41</v>
      </c>
    </row>
    <row r="323" spans="1:6" x14ac:dyDescent="0.3">
      <c r="A323">
        <v>293904</v>
      </c>
      <c r="B323">
        <v>27605.1</v>
      </c>
      <c r="C323">
        <v>77415.100000000006</v>
      </c>
      <c r="D323">
        <v>10</v>
      </c>
      <c r="E323">
        <v>4</v>
      </c>
      <c r="F323">
        <v>2760.51</v>
      </c>
    </row>
    <row r="324" spans="1:6" x14ac:dyDescent="0.3">
      <c r="A324">
        <v>497809</v>
      </c>
      <c r="B324">
        <v>27537.35</v>
      </c>
      <c r="C324">
        <v>43497.35</v>
      </c>
      <c r="D324">
        <v>4</v>
      </c>
      <c r="E324">
        <v>4</v>
      </c>
      <c r="F324">
        <v>6884.34</v>
      </c>
    </row>
    <row r="325" spans="1:6" x14ac:dyDescent="0.3">
      <c r="A325">
        <v>930789</v>
      </c>
      <c r="B325">
        <v>27494</v>
      </c>
      <c r="C325">
        <v>29132</v>
      </c>
      <c r="D325">
        <v>2</v>
      </c>
      <c r="E325">
        <v>1</v>
      </c>
      <c r="F325">
        <v>13747</v>
      </c>
    </row>
    <row r="326" spans="1:6" x14ac:dyDescent="0.3">
      <c r="A326">
        <v>331939</v>
      </c>
      <c r="B326">
        <v>27458.75</v>
      </c>
      <c r="C326">
        <v>66304.75</v>
      </c>
      <c r="D326">
        <v>8</v>
      </c>
      <c r="E326">
        <v>4</v>
      </c>
      <c r="F326">
        <v>3432.34</v>
      </c>
    </row>
    <row r="327" spans="1:6" x14ac:dyDescent="0.3">
      <c r="A327">
        <v>644536</v>
      </c>
      <c r="B327">
        <v>27413</v>
      </c>
      <c r="C327">
        <v>35936</v>
      </c>
      <c r="D327">
        <v>2</v>
      </c>
      <c r="E327">
        <v>2</v>
      </c>
      <c r="F327">
        <v>13706.5</v>
      </c>
    </row>
    <row r="328" spans="1:6" x14ac:dyDescent="0.3">
      <c r="A328">
        <v>888842</v>
      </c>
      <c r="B328">
        <v>27406.2</v>
      </c>
      <c r="C328">
        <v>54392.2</v>
      </c>
      <c r="D328">
        <v>6</v>
      </c>
      <c r="E328">
        <v>3</v>
      </c>
      <c r="F328">
        <v>4567.7</v>
      </c>
    </row>
    <row r="329" spans="1:6" x14ac:dyDescent="0.3">
      <c r="A329">
        <v>659713</v>
      </c>
      <c r="B329">
        <v>27388.7</v>
      </c>
      <c r="C329">
        <v>40921.699999999997</v>
      </c>
      <c r="D329">
        <v>3</v>
      </c>
      <c r="E329">
        <v>3</v>
      </c>
      <c r="F329">
        <v>9129.57</v>
      </c>
    </row>
    <row r="330" spans="1:6" x14ac:dyDescent="0.3">
      <c r="A330">
        <v>828950</v>
      </c>
      <c r="B330">
        <v>27376.95</v>
      </c>
      <c r="C330">
        <v>34105.949999999997</v>
      </c>
      <c r="D330">
        <v>3</v>
      </c>
      <c r="E330">
        <v>1</v>
      </c>
      <c r="F330">
        <v>9125.65</v>
      </c>
    </row>
    <row r="331" spans="1:6" x14ac:dyDescent="0.3">
      <c r="A331">
        <v>559946</v>
      </c>
      <c r="B331">
        <v>27288</v>
      </c>
      <c r="C331">
        <v>65323</v>
      </c>
      <c r="D331">
        <v>5</v>
      </c>
      <c r="E331">
        <v>3</v>
      </c>
      <c r="F331">
        <v>5457.6</v>
      </c>
    </row>
    <row r="332" spans="1:6" x14ac:dyDescent="0.3">
      <c r="A332">
        <v>884488</v>
      </c>
      <c r="B332">
        <v>27234.6</v>
      </c>
      <c r="C332">
        <v>63229.599999999999</v>
      </c>
      <c r="D332">
        <v>5</v>
      </c>
      <c r="E332">
        <v>3</v>
      </c>
      <c r="F332">
        <v>5446.92</v>
      </c>
    </row>
    <row r="333" spans="1:6" x14ac:dyDescent="0.3">
      <c r="A333">
        <v>963124</v>
      </c>
      <c r="B333">
        <v>27008</v>
      </c>
      <c r="C333">
        <v>35980</v>
      </c>
      <c r="D333">
        <v>4</v>
      </c>
      <c r="E333">
        <v>1</v>
      </c>
      <c r="F333">
        <v>6752</v>
      </c>
    </row>
    <row r="334" spans="1:6" x14ac:dyDescent="0.3">
      <c r="A334">
        <v>809231</v>
      </c>
      <c r="B334">
        <v>26902</v>
      </c>
      <c r="C334">
        <v>48127</v>
      </c>
      <c r="D334">
        <v>4</v>
      </c>
      <c r="E334">
        <v>3</v>
      </c>
      <c r="F334">
        <v>6725.5</v>
      </c>
    </row>
    <row r="335" spans="1:6" x14ac:dyDescent="0.3">
      <c r="A335">
        <v>219264</v>
      </c>
      <c r="B335">
        <v>26870.2</v>
      </c>
      <c r="C335">
        <v>42784.2</v>
      </c>
      <c r="D335">
        <v>3</v>
      </c>
      <c r="E335">
        <v>2</v>
      </c>
      <c r="F335">
        <v>8956.73</v>
      </c>
    </row>
    <row r="336" spans="1:6" x14ac:dyDescent="0.3">
      <c r="A336">
        <v>313844</v>
      </c>
      <c r="B336">
        <v>26855.9</v>
      </c>
      <c r="C336">
        <v>56526.9</v>
      </c>
      <c r="D336">
        <v>5</v>
      </c>
      <c r="E336">
        <v>4</v>
      </c>
      <c r="F336">
        <v>5371.18</v>
      </c>
    </row>
    <row r="337" spans="1:6" x14ac:dyDescent="0.3">
      <c r="A337">
        <v>453814</v>
      </c>
      <c r="B337">
        <v>26830.45</v>
      </c>
      <c r="C337">
        <v>86937.45</v>
      </c>
      <c r="D337">
        <v>8</v>
      </c>
      <c r="E337">
        <v>4</v>
      </c>
      <c r="F337">
        <v>3353.81</v>
      </c>
    </row>
    <row r="338" spans="1:6" x14ac:dyDescent="0.3">
      <c r="A338">
        <v>458207</v>
      </c>
      <c r="B338">
        <v>26816.85</v>
      </c>
      <c r="C338">
        <v>106577.85</v>
      </c>
      <c r="D338">
        <v>8</v>
      </c>
      <c r="E338">
        <v>4</v>
      </c>
      <c r="F338">
        <v>3352.11</v>
      </c>
    </row>
    <row r="339" spans="1:6" x14ac:dyDescent="0.3">
      <c r="A339">
        <v>416800</v>
      </c>
      <c r="B339">
        <v>26775.8</v>
      </c>
      <c r="C339">
        <v>32869.800000000003</v>
      </c>
      <c r="D339">
        <v>2</v>
      </c>
      <c r="E339">
        <v>1</v>
      </c>
      <c r="F339">
        <v>13387.9</v>
      </c>
    </row>
    <row r="340" spans="1:6" x14ac:dyDescent="0.3">
      <c r="A340">
        <v>204877</v>
      </c>
      <c r="B340">
        <v>26623.95</v>
      </c>
      <c r="C340">
        <v>58615.95</v>
      </c>
      <c r="D340">
        <v>5</v>
      </c>
      <c r="E340">
        <v>2</v>
      </c>
      <c r="F340">
        <v>5324.79</v>
      </c>
    </row>
    <row r="341" spans="1:6" x14ac:dyDescent="0.3">
      <c r="A341">
        <v>893889</v>
      </c>
      <c r="B341">
        <v>26599</v>
      </c>
      <c r="C341">
        <v>67877</v>
      </c>
      <c r="D341">
        <v>7</v>
      </c>
      <c r="E341">
        <v>4</v>
      </c>
      <c r="F341">
        <v>3799.86</v>
      </c>
    </row>
    <row r="342" spans="1:6" x14ac:dyDescent="0.3">
      <c r="A342">
        <v>621063</v>
      </c>
      <c r="B342">
        <v>26569</v>
      </c>
      <c r="C342">
        <v>57909</v>
      </c>
      <c r="D342">
        <v>4</v>
      </c>
      <c r="E342">
        <v>2</v>
      </c>
      <c r="F342">
        <v>6642.25</v>
      </c>
    </row>
    <row r="343" spans="1:6" x14ac:dyDescent="0.3">
      <c r="A343">
        <v>480465</v>
      </c>
      <c r="B343">
        <v>26514.05</v>
      </c>
      <c r="C343">
        <v>46098.05</v>
      </c>
      <c r="D343">
        <v>4</v>
      </c>
      <c r="E343">
        <v>3</v>
      </c>
      <c r="F343">
        <v>6628.51</v>
      </c>
    </row>
    <row r="344" spans="1:6" x14ac:dyDescent="0.3">
      <c r="A344">
        <v>985587</v>
      </c>
      <c r="B344">
        <v>26500.35</v>
      </c>
      <c r="C344">
        <v>65151.35</v>
      </c>
      <c r="D344">
        <v>5</v>
      </c>
      <c r="E344">
        <v>3</v>
      </c>
      <c r="F344">
        <v>5300.07</v>
      </c>
    </row>
    <row r="345" spans="1:6" x14ac:dyDescent="0.3">
      <c r="A345">
        <v>711559</v>
      </c>
      <c r="B345">
        <v>26483.4</v>
      </c>
      <c r="C345">
        <v>70679.399999999994</v>
      </c>
      <c r="D345">
        <v>7</v>
      </c>
      <c r="E345">
        <v>3</v>
      </c>
      <c r="F345">
        <v>3783.34</v>
      </c>
    </row>
    <row r="346" spans="1:6" x14ac:dyDescent="0.3">
      <c r="A346">
        <v>348213</v>
      </c>
      <c r="B346">
        <v>26477.599999999999</v>
      </c>
      <c r="C346">
        <v>45757.599999999999</v>
      </c>
      <c r="D346">
        <v>4</v>
      </c>
      <c r="E346">
        <v>3</v>
      </c>
      <c r="F346">
        <v>6619.4</v>
      </c>
    </row>
    <row r="347" spans="1:6" x14ac:dyDescent="0.3">
      <c r="A347">
        <v>297716</v>
      </c>
      <c r="B347">
        <v>26376.45</v>
      </c>
      <c r="C347">
        <v>46930.45</v>
      </c>
      <c r="D347">
        <v>4</v>
      </c>
      <c r="E347">
        <v>4</v>
      </c>
      <c r="F347">
        <v>6594.11</v>
      </c>
    </row>
    <row r="348" spans="1:6" x14ac:dyDescent="0.3">
      <c r="A348">
        <v>938315</v>
      </c>
      <c r="B348">
        <v>26332.05</v>
      </c>
      <c r="C348">
        <v>35473.050000000003</v>
      </c>
      <c r="D348">
        <v>3</v>
      </c>
      <c r="E348">
        <v>1</v>
      </c>
      <c r="F348">
        <v>8777.35</v>
      </c>
    </row>
    <row r="349" spans="1:6" x14ac:dyDescent="0.3">
      <c r="A349">
        <v>786179</v>
      </c>
      <c r="B349">
        <v>26284.7</v>
      </c>
      <c r="C349">
        <v>39251.699999999997</v>
      </c>
      <c r="D349">
        <v>5</v>
      </c>
      <c r="E349">
        <v>3</v>
      </c>
      <c r="F349">
        <v>5256.94</v>
      </c>
    </row>
    <row r="350" spans="1:6" x14ac:dyDescent="0.3">
      <c r="A350">
        <v>921846</v>
      </c>
      <c r="B350">
        <v>26154.95</v>
      </c>
      <c r="C350">
        <v>51806.95</v>
      </c>
      <c r="D350">
        <v>5</v>
      </c>
      <c r="E350">
        <v>4</v>
      </c>
      <c r="F350">
        <v>5230.99</v>
      </c>
    </row>
    <row r="351" spans="1:6" x14ac:dyDescent="0.3">
      <c r="A351">
        <v>861701</v>
      </c>
      <c r="B351">
        <v>26085.200000000001</v>
      </c>
      <c r="C351">
        <v>89179.199999999997</v>
      </c>
      <c r="D351">
        <v>8</v>
      </c>
      <c r="E351">
        <v>4</v>
      </c>
      <c r="F351">
        <v>3260.65</v>
      </c>
    </row>
    <row r="352" spans="1:6" x14ac:dyDescent="0.3">
      <c r="A352">
        <v>476142</v>
      </c>
      <c r="B352">
        <v>26064</v>
      </c>
      <c r="C352">
        <v>39717</v>
      </c>
      <c r="D352">
        <v>3</v>
      </c>
      <c r="E352">
        <v>2</v>
      </c>
      <c r="F352">
        <v>8688</v>
      </c>
    </row>
    <row r="353" spans="1:6" x14ac:dyDescent="0.3">
      <c r="A353">
        <v>447259</v>
      </c>
      <c r="B353">
        <v>26031.7</v>
      </c>
      <c r="C353">
        <v>41919.699999999997</v>
      </c>
      <c r="D353">
        <v>5</v>
      </c>
      <c r="E353">
        <v>3</v>
      </c>
      <c r="F353">
        <v>5206.34</v>
      </c>
    </row>
    <row r="354" spans="1:6" x14ac:dyDescent="0.3">
      <c r="A354">
        <v>235241</v>
      </c>
      <c r="B354">
        <v>26028.35</v>
      </c>
      <c r="C354">
        <v>60748.35</v>
      </c>
      <c r="D354">
        <v>8</v>
      </c>
      <c r="E354">
        <v>4</v>
      </c>
      <c r="F354">
        <v>3253.54</v>
      </c>
    </row>
    <row r="355" spans="1:6" x14ac:dyDescent="0.3">
      <c r="A355">
        <v>679770</v>
      </c>
      <c r="B355">
        <v>25861</v>
      </c>
      <c r="C355">
        <v>36454</v>
      </c>
      <c r="D355">
        <v>3</v>
      </c>
      <c r="E355">
        <v>3</v>
      </c>
      <c r="F355">
        <v>8620.33</v>
      </c>
    </row>
    <row r="356" spans="1:6" x14ac:dyDescent="0.3">
      <c r="A356">
        <v>886341</v>
      </c>
      <c r="B356">
        <v>25845.4</v>
      </c>
      <c r="C356">
        <v>40441.4</v>
      </c>
      <c r="D356">
        <v>3</v>
      </c>
      <c r="E356">
        <v>3</v>
      </c>
      <c r="F356">
        <v>8615.1299999999992</v>
      </c>
    </row>
    <row r="357" spans="1:6" x14ac:dyDescent="0.3">
      <c r="A357">
        <v>338173</v>
      </c>
      <c r="B357">
        <v>25833</v>
      </c>
      <c r="C357">
        <v>44050</v>
      </c>
      <c r="D357">
        <v>3</v>
      </c>
      <c r="E357">
        <v>2</v>
      </c>
      <c r="F357">
        <v>8611</v>
      </c>
    </row>
    <row r="358" spans="1:6" x14ac:dyDescent="0.3">
      <c r="A358">
        <v>963336</v>
      </c>
      <c r="B358">
        <v>25774</v>
      </c>
      <c r="C358">
        <v>46180</v>
      </c>
      <c r="D358">
        <v>3</v>
      </c>
      <c r="E358">
        <v>2</v>
      </c>
      <c r="F358">
        <v>8591.33</v>
      </c>
    </row>
    <row r="359" spans="1:6" x14ac:dyDescent="0.3">
      <c r="A359">
        <v>252042</v>
      </c>
      <c r="B359">
        <v>25701</v>
      </c>
      <c r="C359">
        <v>45849</v>
      </c>
      <c r="D359">
        <v>3</v>
      </c>
      <c r="E359">
        <v>1</v>
      </c>
      <c r="F359">
        <v>8567</v>
      </c>
    </row>
    <row r="360" spans="1:6" x14ac:dyDescent="0.3">
      <c r="A360">
        <v>679404</v>
      </c>
      <c r="B360">
        <v>25680.799999999999</v>
      </c>
      <c r="C360">
        <v>45664.800000000003</v>
      </c>
      <c r="D360">
        <v>4</v>
      </c>
      <c r="E360">
        <v>3</v>
      </c>
      <c r="F360">
        <v>6420.2</v>
      </c>
    </row>
    <row r="361" spans="1:6" x14ac:dyDescent="0.3">
      <c r="A361">
        <v>368132</v>
      </c>
      <c r="B361">
        <v>25679.599999999999</v>
      </c>
      <c r="C361">
        <v>107450.6</v>
      </c>
      <c r="D361">
        <v>9</v>
      </c>
      <c r="E361">
        <v>3</v>
      </c>
      <c r="F361">
        <v>2853.29</v>
      </c>
    </row>
    <row r="362" spans="1:6" x14ac:dyDescent="0.3">
      <c r="A362">
        <v>442129</v>
      </c>
      <c r="B362">
        <v>25672.5</v>
      </c>
      <c r="C362">
        <v>67052.5</v>
      </c>
      <c r="D362">
        <v>7</v>
      </c>
      <c r="E362">
        <v>3</v>
      </c>
      <c r="F362">
        <v>3667.5</v>
      </c>
    </row>
    <row r="363" spans="1:6" x14ac:dyDescent="0.3">
      <c r="A363">
        <v>785253</v>
      </c>
      <c r="B363">
        <v>25618</v>
      </c>
      <c r="C363">
        <v>42520</v>
      </c>
      <c r="D363">
        <v>3</v>
      </c>
      <c r="E363">
        <v>3</v>
      </c>
      <c r="F363">
        <v>8539.33</v>
      </c>
    </row>
    <row r="364" spans="1:6" x14ac:dyDescent="0.3">
      <c r="A364">
        <v>832789</v>
      </c>
      <c r="B364">
        <v>25471.200000000001</v>
      </c>
      <c r="C364">
        <v>59532.2</v>
      </c>
      <c r="D364">
        <v>7</v>
      </c>
      <c r="E364">
        <v>4</v>
      </c>
      <c r="F364">
        <v>3638.74</v>
      </c>
    </row>
    <row r="365" spans="1:6" x14ac:dyDescent="0.3">
      <c r="A365">
        <v>785126</v>
      </c>
      <c r="B365">
        <v>25384.7</v>
      </c>
      <c r="C365">
        <v>78905.7</v>
      </c>
      <c r="D365">
        <v>8</v>
      </c>
      <c r="E365">
        <v>4</v>
      </c>
      <c r="F365">
        <v>3173.09</v>
      </c>
    </row>
    <row r="366" spans="1:6" x14ac:dyDescent="0.3">
      <c r="A366">
        <v>273807</v>
      </c>
      <c r="B366">
        <v>25356.55</v>
      </c>
      <c r="C366">
        <v>60406.55</v>
      </c>
      <c r="D366">
        <v>6</v>
      </c>
      <c r="E366">
        <v>4</v>
      </c>
      <c r="F366">
        <v>4226.09</v>
      </c>
    </row>
    <row r="367" spans="1:6" x14ac:dyDescent="0.3">
      <c r="A367">
        <v>723238</v>
      </c>
      <c r="B367">
        <v>25059.05</v>
      </c>
      <c r="C367">
        <v>86335.05</v>
      </c>
      <c r="D367">
        <v>6</v>
      </c>
      <c r="E367">
        <v>4</v>
      </c>
      <c r="F367">
        <v>4176.51</v>
      </c>
    </row>
    <row r="368" spans="1:6" x14ac:dyDescent="0.3">
      <c r="A368">
        <v>385636</v>
      </c>
      <c r="B368">
        <v>24990.799999999999</v>
      </c>
      <c r="C368">
        <v>39617.800000000003</v>
      </c>
      <c r="D368">
        <v>4</v>
      </c>
      <c r="E368">
        <v>3</v>
      </c>
      <c r="F368">
        <v>6247.7</v>
      </c>
    </row>
    <row r="369" spans="1:6" x14ac:dyDescent="0.3">
      <c r="A369">
        <v>381301</v>
      </c>
      <c r="B369">
        <v>24984.400000000001</v>
      </c>
      <c r="C369">
        <v>33901.4</v>
      </c>
      <c r="D369">
        <v>3</v>
      </c>
      <c r="E369">
        <v>2</v>
      </c>
      <c r="F369">
        <v>8328.1299999999992</v>
      </c>
    </row>
    <row r="370" spans="1:6" x14ac:dyDescent="0.3">
      <c r="A370">
        <v>399405</v>
      </c>
      <c r="B370">
        <v>24917</v>
      </c>
      <c r="C370">
        <v>42220</v>
      </c>
      <c r="D370">
        <v>3</v>
      </c>
      <c r="E370">
        <v>2</v>
      </c>
      <c r="F370">
        <v>8305.67</v>
      </c>
    </row>
    <row r="371" spans="1:6" x14ac:dyDescent="0.3">
      <c r="A371">
        <v>558388</v>
      </c>
      <c r="B371">
        <v>24835.599999999999</v>
      </c>
      <c r="C371">
        <v>70967.600000000006</v>
      </c>
      <c r="D371">
        <v>5</v>
      </c>
      <c r="E371">
        <v>3</v>
      </c>
      <c r="F371">
        <v>4967.12</v>
      </c>
    </row>
    <row r="372" spans="1:6" x14ac:dyDescent="0.3">
      <c r="A372">
        <v>227351</v>
      </c>
      <c r="B372">
        <v>24798</v>
      </c>
      <c r="C372">
        <v>41007</v>
      </c>
      <c r="D372">
        <v>3</v>
      </c>
      <c r="E372">
        <v>3</v>
      </c>
      <c r="F372">
        <v>8266</v>
      </c>
    </row>
    <row r="373" spans="1:6" x14ac:dyDescent="0.3">
      <c r="A373">
        <v>485353</v>
      </c>
      <c r="B373">
        <v>24753.25</v>
      </c>
      <c r="C373">
        <v>67885.25</v>
      </c>
      <c r="D373">
        <v>9</v>
      </c>
      <c r="E373">
        <v>5</v>
      </c>
      <c r="F373">
        <v>2750.36</v>
      </c>
    </row>
    <row r="374" spans="1:6" x14ac:dyDescent="0.3">
      <c r="A374">
        <v>778923</v>
      </c>
      <c r="B374">
        <v>24704</v>
      </c>
      <c r="C374">
        <v>36233</v>
      </c>
      <c r="D374">
        <v>3</v>
      </c>
      <c r="E374">
        <v>2</v>
      </c>
      <c r="F374">
        <v>8234.67</v>
      </c>
    </row>
    <row r="375" spans="1:6" x14ac:dyDescent="0.3">
      <c r="A375">
        <v>661267</v>
      </c>
      <c r="B375">
        <v>24575.7</v>
      </c>
      <c r="C375">
        <v>46193.7</v>
      </c>
      <c r="D375">
        <v>4</v>
      </c>
      <c r="E375">
        <v>4</v>
      </c>
      <c r="F375">
        <v>6143.93</v>
      </c>
    </row>
    <row r="376" spans="1:6" x14ac:dyDescent="0.3">
      <c r="A376">
        <v>632459</v>
      </c>
      <c r="B376">
        <v>24554</v>
      </c>
      <c r="C376">
        <v>40936</v>
      </c>
      <c r="D376">
        <v>3</v>
      </c>
      <c r="E376">
        <v>2</v>
      </c>
      <c r="F376">
        <v>8184.67</v>
      </c>
    </row>
    <row r="377" spans="1:6" x14ac:dyDescent="0.3">
      <c r="A377">
        <v>749249</v>
      </c>
      <c r="B377">
        <v>24402</v>
      </c>
      <c r="C377">
        <v>34068</v>
      </c>
      <c r="D377">
        <v>2</v>
      </c>
      <c r="E377">
        <v>1</v>
      </c>
      <c r="F377">
        <v>12201</v>
      </c>
    </row>
    <row r="378" spans="1:6" x14ac:dyDescent="0.3">
      <c r="A378">
        <v>311636</v>
      </c>
      <c r="B378">
        <v>24355.4</v>
      </c>
      <c r="C378">
        <v>51849.4</v>
      </c>
      <c r="D378">
        <v>4</v>
      </c>
      <c r="E378">
        <v>3</v>
      </c>
      <c r="F378">
        <v>6088.85</v>
      </c>
    </row>
    <row r="379" spans="1:6" x14ac:dyDescent="0.3">
      <c r="A379">
        <v>916289</v>
      </c>
      <c r="B379">
        <v>24300.55</v>
      </c>
      <c r="C379">
        <v>78992.55</v>
      </c>
      <c r="D379">
        <v>7</v>
      </c>
      <c r="E379">
        <v>4</v>
      </c>
      <c r="F379">
        <v>3471.51</v>
      </c>
    </row>
    <row r="380" spans="1:6" x14ac:dyDescent="0.3">
      <c r="A380">
        <v>762146</v>
      </c>
      <c r="B380">
        <v>24294</v>
      </c>
      <c r="C380">
        <v>34900</v>
      </c>
      <c r="D380">
        <v>2</v>
      </c>
      <c r="E380">
        <v>1</v>
      </c>
      <c r="F380">
        <v>12147</v>
      </c>
    </row>
    <row r="381" spans="1:6" x14ac:dyDescent="0.3">
      <c r="A381">
        <v>850324</v>
      </c>
      <c r="B381">
        <v>24279.25</v>
      </c>
      <c r="C381">
        <v>53863.25</v>
      </c>
      <c r="D381">
        <v>5</v>
      </c>
      <c r="E381">
        <v>4</v>
      </c>
      <c r="F381">
        <v>4855.8500000000004</v>
      </c>
    </row>
    <row r="382" spans="1:6" x14ac:dyDescent="0.3">
      <c r="A382">
        <v>735348</v>
      </c>
      <c r="B382">
        <v>24255.599999999999</v>
      </c>
      <c r="C382">
        <v>35444.6</v>
      </c>
      <c r="D382">
        <v>4</v>
      </c>
      <c r="E382">
        <v>4</v>
      </c>
      <c r="F382">
        <v>6063.9</v>
      </c>
    </row>
    <row r="383" spans="1:6" x14ac:dyDescent="0.3">
      <c r="A383">
        <v>632961</v>
      </c>
      <c r="B383">
        <v>24226</v>
      </c>
      <c r="C383">
        <v>52233</v>
      </c>
      <c r="D383">
        <v>4</v>
      </c>
      <c r="E383">
        <v>2</v>
      </c>
      <c r="F383">
        <v>6056.5</v>
      </c>
    </row>
    <row r="384" spans="1:6" x14ac:dyDescent="0.3">
      <c r="A384">
        <v>260254</v>
      </c>
      <c r="B384">
        <v>24175.55</v>
      </c>
      <c r="C384">
        <v>46748.55</v>
      </c>
      <c r="D384">
        <v>5</v>
      </c>
      <c r="E384">
        <v>2</v>
      </c>
      <c r="F384">
        <v>4835.1099999999997</v>
      </c>
    </row>
    <row r="385" spans="1:6" x14ac:dyDescent="0.3">
      <c r="A385">
        <v>254617</v>
      </c>
      <c r="B385">
        <v>24152</v>
      </c>
      <c r="C385">
        <v>33438</v>
      </c>
      <c r="D385">
        <v>2</v>
      </c>
      <c r="E385">
        <v>2</v>
      </c>
      <c r="F385">
        <v>12076</v>
      </c>
    </row>
    <row r="386" spans="1:6" x14ac:dyDescent="0.3">
      <c r="A386">
        <v>210195</v>
      </c>
      <c r="B386">
        <v>24151</v>
      </c>
      <c r="C386">
        <v>35930</v>
      </c>
      <c r="D386">
        <v>4</v>
      </c>
      <c r="E386">
        <v>3</v>
      </c>
      <c r="F386">
        <v>6037.75</v>
      </c>
    </row>
    <row r="387" spans="1:6" x14ac:dyDescent="0.3">
      <c r="A387">
        <v>767036</v>
      </c>
      <c r="B387">
        <v>24106</v>
      </c>
      <c r="C387">
        <v>30200</v>
      </c>
      <c r="D387">
        <v>2</v>
      </c>
      <c r="E387">
        <v>1</v>
      </c>
      <c r="F387">
        <v>12053</v>
      </c>
    </row>
    <row r="388" spans="1:6" x14ac:dyDescent="0.3">
      <c r="A388">
        <v>614664</v>
      </c>
      <c r="B388">
        <v>24049.55</v>
      </c>
      <c r="C388">
        <v>42226.55</v>
      </c>
      <c r="D388">
        <v>3</v>
      </c>
      <c r="E388">
        <v>2</v>
      </c>
      <c r="F388">
        <v>8016.52</v>
      </c>
    </row>
    <row r="389" spans="1:6" x14ac:dyDescent="0.3">
      <c r="A389">
        <v>877370</v>
      </c>
      <c r="B389">
        <v>23797.5</v>
      </c>
      <c r="C389">
        <v>40497.5</v>
      </c>
      <c r="D389">
        <v>4</v>
      </c>
      <c r="E389">
        <v>3</v>
      </c>
      <c r="F389">
        <v>5949.38</v>
      </c>
    </row>
    <row r="390" spans="1:6" x14ac:dyDescent="0.3">
      <c r="A390">
        <v>219629</v>
      </c>
      <c r="B390">
        <v>23612.799999999999</v>
      </c>
      <c r="C390">
        <v>40312.800000000003</v>
      </c>
      <c r="D390">
        <v>4</v>
      </c>
      <c r="E390">
        <v>2</v>
      </c>
      <c r="F390">
        <v>5903.2</v>
      </c>
    </row>
    <row r="391" spans="1:6" x14ac:dyDescent="0.3">
      <c r="A391">
        <v>613477</v>
      </c>
      <c r="B391">
        <v>23569</v>
      </c>
      <c r="C391">
        <v>38215</v>
      </c>
      <c r="D391">
        <v>3</v>
      </c>
      <c r="E391">
        <v>3</v>
      </c>
      <c r="F391">
        <v>7856.33</v>
      </c>
    </row>
    <row r="392" spans="1:6" x14ac:dyDescent="0.3">
      <c r="A392">
        <v>875958</v>
      </c>
      <c r="B392">
        <v>23567.55</v>
      </c>
      <c r="C392">
        <v>84634.55</v>
      </c>
      <c r="D392">
        <v>8</v>
      </c>
      <c r="E392">
        <v>6</v>
      </c>
      <c r="F392">
        <v>2945.94</v>
      </c>
    </row>
    <row r="393" spans="1:6" x14ac:dyDescent="0.3">
      <c r="A393">
        <v>300195</v>
      </c>
      <c r="B393">
        <v>23560.7</v>
      </c>
      <c r="C393">
        <v>44946.7</v>
      </c>
      <c r="D393">
        <v>3</v>
      </c>
      <c r="E393">
        <v>2</v>
      </c>
      <c r="F393">
        <v>7853.57</v>
      </c>
    </row>
    <row r="394" spans="1:6" x14ac:dyDescent="0.3">
      <c r="A394">
        <v>700241</v>
      </c>
      <c r="B394">
        <v>23501.599999999999</v>
      </c>
      <c r="C394">
        <v>33818.6</v>
      </c>
      <c r="D394">
        <v>3</v>
      </c>
      <c r="E394">
        <v>2</v>
      </c>
      <c r="F394">
        <v>7833.87</v>
      </c>
    </row>
    <row r="395" spans="1:6" x14ac:dyDescent="0.3">
      <c r="A395">
        <v>460804</v>
      </c>
      <c r="B395">
        <v>23493.5</v>
      </c>
      <c r="C395">
        <v>78219.5</v>
      </c>
      <c r="D395">
        <v>6</v>
      </c>
      <c r="E395">
        <v>3</v>
      </c>
      <c r="F395">
        <v>3915.58</v>
      </c>
    </row>
    <row r="396" spans="1:6" x14ac:dyDescent="0.3">
      <c r="A396">
        <v>271789</v>
      </c>
      <c r="B396">
        <v>23478.1</v>
      </c>
      <c r="C396">
        <v>32976.1</v>
      </c>
      <c r="D396">
        <v>2</v>
      </c>
      <c r="E396">
        <v>2</v>
      </c>
      <c r="F396">
        <v>11739.05</v>
      </c>
    </row>
    <row r="397" spans="1:6" x14ac:dyDescent="0.3">
      <c r="A397">
        <v>630720</v>
      </c>
      <c r="B397">
        <v>23374</v>
      </c>
      <c r="C397">
        <v>52201</v>
      </c>
      <c r="D397">
        <v>4</v>
      </c>
      <c r="E397">
        <v>2</v>
      </c>
      <c r="F397">
        <v>5843.5</v>
      </c>
    </row>
    <row r="398" spans="1:6" x14ac:dyDescent="0.3">
      <c r="A398">
        <v>980550</v>
      </c>
      <c r="B398">
        <v>23363.9</v>
      </c>
      <c r="C398">
        <v>28615.9</v>
      </c>
      <c r="D398">
        <v>4</v>
      </c>
      <c r="E398">
        <v>2</v>
      </c>
      <c r="F398">
        <v>5840.98</v>
      </c>
    </row>
    <row r="399" spans="1:6" x14ac:dyDescent="0.3">
      <c r="A399">
        <v>287889</v>
      </c>
      <c r="B399">
        <v>23351.9</v>
      </c>
      <c r="C399">
        <v>41826.9</v>
      </c>
      <c r="D399">
        <v>3</v>
      </c>
      <c r="E399">
        <v>2</v>
      </c>
      <c r="F399">
        <v>7783.97</v>
      </c>
    </row>
    <row r="400" spans="1:6" x14ac:dyDescent="0.3">
      <c r="A400">
        <v>355202</v>
      </c>
      <c r="B400">
        <v>23307</v>
      </c>
      <c r="C400">
        <v>25764</v>
      </c>
      <c r="D400">
        <v>3</v>
      </c>
      <c r="E400">
        <v>1</v>
      </c>
      <c r="F400">
        <v>7769</v>
      </c>
    </row>
    <row r="401" spans="1:6" x14ac:dyDescent="0.3">
      <c r="A401">
        <v>698969</v>
      </c>
      <c r="B401">
        <v>23198</v>
      </c>
      <c r="C401">
        <v>85154</v>
      </c>
      <c r="D401">
        <v>8</v>
      </c>
      <c r="E401">
        <v>4</v>
      </c>
      <c r="F401">
        <v>2899.75</v>
      </c>
    </row>
    <row r="402" spans="1:6" x14ac:dyDescent="0.3">
      <c r="A402">
        <v>482146</v>
      </c>
      <c r="B402">
        <v>23120.7</v>
      </c>
      <c r="C402">
        <v>46376.7</v>
      </c>
      <c r="D402">
        <v>4</v>
      </c>
      <c r="E402">
        <v>2</v>
      </c>
      <c r="F402">
        <v>5780.18</v>
      </c>
    </row>
    <row r="403" spans="1:6" x14ac:dyDescent="0.3">
      <c r="A403">
        <v>634098</v>
      </c>
      <c r="B403">
        <v>23047.85</v>
      </c>
      <c r="C403">
        <v>94922.85</v>
      </c>
      <c r="D403">
        <v>9</v>
      </c>
      <c r="E403">
        <v>5</v>
      </c>
      <c r="F403">
        <v>2560.87</v>
      </c>
    </row>
    <row r="404" spans="1:6" x14ac:dyDescent="0.3">
      <c r="A404">
        <v>983997</v>
      </c>
      <c r="B404">
        <v>22858</v>
      </c>
      <c r="C404">
        <v>30393</v>
      </c>
      <c r="D404">
        <v>2</v>
      </c>
      <c r="E404">
        <v>2</v>
      </c>
      <c r="F404">
        <v>11429</v>
      </c>
    </row>
    <row r="405" spans="1:6" x14ac:dyDescent="0.3">
      <c r="A405">
        <v>439303</v>
      </c>
      <c r="B405">
        <v>22810.15</v>
      </c>
      <c r="C405">
        <v>38628.15</v>
      </c>
      <c r="D405">
        <v>3</v>
      </c>
      <c r="E405">
        <v>3</v>
      </c>
      <c r="F405">
        <v>7603.38</v>
      </c>
    </row>
    <row r="406" spans="1:6" x14ac:dyDescent="0.3">
      <c r="A406">
        <v>944162</v>
      </c>
      <c r="B406">
        <v>22755.3</v>
      </c>
      <c r="C406">
        <v>49223.3</v>
      </c>
      <c r="D406">
        <v>4</v>
      </c>
      <c r="E406">
        <v>2</v>
      </c>
      <c r="F406">
        <v>5688.83</v>
      </c>
    </row>
    <row r="407" spans="1:6" x14ac:dyDescent="0.3">
      <c r="A407">
        <v>885428</v>
      </c>
      <c r="B407">
        <v>22723.55</v>
      </c>
      <c r="C407">
        <v>27209.55</v>
      </c>
      <c r="D407">
        <v>2</v>
      </c>
      <c r="E407">
        <v>2</v>
      </c>
      <c r="F407">
        <v>11361.78</v>
      </c>
    </row>
    <row r="408" spans="1:6" x14ac:dyDescent="0.3">
      <c r="A408">
        <v>837460</v>
      </c>
      <c r="B408">
        <v>22632.7</v>
      </c>
      <c r="C408">
        <v>97306.7</v>
      </c>
      <c r="D408">
        <v>9</v>
      </c>
      <c r="E408">
        <v>5</v>
      </c>
      <c r="F408">
        <v>2514.7399999999998</v>
      </c>
    </row>
    <row r="409" spans="1:6" x14ac:dyDescent="0.3">
      <c r="A409">
        <v>738220</v>
      </c>
      <c r="B409">
        <v>22607.200000000001</v>
      </c>
      <c r="C409">
        <v>25233.200000000001</v>
      </c>
      <c r="D409">
        <v>2</v>
      </c>
      <c r="E409">
        <v>2</v>
      </c>
      <c r="F409">
        <v>11303.6</v>
      </c>
    </row>
    <row r="410" spans="1:6" x14ac:dyDescent="0.3">
      <c r="A410">
        <v>470233</v>
      </c>
      <c r="B410">
        <v>22482.799999999999</v>
      </c>
      <c r="C410">
        <v>45107.8</v>
      </c>
      <c r="D410">
        <v>4</v>
      </c>
      <c r="E410">
        <v>2</v>
      </c>
      <c r="F410">
        <v>5620.7</v>
      </c>
    </row>
    <row r="411" spans="1:6" x14ac:dyDescent="0.3">
      <c r="A411">
        <v>365725</v>
      </c>
      <c r="B411">
        <v>22474.9</v>
      </c>
      <c r="C411">
        <v>33858.9</v>
      </c>
      <c r="D411">
        <v>4</v>
      </c>
      <c r="E411">
        <v>2</v>
      </c>
      <c r="F411">
        <v>5618.73</v>
      </c>
    </row>
    <row r="412" spans="1:6" x14ac:dyDescent="0.3">
      <c r="A412">
        <v>786464</v>
      </c>
      <c r="B412">
        <v>22353.5</v>
      </c>
      <c r="C412">
        <v>29904.5</v>
      </c>
      <c r="D412">
        <v>2</v>
      </c>
      <c r="E412">
        <v>2</v>
      </c>
      <c r="F412">
        <v>11176.75</v>
      </c>
    </row>
    <row r="413" spans="1:6" x14ac:dyDescent="0.3">
      <c r="A413">
        <v>465953</v>
      </c>
      <c r="B413">
        <v>22302.45</v>
      </c>
      <c r="C413">
        <v>41436.449999999997</v>
      </c>
      <c r="D413">
        <v>4</v>
      </c>
      <c r="E413">
        <v>3</v>
      </c>
      <c r="F413">
        <v>5575.61</v>
      </c>
    </row>
    <row r="414" spans="1:6" x14ac:dyDescent="0.3">
      <c r="A414">
        <v>761671</v>
      </c>
      <c r="B414">
        <v>22148</v>
      </c>
      <c r="C414">
        <v>71677</v>
      </c>
      <c r="D414">
        <v>9</v>
      </c>
      <c r="E414">
        <v>4</v>
      </c>
      <c r="F414">
        <v>2460.89</v>
      </c>
    </row>
    <row r="415" spans="1:6" x14ac:dyDescent="0.3">
      <c r="A415">
        <v>220337</v>
      </c>
      <c r="B415">
        <v>22095.65</v>
      </c>
      <c r="C415">
        <v>38002.65</v>
      </c>
      <c r="D415">
        <v>5</v>
      </c>
      <c r="E415">
        <v>2</v>
      </c>
      <c r="F415">
        <v>4419.13</v>
      </c>
    </row>
    <row r="416" spans="1:6" x14ac:dyDescent="0.3">
      <c r="A416">
        <v>746012</v>
      </c>
      <c r="B416">
        <v>21959.200000000001</v>
      </c>
      <c r="C416">
        <v>59797.2</v>
      </c>
      <c r="D416">
        <v>6</v>
      </c>
      <c r="E416">
        <v>4</v>
      </c>
      <c r="F416">
        <v>3659.87</v>
      </c>
    </row>
    <row r="417" spans="1:6" x14ac:dyDescent="0.3">
      <c r="A417">
        <v>612842</v>
      </c>
      <c r="B417">
        <v>21930.35</v>
      </c>
      <c r="C417">
        <v>51734.35</v>
      </c>
      <c r="D417">
        <v>4</v>
      </c>
      <c r="E417">
        <v>3</v>
      </c>
      <c r="F417">
        <v>5482.59</v>
      </c>
    </row>
    <row r="418" spans="1:6" x14ac:dyDescent="0.3">
      <c r="A418">
        <v>599755</v>
      </c>
      <c r="B418">
        <v>21914</v>
      </c>
      <c r="C418">
        <v>36000</v>
      </c>
      <c r="D418">
        <v>2</v>
      </c>
      <c r="E418">
        <v>1</v>
      </c>
      <c r="F418">
        <v>10957</v>
      </c>
    </row>
    <row r="419" spans="1:6" x14ac:dyDescent="0.3">
      <c r="A419">
        <v>842198</v>
      </c>
      <c r="B419">
        <v>21908</v>
      </c>
      <c r="C419">
        <v>109009</v>
      </c>
      <c r="D419">
        <v>7</v>
      </c>
      <c r="E419">
        <v>3</v>
      </c>
      <c r="F419">
        <v>3129.71</v>
      </c>
    </row>
    <row r="420" spans="1:6" x14ac:dyDescent="0.3">
      <c r="A420">
        <v>644136</v>
      </c>
      <c r="B420">
        <v>21823.85</v>
      </c>
      <c r="C420">
        <v>97077.85</v>
      </c>
      <c r="D420">
        <v>11</v>
      </c>
      <c r="E420">
        <v>5</v>
      </c>
      <c r="F420">
        <v>1983.99</v>
      </c>
    </row>
    <row r="421" spans="1:6" x14ac:dyDescent="0.3">
      <c r="A421">
        <v>368956</v>
      </c>
      <c r="B421">
        <v>21782</v>
      </c>
      <c r="C421">
        <v>32398</v>
      </c>
      <c r="D421">
        <v>2</v>
      </c>
      <c r="E421">
        <v>1</v>
      </c>
      <c r="F421">
        <v>10891</v>
      </c>
    </row>
    <row r="422" spans="1:6" x14ac:dyDescent="0.3">
      <c r="A422">
        <v>484489</v>
      </c>
      <c r="B422">
        <v>21711.9</v>
      </c>
      <c r="C422">
        <v>107778.9</v>
      </c>
      <c r="D422">
        <v>12</v>
      </c>
      <c r="E422">
        <v>4</v>
      </c>
      <c r="F422">
        <v>1809.33</v>
      </c>
    </row>
    <row r="423" spans="1:6" x14ac:dyDescent="0.3">
      <c r="A423">
        <v>470328</v>
      </c>
      <c r="B423">
        <v>21610</v>
      </c>
      <c r="C423">
        <v>37534</v>
      </c>
      <c r="D423">
        <v>3</v>
      </c>
      <c r="E423">
        <v>3</v>
      </c>
      <c r="F423">
        <v>7203.33</v>
      </c>
    </row>
    <row r="424" spans="1:6" x14ac:dyDescent="0.3">
      <c r="A424">
        <v>756937</v>
      </c>
      <c r="B424">
        <v>21486.5</v>
      </c>
      <c r="C424">
        <v>28562.5</v>
      </c>
      <c r="D424">
        <v>2</v>
      </c>
      <c r="E424">
        <v>2</v>
      </c>
      <c r="F424">
        <v>10743.25</v>
      </c>
    </row>
    <row r="425" spans="1:6" x14ac:dyDescent="0.3">
      <c r="A425">
        <v>787569</v>
      </c>
      <c r="B425">
        <v>21474</v>
      </c>
      <c r="C425">
        <v>57828</v>
      </c>
      <c r="D425">
        <v>6</v>
      </c>
      <c r="E425">
        <v>3</v>
      </c>
      <c r="F425">
        <v>3579</v>
      </c>
    </row>
    <row r="426" spans="1:6" x14ac:dyDescent="0.3">
      <c r="A426">
        <v>514608</v>
      </c>
      <c r="B426">
        <v>21469.4</v>
      </c>
      <c r="C426">
        <v>44944.4</v>
      </c>
      <c r="D426">
        <v>5</v>
      </c>
      <c r="E426">
        <v>2</v>
      </c>
      <c r="F426">
        <v>4293.88</v>
      </c>
    </row>
    <row r="427" spans="1:6" x14ac:dyDescent="0.3">
      <c r="A427">
        <v>494450</v>
      </c>
      <c r="B427">
        <v>21451.8</v>
      </c>
      <c r="C427">
        <v>70796.800000000003</v>
      </c>
      <c r="D427">
        <v>7</v>
      </c>
      <c r="E427">
        <v>5</v>
      </c>
      <c r="F427">
        <v>3064.54</v>
      </c>
    </row>
    <row r="428" spans="1:6" x14ac:dyDescent="0.3">
      <c r="A428">
        <v>646157</v>
      </c>
      <c r="B428">
        <v>21439.599999999999</v>
      </c>
      <c r="C428">
        <v>47768.6</v>
      </c>
      <c r="D428">
        <v>4</v>
      </c>
      <c r="E428">
        <v>4</v>
      </c>
      <c r="F428">
        <v>5359.9</v>
      </c>
    </row>
    <row r="429" spans="1:6" x14ac:dyDescent="0.3">
      <c r="A429">
        <v>924087</v>
      </c>
      <c r="B429">
        <v>21355.599999999999</v>
      </c>
      <c r="C429">
        <v>24969.599999999999</v>
      </c>
      <c r="D429">
        <v>2</v>
      </c>
      <c r="E429">
        <v>1</v>
      </c>
      <c r="F429">
        <v>10677.8</v>
      </c>
    </row>
    <row r="430" spans="1:6" x14ac:dyDescent="0.3">
      <c r="A430">
        <v>538756</v>
      </c>
      <c r="B430">
        <v>21346</v>
      </c>
      <c r="C430">
        <v>43994</v>
      </c>
      <c r="D430">
        <v>4</v>
      </c>
      <c r="E430">
        <v>3</v>
      </c>
      <c r="F430">
        <v>5336.5</v>
      </c>
    </row>
    <row r="431" spans="1:6" x14ac:dyDescent="0.3">
      <c r="A431">
        <v>919871</v>
      </c>
      <c r="B431">
        <v>21338.15</v>
      </c>
      <c r="C431">
        <v>43023.15</v>
      </c>
      <c r="D431">
        <v>4</v>
      </c>
      <c r="E431">
        <v>3</v>
      </c>
      <c r="F431">
        <v>5334.54</v>
      </c>
    </row>
    <row r="432" spans="1:6" x14ac:dyDescent="0.3">
      <c r="A432">
        <v>299996</v>
      </c>
      <c r="B432">
        <v>21278</v>
      </c>
      <c r="C432">
        <v>30944</v>
      </c>
      <c r="D432">
        <v>2</v>
      </c>
      <c r="E432">
        <v>1</v>
      </c>
      <c r="F432">
        <v>10639</v>
      </c>
    </row>
    <row r="433" spans="1:6" x14ac:dyDescent="0.3">
      <c r="A433">
        <v>678720</v>
      </c>
      <c r="B433">
        <v>21219</v>
      </c>
      <c r="C433">
        <v>49099</v>
      </c>
      <c r="D433">
        <v>3</v>
      </c>
      <c r="E433">
        <v>2</v>
      </c>
      <c r="F433">
        <v>7073</v>
      </c>
    </row>
    <row r="434" spans="1:6" x14ac:dyDescent="0.3">
      <c r="A434">
        <v>472427</v>
      </c>
      <c r="B434">
        <v>21054.6</v>
      </c>
      <c r="C434">
        <v>49335.6</v>
      </c>
      <c r="D434">
        <v>5</v>
      </c>
      <c r="E434">
        <v>4</v>
      </c>
      <c r="F434">
        <v>4210.92</v>
      </c>
    </row>
    <row r="435" spans="1:6" x14ac:dyDescent="0.3">
      <c r="A435">
        <v>574175</v>
      </c>
      <c r="B435">
        <v>20918.349999999999</v>
      </c>
      <c r="C435">
        <v>28028.35</v>
      </c>
      <c r="D435">
        <v>2</v>
      </c>
      <c r="E435">
        <v>2</v>
      </c>
      <c r="F435">
        <v>10459.18</v>
      </c>
    </row>
    <row r="436" spans="1:6" x14ac:dyDescent="0.3">
      <c r="A436">
        <v>581760</v>
      </c>
      <c r="B436">
        <v>20904.599999999999</v>
      </c>
      <c r="C436">
        <v>45732.6</v>
      </c>
      <c r="D436">
        <v>6</v>
      </c>
      <c r="E436">
        <v>2</v>
      </c>
      <c r="F436">
        <v>3484.1</v>
      </c>
    </row>
    <row r="437" spans="1:6" x14ac:dyDescent="0.3">
      <c r="A437">
        <v>862903</v>
      </c>
      <c r="B437">
        <v>20817</v>
      </c>
      <c r="C437">
        <v>46854</v>
      </c>
      <c r="D437">
        <v>3</v>
      </c>
      <c r="E437">
        <v>1</v>
      </c>
      <c r="F437">
        <v>6939</v>
      </c>
    </row>
    <row r="438" spans="1:6" x14ac:dyDescent="0.3">
      <c r="A438">
        <v>243858</v>
      </c>
      <c r="B438">
        <v>20764.3</v>
      </c>
      <c r="C438">
        <v>28665.3</v>
      </c>
      <c r="D438">
        <v>3</v>
      </c>
      <c r="E438">
        <v>2</v>
      </c>
      <c r="F438">
        <v>6921.43</v>
      </c>
    </row>
    <row r="439" spans="1:6" x14ac:dyDescent="0.3">
      <c r="A439">
        <v>934750</v>
      </c>
      <c r="B439">
        <v>20681</v>
      </c>
      <c r="C439">
        <v>38630</v>
      </c>
      <c r="D439">
        <v>3</v>
      </c>
      <c r="E439">
        <v>3</v>
      </c>
      <c r="F439">
        <v>6893.67</v>
      </c>
    </row>
    <row r="440" spans="1:6" x14ac:dyDescent="0.3">
      <c r="A440">
        <v>390719</v>
      </c>
      <c r="B440">
        <v>20642</v>
      </c>
      <c r="C440">
        <v>45747</v>
      </c>
      <c r="D440">
        <v>5</v>
      </c>
      <c r="E440">
        <v>3</v>
      </c>
      <c r="F440">
        <v>4128.3999999999996</v>
      </c>
    </row>
    <row r="441" spans="1:6" x14ac:dyDescent="0.3">
      <c r="A441">
        <v>687546</v>
      </c>
      <c r="B441">
        <v>20588.5</v>
      </c>
      <c r="C441">
        <v>48598.5</v>
      </c>
      <c r="D441">
        <v>5</v>
      </c>
      <c r="E441">
        <v>3</v>
      </c>
      <c r="F441">
        <v>4117.7</v>
      </c>
    </row>
    <row r="442" spans="1:6" x14ac:dyDescent="0.3">
      <c r="A442">
        <v>207459</v>
      </c>
      <c r="B442">
        <v>20571.8</v>
      </c>
      <c r="C442">
        <v>47390.8</v>
      </c>
      <c r="D442">
        <v>4</v>
      </c>
      <c r="E442">
        <v>3</v>
      </c>
      <c r="F442">
        <v>5142.95</v>
      </c>
    </row>
    <row r="443" spans="1:6" x14ac:dyDescent="0.3">
      <c r="A443">
        <v>589438</v>
      </c>
      <c r="B443">
        <v>20570.599999999999</v>
      </c>
      <c r="C443">
        <v>39489.599999999999</v>
      </c>
      <c r="D443">
        <v>3</v>
      </c>
      <c r="E443">
        <v>2</v>
      </c>
      <c r="F443">
        <v>6856.87</v>
      </c>
    </row>
    <row r="444" spans="1:6" x14ac:dyDescent="0.3">
      <c r="A444">
        <v>206918</v>
      </c>
      <c r="B444">
        <v>20547</v>
      </c>
      <c r="C444">
        <v>35055</v>
      </c>
      <c r="D444">
        <v>2</v>
      </c>
      <c r="E444">
        <v>2</v>
      </c>
      <c r="F444">
        <v>10273.5</v>
      </c>
    </row>
    <row r="445" spans="1:6" x14ac:dyDescent="0.3">
      <c r="A445">
        <v>982401</v>
      </c>
      <c r="B445">
        <v>20444.400000000001</v>
      </c>
      <c r="C445">
        <v>67084.399999999994</v>
      </c>
      <c r="D445">
        <v>8</v>
      </c>
      <c r="E445">
        <v>4</v>
      </c>
      <c r="F445">
        <v>2555.5500000000002</v>
      </c>
    </row>
    <row r="446" spans="1:6" x14ac:dyDescent="0.3">
      <c r="A446">
        <v>398202</v>
      </c>
      <c r="B446">
        <v>20412</v>
      </c>
      <c r="C446">
        <v>45650</v>
      </c>
      <c r="D446">
        <v>4</v>
      </c>
      <c r="E446">
        <v>3</v>
      </c>
      <c r="F446">
        <v>5103</v>
      </c>
    </row>
    <row r="447" spans="1:6" x14ac:dyDescent="0.3">
      <c r="A447">
        <v>605298</v>
      </c>
      <c r="B447">
        <v>20340</v>
      </c>
      <c r="C447">
        <v>37868</v>
      </c>
      <c r="D447">
        <v>4</v>
      </c>
      <c r="E447">
        <v>4</v>
      </c>
      <c r="F447">
        <v>5085</v>
      </c>
    </row>
    <row r="448" spans="1:6" x14ac:dyDescent="0.3">
      <c r="A448">
        <v>855498</v>
      </c>
      <c r="B448">
        <v>20292</v>
      </c>
      <c r="C448">
        <v>27827</v>
      </c>
      <c r="D448">
        <v>2</v>
      </c>
      <c r="E448">
        <v>2</v>
      </c>
      <c r="F448">
        <v>10146</v>
      </c>
    </row>
    <row r="449" spans="1:6" x14ac:dyDescent="0.3">
      <c r="A449">
        <v>785472</v>
      </c>
      <c r="B449">
        <v>20274</v>
      </c>
      <c r="C449">
        <v>50799</v>
      </c>
      <c r="D449">
        <v>4</v>
      </c>
      <c r="E449">
        <v>3</v>
      </c>
      <c r="F449">
        <v>5068.5</v>
      </c>
    </row>
    <row r="450" spans="1:6" x14ac:dyDescent="0.3">
      <c r="A450">
        <v>914703</v>
      </c>
      <c r="B450">
        <v>20141</v>
      </c>
      <c r="C450">
        <v>49228</v>
      </c>
      <c r="D450">
        <v>4</v>
      </c>
      <c r="E450">
        <v>4</v>
      </c>
      <c r="F450">
        <v>5035.25</v>
      </c>
    </row>
    <row r="451" spans="1:6" x14ac:dyDescent="0.3">
      <c r="A451">
        <v>916412</v>
      </c>
      <c r="B451">
        <v>20136</v>
      </c>
      <c r="C451">
        <v>36465</v>
      </c>
      <c r="D451">
        <v>3</v>
      </c>
      <c r="E451">
        <v>2</v>
      </c>
      <c r="F451">
        <v>6712</v>
      </c>
    </row>
    <row r="452" spans="1:6" x14ac:dyDescent="0.3">
      <c r="A452">
        <v>279721</v>
      </c>
      <c r="B452">
        <v>20134.2</v>
      </c>
      <c r="C452">
        <v>49510.2</v>
      </c>
      <c r="D452">
        <v>4</v>
      </c>
      <c r="E452">
        <v>3</v>
      </c>
      <c r="F452">
        <v>5033.55</v>
      </c>
    </row>
    <row r="453" spans="1:6" x14ac:dyDescent="0.3">
      <c r="A453">
        <v>327126</v>
      </c>
      <c r="B453">
        <v>20111.150000000001</v>
      </c>
      <c r="C453">
        <v>60748.15</v>
      </c>
      <c r="D453">
        <v>7</v>
      </c>
      <c r="E453">
        <v>4</v>
      </c>
      <c r="F453">
        <v>2873.02</v>
      </c>
    </row>
    <row r="454" spans="1:6" x14ac:dyDescent="0.3">
      <c r="A454">
        <v>573321</v>
      </c>
      <c r="B454">
        <v>20105.400000000001</v>
      </c>
      <c r="C454">
        <v>38166.400000000001</v>
      </c>
      <c r="D454">
        <v>5</v>
      </c>
      <c r="E454">
        <v>2</v>
      </c>
      <c r="F454">
        <v>4021.08</v>
      </c>
    </row>
    <row r="455" spans="1:6" x14ac:dyDescent="0.3">
      <c r="A455">
        <v>655596</v>
      </c>
      <c r="B455">
        <v>20031.5</v>
      </c>
      <c r="C455">
        <v>21669.5</v>
      </c>
      <c r="D455">
        <v>2</v>
      </c>
      <c r="E455">
        <v>1</v>
      </c>
      <c r="F455">
        <v>10015.75</v>
      </c>
    </row>
    <row r="456" spans="1:6" x14ac:dyDescent="0.3">
      <c r="A456">
        <v>854280</v>
      </c>
      <c r="B456">
        <v>20018.7</v>
      </c>
      <c r="C456">
        <v>34289.699999999997</v>
      </c>
      <c r="D456">
        <v>5</v>
      </c>
      <c r="E456">
        <v>2</v>
      </c>
      <c r="F456">
        <v>4003.74</v>
      </c>
    </row>
    <row r="457" spans="1:6" x14ac:dyDescent="0.3">
      <c r="A457">
        <v>251706</v>
      </c>
      <c r="B457">
        <v>19953</v>
      </c>
      <c r="C457">
        <v>50368</v>
      </c>
      <c r="D457">
        <v>9</v>
      </c>
      <c r="E457">
        <v>3</v>
      </c>
      <c r="F457">
        <v>2217</v>
      </c>
    </row>
    <row r="458" spans="1:6" x14ac:dyDescent="0.3">
      <c r="A458">
        <v>274809</v>
      </c>
      <c r="B458">
        <v>19888.099999999999</v>
      </c>
      <c r="C458">
        <v>58687.1</v>
      </c>
      <c r="D458">
        <v>6</v>
      </c>
      <c r="E458">
        <v>4</v>
      </c>
      <c r="F458">
        <v>3314.68</v>
      </c>
    </row>
    <row r="459" spans="1:6" x14ac:dyDescent="0.3">
      <c r="A459">
        <v>593282</v>
      </c>
      <c r="B459">
        <v>19870.75</v>
      </c>
      <c r="C459">
        <v>52403.75</v>
      </c>
      <c r="D459">
        <v>5</v>
      </c>
      <c r="E459">
        <v>4</v>
      </c>
      <c r="F459">
        <v>3974.15</v>
      </c>
    </row>
    <row r="460" spans="1:6" x14ac:dyDescent="0.3">
      <c r="A460">
        <v>971523</v>
      </c>
      <c r="B460">
        <v>19840.7</v>
      </c>
      <c r="C460">
        <v>67268.7</v>
      </c>
      <c r="D460">
        <v>7</v>
      </c>
      <c r="E460">
        <v>5</v>
      </c>
      <c r="F460">
        <v>2834.39</v>
      </c>
    </row>
    <row r="461" spans="1:6" x14ac:dyDescent="0.3">
      <c r="A461">
        <v>583551</v>
      </c>
      <c r="B461">
        <v>19812.349999999999</v>
      </c>
      <c r="C461">
        <v>41029.35</v>
      </c>
      <c r="D461">
        <v>4</v>
      </c>
      <c r="E461">
        <v>2</v>
      </c>
      <c r="F461">
        <v>4953.09</v>
      </c>
    </row>
    <row r="462" spans="1:6" x14ac:dyDescent="0.3">
      <c r="A462">
        <v>726214</v>
      </c>
      <c r="B462">
        <v>19795.7</v>
      </c>
      <c r="C462">
        <v>25216.7</v>
      </c>
      <c r="D462">
        <v>3</v>
      </c>
      <c r="E462">
        <v>2</v>
      </c>
      <c r="F462">
        <v>6598.57</v>
      </c>
    </row>
    <row r="463" spans="1:6" x14ac:dyDescent="0.3">
      <c r="A463">
        <v>640656</v>
      </c>
      <c r="B463">
        <v>19761</v>
      </c>
      <c r="C463">
        <v>56079</v>
      </c>
      <c r="D463">
        <v>5</v>
      </c>
      <c r="E463">
        <v>2</v>
      </c>
      <c r="F463">
        <v>3952.2</v>
      </c>
    </row>
    <row r="464" spans="1:6" x14ac:dyDescent="0.3">
      <c r="A464">
        <v>399072</v>
      </c>
      <c r="B464">
        <v>19683</v>
      </c>
      <c r="C464">
        <v>37179</v>
      </c>
      <c r="D464">
        <v>2</v>
      </c>
      <c r="E464">
        <v>2</v>
      </c>
      <c r="F464">
        <v>9841.5</v>
      </c>
    </row>
    <row r="465" spans="1:6" x14ac:dyDescent="0.3">
      <c r="A465">
        <v>658752</v>
      </c>
      <c r="B465">
        <v>19660</v>
      </c>
      <c r="C465">
        <v>36369</v>
      </c>
      <c r="D465">
        <v>3</v>
      </c>
      <c r="E465">
        <v>2</v>
      </c>
      <c r="F465">
        <v>6553.33</v>
      </c>
    </row>
    <row r="466" spans="1:6" x14ac:dyDescent="0.3">
      <c r="A466">
        <v>438475</v>
      </c>
      <c r="B466">
        <v>19646</v>
      </c>
      <c r="C466">
        <v>37004</v>
      </c>
      <c r="D466">
        <v>2</v>
      </c>
      <c r="E466">
        <v>1</v>
      </c>
      <c r="F466">
        <v>9823</v>
      </c>
    </row>
    <row r="467" spans="1:6" x14ac:dyDescent="0.3">
      <c r="A467">
        <v>341422</v>
      </c>
      <c r="B467">
        <v>19580.2</v>
      </c>
      <c r="C467">
        <v>60529.2</v>
      </c>
      <c r="D467">
        <v>5</v>
      </c>
      <c r="E467">
        <v>3</v>
      </c>
      <c r="F467">
        <v>3916.04</v>
      </c>
    </row>
    <row r="468" spans="1:6" x14ac:dyDescent="0.3">
      <c r="A468">
        <v>931770</v>
      </c>
      <c r="B468">
        <v>19527.3</v>
      </c>
      <c r="C468">
        <v>49042.3</v>
      </c>
      <c r="D468">
        <v>4</v>
      </c>
      <c r="E468">
        <v>3</v>
      </c>
      <c r="F468">
        <v>4881.83</v>
      </c>
    </row>
    <row r="469" spans="1:6" x14ac:dyDescent="0.3">
      <c r="A469">
        <v>799166</v>
      </c>
      <c r="B469">
        <v>19513.8</v>
      </c>
      <c r="C469">
        <v>61413.8</v>
      </c>
      <c r="D469">
        <v>7</v>
      </c>
      <c r="E469">
        <v>5</v>
      </c>
      <c r="F469">
        <v>2787.69</v>
      </c>
    </row>
    <row r="470" spans="1:6" x14ac:dyDescent="0.3">
      <c r="A470">
        <v>933281</v>
      </c>
      <c r="B470">
        <v>19509.3</v>
      </c>
      <c r="C470">
        <v>49478.3</v>
      </c>
      <c r="D470">
        <v>7</v>
      </c>
      <c r="E470">
        <v>4</v>
      </c>
      <c r="F470">
        <v>2787.04</v>
      </c>
    </row>
    <row r="471" spans="1:6" x14ac:dyDescent="0.3">
      <c r="A471">
        <v>880027</v>
      </c>
      <c r="B471">
        <v>19488.400000000001</v>
      </c>
      <c r="C471">
        <v>28265.4</v>
      </c>
      <c r="D471">
        <v>4</v>
      </c>
      <c r="E471">
        <v>2</v>
      </c>
      <c r="F471">
        <v>4872.1000000000004</v>
      </c>
    </row>
    <row r="472" spans="1:6" x14ac:dyDescent="0.3">
      <c r="A472">
        <v>524398</v>
      </c>
      <c r="B472">
        <v>19290</v>
      </c>
      <c r="C472">
        <v>33520</v>
      </c>
      <c r="D472">
        <v>4</v>
      </c>
      <c r="E472">
        <v>2</v>
      </c>
      <c r="F472">
        <v>4822.5</v>
      </c>
    </row>
    <row r="473" spans="1:6" x14ac:dyDescent="0.3">
      <c r="A473">
        <v>443461</v>
      </c>
      <c r="B473">
        <v>19226.7</v>
      </c>
      <c r="C473">
        <v>34292.699999999997</v>
      </c>
      <c r="D473">
        <v>3</v>
      </c>
      <c r="E473">
        <v>3</v>
      </c>
      <c r="F473">
        <v>6408.9</v>
      </c>
    </row>
    <row r="474" spans="1:6" x14ac:dyDescent="0.3">
      <c r="A474">
        <v>822650</v>
      </c>
      <c r="B474">
        <v>19219.849999999999</v>
      </c>
      <c r="C474">
        <v>44250.85</v>
      </c>
      <c r="D474">
        <v>4</v>
      </c>
      <c r="E474">
        <v>4</v>
      </c>
      <c r="F474">
        <v>4804.96</v>
      </c>
    </row>
    <row r="475" spans="1:6" x14ac:dyDescent="0.3">
      <c r="A475">
        <v>943596</v>
      </c>
      <c r="B475">
        <v>19155.849999999999</v>
      </c>
      <c r="C475">
        <v>27282.85</v>
      </c>
      <c r="D475">
        <v>2</v>
      </c>
      <c r="E475">
        <v>2</v>
      </c>
      <c r="F475">
        <v>9577.93</v>
      </c>
    </row>
    <row r="476" spans="1:6" x14ac:dyDescent="0.3">
      <c r="A476">
        <v>566704</v>
      </c>
      <c r="B476">
        <v>19117.8</v>
      </c>
      <c r="C476">
        <v>29603.8</v>
      </c>
      <c r="D476">
        <v>2</v>
      </c>
      <c r="E476">
        <v>2</v>
      </c>
      <c r="F476">
        <v>9558.9</v>
      </c>
    </row>
    <row r="477" spans="1:6" x14ac:dyDescent="0.3">
      <c r="A477">
        <v>214400</v>
      </c>
      <c r="B477">
        <v>18981.8</v>
      </c>
      <c r="C477">
        <v>53075.8</v>
      </c>
      <c r="D477">
        <v>3</v>
      </c>
      <c r="E477">
        <v>2</v>
      </c>
      <c r="F477">
        <v>6327.27</v>
      </c>
    </row>
    <row r="478" spans="1:6" x14ac:dyDescent="0.3">
      <c r="A478">
        <v>433365</v>
      </c>
      <c r="B478">
        <v>18875.7</v>
      </c>
      <c r="C478">
        <v>30272.7</v>
      </c>
      <c r="D478">
        <v>3</v>
      </c>
      <c r="E478">
        <v>2</v>
      </c>
      <c r="F478">
        <v>6291.9</v>
      </c>
    </row>
    <row r="479" spans="1:6" x14ac:dyDescent="0.3">
      <c r="A479">
        <v>813099</v>
      </c>
      <c r="B479">
        <v>18855.900000000001</v>
      </c>
      <c r="C479">
        <v>41295.9</v>
      </c>
      <c r="D479">
        <v>5</v>
      </c>
      <c r="E479">
        <v>3</v>
      </c>
      <c r="F479">
        <v>3771.18</v>
      </c>
    </row>
    <row r="480" spans="1:6" x14ac:dyDescent="0.3">
      <c r="A480">
        <v>540424</v>
      </c>
      <c r="B480">
        <v>18720.5</v>
      </c>
      <c r="C480">
        <v>27283.5</v>
      </c>
      <c r="D480">
        <v>2</v>
      </c>
      <c r="E480">
        <v>2</v>
      </c>
      <c r="F480">
        <v>9360.25</v>
      </c>
    </row>
    <row r="481" spans="1:6" x14ac:dyDescent="0.3">
      <c r="A481">
        <v>440497</v>
      </c>
      <c r="B481">
        <v>18717.849999999999</v>
      </c>
      <c r="C481">
        <v>24022.85</v>
      </c>
      <c r="D481">
        <v>3</v>
      </c>
      <c r="E481">
        <v>3</v>
      </c>
      <c r="F481">
        <v>6239.28</v>
      </c>
    </row>
    <row r="482" spans="1:6" x14ac:dyDescent="0.3">
      <c r="A482">
        <v>947078</v>
      </c>
      <c r="B482">
        <v>18524</v>
      </c>
      <c r="C482">
        <v>39894</v>
      </c>
      <c r="D482">
        <v>4</v>
      </c>
      <c r="E482">
        <v>3</v>
      </c>
      <c r="F482">
        <v>4631</v>
      </c>
    </row>
    <row r="483" spans="1:6" x14ac:dyDescent="0.3">
      <c r="A483">
        <v>466881</v>
      </c>
      <c r="B483">
        <v>18440</v>
      </c>
      <c r="C483">
        <v>34162</v>
      </c>
      <c r="D483">
        <v>2</v>
      </c>
      <c r="E483">
        <v>2</v>
      </c>
      <c r="F483">
        <v>9220</v>
      </c>
    </row>
    <row r="484" spans="1:6" x14ac:dyDescent="0.3">
      <c r="A484">
        <v>827354</v>
      </c>
      <c r="B484">
        <v>18290.099999999999</v>
      </c>
      <c r="C484">
        <v>104237.1</v>
      </c>
      <c r="D484">
        <v>12</v>
      </c>
      <c r="E484">
        <v>4</v>
      </c>
      <c r="F484">
        <v>1524.18</v>
      </c>
    </row>
    <row r="485" spans="1:6" x14ac:dyDescent="0.3">
      <c r="A485">
        <v>802833</v>
      </c>
      <c r="B485">
        <v>18172</v>
      </c>
      <c r="C485">
        <v>49625</v>
      </c>
      <c r="D485">
        <v>6</v>
      </c>
      <c r="E485">
        <v>5</v>
      </c>
      <c r="F485">
        <v>3028.67</v>
      </c>
    </row>
    <row r="486" spans="1:6" x14ac:dyDescent="0.3">
      <c r="A486">
        <v>913666</v>
      </c>
      <c r="B486">
        <v>18164.8</v>
      </c>
      <c r="C486">
        <v>119247.8</v>
      </c>
      <c r="D486">
        <v>10</v>
      </c>
      <c r="E486">
        <v>7</v>
      </c>
      <c r="F486">
        <v>1816.48</v>
      </c>
    </row>
    <row r="487" spans="1:6" x14ac:dyDescent="0.3">
      <c r="A487">
        <v>764032</v>
      </c>
      <c r="B487">
        <v>18132</v>
      </c>
      <c r="C487">
        <v>28748</v>
      </c>
      <c r="D487">
        <v>2</v>
      </c>
      <c r="E487">
        <v>1</v>
      </c>
      <c r="F487">
        <v>9066</v>
      </c>
    </row>
    <row r="488" spans="1:6" x14ac:dyDescent="0.3">
      <c r="A488">
        <v>220798</v>
      </c>
      <c r="B488">
        <v>18101</v>
      </c>
      <c r="C488">
        <v>40104</v>
      </c>
      <c r="D488">
        <v>5</v>
      </c>
      <c r="E488">
        <v>2</v>
      </c>
      <c r="F488">
        <v>3620.2</v>
      </c>
    </row>
    <row r="489" spans="1:6" x14ac:dyDescent="0.3">
      <c r="A489">
        <v>528709</v>
      </c>
      <c r="B489">
        <v>18087.650000000001</v>
      </c>
      <c r="C489">
        <v>43330.65</v>
      </c>
      <c r="D489">
        <v>6</v>
      </c>
      <c r="E489">
        <v>3</v>
      </c>
      <c r="F489">
        <v>3014.61</v>
      </c>
    </row>
    <row r="490" spans="1:6" x14ac:dyDescent="0.3">
      <c r="A490">
        <v>612509</v>
      </c>
      <c r="B490">
        <v>18087.5</v>
      </c>
      <c r="C490">
        <v>33184.5</v>
      </c>
      <c r="D490">
        <v>5</v>
      </c>
      <c r="E490">
        <v>3</v>
      </c>
      <c r="F490">
        <v>3617.5</v>
      </c>
    </row>
    <row r="491" spans="1:6" x14ac:dyDescent="0.3">
      <c r="A491">
        <v>336659</v>
      </c>
      <c r="B491">
        <v>18054.45</v>
      </c>
      <c r="C491">
        <v>31218.45</v>
      </c>
      <c r="D491">
        <v>4</v>
      </c>
      <c r="E491">
        <v>3</v>
      </c>
      <c r="F491">
        <v>4513.6099999999997</v>
      </c>
    </row>
    <row r="492" spans="1:6" x14ac:dyDescent="0.3">
      <c r="A492">
        <v>765484</v>
      </c>
      <c r="B492">
        <v>18024.2</v>
      </c>
      <c r="C492">
        <v>54127.199999999997</v>
      </c>
      <c r="D492">
        <v>6</v>
      </c>
      <c r="E492">
        <v>3</v>
      </c>
      <c r="F492">
        <v>3004.03</v>
      </c>
    </row>
    <row r="493" spans="1:6" x14ac:dyDescent="0.3">
      <c r="A493">
        <v>517012</v>
      </c>
      <c r="B493">
        <v>18011.7</v>
      </c>
      <c r="C493">
        <v>55774.7</v>
      </c>
      <c r="D493">
        <v>5</v>
      </c>
      <c r="E493">
        <v>2</v>
      </c>
      <c r="F493">
        <v>3602.34</v>
      </c>
    </row>
    <row r="494" spans="1:6" x14ac:dyDescent="0.3">
      <c r="A494">
        <v>955242</v>
      </c>
      <c r="B494">
        <v>17975.3</v>
      </c>
      <c r="C494">
        <v>44479.3</v>
      </c>
      <c r="D494">
        <v>5</v>
      </c>
      <c r="E494">
        <v>3</v>
      </c>
      <c r="F494">
        <v>3595.06</v>
      </c>
    </row>
    <row r="495" spans="1:6" x14ac:dyDescent="0.3">
      <c r="A495">
        <v>748102</v>
      </c>
      <c r="B495">
        <v>17970.599999999999</v>
      </c>
      <c r="C495">
        <v>59142.6</v>
      </c>
      <c r="D495">
        <v>6</v>
      </c>
      <c r="E495">
        <v>4</v>
      </c>
      <c r="F495">
        <v>2995.1</v>
      </c>
    </row>
    <row r="496" spans="1:6" x14ac:dyDescent="0.3">
      <c r="A496">
        <v>954500</v>
      </c>
      <c r="B496">
        <v>17952.75</v>
      </c>
      <c r="C496">
        <v>48245.75</v>
      </c>
      <c r="D496">
        <v>4</v>
      </c>
      <c r="E496">
        <v>2</v>
      </c>
      <c r="F496">
        <v>4488.1899999999996</v>
      </c>
    </row>
    <row r="497" spans="1:6" x14ac:dyDescent="0.3">
      <c r="A497">
        <v>391663</v>
      </c>
      <c r="B497">
        <v>17743.7</v>
      </c>
      <c r="C497">
        <v>32014.7</v>
      </c>
      <c r="D497">
        <v>5</v>
      </c>
      <c r="E497">
        <v>2</v>
      </c>
      <c r="F497">
        <v>3548.74</v>
      </c>
    </row>
    <row r="498" spans="1:6" x14ac:dyDescent="0.3">
      <c r="A498">
        <v>748615</v>
      </c>
      <c r="B498">
        <v>17694.3</v>
      </c>
      <c r="C498">
        <v>56636.3</v>
      </c>
      <c r="D498">
        <v>7</v>
      </c>
      <c r="E498">
        <v>5</v>
      </c>
      <c r="F498">
        <v>2527.7600000000002</v>
      </c>
    </row>
    <row r="499" spans="1:6" x14ac:dyDescent="0.3">
      <c r="A499">
        <v>606216</v>
      </c>
      <c r="B499">
        <v>17660</v>
      </c>
      <c r="C499">
        <v>36656</v>
      </c>
      <c r="D499">
        <v>4</v>
      </c>
      <c r="E499">
        <v>2</v>
      </c>
      <c r="F499">
        <v>4415</v>
      </c>
    </row>
    <row r="500" spans="1:6" x14ac:dyDescent="0.3">
      <c r="A500">
        <v>219524</v>
      </c>
      <c r="B500">
        <v>17509.349999999999</v>
      </c>
      <c r="C500">
        <v>49849.35</v>
      </c>
      <c r="D500">
        <v>3</v>
      </c>
      <c r="E500">
        <v>1</v>
      </c>
      <c r="F500">
        <v>5836.45</v>
      </c>
    </row>
    <row r="501" spans="1:6" x14ac:dyDescent="0.3">
      <c r="A501">
        <v>251690</v>
      </c>
      <c r="B501">
        <v>17507</v>
      </c>
      <c r="C501">
        <v>48198</v>
      </c>
      <c r="D501">
        <v>3</v>
      </c>
      <c r="E501">
        <v>3</v>
      </c>
      <c r="F501">
        <v>5835.67</v>
      </c>
    </row>
    <row r="502" spans="1:6" x14ac:dyDescent="0.3">
      <c r="A502">
        <v>545280</v>
      </c>
      <c r="B502">
        <v>17481.900000000001</v>
      </c>
      <c r="C502">
        <v>48070.9</v>
      </c>
      <c r="D502">
        <v>4</v>
      </c>
      <c r="E502">
        <v>3</v>
      </c>
      <c r="F502">
        <v>4370.4799999999996</v>
      </c>
    </row>
    <row r="503" spans="1:6" x14ac:dyDescent="0.3">
      <c r="A503">
        <v>383291</v>
      </c>
      <c r="B503">
        <v>17481</v>
      </c>
      <c r="C503">
        <v>41786</v>
      </c>
      <c r="D503">
        <v>3</v>
      </c>
      <c r="E503">
        <v>2</v>
      </c>
      <c r="F503">
        <v>5827</v>
      </c>
    </row>
    <row r="504" spans="1:6" x14ac:dyDescent="0.3">
      <c r="A504">
        <v>713731</v>
      </c>
      <c r="B504">
        <v>17442</v>
      </c>
      <c r="C504">
        <v>34800</v>
      </c>
      <c r="D504">
        <v>2</v>
      </c>
      <c r="E504">
        <v>1</v>
      </c>
      <c r="F504">
        <v>8721</v>
      </c>
    </row>
    <row r="505" spans="1:6" x14ac:dyDescent="0.3">
      <c r="A505">
        <v>815429</v>
      </c>
      <c r="B505">
        <v>17406</v>
      </c>
      <c r="C505">
        <v>36366</v>
      </c>
      <c r="D505">
        <v>3</v>
      </c>
      <c r="E505">
        <v>1</v>
      </c>
      <c r="F505">
        <v>5802</v>
      </c>
    </row>
    <row r="506" spans="1:6" x14ac:dyDescent="0.3">
      <c r="A506">
        <v>761091</v>
      </c>
      <c r="B506">
        <v>17395.900000000001</v>
      </c>
      <c r="C506">
        <v>89839.9</v>
      </c>
      <c r="D506">
        <v>11</v>
      </c>
      <c r="E506">
        <v>5</v>
      </c>
      <c r="F506">
        <v>1581.45</v>
      </c>
    </row>
    <row r="507" spans="1:6" x14ac:dyDescent="0.3">
      <c r="A507">
        <v>705048</v>
      </c>
      <c r="B507">
        <v>17391.650000000001</v>
      </c>
      <c r="C507">
        <v>82656.649999999994</v>
      </c>
      <c r="D507">
        <v>8</v>
      </c>
      <c r="E507">
        <v>4</v>
      </c>
      <c r="F507">
        <v>2173.96</v>
      </c>
    </row>
    <row r="508" spans="1:6" x14ac:dyDescent="0.3">
      <c r="A508">
        <v>984225</v>
      </c>
      <c r="B508">
        <v>17381.5</v>
      </c>
      <c r="C508">
        <v>44070.5</v>
      </c>
      <c r="D508">
        <v>4</v>
      </c>
      <c r="E508">
        <v>2</v>
      </c>
      <c r="F508">
        <v>4345.38</v>
      </c>
    </row>
    <row r="509" spans="1:6" x14ac:dyDescent="0.3">
      <c r="A509">
        <v>713742</v>
      </c>
      <c r="B509">
        <v>17365</v>
      </c>
      <c r="C509">
        <v>34687</v>
      </c>
      <c r="D509">
        <v>3</v>
      </c>
      <c r="E509">
        <v>2</v>
      </c>
      <c r="F509">
        <v>5788.33</v>
      </c>
    </row>
    <row r="510" spans="1:6" x14ac:dyDescent="0.3">
      <c r="A510">
        <v>357538</v>
      </c>
      <c r="B510">
        <v>17242.900000000001</v>
      </c>
      <c r="C510">
        <v>38945.9</v>
      </c>
      <c r="D510">
        <v>6</v>
      </c>
      <c r="E510">
        <v>3</v>
      </c>
      <c r="F510">
        <v>2873.82</v>
      </c>
    </row>
    <row r="511" spans="1:6" x14ac:dyDescent="0.3">
      <c r="A511">
        <v>955829</v>
      </c>
      <c r="B511">
        <v>17211.8</v>
      </c>
      <c r="C511">
        <v>31881.8</v>
      </c>
      <c r="D511">
        <v>3</v>
      </c>
      <c r="E511">
        <v>3</v>
      </c>
      <c r="F511">
        <v>5737.27</v>
      </c>
    </row>
    <row r="512" spans="1:6" x14ac:dyDescent="0.3">
      <c r="A512">
        <v>560857</v>
      </c>
      <c r="B512">
        <v>17181</v>
      </c>
      <c r="C512">
        <v>33105</v>
      </c>
      <c r="D512">
        <v>3</v>
      </c>
      <c r="E512">
        <v>2</v>
      </c>
      <c r="F512">
        <v>5727</v>
      </c>
    </row>
    <row r="513" spans="1:6" x14ac:dyDescent="0.3">
      <c r="A513">
        <v>921175</v>
      </c>
      <c r="B513">
        <v>17106</v>
      </c>
      <c r="C513">
        <v>30538</v>
      </c>
      <c r="D513">
        <v>2</v>
      </c>
      <c r="E513">
        <v>1</v>
      </c>
      <c r="F513">
        <v>8553</v>
      </c>
    </row>
    <row r="514" spans="1:6" x14ac:dyDescent="0.3">
      <c r="A514">
        <v>408376</v>
      </c>
      <c r="B514">
        <v>17103</v>
      </c>
      <c r="C514">
        <v>17922</v>
      </c>
      <c r="D514">
        <v>1</v>
      </c>
      <c r="E514">
        <v>1</v>
      </c>
      <c r="F514">
        <v>17103</v>
      </c>
    </row>
    <row r="515" spans="1:6" x14ac:dyDescent="0.3">
      <c r="A515">
        <v>470211</v>
      </c>
      <c r="B515">
        <v>17075</v>
      </c>
      <c r="C515">
        <v>17894</v>
      </c>
      <c r="D515">
        <v>1</v>
      </c>
      <c r="E515">
        <v>1</v>
      </c>
      <c r="F515">
        <v>17075</v>
      </c>
    </row>
    <row r="516" spans="1:6" x14ac:dyDescent="0.3">
      <c r="A516">
        <v>981828</v>
      </c>
      <c r="B516">
        <v>17046.8</v>
      </c>
      <c r="C516">
        <v>39352.800000000003</v>
      </c>
      <c r="D516">
        <v>4</v>
      </c>
      <c r="E516">
        <v>2</v>
      </c>
      <c r="F516">
        <v>4261.7</v>
      </c>
    </row>
    <row r="517" spans="1:6" x14ac:dyDescent="0.3">
      <c r="A517">
        <v>485647</v>
      </c>
      <c r="B517">
        <v>17027</v>
      </c>
      <c r="C517">
        <v>75907</v>
      </c>
      <c r="D517">
        <v>8</v>
      </c>
      <c r="E517">
        <v>4</v>
      </c>
      <c r="F517">
        <v>2128.38</v>
      </c>
    </row>
    <row r="518" spans="1:6" x14ac:dyDescent="0.3">
      <c r="A518">
        <v>749855</v>
      </c>
      <c r="B518">
        <v>16980</v>
      </c>
      <c r="C518">
        <v>32067</v>
      </c>
      <c r="D518">
        <v>5</v>
      </c>
      <c r="E518">
        <v>2</v>
      </c>
      <c r="F518">
        <v>3396</v>
      </c>
    </row>
    <row r="519" spans="1:6" x14ac:dyDescent="0.3">
      <c r="A519">
        <v>547997</v>
      </c>
      <c r="B519">
        <v>16844.55</v>
      </c>
      <c r="C519">
        <v>59805.55</v>
      </c>
      <c r="D519">
        <v>6</v>
      </c>
      <c r="E519">
        <v>4</v>
      </c>
      <c r="F519">
        <v>2807.43</v>
      </c>
    </row>
    <row r="520" spans="1:6" x14ac:dyDescent="0.3">
      <c r="A520">
        <v>304721</v>
      </c>
      <c r="B520">
        <v>16806.75</v>
      </c>
      <c r="C520">
        <v>24686.75</v>
      </c>
      <c r="D520">
        <v>2</v>
      </c>
      <c r="E520">
        <v>2</v>
      </c>
      <c r="F520">
        <v>8403.3799999999992</v>
      </c>
    </row>
    <row r="521" spans="1:6" x14ac:dyDescent="0.3">
      <c r="A521">
        <v>776967</v>
      </c>
      <c r="B521">
        <v>16802.55</v>
      </c>
      <c r="C521">
        <v>28425.55</v>
      </c>
      <c r="D521">
        <v>2</v>
      </c>
      <c r="E521">
        <v>2</v>
      </c>
      <c r="F521">
        <v>8401.2800000000007</v>
      </c>
    </row>
    <row r="522" spans="1:6" x14ac:dyDescent="0.3">
      <c r="A522">
        <v>583699</v>
      </c>
      <c r="B522">
        <v>16693.400000000001</v>
      </c>
      <c r="C522">
        <v>47537.4</v>
      </c>
      <c r="D522">
        <v>4</v>
      </c>
      <c r="E522">
        <v>2</v>
      </c>
      <c r="F522">
        <v>4173.3500000000004</v>
      </c>
    </row>
    <row r="523" spans="1:6" x14ac:dyDescent="0.3">
      <c r="A523">
        <v>396911</v>
      </c>
      <c r="B523">
        <v>16679.3</v>
      </c>
      <c r="C523">
        <v>79706.3</v>
      </c>
      <c r="D523">
        <v>7</v>
      </c>
      <c r="E523">
        <v>3</v>
      </c>
      <c r="F523">
        <v>2382.7600000000002</v>
      </c>
    </row>
    <row r="524" spans="1:6" x14ac:dyDescent="0.3">
      <c r="A524">
        <v>282300</v>
      </c>
      <c r="B524">
        <v>16617.400000000001</v>
      </c>
      <c r="C524">
        <v>88413.4</v>
      </c>
      <c r="D524">
        <v>11</v>
      </c>
      <c r="E524">
        <v>5</v>
      </c>
      <c r="F524">
        <v>1510.67</v>
      </c>
    </row>
    <row r="525" spans="1:6" x14ac:dyDescent="0.3">
      <c r="A525">
        <v>969295</v>
      </c>
      <c r="B525">
        <v>16491.7</v>
      </c>
      <c r="C525">
        <v>46519.7</v>
      </c>
      <c r="D525">
        <v>6</v>
      </c>
      <c r="E525">
        <v>3</v>
      </c>
      <c r="F525">
        <v>2748.62</v>
      </c>
    </row>
    <row r="526" spans="1:6" x14ac:dyDescent="0.3">
      <c r="A526">
        <v>922689</v>
      </c>
      <c r="B526">
        <v>16444</v>
      </c>
      <c r="C526">
        <v>17263</v>
      </c>
      <c r="D526">
        <v>1</v>
      </c>
      <c r="E526">
        <v>1</v>
      </c>
      <c r="F526">
        <v>16444</v>
      </c>
    </row>
    <row r="527" spans="1:6" x14ac:dyDescent="0.3">
      <c r="A527">
        <v>827761</v>
      </c>
      <c r="B527">
        <v>16382.55</v>
      </c>
      <c r="C527">
        <v>67346.55</v>
      </c>
      <c r="D527">
        <v>6</v>
      </c>
      <c r="E527">
        <v>5</v>
      </c>
      <c r="F527">
        <v>2730.43</v>
      </c>
    </row>
    <row r="528" spans="1:6" x14ac:dyDescent="0.3">
      <c r="A528">
        <v>322692</v>
      </c>
      <c r="B528">
        <v>16361.9</v>
      </c>
      <c r="C528">
        <v>40968.9</v>
      </c>
      <c r="D528">
        <v>3</v>
      </c>
      <c r="E528">
        <v>2</v>
      </c>
      <c r="F528">
        <v>5453.97</v>
      </c>
    </row>
    <row r="529" spans="1:6" x14ac:dyDescent="0.3">
      <c r="A529">
        <v>599581</v>
      </c>
      <c r="B529">
        <v>16341.45</v>
      </c>
      <c r="C529">
        <v>20207.45</v>
      </c>
      <c r="D529">
        <v>2</v>
      </c>
      <c r="E529">
        <v>2</v>
      </c>
      <c r="F529">
        <v>8170.73</v>
      </c>
    </row>
    <row r="530" spans="1:6" x14ac:dyDescent="0.3">
      <c r="A530">
        <v>644114</v>
      </c>
      <c r="B530">
        <v>16262.35</v>
      </c>
      <c r="C530">
        <v>32971.35</v>
      </c>
      <c r="D530">
        <v>3</v>
      </c>
      <c r="E530">
        <v>3</v>
      </c>
      <c r="F530">
        <v>5420.78</v>
      </c>
    </row>
    <row r="531" spans="1:6" x14ac:dyDescent="0.3">
      <c r="A531">
        <v>577214</v>
      </c>
      <c r="B531">
        <v>16258.1</v>
      </c>
      <c r="C531">
        <v>31141.1</v>
      </c>
      <c r="D531">
        <v>3</v>
      </c>
      <c r="E531">
        <v>2</v>
      </c>
      <c r="F531">
        <v>5419.37</v>
      </c>
    </row>
    <row r="532" spans="1:6" x14ac:dyDescent="0.3">
      <c r="A532">
        <v>247057</v>
      </c>
      <c r="B532">
        <v>16221.9</v>
      </c>
      <c r="C532">
        <v>49573.9</v>
      </c>
      <c r="D532">
        <v>7</v>
      </c>
      <c r="E532">
        <v>5</v>
      </c>
      <c r="F532">
        <v>2317.41</v>
      </c>
    </row>
    <row r="533" spans="1:6" x14ac:dyDescent="0.3">
      <c r="A533">
        <v>462227</v>
      </c>
      <c r="B533">
        <v>16202.45</v>
      </c>
      <c r="C533">
        <v>44984.45</v>
      </c>
      <c r="D533">
        <v>3</v>
      </c>
      <c r="E533">
        <v>3</v>
      </c>
      <c r="F533">
        <v>5400.82</v>
      </c>
    </row>
    <row r="534" spans="1:6" x14ac:dyDescent="0.3">
      <c r="A534">
        <v>498301</v>
      </c>
      <c r="B534">
        <v>16169.85</v>
      </c>
      <c r="C534">
        <v>99912.85</v>
      </c>
      <c r="D534">
        <v>11</v>
      </c>
      <c r="E534">
        <v>5</v>
      </c>
      <c r="F534">
        <v>1469.99</v>
      </c>
    </row>
    <row r="535" spans="1:6" x14ac:dyDescent="0.3">
      <c r="A535">
        <v>710511</v>
      </c>
      <c r="B535">
        <v>16101.4</v>
      </c>
      <c r="C535">
        <v>67001.399999999994</v>
      </c>
      <c r="D535">
        <v>7</v>
      </c>
      <c r="E535">
        <v>6</v>
      </c>
      <c r="F535">
        <v>2300.1999999999998</v>
      </c>
    </row>
    <row r="536" spans="1:6" x14ac:dyDescent="0.3">
      <c r="A536">
        <v>883932</v>
      </c>
      <c r="B536">
        <v>16100.9</v>
      </c>
      <c r="C536">
        <v>77833.899999999994</v>
      </c>
      <c r="D536">
        <v>8</v>
      </c>
      <c r="E536">
        <v>5</v>
      </c>
      <c r="F536">
        <v>2012.61</v>
      </c>
    </row>
    <row r="537" spans="1:6" x14ac:dyDescent="0.3">
      <c r="A537">
        <v>539403</v>
      </c>
      <c r="B537">
        <v>16074</v>
      </c>
      <c r="C537">
        <v>60007</v>
      </c>
      <c r="D537">
        <v>7</v>
      </c>
      <c r="E537">
        <v>6</v>
      </c>
      <c r="F537">
        <v>2296.29</v>
      </c>
    </row>
    <row r="538" spans="1:6" x14ac:dyDescent="0.3">
      <c r="A538">
        <v>776802</v>
      </c>
      <c r="B538">
        <v>16026.3</v>
      </c>
      <c r="C538">
        <v>16845.3</v>
      </c>
      <c r="D538">
        <v>1</v>
      </c>
      <c r="E538">
        <v>1</v>
      </c>
      <c r="F538">
        <v>16026.3</v>
      </c>
    </row>
    <row r="539" spans="1:6" x14ac:dyDescent="0.3">
      <c r="A539">
        <v>519625</v>
      </c>
      <c r="B539">
        <v>15945</v>
      </c>
      <c r="C539">
        <v>17752</v>
      </c>
      <c r="D539">
        <v>1</v>
      </c>
      <c r="E539">
        <v>1</v>
      </c>
      <c r="F539">
        <v>15945</v>
      </c>
    </row>
    <row r="540" spans="1:6" x14ac:dyDescent="0.3">
      <c r="A540">
        <v>427738</v>
      </c>
      <c r="B540">
        <v>15920</v>
      </c>
      <c r="C540">
        <v>17558</v>
      </c>
      <c r="D540">
        <v>2</v>
      </c>
      <c r="E540">
        <v>2</v>
      </c>
      <c r="F540">
        <v>7960</v>
      </c>
    </row>
    <row r="541" spans="1:6" x14ac:dyDescent="0.3">
      <c r="A541">
        <v>660905</v>
      </c>
      <c r="B541">
        <v>15910</v>
      </c>
      <c r="C541">
        <v>38372</v>
      </c>
      <c r="D541">
        <v>2</v>
      </c>
      <c r="E541">
        <v>2</v>
      </c>
      <c r="F541">
        <v>7955</v>
      </c>
    </row>
    <row r="542" spans="1:6" x14ac:dyDescent="0.3">
      <c r="A542">
        <v>755552</v>
      </c>
      <c r="B542">
        <v>15891</v>
      </c>
      <c r="C542">
        <v>35185</v>
      </c>
      <c r="D542">
        <v>4</v>
      </c>
      <c r="E542">
        <v>3</v>
      </c>
      <c r="F542">
        <v>3972.75</v>
      </c>
    </row>
    <row r="543" spans="1:6" x14ac:dyDescent="0.3">
      <c r="A543">
        <v>921179</v>
      </c>
      <c r="B543">
        <v>15854.5</v>
      </c>
      <c r="C543">
        <v>41012.5</v>
      </c>
      <c r="D543">
        <v>4</v>
      </c>
      <c r="E543">
        <v>3</v>
      </c>
      <c r="F543">
        <v>3963.63</v>
      </c>
    </row>
    <row r="544" spans="1:6" x14ac:dyDescent="0.3">
      <c r="A544">
        <v>561260</v>
      </c>
      <c r="B544">
        <v>15842.2</v>
      </c>
      <c r="C544">
        <v>62556.2</v>
      </c>
      <c r="D544">
        <v>7</v>
      </c>
      <c r="E544">
        <v>3</v>
      </c>
      <c r="F544">
        <v>2263.17</v>
      </c>
    </row>
    <row r="545" spans="1:6" x14ac:dyDescent="0.3">
      <c r="A545">
        <v>730829</v>
      </c>
      <c r="B545">
        <v>15816</v>
      </c>
      <c r="C545">
        <v>34776</v>
      </c>
      <c r="D545">
        <v>3</v>
      </c>
      <c r="E545">
        <v>1</v>
      </c>
      <c r="F545">
        <v>5272</v>
      </c>
    </row>
    <row r="546" spans="1:6" x14ac:dyDescent="0.3">
      <c r="A546">
        <v>648324</v>
      </c>
      <c r="B546">
        <v>15703.1</v>
      </c>
      <c r="C546">
        <v>31421.1</v>
      </c>
      <c r="D546">
        <v>2</v>
      </c>
      <c r="E546">
        <v>1</v>
      </c>
      <c r="F546">
        <v>7851.55</v>
      </c>
    </row>
    <row r="547" spans="1:6" x14ac:dyDescent="0.3">
      <c r="A547">
        <v>311871</v>
      </c>
      <c r="B547">
        <v>15641.3</v>
      </c>
      <c r="C547">
        <v>46500.3</v>
      </c>
      <c r="D547">
        <v>4</v>
      </c>
      <c r="E547">
        <v>4</v>
      </c>
      <c r="F547">
        <v>3910.33</v>
      </c>
    </row>
    <row r="548" spans="1:6" x14ac:dyDescent="0.3">
      <c r="A548">
        <v>462874</v>
      </c>
      <c r="B548">
        <v>15600.4</v>
      </c>
      <c r="C548">
        <v>27025.4</v>
      </c>
      <c r="D548">
        <v>3</v>
      </c>
      <c r="E548">
        <v>3</v>
      </c>
      <c r="F548">
        <v>5200.13</v>
      </c>
    </row>
    <row r="549" spans="1:6" x14ac:dyDescent="0.3">
      <c r="A549">
        <v>300976</v>
      </c>
      <c r="B549">
        <v>15570.7</v>
      </c>
      <c r="C549">
        <v>64028.7</v>
      </c>
      <c r="D549">
        <v>8</v>
      </c>
      <c r="E549">
        <v>3</v>
      </c>
      <c r="F549">
        <v>1946.34</v>
      </c>
    </row>
    <row r="550" spans="1:6" x14ac:dyDescent="0.3">
      <c r="A550">
        <v>352203</v>
      </c>
      <c r="B550">
        <v>15568</v>
      </c>
      <c r="C550">
        <v>24854</v>
      </c>
      <c r="D550">
        <v>2</v>
      </c>
      <c r="E550">
        <v>2</v>
      </c>
      <c r="F550">
        <v>7784</v>
      </c>
    </row>
    <row r="551" spans="1:6" x14ac:dyDescent="0.3">
      <c r="A551">
        <v>391755</v>
      </c>
      <c r="B551">
        <v>15558.6</v>
      </c>
      <c r="C551">
        <v>73056.600000000006</v>
      </c>
      <c r="D551">
        <v>4</v>
      </c>
      <c r="E551">
        <v>2</v>
      </c>
      <c r="F551">
        <v>3889.65</v>
      </c>
    </row>
    <row r="552" spans="1:6" x14ac:dyDescent="0.3">
      <c r="A552">
        <v>618836</v>
      </c>
      <c r="B552">
        <v>15552</v>
      </c>
      <c r="C552">
        <v>16371</v>
      </c>
      <c r="D552">
        <v>1</v>
      </c>
      <c r="E552">
        <v>1</v>
      </c>
      <c r="F552">
        <v>15552</v>
      </c>
    </row>
    <row r="553" spans="1:6" x14ac:dyDescent="0.3">
      <c r="A553">
        <v>538270</v>
      </c>
      <c r="B553">
        <v>15394.3</v>
      </c>
      <c r="C553">
        <v>41501.300000000003</v>
      </c>
      <c r="D553">
        <v>4</v>
      </c>
      <c r="E553">
        <v>4</v>
      </c>
      <c r="F553">
        <v>3848.58</v>
      </c>
    </row>
    <row r="554" spans="1:6" x14ac:dyDescent="0.3">
      <c r="A554">
        <v>815332</v>
      </c>
      <c r="B554">
        <v>15358.15</v>
      </c>
      <c r="C554">
        <v>32265.15</v>
      </c>
      <c r="D554">
        <v>3</v>
      </c>
      <c r="E554">
        <v>3</v>
      </c>
      <c r="F554">
        <v>5119.38</v>
      </c>
    </row>
    <row r="555" spans="1:6" x14ac:dyDescent="0.3">
      <c r="A555">
        <v>978427</v>
      </c>
      <c r="B555">
        <v>15327.85</v>
      </c>
      <c r="C555">
        <v>59737.85</v>
      </c>
      <c r="D555">
        <v>8</v>
      </c>
      <c r="E555">
        <v>4</v>
      </c>
      <c r="F555">
        <v>1915.98</v>
      </c>
    </row>
    <row r="556" spans="1:6" x14ac:dyDescent="0.3">
      <c r="A556">
        <v>386040</v>
      </c>
      <c r="B556">
        <v>15304</v>
      </c>
      <c r="C556">
        <v>29390</v>
      </c>
      <c r="D556">
        <v>2</v>
      </c>
      <c r="E556">
        <v>1</v>
      </c>
      <c r="F556">
        <v>7652</v>
      </c>
    </row>
    <row r="557" spans="1:6" x14ac:dyDescent="0.3">
      <c r="A557">
        <v>890897</v>
      </c>
      <c r="B557">
        <v>15271.2</v>
      </c>
      <c r="C557">
        <v>67642.2</v>
      </c>
      <c r="D557">
        <v>7</v>
      </c>
      <c r="E557">
        <v>3</v>
      </c>
      <c r="F557">
        <v>2181.6</v>
      </c>
    </row>
    <row r="558" spans="1:6" x14ac:dyDescent="0.3">
      <c r="A558">
        <v>305641</v>
      </c>
      <c r="B558">
        <v>15249</v>
      </c>
      <c r="C558">
        <v>17492</v>
      </c>
      <c r="D558">
        <v>1</v>
      </c>
      <c r="E558">
        <v>1</v>
      </c>
      <c r="F558">
        <v>15249</v>
      </c>
    </row>
    <row r="559" spans="1:6" x14ac:dyDescent="0.3">
      <c r="A559">
        <v>695793</v>
      </c>
      <c r="B559">
        <v>15244</v>
      </c>
      <c r="C559">
        <v>29866</v>
      </c>
      <c r="D559">
        <v>4</v>
      </c>
      <c r="E559">
        <v>3</v>
      </c>
      <c r="F559">
        <v>3811</v>
      </c>
    </row>
    <row r="560" spans="1:6" x14ac:dyDescent="0.3">
      <c r="A560">
        <v>404206</v>
      </c>
      <c r="B560">
        <v>15212</v>
      </c>
      <c r="C560">
        <v>32570</v>
      </c>
      <c r="D560">
        <v>2</v>
      </c>
      <c r="E560">
        <v>1</v>
      </c>
      <c r="F560">
        <v>7606</v>
      </c>
    </row>
    <row r="561" spans="1:6" x14ac:dyDescent="0.3">
      <c r="A561">
        <v>616760</v>
      </c>
      <c r="B561">
        <v>15139.5</v>
      </c>
      <c r="C561">
        <v>85110.5</v>
      </c>
      <c r="D561">
        <v>10</v>
      </c>
      <c r="E561">
        <v>6</v>
      </c>
      <c r="F561">
        <v>1513.95</v>
      </c>
    </row>
    <row r="562" spans="1:6" x14ac:dyDescent="0.3">
      <c r="A562">
        <v>606313</v>
      </c>
      <c r="B562">
        <v>15088</v>
      </c>
      <c r="C562">
        <v>16895</v>
      </c>
      <c r="D562">
        <v>1</v>
      </c>
      <c r="E562">
        <v>1</v>
      </c>
      <c r="F562">
        <v>15088</v>
      </c>
    </row>
    <row r="563" spans="1:6" x14ac:dyDescent="0.3">
      <c r="A563">
        <v>999484</v>
      </c>
      <c r="B563">
        <v>15079.75</v>
      </c>
      <c r="C563">
        <v>81554.75</v>
      </c>
      <c r="D563">
        <v>6</v>
      </c>
      <c r="E563">
        <v>3</v>
      </c>
      <c r="F563">
        <v>2513.29</v>
      </c>
    </row>
    <row r="564" spans="1:6" x14ac:dyDescent="0.3">
      <c r="A564">
        <v>366316</v>
      </c>
      <c r="B564">
        <v>15066.2</v>
      </c>
      <c r="C564">
        <v>56339.199999999997</v>
      </c>
      <c r="D564">
        <v>6</v>
      </c>
      <c r="E564">
        <v>5</v>
      </c>
      <c r="F564">
        <v>2511.0300000000002</v>
      </c>
    </row>
    <row r="565" spans="1:6" x14ac:dyDescent="0.3">
      <c r="A565">
        <v>949937</v>
      </c>
      <c r="B565">
        <v>14970.1</v>
      </c>
      <c r="C565">
        <v>49745.1</v>
      </c>
      <c r="D565">
        <v>7</v>
      </c>
      <c r="E565">
        <v>4</v>
      </c>
      <c r="F565">
        <v>2138.59</v>
      </c>
    </row>
    <row r="566" spans="1:6" x14ac:dyDescent="0.3">
      <c r="A566">
        <v>591794</v>
      </c>
      <c r="B566">
        <v>14945.8</v>
      </c>
      <c r="C566">
        <v>121239.8</v>
      </c>
      <c r="D566">
        <v>10</v>
      </c>
      <c r="E566">
        <v>4</v>
      </c>
      <c r="F566">
        <v>1494.58</v>
      </c>
    </row>
    <row r="567" spans="1:6" x14ac:dyDescent="0.3">
      <c r="A567">
        <v>316683</v>
      </c>
      <c r="B567">
        <v>14916.25</v>
      </c>
      <c r="C567">
        <v>69229.25</v>
      </c>
      <c r="D567">
        <v>6</v>
      </c>
      <c r="E567">
        <v>3</v>
      </c>
      <c r="F567">
        <v>2486.04</v>
      </c>
    </row>
    <row r="568" spans="1:6" x14ac:dyDescent="0.3">
      <c r="A568">
        <v>500441</v>
      </c>
      <c r="B568">
        <v>14843.75</v>
      </c>
      <c r="C568">
        <v>72879.75</v>
      </c>
      <c r="D568">
        <v>7</v>
      </c>
      <c r="E568">
        <v>5</v>
      </c>
      <c r="F568">
        <v>2120.54</v>
      </c>
    </row>
    <row r="569" spans="1:6" x14ac:dyDescent="0.3">
      <c r="A569">
        <v>361618</v>
      </c>
      <c r="B569">
        <v>14802.15</v>
      </c>
      <c r="C569">
        <v>27494.15</v>
      </c>
      <c r="D569">
        <v>2</v>
      </c>
      <c r="E569">
        <v>2</v>
      </c>
      <c r="F569">
        <v>7401.08</v>
      </c>
    </row>
    <row r="570" spans="1:6" x14ac:dyDescent="0.3">
      <c r="A570">
        <v>970881</v>
      </c>
      <c r="B570">
        <v>14791.85</v>
      </c>
      <c r="C570">
        <v>35893.85</v>
      </c>
      <c r="D570">
        <v>4</v>
      </c>
      <c r="E570">
        <v>3</v>
      </c>
      <c r="F570">
        <v>3697.96</v>
      </c>
    </row>
    <row r="571" spans="1:6" x14ac:dyDescent="0.3">
      <c r="A571">
        <v>230897</v>
      </c>
      <c r="B571">
        <v>14727</v>
      </c>
      <c r="C571">
        <v>57157</v>
      </c>
      <c r="D571">
        <v>5</v>
      </c>
      <c r="E571">
        <v>3</v>
      </c>
      <c r="F571">
        <v>2945.4</v>
      </c>
    </row>
    <row r="572" spans="1:6" x14ac:dyDescent="0.3">
      <c r="A572">
        <v>267193</v>
      </c>
      <c r="B572">
        <v>14640.9</v>
      </c>
      <c r="C572">
        <v>75689.899999999994</v>
      </c>
      <c r="D572">
        <v>8</v>
      </c>
      <c r="E572">
        <v>4</v>
      </c>
      <c r="F572">
        <v>1830.11</v>
      </c>
    </row>
    <row r="573" spans="1:6" x14ac:dyDescent="0.3">
      <c r="A573">
        <v>400924</v>
      </c>
      <c r="B573">
        <v>14550</v>
      </c>
      <c r="C573">
        <v>19036</v>
      </c>
      <c r="D573">
        <v>2</v>
      </c>
      <c r="E573">
        <v>1</v>
      </c>
      <c r="F573">
        <v>7275</v>
      </c>
    </row>
    <row r="574" spans="1:6" x14ac:dyDescent="0.3">
      <c r="A574">
        <v>412177</v>
      </c>
      <c r="B574">
        <v>14465</v>
      </c>
      <c r="C574">
        <v>34870</v>
      </c>
      <c r="D574">
        <v>3</v>
      </c>
      <c r="E574">
        <v>2</v>
      </c>
      <c r="F574">
        <v>4821.67</v>
      </c>
    </row>
    <row r="575" spans="1:6" x14ac:dyDescent="0.3">
      <c r="A575">
        <v>296369</v>
      </c>
      <c r="B575">
        <v>14459</v>
      </c>
      <c r="C575">
        <v>33744</v>
      </c>
      <c r="D575">
        <v>3</v>
      </c>
      <c r="E575">
        <v>2</v>
      </c>
      <c r="F575">
        <v>4819.67</v>
      </c>
    </row>
    <row r="576" spans="1:6" x14ac:dyDescent="0.3">
      <c r="A576">
        <v>993454</v>
      </c>
      <c r="B576">
        <v>14319.8</v>
      </c>
      <c r="C576">
        <v>84817.8</v>
      </c>
      <c r="D576">
        <v>6</v>
      </c>
      <c r="E576">
        <v>3</v>
      </c>
      <c r="F576">
        <v>2386.63</v>
      </c>
    </row>
    <row r="577" spans="1:6" x14ac:dyDescent="0.3">
      <c r="A577">
        <v>767915</v>
      </c>
      <c r="B577">
        <v>14312</v>
      </c>
      <c r="C577">
        <v>18798</v>
      </c>
      <c r="D577">
        <v>2</v>
      </c>
      <c r="E577">
        <v>1</v>
      </c>
      <c r="F577">
        <v>7156</v>
      </c>
    </row>
    <row r="578" spans="1:6" x14ac:dyDescent="0.3">
      <c r="A578">
        <v>986159</v>
      </c>
      <c r="B578">
        <v>14293</v>
      </c>
      <c r="C578">
        <v>22647</v>
      </c>
      <c r="D578">
        <v>3</v>
      </c>
      <c r="E578">
        <v>2</v>
      </c>
      <c r="F578">
        <v>4764.33</v>
      </c>
    </row>
    <row r="579" spans="1:6" x14ac:dyDescent="0.3">
      <c r="A579">
        <v>909794</v>
      </c>
      <c r="B579">
        <v>14242.9</v>
      </c>
      <c r="C579">
        <v>42660.9</v>
      </c>
      <c r="D579">
        <v>4</v>
      </c>
      <c r="E579">
        <v>4</v>
      </c>
      <c r="F579">
        <v>3560.73</v>
      </c>
    </row>
    <row r="580" spans="1:6" x14ac:dyDescent="0.3">
      <c r="A580">
        <v>503859</v>
      </c>
      <c r="B580">
        <v>14174</v>
      </c>
      <c r="C580">
        <v>26519</v>
      </c>
      <c r="D580">
        <v>3</v>
      </c>
      <c r="E580">
        <v>2</v>
      </c>
      <c r="F580">
        <v>4724.67</v>
      </c>
    </row>
    <row r="581" spans="1:6" x14ac:dyDescent="0.3">
      <c r="A581">
        <v>855602</v>
      </c>
      <c r="B581">
        <v>14169</v>
      </c>
      <c r="C581">
        <v>14988</v>
      </c>
      <c r="D581">
        <v>1</v>
      </c>
      <c r="E581">
        <v>1</v>
      </c>
      <c r="F581">
        <v>14169</v>
      </c>
    </row>
    <row r="582" spans="1:6" x14ac:dyDescent="0.3">
      <c r="A582">
        <v>283057</v>
      </c>
      <c r="B582">
        <v>14097.85</v>
      </c>
      <c r="C582">
        <v>16723.849999999999</v>
      </c>
      <c r="D582">
        <v>2</v>
      </c>
      <c r="E582">
        <v>2</v>
      </c>
      <c r="F582">
        <v>7048.93</v>
      </c>
    </row>
    <row r="583" spans="1:6" x14ac:dyDescent="0.3">
      <c r="A583">
        <v>679094</v>
      </c>
      <c r="B583">
        <v>14088.7</v>
      </c>
      <c r="C583">
        <v>102485.7</v>
      </c>
      <c r="D583">
        <v>11</v>
      </c>
      <c r="E583">
        <v>4</v>
      </c>
      <c r="F583">
        <v>1280.79</v>
      </c>
    </row>
    <row r="584" spans="1:6" x14ac:dyDescent="0.3">
      <c r="A584">
        <v>906423</v>
      </c>
      <c r="B584">
        <v>14055.85</v>
      </c>
      <c r="C584">
        <v>56823.85</v>
      </c>
      <c r="D584">
        <v>7</v>
      </c>
      <c r="E584">
        <v>4</v>
      </c>
      <c r="F584">
        <v>2007.98</v>
      </c>
    </row>
    <row r="585" spans="1:6" x14ac:dyDescent="0.3">
      <c r="A585">
        <v>741593</v>
      </c>
      <c r="B585">
        <v>14026</v>
      </c>
      <c r="C585">
        <v>27193</v>
      </c>
      <c r="D585">
        <v>2</v>
      </c>
      <c r="E585">
        <v>2</v>
      </c>
      <c r="F585">
        <v>7013</v>
      </c>
    </row>
    <row r="586" spans="1:6" x14ac:dyDescent="0.3">
      <c r="A586">
        <v>286554</v>
      </c>
      <c r="B586">
        <v>14006</v>
      </c>
      <c r="C586">
        <v>32374</v>
      </c>
      <c r="D586">
        <v>8</v>
      </c>
      <c r="E586">
        <v>3</v>
      </c>
      <c r="F586">
        <v>1750.75</v>
      </c>
    </row>
    <row r="587" spans="1:6" x14ac:dyDescent="0.3">
      <c r="A587">
        <v>924305</v>
      </c>
      <c r="B587">
        <v>14002.3</v>
      </c>
      <c r="C587">
        <v>21548.3</v>
      </c>
      <c r="D587">
        <v>2</v>
      </c>
      <c r="E587">
        <v>2</v>
      </c>
      <c r="F587">
        <v>7001.15</v>
      </c>
    </row>
    <row r="588" spans="1:6" x14ac:dyDescent="0.3">
      <c r="A588">
        <v>463871</v>
      </c>
      <c r="B588">
        <v>13896</v>
      </c>
      <c r="C588">
        <v>18382</v>
      </c>
      <c r="D588">
        <v>2</v>
      </c>
      <c r="E588">
        <v>1</v>
      </c>
      <c r="F588">
        <v>6948</v>
      </c>
    </row>
    <row r="589" spans="1:6" x14ac:dyDescent="0.3">
      <c r="A589">
        <v>477860</v>
      </c>
      <c r="B589">
        <v>13860.5</v>
      </c>
      <c r="C589">
        <v>55489.5</v>
      </c>
      <c r="D589">
        <v>5</v>
      </c>
      <c r="E589">
        <v>3</v>
      </c>
      <c r="F589">
        <v>2772.1</v>
      </c>
    </row>
    <row r="590" spans="1:6" x14ac:dyDescent="0.3">
      <c r="A590">
        <v>594609</v>
      </c>
      <c r="B590">
        <v>13851.85</v>
      </c>
      <c r="C590">
        <v>43926.85</v>
      </c>
      <c r="D590">
        <v>4</v>
      </c>
      <c r="E590">
        <v>3</v>
      </c>
      <c r="F590">
        <v>3462.96</v>
      </c>
    </row>
    <row r="591" spans="1:6" x14ac:dyDescent="0.3">
      <c r="A591">
        <v>505509</v>
      </c>
      <c r="B591">
        <v>13817</v>
      </c>
      <c r="C591">
        <v>25841</v>
      </c>
      <c r="D591">
        <v>2</v>
      </c>
      <c r="E591">
        <v>2</v>
      </c>
      <c r="F591">
        <v>6908.5</v>
      </c>
    </row>
    <row r="592" spans="1:6" x14ac:dyDescent="0.3">
      <c r="A592">
        <v>811324</v>
      </c>
      <c r="B592">
        <v>13637</v>
      </c>
      <c r="C592">
        <v>41221</v>
      </c>
      <c r="D592">
        <v>6</v>
      </c>
      <c r="E592">
        <v>3</v>
      </c>
      <c r="F592">
        <v>2272.83</v>
      </c>
    </row>
    <row r="593" spans="1:6" x14ac:dyDescent="0.3">
      <c r="A593">
        <v>715318</v>
      </c>
      <c r="B593">
        <v>13537.9</v>
      </c>
      <c r="C593">
        <v>25888.9</v>
      </c>
      <c r="D593">
        <v>2</v>
      </c>
      <c r="E593">
        <v>2</v>
      </c>
      <c r="F593">
        <v>6768.95</v>
      </c>
    </row>
    <row r="594" spans="1:6" x14ac:dyDescent="0.3">
      <c r="A594">
        <v>781489</v>
      </c>
      <c r="B594">
        <v>13536.6</v>
      </c>
      <c r="C594">
        <v>19829.599999999999</v>
      </c>
      <c r="D594">
        <v>3</v>
      </c>
      <c r="E594">
        <v>2</v>
      </c>
      <c r="F594">
        <v>4512.2</v>
      </c>
    </row>
    <row r="595" spans="1:6" x14ac:dyDescent="0.3">
      <c r="A595">
        <v>565004</v>
      </c>
      <c r="B595">
        <v>13513.7</v>
      </c>
      <c r="C595">
        <v>24435.7</v>
      </c>
      <c r="D595">
        <v>2</v>
      </c>
      <c r="E595">
        <v>2</v>
      </c>
      <c r="F595">
        <v>6756.85</v>
      </c>
    </row>
    <row r="596" spans="1:6" x14ac:dyDescent="0.3">
      <c r="A596">
        <v>727778</v>
      </c>
      <c r="B596">
        <v>13498</v>
      </c>
      <c r="C596">
        <v>20138</v>
      </c>
      <c r="D596">
        <v>2</v>
      </c>
      <c r="E596">
        <v>2</v>
      </c>
      <c r="F596">
        <v>6749</v>
      </c>
    </row>
    <row r="597" spans="1:6" x14ac:dyDescent="0.3">
      <c r="A597">
        <v>715827</v>
      </c>
      <c r="B597">
        <v>13497.1</v>
      </c>
      <c r="C597">
        <v>33020.1</v>
      </c>
      <c r="D597">
        <v>5</v>
      </c>
      <c r="E597">
        <v>3</v>
      </c>
      <c r="F597">
        <v>2699.42</v>
      </c>
    </row>
    <row r="598" spans="1:6" x14ac:dyDescent="0.3">
      <c r="A598">
        <v>721718</v>
      </c>
      <c r="B598">
        <v>13471.4</v>
      </c>
      <c r="C598">
        <v>82789.399999999994</v>
      </c>
      <c r="D598">
        <v>6</v>
      </c>
      <c r="E598">
        <v>3</v>
      </c>
      <c r="F598">
        <v>2245.23</v>
      </c>
    </row>
    <row r="599" spans="1:6" x14ac:dyDescent="0.3">
      <c r="A599">
        <v>919678</v>
      </c>
      <c r="B599">
        <v>13415.1</v>
      </c>
      <c r="C599">
        <v>47028.1</v>
      </c>
      <c r="D599">
        <v>5</v>
      </c>
      <c r="E599">
        <v>4</v>
      </c>
      <c r="F599">
        <v>2683.02</v>
      </c>
    </row>
    <row r="600" spans="1:6" x14ac:dyDescent="0.3">
      <c r="A600">
        <v>383785</v>
      </c>
      <c r="B600">
        <v>13402.3</v>
      </c>
      <c r="C600">
        <v>50111.3</v>
      </c>
      <c r="D600">
        <v>6</v>
      </c>
      <c r="E600">
        <v>4</v>
      </c>
      <c r="F600">
        <v>2233.7199999999998</v>
      </c>
    </row>
    <row r="601" spans="1:6" x14ac:dyDescent="0.3">
      <c r="A601">
        <v>392847</v>
      </c>
      <c r="B601">
        <v>13356</v>
      </c>
      <c r="C601">
        <v>20085</v>
      </c>
      <c r="D601">
        <v>3</v>
      </c>
      <c r="E601">
        <v>1</v>
      </c>
      <c r="F601">
        <v>4452</v>
      </c>
    </row>
    <row r="602" spans="1:6" x14ac:dyDescent="0.3">
      <c r="A602">
        <v>412616</v>
      </c>
      <c r="B602">
        <v>13308</v>
      </c>
      <c r="C602">
        <v>22974</v>
      </c>
      <c r="D602">
        <v>2</v>
      </c>
      <c r="E602">
        <v>1</v>
      </c>
      <c r="F602">
        <v>6654</v>
      </c>
    </row>
    <row r="603" spans="1:6" x14ac:dyDescent="0.3">
      <c r="A603">
        <v>616379</v>
      </c>
      <c r="B603">
        <v>13290.05</v>
      </c>
      <c r="C603">
        <v>21417.05</v>
      </c>
      <c r="D603">
        <v>2</v>
      </c>
      <c r="E603">
        <v>2</v>
      </c>
      <c r="F603">
        <v>6645.03</v>
      </c>
    </row>
    <row r="604" spans="1:6" x14ac:dyDescent="0.3">
      <c r="A604">
        <v>837967</v>
      </c>
      <c r="B604">
        <v>13283</v>
      </c>
      <c r="C604">
        <v>20359</v>
      </c>
      <c r="D604">
        <v>2</v>
      </c>
      <c r="E604">
        <v>2</v>
      </c>
      <c r="F604">
        <v>6641.5</v>
      </c>
    </row>
    <row r="605" spans="1:6" x14ac:dyDescent="0.3">
      <c r="A605">
        <v>696171</v>
      </c>
      <c r="B605">
        <v>13266.65</v>
      </c>
      <c r="C605">
        <v>47687.65</v>
      </c>
      <c r="D605">
        <v>3</v>
      </c>
      <c r="E605">
        <v>2</v>
      </c>
      <c r="F605">
        <v>4422.22</v>
      </c>
    </row>
    <row r="606" spans="1:6" x14ac:dyDescent="0.3">
      <c r="A606">
        <v>631762</v>
      </c>
      <c r="B606">
        <v>13255</v>
      </c>
      <c r="C606">
        <v>14074</v>
      </c>
      <c r="D606">
        <v>1</v>
      </c>
      <c r="E606">
        <v>1</v>
      </c>
      <c r="F606">
        <v>13255</v>
      </c>
    </row>
    <row r="607" spans="1:6" x14ac:dyDescent="0.3">
      <c r="A607">
        <v>683220</v>
      </c>
      <c r="B607">
        <v>13180.7</v>
      </c>
      <c r="C607">
        <v>14987.7</v>
      </c>
      <c r="D607">
        <v>1</v>
      </c>
      <c r="E607">
        <v>1</v>
      </c>
      <c r="F607">
        <v>13180.7</v>
      </c>
    </row>
    <row r="608" spans="1:6" x14ac:dyDescent="0.3">
      <c r="A608">
        <v>452036</v>
      </c>
      <c r="B608">
        <v>13169.6</v>
      </c>
      <c r="C608">
        <v>40032.6</v>
      </c>
      <c r="D608">
        <v>3</v>
      </c>
      <c r="E608">
        <v>2</v>
      </c>
      <c r="F608">
        <v>4389.87</v>
      </c>
    </row>
    <row r="609" spans="1:6" x14ac:dyDescent="0.3">
      <c r="A609">
        <v>872036</v>
      </c>
      <c r="B609">
        <v>13148</v>
      </c>
      <c r="C609">
        <v>125968</v>
      </c>
      <c r="D609">
        <v>16</v>
      </c>
      <c r="E609">
        <v>11</v>
      </c>
      <c r="F609">
        <v>821.75</v>
      </c>
    </row>
    <row r="610" spans="1:6" x14ac:dyDescent="0.3">
      <c r="A610">
        <v>336708</v>
      </c>
      <c r="B610">
        <v>13132.4</v>
      </c>
      <c r="C610">
        <v>42101.4</v>
      </c>
      <c r="D610">
        <v>5</v>
      </c>
      <c r="E610">
        <v>4</v>
      </c>
      <c r="F610">
        <v>2626.48</v>
      </c>
    </row>
    <row r="611" spans="1:6" x14ac:dyDescent="0.3">
      <c r="A611">
        <v>741455</v>
      </c>
      <c r="B611">
        <v>13102</v>
      </c>
      <c r="C611">
        <v>22768</v>
      </c>
      <c r="D611">
        <v>2</v>
      </c>
      <c r="E611">
        <v>1</v>
      </c>
      <c r="F611">
        <v>6551</v>
      </c>
    </row>
    <row r="612" spans="1:6" x14ac:dyDescent="0.3">
      <c r="A612">
        <v>655251</v>
      </c>
      <c r="B612">
        <v>13039</v>
      </c>
      <c r="C612">
        <v>63891</v>
      </c>
      <c r="D612">
        <v>4</v>
      </c>
      <c r="E612">
        <v>2</v>
      </c>
      <c r="F612">
        <v>3259.75</v>
      </c>
    </row>
    <row r="613" spans="1:6" x14ac:dyDescent="0.3">
      <c r="A613">
        <v>713898</v>
      </c>
      <c r="B613">
        <v>13014.65</v>
      </c>
      <c r="C613">
        <v>18322.650000000001</v>
      </c>
      <c r="D613">
        <v>1</v>
      </c>
      <c r="E613">
        <v>1</v>
      </c>
      <c r="F613">
        <v>13014.65</v>
      </c>
    </row>
    <row r="614" spans="1:6" x14ac:dyDescent="0.3">
      <c r="A614">
        <v>220005</v>
      </c>
      <c r="B614">
        <v>13003</v>
      </c>
      <c r="C614">
        <v>18306</v>
      </c>
      <c r="D614">
        <v>1</v>
      </c>
      <c r="E614">
        <v>1</v>
      </c>
      <c r="F614">
        <v>13003</v>
      </c>
    </row>
    <row r="615" spans="1:6" x14ac:dyDescent="0.3">
      <c r="A615">
        <v>834792</v>
      </c>
      <c r="B615">
        <v>12990</v>
      </c>
      <c r="C615">
        <v>26959</v>
      </c>
      <c r="D615">
        <v>3</v>
      </c>
      <c r="E615">
        <v>3</v>
      </c>
      <c r="F615">
        <v>4330</v>
      </c>
    </row>
    <row r="616" spans="1:6" x14ac:dyDescent="0.3">
      <c r="A616">
        <v>530738</v>
      </c>
      <c r="B616">
        <v>12965</v>
      </c>
      <c r="C616">
        <v>37362</v>
      </c>
      <c r="D616">
        <v>3</v>
      </c>
      <c r="E616">
        <v>2</v>
      </c>
      <c r="F616">
        <v>4321.67</v>
      </c>
    </row>
    <row r="617" spans="1:6" x14ac:dyDescent="0.3">
      <c r="A617">
        <v>539813</v>
      </c>
      <c r="B617">
        <v>12959.5</v>
      </c>
      <c r="C617">
        <v>86106.5</v>
      </c>
      <c r="D617">
        <v>13</v>
      </c>
      <c r="E617">
        <v>5</v>
      </c>
      <c r="F617">
        <v>996.88</v>
      </c>
    </row>
    <row r="618" spans="1:6" x14ac:dyDescent="0.3">
      <c r="A618">
        <v>804277</v>
      </c>
      <c r="B618">
        <v>12904</v>
      </c>
      <c r="C618">
        <v>47620</v>
      </c>
      <c r="D618">
        <v>4</v>
      </c>
      <c r="E618">
        <v>1</v>
      </c>
      <c r="F618">
        <v>3226</v>
      </c>
    </row>
    <row r="619" spans="1:6" x14ac:dyDescent="0.3">
      <c r="A619">
        <v>949398</v>
      </c>
      <c r="B619">
        <v>12891.2</v>
      </c>
      <c r="C619">
        <v>39389.199999999997</v>
      </c>
      <c r="D619">
        <v>3</v>
      </c>
      <c r="E619">
        <v>2</v>
      </c>
      <c r="F619">
        <v>4297.07</v>
      </c>
    </row>
    <row r="620" spans="1:6" x14ac:dyDescent="0.3">
      <c r="A620">
        <v>444831</v>
      </c>
      <c r="B620">
        <v>12833</v>
      </c>
      <c r="C620">
        <v>29243</v>
      </c>
      <c r="D620">
        <v>2</v>
      </c>
      <c r="E620">
        <v>2</v>
      </c>
      <c r="F620">
        <v>6416.5</v>
      </c>
    </row>
    <row r="621" spans="1:6" x14ac:dyDescent="0.3">
      <c r="A621">
        <v>324078</v>
      </c>
      <c r="B621">
        <v>12820</v>
      </c>
      <c r="C621">
        <v>39149</v>
      </c>
      <c r="D621">
        <v>3</v>
      </c>
      <c r="E621">
        <v>2</v>
      </c>
      <c r="F621">
        <v>4273.33</v>
      </c>
    </row>
    <row r="622" spans="1:6" x14ac:dyDescent="0.3">
      <c r="A622">
        <v>356826</v>
      </c>
      <c r="B622">
        <v>12803.25</v>
      </c>
      <c r="C622">
        <v>89087.25</v>
      </c>
      <c r="D622">
        <v>8</v>
      </c>
      <c r="E622">
        <v>6</v>
      </c>
      <c r="F622">
        <v>1600.41</v>
      </c>
    </row>
    <row r="623" spans="1:6" x14ac:dyDescent="0.3">
      <c r="A623">
        <v>617885</v>
      </c>
      <c r="B623">
        <v>12800.05</v>
      </c>
      <c r="C623">
        <v>26156.05</v>
      </c>
      <c r="D623">
        <v>3</v>
      </c>
      <c r="E623">
        <v>3</v>
      </c>
      <c r="F623">
        <v>4266.68</v>
      </c>
    </row>
    <row r="624" spans="1:6" x14ac:dyDescent="0.3">
      <c r="A624">
        <v>459414</v>
      </c>
      <c r="B624">
        <v>12744</v>
      </c>
      <c r="C624">
        <v>21885</v>
      </c>
      <c r="D624">
        <v>3</v>
      </c>
      <c r="E624">
        <v>2</v>
      </c>
      <c r="F624">
        <v>4248</v>
      </c>
    </row>
    <row r="625" spans="1:6" x14ac:dyDescent="0.3">
      <c r="A625">
        <v>996456</v>
      </c>
      <c r="B625">
        <v>12699</v>
      </c>
      <c r="C625">
        <v>14942</v>
      </c>
      <c r="D625">
        <v>1</v>
      </c>
      <c r="E625">
        <v>1</v>
      </c>
      <c r="F625">
        <v>12699</v>
      </c>
    </row>
    <row r="626" spans="1:6" x14ac:dyDescent="0.3">
      <c r="A626">
        <v>707259</v>
      </c>
      <c r="B626">
        <v>12677.7</v>
      </c>
      <c r="C626">
        <v>49648.7</v>
      </c>
      <c r="D626">
        <v>3</v>
      </c>
      <c r="E626">
        <v>3</v>
      </c>
      <c r="F626">
        <v>4225.8999999999996</v>
      </c>
    </row>
    <row r="627" spans="1:6" x14ac:dyDescent="0.3">
      <c r="A627">
        <v>804875</v>
      </c>
      <c r="B627">
        <v>12670</v>
      </c>
      <c r="C627">
        <v>25310</v>
      </c>
      <c r="D627">
        <v>2</v>
      </c>
      <c r="E627">
        <v>1</v>
      </c>
      <c r="F627">
        <v>6335</v>
      </c>
    </row>
    <row r="628" spans="1:6" x14ac:dyDescent="0.3">
      <c r="A628">
        <v>312255</v>
      </c>
      <c r="B628">
        <v>12627.65</v>
      </c>
      <c r="C628">
        <v>33756.65</v>
      </c>
      <c r="D628">
        <v>3</v>
      </c>
      <c r="E628">
        <v>2</v>
      </c>
      <c r="F628">
        <v>4209.22</v>
      </c>
    </row>
    <row r="629" spans="1:6" x14ac:dyDescent="0.3">
      <c r="A629">
        <v>802819</v>
      </c>
      <c r="B629">
        <v>12541</v>
      </c>
      <c r="C629">
        <v>23157</v>
      </c>
      <c r="D629">
        <v>2</v>
      </c>
      <c r="E629">
        <v>2</v>
      </c>
      <c r="F629">
        <v>6270.5</v>
      </c>
    </row>
    <row r="630" spans="1:6" x14ac:dyDescent="0.3">
      <c r="A630">
        <v>482495</v>
      </c>
      <c r="B630">
        <v>12481.2</v>
      </c>
      <c r="C630">
        <v>51780.2</v>
      </c>
      <c r="D630">
        <v>5</v>
      </c>
      <c r="E630">
        <v>3</v>
      </c>
      <c r="F630">
        <v>2496.2399999999998</v>
      </c>
    </row>
    <row r="631" spans="1:6" x14ac:dyDescent="0.3">
      <c r="A631">
        <v>994268</v>
      </c>
      <c r="B631">
        <v>12473.2</v>
      </c>
      <c r="C631">
        <v>49943.199999999997</v>
      </c>
      <c r="D631">
        <v>6</v>
      </c>
      <c r="E631">
        <v>3</v>
      </c>
      <c r="F631">
        <v>2078.87</v>
      </c>
    </row>
    <row r="632" spans="1:6" x14ac:dyDescent="0.3">
      <c r="A632">
        <v>674379</v>
      </c>
      <c r="B632">
        <v>12419</v>
      </c>
      <c r="C632">
        <v>14226</v>
      </c>
      <c r="D632">
        <v>1</v>
      </c>
      <c r="E632">
        <v>1</v>
      </c>
      <c r="F632">
        <v>12419</v>
      </c>
    </row>
    <row r="633" spans="1:6" x14ac:dyDescent="0.3">
      <c r="A633">
        <v>729208</v>
      </c>
      <c r="B633">
        <v>12391</v>
      </c>
      <c r="C633">
        <v>61105</v>
      </c>
      <c r="D633">
        <v>6</v>
      </c>
      <c r="E633">
        <v>4</v>
      </c>
      <c r="F633">
        <v>2065.17</v>
      </c>
    </row>
    <row r="634" spans="1:6" x14ac:dyDescent="0.3">
      <c r="A634">
        <v>676849</v>
      </c>
      <c r="B634">
        <v>12378</v>
      </c>
      <c r="C634">
        <v>19094</v>
      </c>
      <c r="D634">
        <v>1</v>
      </c>
      <c r="E634">
        <v>1</v>
      </c>
      <c r="F634">
        <v>12378</v>
      </c>
    </row>
    <row r="635" spans="1:6" x14ac:dyDescent="0.3">
      <c r="A635">
        <v>705529</v>
      </c>
      <c r="B635">
        <v>12376</v>
      </c>
      <c r="C635">
        <v>17209</v>
      </c>
      <c r="D635">
        <v>1</v>
      </c>
      <c r="E635">
        <v>1</v>
      </c>
      <c r="F635">
        <v>12376</v>
      </c>
    </row>
    <row r="636" spans="1:6" x14ac:dyDescent="0.3">
      <c r="A636">
        <v>459409</v>
      </c>
      <c r="B636">
        <v>12349.3</v>
      </c>
      <c r="C636">
        <v>69324.3</v>
      </c>
      <c r="D636">
        <v>7</v>
      </c>
      <c r="E636">
        <v>4</v>
      </c>
      <c r="F636">
        <v>1764.19</v>
      </c>
    </row>
    <row r="637" spans="1:6" x14ac:dyDescent="0.3">
      <c r="A637">
        <v>241843</v>
      </c>
      <c r="B637">
        <v>12319.3</v>
      </c>
      <c r="C637">
        <v>63781.3</v>
      </c>
      <c r="D637">
        <v>8</v>
      </c>
      <c r="E637">
        <v>4</v>
      </c>
      <c r="F637">
        <v>1539.91</v>
      </c>
    </row>
    <row r="638" spans="1:6" x14ac:dyDescent="0.3">
      <c r="A638">
        <v>842544</v>
      </c>
      <c r="B638">
        <v>12319.2</v>
      </c>
      <c r="C638">
        <v>77051.199999999997</v>
      </c>
      <c r="D638">
        <v>5</v>
      </c>
      <c r="E638">
        <v>2</v>
      </c>
      <c r="F638">
        <v>2463.84</v>
      </c>
    </row>
    <row r="639" spans="1:6" x14ac:dyDescent="0.3">
      <c r="A639">
        <v>624434</v>
      </c>
      <c r="B639">
        <v>12300.8</v>
      </c>
      <c r="C639">
        <v>53908.800000000003</v>
      </c>
      <c r="D639">
        <v>6</v>
      </c>
      <c r="E639">
        <v>4</v>
      </c>
      <c r="F639">
        <v>2050.13</v>
      </c>
    </row>
    <row r="640" spans="1:6" x14ac:dyDescent="0.3">
      <c r="A640">
        <v>293946</v>
      </c>
      <c r="B640">
        <v>12246</v>
      </c>
      <c r="C640">
        <v>18962</v>
      </c>
      <c r="D640">
        <v>1</v>
      </c>
      <c r="E640">
        <v>1</v>
      </c>
      <c r="F640">
        <v>12246</v>
      </c>
    </row>
    <row r="641" spans="1:6" x14ac:dyDescent="0.3">
      <c r="A641">
        <v>748684</v>
      </c>
      <c r="B641">
        <v>12197.6</v>
      </c>
      <c r="C641">
        <v>33409.599999999999</v>
      </c>
      <c r="D641">
        <v>4</v>
      </c>
      <c r="E641">
        <v>1</v>
      </c>
      <c r="F641">
        <v>3049.4</v>
      </c>
    </row>
    <row r="642" spans="1:6" x14ac:dyDescent="0.3">
      <c r="A642">
        <v>395692</v>
      </c>
      <c r="B642">
        <v>12180</v>
      </c>
      <c r="C642">
        <v>57608</v>
      </c>
      <c r="D642">
        <v>7</v>
      </c>
      <c r="E642">
        <v>2</v>
      </c>
      <c r="F642">
        <v>1740</v>
      </c>
    </row>
    <row r="643" spans="1:6" x14ac:dyDescent="0.3">
      <c r="A643">
        <v>437288</v>
      </c>
      <c r="B643">
        <v>12177.8</v>
      </c>
      <c r="C643">
        <v>22282.799999999999</v>
      </c>
      <c r="D643">
        <v>3</v>
      </c>
      <c r="E643">
        <v>3</v>
      </c>
      <c r="F643">
        <v>4059.27</v>
      </c>
    </row>
    <row r="644" spans="1:6" x14ac:dyDescent="0.3">
      <c r="A644">
        <v>931510</v>
      </c>
      <c r="B644">
        <v>12156</v>
      </c>
      <c r="C644">
        <v>111614</v>
      </c>
      <c r="D644">
        <v>8</v>
      </c>
      <c r="E644">
        <v>4</v>
      </c>
      <c r="F644">
        <v>1519.5</v>
      </c>
    </row>
    <row r="645" spans="1:6" x14ac:dyDescent="0.3">
      <c r="A645">
        <v>428367</v>
      </c>
      <c r="B645">
        <v>12155</v>
      </c>
      <c r="C645">
        <v>31188</v>
      </c>
      <c r="D645">
        <v>4</v>
      </c>
      <c r="E645">
        <v>4</v>
      </c>
      <c r="F645">
        <v>3038.75</v>
      </c>
    </row>
    <row r="646" spans="1:6" x14ac:dyDescent="0.3">
      <c r="A646">
        <v>441099</v>
      </c>
      <c r="B646">
        <v>12000.35</v>
      </c>
      <c r="C646">
        <v>25759.35</v>
      </c>
      <c r="D646">
        <v>2</v>
      </c>
      <c r="E646">
        <v>2</v>
      </c>
      <c r="F646">
        <v>6000.18</v>
      </c>
    </row>
    <row r="647" spans="1:6" x14ac:dyDescent="0.3">
      <c r="A647">
        <v>452415</v>
      </c>
      <c r="B647">
        <v>12000</v>
      </c>
      <c r="C647">
        <v>12819</v>
      </c>
      <c r="D647">
        <v>1</v>
      </c>
      <c r="E647">
        <v>1</v>
      </c>
      <c r="F647">
        <v>12000</v>
      </c>
    </row>
    <row r="648" spans="1:6" x14ac:dyDescent="0.3">
      <c r="A648">
        <v>532270</v>
      </c>
      <c r="B648">
        <v>11961.7</v>
      </c>
      <c r="C648">
        <v>33521.699999999997</v>
      </c>
      <c r="D648">
        <v>2</v>
      </c>
      <c r="E648">
        <v>1</v>
      </c>
      <c r="F648">
        <v>5980.85</v>
      </c>
    </row>
    <row r="649" spans="1:6" x14ac:dyDescent="0.3">
      <c r="A649">
        <v>931663</v>
      </c>
      <c r="B649">
        <v>11929.3</v>
      </c>
      <c r="C649">
        <v>41776.300000000003</v>
      </c>
      <c r="D649">
        <v>4</v>
      </c>
      <c r="E649">
        <v>4</v>
      </c>
      <c r="F649">
        <v>2982.33</v>
      </c>
    </row>
    <row r="650" spans="1:6" x14ac:dyDescent="0.3">
      <c r="A650">
        <v>493804</v>
      </c>
      <c r="B650">
        <v>11917.85</v>
      </c>
      <c r="C650">
        <v>53401.85</v>
      </c>
      <c r="D650">
        <v>6</v>
      </c>
      <c r="E650">
        <v>5</v>
      </c>
      <c r="F650">
        <v>1986.31</v>
      </c>
    </row>
    <row r="651" spans="1:6" x14ac:dyDescent="0.3">
      <c r="A651">
        <v>656106</v>
      </c>
      <c r="B651">
        <v>11889.35</v>
      </c>
      <c r="C651">
        <v>21555.35</v>
      </c>
      <c r="D651">
        <v>2</v>
      </c>
      <c r="E651">
        <v>2</v>
      </c>
      <c r="F651">
        <v>5944.68</v>
      </c>
    </row>
    <row r="652" spans="1:6" x14ac:dyDescent="0.3">
      <c r="A652">
        <v>971153</v>
      </c>
      <c r="B652">
        <v>11851.4</v>
      </c>
      <c r="C652">
        <v>13658.4</v>
      </c>
      <c r="D652">
        <v>1</v>
      </c>
      <c r="E652">
        <v>1</v>
      </c>
      <c r="F652">
        <v>11851.4</v>
      </c>
    </row>
    <row r="653" spans="1:6" x14ac:dyDescent="0.3">
      <c r="A653">
        <v>584150</v>
      </c>
      <c r="B653">
        <v>11802</v>
      </c>
      <c r="C653">
        <v>19661</v>
      </c>
      <c r="D653">
        <v>1</v>
      </c>
      <c r="E653">
        <v>1</v>
      </c>
      <c r="F653">
        <v>11802</v>
      </c>
    </row>
    <row r="654" spans="1:6" x14ac:dyDescent="0.3">
      <c r="A654">
        <v>792354</v>
      </c>
      <c r="B654">
        <v>11791.3</v>
      </c>
      <c r="C654">
        <v>44812.3</v>
      </c>
      <c r="D654">
        <v>5</v>
      </c>
      <c r="E654">
        <v>2</v>
      </c>
      <c r="F654">
        <v>2358.2600000000002</v>
      </c>
    </row>
    <row r="655" spans="1:6" x14ac:dyDescent="0.3">
      <c r="A655">
        <v>855910</v>
      </c>
      <c r="B655">
        <v>11785.2</v>
      </c>
      <c r="C655">
        <v>94443.199999999997</v>
      </c>
      <c r="D655">
        <v>8</v>
      </c>
      <c r="E655">
        <v>5</v>
      </c>
      <c r="F655">
        <v>1473.15</v>
      </c>
    </row>
    <row r="656" spans="1:6" x14ac:dyDescent="0.3">
      <c r="A656">
        <v>608783</v>
      </c>
      <c r="B656">
        <v>11680</v>
      </c>
      <c r="C656">
        <v>20030</v>
      </c>
      <c r="D656">
        <v>2</v>
      </c>
      <c r="E656">
        <v>2</v>
      </c>
      <c r="F656">
        <v>5840</v>
      </c>
    </row>
    <row r="657" spans="1:6" x14ac:dyDescent="0.3">
      <c r="A657">
        <v>696864</v>
      </c>
      <c r="B657">
        <v>11662</v>
      </c>
      <c r="C657">
        <v>12481</v>
      </c>
      <c r="D657">
        <v>1</v>
      </c>
      <c r="E657">
        <v>1</v>
      </c>
      <c r="F657">
        <v>11662</v>
      </c>
    </row>
    <row r="658" spans="1:6" x14ac:dyDescent="0.3">
      <c r="A658">
        <v>699687</v>
      </c>
      <c r="B658">
        <v>11648</v>
      </c>
      <c r="C658">
        <v>57687</v>
      </c>
      <c r="D658">
        <v>5</v>
      </c>
      <c r="E658">
        <v>2</v>
      </c>
      <c r="F658">
        <v>2329.6</v>
      </c>
    </row>
    <row r="659" spans="1:6" x14ac:dyDescent="0.3">
      <c r="A659">
        <v>318844</v>
      </c>
      <c r="B659">
        <v>11562</v>
      </c>
      <c r="C659">
        <v>13805</v>
      </c>
      <c r="D659">
        <v>1</v>
      </c>
      <c r="E659">
        <v>1</v>
      </c>
      <c r="F659">
        <v>11562</v>
      </c>
    </row>
    <row r="660" spans="1:6" x14ac:dyDescent="0.3">
      <c r="A660">
        <v>295513</v>
      </c>
      <c r="B660">
        <v>11533.9</v>
      </c>
      <c r="C660">
        <v>58076.9</v>
      </c>
      <c r="D660">
        <v>8</v>
      </c>
      <c r="E660">
        <v>5</v>
      </c>
      <c r="F660">
        <v>1441.74</v>
      </c>
    </row>
    <row r="661" spans="1:6" x14ac:dyDescent="0.3">
      <c r="A661">
        <v>318414</v>
      </c>
      <c r="B661">
        <v>11516</v>
      </c>
      <c r="C661">
        <v>21182</v>
      </c>
      <c r="D661">
        <v>2</v>
      </c>
      <c r="E661">
        <v>1</v>
      </c>
      <c r="F661">
        <v>5758</v>
      </c>
    </row>
    <row r="662" spans="1:6" x14ac:dyDescent="0.3">
      <c r="A662">
        <v>766843</v>
      </c>
      <c r="B662">
        <v>11513.5</v>
      </c>
      <c r="C662">
        <v>71004.5</v>
      </c>
      <c r="D662">
        <v>9</v>
      </c>
      <c r="E662">
        <v>6</v>
      </c>
      <c r="F662">
        <v>1279.28</v>
      </c>
    </row>
    <row r="663" spans="1:6" x14ac:dyDescent="0.3">
      <c r="A663">
        <v>752329</v>
      </c>
      <c r="B663">
        <v>11511</v>
      </c>
      <c r="C663">
        <v>13318</v>
      </c>
      <c r="D663">
        <v>1</v>
      </c>
      <c r="E663">
        <v>1</v>
      </c>
      <c r="F663">
        <v>11511</v>
      </c>
    </row>
    <row r="664" spans="1:6" x14ac:dyDescent="0.3">
      <c r="A664">
        <v>949666</v>
      </c>
      <c r="B664">
        <v>11506.2</v>
      </c>
      <c r="C664">
        <v>80009.2</v>
      </c>
      <c r="D664">
        <v>6</v>
      </c>
      <c r="E664">
        <v>3</v>
      </c>
      <c r="F664">
        <v>1917.7</v>
      </c>
    </row>
    <row r="665" spans="1:6" x14ac:dyDescent="0.3">
      <c r="A665">
        <v>217367</v>
      </c>
      <c r="B665">
        <v>11502.4</v>
      </c>
      <c r="C665">
        <v>31757.4</v>
      </c>
      <c r="D665">
        <v>3</v>
      </c>
      <c r="E665">
        <v>3</v>
      </c>
      <c r="F665">
        <v>3834.13</v>
      </c>
    </row>
    <row r="666" spans="1:6" x14ac:dyDescent="0.3">
      <c r="A666">
        <v>743899</v>
      </c>
      <c r="B666">
        <v>11479.8</v>
      </c>
      <c r="C666">
        <v>29195.8</v>
      </c>
      <c r="D666">
        <v>4</v>
      </c>
      <c r="E666">
        <v>2</v>
      </c>
      <c r="F666">
        <v>2869.95</v>
      </c>
    </row>
    <row r="667" spans="1:6" x14ac:dyDescent="0.3">
      <c r="A667">
        <v>980746</v>
      </c>
      <c r="B667">
        <v>11475</v>
      </c>
      <c r="C667">
        <v>39613</v>
      </c>
      <c r="D667">
        <v>3</v>
      </c>
      <c r="E667">
        <v>2</v>
      </c>
      <c r="F667">
        <v>3825</v>
      </c>
    </row>
    <row r="668" spans="1:6" x14ac:dyDescent="0.3">
      <c r="A668">
        <v>908029</v>
      </c>
      <c r="B668">
        <v>11352.7</v>
      </c>
      <c r="C668">
        <v>31233.7</v>
      </c>
      <c r="D668">
        <v>4</v>
      </c>
      <c r="E668">
        <v>4</v>
      </c>
      <c r="F668">
        <v>2838.18</v>
      </c>
    </row>
    <row r="669" spans="1:6" x14ac:dyDescent="0.3">
      <c r="A669">
        <v>842053</v>
      </c>
      <c r="B669">
        <v>11333.65</v>
      </c>
      <c r="C669">
        <v>42370.65</v>
      </c>
      <c r="D669">
        <v>5</v>
      </c>
      <c r="E669">
        <v>3</v>
      </c>
      <c r="F669">
        <v>2266.73</v>
      </c>
    </row>
    <row r="670" spans="1:6" x14ac:dyDescent="0.3">
      <c r="A670">
        <v>868595</v>
      </c>
      <c r="B670">
        <v>11311.9</v>
      </c>
      <c r="C670">
        <v>30768.9</v>
      </c>
      <c r="D670">
        <v>3</v>
      </c>
      <c r="E670">
        <v>3</v>
      </c>
      <c r="F670">
        <v>3770.63</v>
      </c>
    </row>
    <row r="671" spans="1:6" x14ac:dyDescent="0.3">
      <c r="A671">
        <v>432542</v>
      </c>
      <c r="B671">
        <v>11290</v>
      </c>
      <c r="C671">
        <v>22913</v>
      </c>
      <c r="D671">
        <v>2</v>
      </c>
      <c r="E671">
        <v>2</v>
      </c>
      <c r="F671">
        <v>5645</v>
      </c>
    </row>
    <row r="672" spans="1:6" x14ac:dyDescent="0.3">
      <c r="A672">
        <v>208739</v>
      </c>
      <c r="B672">
        <v>11247.7</v>
      </c>
      <c r="C672">
        <v>20955.7</v>
      </c>
      <c r="D672">
        <v>4</v>
      </c>
      <c r="E672">
        <v>2</v>
      </c>
      <c r="F672">
        <v>2811.93</v>
      </c>
    </row>
    <row r="673" spans="1:6" x14ac:dyDescent="0.3">
      <c r="A673">
        <v>988734</v>
      </c>
      <c r="B673">
        <v>11242.5</v>
      </c>
      <c r="C673">
        <v>30503.5</v>
      </c>
      <c r="D673">
        <v>4</v>
      </c>
      <c r="E673">
        <v>4</v>
      </c>
      <c r="F673">
        <v>2810.63</v>
      </c>
    </row>
    <row r="674" spans="1:6" x14ac:dyDescent="0.3">
      <c r="A674">
        <v>425933</v>
      </c>
      <c r="B674">
        <v>11200.1</v>
      </c>
      <c r="C674">
        <v>21816.1</v>
      </c>
      <c r="D674">
        <v>2</v>
      </c>
      <c r="E674">
        <v>1</v>
      </c>
      <c r="F674">
        <v>5600.05</v>
      </c>
    </row>
    <row r="675" spans="1:6" x14ac:dyDescent="0.3">
      <c r="A675">
        <v>804570</v>
      </c>
      <c r="B675">
        <v>11198</v>
      </c>
      <c r="C675">
        <v>35246</v>
      </c>
      <c r="D675">
        <v>4</v>
      </c>
      <c r="E675">
        <v>2</v>
      </c>
      <c r="F675">
        <v>2799.5</v>
      </c>
    </row>
    <row r="676" spans="1:6" x14ac:dyDescent="0.3">
      <c r="A676">
        <v>274852</v>
      </c>
      <c r="B676">
        <v>11184</v>
      </c>
      <c r="C676">
        <v>29133</v>
      </c>
      <c r="D676">
        <v>3</v>
      </c>
      <c r="E676">
        <v>3</v>
      </c>
      <c r="F676">
        <v>3728</v>
      </c>
    </row>
    <row r="677" spans="1:6" x14ac:dyDescent="0.3">
      <c r="A677">
        <v>981519</v>
      </c>
      <c r="B677">
        <v>11127</v>
      </c>
      <c r="C677">
        <v>26849</v>
      </c>
      <c r="D677">
        <v>2</v>
      </c>
      <c r="E677">
        <v>2</v>
      </c>
      <c r="F677">
        <v>5563.5</v>
      </c>
    </row>
    <row r="678" spans="1:6" x14ac:dyDescent="0.3">
      <c r="A678">
        <v>921276</v>
      </c>
      <c r="B678">
        <v>11093.35</v>
      </c>
      <c r="C678">
        <v>84674.35</v>
      </c>
      <c r="D678">
        <v>6</v>
      </c>
      <c r="E678">
        <v>4</v>
      </c>
      <c r="F678">
        <v>1848.89</v>
      </c>
    </row>
    <row r="679" spans="1:6" x14ac:dyDescent="0.3">
      <c r="A679">
        <v>615035</v>
      </c>
      <c r="B679">
        <v>11086.8</v>
      </c>
      <c r="C679">
        <v>18129.8</v>
      </c>
      <c r="D679">
        <v>1</v>
      </c>
      <c r="E679">
        <v>1</v>
      </c>
      <c r="F679">
        <v>11086.8</v>
      </c>
    </row>
    <row r="680" spans="1:6" x14ac:dyDescent="0.3">
      <c r="A680">
        <v>446269</v>
      </c>
      <c r="B680">
        <v>11082.35</v>
      </c>
      <c r="C680">
        <v>21888.35</v>
      </c>
      <c r="D680">
        <v>3</v>
      </c>
      <c r="E680">
        <v>2</v>
      </c>
      <c r="F680">
        <v>3694.12</v>
      </c>
    </row>
    <row r="681" spans="1:6" x14ac:dyDescent="0.3">
      <c r="A681">
        <v>804106</v>
      </c>
      <c r="B681">
        <v>11072</v>
      </c>
      <c r="C681">
        <v>32284</v>
      </c>
      <c r="D681">
        <v>4</v>
      </c>
      <c r="E681">
        <v>1</v>
      </c>
      <c r="F681">
        <v>2768</v>
      </c>
    </row>
    <row r="682" spans="1:6" x14ac:dyDescent="0.3">
      <c r="A682">
        <v>672623</v>
      </c>
      <c r="B682">
        <v>11038</v>
      </c>
      <c r="C682">
        <v>14085</v>
      </c>
      <c r="D682">
        <v>1</v>
      </c>
      <c r="E682">
        <v>1</v>
      </c>
      <c r="F682">
        <v>11038</v>
      </c>
    </row>
    <row r="683" spans="1:6" x14ac:dyDescent="0.3">
      <c r="A683">
        <v>432881</v>
      </c>
      <c r="B683">
        <v>11026</v>
      </c>
      <c r="C683">
        <v>11845</v>
      </c>
      <c r="D683">
        <v>1</v>
      </c>
      <c r="E683">
        <v>1</v>
      </c>
      <c r="F683">
        <v>11026</v>
      </c>
    </row>
    <row r="684" spans="1:6" x14ac:dyDescent="0.3">
      <c r="A684">
        <v>593247</v>
      </c>
      <c r="B684">
        <v>11024</v>
      </c>
      <c r="C684">
        <v>31430</v>
      </c>
      <c r="D684">
        <v>3</v>
      </c>
      <c r="E684">
        <v>2</v>
      </c>
      <c r="F684">
        <v>3674.67</v>
      </c>
    </row>
    <row r="685" spans="1:6" x14ac:dyDescent="0.3">
      <c r="A685">
        <v>624533</v>
      </c>
      <c r="B685">
        <v>11021</v>
      </c>
      <c r="C685">
        <v>34219</v>
      </c>
      <c r="D685">
        <v>4</v>
      </c>
      <c r="E685">
        <v>2</v>
      </c>
      <c r="F685">
        <v>2755.25</v>
      </c>
    </row>
    <row r="686" spans="1:6" x14ac:dyDescent="0.3">
      <c r="A686">
        <v>733036</v>
      </c>
      <c r="B686">
        <v>10996</v>
      </c>
      <c r="C686">
        <v>15850</v>
      </c>
      <c r="D686">
        <v>2</v>
      </c>
      <c r="E686">
        <v>2</v>
      </c>
      <c r="F686">
        <v>5498</v>
      </c>
    </row>
    <row r="687" spans="1:6" x14ac:dyDescent="0.3">
      <c r="A687">
        <v>402500</v>
      </c>
      <c r="B687">
        <v>10974</v>
      </c>
      <c r="C687">
        <v>14021</v>
      </c>
      <c r="D687">
        <v>1</v>
      </c>
      <c r="E687">
        <v>1</v>
      </c>
      <c r="F687">
        <v>10974</v>
      </c>
    </row>
    <row r="688" spans="1:6" x14ac:dyDescent="0.3">
      <c r="A688">
        <v>802427</v>
      </c>
      <c r="B688">
        <v>10932.6</v>
      </c>
      <c r="C688">
        <v>75958.600000000006</v>
      </c>
      <c r="D688">
        <v>7</v>
      </c>
      <c r="E688">
        <v>3</v>
      </c>
      <c r="F688">
        <v>1561.8</v>
      </c>
    </row>
    <row r="689" spans="1:6" x14ac:dyDescent="0.3">
      <c r="A689">
        <v>930550</v>
      </c>
      <c r="B689">
        <v>10930.8</v>
      </c>
      <c r="C689">
        <v>30456.799999999999</v>
      </c>
      <c r="D689">
        <v>4</v>
      </c>
      <c r="E689">
        <v>2</v>
      </c>
      <c r="F689">
        <v>2732.7</v>
      </c>
    </row>
    <row r="690" spans="1:6" x14ac:dyDescent="0.3">
      <c r="A690">
        <v>670988</v>
      </c>
      <c r="B690">
        <v>10919.65</v>
      </c>
      <c r="C690">
        <v>18778.650000000001</v>
      </c>
      <c r="D690">
        <v>1</v>
      </c>
      <c r="E690">
        <v>1</v>
      </c>
      <c r="F690">
        <v>10919.65</v>
      </c>
    </row>
    <row r="691" spans="1:6" x14ac:dyDescent="0.3">
      <c r="A691">
        <v>514922</v>
      </c>
      <c r="B691">
        <v>10913</v>
      </c>
      <c r="C691">
        <v>13156</v>
      </c>
      <c r="D691">
        <v>1</v>
      </c>
      <c r="E691">
        <v>1</v>
      </c>
      <c r="F691">
        <v>10913</v>
      </c>
    </row>
    <row r="692" spans="1:6" x14ac:dyDescent="0.3">
      <c r="A692">
        <v>616332</v>
      </c>
      <c r="B692">
        <v>10896</v>
      </c>
      <c r="C692">
        <v>25798</v>
      </c>
      <c r="D692">
        <v>2</v>
      </c>
      <c r="E692">
        <v>2</v>
      </c>
      <c r="F692">
        <v>5448</v>
      </c>
    </row>
    <row r="693" spans="1:6" x14ac:dyDescent="0.3">
      <c r="A693">
        <v>526711</v>
      </c>
      <c r="B693">
        <v>10842</v>
      </c>
      <c r="C693">
        <v>26560</v>
      </c>
      <c r="D693">
        <v>2</v>
      </c>
      <c r="E693">
        <v>1</v>
      </c>
      <c r="F693">
        <v>5421</v>
      </c>
    </row>
    <row r="694" spans="1:6" x14ac:dyDescent="0.3">
      <c r="A694">
        <v>327885</v>
      </c>
      <c r="B694">
        <v>10813.55</v>
      </c>
      <c r="C694">
        <v>189950.55</v>
      </c>
      <c r="D694">
        <v>20</v>
      </c>
      <c r="E694">
        <v>12</v>
      </c>
      <c r="F694">
        <v>540.67999999999995</v>
      </c>
    </row>
    <row r="695" spans="1:6" x14ac:dyDescent="0.3">
      <c r="A695">
        <v>397062</v>
      </c>
      <c r="B695">
        <v>10805.1</v>
      </c>
      <c r="C695">
        <v>39408.1</v>
      </c>
      <c r="D695">
        <v>3</v>
      </c>
      <c r="E695">
        <v>2</v>
      </c>
      <c r="F695">
        <v>3601.7</v>
      </c>
    </row>
    <row r="696" spans="1:6" x14ac:dyDescent="0.3">
      <c r="A696">
        <v>801581</v>
      </c>
      <c r="B696">
        <v>10798</v>
      </c>
      <c r="C696">
        <v>31002</v>
      </c>
      <c r="D696">
        <v>4</v>
      </c>
      <c r="E696">
        <v>2</v>
      </c>
      <c r="F696">
        <v>2699.5</v>
      </c>
    </row>
    <row r="697" spans="1:6" x14ac:dyDescent="0.3">
      <c r="A697">
        <v>508545</v>
      </c>
      <c r="B697">
        <v>10726.4</v>
      </c>
      <c r="C697">
        <v>70796.399999999994</v>
      </c>
      <c r="D697">
        <v>8</v>
      </c>
      <c r="E697">
        <v>6</v>
      </c>
      <c r="F697">
        <v>1340.8</v>
      </c>
    </row>
    <row r="698" spans="1:6" x14ac:dyDescent="0.3">
      <c r="A698">
        <v>892165</v>
      </c>
      <c r="B698">
        <v>10726</v>
      </c>
      <c r="C698">
        <v>22750</v>
      </c>
      <c r="D698">
        <v>2</v>
      </c>
      <c r="E698">
        <v>2</v>
      </c>
      <c r="F698">
        <v>5363</v>
      </c>
    </row>
    <row r="699" spans="1:6" x14ac:dyDescent="0.3">
      <c r="A699">
        <v>708947</v>
      </c>
      <c r="B699">
        <v>10720.1</v>
      </c>
      <c r="C699">
        <v>18600.099999999999</v>
      </c>
      <c r="D699">
        <v>2</v>
      </c>
      <c r="E699">
        <v>2</v>
      </c>
      <c r="F699">
        <v>5360.05</v>
      </c>
    </row>
    <row r="700" spans="1:6" x14ac:dyDescent="0.3">
      <c r="A700">
        <v>272222</v>
      </c>
      <c r="B700">
        <v>10688</v>
      </c>
      <c r="C700">
        <v>17404</v>
      </c>
      <c r="D700">
        <v>1</v>
      </c>
      <c r="E700">
        <v>1</v>
      </c>
      <c r="F700">
        <v>10688</v>
      </c>
    </row>
    <row r="701" spans="1:6" x14ac:dyDescent="0.3">
      <c r="A701">
        <v>282216</v>
      </c>
      <c r="B701">
        <v>10683</v>
      </c>
      <c r="C701">
        <v>23493</v>
      </c>
      <c r="D701">
        <v>3</v>
      </c>
      <c r="E701">
        <v>2</v>
      </c>
      <c r="F701">
        <v>3561</v>
      </c>
    </row>
    <row r="702" spans="1:6" x14ac:dyDescent="0.3">
      <c r="A702">
        <v>459168</v>
      </c>
      <c r="B702">
        <v>10660</v>
      </c>
      <c r="C702">
        <v>53365</v>
      </c>
      <c r="D702">
        <v>5</v>
      </c>
      <c r="E702">
        <v>3</v>
      </c>
      <c r="F702">
        <v>2132</v>
      </c>
    </row>
    <row r="703" spans="1:6" x14ac:dyDescent="0.3">
      <c r="A703">
        <v>424319</v>
      </c>
      <c r="B703">
        <v>10643.3</v>
      </c>
      <c r="C703">
        <v>38678.300000000003</v>
      </c>
      <c r="D703">
        <v>3</v>
      </c>
      <c r="E703">
        <v>2</v>
      </c>
      <c r="F703">
        <v>3547.77</v>
      </c>
    </row>
    <row r="704" spans="1:6" x14ac:dyDescent="0.3">
      <c r="A704">
        <v>532125</v>
      </c>
      <c r="B704">
        <v>10612.4</v>
      </c>
      <c r="C704">
        <v>12855.4</v>
      </c>
      <c r="D704">
        <v>1</v>
      </c>
      <c r="E704">
        <v>1</v>
      </c>
      <c r="F704">
        <v>10612.4</v>
      </c>
    </row>
    <row r="705" spans="1:6" x14ac:dyDescent="0.3">
      <c r="A705">
        <v>552497</v>
      </c>
      <c r="B705">
        <v>10577.45</v>
      </c>
      <c r="C705">
        <v>28530.45</v>
      </c>
      <c r="D705">
        <v>5</v>
      </c>
      <c r="E705">
        <v>3</v>
      </c>
      <c r="F705">
        <v>2115.4899999999998</v>
      </c>
    </row>
    <row r="706" spans="1:6" x14ac:dyDescent="0.3">
      <c r="A706">
        <v>297527</v>
      </c>
      <c r="B706">
        <v>10573.9</v>
      </c>
      <c r="C706">
        <v>25243.9</v>
      </c>
      <c r="D706">
        <v>3</v>
      </c>
      <c r="E706">
        <v>3</v>
      </c>
      <c r="F706">
        <v>3524.63</v>
      </c>
    </row>
    <row r="707" spans="1:6" x14ac:dyDescent="0.3">
      <c r="A707">
        <v>906765</v>
      </c>
      <c r="B707">
        <v>10558</v>
      </c>
      <c r="C707">
        <v>12365</v>
      </c>
      <c r="D707">
        <v>1</v>
      </c>
      <c r="E707">
        <v>1</v>
      </c>
      <c r="F707">
        <v>10558</v>
      </c>
    </row>
    <row r="708" spans="1:6" x14ac:dyDescent="0.3">
      <c r="A708">
        <v>781866</v>
      </c>
      <c r="B708">
        <v>10556.65</v>
      </c>
      <c r="C708">
        <v>42825.65</v>
      </c>
      <c r="D708">
        <v>5</v>
      </c>
      <c r="E708">
        <v>5</v>
      </c>
      <c r="F708">
        <v>2111.33</v>
      </c>
    </row>
    <row r="709" spans="1:6" x14ac:dyDescent="0.3">
      <c r="A709">
        <v>200301</v>
      </c>
      <c r="B709">
        <v>10545.7</v>
      </c>
      <c r="C709">
        <v>47475.7</v>
      </c>
      <c r="D709">
        <v>7</v>
      </c>
      <c r="E709">
        <v>4</v>
      </c>
      <c r="F709">
        <v>1506.53</v>
      </c>
    </row>
    <row r="710" spans="1:6" x14ac:dyDescent="0.3">
      <c r="A710">
        <v>352928</v>
      </c>
      <c r="B710">
        <v>10496.4</v>
      </c>
      <c r="C710">
        <v>23041.4</v>
      </c>
      <c r="D710">
        <v>3</v>
      </c>
      <c r="E710">
        <v>3</v>
      </c>
      <c r="F710">
        <v>3498.8</v>
      </c>
    </row>
    <row r="711" spans="1:6" x14ac:dyDescent="0.3">
      <c r="A711">
        <v>405587</v>
      </c>
      <c r="B711">
        <v>10475.549999999999</v>
      </c>
      <c r="C711">
        <v>42574.55</v>
      </c>
      <c r="D711">
        <v>3</v>
      </c>
      <c r="E711">
        <v>3</v>
      </c>
      <c r="F711">
        <v>3491.85</v>
      </c>
    </row>
    <row r="712" spans="1:6" x14ac:dyDescent="0.3">
      <c r="A712">
        <v>620051</v>
      </c>
      <c r="B712">
        <v>10400.9</v>
      </c>
      <c r="C712">
        <v>34023.9</v>
      </c>
      <c r="D712">
        <v>4</v>
      </c>
      <c r="E712">
        <v>4</v>
      </c>
      <c r="F712">
        <v>2600.23</v>
      </c>
    </row>
    <row r="713" spans="1:6" x14ac:dyDescent="0.3">
      <c r="A713">
        <v>880663</v>
      </c>
      <c r="B713">
        <v>10367</v>
      </c>
      <c r="C713">
        <v>18722</v>
      </c>
      <c r="D713">
        <v>2</v>
      </c>
      <c r="E713">
        <v>2</v>
      </c>
      <c r="F713">
        <v>5183.5</v>
      </c>
    </row>
    <row r="714" spans="1:6" x14ac:dyDescent="0.3">
      <c r="A714">
        <v>744719</v>
      </c>
      <c r="B714">
        <v>10335.299999999999</v>
      </c>
      <c r="C714">
        <v>35097.300000000003</v>
      </c>
      <c r="D714">
        <v>3</v>
      </c>
      <c r="E714">
        <v>3</v>
      </c>
      <c r="F714">
        <v>3445.1</v>
      </c>
    </row>
    <row r="715" spans="1:6" x14ac:dyDescent="0.3">
      <c r="A715">
        <v>505323</v>
      </c>
      <c r="B715">
        <v>10325.299999999999</v>
      </c>
      <c r="C715">
        <v>32693.3</v>
      </c>
      <c r="D715">
        <v>2</v>
      </c>
      <c r="E715">
        <v>2</v>
      </c>
      <c r="F715">
        <v>5162.6499999999996</v>
      </c>
    </row>
    <row r="716" spans="1:6" x14ac:dyDescent="0.3">
      <c r="A716">
        <v>977407</v>
      </c>
      <c r="B716">
        <v>10302.549999999999</v>
      </c>
      <c r="C716">
        <v>34770.550000000003</v>
      </c>
      <c r="D716">
        <v>6</v>
      </c>
      <c r="E716">
        <v>3</v>
      </c>
      <c r="F716">
        <v>1717.09</v>
      </c>
    </row>
    <row r="717" spans="1:6" x14ac:dyDescent="0.3">
      <c r="A717">
        <v>979769</v>
      </c>
      <c r="B717">
        <v>10212</v>
      </c>
      <c r="C717">
        <v>25422</v>
      </c>
      <c r="D717">
        <v>6</v>
      </c>
      <c r="E717">
        <v>4</v>
      </c>
      <c r="F717">
        <v>1702</v>
      </c>
    </row>
    <row r="718" spans="1:6" x14ac:dyDescent="0.3">
      <c r="A718">
        <v>463807</v>
      </c>
      <c r="B718">
        <v>10201</v>
      </c>
      <c r="C718">
        <v>20817</v>
      </c>
      <c r="D718">
        <v>2</v>
      </c>
      <c r="E718">
        <v>1</v>
      </c>
      <c r="F718">
        <v>5100.5</v>
      </c>
    </row>
    <row r="719" spans="1:6" x14ac:dyDescent="0.3">
      <c r="A719">
        <v>245240</v>
      </c>
      <c r="B719">
        <v>10140.6</v>
      </c>
      <c r="C719">
        <v>14573.6</v>
      </c>
      <c r="D719">
        <v>3</v>
      </c>
      <c r="E719">
        <v>2</v>
      </c>
      <c r="F719">
        <v>3380.2</v>
      </c>
    </row>
    <row r="720" spans="1:6" x14ac:dyDescent="0.3">
      <c r="A720">
        <v>324138</v>
      </c>
      <c r="B720">
        <v>10116</v>
      </c>
      <c r="C720">
        <v>23139</v>
      </c>
      <c r="D720">
        <v>2</v>
      </c>
      <c r="E720">
        <v>2</v>
      </c>
      <c r="F720">
        <v>5058</v>
      </c>
    </row>
    <row r="721" spans="1:6" x14ac:dyDescent="0.3">
      <c r="A721">
        <v>782316</v>
      </c>
      <c r="B721">
        <v>10115</v>
      </c>
      <c r="C721">
        <v>18794</v>
      </c>
      <c r="D721">
        <v>1</v>
      </c>
      <c r="E721">
        <v>1</v>
      </c>
      <c r="F721">
        <v>10115</v>
      </c>
    </row>
    <row r="722" spans="1:6" x14ac:dyDescent="0.3">
      <c r="A722">
        <v>436540</v>
      </c>
      <c r="B722">
        <v>10111</v>
      </c>
      <c r="C722">
        <v>21935</v>
      </c>
      <c r="D722">
        <v>5</v>
      </c>
      <c r="E722">
        <v>3</v>
      </c>
      <c r="F722">
        <v>2022.2</v>
      </c>
    </row>
    <row r="723" spans="1:6" x14ac:dyDescent="0.3">
      <c r="A723">
        <v>699284</v>
      </c>
      <c r="B723">
        <v>10060.700000000001</v>
      </c>
      <c r="C723">
        <v>55458.7</v>
      </c>
      <c r="D723">
        <v>6</v>
      </c>
      <c r="E723">
        <v>3</v>
      </c>
      <c r="F723">
        <v>1676.78</v>
      </c>
    </row>
    <row r="724" spans="1:6" x14ac:dyDescent="0.3">
      <c r="A724">
        <v>252973</v>
      </c>
      <c r="B724">
        <v>10058.299999999999</v>
      </c>
      <c r="C724">
        <v>81375.3</v>
      </c>
      <c r="D724">
        <v>7</v>
      </c>
      <c r="E724">
        <v>3</v>
      </c>
      <c r="F724">
        <v>1436.9</v>
      </c>
    </row>
    <row r="725" spans="1:6" x14ac:dyDescent="0.3">
      <c r="A725">
        <v>616297</v>
      </c>
      <c r="B725">
        <v>10039.25</v>
      </c>
      <c r="C725">
        <v>25358.25</v>
      </c>
      <c r="D725">
        <v>3</v>
      </c>
      <c r="E725">
        <v>3</v>
      </c>
      <c r="F725">
        <v>3346.42</v>
      </c>
    </row>
    <row r="726" spans="1:6" x14ac:dyDescent="0.3">
      <c r="A726">
        <v>409365</v>
      </c>
      <c r="B726">
        <v>10035.35</v>
      </c>
      <c r="C726">
        <v>44817.35</v>
      </c>
      <c r="D726">
        <v>6</v>
      </c>
      <c r="E726">
        <v>3</v>
      </c>
      <c r="F726">
        <v>1672.56</v>
      </c>
    </row>
    <row r="727" spans="1:6" x14ac:dyDescent="0.3">
      <c r="A727">
        <v>341268</v>
      </c>
      <c r="B727">
        <v>10025.1</v>
      </c>
      <c r="C727">
        <v>38305.1</v>
      </c>
      <c r="D727">
        <v>4</v>
      </c>
      <c r="E727">
        <v>2</v>
      </c>
      <c r="F727">
        <v>2506.2800000000002</v>
      </c>
    </row>
    <row r="728" spans="1:6" x14ac:dyDescent="0.3">
      <c r="A728">
        <v>575565</v>
      </c>
      <c r="B728">
        <v>10024.299999999999</v>
      </c>
      <c r="C728">
        <v>89401.3</v>
      </c>
      <c r="D728">
        <v>11</v>
      </c>
      <c r="E728">
        <v>6</v>
      </c>
      <c r="F728">
        <v>911.3</v>
      </c>
    </row>
    <row r="729" spans="1:6" x14ac:dyDescent="0.3">
      <c r="A729">
        <v>675497</v>
      </c>
      <c r="B729">
        <v>9975.5</v>
      </c>
      <c r="C729">
        <v>28646.5</v>
      </c>
      <c r="D729">
        <v>3</v>
      </c>
      <c r="E729">
        <v>3</v>
      </c>
      <c r="F729">
        <v>3325.17</v>
      </c>
    </row>
    <row r="730" spans="1:6" x14ac:dyDescent="0.3">
      <c r="A730">
        <v>930897</v>
      </c>
      <c r="B730">
        <v>9952</v>
      </c>
      <c r="C730">
        <v>24038</v>
      </c>
      <c r="D730">
        <v>2</v>
      </c>
      <c r="E730">
        <v>1</v>
      </c>
      <c r="F730">
        <v>4976</v>
      </c>
    </row>
    <row r="731" spans="1:6" x14ac:dyDescent="0.3">
      <c r="A731">
        <v>745009</v>
      </c>
      <c r="B731">
        <v>9936.4</v>
      </c>
      <c r="C731">
        <v>47815.4</v>
      </c>
      <c r="D731">
        <v>6</v>
      </c>
      <c r="E731">
        <v>3</v>
      </c>
      <c r="F731">
        <v>1656.07</v>
      </c>
    </row>
    <row r="732" spans="1:6" x14ac:dyDescent="0.3">
      <c r="A732">
        <v>374912</v>
      </c>
      <c r="B732">
        <v>9859</v>
      </c>
      <c r="C732">
        <v>24761</v>
      </c>
      <c r="D732">
        <v>2</v>
      </c>
      <c r="E732">
        <v>2</v>
      </c>
      <c r="F732">
        <v>4929.5</v>
      </c>
    </row>
    <row r="733" spans="1:6" x14ac:dyDescent="0.3">
      <c r="A733">
        <v>539121</v>
      </c>
      <c r="B733">
        <v>9855.5499999999993</v>
      </c>
      <c r="C733">
        <v>42195.55</v>
      </c>
      <c r="D733">
        <v>3</v>
      </c>
      <c r="E733">
        <v>2</v>
      </c>
      <c r="F733">
        <v>3285.18</v>
      </c>
    </row>
    <row r="734" spans="1:6" x14ac:dyDescent="0.3">
      <c r="A734">
        <v>884733</v>
      </c>
      <c r="B734">
        <v>9817.1</v>
      </c>
      <c r="C734">
        <v>11455.1</v>
      </c>
      <c r="D734">
        <v>2</v>
      </c>
      <c r="E734">
        <v>1</v>
      </c>
      <c r="F734">
        <v>4908.55</v>
      </c>
    </row>
    <row r="735" spans="1:6" x14ac:dyDescent="0.3">
      <c r="A735">
        <v>833561</v>
      </c>
      <c r="B735">
        <v>9753.1</v>
      </c>
      <c r="C735">
        <v>23839.1</v>
      </c>
      <c r="D735">
        <v>2</v>
      </c>
      <c r="E735">
        <v>1</v>
      </c>
      <c r="F735">
        <v>4876.55</v>
      </c>
    </row>
    <row r="736" spans="1:6" x14ac:dyDescent="0.3">
      <c r="A736">
        <v>728859</v>
      </c>
      <c r="B736">
        <v>9728.35</v>
      </c>
      <c r="C736">
        <v>62726.35</v>
      </c>
      <c r="D736">
        <v>7</v>
      </c>
      <c r="E736">
        <v>4</v>
      </c>
      <c r="F736">
        <v>1389.76</v>
      </c>
    </row>
    <row r="737" spans="1:6" x14ac:dyDescent="0.3">
      <c r="A737">
        <v>962427</v>
      </c>
      <c r="B737">
        <v>9713.25</v>
      </c>
      <c r="C737">
        <v>28878.25</v>
      </c>
      <c r="D737">
        <v>3</v>
      </c>
      <c r="E737">
        <v>3</v>
      </c>
      <c r="F737">
        <v>3237.75</v>
      </c>
    </row>
    <row r="738" spans="1:6" x14ac:dyDescent="0.3">
      <c r="A738">
        <v>501659</v>
      </c>
      <c r="B738">
        <v>9693</v>
      </c>
      <c r="C738">
        <v>18043</v>
      </c>
      <c r="D738">
        <v>2</v>
      </c>
      <c r="E738">
        <v>2</v>
      </c>
      <c r="F738">
        <v>4846.5</v>
      </c>
    </row>
    <row r="739" spans="1:6" x14ac:dyDescent="0.3">
      <c r="A739">
        <v>705666</v>
      </c>
      <c r="B739">
        <v>9598</v>
      </c>
      <c r="C739">
        <v>57708</v>
      </c>
      <c r="D739">
        <v>4</v>
      </c>
      <c r="E739">
        <v>2</v>
      </c>
      <c r="F739">
        <v>2399.5</v>
      </c>
    </row>
    <row r="740" spans="1:6" x14ac:dyDescent="0.3">
      <c r="A740">
        <v>803867</v>
      </c>
      <c r="B740">
        <v>9579.4</v>
      </c>
      <c r="C740">
        <v>21207.4</v>
      </c>
      <c r="D740">
        <v>2</v>
      </c>
      <c r="E740">
        <v>2</v>
      </c>
      <c r="F740">
        <v>4789.7</v>
      </c>
    </row>
    <row r="741" spans="1:6" x14ac:dyDescent="0.3">
      <c r="A741">
        <v>595397</v>
      </c>
      <c r="B741">
        <v>9520.25</v>
      </c>
      <c r="C741">
        <v>16563.25</v>
      </c>
      <c r="D741">
        <v>1</v>
      </c>
      <c r="E741">
        <v>1</v>
      </c>
      <c r="F741">
        <v>9520.25</v>
      </c>
    </row>
    <row r="742" spans="1:6" x14ac:dyDescent="0.3">
      <c r="A742">
        <v>212394</v>
      </c>
      <c r="B742">
        <v>9518</v>
      </c>
      <c r="C742">
        <v>21864</v>
      </c>
      <c r="D742">
        <v>2</v>
      </c>
      <c r="E742">
        <v>2</v>
      </c>
      <c r="F742">
        <v>4759</v>
      </c>
    </row>
    <row r="743" spans="1:6" x14ac:dyDescent="0.3">
      <c r="A743">
        <v>337654</v>
      </c>
      <c r="B743">
        <v>9511.2999999999993</v>
      </c>
      <c r="C743">
        <v>24416.3</v>
      </c>
      <c r="D743">
        <v>3</v>
      </c>
      <c r="E743">
        <v>2</v>
      </c>
      <c r="F743">
        <v>3170.43</v>
      </c>
    </row>
    <row r="744" spans="1:6" x14ac:dyDescent="0.3">
      <c r="A744">
        <v>533025</v>
      </c>
      <c r="B744">
        <v>9491</v>
      </c>
      <c r="C744">
        <v>25213</v>
      </c>
      <c r="D744">
        <v>2</v>
      </c>
      <c r="E744">
        <v>2</v>
      </c>
      <c r="F744">
        <v>4745.5</v>
      </c>
    </row>
    <row r="745" spans="1:6" x14ac:dyDescent="0.3">
      <c r="A745">
        <v>736107</v>
      </c>
      <c r="B745">
        <v>9478.65</v>
      </c>
      <c r="C745">
        <v>16194.65</v>
      </c>
      <c r="D745">
        <v>1</v>
      </c>
      <c r="E745">
        <v>1</v>
      </c>
      <c r="F745">
        <v>9478.65</v>
      </c>
    </row>
    <row r="746" spans="1:6" x14ac:dyDescent="0.3">
      <c r="A746">
        <v>849838</v>
      </c>
      <c r="B746">
        <v>9308.2999999999993</v>
      </c>
      <c r="C746">
        <v>17987.3</v>
      </c>
      <c r="D746">
        <v>1</v>
      </c>
      <c r="E746">
        <v>1</v>
      </c>
      <c r="F746">
        <v>9308.2999999999993</v>
      </c>
    </row>
    <row r="747" spans="1:6" x14ac:dyDescent="0.3">
      <c r="A747">
        <v>923092</v>
      </c>
      <c r="B747">
        <v>9276.4500000000007</v>
      </c>
      <c r="C747">
        <v>19761.45</v>
      </c>
      <c r="D747">
        <v>3</v>
      </c>
      <c r="E747">
        <v>3</v>
      </c>
      <c r="F747">
        <v>3092.15</v>
      </c>
    </row>
    <row r="748" spans="1:6" x14ac:dyDescent="0.3">
      <c r="A748">
        <v>661859</v>
      </c>
      <c r="B748">
        <v>9264</v>
      </c>
      <c r="C748">
        <v>12311</v>
      </c>
      <c r="D748">
        <v>1</v>
      </c>
      <c r="E748">
        <v>1</v>
      </c>
      <c r="F748">
        <v>9264</v>
      </c>
    </row>
    <row r="749" spans="1:6" x14ac:dyDescent="0.3">
      <c r="A749">
        <v>450385</v>
      </c>
      <c r="B749">
        <v>9214.2999999999993</v>
      </c>
      <c r="C749">
        <v>59196.3</v>
      </c>
      <c r="D749">
        <v>7</v>
      </c>
      <c r="E749">
        <v>3</v>
      </c>
      <c r="F749">
        <v>1316.33</v>
      </c>
    </row>
    <row r="750" spans="1:6" x14ac:dyDescent="0.3">
      <c r="A750">
        <v>481880</v>
      </c>
      <c r="B750">
        <v>9134.1</v>
      </c>
      <c r="C750">
        <v>13967.1</v>
      </c>
      <c r="D750">
        <v>1</v>
      </c>
      <c r="E750">
        <v>1</v>
      </c>
      <c r="F750">
        <v>9134.1</v>
      </c>
    </row>
    <row r="751" spans="1:6" x14ac:dyDescent="0.3">
      <c r="A751">
        <v>749435</v>
      </c>
      <c r="B751">
        <v>9134</v>
      </c>
      <c r="C751">
        <v>54249</v>
      </c>
      <c r="D751">
        <v>5</v>
      </c>
      <c r="E751">
        <v>4</v>
      </c>
      <c r="F751">
        <v>1826.8</v>
      </c>
    </row>
    <row r="752" spans="1:6" x14ac:dyDescent="0.3">
      <c r="A752">
        <v>607523</v>
      </c>
      <c r="B752">
        <v>9096</v>
      </c>
      <c r="C752">
        <v>16955</v>
      </c>
      <c r="D752">
        <v>1</v>
      </c>
      <c r="E752">
        <v>1</v>
      </c>
      <c r="F752">
        <v>9096</v>
      </c>
    </row>
    <row r="753" spans="1:6" x14ac:dyDescent="0.3">
      <c r="A753">
        <v>666509</v>
      </c>
      <c r="B753">
        <v>9095.2999999999993</v>
      </c>
      <c r="C753">
        <v>81681.3</v>
      </c>
      <c r="D753">
        <v>7</v>
      </c>
      <c r="E753">
        <v>5</v>
      </c>
      <c r="F753">
        <v>1299.33</v>
      </c>
    </row>
    <row r="754" spans="1:6" x14ac:dyDescent="0.3">
      <c r="A754">
        <v>757783</v>
      </c>
      <c r="B754">
        <v>9083.35</v>
      </c>
      <c r="C754">
        <v>56090.35</v>
      </c>
      <c r="D754">
        <v>9</v>
      </c>
      <c r="E754">
        <v>5</v>
      </c>
      <c r="F754">
        <v>1009.26</v>
      </c>
    </row>
    <row r="755" spans="1:6" x14ac:dyDescent="0.3">
      <c r="A755">
        <v>705904</v>
      </c>
      <c r="B755">
        <v>9069</v>
      </c>
      <c r="C755">
        <v>14372</v>
      </c>
      <c r="D755">
        <v>1</v>
      </c>
      <c r="E755">
        <v>1</v>
      </c>
      <c r="F755">
        <v>9069</v>
      </c>
    </row>
    <row r="756" spans="1:6" x14ac:dyDescent="0.3">
      <c r="A756">
        <v>556480</v>
      </c>
      <c r="B756">
        <v>8994</v>
      </c>
      <c r="C756">
        <v>10801</v>
      </c>
      <c r="D756">
        <v>1</v>
      </c>
      <c r="E756">
        <v>1</v>
      </c>
      <c r="F756">
        <v>8994</v>
      </c>
    </row>
    <row r="757" spans="1:6" x14ac:dyDescent="0.3">
      <c r="A757">
        <v>569007</v>
      </c>
      <c r="B757">
        <v>8994</v>
      </c>
      <c r="C757">
        <v>23173</v>
      </c>
      <c r="D757">
        <v>2</v>
      </c>
      <c r="E757">
        <v>2</v>
      </c>
      <c r="F757">
        <v>4497</v>
      </c>
    </row>
    <row r="758" spans="1:6" x14ac:dyDescent="0.3">
      <c r="A758">
        <v>821121</v>
      </c>
      <c r="B758">
        <v>8986</v>
      </c>
      <c r="C758">
        <v>32816</v>
      </c>
      <c r="D758">
        <v>3</v>
      </c>
      <c r="E758">
        <v>3</v>
      </c>
      <c r="F758">
        <v>2995.33</v>
      </c>
    </row>
    <row r="759" spans="1:6" x14ac:dyDescent="0.3">
      <c r="A759">
        <v>891691</v>
      </c>
      <c r="B759">
        <v>8975</v>
      </c>
      <c r="C759">
        <v>20603</v>
      </c>
      <c r="D759">
        <v>2</v>
      </c>
      <c r="E759">
        <v>2</v>
      </c>
      <c r="F759">
        <v>4487.5</v>
      </c>
    </row>
    <row r="760" spans="1:6" x14ac:dyDescent="0.3">
      <c r="A760">
        <v>932162</v>
      </c>
      <c r="B760">
        <v>8966.0499999999993</v>
      </c>
      <c r="C760">
        <v>28596.05</v>
      </c>
      <c r="D760">
        <v>3</v>
      </c>
      <c r="E760">
        <v>3</v>
      </c>
      <c r="F760">
        <v>2988.68</v>
      </c>
    </row>
    <row r="761" spans="1:6" x14ac:dyDescent="0.3">
      <c r="A761">
        <v>321916</v>
      </c>
      <c r="B761">
        <v>8958</v>
      </c>
      <c r="C761">
        <v>19738</v>
      </c>
      <c r="D761">
        <v>1</v>
      </c>
      <c r="E761">
        <v>1</v>
      </c>
      <c r="F761">
        <v>8958</v>
      </c>
    </row>
    <row r="762" spans="1:6" x14ac:dyDescent="0.3">
      <c r="A762">
        <v>650955</v>
      </c>
      <c r="B762">
        <v>8927</v>
      </c>
      <c r="C762">
        <v>23829</v>
      </c>
      <c r="D762">
        <v>2</v>
      </c>
      <c r="E762">
        <v>2</v>
      </c>
      <c r="F762">
        <v>4463.5</v>
      </c>
    </row>
    <row r="763" spans="1:6" x14ac:dyDescent="0.3">
      <c r="A763">
        <v>798749</v>
      </c>
      <c r="B763">
        <v>8926.15</v>
      </c>
      <c r="C763">
        <v>11169.15</v>
      </c>
      <c r="D763">
        <v>1</v>
      </c>
      <c r="E763">
        <v>1</v>
      </c>
      <c r="F763">
        <v>8926.15</v>
      </c>
    </row>
    <row r="764" spans="1:6" x14ac:dyDescent="0.3">
      <c r="A764">
        <v>846901</v>
      </c>
      <c r="B764">
        <v>8902.5</v>
      </c>
      <c r="C764">
        <v>63401.5</v>
      </c>
      <c r="D764">
        <v>5</v>
      </c>
      <c r="E764">
        <v>2</v>
      </c>
      <c r="F764">
        <v>1780.5</v>
      </c>
    </row>
    <row r="765" spans="1:6" x14ac:dyDescent="0.3">
      <c r="A765">
        <v>917817</v>
      </c>
      <c r="B765">
        <v>8897</v>
      </c>
      <c r="C765">
        <v>14200</v>
      </c>
      <c r="D765">
        <v>1</v>
      </c>
      <c r="E765">
        <v>1</v>
      </c>
      <c r="F765">
        <v>8897</v>
      </c>
    </row>
    <row r="766" spans="1:6" x14ac:dyDescent="0.3">
      <c r="A766">
        <v>294545</v>
      </c>
      <c r="B766">
        <v>8816.2000000000007</v>
      </c>
      <c r="C766">
        <v>15532.2</v>
      </c>
      <c r="D766">
        <v>1</v>
      </c>
      <c r="E766">
        <v>1</v>
      </c>
      <c r="F766">
        <v>8816.2000000000007</v>
      </c>
    </row>
    <row r="767" spans="1:6" x14ac:dyDescent="0.3">
      <c r="A767">
        <v>715276</v>
      </c>
      <c r="B767">
        <v>8588.4</v>
      </c>
      <c r="C767">
        <v>20497.400000000001</v>
      </c>
      <c r="D767">
        <v>3</v>
      </c>
      <c r="E767">
        <v>2</v>
      </c>
      <c r="F767">
        <v>2862.8</v>
      </c>
    </row>
    <row r="768" spans="1:6" x14ac:dyDescent="0.3">
      <c r="A768">
        <v>424875</v>
      </c>
      <c r="B768">
        <v>8571.15</v>
      </c>
      <c r="C768">
        <v>14698.15</v>
      </c>
      <c r="D768">
        <v>2</v>
      </c>
      <c r="E768">
        <v>2</v>
      </c>
      <c r="F768">
        <v>4285.58</v>
      </c>
    </row>
    <row r="769" spans="1:6" x14ac:dyDescent="0.3">
      <c r="A769">
        <v>603489</v>
      </c>
      <c r="B769">
        <v>8563.35</v>
      </c>
      <c r="C769">
        <v>17882.349999999999</v>
      </c>
      <c r="D769">
        <v>3</v>
      </c>
      <c r="E769">
        <v>2</v>
      </c>
      <c r="F769">
        <v>2854.45</v>
      </c>
    </row>
    <row r="770" spans="1:6" x14ac:dyDescent="0.3">
      <c r="A770">
        <v>383017</v>
      </c>
      <c r="B770">
        <v>8544.5</v>
      </c>
      <c r="C770">
        <v>68075.5</v>
      </c>
      <c r="D770">
        <v>5</v>
      </c>
      <c r="E770">
        <v>3</v>
      </c>
      <c r="F770">
        <v>1708.9</v>
      </c>
    </row>
    <row r="771" spans="1:6" x14ac:dyDescent="0.3">
      <c r="A771">
        <v>968804</v>
      </c>
      <c r="B771">
        <v>8493.15</v>
      </c>
      <c r="C771">
        <v>16044.15</v>
      </c>
      <c r="D771">
        <v>2</v>
      </c>
      <c r="E771">
        <v>2</v>
      </c>
      <c r="F771">
        <v>4246.58</v>
      </c>
    </row>
    <row r="772" spans="1:6" x14ac:dyDescent="0.3">
      <c r="A772">
        <v>604048</v>
      </c>
      <c r="B772">
        <v>8489.5</v>
      </c>
      <c r="C772">
        <v>13792.5</v>
      </c>
      <c r="D772">
        <v>1</v>
      </c>
      <c r="E772">
        <v>1</v>
      </c>
      <c r="F772">
        <v>8489.5</v>
      </c>
    </row>
    <row r="773" spans="1:6" x14ac:dyDescent="0.3">
      <c r="A773">
        <v>911521</v>
      </c>
      <c r="B773">
        <v>8472.9500000000007</v>
      </c>
      <c r="C773">
        <v>75830.95</v>
      </c>
      <c r="D773">
        <v>7</v>
      </c>
      <c r="E773">
        <v>3</v>
      </c>
      <c r="F773">
        <v>1210.42</v>
      </c>
    </row>
    <row r="774" spans="1:6" x14ac:dyDescent="0.3">
      <c r="A774">
        <v>387588</v>
      </c>
      <c r="B774">
        <v>8380.6</v>
      </c>
      <c r="C774">
        <v>22888.6</v>
      </c>
      <c r="D774">
        <v>2</v>
      </c>
      <c r="E774">
        <v>2</v>
      </c>
      <c r="F774">
        <v>4190.3</v>
      </c>
    </row>
    <row r="775" spans="1:6" x14ac:dyDescent="0.3">
      <c r="A775">
        <v>588848</v>
      </c>
      <c r="B775">
        <v>8374.2000000000007</v>
      </c>
      <c r="C775">
        <v>24306.2</v>
      </c>
      <c r="D775">
        <v>2</v>
      </c>
      <c r="E775">
        <v>2</v>
      </c>
      <c r="F775">
        <v>4187.1000000000004</v>
      </c>
    </row>
    <row r="776" spans="1:6" x14ac:dyDescent="0.3">
      <c r="A776">
        <v>946172</v>
      </c>
      <c r="B776">
        <v>8366</v>
      </c>
      <c r="C776">
        <v>10609</v>
      </c>
      <c r="D776">
        <v>1</v>
      </c>
      <c r="E776">
        <v>1</v>
      </c>
      <c r="F776">
        <v>8366</v>
      </c>
    </row>
    <row r="777" spans="1:6" x14ac:dyDescent="0.3">
      <c r="A777">
        <v>746313</v>
      </c>
      <c r="B777">
        <v>8365.75</v>
      </c>
      <c r="C777">
        <v>50371.75</v>
      </c>
      <c r="D777">
        <v>5</v>
      </c>
      <c r="E777">
        <v>2</v>
      </c>
      <c r="F777">
        <v>1673.15</v>
      </c>
    </row>
    <row r="778" spans="1:6" x14ac:dyDescent="0.3">
      <c r="A778">
        <v>781456</v>
      </c>
      <c r="B778">
        <v>8333.6</v>
      </c>
      <c r="C778">
        <v>35781.599999999999</v>
      </c>
      <c r="D778">
        <v>4</v>
      </c>
      <c r="E778">
        <v>3</v>
      </c>
      <c r="F778">
        <v>2083.4</v>
      </c>
    </row>
    <row r="779" spans="1:6" x14ac:dyDescent="0.3">
      <c r="A779">
        <v>625556</v>
      </c>
      <c r="B779">
        <v>8256</v>
      </c>
      <c r="C779">
        <v>49323</v>
      </c>
      <c r="D779">
        <v>3</v>
      </c>
      <c r="E779">
        <v>1</v>
      </c>
      <c r="F779">
        <v>2752</v>
      </c>
    </row>
    <row r="780" spans="1:6" x14ac:dyDescent="0.3">
      <c r="A780">
        <v>572932</v>
      </c>
      <c r="B780">
        <v>8193.35</v>
      </c>
      <c r="C780">
        <v>28746.35</v>
      </c>
      <c r="D780">
        <v>7</v>
      </c>
      <c r="E780">
        <v>4</v>
      </c>
      <c r="F780">
        <v>1170.48</v>
      </c>
    </row>
    <row r="781" spans="1:6" x14ac:dyDescent="0.3">
      <c r="A781">
        <v>577934</v>
      </c>
      <c r="B781">
        <v>8154.8</v>
      </c>
      <c r="C781">
        <v>20505.8</v>
      </c>
      <c r="D781">
        <v>2</v>
      </c>
      <c r="E781">
        <v>2</v>
      </c>
      <c r="F781">
        <v>4077.4</v>
      </c>
    </row>
    <row r="782" spans="1:6" x14ac:dyDescent="0.3">
      <c r="A782">
        <v>718382</v>
      </c>
      <c r="B782">
        <v>8145.9</v>
      </c>
      <c r="C782">
        <v>20785.900000000001</v>
      </c>
      <c r="D782">
        <v>2</v>
      </c>
      <c r="E782">
        <v>1</v>
      </c>
      <c r="F782">
        <v>4072.95</v>
      </c>
    </row>
    <row r="783" spans="1:6" x14ac:dyDescent="0.3">
      <c r="A783">
        <v>308013</v>
      </c>
      <c r="B783">
        <v>8099.95</v>
      </c>
      <c r="C783">
        <v>15238.95</v>
      </c>
      <c r="D783">
        <v>2</v>
      </c>
      <c r="E783">
        <v>2</v>
      </c>
      <c r="F783">
        <v>4049.98</v>
      </c>
    </row>
    <row r="784" spans="1:6" x14ac:dyDescent="0.3">
      <c r="A784">
        <v>289913</v>
      </c>
      <c r="B784">
        <v>8050.8</v>
      </c>
      <c r="C784">
        <v>30484.799999999999</v>
      </c>
      <c r="D784">
        <v>3</v>
      </c>
      <c r="E784">
        <v>2</v>
      </c>
      <c r="F784">
        <v>2683.6</v>
      </c>
    </row>
    <row r="785" spans="1:6" x14ac:dyDescent="0.3">
      <c r="A785">
        <v>961127</v>
      </c>
      <c r="B785">
        <v>8026</v>
      </c>
      <c r="C785">
        <v>21458</v>
      </c>
      <c r="D785">
        <v>2</v>
      </c>
      <c r="E785">
        <v>1</v>
      </c>
      <c r="F785">
        <v>4013</v>
      </c>
    </row>
    <row r="786" spans="1:6" x14ac:dyDescent="0.3">
      <c r="A786">
        <v>228679</v>
      </c>
      <c r="B786">
        <v>8003</v>
      </c>
      <c r="C786">
        <v>10246</v>
      </c>
      <c r="D786">
        <v>1</v>
      </c>
      <c r="E786">
        <v>1</v>
      </c>
      <c r="F786">
        <v>8003</v>
      </c>
    </row>
    <row r="787" spans="1:6" x14ac:dyDescent="0.3">
      <c r="A787">
        <v>888049</v>
      </c>
      <c r="B787">
        <v>7996.1</v>
      </c>
      <c r="C787">
        <v>103965.1</v>
      </c>
      <c r="D787">
        <v>13</v>
      </c>
      <c r="E787">
        <v>6</v>
      </c>
      <c r="F787">
        <v>615.08000000000004</v>
      </c>
    </row>
    <row r="788" spans="1:6" x14ac:dyDescent="0.3">
      <c r="A788">
        <v>271108</v>
      </c>
      <c r="B788">
        <v>7932</v>
      </c>
      <c r="C788">
        <v>14975</v>
      </c>
      <c r="D788">
        <v>1</v>
      </c>
      <c r="E788">
        <v>1</v>
      </c>
      <c r="F788">
        <v>7932</v>
      </c>
    </row>
    <row r="789" spans="1:6" x14ac:dyDescent="0.3">
      <c r="A789">
        <v>313132</v>
      </c>
      <c r="B789">
        <v>7922</v>
      </c>
      <c r="C789">
        <v>14016</v>
      </c>
      <c r="D789">
        <v>2</v>
      </c>
      <c r="E789">
        <v>1</v>
      </c>
      <c r="F789">
        <v>3961</v>
      </c>
    </row>
    <row r="790" spans="1:6" x14ac:dyDescent="0.3">
      <c r="A790">
        <v>824145</v>
      </c>
      <c r="B790">
        <v>7848.1</v>
      </c>
      <c r="C790">
        <v>34970.1</v>
      </c>
      <c r="D790">
        <v>4</v>
      </c>
      <c r="E790">
        <v>3</v>
      </c>
      <c r="F790">
        <v>1962.03</v>
      </c>
    </row>
    <row r="791" spans="1:6" x14ac:dyDescent="0.3">
      <c r="A791">
        <v>803198</v>
      </c>
      <c r="B791">
        <v>7805</v>
      </c>
      <c r="C791">
        <v>8624</v>
      </c>
      <c r="D791">
        <v>1</v>
      </c>
      <c r="E791">
        <v>1</v>
      </c>
      <c r="F791">
        <v>7805</v>
      </c>
    </row>
    <row r="792" spans="1:6" x14ac:dyDescent="0.3">
      <c r="A792">
        <v>784791</v>
      </c>
      <c r="B792">
        <v>7794</v>
      </c>
      <c r="C792">
        <v>82473</v>
      </c>
      <c r="D792">
        <v>7</v>
      </c>
      <c r="E792">
        <v>4</v>
      </c>
      <c r="F792">
        <v>1113.43</v>
      </c>
    </row>
    <row r="793" spans="1:6" x14ac:dyDescent="0.3">
      <c r="A793">
        <v>607475</v>
      </c>
      <c r="B793">
        <v>7780.2</v>
      </c>
      <c r="C793">
        <v>15315.2</v>
      </c>
      <c r="D793">
        <v>2</v>
      </c>
      <c r="E793">
        <v>2</v>
      </c>
      <c r="F793">
        <v>3890.1</v>
      </c>
    </row>
    <row r="794" spans="1:6" x14ac:dyDescent="0.3">
      <c r="A794">
        <v>215440</v>
      </c>
      <c r="B794">
        <v>7735.55</v>
      </c>
      <c r="C794">
        <v>91016.55</v>
      </c>
      <c r="D794">
        <v>10</v>
      </c>
      <c r="E794">
        <v>6</v>
      </c>
      <c r="F794">
        <v>773.56</v>
      </c>
    </row>
    <row r="795" spans="1:6" x14ac:dyDescent="0.3">
      <c r="A795">
        <v>518667</v>
      </c>
      <c r="B795">
        <v>7695.55</v>
      </c>
      <c r="C795">
        <v>56120.55</v>
      </c>
      <c r="D795">
        <v>7</v>
      </c>
      <c r="E795">
        <v>4</v>
      </c>
      <c r="F795">
        <v>1099.3599999999999</v>
      </c>
    </row>
    <row r="796" spans="1:6" x14ac:dyDescent="0.3">
      <c r="A796">
        <v>788426</v>
      </c>
      <c r="B796">
        <v>7677.3</v>
      </c>
      <c r="C796">
        <v>29063.3</v>
      </c>
      <c r="D796">
        <v>3</v>
      </c>
      <c r="E796">
        <v>3</v>
      </c>
      <c r="F796">
        <v>2559.1</v>
      </c>
    </row>
    <row r="797" spans="1:6" x14ac:dyDescent="0.3">
      <c r="A797">
        <v>917999</v>
      </c>
      <c r="B797">
        <v>7654</v>
      </c>
      <c r="C797">
        <v>9461</v>
      </c>
      <c r="D797">
        <v>1</v>
      </c>
      <c r="E797">
        <v>1</v>
      </c>
      <c r="F797">
        <v>7654</v>
      </c>
    </row>
    <row r="798" spans="1:6" x14ac:dyDescent="0.3">
      <c r="A798">
        <v>298524</v>
      </c>
      <c r="B798">
        <v>7636</v>
      </c>
      <c r="C798">
        <v>12939</v>
      </c>
      <c r="D798">
        <v>1</v>
      </c>
      <c r="E798">
        <v>1</v>
      </c>
      <c r="F798">
        <v>7636</v>
      </c>
    </row>
    <row r="799" spans="1:6" x14ac:dyDescent="0.3">
      <c r="A799">
        <v>631736</v>
      </c>
      <c r="B799">
        <v>7557.2</v>
      </c>
      <c r="C799">
        <v>54204.2</v>
      </c>
      <c r="D799">
        <v>7</v>
      </c>
      <c r="E799">
        <v>3</v>
      </c>
      <c r="F799">
        <v>1079.5999999999999</v>
      </c>
    </row>
    <row r="800" spans="1:6" x14ac:dyDescent="0.3">
      <c r="A800">
        <v>200205</v>
      </c>
      <c r="B800">
        <v>7488</v>
      </c>
      <c r="C800">
        <v>17154</v>
      </c>
      <c r="D800">
        <v>2</v>
      </c>
      <c r="E800">
        <v>1</v>
      </c>
      <c r="F800">
        <v>3744</v>
      </c>
    </row>
    <row r="801" spans="1:6" x14ac:dyDescent="0.3">
      <c r="A801">
        <v>941122</v>
      </c>
      <c r="B801">
        <v>7456</v>
      </c>
      <c r="C801">
        <v>9699</v>
      </c>
      <c r="D801">
        <v>1</v>
      </c>
      <c r="E801">
        <v>1</v>
      </c>
      <c r="F801">
        <v>7456</v>
      </c>
    </row>
    <row r="802" spans="1:6" x14ac:dyDescent="0.3">
      <c r="A802">
        <v>835022</v>
      </c>
      <c r="B802">
        <v>7423.1</v>
      </c>
      <c r="C802">
        <v>11037.1</v>
      </c>
      <c r="D802">
        <v>2</v>
      </c>
      <c r="E802">
        <v>1</v>
      </c>
      <c r="F802">
        <v>3711.55</v>
      </c>
    </row>
    <row r="803" spans="1:6" x14ac:dyDescent="0.3">
      <c r="A803">
        <v>748887</v>
      </c>
      <c r="B803">
        <v>7422.2</v>
      </c>
      <c r="C803">
        <v>16344.2</v>
      </c>
      <c r="D803">
        <v>3</v>
      </c>
      <c r="E803">
        <v>2</v>
      </c>
      <c r="F803">
        <v>2474.0700000000002</v>
      </c>
    </row>
    <row r="804" spans="1:6" x14ac:dyDescent="0.3">
      <c r="A804">
        <v>927632</v>
      </c>
      <c r="B804">
        <v>7348.9</v>
      </c>
      <c r="C804">
        <v>37641.9</v>
      </c>
      <c r="D804">
        <v>4</v>
      </c>
      <c r="E804">
        <v>2</v>
      </c>
      <c r="F804">
        <v>1837.23</v>
      </c>
    </row>
    <row r="805" spans="1:6" x14ac:dyDescent="0.3">
      <c r="A805">
        <v>489362</v>
      </c>
      <c r="B805">
        <v>7331.5</v>
      </c>
      <c r="C805">
        <v>39637.5</v>
      </c>
      <c r="D805">
        <v>6</v>
      </c>
      <c r="E805">
        <v>3</v>
      </c>
      <c r="F805">
        <v>1221.92</v>
      </c>
    </row>
    <row r="806" spans="1:6" x14ac:dyDescent="0.3">
      <c r="A806">
        <v>441162</v>
      </c>
      <c r="B806">
        <v>7320.5</v>
      </c>
      <c r="C806">
        <v>17926.5</v>
      </c>
      <c r="D806">
        <v>2</v>
      </c>
      <c r="E806">
        <v>1</v>
      </c>
      <c r="F806">
        <v>3660.25</v>
      </c>
    </row>
    <row r="807" spans="1:6" x14ac:dyDescent="0.3">
      <c r="A807">
        <v>972924</v>
      </c>
      <c r="B807">
        <v>7316.25</v>
      </c>
      <c r="C807">
        <v>27073.25</v>
      </c>
      <c r="D807">
        <v>5</v>
      </c>
      <c r="E807">
        <v>3</v>
      </c>
      <c r="F807">
        <v>1463.25</v>
      </c>
    </row>
    <row r="808" spans="1:6" x14ac:dyDescent="0.3">
      <c r="A808">
        <v>826111</v>
      </c>
      <c r="B808">
        <v>7264.1</v>
      </c>
      <c r="C808">
        <v>9071.1</v>
      </c>
      <c r="D808">
        <v>1</v>
      </c>
      <c r="E808">
        <v>1</v>
      </c>
      <c r="F808">
        <v>7264.1</v>
      </c>
    </row>
    <row r="809" spans="1:6" x14ac:dyDescent="0.3">
      <c r="A809">
        <v>577496</v>
      </c>
      <c r="B809">
        <v>7227</v>
      </c>
      <c r="C809">
        <v>14270</v>
      </c>
      <c r="D809">
        <v>1</v>
      </c>
      <c r="E809">
        <v>1</v>
      </c>
      <c r="F809">
        <v>7227</v>
      </c>
    </row>
    <row r="810" spans="1:6" x14ac:dyDescent="0.3">
      <c r="A810">
        <v>663690</v>
      </c>
      <c r="B810">
        <v>7178.6</v>
      </c>
      <c r="C810">
        <v>15037.6</v>
      </c>
      <c r="D810">
        <v>1</v>
      </c>
      <c r="E810">
        <v>1</v>
      </c>
      <c r="F810">
        <v>7178.6</v>
      </c>
    </row>
    <row r="811" spans="1:6" x14ac:dyDescent="0.3">
      <c r="A811">
        <v>466431</v>
      </c>
      <c r="B811">
        <v>7177.15</v>
      </c>
      <c r="C811">
        <v>7996.15</v>
      </c>
      <c r="D811">
        <v>1</v>
      </c>
      <c r="E811">
        <v>1</v>
      </c>
      <c r="F811">
        <v>7177.15</v>
      </c>
    </row>
    <row r="812" spans="1:6" x14ac:dyDescent="0.3">
      <c r="A812">
        <v>769097</v>
      </c>
      <c r="B812">
        <v>7150</v>
      </c>
      <c r="C812">
        <v>7969</v>
      </c>
      <c r="D812">
        <v>1</v>
      </c>
      <c r="E812">
        <v>1</v>
      </c>
      <c r="F812">
        <v>7150</v>
      </c>
    </row>
    <row r="813" spans="1:6" x14ac:dyDescent="0.3">
      <c r="A813">
        <v>944943</v>
      </c>
      <c r="B813">
        <v>7099.9</v>
      </c>
      <c r="C813">
        <v>12402.9</v>
      </c>
      <c r="D813">
        <v>1</v>
      </c>
      <c r="E813">
        <v>1</v>
      </c>
      <c r="F813">
        <v>7099.9</v>
      </c>
    </row>
    <row r="814" spans="1:6" x14ac:dyDescent="0.3">
      <c r="A814">
        <v>311957</v>
      </c>
      <c r="B814">
        <v>7092.7</v>
      </c>
      <c r="C814">
        <v>25872.7</v>
      </c>
      <c r="D814">
        <v>4</v>
      </c>
      <c r="E814">
        <v>3</v>
      </c>
      <c r="F814">
        <v>1773.18</v>
      </c>
    </row>
    <row r="815" spans="1:6" x14ac:dyDescent="0.3">
      <c r="A815">
        <v>522823</v>
      </c>
      <c r="B815">
        <v>7042</v>
      </c>
      <c r="C815">
        <v>13758</v>
      </c>
      <c r="D815">
        <v>1</v>
      </c>
      <c r="E815">
        <v>1</v>
      </c>
      <c r="F815">
        <v>7042</v>
      </c>
    </row>
    <row r="816" spans="1:6" x14ac:dyDescent="0.3">
      <c r="A816">
        <v>664523</v>
      </c>
      <c r="B816">
        <v>7031</v>
      </c>
      <c r="C816">
        <v>12339</v>
      </c>
      <c r="D816">
        <v>1</v>
      </c>
      <c r="E816">
        <v>1</v>
      </c>
      <c r="F816">
        <v>7031</v>
      </c>
    </row>
    <row r="817" spans="1:6" x14ac:dyDescent="0.3">
      <c r="A817">
        <v>952715</v>
      </c>
      <c r="B817">
        <v>6949</v>
      </c>
      <c r="C817">
        <v>24445</v>
      </c>
      <c r="D817">
        <v>5</v>
      </c>
      <c r="E817">
        <v>2</v>
      </c>
      <c r="F817">
        <v>1389.8</v>
      </c>
    </row>
    <row r="818" spans="1:6" x14ac:dyDescent="0.3">
      <c r="A818">
        <v>208827</v>
      </c>
      <c r="B818">
        <v>6945.15</v>
      </c>
      <c r="C818">
        <v>9571.15</v>
      </c>
      <c r="D818">
        <v>2</v>
      </c>
      <c r="E818">
        <v>2</v>
      </c>
      <c r="F818">
        <v>3472.58</v>
      </c>
    </row>
    <row r="819" spans="1:6" x14ac:dyDescent="0.3">
      <c r="A819">
        <v>270835</v>
      </c>
      <c r="B819">
        <v>6927</v>
      </c>
      <c r="C819">
        <v>13247</v>
      </c>
      <c r="D819">
        <v>1</v>
      </c>
      <c r="E819">
        <v>1</v>
      </c>
      <c r="F819">
        <v>6927</v>
      </c>
    </row>
    <row r="820" spans="1:6" x14ac:dyDescent="0.3">
      <c r="A820">
        <v>378895</v>
      </c>
      <c r="B820">
        <v>6888.05</v>
      </c>
      <c r="C820">
        <v>64177.05</v>
      </c>
      <c r="D820">
        <v>11</v>
      </c>
      <c r="E820">
        <v>6</v>
      </c>
      <c r="F820">
        <v>626.19000000000005</v>
      </c>
    </row>
    <row r="821" spans="1:6" x14ac:dyDescent="0.3">
      <c r="A821">
        <v>441535</v>
      </c>
      <c r="B821">
        <v>6887.1</v>
      </c>
      <c r="C821">
        <v>28178.1</v>
      </c>
      <c r="D821">
        <v>3</v>
      </c>
      <c r="E821">
        <v>2</v>
      </c>
      <c r="F821">
        <v>2295.6999999999998</v>
      </c>
    </row>
    <row r="822" spans="1:6" x14ac:dyDescent="0.3">
      <c r="A822">
        <v>578496</v>
      </c>
      <c r="B822">
        <v>6865.3</v>
      </c>
      <c r="C822">
        <v>12173.3</v>
      </c>
      <c r="D822">
        <v>1</v>
      </c>
      <c r="E822">
        <v>1</v>
      </c>
      <c r="F822">
        <v>6865.3</v>
      </c>
    </row>
    <row r="823" spans="1:6" x14ac:dyDescent="0.3">
      <c r="A823">
        <v>485071</v>
      </c>
      <c r="B823">
        <v>6825.1</v>
      </c>
      <c r="C823">
        <v>30503.1</v>
      </c>
      <c r="D823">
        <v>3</v>
      </c>
      <c r="E823">
        <v>2</v>
      </c>
      <c r="F823">
        <v>2275.0300000000002</v>
      </c>
    </row>
    <row r="824" spans="1:6" x14ac:dyDescent="0.3">
      <c r="A824">
        <v>717555</v>
      </c>
      <c r="B824">
        <v>6811.8</v>
      </c>
      <c r="C824">
        <v>19225.8</v>
      </c>
      <c r="D824">
        <v>3</v>
      </c>
      <c r="E824">
        <v>2</v>
      </c>
      <c r="F824">
        <v>2270.6</v>
      </c>
    </row>
    <row r="825" spans="1:6" x14ac:dyDescent="0.3">
      <c r="A825">
        <v>241158</v>
      </c>
      <c r="B825">
        <v>6802</v>
      </c>
      <c r="C825">
        <v>11288</v>
      </c>
      <c r="D825">
        <v>2</v>
      </c>
      <c r="E825">
        <v>1</v>
      </c>
      <c r="F825">
        <v>3401</v>
      </c>
    </row>
    <row r="826" spans="1:6" x14ac:dyDescent="0.3">
      <c r="A826">
        <v>356812</v>
      </c>
      <c r="B826">
        <v>6792.6</v>
      </c>
      <c r="C826">
        <v>41800.6</v>
      </c>
      <c r="D826">
        <v>6</v>
      </c>
      <c r="E826">
        <v>4</v>
      </c>
      <c r="F826">
        <v>1132.0999999999999</v>
      </c>
    </row>
    <row r="827" spans="1:6" x14ac:dyDescent="0.3">
      <c r="A827">
        <v>463165</v>
      </c>
      <c r="B827">
        <v>6782.7</v>
      </c>
      <c r="C827">
        <v>24701.7</v>
      </c>
      <c r="D827">
        <v>3</v>
      </c>
      <c r="E827">
        <v>3</v>
      </c>
      <c r="F827">
        <v>2260.9</v>
      </c>
    </row>
    <row r="828" spans="1:6" x14ac:dyDescent="0.3">
      <c r="A828">
        <v>272187</v>
      </c>
      <c r="B828">
        <v>6736.2</v>
      </c>
      <c r="C828">
        <v>58547.199999999997</v>
      </c>
      <c r="D828">
        <v>6</v>
      </c>
      <c r="E828">
        <v>5</v>
      </c>
      <c r="F828">
        <v>1122.7</v>
      </c>
    </row>
    <row r="829" spans="1:6" x14ac:dyDescent="0.3">
      <c r="A829">
        <v>772967</v>
      </c>
      <c r="B829">
        <v>6720.8</v>
      </c>
      <c r="C829">
        <v>13436.8</v>
      </c>
      <c r="D829">
        <v>1</v>
      </c>
      <c r="E829">
        <v>1</v>
      </c>
      <c r="F829">
        <v>6720.8</v>
      </c>
    </row>
    <row r="830" spans="1:6" x14ac:dyDescent="0.3">
      <c r="A830">
        <v>254581</v>
      </c>
      <c r="B830">
        <v>6708</v>
      </c>
      <c r="C830">
        <v>8951</v>
      </c>
      <c r="D830">
        <v>1</v>
      </c>
      <c r="E830">
        <v>1</v>
      </c>
      <c r="F830">
        <v>6708</v>
      </c>
    </row>
    <row r="831" spans="1:6" x14ac:dyDescent="0.3">
      <c r="A831">
        <v>903950</v>
      </c>
      <c r="B831">
        <v>6695</v>
      </c>
      <c r="C831">
        <v>13015</v>
      </c>
      <c r="D831">
        <v>1</v>
      </c>
      <c r="E831">
        <v>1</v>
      </c>
      <c r="F831">
        <v>6695</v>
      </c>
    </row>
    <row r="832" spans="1:6" x14ac:dyDescent="0.3">
      <c r="A832">
        <v>871697</v>
      </c>
      <c r="B832">
        <v>6663.05</v>
      </c>
      <c r="C832">
        <v>51196.05</v>
      </c>
      <c r="D832">
        <v>6</v>
      </c>
      <c r="E832">
        <v>5</v>
      </c>
      <c r="F832">
        <v>1110.51</v>
      </c>
    </row>
    <row r="833" spans="1:6" x14ac:dyDescent="0.3">
      <c r="A833">
        <v>398994</v>
      </c>
      <c r="B833">
        <v>6648</v>
      </c>
      <c r="C833">
        <v>8455</v>
      </c>
      <c r="D833">
        <v>1</v>
      </c>
      <c r="E833">
        <v>1</v>
      </c>
      <c r="F833">
        <v>6648</v>
      </c>
    </row>
    <row r="834" spans="1:6" x14ac:dyDescent="0.3">
      <c r="A834">
        <v>497026</v>
      </c>
      <c r="B834">
        <v>6615</v>
      </c>
      <c r="C834">
        <v>14474</v>
      </c>
      <c r="D834">
        <v>1</v>
      </c>
      <c r="E834">
        <v>1</v>
      </c>
      <c r="F834">
        <v>6615</v>
      </c>
    </row>
    <row r="835" spans="1:6" x14ac:dyDescent="0.3">
      <c r="A835">
        <v>531064</v>
      </c>
      <c r="B835">
        <v>6589.6</v>
      </c>
      <c r="C835">
        <v>66768.600000000006</v>
      </c>
      <c r="D835">
        <v>10</v>
      </c>
      <c r="E835">
        <v>6</v>
      </c>
      <c r="F835">
        <v>658.96</v>
      </c>
    </row>
    <row r="836" spans="1:6" x14ac:dyDescent="0.3">
      <c r="A836">
        <v>800067</v>
      </c>
      <c r="B836">
        <v>6567</v>
      </c>
      <c r="C836">
        <v>62133</v>
      </c>
      <c r="D836">
        <v>6</v>
      </c>
      <c r="E836">
        <v>2</v>
      </c>
      <c r="F836">
        <v>1094.5</v>
      </c>
    </row>
    <row r="837" spans="1:6" x14ac:dyDescent="0.3">
      <c r="A837">
        <v>810948</v>
      </c>
      <c r="B837">
        <v>6521.35</v>
      </c>
      <c r="C837">
        <v>22604.35</v>
      </c>
      <c r="D837">
        <v>2</v>
      </c>
      <c r="E837">
        <v>2</v>
      </c>
      <c r="F837">
        <v>3260.68</v>
      </c>
    </row>
    <row r="838" spans="1:6" x14ac:dyDescent="0.3">
      <c r="A838">
        <v>433726</v>
      </c>
      <c r="B838">
        <v>6497</v>
      </c>
      <c r="C838">
        <v>12591</v>
      </c>
      <c r="D838">
        <v>2</v>
      </c>
      <c r="E838">
        <v>1</v>
      </c>
      <c r="F838">
        <v>3248.5</v>
      </c>
    </row>
    <row r="839" spans="1:6" x14ac:dyDescent="0.3">
      <c r="A839">
        <v>743323</v>
      </c>
      <c r="B839">
        <v>6449.8</v>
      </c>
      <c r="C839">
        <v>73378.8</v>
      </c>
      <c r="D839">
        <v>9</v>
      </c>
      <c r="E839">
        <v>4</v>
      </c>
      <c r="F839">
        <v>716.64</v>
      </c>
    </row>
    <row r="840" spans="1:6" x14ac:dyDescent="0.3">
      <c r="A840">
        <v>873452</v>
      </c>
      <c r="B840">
        <v>6434</v>
      </c>
      <c r="C840">
        <v>9481</v>
      </c>
      <c r="D840">
        <v>1</v>
      </c>
      <c r="E840">
        <v>1</v>
      </c>
      <c r="F840">
        <v>6434</v>
      </c>
    </row>
    <row r="841" spans="1:6" x14ac:dyDescent="0.3">
      <c r="A841">
        <v>410040</v>
      </c>
      <c r="B841">
        <v>6430</v>
      </c>
      <c r="C841">
        <v>11720</v>
      </c>
      <c r="D841">
        <v>2</v>
      </c>
      <c r="E841">
        <v>2</v>
      </c>
      <c r="F841">
        <v>3215</v>
      </c>
    </row>
    <row r="842" spans="1:6" x14ac:dyDescent="0.3">
      <c r="A842">
        <v>722605</v>
      </c>
      <c r="B842">
        <v>6409.7</v>
      </c>
      <c r="C842">
        <v>19841.7</v>
      </c>
      <c r="D842">
        <v>2</v>
      </c>
      <c r="E842">
        <v>1</v>
      </c>
      <c r="F842">
        <v>3204.85</v>
      </c>
    </row>
    <row r="843" spans="1:6" x14ac:dyDescent="0.3">
      <c r="A843">
        <v>967115</v>
      </c>
      <c r="B843">
        <v>6386</v>
      </c>
      <c r="C843">
        <v>13932</v>
      </c>
      <c r="D843">
        <v>2</v>
      </c>
      <c r="E843">
        <v>2</v>
      </c>
      <c r="F843">
        <v>3193</v>
      </c>
    </row>
    <row r="844" spans="1:6" x14ac:dyDescent="0.3">
      <c r="A844">
        <v>546265</v>
      </c>
      <c r="B844">
        <v>6313.75</v>
      </c>
      <c r="C844">
        <v>46037.75</v>
      </c>
      <c r="D844">
        <v>4</v>
      </c>
      <c r="E844">
        <v>4</v>
      </c>
      <c r="F844">
        <v>1578.44</v>
      </c>
    </row>
    <row r="845" spans="1:6" x14ac:dyDescent="0.3">
      <c r="A845">
        <v>619218</v>
      </c>
      <c r="B845">
        <v>6305.95</v>
      </c>
      <c r="C845">
        <v>20292.95</v>
      </c>
      <c r="D845">
        <v>2</v>
      </c>
      <c r="E845">
        <v>2</v>
      </c>
      <c r="F845">
        <v>3152.98</v>
      </c>
    </row>
    <row r="846" spans="1:6" x14ac:dyDescent="0.3">
      <c r="A846">
        <v>564158</v>
      </c>
      <c r="B846">
        <v>6304.85</v>
      </c>
      <c r="C846">
        <v>29776.85</v>
      </c>
      <c r="D846">
        <v>3</v>
      </c>
      <c r="E846">
        <v>3</v>
      </c>
      <c r="F846">
        <v>2101.62</v>
      </c>
    </row>
    <row r="847" spans="1:6" x14ac:dyDescent="0.3">
      <c r="A847">
        <v>831559</v>
      </c>
      <c r="B847">
        <v>6271</v>
      </c>
      <c r="C847">
        <v>25707</v>
      </c>
      <c r="D847">
        <v>2</v>
      </c>
      <c r="E847">
        <v>2</v>
      </c>
      <c r="F847">
        <v>3135.5</v>
      </c>
    </row>
    <row r="848" spans="1:6" x14ac:dyDescent="0.3">
      <c r="A848">
        <v>344818</v>
      </c>
      <c r="B848">
        <v>6256</v>
      </c>
      <c r="C848">
        <v>28072</v>
      </c>
      <c r="D848">
        <v>4</v>
      </c>
      <c r="E848">
        <v>3</v>
      </c>
      <c r="F848">
        <v>1564</v>
      </c>
    </row>
    <row r="849" spans="1:6" x14ac:dyDescent="0.3">
      <c r="A849">
        <v>476141</v>
      </c>
      <c r="B849">
        <v>6223.4</v>
      </c>
      <c r="C849">
        <v>8466.4</v>
      </c>
      <c r="D849">
        <v>1</v>
      </c>
      <c r="E849">
        <v>1</v>
      </c>
      <c r="F849">
        <v>6223.4</v>
      </c>
    </row>
    <row r="850" spans="1:6" x14ac:dyDescent="0.3">
      <c r="A850">
        <v>813805</v>
      </c>
      <c r="B850">
        <v>6162.3</v>
      </c>
      <c r="C850">
        <v>16942.3</v>
      </c>
      <c r="D850">
        <v>1</v>
      </c>
      <c r="E850">
        <v>1</v>
      </c>
      <c r="F850">
        <v>6162.3</v>
      </c>
    </row>
    <row r="851" spans="1:6" x14ac:dyDescent="0.3">
      <c r="A851">
        <v>368546</v>
      </c>
      <c r="B851">
        <v>6128</v>
      </c>
      <c r="C851">
        <v>27676</v>
      </c>
      <c r="D851">
        <v>2</v>
      </c>
      <c r="E851">
        <v>2</v>
      </c>
      <c r="F851">
        <v>3064</v>
      </c>
    </row>
    <row r="852" spans="1:6" x14ac:dyDescent="0.3">
      <c r="A852">
        <v>992170</v>
      </c>
      <c r="B852">
        <v>6112.2</v>
      </c>
      <c r="C852">
        <v>12828.2</v>
      </c>
      <c r="D852">
        <v>1</v>
      </c>
      <c r="E852">
        <v>1</v>
      </c>
      <c r="F852">
        <v>6112.2</v>
      </c>
    </row>
    <row r="853" spans="1:6" x14ac:dyDescent="0.3">
      <c r="A853">
        <v>577808</v>
      </c>
      <c r="B853">
        <v>6107</v>
      </c>
      <c r="C853">
        <v>12823</v>
      </c>
      <c r="D853">
        <v>1</v>
      </c>
      <c r="E853">
        <v>1</v>
      </c>
      <c r="F853">
        <v>6107</v>
      </c>
    </row>
    <row r="854" spans="1:6" x14ac:dyDescent="0.3">
      <c r="A854">
        <v>578458</v>
      </c>
      <c r="B854">
        <v>6050.9</v>
      </c>
      <c r="C854">
        <v>12370.9</v>
      </c>
      <c r="D854">
        <v>1</v>
      </c>
      <c r="E854">
        <v>1</v>
      </c>
      <c r="F854">
        <v>6050.9</v>
      </c>
    </row>
    <row r="855" spans="1:6" x14ac:dyDescent="0.3">
      <c r="A855">
        <v>235138</v>
      </c>
      <c r="B855">
        <v>5970.9</v>
      </c>
      <c r="C855">
        <v>49911.9</v>
      </c>
      <c r="D855">
        <v>7</v>
      </c>
      <c r="E855">
        <v>4</v>
      </c>
      <c r="F855">
        <v>852.99</v>
      </c>
    </row>
    <row r="856" spans="1:6" x14ac:dyDescent="0.3">
      <c r="A856">
        <v>995128</v>
      </c>
      <c r="B856">
        <v>5933.2</v>
      </c>
      <c r="C856">
        <v>22016.2</v>
      </c>
      <c r="D856">
        <v>2</v>
      </c>
      <c r="E856">
        <v>2</v>
      </c>
      <c r="F856">
        <v>2966.6</v>
      </c>
    </row>
    <row r="857" spans="1:6" x14ac:dyDescent="0.3">
      <c r="A857">
        <v>461993</v>
      </c>
      <c r="B857">
        <v>5926</v>
      </c>
      <c r="C857">
        <v>10412</v>
      </c>
      <c r="D857">
        <v>2</v>
      </c>
      <c r="E857">
        <v>1</v>
      </c>
      <c r="F857">
        <v>2963</v>
      </c>
    </row>
    <row r="858" spans="1:6" x14ac:dyDescent="0.3">
      <c r="A858">
        <v>699704</v>
      </c>
      <c r="B858">
        <v>5919.7</v>
      </c>
      <c r="C858">
        <v>30392.7</v>
      </c>
      <c r="D858">
        <v>4</v>
      </c>
      <c r="E858">
        <v>3</v>
      </c>
      <c r="F858">
        <v>1479.93</v>
      </c>
    </row>
    <row r="859" spans="1:6" x14ac:dyDescent="0.3">
      <c r="A859">
        <v>482271</v>
      </c>
      <c r="B859">
        <v>5837</v>
      </c>
      <c r="C859">
        <v>8080</v>
      </c>
      <c r="D859">
        <v>1</v>
      </c>
      <c r="E859">
        <v>1</v>
      </c>
      <c r="F859">
        <v>5837</v>
      </c>
    </row>
    <row r="860" spans="1:6" x14ac:dyDescent="0.3">
      <c r="A860">
        <v>708876</v>
      </c>
      <c r="B860">
        <v>5835.15</v>
      </c>
      <c r="C860">
        <v>19171.150000000001</v>
      </c>
      <c r="D860">
        <v>4</v>
      </c>
      <c r="E860">
        <v>3</v>
      </c>
      <c r="F860">
        <v>1458.79</v>
      </c>
    </row>
    <row r="861" spans="1:6" x14ac:dyDescent="0.3">
      <c r="A861">
        <v>524703</v>
      </c>
      <c r="B861">
        <v>5835</v>
      </c>
      <c r="C861">
        <v>52144</v>
      </c>
      <c r="D861">
        <v>6</v>
      </c>
      <c r="E861">
        <v>5</v>
      </c>
      <c r="F861">
        <v>972.5</v>
      </c>
    </row>
    <row r="862" spans="1:6" x14ac:dyDescent="0.3">
      <c r="A862">
        <v>927497</v>
      </c>
      <c r="B862">
        <v>5782</v>
      </c>
      <c r="C862">
        <v>17255</v>
      </c>
      <c r="D862">
        <v>3</v>
      </c>
      <c r="E862">
        <v>2</v>
      </c>
      <c r="F862">
        <v>1927.33</v>
      </c>
    </row>
    <row r="863" spans="1:6" x14ac:dyDescent="0.3">
      <c r="A863">
        <v>786252</v>
      </c>
      <c r="B863">
        <v>5768.1</v>
      </c>
      <c r="C863">
        <v>26474.1</v>
      </c>
      <c r="D863">
        <v>4</v>
      </c>
      <c r="E863">
        <v>4</v>
      </c>
      <c r="F863">
        <v>1442.03</v>
      </c>
    </row>
    <row r="864" spans="1:6" x14ac:dyDescent="0.3">
      <c r="A864">
        <v>628705</v>
      </c>
      <c r="B864">
        <v>5743.5</v>
      </c>
      <c r="C864">
        <v>48656.5</v>
      </c>
      <c r="D864">
        <v>6</v>
      </c>
      <c r="E864">
        <v>4</v>
      </c>
      <c r="F864">
        <v>957.25</v>
      </c>
    </row>
    <row r="865" spans="1:6" x14ac:dyDescent="0.3">
      <c r="A865">
        <v>776289</v>
      </c>
      <c r="B865">
        <v>5735.6</v>
      </c>
      <c r="C865">
        <v>62976.6</v>
      </c>
      <c r="D865">
        <v>5</v>
      </c>
      <c r="E865">
        <v>2</v>
      </c>
      <c r="F865">
        <v>1147.1199999999999</v>
      </c>
    </row>
    <row r="866" spans="1:6" x14ac:dyDescent="0.3">
      <c r="A866">
        <v>207543</v>
      </c>
      <c r="B866">
        <v>5723.5</v>
      </c>
      <c r="C866">
        <v>8770.5</v>
      </c>
      <c r="D866">
        <v>1</v>
      </c>
      <c r="E866">
        <v>1</v>
      </c>
      <c r="F866">
        <v>5723.5</v>
      </c>
    </row>
    <row r="867" spans="1:6" x14ac:dyDescent="0.3">
      <c r="A867">
        <v>743377</v>
      </c>
      <c r="B867">
        <v>5705.2</v>
      </c>
      <c r="C867">
        <v>22917.200000000001</v>
      </c>
      <c r="D867">
        <v>4</v>
      </c>
      <c r="E867">
        <v>4</v>
      </c>
      <c r="F867">
        <v>1426.3</v>
      </c>
    </row>
    <row r="868" spans="1:6" x14ac:dyDescent="0.3">
      <c r="A868">
        <v>902191</v>
      </c>
      <c r="B868">
        <v>5623.25</v>
      </c>
      <c r="C868">
        <v>92533.25</v>
      </c>
      <c r="D868">
        <v>8</v>
      </c>
      <c r="E868">
        <v>4</v>
      </c>
      <c r="F868">
        <v>702.91</v>
      </c>
    </row>
    <row r="869" spans="1:6" x14ac:dyDescent="0.3">
      <c r="A869">
        <v>475871</v>
      </c>
      <c r="B869">
        <v>5586.6</v>
      </c>
      <c r="C869">
        <v>22362.6</v>
      </c>
      <c r="D869">
        <v>4</v>
      </c>
      <c r="E869">
        <v>3</v>
      </c>
      <c r="F869">
        <v>1396.65</v>
      </c>
    </row>
    <row r="870" spans="1:6" x14ac:dyDescent="0.3">
      <c r="A870">
        <v>536219</v>
      </c>
      <c r="B870">
        <v>5574</v>
      </c>
      <c r="C870">
        <v>20162</v>
      </c>
      <c r="D870">
        <v>4</v>
      </c>
      <c r="E870">
        <v>2</v>
      </c>
      <c r="F870">
        <v>1393.5</v>
      </c>
    </row>
    <row r="871" spans="1:6" x14ac:dyDescent="0.3">
      <c r="A871">
        <v>531246</v>
      </c>
      <c r="B871">
        <v>5571</v>
      </c>
      <c r="C871">
        <v>22109</v>
      </c>
      <c r="D871">
        <v>2</v>
      </c>
      <c r="E871">
        <v>2</v>
      </c>
      <c r="F871">
        <v>2785.5</v>
      </c>
    </row>
    <row r="872" spans="1:6" x14ac:dyDescent="0.3">
      <c r="A872">
        <v>726725</v>
      </c>
      <c r="B872">
        <v>5538.85</v>
      </c>
      <c r="C872">
        <v>32326.85</v>
      </c>
      <c r="D872">
        <v>5</v>
      </c>
      <c r="E872">
        <v>3</v>
      </c>
      <c r="F872">
        <v>1107.77</v>
      </c>
    </row>
    <row r="873" spans="1:6" x14ac:dyDescent="0.3">
      <c r="A873">
        <v>362520</v>
      </c>
      <c r="B873">
        <v>5538</v>
      </c>
      <c r="C873">
        <v>37077</v>
      </c>
      <c r="D873">
        <v>4</v>
      </c>
      <c r="E873">
        <v>3</v>
      </c>
      <c r="F873">
        <v>1384.5</v>
      </c>
    </row>
    <row r="874" spans="1:6" x14ac:dyDescent="0.3">
      <c r="A874">
        <v>999049</v>
      </c>
      <c r="B874">
        <v>5513.1</v>
      </c>
      <c r="C874">
        <v>16129.1</v>
      </c>
      <c r="D874">
        <v>2</v>
      </c>
      <c r="E874">
        <v>1</v>
      </c>
      <c r="F874">
        <v>2756.55</v>
      </c>
    </row>
    <row r="875" spans="1:6" x14ac:dyDescent="0.3">
      <c r="A875">
        <v>422167</v>
      </c>
      <c r="B875">
        <v>5504.9</v>
      </c>
      <c r="C875">
        <v>23465.9</v>
      </c>
      <c r="D875">
        <v>3</v>
      </c>
      <c r="E875">
        <v>2</v>
      </c>
      <c r="F875">
        <v>1834.97</v>
      </c>
    </row>
    <row r="876" spans="1:6" x14ac:dyDescent="0.3">
      <c r="A876">
        <v>236862</v>
      </c>
      <c r="B876">
        <v>5497.4</v>
      </c>
      <c r="C876">
        <v>12443.4</v>
      </c>
      <c r="D876">
        <v>3</v>
      </c>
      <c r="E876">
        <v>2</v>
      </c>
      <c r="F876">
        <v>1832.47</v>
      </c>
    </row>
    <row r="877" spans="1:6" x14ac:dyDescent="0.3">
      <c r="A877">
        <v>458771</v>
      </c>
      <c r="B877">
        <v>5479.25</v>
      </c>
      <c r="C877">
        <v>10782.25</v>
      </c>
      <c r="D877">
        <v>1</v>
      </c>
      <c r="E877">
        <v>1</v>
      </c>
      <c r="F877">
        <v>5479.25</v>
      </c>
    </row>
    <row r="878" spans="1:6" x14ac:dyDescent="0.3">
      <c r="A878">
        <v>946606</v>
      </c>
      <c r="B878">
        <v>5445.05</v>
      </c>
      <c r="C878">
        <v>25851.05</v>
      </c>
      <c r="D878">
        <v>3</v>
      </c>
      <c r="E878">
        <v>2</v>
      </c>
      <c r="F878">
        <v>1815.02</v>
      </c>
    </row>
    <row r="879" spans="1:6" x14ac:dyDescent="0.3">
      <c r="A879">
        <v>309159</v>
      </c>
      <c r="B879">
        <v>5345</v>
      </c>
      <c r="C879">
        <v>15481</v>
      </c>
      <c r="D879">
        <v>2</v>
      </c>
      <c r="E879">
        <v>2</v>
      </c>
      <c r="F879">
        <v>2672.5</v>
      </c>
    </row>
    <row r="880" spans="1:6" x14ac:dyDescent="0.3">
      <c r="A880">
        <v>881121</v>
      </c>
      <c r="B880">
        <v>5320</v>
      </c>
      <c r="C880">
        <v>19923</v>
      </c>
      <c r="D880">
        <v>1</v>
      </c>
      <c r="E880">
        <v>1</v>
      </c>
      <c r="F880">
        <v>5320</v>
      </c>
    </row>
    <row r="881" spans="1:6" x14ac:dyDescent="0.3">
      <c r="A881">
        <v>325461</v>
      </c>
      <c r="B881">
        <v>5280</v>
      </c>
      <c r="C881">
        <v>28857</v>
      </c>
      <c r="D881">
        <v>3</v>
      </c>
      <c r="E881">
        <v>1</v>
      </c>
      <c r="F881">
        <v>1760</v>
      </c>
    </row>
    <row r="882" spans="1:6" x14ac:dyDescent="0.3">
      <c r="A882">
        <v>780557</v>
      </c>
      <c r="B882">
        <v>5245.6</v>
      </c>
      <c r="C882">
        <v>12288.6</v>
      </c>
      <c r="D882">
        <v>1</v>
      </c>
      <c r="E882">
        <v>1</v>
      </c>
      <c r="F882">
        <v>5245.6</v>
      </c>
    </row>
    <row r="883" spans="1:6" x14ac:dyDescent="0.3">
      <c r="A883">
        <v>671923</v>
      </c>
      <c r="B883">
        <v>5208.2</v>
      </c>
      <c r="C883">
        <v>68417.2</v>
      </c>
      <c r="D883">
        <v>8</v>
      </c>
      <c r="E883">
        <v>4</v>
      </c>
      <c r="F883">
        <v>651.03</v>
      </c>
    </row>
    <row r="884" spans="1:6" x14ac:dyDescent="0.3">
      <c r="A884">
        <v>991645</v>
      </c>
      <c r="B884">
        <v>5190.75</v>
      </c>
      <c r="C884">
        <v>49298.75</v>
      </c>
      <c r="D884">
        <v>4</v>
      </c>
      <c r="E884">
        <v>3</v>
      </c>
      <c r="F884">
        <v>1297.69</v>
      </c>
    </row>
    <row r="885" spans="1:6" x14ac:dyDescent="0.3">
      <c r="A885">
        <v>564552</v>
      </c>
      <c r="B885">
        <v>5186.55</v>
      </c>
      <c r="C885">
        <v>37004.550000000003</v>
      </c>
      <c r="D885">
        <v>6</v>
      </c>
      <c r="E885">
        <v>3</v>
      </c>
      <c r="F885">
        <v>864.43</v>
      </c>
    </row>
    <row r="886" spans="1:6" x14ac:dyDescent="0.3">
      <c r="A886">
        <v>636158</v>
      </c>
      <c r="B886">
        <v>5165</v>
      </c>
      <c r="C886">
        <v>5984</v>
      </c>
      <c r="D886">
        <v>1</v>
      </c>
      <c r="E886">
        <v>1</v>
      </c>
      <c r="F886">
        <v>5165</v>
      </c>
    </row>
    <row r="887" spans="1:6" x14ac:dyDescent="0.3">
      <c r="A887">
        <v>606281</v>
      </c>
      <c r="B887">
        <v>5161.95</v>
      </c>
      <c r="C887">
        <v>14302.95</v>
      </c>
      <c r="D887">
        <v>3</v>
      </c>
      <c r="E887">
        <v>1</v>
      </c>
      <c r="F887">
        <v>1720.65</v>
      </c>
    </row>
    <row r="888" spans="1:6" x14ac:dyDescent="0.3">
      <c r="A888">
        <v>894180</v>
      </c>
      <c r="B888">
        <v>5112.05</v>
      </c>
      <c r="C888">
        <v>7355.05</v>
      </c>
      <c r="D888">
        <v>1</v>
      </c>
      <c r="E888">
        <v>1</v>
      </c>
      <c r="F888">
        <v>5112.05</v>
      </c>
    </row>
    <row r="889" spans="1:6" x14ac:dyDescent="0.3">
      <c r="A889">
        <v>362816</v>
      </c>
      <c r="B889">
        <v>5098</v>
      </c>
      <c r="C889">
        <v>26658</v>
      </c>
      <c r="D889">
        <v>2</v>
      </c>
      <c r="E889">
        <v>1</v>
      </c>
      <c r="F889">
        <v>2549</v>
      </c>
    </row>
    <row r="890" spans="1:6" x14ac:dyDescent="0.3">
      <c r="A890">
        <v>711174</v>
      </c>
      <c r="B890">
        <v>5091.3999999999996</v>
      </c>
      <c r="C890">
        <v>83677.399999999994</v>
      </c>
      <c r="D890">
        <v>10</v>
      </c>
      <c r="E890">
        <v>4</v>
      </c>
      <c r="F890">
        <v>509.14</v>
      </c>
    </row>
    <row r="891" spans="1:6" x14ac:dyDescent="0.3">
      <c r="A891">
        <v>664478</v>
      </c>
      <c r="B891">
        <v>5067.3999999999996</v>
      </c>
      <c r="C891">
        <v>22717.4</v>
      </c>
      <c r="D891">
        <v>2</v>
      </c>
      <c r="E891">
        <v>2</v>
      </c>
      <c r="F891">
        <v>2533.6999999999998</v>
      </c>
    </row>
    <row r="892" spans="1:6" x14ac:dyDescent="0.3">
      <c r="A892">
        <v>647820</v>
      </c>
      <c r="B892">
        <v>5053.1000000000004</v>
      </c>
      <c r="C892">
        <v>32431.1</v>
      </c>
      <c r="D892">
        <v>2</v>
      </c>
      <c r="E892">
        <v>1</v>
      </c>
      <c r="F892">
        <v>2526.5500000000002</v>
      </c>
    </row>
    <row r="893" spans="1:6" x14ac:dyDescent="0.3">
      <c r="A893">
        <v>598851</v>
      </c>
      <c r="B893">
        <v>5048.8</v>
      </c>
      <c r="C893">
        <v>50990.8</v>
      </c>
      <c r="D893">
        <v>4</v>
      </c>
      <c r="E893">
        <v>3</v>
      </c>
      <c r="F893">
        <v>1262.2</v>
      </c>
    </row>
    <row r="894" spans="1:6" x14ac:dyDescent="0.3">
      <c r="A894">
        <v>353999</v>
      </c>
      <c r="B894">
        <v>4996</v>
      </c>
      <c r="C894">
        <v>15612</v>
      </c>
      <c r="D894">
        <v>2</v>
      </c>
      <c r="E894">
        <v>1</v>
      </c>
      <c r="F894">
        <v>2498</v>
      </c>
    </row>
    <row r="895" spans="1:6" x14ac:dyDescent="0.3">
      <c r="A895">
        <v>283927</v>
      </c>
      <c r="B895">
        <v>4952.6000000000004</v>
      </c>
      <c r="C895">
        <v>26512.6</v>
      </c>
      <c r="D895">
        <v>2</v>
      </c>
      <c r="E895">
        <v>1</v>
      </c>
      <c r="F895">
        <v>2476.3000000000002</v>
      </c>
    </row>
    <row r="896" spans="1:6" x14ac:dyDescent="0.3">
      <c r="A896">
        <v>626911</v>
      </c>
      <c r="B896">
        <v>4924.3999999999996</v>
      </c>
      <c r="C896">
        <v>18751.400000000001</v>
      </c>
      <c r="D896">
        <v>2</v>
      </c>
      <c r="E896">
        <v>2</v>
      </c>
      <c r="F896">
        <v>2462.1999999999998</v>
      </c>
    </row>
    <row r="897" spans="1:6" x14ac:dyDescent="0.3">
      <c r="A897">
        <v>233278</v>
      </c>
      <c r="B897">
        <v>4847</v>
      </c>
      <c r="C897">
        <v>10150</v>
      </c>
      <c r="D897">
        <v>1</v>
      </c>
      <c r="E897">
        <v>1</v>
      </c>
      <c r="F897">
        <v>4847</v>
      </c>
    </row>
    <row r="898" spans="1:6" x14ac:dyDescent="0.3">
      <c r="A898">
        <v>985290</v>
      </c>
      <c r="B898">
        <v>4821</v>
      </c>
      <c r="C898">
        <v>13500</v>
      </c>
      <c r="D898">
        <v>1</v>
      </c>
      <c r="E898">
        <v>1</v>
      </c>
      <c r="F898">
        <v>4821</v>
      </c>
    </row>
    <row r="899" spans="1:6" x14ac:dyDescent="0.3">
      <c r="A899">
        <v>442239</v>
      </c>
      <c r="B899">
        <v>4726</v>
      </c>
      <c r="C899">
        <v>19329</v>
      </c>
      <c r="D899">
        <v>1</v>
      </c>
      <c r="E899">
        <v>1</v>
      </c>
      <c r="F899">
        <v>4726</v>
      </c>
    </row>
    <row r="900" spans="1:6" x14ac:dyDescent="0.3">
      <c r="A900">
        <v>691147</v>
      </c>
      <c r="B900">
        <v>4722</v>
      </c>
      <c r="C900">
        <v>12602</v>
      </c>
      <c r="D900">
        <v>2</v>
      </c>
      <c r="E900">
        <v>2</v>
      </c>
      <c r="F900">
        <v>2361</v>
      </c>
    </row>
    <row r="901" spans="1:6" x14ac:dyDescent="0.3">
      <c r="A901">
        <v>972303</v>
      </c>
      <c r="B901">
        <v>4710.25</v>
      </c>
      <c r="C901">
        <v>30418.25</v>
      </c>
      <c r="D901">
        <v>3</v>
      </c>
      <c r="E901">
        <v>3</v>
      </c>
      <c r="F901">
        <v>1570.08</v>
      </c>
    </row>
    <row r="902" spans="1:6" x14ac:dyDescent="0.3">
      <c r="A902">
        <v>760957</v>
      </c>
      <c r="B902">
        <v>4666.05</v>
      </c>
      <c r="C902">
        <v>25240.05</v>
      </c>
      <c r="D902">
        <v>4</v>
      </c>
      <c r="E902">
        <v>4</v>
      </c>
      <c r="F902">
        <v>1166.51</v>
      </c>
    </row>
    <row r="903" spans="1:6" x14ac:dyDescent="0.3">
      <c r="A903">
        <v>211989</v>
      </c>
      <c r="B903">
        <v>4582</v>
      </c>
      <c r="C903">
        <v>15362</v>
      </c>
      <c r="D903">
        <v>1</v>
      </c>
      <c r="E903">
        <v>1</v>
      </c>
      <c r="F903">
        <v>4582</v>
      </c>
    </row>
    <row r="904" spans="1:6" x14ac:dyDescent="0.3">
      <c r="A904">
        <v>600112</v>
      </c>
      <c r="B904">
        <v>4525.45</v>
      </c>
      <c r="C904">
        <v>15305.45</v>
      </c>
      <c r="D904">
        <v>1</v>
      </c>
      <c r="E904">
        <v>1</v>
      </c>
      <c r="F904">
        <v>4525.45</v>
      </c>
    </row>
    <row r="905" spans="1:6" x14ac:dyDescent="0.3">
      <c r="A905">
        <v>496882</v>
      </c>
      <c r="B905">
        <v>4523.6000000000004</v>
      </c>
      <c r="C905">
        <v>29629.599999999999</v>
      </c>
      <c r="D905">
        <v>5</v>
      </c>
      <c r="E905">
        <v>4</v>
      </c>
      <c r="F905">
        <v>904.72</v>
      </c>
    </row>
    <row r="906" spans="1:6" x14ac:dyDescent="0.3">
      <c r="A906">
        <v>540677</v>
      </c>
      <c r="B906">
        <v>4508.55</v>
      </c>
      <c r="C906">
        <v>32147.55</v>
      </c>
      <c r="D906">
        <v>3</v>
      </c>
      <c r="E906">
        <v>3</v>
      </c>
      <c r="F906">
        <v>1502.85</v>
      </c>
    </row>
    <row r="907" spans="1:6" x14ac:dyDescent="0.3">
      <c r="A907">
        <v>442446</v>
      </c>
      <c r="B907">
        <v>4399</v>
      </c>
      <c r="C907">
        <v>19002</v>
      </c>
      <c r="D907">
        <v>1</v>
      </c>
      <c r="E907">
        <v>1</v>
      </c>
      <c r="F907">
        <v>4399</v>
      </c>
    </row>
    <row r="908" spans="1:6" x14ac:dyDescent="0.3">
      <c r="A908">
        <v>479190</v>
      </c>
      <c r="B908">
        <v>4397.95</v>
      </c>
      <c r="C908">
        <v>48001.95</v>
      </c>
      <c r="D908">
        <v>5</v>
      </c>
      <c r="E908">
        <v>4</v>
      </c>
      <c r="F908">
        <v>879.59</v>
      </c>
    </row>
    <row r="909" spans="1:6" x14ac:dyDescent="0.3">
      <c r="A909">
        <v>325701</v>
      </c>
      <c r="B909">
        <v>4322.5</v>
      </c>
      <c r="C909">
        <v>12181.5</v>
      </c>
      <c r="D909">
        <v>1</v>
      </c>
      <c r="E909">
        <v>1</v>
      </c>
      <c r="F909">
        <v>4322.5</v>
      </c>
    </row>
    <row r="910" spans="1:6" x14ac:dyDescent="0.3">
      <c r="A910">
        <v>825173</v>
      </c>
      <c r="B910">
        <v>4146.6000000000004</v>
      </c>
      <c r="C910">
        <v>32410.6</v>
      </c>
      <c r="D910">
        <v>3</v>
      </c>
      <c r="E910">
        <v>3</v>
      </c>
      <c r="F910">
        <v>1382.2</v>
      </c>
    </row>
    <row r="911" spans="1:6" x14ac:dyDescent="0.3">
      <c r="A911">
        <v>440341</v>
      </c>
      <c r="B911">
        <v>4137.8999999999996</v>
      </c>
      <c r="C911">
        <v>71760.899999999994</v>
      </c>
      <c r="D911">
        <v>7</v>
      </c>
      <c r="E911">
        <v>5</v>
      </c>
      <c r="F911">
        <v>591.13</v>
      </c>
    </row>
    <row r="912" spans="1:6" x14ac:dyDescent="0.3">
      <c r="A912">
        <v>764593</v>
      </c>
      <c r="B912">
        <v>4104</v>
      </c>
      <c r="C912">
        <v>7151</v>
      </c>
      <c r="D912">
        <v>1</v>
      </c>
      <c r="E912">
        <v>1</v>
      </c>
      <c r="F912">
        <v>4104</v>
      </c>
    </row>
    <row r="913" spans="1:6" x14ac:dyDescent="0.3">
      <c r="A913">
        <v>369654</v>
      </c>
      <c r="B913">
        <v>4097.95</v>
      </c>
      <c r="C913">
        <v>7144.95</v>
      </c>
      <c r="D913">
        <v>1</v>
      </c>
      <c r="E913">
        <v>1</v>
      </c>
      <c r="F913">
        <v>4097.95</v>
      </c>
    </row>
    <row r="914" spans="1:6" x14ac:dyDescent="0.3">
      <c r="A914">
        <v>300979</v>
      </c>
      <c r="B914">
        <v>4092</v>
      </c>
      <c r="C914">
        <v>18695</v>
      </c>
      <c r="D914">
        <v>1</v>
      </c>
      <c r="E914">
        <v>1</v>
      </c>
      <c r="F914">
        <v>4092</v>
      </c>
    </row>
    <row r="915" spans="1:6" x14ac:dyDescent="0.3">
      <c r="A915">
        <v>776680</v>
      </c>
      <c r="B915">
        <v>4087</v>
      </c>
      <c r="C915">
        <v>46857</v>
      </c>
      <c r="D915">
        <v>8</v>
      </c>
      <c r="E915">
        <v>5</v>
      </c>
      <c r="F915">
        <v>510.88</v>
      </c>
    </row>
    <row r="916" spans="1:6" x14ac:dyDescent="0.3">
      <c r="A916">
        <v>510035</v>
      </c>
      <c r="B916">
        <v>4073</v>
      </c>
      <c r="C916">
        <v>6316</v>
      </c>
      <c r="D916">
        <v>1</v>
      </c>
      <c r="E916">
        <v>1</v>
      </c>
      <c r="F916">
        <v>4073</v>
      </c>
    </row>
    <row r="917" spans="1:6" x14ac:dyDescent="0.3">
      <c r="A917">
        <v>698985</v>
      </c>
      <c r="B917">
        <v>4040</v>
      </c>
      <c r="C917">
        <v>9348</v>
      </c>
      <c r="D917">
        <v>1</v>
      </c>
      <c r="E917">
        <v>1</v>
      </c>
      <c r="F917">
        <v>4040</v>
      </c>
    </row>
    <row r="918" spans="1:6" x14ac:dyDescent="0.3">
      <c r="A918">
        <v>656526</v>
      </c>
      <c r="B918">
        <v>4001.6</v>
      </c>
      <c r="C918">
        <v>28270.6</v>
      </c>
      <c r="D918">
        <v>3</v>
      </c>
      <c r="E918">
        <v>2</v>
      </c>
      <c r="F918">
        <v>1333.87</v>
      </c>
    </row>
    <row r="919" spans="1:6" x14ac:dyDescent="0.3">
      <c r="A919">
        <v>499899</v>
      </c>
      <c r="B919">
        <v>3988.6</v>
      </c>
      <c r="C919">
        <v>25220.6</v>
      </c>
      <c r="D919">
        <v>4</v>
      </c>
      <c r="E919">
        <v>1</v>
      </c>
      <c r="F919">
        <v>997.15</v>
      </c>
    </row>
    <row r="920" spans="1:6" x14ac:dyDescent="0.3">
      <c r="A920">
        <v>439669</v>
      </c>
      <c r="B920">
        <v>3967.8</v>
      </c>
      <c r="C920">
        <v>16990.8</v>
      </c>
      <c r="D920">
        <v>2</v>
      </c>
      <c r="E920">
        <v>2</v>
      </c>
      <c r="F920">
        <v>1983.9</v>
      </c>
    </row>
    <row r="921" spans="1:6" x14ac:dyDescent="0.3">
      <c r="A921">
        <v>583405</v>
      </c>
      <c r="B921">
        <v>3962.2</v>
      </c>
      <c r="C921">
        <v>8795.2000000000007</v>
      </c>
      <c r="D921">
        <v>1</v>
      </c>
      <c r="E921">
        <v>1</v>
      </c>
      <c r="F921">
        <v>3962.2</v>
      </c>
    </row>
    <row r="922" spans="1:6" x14ac:dyDescent="0.3">
      <c r="A922">
        <v>952146</v>
      </c>
      <c r="B922">
        <v>3933</v>
      </c>
      <c r="C922">
        <v>4752</v>
      </c>
      <c r="D922">
        <v>1</v>
      </c>
      <c r="E922">
        <v>1</v>
      </c>
      <c r="F922">
        <v>3933</v>
      </c>
    </row>
    <row r="923" spans="1:6" x14ac:dyDescent="0.3">
      <c r="A923">
        <v>934861</v>
      </c>
      <c r="B923">
        <v>3921</v>
      </c>
      <c r="C923">
        <v>16944</v>
      </c>
      <c r="D923">
        <v>2</v>
      </c>
      <c r="E923">
        <v>2</v>
      </c>
      <c r="F923">
        <v>1960.5</v>
      </c>
    </row>
    <row r="924" spans="1:6" x14ac:dyDescent="0.3">
      <c r="A924">
        <v>799716</v>
      </c>
      <c r="B924">
        <v>3887.8</v>
      </c>
      <c r="C924">
        <v>18953.8</v>
      </c>
      <c r="D924">
        <v>6</v>
      </c>
      <c r="E924">
        <v>2</v>
      </c>
      <c r="F924">
        <v>647.97</v>
      </c>
    </row>
    <row r="925" spans="1:6" x14ac:dyDescent="0.3">
      <c r="A925">
        <v>592124</v>
      </c>
      <c r="B925">
        <v>3835</v>
      </c>
      <c r="C925">
        <v>33355</v>
      </c>
      <c r="D925">
        <v>4</v>
      </c>
      <c r="E925">
        <v>3</v>
      </c>
      <c r="F925">
        <v>958.75</v>
      </c>
    </row>
    <row r="926" spans="1:6" x14ac:dyDescent="0.3">
      <c r="A926">
        <v>210215</v>
      </c>
      <c r="B926">
        <v>3824.4</v>
      </c>
      <c r="C926">
        <v>31478.400000000001</v>
      </c>
      <c r="D926">
        <v>4</v>
      </c>
      <c r="E926">
        <v>3</v>
      </c>
      <c r="F926">
        <v>956.1</v>
      </c>
    </row>
    <row r="927" spans="1:6" x14ac:dyDescent="0.3">
      <c r="A927">
        <v>631228</v>
      </c>
      <c r="B927">
        <v>3808.2</v>
      </c>
      <c r="C927">
        <v>32123.200000000001</v>
      </c>
      <c r="D927">
        <v>5</v>
      </c>
      <c r="E927">
        <v>3</v>
      </c>
      <c r="F927">
        <v>761.64</v>
      </c>
    </row>
    <row r="928" spans="1:6" x14ac:dyDescent="0.3">
      <c r="A928">
        <v>884167</v>
      </c>
      <c r="B928">
        <v>3691</v>
      </c>
      <c r="C928">
        <v>6738</v>
      </c>
      <c r="D928">
        <v>1</v>
      </c>
      <c r="E928">
        <v>1</v>
      </c>
      <c r="F928">
        <v>3691</v>
      </c>
    </row>
    <row r="929" spans="1:6" x14ac:dyDescent="0.3">
      <c r="A929">
        <v>843789</v>
      </c>
      <c r="B929">
        <v>3618</v>
      </c>
      <c r="C929">
        <v>10661</v>
      </c>
      <c r="D929">
        <v>1</v>
      </c>
      <c r="E929">
        <v>1</v>
      </c>
      <c r="F929">
        <v>3618</v>
      </c>
    </row>
    <row r="930" spans="1:6" x14ac:dyDescent="0.3">
      <c r="A930">
        <v>746230</v>
      </c>
      <c r="B930">
        <v>3603</v>
      </c>
      <c r="C930">
        <v>6650</v>
      </c>
      <c r="D930">
        <v>1</v>
      </c>
      <c r="E930">
        <v>1</v>
      </c>
      <c r="F930">
        <v>3603</v>
      </c>
    </row>
    <row r="931" spans="1:6" x14ac:dyDescent="0.3">
      <c r="A931">
        <v>846915</v>
      </c>
      <c r="B931">
        <v>3593</v>
      </c>
      <c r="C931">
        <v>6640</v>
      </c>
      <c r="D931">
        <v>1</v>
      </c>
      <c r="E931">
        <v>1</v>
      </c>
      <c r="F931">
        <v>3593</v>
      </c>
    </row>
    <row r="932" spans="1:6" x14ac:dyDescent="0.3">
      <c r="A932">
        <v>872925</v>
      </c>
      <c r="B932">
        <v>3523.9</v>
      </c>
      <c r="C932">
        <v>22162.9</v>
      </c>
      <c r="D932">
        <v>2</v>
      </c>
      <c r="E932">
        <v>2</v>
      </c>
      <c r="F932">
        <v>1761.95</v>
      </c>
    </row>
    <row r="933" spans="1:6" x14ac:dyDescent="0.3">
      <c r="A933">
        <v>521549</v>
      </c>
      <c r="B933">
        <v>3490</v>
      </c>
      <c r="C933">
        <v>11349</v>
      </c>
      <c r="D933">
        <v>1</v>
      </c>
      <c r="E933">
        <v>1</v>
      </c>
      <c r="F933">
        <v>3490</v>
      </c>
    </row>
    <row r="934" spans="1:6" x14ac:dyDescent="0.3">
      <c r="A934">
        <v>589439</v>
      </c>
      <c r="B934">
        <v>3447.2</v>
      </c>
      <c r="C934">
        <v>8755.2000000000007</v>
      </c>
      <c r="D934">
        <v>1</v>
      </c>
      <c r="E934">
        <v>1</v>
      </c>
      <c r="F934">
        <v>3447.2</v>
      </c>
    </row>
    <row r="935" spans="1:6" x14ac:dyDescent="0.3">
      <c r="A935">
        <v>414498</v>
      </c>
      <c r="B935">
        <v>3391.5</v>
      </c>
      <c r="C935">
        <v>60762.5</v>
      </c>
      <c r="D935">
        <v>7</v>
      </c>
      <c r="E935">
        <v>3</v>
      </c>
      <c r="F935">
        <v>484.5</v>
      </c>
    </row>
    <row r="936" spans="1:6" x14ac:dyDescent="0.3">
      <c r="A936">
        <v>899080</v>
      </c>
      <c r="B936">
        <v>3383</v>
      </c>
      <c r="C936">
        <v>10099</v>
      </c>
      <c r="D936">
        <v>1</v>
      </c>
      <c r="E936">
        <v>1</v>
      </c>
      <c r="F936">
        <v>3383</v>
      </c>
    </row>
    <row r="937" spans="1:6" x14ac:dyDescent="0.3">
      <c r="A937">
        <v>886563</v>
      </c>
      <c r="B937">
        <v>3370.75</v>
      </c>
      <c r="C937">
        <v>40187.75</v>
      </c>
      <c r="D937">
        <v>4</v>
      </c>
      <c r="E937">
        <v>2</v>
      </c>
      <c r="F937">
        <v>842.69</v>
      </c>
    </row>
    <row r="938" spans="1:6" x14ac:dyDescent="0.3">
      <c r="A938">
        <v>461055</v>
      </c>
      <c r="B938">
        <v>3299.4</v>
      </c>
      <c r="C938">
        <v>5106.3999999999996</v>
      </c>
      <c r="D938">
        <v>1</v>
      </c>
      <c r="E938">
        <v>1</v>
      </c>
      <c r="F938">
        <v>3299.4</v>
      </c>
    </row>
    <row r="939" spans="1:6" x14ac:dyDescent="0.3">
      <c r="A939">
        <v>971041</v>
      </c>
      <c r="B939">
        <v>3270.05</v>
      </c>
      <c r="C939">
        <v>15294.05</v>
      </c>
      <c r="D939">
        <v>2</v>
      </c>
      <c r="E939">
        <v>2</v>
      </c>
      <c r="F939">
        <v>1635.03</v>
      </c>
    </row>
    <row r="940" spans="1:6" x14ac:dyDescent="0.3">
      <c r="A940">
        <v>936989</v>
      </c>
      <c r="B940">
        <v>3247</v>
      </c>
      <c r="C940">
        <v>5490</v>
      </c>
      <c r="D940">
        <v>1</v>
      </c>
      <c r="E940">
        <v>1</v>
      </c>
      <c r="F940">
        <v>3247</v>
      </c>
    </row>
    <row r="941" spans="1:6" x14ac:dyDescent="0.3">
      <c r="A941">
        <v>834775</v>
      </c>
      <c r="B941">
        <v>3243.8</v>
      </c>
      <c r="C941">
        <v>63984.800000000003</v>
      </c>
      <c r="D941">
        <v>9</v>
      </c>
      <c r="E941">
        <v>4</v>
      </c>
      <c r="F941">
        <v>360.42</v>
      </c>
    </row>
    <row r="942" spans="1:6" x14ac:dyDescent="0.3">
      <c r="A942">
        <v>711540</v>
      </c>
      <c r="B942">
        <v>3232.35</v>
      </c>
      <c r="C942">
        <v>21497.35</v>
      </c>
      <c r="D942">
        <v>3</v>
      </c>
      <c r="E942">
        <v>2</v>
      </c>
      <c r="F942">
        <v>1077.45</v>
      </c>
    </row>
    <row r="943" spans="1:6" x14ac:dyDescent="0.3">
      <c r="A943">
        <v>604186</v>
      </c>
      <c r="B943">
        <v>3230</v>
      </c>
      <c r="C943">
        <v>9550</v>
      </c>
      <c r="D943">
        <v>1</v>
      </c>
      <c r="E943">
        <v>1</v>
      </c>
      <c r="F943">
        <v>3230</v>
      </c>
    </row>
    <row r="944" spans="1:6" x14ac:dyDescent="0.3">
      <c r="A944">
        <v>560589</v>
      </c>
      <c r="B944">
        <v>3131</v>
      </c>
      <c r="C944">
        <v>21079</v>
      </c>
      <c r="D944">
        <v>3</v>
      </c>
      <c r="E944">
        <v>2</v>
      </c>
      <c r="F944">
        <v>1043.67</v>
      </c>
    </row>
    <row r="945" spans="1:6" x14ac:dyDescent="0.3">
      <c r="A945">
        <v>570711</v>
      </c>
      <c r="B945">
        <v>3123.4</v>
      </c>
      <c r="C945">
        <v>17726.400000000001</v>
      </c>
      <c r="D945">
        <v>1</v>
      </c>
      <c r="E945">
        <v>1</v>
      </c>
      <c r="F945">
        <v>3123.4</v>
      </c>
    </row>
    <row r="946" spans="1:6" x14ac:dyDescent="0.3">
      <c r="A946">
        <v>758850</v>
      </c>
      <c r="B946">
        <v>3098.15</v>
      </c>
      <c r="C946">
        <v>62995.15</v>
      </c>
      <c r="D946">
        <v>5</v>
      </c>
      <c r="E946">
        <v>4</v>
      </c>
      <c r="F946">
        <v>619.63</v>
      </c>
    </row>
    <row r="947" spans="1:6" x14ac:dyDescent="0.3">
      <c r="A947">
        <v>340386</v>
      </c>
      <c r="B947">
        <v>3078.2</v>
      </c>
      <c r="C947">
        <v>18052.2</v>
      </c>
      <c r="D947">
        <v>3</v>
      </c>
      <c r="E947">
        <v>2</v>
      </c>
      <c r="F947">
        <v>1026.07</v>
      </c>
    </row>
    <row r="948" spans="1:6" x14ac:dyDescent="0.3">
      <c r="A948">
        <v>806063</v>
      </c>
      <c r="B948">
        <v>3046</v>
      </c>
      <c r="C948">
        <v>16478</v>
      </c>
      <c r="D948">
        <v>2</v>
      </c>
      <c r="E948">
        <v>1</v>
      </c>
      <c r="F948">
        <v>1523</v>
      </c>
    </row>
    <row r="949" spans="1:6" x14ac:dyDescent="0.3">
      <c r="A949">
        <v>440633</v>
      </c>
      <c r="B949">
        <v>3045</v>
      </c>
      <c r="C949">
        <v>24075</v>
      </c>
      <c r="D949">
        <v>3</v>
      </c>
      <c r="E949">
        <v>3</v>
      </c>
      <c r="F949">
        <v>1015</v>
      </c>
    </row>
    <row r="950" spans="1:6" x14ac:dyDescent="0.3">
      <c r="A950">
        <v>705543</v>
      </c>
      <c r="B950">
        <v>3040</v>
      </c>
      <c r="C950">
        <v>24829</v>
      </c>
      <c r="D950">
        <v>5</v>
      </c>
      <c r="E950">
        <v>3</v>
      </c>
      <c r="F950">
        <v>608</v>
      </c>
    </row>
    <row r="951" spans="1:6" x14ac:dyDescent="0.3">
      <c r="A951">
        <v>561792</v>
      </c>
      <c r="B951">
        <v>3031.6</v>
      </c>
      <c r="C951">
        <v>18453.599999999999</v>
      </c>
      <c r="D951">
        <v>2</v>
      </c>
      <c r="E951">
        <v>2</v>
      </c>
      <c r="F951">
        <v>1515.8</v>
      </c>
    </row>
    <row r="952" spans="1:6" x14ac:dyDescent="0.3">
      <c r="A952">
        <v>715895</v>
      </c>
      <c r="B952">
        <v>2999.7</v>
      </c>
      <c r="C952">
        <v>60532.7</v>
      </c>
      <c r="D952">
        <v>7</v>
      </c>
      <c r="E952">
        <v>5</v>
      </c>
      <c r="F952">
        <v>428.53</v>
      </c>
    </row>
    <row r="953" spans="1:6" x14ac:dyDescent="0.3">
      <c r="A953">
        <v>579167</v>
      </c>
      <c r="B953">
        <v>2991.8</v>
      </c>
      <c r="C953">
        <v>21983.8</v>
      </c>
      <c r="D953">
        <v>2</v>
      </c>
      <c r="E953">
        <v>2</v>
      </c>
      <c r="F953">
        <v>1495.9</v>
      </c>
    </row>
    <row r="954" spans="1:6" x14ac:dyDescent="0.3">
      <c r="A954">
        <v>775191</v>
      </c>
      <c r="B954">
        <v>2968.95</v>
      </c>
      <c r="C954">
        <v>18892.95</v>
      </c>
      <c r="D954">
        <v>3</v>
      </c>
      <c r="E954">
        <v>1</v>
      </c>
      <c r="F954">
        <v>989.65</v>
      </c>
    </row>
    <row r="955" spans="1:6" x14ac:dyDescent="0.3">
      <c r="A955">
        <v>746453</v>
      </c>
      <c r="B955">
        <v>2944</v>
      </c>
      <c r="C955">
        <v>9987</v>
      </c>
      <c r="D955">
        <v>1</v>
      </c>
      <c r="E955">
        <v>1</v>
      </c>
      <c r="F955">
        <v>2944</v>
      </c>
    </row>
    <row r="956" spans="1:6" x14ac:dyDescent="0.3">
      <c r="A956">
        <v>795417</v>
      </c>
      <c r="B956">
        <v>2824</v>
      </c>
      <c r="C956">
        <v>11503</v>
      </c>
      <c r="D956">
        <v>1</v>
      </c>
      <c r="E956">
        <v>1</v>
      </c>
      <c r="F956">
        <v>2824</v>
      </c>
    </row>
    <row r="957" spans="1:6" x14ac:dyDescent="0.3">
      <c r="A957">
        <v>497979</v>
      </c>
      <c r="B957">
        <v>2813.65</v>
      </c>
      <c r="C957">
        <v>26268.65</v>
      </c>
      <c r="D957">
        <v>5</v>
      </c>
      <c r="E957">
        <v>2</v>
      </c>
      <c r="F957">
        <v>562.73</v>
      </c>
    </row>
    <row r="958" spans="1:6" x14ac:dyDescent="0.3">
      <c r="A958">
        <v>363690</v>
      </c>
      <c r="B958">
        <v>2810</v>
      </c>
      <c r="C958">
        <v>9130</v>
      </c>
      <c r="D958">
        <v>1</v>
      </c>
      <c r="E958">
        <v>1</v>
      </c>
      <c r="F958">
        <v>2810</v>
      </c>
    </row>
    <row r="959" spans="1:6" x14ac:dyDescent="0.3">
      <c r="A959">
        <v>239589</v>
      </c>
      <c r="B959">
        <v>2769</v>
      </c>
      <c r="C959">
        <v>18191</v>
      </c>
      <c r="D959">
        <v>2</v>
      </c>
      <c r="E959">
        <v>2</v>
      </c>
      <c r="F959">
        <v>1384.5</v>
      </c>
    </row>
    <row r="960" spans="1:6" x14ac:dyDescent="0.3">
      <c r="A960">
        <v>396243</v>
      </c>
      <c r="B960">
        <v>2704.1</v>
      </c>
      <c r="C960">
        <v>27315.1</v>
      </c>
      <c r="D960">
        <v>3</v>
      </c>
      <c r="E960">
        <v>3</v>
      </c>
      <c r="F960">
        <v>901.37</v>
      </c>
    </row>
    <row r="961" spans="1:6" x14ac:dyDescent="0.3">
      <c r="A961">
        <v>975959</v>
      </c>
      <c r="B961">
        <v>2670</v>
      </c>
      <c r="C961">
        <v>13450</v>
      </c>
      <c r="D961">
        <v>1</v>
      </c>
      <c r="E961">
        <v>1</v>
      </c>
      <c r="F961">
        <v>2670</v>
      </c>
    </row>
    <row r="962" spans="1:6" x14ac:dyDescent="0.3">
      <c r="A962">
        <v>921568</v>
      </c>
      <c r="B962">
        <v>2669</v>
      </c>
      <c r="C962">
        <v>14545</v>
      </c>
      <c r="D962">
        <v>2</v>
      </c>
      <c r="E962">
        <v>2</v>
      </c>
      <c r="F962">
        <v>1334.5</v>
      </c>
    </row>
    <row r="963" spans="1:6" x14ac:dyDescent="0.3">
      <c r="A963">
        <v>211068</v>
      </c>
      <c r="B963">
        <v>2652.2</v>
      </c>
      <c r="C963">
        <v>19878.2</v>
      </c>
      <c r="D963">
        <v>3</v>
      </c>
      <c r="E963">
        <v>3</v>
      </c>
      <c r="F963">
        <v>884.07</v>
      </c>
    </row>
    <row r="964" spans="1:6" x14ac:dyDescent="0.3">
      <c r="A964">
        <v>224223</v>
      </c>
      <c r="B964">
        <v>2581</v>
      </c>
      <c r="C964">
        <v>42306</v>
      </c>
      <c r="D964">
        <v>5</v>
      </c>
      <c r="E964">
        <v>4</v>
      </c>
      <c r="F964">
        <v>516.20000000000005</v>
      </c>
    </row>
    <row r="965" spans="1:6" x14ac:dyDescent="0.3">
      <c r="A965">
        <v>315830</v>
      </c>
      <c r="B965">
        <v>2544</v>
      </c>
      <c r="C965">
        <v>11503</v>
      </c>
      <c r="D965">
        <v>2</v>
      </c>
      <c r="E965">
        <v>2</v>
      </c>
      <c r="F965">
        <v>1272</v>
      </c>
    </row>
    <row r="966" spans="1:6" x14ac:dyDescent="0.3">
      <c r="A966">
        <v>489511</v>
      </c>
      <c r="B966">
        <v>2538.9499999999998</v>
      </c>
      <c r="C966">
        <v>56441.95</v>
      </c>
      <c r="D966">
        <v>6</v>
      </c>
      <c r="E966">
        <v>4</v>
      </c>
      <c r="F966">
        <v>423.16</v>
      </c>
    </row>
    <row r="967" spans="1:6" x14ac:dyDescent="0.3">
      <c r="A967">
        <v>565227</v>
      </c>
      <c r="B967">
        <v>2523.5</v>
      </c>
      <c r="C967">
        <v>41431.5</v>
      </c>
      <c r="D967">
        <v>4</v>
      </c>
      <c r="E967">
        <v>3</v>
      </c>
      <c r="F967">
        <v>630.88</v>
      </c>
    </row>
    <row r="968" spans="1:6" x14ac:dyDescent="0.3">
      <c r="A968">
        <v>201258</v>
      </c>
      <c r="B968">
        <v>2476.5</v>
      </c>
      <c r="C968">
        <v>54034.5</v>
      </c>
      <c r="D968">
        <v>6</v>
      </c>
      <c r="E968">
        <v>3</v>
      </c>
      <c r="F968">
        <v>412.75</v>
      </c>
    </row>
    <row r="969" spans="1:6" x14ac:dyDescent="0.3">
      <c r="A969">
        <v>338610</v>
      </c>
      <c r="B969">
        <v>2432.1999999999998</v>
      </c>
      <c r="C969">
        <v>48461.2</v>
      </c>
      <c r="D969">
        <v>4</v>
      </c>
      <c r="E969">
        <v>2</v>
      </c>
      <c r="F969">
        <v>608.04999999999995</v>
      </c>
    </row>
    <row r="970" spans="1:6" x14ac:dyDescent="0.3">
      <c r="A970">
        <v>794229</v>
      </c>
      <c r="B970">
        <v>2408.4</v>
      </c>
      <c r="C970">
        <v>73088.399999999994</v>
      </c>
      <c r="D970">
        <v>7</v>
      </c>
      <c r="E970">
        <v>2</v>
      </c>
      <c r="F970">
        <v>344.06</v>
      </c>
    </row>
    <row r="971" spans="1:6" x14ac:dyDescent="0.3">
      <c r="A971">
        <v>919265</v>
      </c>
      <c r="B971">
        <v>2378</v>
      </c>
      <c r="C971">
        <v>24840</v>
      </c>
      <c r="D971">
        <v>2</v>
      </c>
      <c r="E971">
        <v>2</v>
      </c>
      <c r="F971">
        <v>1189</v>
      </c>
    </row>
    <row r="972" spans="1:6" x14ac:dyDescent="0.3">
      <c r="A972">
        <v>652917</v>
      </c>
      <c r="B972">
        <v>2353</v>
      </c>
      <c r="C972">
        <v>12019</v>
      </c>
      <c r="D972">
        <v>2</v>
      </c>
      <c r="E972">
        <v>1</v>
      </c>
      <c r="F972">
        <v>1176.5</v>
      </c>
    </row>
    <row r="973" spans="1:6" x14ac:dyDescent="0.3">
      <c r="A973">
        <v>269918</v>
      </c>
      <c r="B973">
        <v>2322</v>
      </c>
      <c r="C973">
        <v>9038</v>
      </c>
      <c r="D973">
        <v>1</v>
      </c>
      <c r="E973">
        <v>1</v>
      </c>
      <c r="F973">
        <v>2322</v>
      </c>
    </row>
    <row r="974" spans="1:6" x14ac:dyDescent="0.3">
      <c r="A974">
        <v>323224</v>
      </c>
      <c r="B974">
        <v>2248</v>
      </c>
      <c r="C974">
        <v>14666</v>
      </c>
      <c r="D974">
        <v>3</v>
      </c>
      <c r="E974">
        <v>2</v>
      </c>
      <c r="F974">
        <v>749.33</v>
      </c>
    </row>
    <row r="975" spans="1:6" x14ac:dyDescent="0.3">
      <c r="A975">
        <v>862398</v>
      </c>
      <c r="B975">
        <v>2213.4499999999998</v>
      </c>
      <c r="C975">
        <v>38048.449999999997</v>
      </c>
      <c r="D975">
        <v>5</v>
      </c>
      <c r="E975">
        <v>2</v>
      </c>
      <c r="F975">
        <v>442.69</v>
      </c>
    </row>
    <row r="976" spans="1:6" x14ac:dyDescent="0.3">
      <c r="A976">
        <v>809303</v>
      </c>
      <c r="B976">
        <v>2143.6999999999998</v>
      </c>
      <c r="C976">
        <v>24976.7</v>
      </c>
      <c r="D976">
        <v>4</v>
      </c>
      <c r="E976">
        <v>3</v>
      </c>
      <c r="F976">
        <v>535.92999999999995</v>
      </c>
    </row>
    <row r="977" spans="1:6" x14ac:dyDescent="0.3">
      <c r="A977">
        <v>704906</v>
      </c>
      <c r="B977">
        <v>2098</v>
      </c>
      <c r="C977">
        <v>10777</v>
      </c>
      <c r="D977">
        <v>1</v>
      </c>
      <c r="E977">
        <v>1</v>
      </c>
      <c r="F977">
        <v>2098</v>
      </c>
    </row>
    <row r="978" spans="1:6" x14ac:dyDescent="0.3">
      <c r="A978">
        <v>705719</v>
      </c>
      <c r="B978">
        <v>2080</v>
      </c>
      <c r="C978">
        <v>37655</v>
      </c>
      <c r="D978">
        <v>5</v>
      </c>
      <c r="E978">
        <v>4</v>
      </c>
      <c r="F978">
        <v>416</v>
      </c>
    </row>
    <row r="979" spans="1:6" x14ac:dyDescent="0.3">
      <c r="A979">
        <v>576712</v>
      </c>
      <c r="B979">
        <v>2041.7</v>
      </c>
      <c r="C979">
        <v>64166.7</v>
      </c>
      <c r="D979">
        <v>9</v>
      </c>
      <c r="E979">
        <v>4</v>
      </c>
      <c r="F979">
        <v>226.86</v>
      </c>
    </row>
    <row r="980" spans="1:6" x14ac:dyDescent="0.3">
      <c r="A980">
        <v>741737</v>
      </c>
      <c r="B980">
        <v>1995.65</v>
      </c>
      <c r="C980">
        <v>8711.65</v>
      </c>
      <c r="D980">
        <v>1</v>
      </c>
      <c r="E980">
        <v>1</v>
      </c>
      <c r="F980">
        <v>1995.65</v>
      </c>
    </row>
    <row r="981" spans="1:6" x14ac:dyDescent="0.3">
      <c r="A981">
        <v>462292</v>
      </c>
      <c r="B981">
        <v>1963.15</v>
      </c>
      <c r="C981">
        <v>54778.15</v>
      </c>
      <c r="D981">
        <v>6</v>
      </c>
      <c r="E981">
        <v>4</v>
      </c>
      <c r="F981">
        <v>327.19</v>
      </c>
    </row>
    <row r="982" spans="1:6" x14ac:dyDescent="0.3">
      <c r="A982">
        <v>455506</v>
      </c>
      <c r="B982">
        <v>1961.5</v>
      </c>
      <c r="C982">
        <v>14408.5</v>
      </c>
      <c r="D982">
        <v>3</v>
      </c>
      <c r="E982">
        <v>3</v>
      </c>
      <c r="F982">
        <v>653.83000000000004</v>
      </c>
    </row>
    <row r="983" spans="1:6" x14ac:dyDescent="0.3">
      <c r="A983">
        <v>248693</v>
      </c>
      <c r="B983">
        <v>1849</v>
      </c>
      <c r="C983">
        <v>44229</v>
      </c>
      <c r="D983">
        <v>6</v>
      </c>
      <c r="E983">
        <v>3</v>
      </c>
      <c r="F983">
        <v>308.17</v>
      </c>
    </row>
    <row r="984" spans="1:6" x14ac:dyDescent="0.3">
      <c r="A984">
        <v>727611</v>
      </c>
      <c r="B984">
        <v>1820.45</v>
      </c>
      <c r="C984">
        <v>23527.45</v>
      </c>
      <c r="D984">
        <v>4</v>
      </c>
      <c r="E984">
        <v>3</v>
      </c>
      <c r="F984">
        <v>455.11</v>
      </c>
    </row>
    <row r="985" spans="1:6" x14ac:dyDescent="0.3">
      <c r="A985">
        <v>408535</v>
      </c>
      <c r="B985">
        <v>1797</v>
      </c>
      <c r="C985">
        <v>65326</v>
      </c>
      <c r="D985">
        <v>5</v>
      </c>
      <c r="E985">
        <v>3</v>
      </c>
      <c r="F985">
        <v>359.4</v>
      </c>
    </row>
    <row r="986" spans="1:6" x14ac:dyDescent="0.3">
      <c r="A986">
        <v>256757</v>
      </c>
      <c r="B986">
        <v>1761</v>
      </c>
      <c r="C986">
        <v>9620</v>
      </c>
      <c r="D986">
        <v>1</v>
      </c>
      <c r="E986">
        <v>1</v>
      </c>
      <c r="F986">
        <v>1761</v>
      </c>
    </row>
    <row r="987" spans="1:6" x14ac:dyDescent="0.3">
      <c r="A987">
        <v>885073</v>
      </c>
      <c r="B987">
        <v>1747.5</v>
      </c>
      <c r="C987">
        <v>33191.5</v>
      </c>
      <c r="D987">
        <v>4</v>
      </c>
      <c r="E987">
        <v>2</v>
      </c>
      <c r="F987">
        <v>436.88</v>
      </c>
    </row>
    <row r="988" spans="1:6" x14ac:dyDescent="0.3">
      <c r="A988">
        <v>831264</v>
      </c>
      <c r="B988">
        <v>1665.9</v>
      </c>
      <c r="C988">
        <v>14011.9</v>
      </c>
      <c r="D988">
        <v>2</v>
      </c>
      <c r="E988">
        <v>2</v>
      </c>
      <c r="F988">
        <v>832.95</v>
      </c>
    </row>
    <row r="989" spans="1:6" x14ac:dyDescent="0.3">
      <c r="A989">
        <v>966288</v>
      </c>
      <c r="B989">
        <v>1569</v>
      </c>
      <c r="C989">
        <v>11067</v>
      </c>
      <c r="D989">
        <v>2</v>
      </c>
      <c r="E989">
        <v>2</v>
      </c>
      <c r="F989">
        <v>784.5</v>
      </c>
    </row>
    <row r="990" spans="1:6" x14ac:dyDescent="0.3">
      <c r="A990">
        <v>269832</v>
      </c>
      <c r="B990">
        <v>1567</v>
      </c>
      <c r="C990">
        <v>8682</v>
      </c>
      <c r="D990">
        <v>2</v>
      </c>
      <c r="E990">
        <v>2</v>
      </c>
      <c r="F990">
        <v>783.5</v>
      </c>
    </row>
    <row r="991" spans="1:6" x14ac:dyDescent="0.3">
      <c r="A991">
        <v>244235</v>
      </c>
      <c r="B991">
        <v>1567</v>
      </c>
      <c r="C991">
        <v>3810</v>
      </c>
      <c r="D991">
        <v>1</v>
      </c>
      <c r="E991">
        <v>1</v>
      </c>
      <c r="F991">
        <v>1567</v>
      </c>
    </row>
    <row r="992" spans="1:6" x14ac:dyDescent="0.3">
      <c r="A992">
        <v>694580</v>
      </c>
      <c r="B992">
        <v>1566.05</v>
      </c>
      <c r="C992">
        <v>10245.049999999999</v>
      </c>
      <c r="D992">
        <v>1</v>
      </c>
      <c r="E992">
        <v>1</v>
      </c>
      <c r="F992">
        <v>1566.05</v>
      </c>
    </row>
    <row r="993" spans="1:6" x14ac:dyDescent="0.3">
      <c r="A993">
        <v>848696</v>
      </c>
      <c r="B993">
        <v>1495.9</v>
      </c>
      <c r="C993">
        <v>78252.899999999994</v>
      </c>
      <c r="D993">
        <v>7</v>
      </c>
      <c r="E993">
        <v>3</v>
      </c>
      <c r="F993">
        <v>213.7</v>
      </c>
    </row>
    <row r="994" spans="1:6" x14ac:dyDescent="0.3">
      <c r="A994">
        <v>216112</v>
      </c>
      <c r="B994">
        <v>1481.95</v>
      </c>
      <c r="C994">
        <v>2300.9499999999998</v>
      </c>
      <c r="D994">
        <v>1</v>
      </c>
      <c r="E994">
        <v>1</v>
      </c>
      <c r="F994">
        <v>1481.95</v>
      </c>
    </row>
    <row r="995" spans="1:6" x14ac:dyDescent="0.3">
      <c r="A995">
        <v>244476</v>
      </c>
      <c r="B995">
        <v>1452</v>
      </c>
      <c r="C995">
        <v>25029</v>
      </c>
      <c r="D995">
        <v>3</v>
      </c>
      <c r="E995">
        <v>1</v>
      </c>
      <c r="F995">
        <v>484</v>
      </c>
    </row>
    <row r="996" spans="1:6" x14ac:dyDescent="0.3">
      <c r="A996">
        <v>375715</v>
      </c>
      <c r="B996">
        <v>1436.75</v>
      </c>
      <c r="C996">
        <v>6744.75</v>
      </c>
      <c r="D996">
        <v>1</v>
      </c>
      <c r="E996">
        <v>1</v>
      </c>
      <c r="F996">
        <v>1436.75</v>
      </c>
    </row>
    <row r="997" spans="1:6" x14ac:dyDescent="0.3">
      <c r="A997">
        <v>608654</v>
      </c>
      <c r="B997">
        <v>1423.3</v>
      </c>
      <c r="C997">
        <v>42233.3</v>
      </c>
      <c r="D997">
        <v>4</v>
      </c>
      <c r="E997">
        <v>3</v>
      </c>
      <c r="F997">
        <v>355.83</v>
      </c>
    </row>
    <row r="998" spans="1:6" x14ac:dyDescent="0.3">
      <c r="A998">
        <v>920767</v>
      </c>
      <c r="B998">
        <v>1412.3</v>
      </c>
      <c r="C998">
        <v>13999.3</v>
      </c>
      <c r="D998">
        <v>2</v>
      </c>
      <c r="E998">
        <v>2</v>
      </c>
      <c r="F998">
        <v>706.15</v>
      </c>
    </row>
    <row r="999" spans="1:6" x14ac:dyDescent="0.3">
      <c r="A999">
        <v>666453</v>
      </c>
      <c r="B999">
        <v>1387.4</v>
      </c>
      <c r="C999">
        <v>19282.400000000001</v>
      </c>
      <c r="D999">
        <v>3</v>
      </c>
      <c r="E999">
        <v>3</v>
      </c>
      <c r="F999">
        <v>462.47</v>
      </c>
    </row>
    <row r="1000" spans="1:6" x14ac:dyDescent="0.3">
      <c r="A1000">
        <v>365860</v>
      </c>
      <c r="B1000">
        <v>1224.9000000000001</v>
      </c>
      <c r="C1000">
        <v>57689.9</v>
      </c>
      <c r="D1000">
        <v>7</v>
      </c>
      <c r="E1000">
        <v>4</v>
      </c>
      <c r="F1000">
        <v>174.99</v>
      </c>
    </row>
    <row r="1001" spans="1:6" x14ac:dyDescent="0.3">
      <c r="A1001">
        <v>364631</v>
      </c>
      <c r="B1001">
        <v>1192.9000000000001</v>
      </c>
      <c r="C1001">
        <v>17928.900000000001</v>
      </c>
      <c r="D1001">
        <v>2</v>
      </c>
      <c r="E1001">
        <v>2</v>
      </c>
      <c r="F1001">
        <v>596.45000000000005</v>
      </c>
    </row>
    <row r="1002" spans="1:6" x14ac:dyDescent="0.3">
      <c r="A1002">
        <v>454897</v>
      </c>
      <c r="B1002">
        <v>1180</v>
      </c>
      <c r="C1002">
        <v>4794</v>
      </c>
      <c r="D1002">
        <v>2</v>
      </c>
      <c r="E1002">
        <v>1</v>
      </c>
      <c r="F1002">
        <v>590</v>
      </c>
    </row>
    <row r="1003" spans="1:6" x14ac:dyDescent="0.3">
      <c r="A1003">
        <v>334475</v>
      </c>
      <c r="B1003">
        <v>1176.5999999999999</v>
      </c>
      <c r="C1003">
        <v>24753.599999999999</v>
      </c>
      <c r="D1003">
        <v>3</v>
      </c>
      <c r="E1003">
        <v>1</v>
      </c>
      <c r="F1003">
        <v>392.2</v>
      </c>
    </row>
    <row r="1004" spans="1:6" x14ac:dyDescent="0.3">
      <c r="A1004">
        <v>814549</v>
      </c>
      <c r="B1004">
        <v>1131.45</v>
      </c>
      <c r="C1004">
        <v>21014.45</v>
      </c>
      <c r="D1004">
        <v>3</v>
      </c>
      <c r="E1004">
        <v>3</v>
      </c>
      <c r="F1004">
        <v>377.15</v>
      </c>
    </row>
    <row r="1005" spans="1:6" x14ac:dyDescent="0.3">
      <c r="A1005">
        <v>632373</v>
      </c>
      <c r="B1005">
        <v>1123.1500000000001</v>
      </c>
      <c r="C1005">
        <v>11739.15</v>
      </c>
      <c r="D1005">
        <v>2</v>
      </c>
      <c r="E1005">
        <v>2</v>
      </c>
      <c r="F1005">
        <v>561.58000000000004</v>
      </c>
    </row>
    <row r="1006" spans="1:6" x14ac:dyDescent="0.3">
      <c r="A1006">
        <v>410445</v>
      </c>
      <c r="B1006">
        <v>1119</v>
      </c>
      <c r="C1006">
        <v>29250</v>
      </c>
      <c r="D1006">
        <v>5</v>
      </c>
      <c r="E1006">
        <v>3</v>
      </c>
      <c r="F1006">
        <v>223.8</v>
      </c>
    </row>
    <row r="1007" spans="1:6" x14ac:dyDescent="0.3">
      <c r="A1007">
        <v>387316</v>
      </c>
      <c r="B1007">
        <v>1008</v>
      </c>
      <c r="C1007">
        <v>50706</v>
      </c>
      <c r="D1007">
        <v>5</v>
      </c>
      <c r="E1007">
        <v>4</v>
      </c>
      <c r="F1007">
        <v>201.6</v>
      </c>
    </row>
    <row r="1008" spans="1:6" x14ac:dyDescent="0.3">
      <c r="A1008">
        <v>653214</v>
      </c>
      <c r="B1008">
        <v>987.6</v>
      </c>
      <c r="C1008">
        <v>63081.599999999999</v>
      </c>
      <c r="D1008">
        <v>6</v>
      </c>
      <c r="E1008">
        <v>2</v>
      </c>
      <c r="F1008">
        <v>164.6</v>
      </c>
    </row>
    <row r="1009" spans="1:6" x14ac:dyDescent="0.3">
      <c r="A1009">
        <v>917897</v>
      </c>
      <c r="B1009">
        <v>979.95</v>
      </c>
      <c r="C1009">
        <v>7695.95</v>
      </c>
      <c r="D1009">
        <v>1</v>
      </c>
      <c r="E1009">
        <v>1</v>
      </c>
      <c r="F1009">
        <v>979.95</v>
      </c>
    </row>
    <row r="1010" spans="1:6" x14ac:dyDescent="0.3">
      <c r="A1010">
        <v>819489</v>
      </c>
      <c r="B1010">
        <v>972</v>
      </c>
      <c r="C1010">
        <v>14661</v>
      </c>
      <c r="D1010">
        <v>1</v>
      </c>
      <c r="E1010">
        <v>1</v>
      </c>
      <c r="F1010">
        <v>972</v>
      </c>
    </row>
    <row r="1011" spans="1:6" x14ac:dyDescent="0.3">
      <c r="A1011">
        <v>763996</v>
      </c>
      <c r="B1011">
        <v>935.1</v>
      </c>
      <c r="C1011">
        <v>7978.1</v>
      </c>
      <c r="D1011">
        <v>1</v>
      </c>
      <c r="E1011">
        <v>1</v>
      </c>
      <c r="F1011">
        <v>935.1</v>
      </c>
    </row>
    <row r="1012" spans="1:6" x14ac:dyDescent="0.3">
      <c r="A1012">
        <v>454854</v>
      </c>
      <c r="B1012">
        <v>903.35</v>
      </c>
      <c r="C1012">
        <v>11809.35</v>
      </c>
      <c r="D1012">
        <v>2</v>
      </c>
      <c r="E1012">
        <v>2</v>
      </c>
      <c r="F1012">
        <v>451.68</v>
      </c>
    </row>
    <row r="1013" spans="1:6" x14ac:dyDescent="0.3">
      <c r="A1013">
        <v>418877</v>
      </c>
      <c r="B1013">
        <v>897</v>
      </c>
      <c r="C1013">
        <v>19536</v>
      </c>
      <c r="D1013">
        <v>2</v>
      </c>
      <c r="E1013">
        <v>2</v>
      </c>
      <c r="F1013">
        <v>448.5</v>
      </c>
    </row>
    <row r="1014" spans="1:6" x14ac:dyDescent="0.3">
      <c r="A1014">
        <v>388783</v>
      </c>
      <c r="B1014">
        <v>783.8</v>
      </c>
      <c r="C1014">
        <v>27752.799999999999</v>
      </c>
      <c r="D1014">
        <v>5</v>
      </c>
      <c r="E1014">
        <v>3</v>
      </c>
      <c r="F1014">
        <v>156.76</v>
      </c>
    </row>
    <row r="1015" spans="1:6" x14ac:dyDescent="0.3">
      <c r="A1015">
        <v>431307</v>
      </c>
      <c r="B1015">
        <v>737</v>
      </c>
      <c r="C1015">
        <v>12774</v>
      </c>
      <c r="D1015">
        <v>4</v>
      </c>
      <c r="E1015">
        <v>2</v>
      </c>
      <c r="F1015">
        <v>184.25</v>
      </c>
    </row>
    <row r="1016" spans="1:6" x14ac:dyDescent="0.3">
      <c r="A1016">
        <v>863653</v>
      </c>
      <c r="B1016">
        <v>655.8</v>
      </c>
      <c r="C1016">
        <v>14344.8</v>
      </c>
      <c r="D1016">
        <v>1</v>
      </c>
      <c r="E1016">
        <v>1</v>
      </c>
      <c r="F1016">
        <v>655.8</v>
      </c>
    </row>
    <row r="1017" spans="1:6" x14ac:dyDescent="0.3">
      <c r="A1017">
        <v>281721</v>
      </c>
      <c r="B1017">
        <v>636</v>
      </c>
      <c r="C1017">
        <v>35057</v>
      </c>
      <c r="D1017">
        <v>3</v>
      </c>
      <c r="E1017">
        <v>2</v>
      </c>
      <c r="F1017">
        <v>212</v>
      </c>
    </row>
    <row r="1018" spans="1:6" x14ac:dyDescent="0.3">
      <c r="A1018">
        <v>583010</v>
      </c>
      <c r="B1018">
        <v>629.85</v>
      </c>
      <c r="C1018">
        <v>28068.85</v>
      </c>
      <c r="D1018">
        <v>5</v>
      </c>
      <c r="E1018">
        <v>5</v>
      </c>
      <c r="F1018">
        <v>125.97</v>
      </c>
    </row>
    <row r="1019" spans="1:6" x14ac:dyDescent="0.3">
      <c r="A1019">
        <v>790525</v>
      </c>
      <c r="B1019">
        <v>612.20000000000005</v>
      </c>
      <c r="C1019">
        <v>30233.200000000001</v>
      </c>
      <c r="D1019">
        <v>3</v>
      </c>
      <c r="E1019">
        <v>2</v>
      </c>
      <c r="F1019">
        <v>204.07</v>
      </c>
    </row>
    <row r="1020" spans="1:6" x14ac:dyDescent="0.3">
      <c r="A1020">
        <v>764139</v>
      </c>
      <c r="B1020">
        <v>605.6</v>
      </c>
      <c r="C1020">
        <v>7321.6</v>
      </c>
      <c r="D1020">
        <v>1</v>
      </c>
      <c r="E1020">
        <v>1</v>
      </c>
      <c r="F1020">
        <v>605.6</v>
      </c>
    </row>
    <row r="1021" spans="1:6" x14ac:dyDescent="0.3">
      <c r="A1021">
        <v>980762</v>
      </c>
      <c r="B1021">
        <v>588</v>
      </c>
      <c r="C1021">
        <v>14277</v>
      </c>
      <c r="D1021">
        <v>1</v>
      </c>
      <c r="E1021">
        <v>1</v>
      </c>
      <c r="F1021">
        <v>588</v>
      </c>
    </row>
    <row r="1022" spans="1:6" x14ac:dyDescent="0.3">
      <c r="A1022">
        <v>572787</v>
      </c>
      <c r="B1022">
        <v>538</v>
      </c>
      <c r="C1022">
        <v>50925</v>
      </c>
      <c r="D1022">
        <v>6</v>
      </c>
      <c r="E1022">
        <v>3</v>
      </c>
      <c r="F1022">
        <v>89.67</v>
      </c>
    </row>
    <row r="1023" spans="1:6" x14ac:dyDescent="0.3">
      <c r="A1023">
        <v>393079</v>
      </c>
      <c r="B1023">
        <v>492</v>
      </c>
      <c r="C1023">
        <v>6963</v>
      </c>
      <c r="D1023">
        <v>3</v>
      </c>
      <c r="E1023">
        <v>2</v>
      </c>
      <c r="F1023">
        <v>164</v>
      </c>
    </row>
    <row r="1024" spans="1:6" x14ac:dyDescent="0.3">
      <c r="A1024">
        <v>291061</v>
      </c>
      <c r="B1024">
        <v>476.4</v>
      </c>
      <c r="C1024">
        <v>63710.400000000001</v>
      </c>
      <c r="D1024">
        <v>8</v>
      </c>
      <c r="E1024">
        <v>4</v>
      </c>
      <c r="F1024">
        <v>59.55</v>
      </c>
    </row>
    <row r="1025" spans="1:6" x14ac:dyDescent="0.3">
      <c r="A1025">
        <v>787923</v>
      </c>
      <c r="B1025">
        <v>460.05</v>
      </c>
      <c r="C1025">
        <v>10562.05</v>
      </c>
      <c r="D1025">
        <v>2</v>
      </c>
      <c r="E1025">
        <v>2</v>
      </c>
      <c r="F1025">
        <v>230.03</v>
      </c>
    </row>
    <row r="1026" spans="1:6" x14ac:dyDescent="0.3">
      <c r="A1026">
        <v>242627</v>
      </c>
      <c r="B1026">
        <v>423</v>
      </c>
      <c r="C1026">
        <v>3470</v>
      </c>
      <c r="D1026">
        <v>1</v>
      </c>
      <c r="E1026">
        <v>1</v>
      </c>
      <c r="F1026">
        <v>423</v>
      </c>
    </row>
    <row r="1027" spans="1:6" x14ac:dyDescent="0.3">
      <c r="A1027">
        <v>443977</v>
      </c>
      <c r="B1027">
        <v>388.35</v>
      </c>
      <c r="C1027">
        <v>20171.349999999999</v>
      </c>
      <c r="D1027">
        <v>3</v>
      </c>
      <c r="E1027">
        <v>2</v>
      </c>
      <c r="F1027">
        <v>129.44999999999999</v>
      </c>
    </row>
    <row r="1028" spans="1:6" x14ac:dyDescent="0.3">
      <c r="A1028">
        <v>955562</v>
      </c>
      <c r="B1028">
        <v>382</v>
      </c>
      <c r="C1028">
        <v>13022</v>
      </c>
      <c r="D1028">
        <v>2</v>
      </c>
      <c r="E1028">
        <v>1</v>
      </c>
      <c r="F1028">
        <v>191</v>
      </c>
    </row>
    <row r="1029" spans="1:6" x14ac:dyDescent="0.3">
      <c r="A1029">
        <v>705065</v>
      </c>
      <c r="B1029">
        <v>333</v>
      </c>
      <c r="C1029">
        <v>7049</v>
      </c>
      <c r="D1029">
        <v>1</v>
      </c>
      <c r="E1029">
        <v>1</v>
      </c>
      <c r="F1029">
        <v>333</v>
      </c>
    </row>
    <row r="1030" spans="1:6" x14ac:dyDescent="0.3">
      <c r="A1030">
        <v>704605</v>
      </c>
      <c r="B1030">
        <v>332</v>
      </c>
      <c r="C1030">
        <v>14935</v>
      </c>
      <c r="D1030">
        <v>1</v>
      </c>
      <c r="E1030">
        <v>1</v>
      </c>
      <c r="F1030">
        <v>332</v>
      </c>
    </row>
    <row r="1031" spans="1:6" x14ac:dyDescent="0.3">
      <c r="A1031">
        <v>824702</v>
      </c>
      <c r="B1031">
        <v>313</v>
      </c>
      <c r="C1031">
        <v>6633</v>
      </c>
      <c r="D1031">
        <v>1</v>
      </c>
      <c r="E1031">
        <v>1</v>
      </c>
      <c r="F1031">
        <v>313</v>
      </c>
    </row>
    <row r="1032" spans="1:6" x14ac:dyDescent="0.3">
      <c r="A1032">
        <v>427114</v>
      </c>
      <c r="B1032">
        <v>293</v>
      </c>
      <c r="C1032">
        <v>6613</v>
      </c>
      <c r="D1032">
        <v>1</v>
      </c>
      <c r="E1032">
        <v>1</v>
      </c>
      <c r="F1032">
        <v>293</v>
      </c>
    </row>
    <row r="1033" spans="1:6" x14ac:dyDescent="0.3">
      <c r="A1033">
        <v>473791</v>
      </c>
      <c r="B1033">
        <v>254.3</v>
      </c>
      <c r="C1033">
        <v>12841.3</v>
      </c>
      <c r="D1033">
        <v>2</v>
      </c>
      <c r="E1033">
        <v>2</v>
      </c>
      <c r="F1033">
        <v>127.15</v>
      </c>
    </row>
    <row r="1034" spans="1:6" x14ac:dyDescent="0.3">
      <c r="A1034">
        <v>611484</v>
      </c>
      <c r="B1034">
        <v>232.05</v>
      </c>
      <c r="C1034">
        <v>23687.05</v>
      </c>
      <c r="D1034">
        <v>5</v>
      </c>
      <c r="E1034">
        <v>2</v>
      </c>
      <c r="F1034">
        <v>46.41</v>
      </c>
    </row>
    <row r="1035" spans="1:6" x14ac:dyDescent="0.3">
      <c r="A1035">
        <v>816225</v>
      </c>
      <c r="B1035">
        <v>220</v>
      </c>
      <c r="C1035">
        <v>5523</v>
      </c>
      <c r="D1035">
        <v>1</v>
      </c>
      <c r="E1035">
        <v>1</v>
      </c>
      <c r="F1035">
        <v>220</v>
      </c>
    </row>
    <row r="1036" spans="1:6" x14ac:dyDescent="0.3">
      <c r="A1036">
        <v>856912</v>
      </c>
      <c r="B1036">
        <v>203.7</v>
      </c>
      <c r="C1036">
        <v>14806.7</v>
      </c>
      <c r="D1036">
        <v>1</v>
      </c>
      <c r="E1036">
        <v>1</v>
      </c>
      <c r="F1036">
        <v>203.7</v>
      </c>
    </row>
    <row r="1037" spans="1:6" x14ac:dyDescent="0.3">
      <c r="A1037">
        <v>737544</v>
      </c>
      <c r="B1037">
        <v>145.94999999999999</v>
      </c>
      <c r="C1037">
        <v>3192.95</v>
      </c>
      <c r="D1037">
        <v>1</v>
      </c>
      <c r="E1037">
        <v>1</v>
      </c>
      <c r="F1037">
        <v>145.94999999999999</v>
      </c>
    </row>
    <row r="1038" spans="1:6" x14ac:dyDescent="0.3">
      <c r="A1038">
        <v>448658</v>
      </c>
      <c r="B1038">
        <v>142.4</v>
      </c>
      <c r="C1038">
        <v>56302.400000000001</v>
      </c>
      <c r="D1038">
        <v>5</v>
      </c>
      <c r="E1038">
        <v>4</v>
      </c>
      <c r="F1038">
        <v>28.48</v>
      </c>
    </row>
    <row r="1039" spans="1:6" x14ac:dyDescent="0.3">
      <c r="A1039">
        <v>498313</v>
      </c>
      <c r="B1039">
        <v>141.19999999999999</v>
      </c>
      <c r="C1039">
        <v>49495.199999999997</v>
      </c>
      <c r="D1039">
        <v>5</v>
      </c>
      <c r="E1039">
        <v>3</v>
      </c>
      <c r="F1039">
        <v>28.24</v>
      </c>
    </row>
    <row r="1040" spans="1:6" x14ac:dyDescent="0.3">
      <c r="A1040">
        <v>431087</v>
      </c>
      <c r="B1040">
        <v>140</v>
      </c>
      <c r="C1040">
        <v>10920</v>
      </c>
      <c r="D1040">
        <v>1</v>
      </c>
      <c r="E1040">
        <v>1</v>
      </c>
      <c r="F1040">
        <v>140</v>
      </c>
    </row>
    <row r="1041" spans="1:6" x14ac:dyDescent="0.3">
      <c r="A1041">
        <v>980900</v>
      </c>
      <c r="B1041">
        <v>133.19999999999999</v>
      </c>
      <c r="C1041">
        <v>4966.2</v>
      </c>
      <c r="D1041">
        <v>1</v>
      </c>
      <c r="E1041">
        <v>1</v>
      </c>
      <c r="F1041">
        <v>133.19999999999999</v>
      </c>
    </row>
    <row r="1042" spans="1:6" x14ac:dyDescent="0.3">
      <c r="A1042">
        <v>359540</v>
      </c>
      <c r="B1042">
        <v>-7.1</v>
      </c>
      <c r="C1042">
        <v>18989.900000000001</v>
      </c>
      <c r="D1042">
        <v>2</v>
      </c>
      <c r="E1042">
        <v>2</v>
      </c>
      <c r="F1042">
        <v>-3.55</v>
      </c>
    </row>
    <row r="1043" spans="1:6" x14ac:dyDescent="0.3">
      <c r="A1043">
        <v>328074</v>
      </c>
      <c r="B1043">
        <v>-31.6</v>
      </c>
      <c r="C1043">
        <v>56552.4</v>
      </c>
      <c r="D1043">
        <v>4</v>
      </c>
      <c r="E1043">
        <v>2</v>
      </c>
      <c r="F1043">
        <v>-7.9</v>
      </c>
    </row>
    <row r="1044" spans="1:6" x14ac:dyDescent="0.3">
      <c r="A1044">
        <v>374421</v>
      </c>
      <c r="B1044">
        <v>-38</v>
      </c>
      <c r="C1044">
        <v>20879</v>
      </c>
      <c r="D1044">
        <v>5</v>
      </c>
      <c r="E1044">
        <v>2</v>
      </c>
      <c r="F1044">
        <v>-7.6</v>
      </c>
    </row>
    <row r="1045" spans="1:6" x14ac:dyDescent="0.3">
      <c r="A1045">
        <v>733243</v>
      </c>
      <c r="B1045">
        <v>-86</v>
      </c>
      <c r="C1045">
        <v>13603</v>
      </c>
      <c r="D1045">
        <v>1</v>
      </c>
      <c r="E1045">
        <v>1</v>
      </c>
      <c r="F1045">
        <v>-86</v>
      </c>
    </row>
    <row r="1046" spans="1:6" x14ac:dyDescent="0.3">
      <c r="A1046">
        <v>765883</v>
      </c>
      <c r="B1046">
        <v>-117.4</v>
      </c>
      <c r="C1046">
        <v>2125.6</v>
      </c>
      <c r="D1046">
        <v>1</v>
      </c>
      <c r="E1046">
        <v>1</v>
      </c>
      <c r="F1046">
        <v>-117.4</v>
      </c>
    </row>
    <row r="1047" spans="1:6" x14ac:dyDescent="0.3">
      <c r="A1047">
        <v>772130</v>
      </c>
      <c r="B1047">
        <v>-180.8</v>
      </c>
      <c r="C1047">
        <v>2866.2</v>
      </c>
      <c r="D1047">
        <v>1</v>
      </c>
      <c r="E1047">
        <v>1</v>
      </c>
      <c r="F1047">
        <v>-180.8</v>
      </c>
    </row>
    <row r="1048" spans="1:6" x14ac:dyDescent="0.3">
      <c r="A1048">
        <v>308239</v>
      </c>
      <c r="B1048">
        <v>-228</v>
      </c>
      <c r="C1048">
        <v>21332</v>
      </c>
      <c r="D1048">
        <v>2</v>
      </c>
      <c r="E1048">
        <v>2</v>
      </c>
      <c r="F1048">
        <v>-114</v>
      </c>
    </row>
    <row r="1049" spans="1:6" x14ac:dyDescent="0.3">
      <c r="A1049">
        <v>961594</v>
      </c>
      <c r="B1049">
        <v>-321.89999999999998</v>
      </c>
      <c r="C1049">
        <v>23973.1</v>
      </c>
      <c r="D1049">
        <v>3</v>
      </c>
      <c r="E1049">
        <v>2</v>
      </c>
      <c r="F1049">
        <v>-107.3</v>
      </c>
    </row>
    <row r="1050" spans="1:6" x14ac:dyDescent="0.3">
      <c r="A1050">
        <v>611967</v>
      </c>
      <c r="B1050">
        <v>-393.45</v>
      </c>
      <c r="C1050">
        <v>27486.55</v>
      </c>
      <c r="D1050">
        <v>3</v>
      </c>
      <c r="E1050">
        <v>3</v>
      </c>
      <c r="F1050">
        <v>-131.15</v>
      </c>
    </row>
    <row r="1051" spans="1:6" x14ac:dyDescent="0.3">
      <c r="A1051">
        <v>888108</v>
      </c>
      <c r="B1051">
        <v>-409.1</v>
      </c>
      <c r="C1051">
        <v>18055.900000000001</v>
      </c>
      <c r="D1051">
        <v>3</v>
      </c>
      <c r="E1051">
        <v>2</v>
      </c>
      <c r="F1051">
        <v>-136.37</v>
      </c>
    </row>
    <row r="1052" spans="1:6" x14ac:dyDescent="0.3">
      <c r="A1052">
        <v>979015</v>
      </c>
      <c r="B1052">
        <v>-414.4</v>
      </c>
      <c r="C1052">
        <v>29586.6</v>
      </c>
      <c r="D1052">
        <v>4</v>
      </c>
      <c r="E1052">
        <v>4</v>
      </c>
      <c r="F1052">
        <v>-103.6</v>
      </c>
    </row>
    <row r="1053" spans="1:6" x14ac:dyDescent="0.3">
      <c r="A1053">
        <v>972918</v>
      </c>
      <c r="B1053">
        <v>-468</v>
      </c>
      <c r="C1053">
        <v>13514</v>
      </c>
      <c r="D1053">
        <v>2</v>
      </c>
      <c r="E1053">
        <v>2</v>
      </c>
      <c r="F1053">
        <v>-234</v>
      </c>
    </row>
    <row r="1054" spans="1:6" x14ac:dyDescent="0.3">
      <c r="A1054">
        <v>530201</v>
      </c>
      <c r="B1054">
        <v>-493.25</v>
      </c>
      <c r="C1054">
        <v>10659.75</v>
      </c>
      <c r="D1054">
        <v>2</v>
      </c>
      <c r="E1054">
        <v>2</v>
      </c>
      <c r="F1054">
        <v>-246.63</v>
      </c>
    </row>
    <row r="1055" spans="1:6" x14ac:dyDescent="0.3">
      <c r="A1055">
        <v>560317</v>
      </c>
      <c r="B1055">
        <v>-510.25</v>
      </c>
      <c r="C1055">
        <v>1296.75</v>
      </c>
      <c r="D1055">
        <v>1</v>
      </c>
      <c r="E1055">
        <v>1</v>
      </c>
      <c r="F1055">
        <v>-510.25</v>
      </c>
    </row>
    <row r="1056" spans="1:6" x14ac:dyDescent="0.3">
      <c r="A1056">
        <v>266891</v>
      </c>
      <c r="B1056">
        <v>-547</v>
      </c>
      <c r="C1056">
        <v>7312</v>
      </c>
      <c r="D1056">
        <v>1</v>
      </c>
      <c r="E1056">
        <v>1</v>
      </c>
      <c r="F1056">
        <v>-547</v>
      </c>
    </row>
    <row r="1057" spans="1:6" x14ac:dyDescent="0.3">
      <c r="A1057">
        <v>388627</v>
      </c>
      <c r="B1057">
        <v>-566</v>
      </c>
      <c r="C1057">
        <v>7293</v>
      </c>
      <c r="D1057">
        <v>1</v>
      </c>
      <c r="E1057">
        <v>1</v>
      </c>
      <c r="F1057">
        <v>-566</v>
      </c>
    </row>
    <row r="1058" spans="1:6" x14ac:dyDescent="0.3">
      <c r="A1058">
        <v>475201</v>
      </c>
      <c r="B1058">
        <v>-584</v>
      </c>
      <c r="C1058">
        <v>8095</v>
      </c>
      <c r="D1058">
        <v>1</v>
      </c>
      <c r="E1058">
        <v>1</v>
      </c>
      <c r="F1058">
        <v>-584</v>
      </c>
    </row>
    <row r="1059" spans="1:6" x14ac:dyDescent="0.3">
      <c r="A1059">
        <v>778255</v>
      </c>
      <c r="B1059">
        <v>-609.29999999999995</v>
      </c>
      <c r="C1059">
        <v>4223.7</v>
      </c>
      <c r="D1059">
        <v>1</v>
      </c>
      <c r="E1059">
        <v>1</v>
      </c>
      <c r="F1059">
        <v>-609.29999999999995</v>
      </c>
    </row>
    <row r="1060" spans="1:6" x14ac:dyDescent="0.3">
      <c r="A1060">
        <v>344192</v>
      </c>
      <c r="B1060">
        <v>-612.1</v>
      </c>
      <c r="C1060">
        <v>9998.9</v>
      </c>
      <c r="D1060">
        <v>2</v>
      </c>
      <c r="E1060">
        <v>2</v>
      </c>
      <c r="F1060">
        <v>-306.05</v>
      </c>
    </row>
    <row r="1061" spans="1:6" x14ac:dyDescent="0.3">
      <c r="A1061">
        <v>534168</v>
      </c>
      <c r="B1061">
        <v>-668.6</v>
      </c>
      <c r="C1061">
        <v>8010.4</v>
      </c>
      <c r="D1061">
        <v>1</v>
      </c>
      <c r="E1061">
        <v>1</v>
      </c>
      <c r="F1061">
        <v>-668.6</v>
      </c>
    </row>
    <row r="1062" spans="1:6" x14ac:dyDescent="0.3">
      <c r="A1062">
        <v>378852</v>
      </c>
      <c r="B1062">
        <v>-705</v>
      </c>
      <c r="C1062">
        <v>6338</v>
      </c>
      <c r="D1062">
        <v>1</v>
      </c>
      <c r="E1062">
        <v>1</v>
      </c>
      <c r="F1062">
        <v>-705</v>
      </c>
    </row>
    <row r="1063" spans="1:6" x14ac:dyDescent="0.3">
      <c r="A1063">
        <v>239569</v>
      </c>
      <c r="B1063">
        <v>-718.4</v>
      </c>
      <c r="C1063">
        <v>19686.599999999999</v>
      </c>
      <c r="D1063">
        <v>2</v>
      </c>
      <c r="E1063">
        <v>2</v>
      </c>
      <c r="F1063">
        <v>-359.2</v>
      </c>
    </row>
    <row r="1064" spans="1:6" x14ac:dyDescent="0.3">
      <c r="A1064">
        <v>797717</v>
      </c>
      <c r="B1064">
        <v>-786.6</v>
      </c>
      <c r="C1064">
        <v>21351.4</v>
      </c>
      <c r="D1064">
        <v>3</v>
      </c>
      <c r="E1064">
        <v>3</v>
      </c>
      <c r="F1064">
        <v>-262.2</v>
      </c>
    </row>
    <row r="1065" spans="1:6" x14ac:dyDescent="0.3">
      <c r="A1065">
        <v>243182</v>
      </c>
      <c r="B1065">
        <v>-898</v>
      </c>
      <c r="C1065">
        <v>26480</v>
      </c>
      <c r="D1065">
        <v>2</v>
      </c>
      <c r="E1065">
        <v>1</v>
      </c>
      <c r="F1065">
        <v>-449</v>
      </c>
    </row>
    <row r="1066" spans="1:6" x14ac:dyDescent="0.3">
      <c r="A1066">
        <v>430019</v>
      </c>
      <c r="B1066">
        <v>-903.4</v>
      </c>
      <c r="C1066">
        <v>54417.599999999999</v>
      </c>
      <c r="D1066">
        <v>7</v>
      </c>
      <c r="E1066">
        <v>4</v>
      </c>
      <c r="F1066">
        <v>-129.06</v>
      </c>
    </row>
    <row r="1067" spans="1:6" x14ac:dyDescent="0.3">
      <c r="A1067">
        <v>790500</v>
      </c>
      <c r="B1067">
        <v>-944.7</v>
      </c>
      <c r="C1067">
        <v>24936.3</v>
      </c>
      <c r="D1067">
        <v>4</v>
      </c>
      <c r="E1067">
        <v>3</v>
      </c>
      <c r="F1067">
        <v>-236.18</v>
      </c>
    </row>
    <row r="1068" spans="1:6" x14ac:dyDescent="0.3">
      <c r="A1068">
        <v>438161</v>
      </c>
      <c r="B1068">
        <v>-1090.5999999999999</v>
      </c>
      <c r="C1068">
        <v>38705.4</v>
      </c>
      <c r="D1068">
        <v>5</v>
      </c>
      <c r="E1068">
        <v>3</v>
      </c>
      <c r="F1068">
        <v>-218.12</v>
      </c>
    </row>
    <row r="1069" spans="1:6" x14ac:dyDescent="0.3">
      <c r="A1069">
        <v>447428</v>
      </c>
      <c r="B1069">
        <v>-1142</v>
      </c>
      <c r="C1069">
        <v>16216</v>
      </c>
      <c r="D1069">
        <v>2</v>
      </c>
      <c r="E1069">
        <v>1</v>
      </c>
      <c r="F1069">
        <v>-571</v>
      </c>
    </row>
    <row r="1070" spans="1:6" x14ac:dyDescent="0.3">
      <c r="A1070">
        <v>608004</v>
      </c>
      <c r="B1070">
        <v>-1162</v>
      </c>
      <c r="C1070">
        <v>9444</v>
      </c>
      <c r="D1070">
        <v>2</v>
      </c>
      <c r="E1070">
        <v>1</v>
      </c>
      <c r="F1070">
        <v>-581</v>
      </c>
    </row>
    <row r="1071" spans="1:6" x14ac:dyDescent="0.3">
      <c r="A1071">
        <v>986609</v>
      </c>
      <c r="B1071">
        <v>-1174</v>
      </c>
      <c r="C1071">
        <v>3659</v>
      </c>
      <c r="D1071">
        <v>1</v>
      </c>
      <c r="E1071">
        <v>1</v>
      </c>
      <c r="F1071">
        <v>-1174</v>
      </c>
    </row>
    <row r="1072" spans="1:6" x14ac:dyDescent="0.3">
      <c r="A1072">
        <v>311760</v>
      </c>
      <c r="B1072">
        <v>-1187.05</v>
      </c>
      <c r="C1072">
        <v>43172.95</v>
      </c>
      <c r="D1072">
        <v>6</v>
      </c>
      <c r="E1072">
        <v>3</v>
      </c>
      <c r="F1072">
        <v>-197.84</v>
      </c>
    </row>
    <row r="1073" spans="1:6" x14ac:dyDescent="0.3">
      <c r="A1073">
        <v>398663</v>
      </c>
      <c r="B1073">
        <v>-1216</v>
      </c>
      <c r="C1073">
        <v>4092</v>
      </c>
      <c r="D1073">
        <v>1</v>
      </c>
      <c r="E1073">
        <v>1</v>
      </c>
      <c r="F1073">
        <v>-1216</v>
      </c>
    </row>
    <row r="1074" spans="1:6" x14ac:dyDescent="0.3">
      <c r="A1074">
        <v>577717</v>
      </c>
      <c r="B1074">
        <v>-1226</v>
      </c>
      <c r="C1074">
        <v>38760</v>
      </c>
      <c r="D1074">
        <v>3</v>
      </c>
      <c r="E1074">
        <v>2</v>
      </c>
      <c r="F1074">
        <v>-408.67</v>
      </c>
    </row>
    <row r="1075" spans="1:6" x14ac:dyDescent="0.3">
      <c r="A1075">
        <v>651504</v>
      </c>
      <c r="B1075">
        <v>-1295</v>
      </c>
      <c r="C1075">
        <v>7384</v>
      </c>
      <c r="D1075">
        <v>1</v>
      </c>
      <c r="E1075">
        <v>1</v>
      </c>
      <c r="F1075">
        <v>-1295</v>
      </c>
    </row>
    <row r="1076" spans="1:6" x14ac:dyDescent="0.3">
      <c r="A1076">
        <v>558521</v>
      </c>
      <c r="B1076">
        <v>-1302</v>
      </c>
      <c r="C1076">
        <v>2312</v>
      </c>
      <c r="D1076">
        <v>2</v>
      </c>
      <c r="E1076">
        <v>1</v>
      </c>
      <c r="F1076">
        <v>-651</v>
      </c>
    </row>
    <row r="1077" spans="1:6" x14ac:dyDescent="0.3">
      <c r="A1077">
        <v>664276</v>
      </c>
      <c r="B1077">
        <v>-1344</v>
      </c>
      <c r="C1077">
        <v>13259</v>
      </c>
      <c r="D1077">
        <v>1</v>
      </c>
      <c r="E1077">
        <v>1</v>
      </c>
      <c r="F1077">
        <v>-1344</v>
      </c>
    </row>
    <row r="1078" spans="1:6" x14ac:dyDescent="0.3">
      <c r="A1078">
        <v>706489</v>
      </c>
      <c r="B1078">
        <v>-1352</v>
      </c>
      <c r="C1078">
        <v>20196</v>
      </c>
      <c r="D1078">
        <v>2</v>
      </c>
      <c r="E1078">
        <v>2</v>
      </c>
      <c r="F1078">
        <v>-676</v>
      </c>
    </row>
    <row r="1079" spans="1:6" x14ac:dyDescent="0.3">
      <c r="A1079">
        <v>250026</v>
      </c>
      <c r="B1079">
        <v>-1355.6</v>
      </c>
      <c r="C1079">
        <v>27528.400000000001</v>
      </c>
      <c r="D1079">
        <v>4</v>
      </c>
      <c r="E1079">
        <v>4</v>
      </c>
      <c r="F1079">
        <v>-338.9</v>
      </c>
    </row>
    <row r="1080" spans="1:6" x14ac:dyDescent="0.3">
      <c r="A1080">
        <v>689887</v>
      </c>
      <c r="B1080">
        <v>-1382.8</v>
      </c>
      <c r="C1080">
        <v>26909.200000000001</v>
      </c>
      <c r="D1080">
        <v>2</v>
      </c>
      <c r="E1080">
        <v>2</v>
      </c>
      <c r="F1080">
        <v>-691.4</v>
      </c>
    </row>
    <row r="1081" spans="1:6" x14ac:dyDescent="0.3">
      <c r="A1081">
        <v>794587</v>
      </c>
      <c r="B1081">
        <v>-1403.2</v>
      </c>
      <c r="C1081">
        <v>19095.8</v>
      </c>
      <c r="D1081">
        <v>3</v>
      </c>
      <c r="E1081">
        <v>2</v>
      </c>
      <c r="F1081">
        <v>-467.73</v>
      </c>
    </row>
    <row r="1082" spans="1:6" x14ac:dyDescent="0.3">
      <c r="A1082">
        <v>959587</v>
      </c>
      <c r="B1082">
        <v>-1409.6</v>
      </c>
      <c r="C1082">
        <v>26728.400000000001</v>
      </c>
      <c r="D1082">
        <v>3</v>
      </c>
      <c r="E1082">
        <v>2</v>
      </c>
      <c r="F1082">
        <v>-469.87</v>
      </c>
    </row>
    <row r="1083" spans="1:6" x14ac:dyDescent="0.3">
      <c r="A1083">
        <v>451198</v>
      </c>
      <c r="B1083">
        <v>-1411.2</v>
      </c>
      <c r="C1083">
        <v>10187.799999999999</v>
      </c>
      <c r="D1083">
        <v>2</v>
      </c>
      <c r="E1083">
        <v>2</v>
      </c>
      <c r="F1083">
        <v>-705.6</v>
      </c>
    </row>
    <row r="1084" spans="1:6" x14ac:dyDescent="0.3">
      <c r="A1084">
        <v>856190</v>
      </c>
      <c r="B1084">
        <v>-1531.8</v>
      </c>
      <c r="C1084">
        <v>45630.2</v>
      </c>
      <c r="D1084">
        <v>6</v>
      </c>
      <c r="E1084">
        <v>3</v>
      </c>
      <c r="F1084">
        <v>-255.3</v>
      </c>
    </row>
    <row r="1085" spans="1:6" x14ac:dyDescent="0.3">
      <c r="A1085">
        <v>835818</v>
      </c>
      <c r="B1085">
        <v>-1569.7</v>
      </c>
      <c r="C1085">
        <v>48863.3</v>
      </c>
      <c r="D1085">
        <v>6</v>
      </c>
      <c r="E1085">
        <v>3</v>
      </c>
      <c r="F1085">
        <v>-261.62</v>
      </c>
    </row>
    <row r="1086" spans="1:6" x14ac:dyDescent="0.3">
      <c r="A1086">
        <v>416823</v>
      </c>
      <c r="B1086">
        <v>-1596</v>
      </c>
      <c r="C1086">
        <v>5120</v>
      </c>
      <c r="D1086">
        <v>1</v>
      </c>
      <c r="E1086">
        <v>1</v>
      </c>
      <c r="F1086">
        <v>-1596</v>
      </c>
    </row>
    <row r="1087" spans="1:6" x14ac:dyDescent="0.3">
      <c r="A1087">
        <v>385186</v>
      </c>
      <c r="B1087">
        <v>-1599.05</v>
      </c>
      <c r="C1087">
        <v>17392.95</v>
      </c>
      <c r="D1087">
        <v>2</v>
      </c>
      <c r="E1087">
        <v>2</v>
      </c>
      <c r="F1087">
        <v>-799.53</v>
      </c>
    </row>
    <row r="1088" spans="1:6" x14ac:dyDescent="0.3">
      <c r="A1088">
        <v>751752</v>
      </c>
      <c r="B1088">
        <v>-1639.65</v>
      </c>
      <c r="C1088">
        <v>44407.35</v>
      </c>
      <c r="D1088">
        <v>5</v>
      </c>
      <c r="E1088">
        <v>4</v>
      </c>
      <c r="F1088">
        <v>-327.93</v>
      </c>
    </row>
    <row r="1089" spans="1:6" x14ac:dyDescent="0.3">
      <c r="A1089">
        <v>725600</v>
      </c>
      <c r="B1089">
        <v>-1640</v>
      </c>
      <c r="C1089">
        <v>8976</v>
      </c>
      <c r="D1089">
        <v>2</v>
      </c>
      <c r="E1089">
        <v>1</v>
      </c>
      <c r="F1089">
        <v>-820</v>
      </c>
    </row>
    <row r="1090" spans="1:6" x14ac:dyDescent="0.3">
      <c r="A1090">
        <v>917276</v>
      </c>
      <c r="B1090">
        <v>-1642</v>
      </c>
      <c r="C1090">
        <v>8964</v>
      </c>
      <c r="D1090">
        <v>2</v>
      </c>
      <c r="E1090">
        <v>1</v>
      </c>
      <c r="F1090">
        <v>-821</v>
      </c>
    </row>
    <row r="1091" spans="1:6" x14ac:dyDescent="0.3">
      <c r="A1091">
        <v>757487</v>
      </c>
      <c r="B1091">
        <v>-1645.85</v>
      </c>
      <c r="C1091">
        <v>36239.15</v>
      </c>
      <c r="D1091">
        <v>3</v>
      </c>
      <c r="E1091">
        <v>2</v>
      </c>
      <c r="F1091">
        <v>-548.62</v>
      </c>
    </row>
    <row r="1092" spans="1:6" x14ac:dyDescent="0.3">
      <c r="A1092">
        <v>389159</v>
      </c>
      <c r="B1092">
        <v>-1712.2</v>
      </c>
      <c r="C1092">
        <v>13736.8</v>
      </c>
      <c r="D1092">
        <v>3</v>
      </c>
      <c r="E1092">
        <v>2</v>
      </c>
      <c r="F1092">
        <v>-570.73</v>
      </c>
    </row>
    <row r="1093" spans="1:6" x14ac:dyDescent="0.3">
      <c r="A1093">
        <v>848645</v>
      </c>
      <c r="B1093">
        <v>-1726.6</v>
      </c>
      <c r="C1093">
        <v>32604.400000000001</v>
      </c>
      <c r="D1093">
        <v>6</v>
      </c>
      <c r="E1093">
        <v>3</v>
      </c>
      <c r="F1093">
        <v>-287.77</v>
      </c>
    </row>
    <row r="1094" spans="1:6" x14ac:dyDescent="0.3">
      <c r="A1094">
        <v>765136</v>
      </c>
      <c r="B1094">
        <v>-1794</v>
      </c>
      <c r="C1094">
        <v>5249</v>
      </c>
      <c r="D1094">
        <v>1</v>
      </c>
      <c r="E1094">
        <v>1</v>
      </c>
      <c r="F1094">
        <v>-1794</v>
      </c>
    </row>
    <row r="1095" spans="1:6" x14ac:dyDescent="0.3">
      <c r="A1095">
        <v>864343</v>
      </c>
      <c r="B1095">
        <v>-1894.2</v>
      </c>
      <c r="C1095">
        <v>15657.8</v>
      </c>
      <c r="D1095">
        <v>5</v>
      </c>
      <c r="E1095">
        <v>3</v>
      </c>
      <c r="F1095">
        <v>-378.84</v>
      </c>
    </row>
    <row r="1096" spans="1:6" x14ac:dyDescent="0.3">
      <c r="A1096">
        <v>850817</v>
      </c>
      <c r="B1096">
        <v>-1935</v>
      </c>
      <c r="C1096">
        <v>38875</v>
      </c>
      <c r="D1096">
        <v>4</v>
      </c>
      <c r="E1096">
        <v>2</v>
      </c>
      <c r="F1096">
        <v>-483.75</v>
      </c>
    </row>
    <row r="1097" spans="1:6" x14ac:dyDescent="0.3">
      <c r="A1097">
        <v>671213</v>
      </c>
      <c r="B1097">
        <v>-2010.65</v>
      </c>
      <c r="C1097">
        <v>4705.3500000000004</v>
      </c>
      <c r="D1097">
        <v>1</v>
      </c>
      <c r="E1097">
        <v>1</v>
      </c>
      <c r="F1097">
        <v>-2010.65</v>
      </c>
    </row>
    <row r="1098" spans="1:6" x14ac:dyDescent="0.3">
      <c r="A1098">
        <v>514889</v>
      </c>
      <c r="B1098">
        <v>-2024.5</v>
      </c>
      <c r="C1098">
        <v>18678.5</v>
      </c>
      <c r="D1098">
        <v>3</v>
      </c>
      <c r="E1098">
        <v>3</v>
      </c>
      <c r="F1098">
        <v>-674.83</v>
      </c>
    </row>
    <row r="1099" spans="1:6" x14ac:dyDescent="0.3">
      <c r="A1099">
        <v>790982</v>
      </c>
      <c r="B1099">
        <v>-2040</v>
      </c>
      <c r="C1099">
        <v>39027</v>
      </c>
      <c r="D1099">
        <v>3</v>
      </c>
      <c r="E1099">
        <v>1</v>
      </c>
      <c r="F1099">
        <v>-680</v>
      </c>
    </row>
    <row r="1100" spans="1:6" x14ac:dyDescent="0.3">
      <c r="A1100">
        <v>613296</v>
      </c>
      <c r="B1100">
        <v>-2068</v>
      </c>
      <c r="C1100">
        <v>68205</v>
      </c>
      <c r="D1100">
        <v>5</v>
      </c>
      <c r="E1100">
        <v>2</v>
      </c>
      <c r="F1100">
        <v>-413.6</v>
      </c>
    </row>
    <row r="1101" spans="1:6" x14ac:dyDescent="0.3">
      <c r="A1101">
        <v>958729</v>
      </c>
      <c r="B1101">
        <v>-2081.1999999999998</v>
      </c>
      <c r="C1101">
        <v>10558.8</v>
      </c>
      <c r="D1101">
        <v>2</v>
      </c>
      <c r="E1101">
        <v>1</v>
      </c>
      <c r="F1101">
        <v>-1040.5999999999999</v>
      </c>
    </row>
    <row r="1102" spans="1:6" x14ac:dyDescent="0.3">
      <c r="A1102">
        <v>642750</v>
      </c>
      <c r="B1102">
        <v>-2102.9</v>
      </c>
      <c r="C1102">
        <v>4940.1000000000004</v>
      </c>
      <c r="D1102">
        <v>1</v>
      </c>
      <c r="E1102">
        <v>1</v>
      </c>
      <c r="F1102">
        <v>-2102.9</v>
      </c>
    </row>
    <row r="1103" spans="1:6" x14ac:dyDescent="0.3">
      <c r="A1103">
        <v>887247</v>
      </c>
      <c r="B1103">
        <v>-2132</v>
      </c>
      <c r="C1103">
        <v>4188</v>
      </c>
      <c r="D1103">
        <v>1</v>
      </c>
      <c r="E1103">
        <v>1</v>
      </c>
      <c r="F1103">
        <v>-2132</v>
      </c>
    </row>
    <row r="1104" spans="1:6" x14ac:dyDescent="0.3">
      <c r="A1104">
        <v>757244</v>
      </c>
      <c r="B1104">
        <v>-2142</v>
      </c>
      <c r="C1104">
        <v>4901</v>
      </c>
      <c r="D1104">
        <v>1</v>
      </c>
      <c r="E1104">
        <v>1</v>
      </c>
      <c r="F1104">
        <v>-2142</v>
      </c>
    </row>
    <row r="1105" spans="1:6" x14ac:dyDescent="0.3">
      <c r="A1105">
        <v>365358</v>
      </c>
      <c r="B1105">
        <v>-2196</v>
      </c>
      <c r="C1105">
        <v>20266</v>
      </c>
      <c r="D1105">
        <v>2</v>
      </c>
      <c r="E1105">
        <v>2</v>
      </c>
      <c r="F1105">
        <v>-1098</v>
      </c>
    </row>
    <row r="1106" spans="1:6" x14ac:dyDescent="0.3">
      <c r="A1106">
        <v>601066</v>
      </c>
      <c r="B1106">
        <v>-2217</v>
      </c>
      <c r="C1106">
        <v>23820</v>
      </c>
      <c r="D1106">
        <v>3</v>
      </c>
      <c r="E1106">
        <v>1</v>
      </c>
      <c r="F1106">
        <v>-739</v>
      </c>
    </row>
    <row r="1107" spans="1:6" x14ac:dyDescent="0.3">
      <c r="A1107">
        <v>378593</v>
      </c>
      <c r="B1107">
        <v>-2338</v>
      </c>
      <c r="C1107">
        <v>12265</v>
      </c>
      <c r="D1107">
        <v>1</v>
      </c>
      <c r="E1107">
        <v>1</v>
      </c>
      <c r="F1107">
        <v>-2338</v>
      </c>
    </row>
    <row r="1108" spans="1:6" x14ac:dyDescent="0.3">
      <c r="A1108">
        <v>629711</v>
      </c>
      <c r="B1108">
        <v>-2373.0500000000002</v>
      </c>
      <c r="C1108">
        <v>31819.95</v>
      </c>
      <c r="D1108">
        <v>5</v>
      </c>
      <c r="E1108">
        <v>2</v>
      </c>
      <c r="F1108">
        <v>-474.61</v>
      </c>
    </row>
    <row r="1109" spans="1:6" x14ac:dyDescent="0.3">
      <c r="A1109">
        <v>349644</v>
      </c>
      <c r="B1109">
        <v>-2390</v>
      </c>
      <c r="C1109">
        <v>2913</v>
      </c>
      <c r="D1109">
        <v>1</v>
      </c>
      <c r="E1109">
        <v>1</v>
      </c>
      <c r="F1109">
        <v>-2390</v>
      </c>
    </row>
    <row r="1110" spans="1:6" x14ac:dyDescent="0.3">
      <c r="A1110">
        <v>633672</v>
      </c>
      <c r="B1110">
        <v>-2453.4</v>
      </c>
      <c r="C1110">
        <v>24924.6</v>
      </c>
      <c r="D1110">
        <v>2</v>
      </c>
      <c r="E1110">
        <v>1</v>
      </c>
      <c r="F1110">
        <v>-1226.7</v>
      </c>
    </row>
    <row r="1111" spans="1:6" x14ac:dyDescent="0.3">
      <c r="A1111">
        <v>420800</v>
      </c>
      <c r="B1111">
        <v>-2459.5500000000002</v>
      </c>
      <c r="C1111">
        <v>6219.45</v>
      </c>
      <c r="D1111">
        <v>1</v>
      </c>
      <c r="E1111">
        <v>1</v>
      </c>
      <c r="F1111">
        <v>-2459.5500000000002</v>
      </c>
    </row>
    <row r="1112" spans="1:6" x14ac:dyDescent="0.3">
      <c r="A1112">
        <v>550632</v>
      </c>
      <c r="B1112">
        <v>-2466</v>
      </c>
      <c r="C1112">
        <v>3854</v>
      </c>
      <c r="D1112">
        <v>1</v>
      </c>
      <c r="E1112">
        <v>1</v>
      </c>
      <c r="F1112">
        <v>-2466</v>
      </c>
    </row>
    <row r="1113" spans="1:6" x14ac:dyDescent="0.3">
      <c r="A1113">
        <v>420759</v>
      </c>
      <c r="B1113">
        <v>-2469</v>
      </c>
      <c r="C1113">
        <v>16826</v>
      </c>
      <c r="D1113">
        <v>3</v>
      </c>
      <c r="E1113">
        <v>2</v>
      </c>
      <c r="F1113">
        <v>-823</v>
      </c>
    </row>
    <row r="1114" spans="1:6" x14ac:dyDescent="0.3">
      <c r="A1114">
        <v>360639</v>
      </c>
      <c r="B1114">
        <v>-2499.4</v>
      </c>
      <c r="C1114">
        <v>27806.6</v>
      </c>
      <c r="D1114">
        <v>5</v>
      </c>
      <c r="E1114">
        <v>3</v>
      </c>
      <c r="F1114">
        <v>-499.88</v>
      </c>
    </row>
    <row r="1115" spans="1:6" x14ac:dyDescent="0.3">
      <c r="A1115">
        <v>785766</v>
      </c>
      <c r="B1115">
        <v>-2523</v>
      </c>
      <c r="C1115">
        <v>11166</v>
      </c>
      <c r="D1115">
        <v>1</v>
      </c>
      <c r="E1115">
        <v>1</v>
      </c>
      <c r="F1115">
        <v>-2523</v>
      </c>
    </row>
    <row r="1116" spans="1:6" x14ac:dyDescent="0.3">
      <c r="A1116">
        <v>442397</v>
      </c>
      <c r="B1116">
        <v>-2544.6999999999998</v>
      </c>
      <c r="C1116">
        <v>40569.300000000003</v>
      </c>
      <c r="D1116">
        <v>6</v>
      </c>
      <c r="E1116">
        <v>4</v>
      </c>
      <c r="F1116">
        <v>-424.12</v>
      </c>
    </row>
    <row r="1117" spans="1:6" x14ac:dyDescent="0.3">
      <c r="A1117">
        <v>244033</v>
      </c>
      <c r="B1117">
        <v>-2587.4</v>
      </c>
      <c r="C1117">
        <v>10574.6</v>
      </c>
      <c r="D1117">
        <v>2</v>
      </c>
      <c r="E1117">
        <v>2</v>
      </c>
      <c r="F1117">
        <v>-1293.7</v>
      </c>
    </row>
    <row r="1118" spans="1:6" x14ac:dyDescent="0.3">
      <c r="A1118">
        <v>570281</v>
      </c>
      <c r="B1118">
        <v>-2599.1999999999998</v>
      </c>
      <c r="C1118">
        <v>4443.8</v>
      </c>
      <c r="D1118">
        <v>1</v>
      </c>
      <c r="E1118">
        <v>1</v>
      </c>
      <c r="F1118">
        <v>-2599.1999999999998</v>
      </c>
    </row>
    <row r="1119" spans="1:6" x14ac:dyDescent="0.3">
      <c r="A1119">
        <v>237812</v>
      </c>
      <c r="B1119">
        <v>-2680</v>
      </c>
      <c r="C1119">
        <v>3640</v>
      </c>
      <c r="D1119">
        <v>1</v>
      </c>
      <c r="E1119">
        <v>1</v>
      </c>
      <c r="F1119">
        <v>-2680</v>
      </c>
    </row>
    <row r="1120" spans="1:6" x14ac:dyDescent="0.3">
      <c r="A1120">
        <v>455090</v>
      </c>
      <c r="B1120">
        <v>-2682.6</v>
      </c>
      <c r="C1120">
        <v>44843.4</v>
      </c>
      <c r="D1120">
        <v>5</v>
      </c>
      <c r="E1120">
        <v>2</v>
      </c>
      <c r="F1120">
        <v>-536.52</v>
      </c>
    </row>
    <row r="1121" spans="1:6" x14ac:dyDescent="0.3">
      <c r="A1121">
        <v>234144</v>
      </c>
      <c r="B1121">
        <v>-2683</v>
      </c>
      <c r="C1121">
        <v>7458</v>
      </c>
      <c r="D1121">
        <v>2</v>
      </c>
      <c r="E1121">
        <v>2</v>
      </c>
      <c r="F1121">
        <v>-1341.5</v>
      </c>
    </row>
    <row r="1122" spans="1:6" x14ac:dyDescent="0.3">
      <c r="A1122">
        <v>420989</v>
      </c>
      <c r="B1122">
        <v>-2747.4</v>
      </c>
      <c r="C1122">
        <v>45822.6</v>
      </c>
      <c r="D1122">
        <v>7</v>
      </c>
      <c r="E1122">
        <v>4</v>
      </c>
      <c r="F1122">
        <v>-392.49</v>
      </c>
    </row>
    <row r="1123" spans="1:6" x14ac:dyDescent="0.3">
      <c r="A1123">
        <v>759921</v>
      </c>
      <c r="B1123">
        <v>-2899.6</v>
      </c>
      <c r="C1123">
        <v>24980.400000000001</v>
      </c>
      <c r="D1123">
        <v>3</v>
      </c>
      <c r="E1123">
        <v>2</v>
      </c>
      <c r="F1123">
        <v>-966.53</v>
      </c>
    </row>
    <row r="1124" spans="1:6" x14ac:dyDescent="0.3">
      <c r="A1124">
        <v>425258</v>
      </c>
      <c r="B1124">
        <v>-2912</v>
      </c>
      <c r="C1124">
        <v>2396</v>
      </c>
      <c r="D1124">
        <v>1</v>
      </c>
      <c r="E1124">
        <v>1</v>
      </c>
      <c r="F1124">
        <v>-2912</v>
      </c>
    </row>
    <row r="1125" spans="1:6" x14ac:dyDescent="0.3">
      <c r="A1125">
        <v>343928</v>
      </c>
      <c r="B1125">
        <v>-2948</v>
      </c>
      <c r="C1125">
        <v>15787</v>
      </c>
      <c r="D1125">
        <v>3</v>
      </c>
      <c r="E1125">
        <v>2</v>
      </c>
      <c r="F1125">
        <v>-982.67</v>
      </c>
    </row>
    <row r="1126" spans="1:6" x14ac:dyDescent="0.3">
      <c r="A1126">
        <v>460846</v>
      </c>
      <c r="B1126">
        <v>-2994.5</v>
      </c>
      <c r="C1126">
        <v>19217.5</v>
      </c>
      <c r="D1126">
        <v>4</v>
      </c>
      <c r="E1126">
        <v>3</v>
      </c>
      <c r="F1126">
        <v>-748.63</v>
      </c>
    </row>
    <row r="1127" spans="1:6" x14ac:dyDescent="0.3">
      <c r="A1127">
        <v>540998</v>
      </c>
      <c r="B1127">
        <v>-3016.3</v>
      </c>
      <c r="C1127">
        <v>17977.7</v>
      </c>
      <c r="D1127">
        <v>5</v>
      </c>
      <c r="E1127">
        <v>3</v>
      </c>
      <c r="F1127">
        <v>-603.26</v>
      </c>
    </row>
    <row r="1128" spans="1:6" x14ac:dyDescent="0.3">
      <c r="A1128">
        <v>969933</v>
      </c>
      <c r="B1128">
        <v>-3068.2</v>
      </c>
      <c r="C1128">
        <v>41035.800000000003</v>
      </c>
      <c r="D1128">
        <v>6</v>
      </c>
      <c r="E1128">
        <v>3</v>
      </c>
      <c r="F1128">
        <v>-511.37</v>
      </c>
    </row>
    <row r="1129" spans="1:6" x14ac:dyDescent="0.3">
      <c r="A1129">
        <v>305149</v>
      </c>
      <c r="B1129">
        <v>-3100.2</v>
      </c>
      <c r="C1129">
        <v>7679.8</v>
      </c>
      <c r="D1129">
        <v>1</v>
      </c>
      <c r="E1129">
        <v>1</v>
      </c>
      <c r="F1129">
        <v>-3100.2</v>
      </c>
    </row>
    <row r="1130" spans="1:6" x14ac:dyDescent="0.3">
      <c r="A1130">
        <v>258639</v>
      </c>
      <c r="B1130">
        <v>-3249</v>
      </c>
      <c r="C1130">
        <v>10440</v>
      </c>
      <c r="D1130">
        <v>1</v>
      </c>
      <c r="E1130">
        <v>1</v>
      </c>
      <c r="F1130">
        <v>-3249</v>
      </c>
    </row>
    <row r="1131" spans="1:6" x14ac:dyDescent="0.3">
      <c r="A1131">
        <v>537666</v>
      </c>
      <c r="B1131">
        <v>-3290.6</v>
      </c>
      <c r="C1131">
        <v>41017.4</v>
      </c>
      <c r="D1131">
        <v>5</v>
      </c>
      <c r="E1131">
        <v>4</v>
      </c>
      <c r="F1131">
        <v>-658.12</v>
      </c>
    </row>
    <row r="1132" spans="1:6" x14ac:dyDescent="0.3">
      <c r="A1132">
        <v>493880</v>
      </c>
      <c r="B1132">
        <v>-3382</v>
      </c>
      <c r="C1132">
        <v>31132</v>
      </c>
      <c r="D1132">
        <v>3</v>
      </c>
      <c r="E1132">
        <v>2</v>
      </c>
      <c r="F1132">
        <v>-1127.33</v>
      </c>
    </row>
    <row r="1133" spans="1:6" x14ac:dyDescent="0.3">
      <c r="A1133">
        <v>799198</v>
      </c>
      <c r="B1133">
        <v>-3392.3</v>
      </c>
      <c r="C1133">
        <v>39020.699999999997</v>
      </c>
      <c r="D1133">
        <v>6</v>
      </c>
      <c r="E1133">
        <v>4</v>
      </c>
      <c r="F1133">
        <v>-565.38</v>
      </c>
    </row>
    <row r="1134" spans="1:6" x14ac:dyDescent="0.3">
      <c r="A1134">
        <v>340600</v>
      </c>
      <c r="B1134">
        <v>-3404.6</v>
      </c>
      <c r="C1134">
        <v>9762.4</v>
      </c>
      <c r="D1134">
        <v>2</v>
      </c>
      <c r="E1134">
        <v>2</v>
      </c>
      <c r="F1134">
        <v>-1702.3</v>
      </c>
    </row>
    <row r="1135" spans="1:6" x14ac:dyDescent="0.3">
      <c r="A1135">
        <v>705972</v>
      </c>
      <c r="B1135">
        <v>-3414</v>
      </c>
      <c r="C1135">
        <v>1419</v>
      </c>
      <c r="D1135">
        <v>1</v>
      </c>
      <c r="E1135">
        <v>1</v>
      </c>
      <c r="F1135">
        <v>-3414</v>
      </c>
    </row>
    <row r="1136" spans="1:6" x14ac:dyDescent="0.3">
      <c r="A1136">
        <v>222755</v>
      </c>
      <c r="B1136">
        <v>-3626</v>
      </c>
      <c r="C1136">
        <v>1682</v>
      </c>
      <c r="D1136">
        <v>1</v>
      </c>
      <c r="E1136">
        <v>1</v>
      </c>
      <c r="F1136">
        <v>-3626</v>
      </c>
    </row>
    <row r="1137" spans="1:6" x14ac:dyDescent="0.3">
      <c r="A1137">
        <v>351884</v>
      </c>
      <c r="B1137">
        <v>-3657.9</v>
      </c>
      <c r="C1137">
        <v>5021.1000000000004</v>
      </c>
      <c r="D1137">
        <v>1</v>
      </c>
      <c r="E1137">
        <v>1</v>
      </c>
      <c r="F1137">
        <v>-3657.9</v>
      </c>
    </row>
    <row r="1138" spans="1:6" x14ac:dyDescent="0.3">
      <c r="A1138">
        <v>241094</v>
      </c>
      <c r="B1138">
        <v>-3716.95</v>
      </c>
      <c r="C1138">
        <v>3326.05</v>
      </c>
      <c r="D1138">
        <v>1</v>
      </c>
      <c r="E1138">
        <v>1</v>
      </c>
      <c r="F1138">
        <v>-3716.95</v>
      </c>
    </row>
    <row r="1139" spans="1:6" x14ac:dyDescent="0.3">
      <c r="A1139">
        <v>928834</v>
      </c>
      <c r="B1139">
        <v>-3728.85</v>
      </c>
      <c r="C1139">
        <v>23135.15</v>
      </c>
      <c r="D1139">
        <v>4</v>
      </c>
      <c r="E1139">
        <v>2</v>
      </c>
      <c r="F1139">
        <v>-932.21</v>
      </c>
    </row>
    <row r="1140" spans="1:6" x14ac:dyDescent="0.3">
      <c r="A1140">
        <v>519588</v>
      </c>
      <c r="B1140">
        <v>-3764.8</v>
      </c>
      <c r="C1140">
        <v>6892.2</v>
      </c>
      <c r="D1140">
        <v>3</v>
      </c>
      <c r="E1140">
        <v>2</v>
      </c>
      <c r="F1140">
        <v>-1254.93</v>
      </c>
    </row>
    <row r="1141" spans="1:6" x14ac:dyDescent="0.3">
      <c r="A1141">
        <v>282289</v>
      </c>
      <c r="B1141">
        <v>-3824.2</v>
      </c>
      <c r="C1141">
        <v>16726.8</v>
      </c>
      <c r="D1141">
        <v>3</v>
      </c>
      <c r="E1141">
        <v>3</v>
      </c>
      <c r="F1141">
        <v>-1274.73</v>
      </c>
    </row>
    <row r="1142" spans="1:6" x14ac:dyDescent="0.3">
      <c r="A1142">
        <v>775210</v>
      </c>
      <c r="B1142">
        <v>-3831</v>
      </c>
      <c r="C1142">
        <v>4028</v>
      </c>
      <c r="D1142">
        <v>1</v>
      </c>
      <c r="E1142">
        <v>1</v>
      </c>
      <c r="F1142">
        <v>-3831</v>
      </c>
    </row>
    <row r="1143" spans="1:6" x14ac:dyDescent="0.3">
      <c r="A1143">
        <v>258627</v>
      </c>
      <c r="B1143">
        <v>-3891</v>
      </c>
      <c r="C1143">
        <v>3968</v>
      </c>
      <c r="D1143">
        <v>1</v>
      </c>
      <c r="E1143">
        <v>1</v>
      </c>
      <c r="F1143">
        <v>-3891</v>
      </c>
    </row>
    <row r="1144" spans="1:6" x14ac:dyDescent="0.3">
      <c r="A1144">
        <v>830025</v>
      </c>
      <c r="B1144">
        <v>-3942</v>
      </c>
      <c r="C1144">
        <v>26379</v>
      </c>
      <c r="D1144">
        <v>3</v>
      </c>
      <c r="E1144">
        <v>2</v>
      </c>
      <c r="F1144">
        <v>-1314</v>
      </c>
    </row>
    <row r="1145" spans="1:6" x14ac:dyDescent="0.3">
      <c r="A1145">
        <v>842865</v>
      </c>
      <c r="B1145">
        <v>-3977.65</v>
      </c>
      <c r="C1145">
        <v>4701.3500000000004</v>
      </c>
      <c r="D1145">
        <v>1</v>
      </c>
      <c r="E1145">
        <v>1</v>
      </c>
      <c r="F1145">
        <v>-3977.65</v>
      </c>
    </row>
    <row r="1146" spans="1:6" x14ac:dyDescent="0.3">
      <c r="A1146">
        <v>507151</v>
      </c>
      <c r="B1146">
        <v>-3980</v>
      </c>
      <c r="C1146">
        <v>8660</v>
      </c>
      <c r="D1146">
        <v>2</v>
      </c>
      <c r="E1146">
        <v>1</v>
      </c>
      <c r="F1146">
        <v>-1990</v>
      </c>
    </row>
    <row r="1147" spans="1:6" x14ac:dyDescent="0.3">
      <c r="A1147">
        <v>799405</v>
      </c>
      <c r="B1147">
        <v>-3993.9</v>
      </c>
      <c r="C1147">
        <v>26526.1</v>
      </c>
      <c r="D1147">
        <v>4</v>
      </c>
      <c r="E1147">
        <v>3</v>
      </c>
      <c r="F1147">
        <v>-998.48</v>
      </c>
    </row>
    <row r="1148" spans="1:6" x14ac:dyDescent="0.3">
      <c r="A1148">
        <v>633108</v>
      </c>
      <c r="B1148">
        <v>-4011.8</v>
      </c>
      <c r="C1148">
        <v>10074.200000000001</v>
      </c>
      <c r="D1148">
        <v>2</v>
      </c>
      <c r="E1148">
        <v>1</v>
      </c>
      <c r="F1148">
        <v>-2005.9</v>
      </c>
    </row>
    <row r="1149" spans="1:6" x14ac:dyDescent="0.3">
      <c r="A1149">
        <v>824041</v>
      </c>
      <c r="B1149">
        <v>-4048.65</v>
      </c>
      <c r="C1149">
        <v>6562.35</v>
      </c>
      <c r="D1149">
        <v>2</v>
      </c>
      <c r="E1149">
        <v>2</v>
      </c>
      <c r="F1149">
        <v>-2024.33</v>
      </c>
    </row>
    <row r="1150" spans="1:6" x14ac:dyDescent="0.3">
      <c r="A1150">
        <v>354850</v>
      </c>
      <c r="B1150">
        <v>-4168.5</v>
      </c>
      <c r="C1150">
        <v>19408.5</v>
      </c>
      <c r="D1150">
        <v>3</v>
      </c>
      <c r="E1150">
        <v>1</v>
      </c>
      <c r="F1150">
        <v>-1389.5</v>
      </c>
    </row>
    <row r="1151" spans="1:6" x14ac:dyDescent="0.3">
      <c r="A1151">
        <v>921978</v>
      </c>
      <c r="B1151">
        <v>-4304.75</v>
      </c>
      <c r="C1151">
        <v>61853.25</v>
      </c>
      <c r="D1151">
        <v>7</v>
      </c>
      <c r="E1151">
        <v>3</v>
      </c>
      <c r="F1151">
        <v>-614.96</v>
      </c>
    </row>
    <row r="1152" spans="1:6" x14ac:dyDescent="0.3">
      <c r="A1152">
        <v>597859</v>
      </c>
      <c r="B1152">
        <v>-4319</v>
      </c>
      <c r="C1152">
        <v>989</v>
      </c>
      <c r="D1152">
        <v>1</v>
      </c>
      <c r="E1152">
        <v>1</v>
      </c>
      <c r="F1152">
        <v>-4319</v>
      </c>
    </row>
    <row r="1153" spans="1:6" x14ac:dyDescent="0.3">
      <c r="A1153">
        <v>352901</v>
      </c>
      <c r="B1153">
        <v>-4336.7</v>
      </c>
      <c r="C1153">
        <v>20368.3</v>
      </c>
      <c r="D1153">
        <v>3</v>
      </c>
      <c r="E1153">
        <v>3</v>
      </c>
      <c r="F1153">
        <v>-1445.57</v>
      </c>
    </row>
    <row r="1154" spans="1:6" x14ac:dyDescent="0.3">
      <c r="A1154">
        <v>935381</v>
      </c>
      <c r="B1154">
        <v>-4386</v>
      </c>
      <c r="C1154">
        <v>23890</v>
      </c>
      <c r="D1154">
        <v>3</v>
      </c>
      <c r="E1154">
        <v>2</v>
      </c>
      <c r="F1154">
        <v>-1462</v>
      </c>
    </row>
    <row r="1155" spans="1:6" x14ac:dyDescent="0.3">
      <c r="A1155">
        <v>567544</v>
      </c>
      <c r="B1155">
        <v>-4598.5</v>
      </c>
      <c r="C1155">
        <v>19706.5</v>
      </c>
      <c r="D1155">
        <v>3</v>
      </c>
      <c r="E1155">
        <v>2</v>
      </c>
      <c r="F1155">
        <v>-1532.83</v>
      </c>
    </row>
    <row r="1156" spans="1:6" x14ac:dyDescent="0.3">
      <c r="A1156">
        <v>258760</v>
      </c>
      <c r="B1156">
        <v>-4743.8</v>
      </c>
      <c r="C1156">
        <v>23291.200000000001</v>
      </c>
      <c r="D1156">
        <v>3</v>
      </c>
      <c r="E1156">
        <v>3</v>
      </c>
      <c r="F1156">
        <v>-1581.27</v>
      </c>
    </row>
    <row r="1157" spans="1:6" x14ac:dyDescent="0.3">
      <c r="A1157">
        <v>699753</v>
      </c>
      <c r="B1157">
        <v>-4757</v>
      </c>
      <c r="C1157">
        <v>551</v>
      </c>
      <c r="D1157">
        <v>1</v>
      </c>
      <c r="E1157">
        <v>1</v>
      </c>
      <c r="F1157">
        <v>-4757</v>
      </c>
    </row>
    <row r="1158" spans="1:6" x14ac:dyDescent="0.3">
      <c r="A1158">
        <v>387401</v>
      </c>
      <c r="B1158">
        <v>-4799</v>
      </c>
      <c r="C1158">
        <v>8890</v>
      </c>
      <c r="D1158">
        <v>1</v>
      </c>
      <c r="E1158">
        <v>1</v>
      </c>
      <c r="F1158">
        <v>-4799</v>
      </c>
    </row>
    <row r="1159" spans="1:6" x14ac:dyDescent="0.3">
      <c r="A1159">
        <v>596905</v>
      </c>
      <c r="B1159">
        <v>-4980</v>
      </c>
      <c r="C1159">
        <v>48435</v>
      </c>
      <c r="D1159">
        <v>5</v>
      </c>
      <c r="E1159">
        <v>2</v>
      </c>
      <c r="F1159">
        <v>-996</v>
      </c>
    </row>
    <row r="1160" spans="1:6" x14ac:dyDescent="0.3">
      <c r="A1160">
        <v>317996</v>
      </c>
      <c r="B1160">
        <v>-4983.2</v>
      </c>
      <c r="C1160">
        <v>3695.8</v>
      </c>
      <c r="D1160">
        <v>1</v>
      </c>
      <c r="E1160">
        <v>1</v>
      </c>
      <c r="F1160">
        <v>-4983.2</v>
      </c>
    </row>
    <row r="1161" spans="1:6" x14ac:dyDescent="0.3">
      <c r="A1161">
        <v>531067</v>
      </c>
      <c r="B1161">
        <v>-4984.25</v>
      </c>
      <c r="C1161">
        <v>9618.75</v>
      </c>
      <c r="D1161">
        <v>1</v>
      </c>
      <c r="E1161">
        <v>1</v>
      </c>
      <c r="F1161">
        <v>-4984.25</v>
      </c>
    </row>
    <row r="1162" spans="1:6" x14ac:dyDescent="0.3">
      <c r="A1162">
        <v>444119</v>
      </c>
      <c r="B1162">
        <v>-5068</v>
      </c>
      <c r="C1162">
        <v>10650</v>
      </c>
      <c r="D1162">
        <v>2</v>
      </c>
      <c r="E1162">
        <v>1</v>
      </c>
      <c r="F1162">
        <v>-2534</v>
      </c>
    </row>
    <row r="1163" spans="1:6" x14ac:dyDescent="0.3">
      <c r="A1163">
        <v>643732</v>
      </c>
      <c r="B1163">
        <v>-5070.6000000000004</v>
      </c>
      <c r="C1163">
        <v>19564.400000000001</v>
      </c>
      <c r="D1163">
        <v>5</v>
      </c>
      <c r="E1163">
        <v>2</v>
      </c>
      <c r="F1163">
        <v>-1014.12</v>
      </c>
    </row>
    <row r="1164" spans="1:6" x14ac:dyDescent="0.3">
      <c r="A1164">
        <v>564354</v>
      </c>
      <c r="B1164">
        <v>-5086.6000000000004</v>
      </c>
      <c r="C1164">
        <v>16232.4</v>
      </c>
      <c r="D1164">
        <v>2</v>
      </c>
      <c r="E1164">
        <v>2</v>
      </c>
      <c r="F1164">
        <v>-2543.3000000000002</v>
      </c>
    </row>
    <row r="1165" spans="1:6" x14ac:dyDescent="0.3">
      <c r="A1165">
        <v>257187</v>
      </c>
      <c r="B1165">
        <v>-5104.8</v>
      </c>
      <c r="C1165">
        <v>43842.2</v>
      </c>
      <c r="D1165">
        <v>5</v>
      </c>
      <c r="E1165">
        <v>3</v>
      </c>
      <c r="F1165">
        <v>-1020.96</v>
      </c>
    </row>
    <row r="1166" spans="1:6" x14ac:dyDescent="0.3">
      <c r="A1166">
        <v>412686</v>
      </c>
      <c r="B1166">
        <v>-5154.8</v>
      </c>
      <c r="C1166">
        <v>22368.2</v>
      </c>
      <c r="D1166">
        <v>5</v>
      </c>
      <c r="E1166">
        <v>2</v>
      </c>
      <c r="F1166">
        <v>-1030.96</v>
      </c>
    </row>
    <row r="1167" spans="1:6" x14ac:dyDescent="0.3">
      <c r="A1167">
        <v>605977</v>
      </c>
      <c r="B1167">
        <v>-5173</v>
      </c>
      <c r="C1167">
        <v>10323</v>
      </c>
      <c r="D1167">
        <v>2</v>
      </c>
      <c r="E1167">
        <v>2</v>
      </c>
      <c r="F1167">
        <v>-2586.5</v>
      </c>
    </row>
    <row r="1168" spans="1:6" x14ac:dyDescent="0.3">
      <c r="A1168">
        <v>475754</v>
      </c>
      <c r="B1168">
        <v>-5181</v>
      </c>
      <c r="C1168">
        <v>27159</v>
      </c>
      <c r="D1168">
        <v>3</v>
      </c>
      <c r="E1168">
        <v>1</v>
      </c>
      <c r="F1168">
        <v>-1727</v>
      </c>
    </row>
    <row r="1169" spans="1:6" x14ac:dyDescent="0.3">
      <c r="A1169">
        <v>303550</v>
      </c>
      <c r="B1169">
        <v>-5200.2</v>
      </c>
      <c r="C1169">
        <v>8488.7999999999993</v>
      </c>
      <c r="D1169">
        <v>1</v>
      </c>
      <c r="E1169">
        <v>1</v>
      </c>
      <c r="F1169">
        <v>-5200.2</v>
      </c>
    </row>
    <row r="1170" spans="1:6" x14ac:dyDescent="0.3">
      <c r="A1170">
        <v>532918</v>
      </c>
      <c r="B1170">
        <v>-5246.05</v>
      </c>
      <c r="C1170">
        <v>23938.95</v>
      </c>
      <c r="D1170">
        <v>3</v>
      </c>
      <c r="E1170">
        <v>3</v>
      </c>
      <c r="F1170">
        <v>-1748.68</v>
      </c>
    </row>
    <row r="1171" spans="1:6" x14ac:dyDescent="0.3">
      <c r="A1171">
        <v>239186</v>
      </c>
      <c r="B1171">
        <v>-5248.5</v>
      </c>
      <c r="C1171">
        <v>20276.5</v>
      </c>
      <c r="D1171">
        <v>3</v>
      </c>
      <c r="E1171">
        <v>3</v>
      </c>
      <c r="F1171">
        <v>-1749.5</v>
      </c>
    </row>
    <row r="1172" spans="1:6" x14ac:dyDescent="0.3">
      <c r="A1172">
        <v>245548</v>
      </c>
      <c r="B1172">
        <v>-5377.5</v>
      </c>
      <c r="C1172">
        <v>26030.5</v>
      </c>
      <c r="D1172">
        <v>5</v>
      </c>
      <c r="E1172">
        <v>3</v>
      </c>
      <c r="F1172">
        <v>-1075.5</v>
      </c>
    </row>
    <row r="1173" spans="1:6" x14ac:dyDescent="0.3">
      <c r="A1173">
        <v>766157</v>
      </c>
      <c r="B1173">
        <v>-5403.6</v>
      </c>
      <c r="C1173">
        <v>46740.4</v>
      </c>
      <c r="D1173">
        <v>8</v>
      </c>
      <c r="E1173">
        <v>2</v>
      </c>
      <c r="F1173">
        <v>-675.45</v>
      </c>
    </row>
    <row r="1174" spans="1:6" x14ac:dyDescent="0.3">
      <c r="A1174">
        <v>893223</v>
      </c>
      <c r="B1174">
        <v>-5432.25</v>
      </c>
      <c r="C1174">
        <v>12217.75</v>
      </c>
      <c r="D1174">
        <v>2</v>
      </c>
      <c r="E1174">
        <v>2</v>
      </c>
      <c r="F1174">
        <v>-2716.13</v>
      </c>
    </row>
    <row r="1175" spans="1:6" x14ac:dyDescent="0.3">
      <c r="A1175">
        <v>786273</v>
      </c>
      <c r="B1175">
        <v>-5459</v>
      </c>
      <c r="C1175">
        <v>2400</v>
      </c>
      <c r="D1175">
        <v>1</v>
      </c>
      <c r="E1175">
        <v>1</v>
      </c>
      <c r="F1175">
        <v>-5459</v>
      </c>
    </row>
    <row r="1176" spans="1:6" x14ac:dyDescent="0.3">
      <c r="A1176">
        <v>962398</v>
      </c>
      <c r="B1176">
        <v>-5484.9</v>
      </c>
      <c r="C1176">
        <v>74146.100000000006</v>
      </c>
      <c r="D1176">
        <v>9</v>
      </c>
      <c r="E1176">
        <v>5</v>
      </c>
      <c r="F1176">
        <v>-609.42999999999995</v>
      </c>
    </row>
    <row r="1177" spans="1:6" x14ac:dyDescent="0.3">
      <c r="A1177">
        <v>889472</v>
      </c>
      <c r="B1177">
        <v>-5513.2</v>
      </c>
      <c r="C1177">
        <v>63880.800000000003</v>
      </c>
      <c r="D1177">
        <v>7</v>
      </c>
      <c r="E1177">
        <v>4</v>
      </c>
      <c r="F1177">
        <v>-787.6</v>
      </c>
    </row>
    <row r="1178" spans="1:6" x14ac:dyDescent="0.3">
      <c r="A1178">
        <v>500692</v>
      </c>
      <c r="B1178">
        <v>-5605.2</v>
      </c>
      <c r="C1178">
        <v>24580.799999999999</v>
      </c>
      <c r="D1178">
        <v>6</v>
      </c>
      <c r="E1178">
        <v>3</v>
      </c>
      <c r="F1178">
        <v>-934.2</v>
      </c>
    </row>
    <row r="1179" spans="1:6" x14ac:dyDescent="0.3">
      <c r="A1179">
        <v>864678</v>
      </c>
      <c r="B1179">
        <v>-5632.15</v>
      </c>
      <c r="C1179">
        <v>8970.85</v>
      </c>
      <c r="D1179">
        <v>1</v>
      </c>
      <c r="E1179">
        <v>1</v>
      </c>
      <c r="F1179">
        <v>-5632.15</v>
      </c>
    </row>
    <row r="1180" spans="1:6" x14ac:dyDescent="0.3">
      <c r="A1180">
        <v>700318</v>
      </c>
      <c r="B1180">
        <v>-5726</v>
      </c>
      <c r="C1180">
        <v>4880</v>
      </c>
      <c r="D1180">
        <v>2</v>
      </c>
      <c r="E1180">
        <v>1</v>
      </c>
      <c r="F1180">
        <v>-2863</v>
      </c>
    </row>
    <row r="1181" spans="1:6" x14ac:dyDescent="0.3">
      <c r="A1181">
        <v>660295</v>
      </c>
      <c r="B1181">
        <v>-5748.1</v>
      </c>
      <c r="C1181">
        <v>60307.9</v>
      </c>
      <c r="D1181">
        <v>8</v>
      </c>
      <c r="E1181">
        <v>3</v>
      </c>
      <c r="F1181">
        <v>-718.51</v>
      </c>
    </row>
    <row r="1182" spans="1:6" x14ac:dyDescent="0.3">
      <c r="A1182">
        <v>550912</v>
      </c>
      <c r="B1182">
        <v>-5890</v>
      </c>
      <c r="C1182">
        <v>1969</v>
      </c>
      <c r="D1182">
        <v>1</v>
      </c>
      <c r="E1182">
        <v>1</v>
      </c>
      <c r="F1182">
        <v>-5890</v>
      </c>
    </row>
    <row r="1183" spans="1:6" x14ac:dyDescent="0.3">
      <c r="A1183">
        <v>356846</v>
      </c>
      <c r="B1183">
        <v>-5894</v>
      </c>
      <c r="C1183">
        <v>74669</v>
      </c>
      <c r="D1183">
        <v>9</v>
      </c>
      <c r="E1183">
        <v>4</v>
      </c>
      <c r="F1183">
        <v>-654.89</v>
      </c>
    </row>
    <row r="1184" spans="1:6" x14ac:dyDescent="0.3">
      <c r="A1184">
        <v>869646</v>
      </c>
      <c r="B1184">
        <v>-5902</v>
      </c>
      <c r="C1184">
        <v>7787</v>
      </c>
      <c r="D1184">
        <v>1</v>
      </c>
      <c r="E1184">
        <v>1</v>
      </c>
      <c r="F1184">
        <v>-5902</v>
      </c>
    </row>
    <row r="1185" spans="1:6" x14ac:dyDescent="0.3">
      <c r="A1185">
        <v>674760</v>
      </c>
      <c r="B1185">
        <v>-5943</v>
      </c>
      <c r="C1185">
        <v>7746</v>
      </c>
      <c r="D1185">
        <v>1</v>
      </c>
      <c r="E1185">
        <v>1</v>
      </c>
      <c r="F1185">
        <v>-5943</v>
      </c>
    </row>
    <row r="1186" spans="1:6" x14ac:dyDescent="0.3">
      <c r="A1186">
        <v>213228</v>
      </c>
      <c r="B1186">
        <v>-5971</v>
      </c>
      <c r="C1186">
        <v>4809</v>
      </c>
      <c r="D1186">
        <v>1</v>
      </c>
      <c r="E1186">
        <v>1</v>
      </c>
      <c r="F1186">
        <v>-5971</v>
      </c>
    </row>
    <row r="1187" spans="1:6" x14ac:dyDescent="0.3">
      <c r="A1187">
        <v>472387</v>
      </c>
      <c r="B1187">
        <v>-5986.8</v>
      </c>
      <c r="C1187">
        <v>35477.199999999997</v>
      </c>
      <c r="D1187">
        <v>8</v>
      </c>
      <c r="E1187">
        <v>4</v>
      </c>
      <c r="F1187">
        <v>-748.35</v>
      </c>
    </row>
    <row r="1188" spans="1:6" x14ac:dyDescent="0.3">
      <c r="A1188">
        <v>541244</v>
      </c>
      <c r="B1188">
        <v>-5992</v>
      </c>
      <c r="C1188">
        <v>2687</v>
      </c>
      <c r="D1188">
        <v>1</v>
      </c>
      <c r="E1188">
        <v>1</v>
      </c>
      <c r="F1188">
        <v>-5992</v>
      </c>
    </row>
    <row r="1189" spans="1:6" x14ac:dyDescent="0.3">
      <c r="A1189">
        <v>879956</v>
      </c>
      <c r="B1189">
        <v>-6116</v>
      </c>
      <c r="C1189">
        <v>21262</v>
      </c>
      <c r="D1189">
        <v>2</v>
      </c>
      <c r="E1189">
        <v>1</v>
      </c>
      <c r="F1189">
        <v>-3058</v>
      </c>
    </row>
    <row r="1190" spans="1:6" x14ac:dyDescent="0.3">
      <c r="A1190">
        <v>891423</v>
      </c>
      <c r="B1190">
        <v>-6209.65</v>
      </c>
      <c r="C1190">
        <v>32467.35</v>
      </c>
      <c r="D1190">
        <v>4</v>
      </c>
      <c r="E1190">
        <v>4</v>
      </c>
      <c r="F1190">
        <v>-1552.41</v>
      </c>
    </row>
    <row r="1191" spans="1:6" x14ac:dyDescent="0.3">
      <c r="A1191">
        <v>851168</v>
      </c>
      <c r="B1191">
        <v>-6320</v>
      </c>
      <c r="C1191">
        <v>7369</v>
      </c>
      <c r="D1191">
        <v>1</v>
      </c>
      <c r="E1191">
        <v>1</v>
      </c>
      <c r="F1191">
        <v>-6320</v>
      </c>
    </row>
    <row r="1192" spans="1:6" x14ac:dyDescent="0.3">
      <c r="A1192">
        <v>769578</v>
      </c>
      <c r="B1192">
        <v>-6369.7</v>
      </c>
      <c r="C1192">
        <v>42742.3</v>
      </c>
      <c r="D1192">
        <v>4</v>
      </c>
      <c r="E1192">
        <v>3</v>
      </c>
      <c r="F1192">
        <v>-1592.43</v>
      </c>
    </row>
    <row r="1193" spans="1:6" x14ac:dyDescent="0.3">
      <c r="A1193">
        <v>601261</v>
      </c>
      <c r="B1193">
        <v>-6389.1</v>
      </c>
      <c r="C1193">
        <v>20988.9</v>
      </c>
      <c r="D1193">
        <v>2</v>
      </c>
      <c r="E1193">
        <v>2</v>
      </c>
      <c r="F1193">
        <v>-3194.55</v>
      </c>
    </row>
    <row r="1194" spans="1:6" x14ac:dyDescent="0.3">
      <c r="A1194">
        <v>514985</v>
      </c>
      <c r="B1194">
        <v>-6405.3</v>
      </c>
      <c r="C1194">
        <v>13030.7</v>
      </c>
      <c r="D1194">
        <v>2</v>
      </c>
      <c r="E1194">
        <v>2</v>
      </c>
      <c r="F1194">
        <v>-3202.65</v>
      </c>
    </row>
    <row r="1195" spans="1:6" x14ac:dyDescent="0.3">
      <c r="A1195">
        <v>575351</v>
      </c>
      <c r="B1195">
        <v>-6424</v>
      </c>
      <c r="C1195">
        <v>15905</v>
      </c>
      <c r="D1195">
        <v>3</v>
      </c>
      <c r="E1195">
        <v>3</v>
      </c>
      <c r="F1195">
        <v>-2141.33</v>
      </c>
    </row>
    <row r="1196" spans="1:6" x14ac:dyDescent="0.3">
      <c r="A1196">
        <v>431522</v>
      </c>
      <c r="B1196">
        <v>-6642</v>
      </c>
      <c r="C1196">
        <v>3974</v>
      </c>
      <c r="D1196">
        <v>2</v>
      </c>
      <c r="E1196">
        <v>1</v>
      </c>
      <c r="F1196">
        <v>-3321</v>
      </c>
    </row>
    <row r="1197" spans="1:6" x14ac:dyDescent="0.3">
      <c r="A1197">
        <v>931531</v>
      </c>
      <c r="B1197">
        <v>-6852.8</v>
      </c>
      <c r="C1197">
        <v>6579.2</v>
      </c>
      <c r="D1197">
        <v>2</v>
      </c>
      <c r="E1197">
        <v>1</v>
      </c>
      <c r="F1197">
        <v>-3426.4</v>
      </c>
    </row>
    <row r="1198" spans="1:6" x14ac:dyDescent="0.3">
      <c r="A1198">
        <v>470804</v>
      </c>
      <c r="B1198">
        <v>-6856.3</v>
      </c>
      <c r="C1198">
        <v>21435.7</v>
      </c>
      <c r="D1198">
        <v>2</v>
      </c>
      <c r="E1198">
        <v>2</v>
      </c>
      <c r="F1198">
        <v>-3428.15</v>
      </c>
    </row>
    <row r="1199" spans="1:6" x14ac:dyDescent="0.3">
      <c r="A1199">
        <v>977948</v>
      </c>
      <c r="B1199">
        <v>-6897.75</v>
      </c>
      <c r="C1199">
        <v>36911.25</v>
      </c>
      <c r="D1199">
        <v>3</v>
      </c>
      <c r="E1199">
        <v>1</v>
      </c>
      <c r="F1199">
        <v>-2299.25</v>
      </c>
    </row>
    <row r="1200" spans="1:6" x14ac:dyDescent="0.3">
      <c r="A1200">
        <v>294578</v>
      </c>
      <c r="B1200">
        <v>-6921.25</v>
      </c>
      <c r="C1200">
        <v>51620.75</v>
      </c>
      <c r="D1200">
        <v>7</v>
      </c>
      <c r="E1200">
        <v>5</v>
      </c>
      <c r="F1200">
        <v>-988.75</v>
      </c>
    </row>
    <row r="1201" spans="1:6" x14ac:dyDescent="0.3">
      <c r="A1201">
        <v>770792</v>
      </c>
      <c r="B1201">
        <v>-6950.2</v>
      </c>
      <c r="C1201">
        <v>27466.799999999999</v>
      </c>
      <c r="D1201">
        <v>8</v>
      </c>
      <c r="E1201">
        <v>3</v>
      </c>
      <c r="F1201">
        <v>-868.78</v>
      </c>
    </row>
    <row r="1202" spans="1:6" x14ac:dyDescent="0.3">
      <c r="A1202">
        <v>579818</v>
      </c>
      <c r="B1202">
        <v>-6952.6</v>
      </c>
      <c r="C1202">
        <v>12730.4</v>
      </c>
      <c r="D1202">
        <v>3</v>
      </c>
      <c r="E1202">
        <v>2</v>
      </c>
      <c r="F1202">
        <v>-2317.5300000000002</v>
      </c>
    </row>
    <row r="1203" spans="1:6" x14ac:dyDescent="0.3">
      <c r="A1203">
        <v>777321</v>
      </c>
      <c r="B1203">
        <v>-7021.1</v>
      </c>
      <c r="C1203">
        <v>61857.9</v>
      </c>
      <c r="D1203">
        <v>9</v>
      </c>
      <c r="E1203">
        <v>4</v>
      </c>
      <c r="F1203">
        <v>-780.12</v>
      </c>
    </row>
    <row r="1204" spans="1:6" x14ac:dyDescent="0.3">
      <c r="A1204">
        <v>614828</v>
      </c>
      <c r="B1204">
        <v>-7159.55</v>
      </c>
      <c r="C1204">
        <v>7443.45</v>
      </c>
      <c r="D1204">
        <v>1</v>
      </c>
      <c r="E1204">
        <v>1</v>
      </c>
      <c r="F1204">
        <v>-7159.55</v>
      </c>
    </row>
    <row r="1205" spans="1:6" x14ac:dyDescent="0.3">
      <c r="A1205">
        <v>283336</v>
      </c>
      <c r="B1205">
        <v>-7221.6</v>
      </c>
      <c r="C1205">
        <v>21334.400000000001</v>
      </c>
      <c r="D1205">
        <v>4</v>
      </c>
      <c r="E1205">
        <v>3</v>
      </c>
      <c r="F1205">
        <v>-1805.4</v>
      </c>
    </row>
    <row r="1206" spans="1:6" x14ac:dyDescent="0.3">
      <c r="A1206">
        <v>855700</v>
      </c>
      <c r="B1206">
        <v>-7390.7</v>
      </c>
      <c r="C1206">
        <v>14861.3</v>
      </c>
      <c r="D1206">
        <v>3</v>
      </c>
      <c r="E1206">
        <v>3</v>
      </c>
      <c r="F1206">
        <v>-2463.5700000000002</v>
      </c>
    </row>
    <row r="1207" spans="1:6" x14ac:dyDescent="0.3">
      <c r="A1207">
        <v>446024</v>
      </c>
      <c r="B1207">
        <v>-7400.6</v>
      </c>
      <c r="C1207">
        <v>39744.400000000001</v>
      </c>
      <c r="D1207">
        <v>7</v>
      </c>
      <c r="E1207">
        <v>4</v>
      </c>
      <c r="F1207">
        <v>-1057.23</v>
      </c>
    </row>
    <row r="1208" spans="1:6" x14ac:dyDescent="0.3">
      <c r="A1208">
        <v>650956</v>
      </c>
      <c r="B1208">
        <v>-7413.5</v>
      </c>
      <c r="C1208">
        <v>35168.5</v>
      </c>
      <c r="D1208">
        <v>6</v>
      </c>
      <c r="E1208">
        <v>2</v>
      </c>
      <c r="F1208">
        <v>-1235.58</v>
      </c>
    </row>
    <row r="1209" spans="1:6" x14ac:dyDescent="0.3">
      <c r="A1209">
        <v>222532</v>
      </c>
      <c r="B1209">
        <v>-7436</v>
      </c>
      <c r="C1209">
        <v>6253</v>
      </c>
      <c r="D1209">
        <v>1</v>
      </c>
      <c r="E1209">
        <v>1</v>
      </c>
      <c r="F1209">
        <v>-7436</v>
      </c>
    </row>
    <row r="1210" spans="1:6" x14ac:dyDescent="0.3">
      <c r="A1210">
        <v>484459</v>
      </c>
      <c r="B1210">
        <v>-7497</v>
      </c>
      <c r="C1210">
        <v>7106</v>
      </c>
      <c r="D1210">
        <v>1</v>
      </c>
      <c r="E1210">
        <v>1</v>
      </c>
      <c r="F1210">
        <v>-7497</v>
      </c>
    </row>
    <row r="1211" spans="1:6" x14ac:dyDescent="0.3">
      <c r="A1211">
        <v>304442</v>
      </c>
      <c r="B1211">
        <v>-7557</v>
      </c>
      <c r="C1211">
        <v>20478</v>
      </c>
      <c r="D1211">
        <v>3</v>
      </c>
      <c r="E1211">
        <v>2</v>
      </c>
      <c r="F1211">
        <v>-2519</v>
      </c>
    </row>
    <row r="1212" spans="1:6" x14ac:dyDescent="0.3">
      <c r="A1212">
        <v>375018</v>
      </c>
      <c r="B1212">
        <v>-7580</v>
      </c>
      <c r="C1212">
        <v>42439</v>
      </c>
      <c r="D1212">
        <v>7</v>
      </c>
      <c r="E1212">
        <v>4</v>
      </c>
      <c r="F1212">
        <v>-1082.8599999999999</v>
      </c>
    </row>
    <row r="1213" spans="1:6" x14ac:dyDescent="0.3">
      <c r="A1213">
        <v>705382</v>
      </c>
      <c r="B1213">
        <v>-7648</v>
      </c>
      <c r="C1213">
        <v>6041</v>
      </c>
      <c r="D1213">
        <v>1</v>
      </c>
      <c r="E1213">
        <v>1</v>
      </c>
      <c r="F1213">
        <v>-7648</v>
      </c>
    </row>
    <row r="1214" spans="1:6" x14ac:dyDescent="0.3">
      <c r="A1214">
        <v>955185</v>
      </c>
      <c r="B1214">
        <v>-7651.4</v>
      </c>
      <c r="C1214">
        <v>16643.599999999999</v>
      </c>
      <c r="D1214">
        <v>3</v>
      </c>
      <c r="E1214">
        <v>2</v>
      </c>
      <c r="F1214">
        <v>-2550.4699999999998</v>
      </c>
    </row>
    <row r="1215" spans="1:6" x14ac:dyDescent="0.3">
      <c r="A1215">
        <v>460316</v>
      </c>
      <c r="B1215">
        <v>-7695.4</v>
      </c>
      <c r="C1215">
        <v>15103.6</v>
      </c>
      <c r="D1215">
        <v>3</v>
      </c>
      <c r="E1215">
        <v>3</v>
      </c>
      <c r="F1215">
        <v>-2565.13</v>
      </c>
    </row>
    <row r="1216" spans="1:6" x14ac:dyDescent="0.3">
      <c r="A1216">
        <v>375445</v>
      </c>
      <c r="B1216">
        <v>-7711.4</v>
      </c>
      <c r="C1216">
        <v>4928.6000000000004</v>
      </c>
      <c r="D1216">
        <v>2</v>
      </c>
      <c r="E1216">
        <v>1</v>
      </c>
      <c r="F1216">
        <v>-3855.7</v>
      </c>
    </row>
    <row r="1217" spans="1:6" x14ac:dyDescent="0.3">
      <c r="A1217">
        <v>554861</v>
      </c>
      <c r="B1217">
        <v>-7769</v>
      </c>
      <c r="C1217">
        <v>5920</v>
      </c>
      <c r="D1217">
        <v>1</v>
      </c>
      <c r="E1217">
        <v>1</v>
      </c>
      <c r="F1217">
        <v>-7769</v>
      </c>
    </row>
    <row r="1218" spans="1:6" x14ac:dyDescent="0.3">
      <c r="A1218">
        <v>767776</v>
      </c>
      <c r="B1218">
        <v>-7804.8</v>
      </c>
      <c r="C1218">
        <v>32181.200000000001</v>
      </c>
      <c r="D1218">
        <v>3</v>
      </c>
      <c r="E1218">
        <v>2</v>
      </c>
      <c r="F1218">
        <v>-2601.6</v>
      </c>
    </row>
    <row r="1219" spans="1:6" x14ac:dyDescent="0.3">
      <c r="A1219">
        <v>762407</v>
      </c>
      <c r="B1219">
        <v>-7810.65</v>
      </c>
      <c r="C1219">
        <v>38218.35</v>
      </c>
      <c r="D1219">
        <v>4</v>
      </c>
      <c r="E1219">
        <v>3</v>
      </c>
      <c r="F1219">
        <v>-1952.66</v>
      </c>
    </row>
    <row r="1220" spans="1:6" x14ac:dyDescent="0.3">
      <c r="A1220">
        <v>331113</v>
      </c>
      <c r="B1220">
        <v>-7866.3</v>
      </c>
      <c r="C1220">
        <v>81824.7</v>
      </c>
      <c r="D1220">
        <v>13</v>
      </c>
      <c r="E1220">
        <v>7</v>
      </c>
      <c r="F1220">
        <v>-605.1</v>
      </c>
    </row>
    <row r="1221" spans="1:6" x14ac:dyDescent="0.3">
      <c r="A1221">
        <v>586996</v>
      </c>
      <c r="B1221">
        <v>-7918.6</v>
      </c>
      <c r="C1221">
        <v>14460.4</v>
      </c>
      <c r="D1221">
        <v>3</v>
      </c>
      <c r="E1221">
        <v>2</v>
      </c>
      <c r="F1221">
        <v>-2639.53</v>
      </c>
    </row>
    <row r="1222" spans="1:6" x14ac:dyDescent="0.3">
      <c r="A1222">
        <v>694241</v>
      </c>
      <c r="B1222">
        <v>-7961</v>
      </c>
      <c r="C1222">
        <v>43889</v>
      </c>
      <c r="D1222">
        <v>8</v>
      </c>
      <c r="E1222">
        <v>4</v>
      </c>
      <c r="F1222">
        <v>-995.13</v>
      </c>
    </row>
    <row r="1223" spans="1:6" x14ac:dyDescent="0.3">
      <c r="A1223">
        <v>500384</v>
      </c>
      <c r="B1223">
        <v>-7961</v>
      </c>
      <c r="C1223">
        <v>13820</v>
      </c>
      <c r="D1223">
        <v>5</v>
      </c>
      <c r="E1223">
        <v>2</v>
      </c>
      <c r="F1223">
        <v>-1592.2</v>
      </c>
    </row>
    <row r="1224" spans="1:6" x14ac:dyDescent="0.3">
      <c r="A1224">
        <v>467865</v>
      </c>
      <c r="B1224">
        <v>-8045</v>
      </c>
      <c r="C1224">
        <v>10947</v>
      </c>
      <c r="D1224">
        <v>2</v>
      </c>
      <c r="E1224">
        <v>2</v>
      </c>
      <c r="F1224">
        <v>-4022.5</v>
      </c>
    </row>
    <row r="1225" spans="1:6" x14ac:dyDescent="0.3">
      <c r="A1225">
        <v>360169</v>
      </c>
      <c r="B1225">
        <v>-8063.9</v>
      </c>
      <c r="C1225">
        <v>69624.100000000006</v>
      </c>
      <c r="D1225">
        <v>9</v>
      </c>
      <c r="E1225">
        <v>5</v>
      </c>
      <c r="F1225">
        <v>-895.99</v>
      </c>
    </row>
    <row r="1226" spans="1:6" x14ac:dyDescent="0.3">
      <c r="A1226">
        <v>861938</v>
      </c>
      <c r="B1226">
        <v>-8069</v>
      </c>
      <c r="C1226">
        <v>6534</v>
      </c>
      <c r="D1226">
        <v>1</v>
      </c>
      <c r="E1226">
        <v>1</v>
      </c>
      <c r="F1226">
        <v>-8069</v>
      </c>
    </row>
    <row r="1227" spans="1:6" x14ac:dyDescent="0.3">
      <c r="A1227">
        <v>633301</v>
      </c>
      <c r="B1227">
        <v>-8190.95</v>
      </c>
      <c r="C1227">
        <v>22856.05</v>
      </c>
      <c r="D1227">
        <v>3</v>
      </c>
      <c r="E1227">
        <v>2</v>
      </c>
      <c r="F1227">
        <v>-2730.32</v>
      </c>
    </row>
    <row r="1228" spans="1:6" x14ac:dyDescent="0.3">
      <c r="A1228">
        <v>588368</v>
      </c>
      <c r="B1228">
        <v>-8220.1</v>
      </c>
      <c r="C1228">
        <v>2395.9</v>
      </c>
      <c r="D1228">
        <v>2</v>
      </c>
      <c r="E1228">
        <v>1</v>
      </c>
      <c r="F1228">
        <v>-4110.05</v>
      </c>
    </row>
    <row r="1229" spans="1:6" x14ac:dyDescent="0.3">
      <c r="A1229">
        <v>853453</v>
      </c>
      <c r="B1229">
        <v>-8342.5499999999993</v>
      </c>
      <c r="C1229">
        <v>37245.449999999997</v>
      </c>
      <c r="D1229">
        <v>5</v>
      </c>
      <c r="E1229">
        <v>3</v>
      </c>
      <c r="F1229">
        <v>-1668.51</v>
      </c>
    </row>
    <row r="1230" spans="1:6" x14ac:dyDescent="0.3">
      <c r="A1230">
        <v>206887</v>
      </c>
      <c r="B1230">
        <v>-8356</v>
      </c>
      <c r="C1230">
        <v>10615</v>
      </c>
      <c r="D1230">
        <v>4</v>
      </c>
      <c r="E1230">
        <v>2</v>
      </c>
      <c r="F1230">
        <v>-2089</v>
      </c>
    </row>
    <row r="1231" spans="1:6" x14ac:dyDescent="0.3">
      <c r="A1231">
        <v>287295</v>
      </c>
      <c r="B1231">
        <v>-8396.7999999999993</v>
      </c>
      <c r="C1231">
        <v>2383.1999999999998</v>
      </c>
      <c r="D1231">
        <v>1</v>
      </c>
      <c r="E1231">
        <v>1</v>
      </c>
      <c r="F1231">
        <v>-8396.7999999999993</v>
      </c>
    </row>
    <row r="1232" spans="1:6" x14ac:dyDescent="0.3">
      <c r="A1232">
        <v>937920</v>
      </c>
      <c r="B1232">
        <v>-8452</v>
      </c>
      <c r="C1232">
        <v>12938</v>
      </c>
      <c r="D1232">
        <v>5</v>
      </c>
      <c r="E1232">
        <v>3</v>
      </c>
      <c r="F1232">
        <v>-1690.4</v>
      </c>
    </row>
    <row r="1233" spans="1:6" x14ac:dyDescent="0.3">
      <c r="A1233">
        <v>963873</v>
      </c>
      <c r="B1233">
        <v>-8453</v>
      </c>
      <c r="C1233">
        <v>5236</v>
      </c>
      <c r="D1233">
        <v>1</v>
      </c>
      <c r="E1233">
        <v>1</v>
      </c>
      <c r="F1233">
        <v>-8453</v>
      </c>
    </row>
    <row r="1234" spans="1:6" x14ac:dyDescent="0.3">
      <c r="A1234">
        <v>310639</v>
      </c>
      <c r="B1234">
        <v>-8623.2000000000007</v>
      </c>
      <c r="C1234">
        <v>58466.8</v>
      </c>
      <c r="D1234">
        <v>8</v>
      </c>
      <c r="E1234">
        <v>3</v>
      </c>
      <c r="F1234">
        <v>-1077.9000000000001</v>
      </c>
    </row>
    <row r="1235" spans="1:6" x14ac:dyDescent="0.3">
      <c r="A1235">
        <v>912597</v>
      </c>
      <c r="B1235">
        <v>-8627</v>
      </c>
      <c r="C1235">
        <v>18016</v>
      </c>
      <c r="D1235">
        <v>5</v>
      </c>
      <c r="E1235">
        <v>5</v>
      </c>
      <c r="F1235">
        <v>-1725.4</v>
      </c>
    </row>
    <row r="1236" spans="1:6" x14ac:dyDescent="0.3">
      <c r="A1236">
        <v>200096</v>
      </c>
      <c r="B1236">
        <v>-8772</v>
      </c>
      <c r="C1236">
        <v>31050</v>
      </c>
      <c r="D1236">
        <v>4</v>
      </c>
      <c r="E1236">
        <v>2</v>
      </c>
      <c r="F1236">
        <v>-2193</v>
      </c>
    </row>
    <row r="1237" spans="1:6" x14ac:dyDescent="0.3">
      <c r="A1237">
        <v>269348</v>
      </c>
      <c r="B1237">
        <v>-8784.5</v>
      </c>
      <c r="C1237">
        <v>5818.5</v>
      </c>
      <c r="D1237">
        <v>1</v>
      </c>
      <c r="E1237">
        <v>1</v>
      </c>
      <c r="F1237">
        <v>-8784.5</v>
      </c>
    </row>
    <row r="1238" spans="1:6" x14ac:dyDescent="0.3">
      <c r="A1238">
        <v>819284</v>
      </c>
      <c r="B1238">
        <v>-8812</v>
      </c>
      <c r="C1238">
        <v>1968</v>
      </c>
      <c r="D1238">
        <v>1</v>
      </c>
      <c r="E1238">
        <v>1</v>
      </c>
      <c r="F1238">
        <v>-8812</v>
      </c>
    </row>
    <row r="1239" spans="1:6" x14ac:dyDescent="0.3">
      <c r="A1239">
        <v>791380</v>
      </c>
      <c r="B1239">
        <v>-8818</v>
      </c>
      <c r="C1239">
        <v>1788</v>
      </c>
      <c r="D1239">
        <v>2</v>
      </c>
      <c r="E1239">
        <v>1</v>
      </c>
      <c r="F1239">
        <v>-4409</v>
      </c>
    </row>
    <row r="1240" spans="1:6" x14ac:dyDescent="0.3">
      <c r="A1240">
        <v>580805</v>
      </c>
      <c r="B1240">
        <v>-8838</v>
      </c>
      <c r="C1240">
        <v>27390</v>
      </c>
      <c r="D1240">
        <v>4</v>
      </c>
      <c r="E1240">
        <v>3</v>
      </c>
      <c r="F1240">
        <v>-2209.5</v>
      </c>
    </row>
    <row r="1241" spans="1:6" x14ac:dyDescent="0.3">
      <c r="A1241">
        <v>634152</v>
      </c>
      <c r="B1241">
        <v>-8892.85</v>
      </c>
      <c r="C1241">
        <v>157491.15</v>
      </c>
      <c r="D1241">
        <v>15</v>
      </c>
      <c r="E1241">
        <v>7</v>
      </c>
      <c r="F1241">
        <v>-592.86</v>
      </c>
    </row>
    <row r="1242" spans="1:6" x14ac:dyDescent="0.3">
      <c r="A1242">
        <v>363281</v>
      </c>
      <c r="B1242">
        <v>-8959.2000000000007</v>
      </c>
      <c r="C1242">
        <v>44397.8</v>
      </c>
      <c r="D1242">
        <v>8</v>
      </c>
      <c r="E1242">
        <v>4</v>
      </c>
      <c r="F1242">
        <v>-1119.9000000000001</v>
      </c>
    </row>
    <row r="1243" spans="1:6" x14ac:dyDescent="0.3">
      <c r="A1243">
        <v>667262</v>
      </c>
      <c r="B1243">
        <v>-9052.9500000000007</v>
      </c>
      <c r="C1243">
        <v>30965.05</v>
      </c>
      <c r="D1243">
        <v>4</v>
      </c>
      <c r="E1243">
        <v>3</v>
      </c>
      <c r="F1243">
        <v>-2263.2399999999998</v>
      </c>
    </row>
    <row r="1244" spans="1:6" x14ac:dyDescent="0.3">
      <c r="A1244">
        <v>395472</v>
      </c>
      <c r="B1244">
        <v>-9065</v>
      </c>
      <c r="C1244">
        <v>6384</v>
      </c>
      <c r="D1244">
        <v>3</v>
      </c>
      <c r="E1244">
        <v>2</v>
      </c>
      <c r="F1244">
        <v>-3021.67</v>
      </c>
    </row>
    <row r="1245" spans="1:6" x14ac:dyDescent="0.3">
      <c r="A1245">
        <v>617469</v>
      </c>
      <c r="B1245">
        <v>-9157.15</v>
      </c>
      <c r="C1245">
        <v>32823.85</v>
      </c>
      <c r="D1245">
        <v>3</v>
      </c>
      <c r="E1245">
        <v>2</v>
      </c>
      <c r="F1245">
        <v>-3052.38</v>
      </c>
    </row>
    <row r="1246" spans="1:6" x14ac:dyDescent="0.3">
      <c r="A1246">
        <v>556160</v>
      </c>
      <c r="B1246">
        <v>-9194.35</v>
      </c>
      <c r="C1246">
        <v>44704.65</v>
      </c>
      <c r="D1246">
        <v>5</v>
      </c>
      <c r="E1246">
        <v>5</v>
      </c>
      <c r="F1246">
        <v>-1838.87</v>
      </c>
    </row>
    <row r="1247" spans="1:6" x14ac:dyDescent="0.3">
      <c r="A1247">
        <v>596119</v>
      </c>
      <c r="B1247">
        <v>-9225</v>
      </c>
      <c r="C1247">
        <v>49583</v>
      </c>
      <c r="D1247">
        <v>5</v>
      </c>
      <c r="E1247">
        <v>3</v>
      </c>
      <c r="F1247">
        <v>-1845</v>
      </c>
    </row>
    <row r="1248" spans="1:6" x14ac:dyDescent="0.3">
      <c r="A1248">
        <v>530984</v>
      </c>
      <c r="B1248">
        <v>-9303</v>
      </c>
      <c r="C1248">
        <v>1477</v>
      </c>
      <c r="D1248">
        <v>1</v>
      </c>
      <c r="E1248">
        <v>1</v>
      </c>
      <c r="F1248">
        <v>-9303</v>
      </c>
    </row>
    <row r="1249" spans="1:6" x14ac:dyDescent="0.3">
      <c r="A1249">
        <v>747403</v>
      </c>
      <c r="B1249">
        <v>-9492.7999999999993</v>
      </c>
      <c r="C1249">
        <v>11719.2</v>
      </c>
      <c r="D1249">
        <v>4</v>
      </c>
      <c r="E1249">
        <v>1</v>
      </c>
      <c r="F1249">
        <v>-2373.1999999999998</v>
      </c>
    </row>
    <row r="1250" spans="1:6" x14ac:dyDescent="0.3">
      <c r="A1250">
        <v>302463</v>
      </c>
      <c r="B1250">
        <v>-9526</v>
      </c>
      <c r="C1250">
        <v>6192</v>
      </c>
      <c r="D1250">
        <v>2</v>
      </c>
      <c r="E1250">
        <v>1</v>
      </c>
      <c r="F1250">
        <v>-4763</v>
      </c>
    </row>
    <row r="1251" spans="1:6" x14ac:dyDescent="0.3">
      <c r="A1251">
        <v>219281</v>
      </c>
      <c r="B1251">
        <v>-9553</v>
      </c>
      <c r="C1251">
        <v>4136</v>
      </c>
      <c r="D1251">
        <v>1</v>
      </c>
      <c r="E1251">
        <v>1</v>
      </c>
      <c r="F1251">
        <v>-9553</v>
      </c>
    </row>
    <row r="1252" spans="1:6" x14ac:dyDescent="0.3">
      <c r="A1252">
        <v>811248</v>
      </c>
      <c r="B1252">
        <v>-9603.15</v>
      </c>
      <c r="C1252">
        <v>24435.85</v>
      </c>
      <c r="D1252">
        <v>3</v>
      </c>
      <c r="E1252">
        <v>2</v>
      </c>
      <c r="F1252">
        <v>-3201.05</v>
      </c>
    </row>
    <row r="1253" spans="1:6" x14ac:dyDescent="0.3">
      <c r="A1253">
        <v>809254</v>
      </c>
      <c r="B1253">
        <v>-9621</v>
      </c>
      <c r="C1253">
        <v>4878</v>
      </c>
      <c r="D1253">
        <v>3</v>
      </c>
      <c r="E1253">
        <v>1</v>
      </c>
      <c r="F1253">
        <v>-3207</v>
      </c>
    </row>
    <row r="1254" spans="1:6" x14ac:dyDescent="0.3">
      <c r="A1254">
        <v>208602</v>
      </c>
      <c r="B1254">
        <v>-9671</v>
      </c>
      <c r="C1254">
        <v>1109</v>
      </c>
      <c r="D1254">
        <v>1</v>
      </c>
      <c r="E1254">
        <v>1</v>
      </c>
      <c r="F1254">
        <v>-9671</v>
      </c>
    </row>
    <row r="1255" spans="1:6" x14ac:dyDescent="0.3">
      <c r="A1255">
        <v>397132</v>
      </c>
      <c r="B1255">
        <v>-9851.4</v>
      </c>
      <c r="C1255">
        <v>11277.6</v>
      </c>
      <c r="D1255">
        <v>3</v>
      </c>
      <c r="E1255">
        <v>1</v>
      </c>
      <c r="F1255">
        <v>-3283.8</v>
      </c>
    </row>
    <row r="1256" spans="1:6" x14ac:dyDescent="0.3">
      <c r="A1256">
        <v>829402</v>
      </c>
      <c r="B1256">
        <v>-9892</v>
      </c>
      <c r="C1256">
        <v>53192</v>
      </c>
      <c r="D1256">
        <v>7</v>
      </c>
      <c r="E1256">
        <v>4</v>
      </c>
      <c r="F1256">
        <v>-1413.14</v>
      </c>
    </row>
    <row r="1257" spans="1:6" x14ac:dyDescent="0.3">
      <c r="A1257">
        <v>518319</v>
      </c>
      <c r="B1257">
        <v>-9983.9500000000007</v>
      </c>
      <c r="C1257">
        <v>38789.050000000003</v>
      </c>
      <c r="D1257">
        <v>7</v>
      </c>
      <c r="E1257">
        <v>5</v>
      </c>
      <c r="F1257">
        <v>-1426.28</v>
      </c>
    </row>
    <row r="1258" spans="1:6" x14ac:dyDescent="0.3">
      <c r="A1258">
        <v>747923</v>
      </c>
      <c r="B1258">
        <v>-10040.799999999999</v>
      </c>
      <c r="C1258">
        <v>50157.2</v>
      </c>
      <c r="D1258">
        <v>8</v>
      </c>
      <c r="E1258">
        <v>4</v>
      </c>
      <c r="F1258">
        <v>-1255.0999999999999</v>
      </c>
    </row>
    <row r="1259" spans="1:6" x14ac:dyDescent="0.3">
      <c r="A1259">
        <v>765482</v>
      </c>
      <c r="B1259">
        <v>-10076</v>
      </c>
      <c r="C1259">
        <v>14393</v>
      </c>
      <c r="D1259">
        <v>2</v>
      </c>
      <c r="E1259">
        <v>2</v>
      </c>
      <c r="F1259">
        <v>-5038</v>
      </c>
    </row>
    <row r="1260" spans="1:6" x14ac:dyDescent="0.3">
      <c r="A1260">
        <v>874734</v>
      </c>
      <c r="B1260">
        <v>-10100.1</v>
      </c>
      <c r="C1260">
        <v>5823.9</v>
      </c>
      <c r="D1260">
        <v>3</v>
      </c>
      <c r="E1260">
        <v>1</v>
      </c>
      <c r="F1260">
        <v>-3366.7</v>
      </c>
    </row>
    <row r="1261" spans="1:6" x14ac:dyDescent="0.3">
      <c r="A1261">
        <v>630859</v>
      </c>
      <c r="B1261">
        <v>-10344</v>
      </c>
      <c r="C1261">
        <v>11216</v>
      </c>
      <c r="D1261">
        <v>2</v>
      </c>
      <c r="E1261">
        <v>1</v>
      </c>
      <c r="F1261">
        <v>-5172</v>
      </c>
    </row>
    <row r="1262" spans="1:6" x14ac:dyDescent="0.3">
      <c r="A1262">
        <v>618582</v>
      </c>
      <c r="B1262">
        <v>-10445</v>
      </c>
      <c r="C1262">
        <v>4158</v>
      </c>
      <c r="D1262">
        <v>1</v>
      </c>
      <c r="E1262">
        <v>1</v>
      </c>
      <c r="F1262">
        <v>-10445</v>
      </c>
    </row>
    <row r="1263" spans="1:6" x14ac:dyDescent="0.3">
      <c r="A1263">
        <v>240932</v>
      </c>
      <c r="B1263">
        <v>-11050</v>
      </c>
      <c r="C1263">
        <v>21161</v>
      </c>
      <c r="D1263">
        <v>3</v>
      </c>
      <c r="E1263">
        <v>2</v>
      </c>
      <c r="F1263">
        <v>-3683.33</v>
      </c>
    </row>
    <row r="1264" spans="1:6" x14ac:dyDescent="0.3">
      <c r="A1264">
        <v>397731</v>
      </c>
      <c r="B1264">
        <v>-11111.65</v>
      </c>
      <c r="C1264">
        <v>33497.35</v>
      </c>
      <c r="D1264">
        <v>7</v>
      </c>
      <c r="E1264">
        <v>4</v>
      </c>
      <c r="F1264">
        <v>-1587.38</v>
      </c>
    </row>
    <row r="1265" spans="1:6" x14ac:dyDescent="0.3">
      <c r="A1265">
        <v>283840</v>
      </c>
      <c r="B1265">
        <v>-11157</v>
      </c>
      <c r="C1265">
        <v>28829</v>
      </c>
      <c r="D1265">
        <v>3</v>
      </c>
      <c r="E1265">
        <v>3</v>
      </c>
      <c r="F1265">
        <v>-3719</v>
      </c>
    </row>
    <row r="1266" spans="1:6" x14ac:dyDescent="0.3">
      <c r="A1266">
        <v>437264</v>
      </c>
      <c r="B1266">
        <v>-11247.4</v>
      </c>
      <c r="C1266">
        <v>42720.6</v>
      </c>
      <c r="D1266">
        <v>7</v>
      </c>
      <c r="E1266">
        <v>4</v>
      </c>
      <c r="F1266">
        <v>-1606.77</v>
      </c>
    </row>
    <row r="1267" spans="1:6" x14ac:dyDescent="0.3">
      <c r="A1267">
        <v>403974</v>
      </c>
      <c r="B1267">
        <v>-11264.8</v>
      </c>
      <c r="C1267">
        <v>9658.2000000000007</v>
      </c>
      <c r="D1267">
        <v>2</v>
      </c>
      <c r="E1267">
        <v>2</v>
      </c>
      <c r="F1267">
        <v>-5632.4</v>
      </c>
    </row>
    <row r="1268" spans="1:6" x14ac:dyDescent="0.3">
      <c r="A1268">
        <v>352387</v>
      </c>
      <c r="B1268">
        <v>-11304.4</v>
      </c>
      <c r="C1268">
        <v>37807.599999999999</v>
      </c>
      <c r="D1268">
        <v>4</v>
      </c>
      <c r="E1268">
        <v>2</v>
      </c>
      <c r="F1268">
        <v>-2826.1</v>
      </c>
    </row>
    <row r="1269" spans="1:6" x14ac:dyDescent="0.3">
      <c r="A1269">
        <v>457657</v>
      </c>
      <c r="B1269">
        <v>-11332</v>
      </c>
      <c r="C1269">
        <v>6933</v>
      </c>
      <c r="D1269">
        <v>3</v>
      </c>
      <c r="E1269">
        <v>2</v>
      </c>
      <c r="F1269">
        <v>-3777.33</v>
      </c>
    </row>
    <row r="1270" spans="1:6" x14ac:dyDescent="0.3">
      <c r="A1270">
        <v>342921</v>
      </c>
      <c r="B1270">
        <v>-11371</v>
      </c>
      <c r="C1270">
        <v>48848</v>
      </c>
      <c r="D1270">
        <v>5</v>
      </c>
      <c r="E1270">
        <v>2</v>
      </c>
      <c r="F1270">
        <v>-2274.1999999999998</v>
      </c>
    </row>
    <row r="1271" spans="1:6" x14ac:dyDescent="0.3">
      <c r="A1271">
        <v>271950</v>
      </c>
      <c r="B1271">
        <v>-11474.6</v>
      </c>
      <c r="C1271">
        <v>39101.4</v>
      </c>
      <c r="D1271">
        <v>6</v>
      </c>
      <c r="E1271">
        <v>4</v>
      </c>
      <c r="F1271">
        <v>-1912.43</v>
      </c>
    </row>
    <row r="1272" spans="1:6" x14ac:dyDescent="0.3">
      <c r="A1272">
        <v>755132</v>
      </c>
      <c r="B1272">
        <v>-11545.4</v>
      </c>
      <c r="C1272">
        <v>9186.6</v>
      </c>
      <c r="D1272">
        <v>2</v>
      </c>
      <c r="E1272">
        <v>2</v>
      </c>
      <c r="F1272">
        <v>-5772.7</v>
      </c>
    </row>
    <row r="1273" spans="1:6" x14ac:dyDescent="0.3">
      <c r="A1273">
        <v>713707</v>
      </c>
      <c r="B1273">
        <v>-11800.45</v>
      </c>
      <c r="C1273">
        <v>39051.550000000003</v>
      </c>
      <c r="D1273">
        <v>4</v>
      </c>
      <c r="E1273">
        <v>2</v>
      </c>
      <c r="F1273">
        <v>-2950.11</v>
      </c>
    </row>
    <row r="1274" spans="1:6" x14ac:dyDescent="0.3">
      <c r="A1274">
        <v>835388</v>
      </c>
      <c r="B1274">
        <v>-11865.4</v>
      </c>
      <c r="C1274">
        <v>50160.6</v>
      </c>
      <c r="D1274">
        <v>6</v>
      </c>
      <c r="E1274">
        <v>2</v>
      </c>
      <c r="F1274">
        <v>-1977.57</v>
      </c>
    </row>
    <row r="1275" spans="1:6" x14ac:dyDescent="0.3">
      <c r="A1275">
        <v>906357</v>
      </c>
      <c r="B1275">
        <v>-11900.3</v>
      </c>
      <c r="C1275">
        <v>58779.7</v>
      </c>
      <c r="D1275">
        <v>7</v>
      </c>
      <c r="E1275">
        <v>2</v>
      </c>
      <c r="F1275">
        <v>-1700.04</v>
      </c>
    </row>
    <row r="1276" spans="1:6" x14ac:dyDescent="0.3">
      <c r="A1276">
        <v>483062</v>
      </c>
      <c r="B1276">
        <v>-11935.95</v>
      </c>
      <c r="C1276">
        <v>75573.05</v>
      </c>
      <c r="D1276">
        <v>9</v>
      </c>
      <c r="E1276">
        <v>5</v>
      </c>
      <c r="F1276">
        <v>-1326.22</v>
      </c>
    </row>
    <row r="1277" spans="1:6" x14ac:dyDescent="0.3">
      <c r="A1277">
        <v>274316</v>
      </c>
      <c r="B1277">
        <v>-11977.2</v>
      </c>
      <c r="C1277">
        <v>39820.800000000003</v>
      </c>
      <c r="D1277">
        <v>6</v>
      </c>
      <c r="E1277">
        <v>3</v>
      </c>
      <c r="F1277">
        <v>-1996.2</v>
      </c>
    </row>
    <row r="1278" spans="1:6" x14ac:dyDescent="0.3">
      <c r="A1278">
        <v>369868</v>
      </c>
      <c r="B1278">
        <v>-11992.3</v>
      </c>
      <c r="C1278">
        <v>58089.7</v>
      </c>
      <c r="D1278">
        <v>9</v>
      </c>
      <c r="E1278">
        <v>4</v>
      </c>
      <c r="F1278">
        <v>-1332.48</v>
      </c>
    </row>
    <row r="1279" spans="1:6" x14ac:dyDescent="0.3">
      <c r="A1279">
        <v>284120</v>
      </c>
      <c r="B1279">
        <v>-12015</v>
      </c>
      <c r="C1279">
        <v>13340</v>
      </c>
      <c r="D1279">
        <v>3</v>
      </c>
      <c r="E1279">
        <v>3</v>
      </c>
      <c r="F1279">
        <v>-4005</v>
      </c>
    </row>
    <row r="1280" spans="1:6" x14ac:dyDescent="0.3">
      <c r="A1280">
        <v>591979</v>
      </c>
      <c r="B1280">
        <v>-12099.05</v>
      </c>
      <c r="C1280">
        <v>38094.949999999997</v>
      </c>
      <c r="D1280">
        <v>9</v>
      </c>
      <c r="E1280">
        <v>6</v>
      </c>
      <c r="F1280">
        <v>-1344.34</v>
      </c>
    </row>
    <row r="1281" spans="1:6" x14ac:dyDescent="0.3">
      <c r="A1281">
        <v>493212</v>
      </c>
      <c r="B1281">
        <v>-12119</v>
      </c>
      <c r="C1281">
        <v>44500</v>
      </c>
      <c r="D1281">
        <v>6</v>
      </c>
      <c r="E1281">
        <v>3</v>
      </c>
      <c r="F1281">
        <v>-2019.83</v>
      </c>
    </row>
    <row r="1282" spans="1:6" x14ac:dyDescent="0.3">
      <c r="A1282">
        <v>730535</v>
      </c>
      <c r="B1282">
        <v>-12744.9</v>
      </c>
      <c r="C1282">
        <v>55039.1</v>
      </c>
      <c r="D1282">
        <v>9</v>
      </c>
      <c r="E1282">
        <v>5</v>
      </c>
      <c r="F1282">
        <v>-1416.1</v>
      </c>
    </row>
    <row r="1283" spans="1:6" x14ac:dyDescent="0.3">
      <c r="A1283">
        <v>394546</v>
      </c>
      <c r="B1283">
        <v>-12852</v>
      </c>
      <c r="C1283">
        <v>14526</v>
      </c>
      <c r="D1283">
        <v>2</v>
      </c>
      <c r="E1283">
        <v>1</v>
      </c>
      <c r="F1283">
        <v>-6426</v>
      </c>
    </row>
    <row r="1284" spans="1:6" x14ac:dyDescent="0.3">
      <c r="A1284">
        <v>889880</v>
      </c>
      <c r="B1284">
        <v>-12916.1</v>
      </c>
      <c r="C1284">
        <v>26905.9</v>
      </c>
      <c r="D1284">
        <v>4</v>
      </c>
      <c r="E1284">
        <v>2</v>
      </c>
      <c r="F1284">
        <v>-3229.03</v>
      </c>
    </row>
    <row r="1285" spans="1:6" x14ac:dyDescent="0.3">
      <c r="A1285">
        <v>314626</v>
      </c>
      <c r="B1285">
        <v>-13319.15</v>
      </c>
      <c r="C1285">
        <v>9009.85</v>
      </c>
      <c r="D1285">
        <v>3</v>
      </c>
      <c r="E1285">
        <v>3</v>
      </c>
      <c r="F1285">
        <v>-4439.72</v>
      </c>
    </row>
    <row r="1286" spans="1:6" x14ac:dyDescent="0.3">
      <c r="A1286">
        <v>564831</v>
      </c>
      <c r="B1286">
        <v>-13439.1</v>
      </c>
      <c r="C1286">
        <v>8120.9</v>
      </c>
      <c r="D1286">
        <v>2</v>
      </c>
      <c r="E1286">
        <v>1</v>
      </c>
      <c r="F1286">
        <v>-6719.55</v>
      </c>
    </row>
    <row r="1287" spans="1:6" x14ac:dyDescent="0.3">
      <c r="A1287">
        <v>935395</v>
      </c>
      <c r="B1287">
        <v>-13462</v>
      </c>
      <c r="C1287">
        <v>50839</v>
      </c>
      <c r="D1287">
        <v>6</v>
      </c>
      <c r="E1287">
        <v>3</v>
      </c>
      <c r="F1287">
        <v>-2243.67</v>
      </c>
    </row>
    <row r="1288" spans="1:6" x14ac:dyDescent="0.3">
      <c r="A1288">
        <v>255663</v>
      </c>
      <c r="B1288">
        <v>-13584</v>
      </c>
      <c r="C1288">
        <v>1019</v>
      </c>
      <c r="D1288">
        <v>1</v>
      </c>
      <c r="E1288">
        <v>1</v>
      </c>
      <c r="F1288">
        <v>-13584</v>
      </c>
    </row>
    <row r="1289" spans="1:6" x14ac:dyDescent="0.3">
      <c r="A1289">
        <v>570040</v>
      </c>
      <c r="B1289">
        <v>-13632.05</v>
      </c>
      <c r="C1289">
        <v>31897.95</v>
      </c>
      <c r="D1289">
        <v>6</v>
      </c>
      <c r="E1289">
        <v>4</v>
      </c>
      <c r="F1289">
        <v>-2272.0100000000002</v>
      </c>
    </row>
    <row r="1290" spans="1:6" x14ac:dyDescent="0.3">
      <c r="A1290">
        <v>660623</v>
      </c>
      <c r="B1290">
        <v>-13659</v>
      </c>
      <c r="C1290">
        <v>30150</v>
      </c>
      <c r="D1290">
        <v>3</v>
      </c>
      <c r="E1290">
        <v>1</v>
      </c>
      <c r="F1290">
        <v>-4553</v>
      </c>
    </row>
    <row r="1291" spans="1:6" x14ac:dyDescent="0.3">
      <c r="A1291">
        <v>338635</v>
      </c>
      <c r="B1291">
        <v>-13684</v>
      </c>
      <c r="C1291">
        <v>40952</v>
      </c>
      <c r="D1291">
        <v>7</v>
      </c>
      <c r="E1291">
        <v>4</v>
      </c>
      <c r="F1291">
        <v>-1954.86</v>
      </c>
    </row>
    <row r="1292" spans="1:6" x14ac:dyDescent="0.3">
      <c r="A1292">
        <v>838613</v>
      </c>
      <c r="B1292">
        <v>-13725.9</v>
      </c>
      <c r="C1292">
        <v>34382.1</v>
      </c>
      <c r="D1292">
        <v>5</v>
      </c>
      <c r="E1292">
        <v>4</v>
      </c>
      <c r="F1292">
        <v>-2745.18</v>
      </c>
    </row>
    <row r="1293" spans="1:6" x14ac:dyDescent="0.3">
      <c r="A1293">
        <v>211230</v>
      </c>
      <c r="B1293">
        <v>-13794.55</v>
      </c>
      <c r="C1293">
        <v>808.45</v>
      </c>
      <c r="D1293">
        <v>1</v>
      </c>
      <c r="E1293">
        <v>1</v>
      </c>
      <c r="F1293">
        <v>-13794.55</v>
      </c>
    </row>
    <row r="1294" spans="1:6" x14ac:dyDescent="0.3">
      <c r="A1294">
        <v>470343</v>
      </c>
      <c r="B1294">
        <v>-13797.5</v>
      </c>
      <c r="C1294">
        <v>47370.5</v>
      </c>
      <c r="D1294">
        <v>7</v>
      </c>
      <c r="E1294">
        <v>5</v>
      </c>
      <c r="F1294">
        <v>-1971.07</v>
      </c>
    </row>
    <row r="1295" spans="1:6" x14ac:dyDescent="0.3">
      <c r="A1295">
        <v>579867</v>
      </c>
      <c r="B1295">
        <v>-13866.15</v>
      </c>
      <c r="C1295">
        <v>15754.85</v>
      </c>
      <c r="D1295">
        <v>3</v>
      </c>
      <c r="E1295">
        <v>2</v>
      </c>
      <c r="F1295">
        <v>-4622.05</v>
      </c>
    </row>
    <row r="1296" spans="1:6" x14ac:dyDescent="0.3">
      <c r="A1296">
        <v>472315</v>
      </c>
      <c r="B1296">
        <v>-13912.35</v>
      </c>
      <c r="C1296">
        <v>690.65</v>
      </c>
      <c r="D1296">
        <v>1</v>
      </c>
      <c r="E1296">
        <v>1</v>
      </c>
      <c r="F1296">
        <v>-13912.35</v>
      </c>
    </row>
    <row r="1297" spans="1:6" x14ac:dyDescent="0.3">
      <c r="A1297">
        <v>292422</v>
      </c>
      <c r="B1297">
        <v>-13995</v>
      </c>
      <c r="C1297">
        <v>608</v>
      </c>
      <c r="D1297">
        <v>1</v>
      </c>
      <c r="E1297">
        <v>1</v>
      </c>
      <c r="F1297">
        <v>-13995</v>
      </c>
    </row>
    <row r="1298" spans="1:6" x14ac:dyDescent="0.3">
      <c r="A1298">
        <v>776276</v>
      </c>
      <c r="B1298">
        <v>-14026</v>
      </c>
      <c r="C1298">
        <v>56647</v>
      </c>
      <c r="D1298">
        <v>7</v>
      </c>
      <c r="E1298">
        <v>2</v>
      </c>
      <c r="F1298">
        <v>-2003.71</v>
      </c>
    </row>
    <row r="1299" spans="1:6" x14ac:dyDescent="0.3">
      <c r="A1299">
        <v>641119</v>
      </c>
      <c r="B1299">
        <v>-14038</v>
      </c>
      <c r="C1299">
        <v>44590</v>
      </c>
      <c r="D1299">
        <v>6</v>
      </c>
      <c r="E1299">
        <v>4</v>
      </c>
      <c r="F1299">
        <v>-2339.67</v>
      </c>
    </row>
    <row r="1300" spans="1:6" x14ac:dyDescent="0.3">
      <c r="A1300">
        <v>971403</v>
      </c>
      <c r="B1300">
        <v>-14275.3</v>
      </c>
      <c r="C1300">
        <v>1656.7</v>
      </c>
      <c r="D1300">
        <v>2</v>
      </c>
      <c r="E1300">
        <v>2</v>
      </c>
      <c r="F1300">
        <v>-7137.65</v>
      </c>
    </row>
    <row r="1301" spans="1:6" x14ac:dyDescent="0.3">
      <c r="A1301">
        <v>558605</v>
      </c>
      <c r="B1301">
        <v>-14301</v>
      </c>
      <c r="C1301">
        <v>26766</v>
      </c>
      <c r="D1301">
        <v>3</v>
      </c>
      <c r="E1301">
        <v>2</v>
      </c>
      <c r="F1301">
        <v>-4767</v>
      </c>
    </row>
    <row r="1302" spans="1:6" x14ac:dyDescent="0.3">
      <c r="A1302">
        <v>723866</v>
      </c>
      <c r="B1302">
        <v>-14470</v>
      </c>
      <c r="C1302">
        <v>1248</v>
      </c>
      <c r="D1302">
        <v>2</v>
      </c>
      <c r="E1302">
        <v>1</v>
      </c>
      <c r="F1302">
        <v>-7235</v>
      </c>
    </row>
    <row r="1303" spans="1:6" x14ac:dyDescent="0.3">
      <c r="A1303">
        <v>262952</v>
      </c>
      <c r="B1303">
        <v>-14523.05</v>
      </c>
      <c r="C1303">
        <v>45695.95</v>
      </c>
      <c r="D1303">
        <v>5</v>
      </c>
      <c r="E1303">
        <v>2</v>
      </c>
      <c r="F1303">
        <v>-2904.61</v>
      </c>
    </row>
    <row r="1304" spans="1:6" x14ac:dyDescent="0.3">
      <c r="A1304">
        <v>489939</v>
      </c>
      <c r="B1304">
        <v>-14621</v>
      </c>
      <c r="C1304">
        <v>70966</v>
      </c>
      <c r="D1304">
        <v>10</v>
      </c>
      <c r="E1304">
        <v>4</v>
      </c>
      <c r="F1304">
        <v>-1462.1</v>
      </c>
    </row>
    <row r="1305" spans="1:6" x14ac:dyDescent="0.3">
      <c r="A1305">
        <v>594900</v>
      </c>
      <c r="B1305">
        <v>-14708.1</v>
      </c>
      <c r="C1305">
        <v>6420.9</v>
      </c>
      <c r="D1305">
        <v>3</v>
      </c>
      <c r="E1305">
        <v>1</v>
      </c>
      <c r="F1305">
        <v>-4902.7</v>
      </c>
    </row>
    <row r="1306" spans="1:6" x14ac:dyDescent="0.3">
      <c r="A1306">
        <v>669237</v>
      </c>
      <c r="B1306">
        <v>-15084</v>
      </c>
      <c r="C1306">
        <v>3876</v>
      </c>
      <c r="D1306">
        <v>3</v>
      </c>
      <c r="E1306">
        <v>1</v>
      </c>
      <c r="F1306">
        <v>-5028</v>
      </c>
    </row>
    <row r="1307" spans="1:6" x14ac:dyDescent="0.3">
      <c r="A1307">
        <v>432665</v>
      </c>
      <c r="B1307">
        <v>-15329</v>
      </c>
      <c r="C1307">
        <v>7039</v>
      </c>
      <c r="D1307">
        <v>2</v>
      </c>
      <c r="E1307">
        <v>2</v>
      </c>
      <c r="F1307">
        <v>-7664.5</v>
      </c>
    </row>
    <row r="1308" spans="1:6" x14ac:dyDescent="0.3">
      <c r="A1308">
        <v>774842</v>
      </c>
      <c r="B1308">
        <v>-15329.6</v>
      </c>
      <c r="C1308">
        <v>57657.4</v>
      </c>
      <c r="D1308">
        <v>6</v>
      </c>
      <c r="E1308">
        <v>3</v>
      </c>
      <c r="F1308">
        <v>-2554.9299999999998</v>
      </c>
    </row>
    <row r="1309" spans="1:6" x14ac:dyDescent="0.3">
      <c r="A1309">
        <v>875960</v>
      </c>
      <c r="B1309">
        <v>-15351</v>
      </c>
      <c r="C1309">
        <v>16989</v>
      </c>
      <c r="D1309">
        <v>3</v>
      </c>
      <c r="E1309">
        <v>1</v>
      </c>
      <c r="F1309">
        <v>-5117</v>
      </c>
    </row>
    <row r="1310" spans="1:6" x14ac:dyDescent="0.3">
      <c r="A1310">
        <v>539162</v>
      </c>
      <c r="B1310">
        <v>-15668.3</v>
      </c>
      <c r="C1310">
        <v>40794.699999999997</v>
      </c>
      <c r="D1310">
        <v>6</v>
      </c>
      <c r="E1310">
        <v>4</v>
      </c>
      <c r="F1310">
        <v>-2611.38</v>
      </c>
    </row>
    <row r="1311" spans="1:6" x14ac:dyDescent="0.3">
      <c r="A1311">
        <v>704283</v>
      </c>
      <c r="B1311">
        <v>-15775.3</v>
      </c>
      <c r="C1311">
        <v>62066.7</v>
      </c>
      <c r="D1311">
        <v>8</v>
      </c>
      <c r="E1311">
        <v>5</v>
      </c>
      <c r="F1311">
        <v>-1971.91</v>
      </c>
    </row>
    <row r="1312" spans="1:6" x14ac:dyDescent="0.3">
      <c r="A1312">
        <v>518083</v>
      </c>
      <c r="B1312">
        <v>-16074</v>
      </c>
      <c r="C1312">
        <v>21982</v>
      </c>
      <c r="D1312">
        <v>4</v>
      </c>
      <c r="E1312">
        <v>3</v>
      </c>
      <c r="F1312">
        <v>-4018.5</v>
      </c>
    </row>
    <row r="1313" spans="1:6" x14ac:dyDescent="0.3">
      <c r="A1313">
        <v>861282</v>
      </c>
      <c r="B1313">
        <v>-16306.8</v>
      </c>
      <c r="C1313">
        <v>70440.2</v>
      </c>
      <c r="D1313">
        <v>11</v>
      </c>
      <c r="E1313">
        <v>4</v>
      </c>
      <c r="F1313">
        <v>-1482.44</v>
      </c>
    </row>
    <row r="1314" spans="1:6" x14ac:dyDescent="0.3">
      <c r="A1314">
        <v>888784</v>
      </c>
      <c r="B1314">
        <v>-16397.400000000001</v>
      </c>
      <c r="C1314">
        <v>24669.599999999999</v>
      </c>
      <c r="D1314">
        <v>3</v>
      </c>
      <c r="E1314">
        <v>1</v>
      </c>
      <c r="F1314">
        <v>-5465.8</v>
      </c>
    </row>
    <row r="1315" spans="1:6" x14ac:dyDescent="0.3">
      <c r="A1315">
        <v>784413</v>
      </c>
      <c r="B1315">
        <v>-16580.5</v>
      </c>
      <c r="C1315">
        <v>3824.5</v>
      </c>
      <c r="D1315">
        <v>2</v>
      </c>
      <c r="E1315">
        <v>2</v>
      </c>
      <c r="F1315">
        <v>-8290.25</v>
      </c>
    </row>
    <row r="1316" spans="1:6" x14ac:dyDescent="0.3">
      <c r="A1316">
        <v>994541</v>
      </c>
      <c r="B1316">
        <v>-16781.349999999999</v>
      </c>
      <c r="C1316">
        <v>18467.650000000001</v>
      </c>
      <c r="D1316">
        <v>3</v>
      </c>
      <c r="E1316">
        <v>2</v>
      </c>
      <c r="F1316">
        <v>-5593.78</v>
      </c>
    </row>
    <row r="1317" spans="1:6" x14ac:dyDescent="0.3">
      <c r="A1317">
        <v>799083</v>
      </c>
      <c r="B1317">
        <v>-17130.900000000001</v>
      </c>
      <c r="C1317">
        <v>30256.1</v>
      </c>
      <c r="D1317">
        <v>4</v>
      </c>
      <c r="E1317">
        <v>2</v>
      </c>
      <c r="F1317">
        <v>-4282.7299999999996</v>
      </c>
    </row>
    <row r="1318" spans="1:6" x14ac:dyDescent="0.3">
      <c r="A1318">
        <v>475311</v>
      </c>
      <c r="B1318">
        <v>-17158.5</v>
      </c>
      <c r="C1318">
        <v>58482.5</v>
      </c>
      <c r="D1318">
        <v>7</v>
      </c>
      <c r="E1318">
        <v>4</v>
      </c>
      <c r="F1318">
        <v>-2451.21</v>
      </c>
    </row>
    <row r="1319" spans="1:6" x14ac:dyDescent="0.3">
      <c r="A1319">
        <v>987029</v>
      </c>
      <c r="B1319">
        <v>-17265.599999999999</v>
      </c>
      <c r="C1319">
        <v>29677.4</v>
      </c>
      <c r="D1319">
        <v>4</v>
      </c>
      <c r="E1319">
        <v>2</v>
      </c>
      <c r="F1319">
        <v>-4316.3999999999996</v>
      </c>
    </row>
    <row r="1320" spans="1:6" x14ac:dyDescent="0.3">
      <c r="A1320">
        <v>395984</v>
      </c>
      <c r="B1320">
        <v>-17302</v>
      </c>
      <c r="C1320">
        <v>11904</v>
      </c>
      <c r="D1320">
        <v>2</v>
      </c>
      <c r="E1320">
        <v>1</v>
      </c>
      <c r="F1320">
        <v>-8651</v>
      </c>
    </row>
    <row r="1321" spans="1:6" x14ac:dyDescent="0.3">
      <c r="A1321">
        <v>961411</v>
      </c>
      <c r="B1321">
        <v>-17696.8</v>
      </c>
      <c r="C1321">
        <v>5658.2</v>
      </c>
      <c r="D1321">
        <v>3</v>
      </c>
      <c r="E1321">
        <v>2</v>
      </c>
      <c r="F1321">
        <v>-5898.93</v>
      </c>
    </row>
    <row r="1322" spans="1:6" x14ac:dyDescent="0.3">
      <c r="A1322">
        <v>798199</v>
      </c>
      <c r="B1322">
        <v>-17901.45</v>
      </c>
      <c r="C1322">
        <v>43076.55</v>
      </c>
      <c r="D1322">
        <v>5</v>
      </c>
      <c r="E1322">
        <v>3</v>
      </c>
      <c r="F1322">
        <v>-3580.29</v>
      </c>
    </row>
    <row r="1323" spans="1:6" x14ac:dyDescent="0.3">
      <c r="A1323">
        <v>647180</v>
      </c>
      <c r="B1323">
        <v>-18179.2</v>
      </c>
      <c r="C1323">
        <v>3380.8</v>
      </c>
      <c r="D1323">
        <v>2</v>
      </c>
      <c r="E1323">
        <v>1</v>
      </c>
      <c r="F1323">
        <v>-9089.6</v>
      </c>
    </row>
    <row r="1324" spans="1:6" x14ac:dyDescent="0.3">
      <c r="A1324">
        <v>283953</v>
      </c>
      <c r="B1324">
        <v>-18353.25</v>
      </c>
      <c r="C1324">
        <v>36071.75</v>
      </c>
      <c r="D1324">
        <v>5</v>
      </c>
      <c r="E1324">
        <v>2</v>
      </c>
      <c r="F1324">
        <v>-3670.65</v>
      </c>
    </row>
    <row r="1325" spans="1:6" x14ac:dyDescent="0.3">
      <c r="A1325">
        <v>513328</v>
      </c>
      <c r="B1325">
        <v>-18600.599999999999</v>
      </c>
      <c r="C1325">
        <v>13739.4</v>
      </c>
      <c r="D1325">
        <v>3</v>
      </c>
      <c r="E1325">
        <v>1</v>
      </c>
      <c r="F1325">
        <v>-6200.2</v>
      </c>
    </row>
    <row r="1326" spans="1:6" x14ac:dyDescent="0.3">
      <c r="A1326">
        <v>810434</v>
      </c>
      <c r="B1326">
        <v>-18890</v>
      </c>
      <c r="C1326">
        <v>6390</v>
      </c>
      <c r="D1326">
        <v>4</v>
      </c>
      <c r="E1326">
        <v>1</v>
      </c>
      <c r="F1326">
        <v>-4722.5</v>
      </c>
    </row>
    <row r="1327" spans="1:6" x14ac:dyDescent="0.3">
      <c r="A1327">
        <v>770143</v>
      </c>
      <c r="B1327">
        <v>-19044.3</v>
      </c>
      <c r="C1327">
        <v>34662.699999999997</v>
      </c>
      <c r="D1327">
        <v>5</v>
      </c>
      <c r="E1327">
        <v>2</v>
      </c>
      <c r="F1327">
        <v>-3808.86</v>
      </c>
    </row>
    <row r="1328" spans="1:6" x14ac:dyDescent="0.3">
      <c r="A1328">
        <v>233362</v>
      </c>
      <c r="B1328">
        <v>-19136.55</v>
      </c>
      <c r="C1328">
        <v>64939.45</v>
      </c>
      <c r="D1328">
        <v>11</v>
      </c>
      <c r="E1328">
        <v>6</v>
      </c>
      <c r="F1328">
        <v>-1739.69</v>
      </c>
    </row>
    <row r="1329" spans="1:6" x14ac:dyDescent="0.3">
      <c r="A1329">
        <v>596737</v>
      </c>
      <c r="B1329">
        <v>-19519.900000000001</v>
      </c>
      <c r="C1329">
        <v>122531.1</v>
      </c>
      <c r="D1329">
        <v>12</v>
      </c>
      <c r="E1329">
        <v>6</v>
      </c>
      <c r="F1329">
        <v>-1626.66</v>
      </c>
    </row>
    <row r="1330" spans="1:6" x14ac:dyDescent="0.3">
      <c r="A1330">
        <v>834086</v>
      </c>
      <c r="B1330">
        <v>-19746</v>
      </c>
      <c r="C1330">
        <v>9460</v>
      </c>
      <c r="D1330">
        <v>2</v>
      </c>
      <c r="E1330">
        <v>1</v>
      </c>
      <c r="F1330">
        <v>-9873</v>
      </c>
    </row>
    <row r="1331" spans="1:6" x14ac:dyDescent="0.3">
      <c r="A1331">
        <v>405625</v>
      </c>
      <c r="B1331">
        <v>-20325.2</v>
      </c>
      <c r="C1331">
        <v>1234.8</v>
      </c>
      <c r="D1331">
        <v>2</v>
      </c>
      <c r="E1331">
        <v>1</v>
      </c>
      <c r="F1331">
        <v>-10162.6</v>
      </c>
    </row>
    <row r="1332" spans="1:6" x14ac:dyDescent="0.3">
      <c r="A1332">
        <v>358003</v>
      </c>
      <c r="B1332">
        <v>-20335.849999999999</v>
      </c>
      <c r="C1332">
        <v>17635.150000000001</v>
      </c>
      <c r="D1332">
        <v>5</v>
      </c>
      <c r="E1332">
        <v>3</v>
      </c>
      <c r="F1332">
        <v>-4067.17</v>
      </c>
    </row>
    <row r="1333" spans="1:6" x14ac:dyDescent="0.3">
      <c r="A1333">
        <v>708205</v>
      </c>
      <c r="B1333">
        <v>-20393.900000000001</v>
      </c>
      <c r="C1333">
        <v>75368.100000000006</v>
      </c>
      <c r="D1333">
        <v>10</v>
      </c>
      <c r="E1333">
        <v>5</v>
      </c>
      <c r="F1333">
        <v>-2039.39</v>
      </c>
    </row>
    <row r="1334" spans="1:6" x14ac:dyDescent="0.3">
      <c r="A1334">
        <v>262678</v>
      </c>
      <c r="B1334">
        <v>-20475</v>
      </c>
      <c r="C1334">
        <v>75002</v>
      </c>
      <c r="D1334">
        <v>7</v>
      </c>
      <c r="E1334">
        <v>3</v>
      </c>
      <c r="F1334">
        <v>-2925</v>
      </c>
    </row>
    <row r="1335" spans="1:6" x14ac:dyDescent="0.3">
      <c r="A1335">
        <v>440932</v>
      </c>
      <c r="B1335">
        <v>-20597</v>
      </c>
      <c r="C1335">
        <v>44772</v>
      </c>
      <c r="D1335">
        <v>5</v>
      </c>
      <c r="E1335">
        <v>2</v>
      </c>
      <c r="F1335">
        <v>-4119.3999999999996</v>
      </c>
    </row>
    <row r="1336" spans="1:6" x14ac:dyDescent="0.3">
      <c r="A1336">
        <v>413701</v>
      </c>
      <c r="B1336">
        <v>-20946.8</v>
      </c>
      <c r="C1336">
        <v>12533.2</v>
      </c>
      <c r="D1336">
        <v>5</v>
      </c>
      <c r="E1336">
        <v>2</v>
      </c>
      <c r="F1336">
        <v>-4189.3599999999997</v>
      </c>
    </row>
    <row r="1337" spans="1:6" x14ac:dyDescent="0.3">
      <c r="A1337">
        <v>664531</v>
      </c>
      <c r="B1337">
        <v>-21156.1</v>
      </c>
      <c r="C1337">
        <v>12427.9</v>
      </c>
      <c r="D1337">
        <v>4</v>
      </c>
      <c r="E1337">
        <v>4</v>
      </c>
      <c r="F1337">
        <v>-5289.03</v>
      </c>
    </row>
    <row r="1338" spans="1:6" x14ac:dyDescent="0.3">
      <c r="A1338">
        <v>967979</v>
      </c>
      <c r="B1338">
        <v>-21169.75</v>
      </c>
      <c r="C1338">
        <v>27321.25</v>
      </c>
      <c r="D1338">
        <v>5</v>
      </c>
      <c r="E1338">
        <v>3</v>
      </c>
      <c r="F1338">
        <v>-4233.95</v>
      </c>
    </row>
    <row r="1339" spans="1:6" x14ac:dyDescent="0.3">
      <c r="A1339">
        <v>726806</v>
      </c>
      <c r="B1339">
        <v>-21224</v>
      </c>
      <c r="C1339">
        <v>40071</v>
      </c>
      <c r="D1339">
        <v>7</v>
      </c>
      <c r="E1339">
        <v>4</v>
      </c>
      <c r="F1339">
        <v>-3032</v>
      </c>
    </row>
    <row r="1340" spans="1:6" x14ac:dyDescent="0.3">
      <c r="A1340">
        <v>307241</v>
      </c>
      <c r="B1340">
        <v>-22486.1</v>
      </c>
      <c r="C1340">
        <v>51378.9</v>
      </c>
      <c r="D1340">
        <v>11</v>
      </c>
      <c r="E1340">
        <v>4</v>
      </c>
      <c r="F1340">
        <v>-2044.19</v>
      </c>
    </row>
    <row r="1341" spans="1:6" x14ac:dyDescent="0.3">
      <c r="A1341">
        <v>682732</v>
      </c>
      <c r="B1341">
        <v>-22532.7</v>
      </c>
      <c r="C1341">
        <v>19353.3</v>
      </c>
      <c r="D1341">
        <v>4</v>
      </c>
      <c r="E1341">
        <v>2</v>
      </c>
      <c r="F1341">
        <v>-5633.18</v>
      </c>
    </row>
    <row r="1342" spans="1:6" x14ac:dyDescent="0.3">
      <c r="A1342">
        <v>861286</v>
      </c>
      <c r="B1342">
        <v>-22669.8</v>
      </c>
      <c r="C1342">
        <v>25948.2</v>
      </c>
      <c r="D1342">
        <v>5</v>
      </c>
      <c r="E1342">
        <v>3</v>
      </c>
      <c r="F1342">
        <v>-4533.96</v>
      </c>
    </row>
    <row r="1343" spans="1:6" x14ac:dyDescent="0.3">
      <c r="A1343">
        <v>937801</v>
      </c>
      <c r="B1343">
        <v>-22684</v>
      </c>
      <c r="C1343">
        <v>24204</v>
      </c>
      <c r="D1343">
        <v>8</v>
      </c>
      <c r="E1343">
        <v>3</v>
      </c>
      <c r="F1343">
        <v>-2835.5</v>
      </c>
    </row>
    <row r="1344" spans="1:6" x14ac:dyDescent="0.3">
      <c r="A1344">
        <v>980009</v>
      </c>
      <c r="B1344">
        <v>-22800.799999999999</v>
      </c>
      <c r="C1344">
        <v>27081.200000000001</v>
      </c>
      <c r="D1344">
        <v>6</v>
      </c>
      <c r="E1344">
        <v>5</v>
      </c>
      <c r="F1344">
        <v>-3800.13</v>
      </c>
    </row>
    <row r="1345" spans="1:6" x14ac:dyDescent="0.3">
      <c r="A1345">
        <v>927912</v>
      </c>
      <c r="B1345">
        <v>-23042.2</v>
      </c>
      <c r="C1345">
        <v>15436.8</v>
      </c>
      <c r="D1345">
        <v>5</v>
      </c>
      <c r="E1345">
        <v>2</v>
      </c>
      <c r="F1345">
        <v>-4608.4399999999996</v>
      </c>
    </row>
    <row r="1346" spans="1:6" x14ac:dyDescent="0.3">
      <c r="A1346">
        <v>917552</v>
      </c>
      <c r="B1346">
        <v>-23069</v>
      </c>
      <c r="C1346">
        <v>15278</v>
      </c>
      <c r="D1346">
        <v>5</v>
      </c>
      <c r="E1346">
        <v>2</v>
      </c>
      <c r="F1346">
        <v>-4613.8</v>
      </c>
    </row>
    <row r="1347" spans="1:6" x14ac:dyDescent="0.3">
      <c r="A1347">
        <v>559316</v>
      </c>
      <c r="B1347">
        <v>-23758.400000000001</v>
      </c>
      <c r="C1347">
        <v>20180.599999999999</v>
      </c>
      <c r="D1347">
        <v>5</v>
      </c>
      <c r="E1347">
        <v>2</v>
      </c>
      <c r="F1347">
        <v>-4751.68</v>
      </c>
    </row>
    <row r="1348" spans="1:6" x14ac:dyDescent="0.3">
      <c r="A1348">
        <v>922730</v>
      </c>
      <c r="B1348">
        <v>-23998</v>
      </c>
      <c r="C1348">
        <v>23847</v>
      </c>
      <c r="D1348">
        <v>4</v>
      </c>
      <c r="E1348">
        <v>3</v>
      </c>
      <c r="F1348">
        <v>-5999.5</v>
      </c>
    </row>
    <row r="1349" spans="1:6" x14ac:dyDescent="0.3">
      <c r="A1349">
        <v>419162</v>
      </c>
      <c r="B1349">
        <v>-25052.55</v>
      </c>
      <c r="C1349">
        <v>91588.45</v>
      </c>
      <c r="D1349">
        <v>14</v>
      </c>
      <c r="E1349">
        <v>6</v>
      </c>
      <c r="F1349">
        <v>-1789.47</v>
      </c>
    </row>
    <row r="1350" spans="1:6" x14ac:dyDescent="0.3">
      <c r="A1350">
        <v>844610</v>
      </c>
      <c r="B1350">
        <v>-25076</v>
      </c>
      <c r="C1350">
        <v>48052</v>
      </c>
      <c r="D1350">
        <v>8</v>
      </c>
      <c r="E1350">
        <v>5</v>
      </c>
      <c r="F1350">
        <v>-3134.5</v>
      </c>
    </row>
    <row r="1351" spans="1:6" x14ac:dyDescent="0.3">
      <c r="A1351">
        <v>770027</v>
      </c>
      <c r="B1351">
        <v>-25376</v>
      </c>
      <c r="C1351">
        <v>3830</v>
      </c>
      <c r="D1351">
        <v>2</v>
      </c>
      <c r="E1351">
        <v>1</v>
      </c>
      <c r="F1351">
        <v>-12688</v>
      </c>
    </row>
    <row r="1352" spans="1:6" x14ac:dyDescent="0.3">
      <c r="A1352">
        <v>800727</v>
      </c>
      <c r="B1352">
        <v>-25936.5</v>
      </c>
      <c r="C1352">
        <v>57755.5</v>
      </c>
      <c r="D1352">
        <v>8</v>
      </c>
      <c r="E1352">
        <v>3</v>
      </c>
      <c r="F1352">
        <v>-3242.06</v>
      </c>
    </row>
    <row r="1353" spans="1:6" x14ac:dyDescent="0.3">
      <c r="A1353">
        <v>215799</v>
      </c>
      <c r="B1353">
        <v>-26040</v>
      </c>
      <c r="C1353">
        <v>28716</v>
      </c>
      <c r="D1353">
        <v>4</v>
      </c>
      <c r="E1353">
        <v>1</v>
      </c>
      <c r="F1353">
        <v>-6510</v>
      </c>
    </row>
    <row r="1354" spans="1:6" x14ac:dyDescent="0.3">
      <c r="A1354">
        <v>261132</v>
      </c>
      <c r="B1354">
        <v>-26748.799999999999</v>
      </c>
      <c r="C1354">
        <v>15232.2</v>
      </c>
      <c r="D1354">
        <v>3</v>
      </c>
      <c r="E1354">
        <v>2</v>
      </c>
      <c r="F1354">
        <v>-8916.27</v>
      </c>
    </row>
    <row r="1355" spans="1:6" x14ac:dyDescent="0.3">
      <c r="A1355">
        <v>373650</v>
      </c>
      <c r="B1355">
        <v>-26808.6</v>
      </c>
      <c r="C1355">
        <v>26273.4</v>
      </c>
      <c r="D1355">
        <v>6</v>
      </c>
      <c r="E1355">
        <v>3</v>
      </c>
      <c r="F1355">
        <v>-4468.1000000000004</v>
      </c>
    </row>
    <row r="1356" spans="1:6" x14ac:dyDescent="0.3">
      <c r="A1356">
        <v>393720</v>
      </c>
      <c r="B1356">
        <v>-27482.95</v>
      </c>
      <c r="C1356">
        <v>39371.050000000003</v>
      </c>
      <c r="D1356">
        <v>10</v>
      </c>
      <c r="E1356">
        <v>6</v>
      </c>
      <c r="F1356">
        <v>-2748.3</v>
      </c>
    </row>
    <row r="1357" spans="1:6" x14ac:dyDescent="0.3">
      <c r="A1357">
        <v>974417</v>
      </c>
      <c r="B1357">
        <v>-28127.3</v>
      </c>
      <c r="C1357">
        <v>17488.7</v>
      </c>
      <c r="D1357">
        <v>4</v>
      </c>
      <c r="E1357">
        <v>2</v>
      </c>
      <c r="F1357">
        <v>-7031.83</v>
      </c>
    </row>
    <row r="1358" spans="1:6" x14ac:dyDescent="0.3">
      <c r="A1358">
        <v>694078</v>
      </c>
      <c r="B1358">
        <v>-28160.5</v>
      </c>
      <c r="C1358">
        <v>1045.5</v>
      </c>
      <c r="D1358">
        <v>2</v>
      </c>
      <c r="E1358">
        <v>1</v>
      </c>
      <c r="F1358">
        <v>-14080.25</v>
      </c>
    </row>
    <row r="1359" spans="1:6" x14ac:dyDescent="0.3">
      <c r="A1359">
        <v>726883</v>
      </c>
      <c r="B1359">
        <v>-28517</v>
      </c>
      <c r="C1359">
        <v>24590</v>
      </c>
      <c r="D1359">
        <v>7</v>
      </c>
      <c r="E1359">
        <v>3</v>
      </c>
      <c r="F1359">
        <v>-4073.86</v>
      </c>
    </row>
    <row r="1360" spans="1:6" x14ac:dyDescent="0.3">
      <c r="A1360">
        <v>614337</v>
      </c>
      <c r="B1360">
        <v>-28754.9</v>
      </c>
      <c r="C1360">
        <v>72474.100000000006</v>
      </c>
      <c r="D1360">
        <v>12</v>
      </c>
      <c r="E1360">
        <v>6</v>
      </c>
      <c r="F1360">
        <v>-2396.2399999999998</v>
      </c>
    </row>
    <row r="1361" spans="1:6" x14ac:dyDescent="0.3">
      <c r="A1361">
        <v>589227</v>
      </c>
      <c r="B1361">
        <v>-29209.200000000001</v>
      </c>
      <c r="C1361">
        <v>54670.8</v>
      </c>
      <c r="D1361">
        <v>9</v>
      </c>
      <c r="E1361">
        <v>5</v>
      </c>
      <c r="F1361">
        <v>-3245.47</v>
      </c>
    </row>
    <row r="1362" spans="1:6" x14ac:dyDescent="0.3">
      <c r="A1362">
        <v>564032</v>
      </c>
      <c r="B1362">
        <v>-29511.3</v>
      </c>
      <c r="C1362">
        <v>7553.7</v>
      </c>
      <c r="D1362">
        <v>3</v>
      </c>
      <c r="E1362">
        <v>2</v>
      </c>
      <c r="F1362">
        <v>-9837.1</v>
      </c>
    </row>
    <row r="1363" spans="1:6" x14ac:dyDescent="0.3">
      <c r="A1363">
        <v>752388</v>
      </c>
      <c r="B1363">
        <v>-29599.8</v>
      </c>
      <c r="C1363">
        <v>56530.2</v>
      </c>
      <c r="D1363">
        <v>10</v>
      </c>
      <c r="E1363">
        <v>3</v>
      </c>
      <c r="F1363">
        <v>-2959.98</v>
      </c>
    </row>
    <row r="1364" spans="1:6" x14ac:dyDescent="0.3">
      <c r="A1364">
        <v>886641</v>
      </c>
      <c r="B1364">
        <v>-30014.6</v>
      </c>
      <c r="C1364">
        <v>24741.4</v>
      </c>
      <c r="D1364">
        <v>4</v>
      </c>
      <c r="E1364">
        <v>3</v>
      </c>
      <c r="F1364">
        <v>-7503.65</v>
      </c>
    </row>
    <row r="1365" spans="1:6" x14ac:dyDescent="0.3">
      <c r="A1365">
        <v>519739</v>
      </c>
      <c r="B1365">
        <v>-31083</v>
      </c>
      <c r="C1365">
        <v>12726</v>
      </c>
      <c r="D1365">
        <v>3</v>
      </c>
      <c r="E1365">
        <v>1</v>
      </c>
      <c r="F1365">
        <v>-10361</v>
      </c>
    </row>
    <row r="1366" spans="1:6" x14ac:dyDescent="0.3">
      <c r="A1366">
        <v>344775</v>
      </c>
      <c r="B1366">
        <v>-32689.4</v>
      </c>
      <c r="C1366">
        <v>25113.599999999999</v>
      </c>
      <c r="D1366">
        <v>5</v>
      </c>
      <c r="E1366">
        <v>2</v>
      </c>
      <c r="F1366">
        <v>-6537.88</v>
      </c>
    </row>
    <row r="1367" spans="1:6" x14ac:dyDescent="0.3">
      <c r="A1367">
        <v>468371</v>
      </c>
      <c r="B1367">
        <v>-37350.400000000001</v>
      </c>
      <c r="C1367">
        <v>61214.6</v>
      </c>
      <c r="D1367">
        <v>7</v>
      </c>
      <c r="E1367">
        <v>2</v>
      </c>
      <c r="F1367">
        <v>-5335.77</v>
      </c>
    </row>
    <row r="1368" spans="1:6" x14ac:dyDescent="0.3">
      <c r="A1368">
        <v>281618</v>
      </c>
      <c r="B1368">
        <v>-37408.050000000003</v>
      </c>
      <c r="C1368">
        <v>17744.95</v>
      </c>
      <c r="D1368">
        <v>5</v>
      </c>
      <c r="E1368">
        <v>2</v>
      </c>
      <c r="F1368">
        <v>-7481.61</v>
      </c>
    </row>
    <row r="1369" spans="1:6" x14ac:dyDescent="0.3">
      <c r="A1369">
        <v>427999</v>
      </c>
      <c r="B1369">
        <v>-38072</v>
      </c>
      <c r="C1369">
        <v>35215</v>
      </c>
      <c r="D1369">
        <v>10</v>
      </c>
      <c r="E1369">
        <v>4</v>
      </c>
      <c r="F1369">
        <v>-3807.2</v>
      </c>
    </row>
    <row r="1370" spans="1:6" x14ac:dyDescent="0.3">
      <c r="A1370">
        <v>421791</v>
      </c>
      <c r="B1370">
        <v>-40146.85</v>
      </c>
      <c r="C1370">
        <v>26013.15</v>
      </c>
      <c r="D1370">
        <v>8</v>
      </c>
      <c r="E1370">
        <v>4</v>
      </c>
      <c r="F1370">
        <v>-5018.3599999999997</v>
      </c>
    </row>
    <row r="1371" spans="1:6" x14ac:dyDescent="0.3">
      <c r="A1371">
        <v>534827</v>
      </c>
      <c r="B1371">
        <v>-40820.400000000001</v>
      </c>
      <c r="C1371">
        <v>15763.6</v>
      </c>
      <c r="D1371">
        <v>4</v>
      </c>
      <c r="E1371">
        <v>2</v>
      </c>
      <c r="F1371">
        <v>-10205.1</v>
      </c>
    </row>
    <row r="1372" spans="1:6" x14ac:dyDescent="0.3">
      <c r="A1372">
        <v>225382</v>
      </c>
      <c r="B1372">
        <v>-47965.4</v>
      </c>
      <c r="C1372">
        <v>6790.6</v>
      </c>
      <c r="D1372">
        <v>4</v>
      </c>
      <c r="E1372">
        <v>1</v>
      </c>
      <c r="F1372">
        <v>-11991.35</v>
      </c>
    </row>
    <row r="1373" spans="1:6" x14ac:dyDescent="0.3">
      <c r="A1373">
        <v>475617</v>
      </c>
      <c r="B1373">
        <v>-49661.65</v>
      </c>
      <c r="C1373">
        <v>44062.35</v>
      </c>
      <c r="D1373">
        <v>9</v>
      </c>
      <c r="E1373">
        <v>4</v>
      </c>
      <c r="F1373">
        <v>-5517.96</v>
      </c>
    </row>
    <row r="1374" spans="1:6" x14ac:dyDescent="0.3">
      <c r="A1374">
        <v>860458</v>
      </c>
      <c r="B1374">
        <v>-50693.7</v>
      </c>
      <c r="C1374">
        <v>11768.3</v>
      </c>
      <c r="D1374">
        <v>6</v>
      </c>
      <c r="E1374">
        <v>3</v>
      </c>
      <c r="F1374">
        <v>-8448.9500000000007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D7332-0B51-4F6F-8C43-7FA6F832B921}">
  <dimension ref="A1:F6"/>
  <sheetViews>
    <sheetView workbookViewId="0"/>
  </sheetViews>
  <sheetFormatPr defaultRowHeight="14.4" x14ac:dyDescent="0.3"/>
  <cols>
    <col min="1" max="1" width="18.33203125" bestFit="1" customWidth="1"/>
    <col min="2" max="2" width="12.77734375" bestFit="1" customWidth="1"/>
    <col min="3" max="3" width="15" bestFit="1" customWidth="1"/>
    <col min="4" max="4" width="15.33203125" bestFit="1" customWidth="1"/>
    <col min="5" max="5" width="13.44140625" bestFit="1" customWidth="1"/>
    <col min="6" max="6" width="18.44140625" bestFit="1" customWidth="1"/>
  </cols>
  <sheetData>
    <row r="1" spans="1:6" x14ac:dyDescent="0.3">
      <c r="A1" t="s">
        <v>2</v>
      </c>
      <c r="B1" t="s">
        <v>4</v>
      </c>
      <c r="C1" t="s">
        <v>3</v>
      </c>
      <c r="D1" t="s">
        <v>5</v>
      </c>
      <c r="E1" t="s">
        <v>6</v>
      </c>
      <c r="F1" t="s">
        <v>7</v>
      </c>
    </row>
    <row r="2" spans="1:6" x14ac:dyDescent="0.3">
      <c r="A2" t="s">
        <v>8</v>
      </c>
      <c r="B2">
        <v>9543078</v>
      </c>
      <c r="C2">
        <v>23349572</v>
      </c>
      <c r="D2">
        <v>2348</v>
      </c>
      <c r="E2">
        <v>1407</v>
      </c>
      <c r="F2">
        <v>4064.34</v>
      </c>
    </row>
    <row r="3" spans="1:6" x14ac:dyDescent="0.3">
      <c r="A3" t="s">
        <v>9</v>
      </c>
      <c r="B3">
        <v>4720879.8</v>
      </c>
      <c r="C3">
        <v>29156275.800000001</v>
      </c>
      <c r="D3">
        <v>2921</v>
      </c>
      <c r="E3">
        <v>1762</v>
      </c>
      <c r="F3">
        <v>1616.19</v>
      </c>
    </row>
    <row r="4" spans="1:6" x14ac:dyDescent="0.3">
      <c r="A4" t="s">
        <v>10</v>
      </c>
      <c r="B4">
        <v>3043640.6</v>
      </c>
      <c r="C4">
        <v>3889251.6</v>
      </c>
      <c r="D4">
        <v>377</v>
      </c>
      <c r="E4">
        <v>235</v>
      </c>
      <c r="F4">
        <v>8073.32</v>
      </c>
    </row>
    <row r="5" spans="1:6" x14ac:dyDescent="0.3">
      <c r="A5" t="s">
        <v>11</v>
      </c>
      <c r="B5">
        <v>2738420.4</v>
      </c>
      <c r="C5">
        <v>3966361.4</v>
      </c>
      <c r="D5">
        <v>403</v>
      </c>
      <c r="E5">
        <v>244</v>
      </c>
      <c r="F5">
        <v>6795.09</v>
      </c>
    </row>
    <row r="6" spans="1:6" x14ac:dyDescent="0.3">
      <c r="A6" t="s">
        <v>12</v>
      </c>
      <c r="B6">
        <v>0</v>
      </c>
      <c r="C6">
        <v>0</v>
      </c>
      <c r="D6">
        <v>0</v>
      </c>
      <c r="E6">
        <v>0</v>
      </c>
      <c r="F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CE42C-F71A-4179-B659-BD104FC283CC}">
  <dimension ref="A1:G21"/>
  <sheetViews>
    <sheetView workbookViewId="0">
      <selection activeCell="A13" sqref="A13"/>
    </sheetView>
  </sheetViews>
  <sheetFormatPr defaultRowHeight="14.4" x14ac:dyDescent="0.3"/>
  <cols>
    <col min="1" max="1" width="12.44140625" bestFit="1" customWidth="1"/>
    <col min="2" max="2" width="18.33203125" bestFit="1" customWidth="1"/>
    <col min="3" max="3" width="15" bestFit="1" customWidth="1"/>
    <col min="4" max="4" width="12.77734375" bestFit="1" customWidth="1"/>
    <col min="5" max="5" width="15.33203125" bestFit="1" customWidth="1"/>
    <col min="6" max="6" width="13.44140625" bestFit="1" customWidth="1"/>
    <col min="7" max="7" width="18.44140625" bestFit="1" customWidth="1"/>
  </cols>
  <sheetData>
    <row r="1" spans="1:7" x14ac:dyDescent="0.3">
      <c r="A1" t="s">
        <v>1</v>
      </c>
      <c r="B1" t="s">
        <v>2</v>
      </c>
      <c r="C1" t="s">
        <v>3</v>
      </c>
      <c r="D1" t="s">
        <v>4</v>
      </c>
      <c r="E1" t="s">
        <v>5</v>
      </c>
      <c r="F1" t="s">
        <v>6</v>
      </c>
      <c r="G1" t="s">
        <v>7</v>
      </c>
    </row>
    <row r="2" spans="1:7" x14ac:dyDescent="0.3">
      <c r="A2">
        <v>719176</v>
      </c>
      <c r="B2" t="s">
        <v>8</v>
      </c>
      <c r="C2">
        <v>4067347</v>
      </c>
      <c r="D2">
        <v>3729100</v>
      </c>
      <c r="E2">
        <v>413</v>
      </c>
      <c r="F2">
        <v>263</v>
      </c>
      <c r="G2">
        <v>9029.2999999999993</v>
      </c>
    </row>
    <row r="3" spans="1:7" x14ac:dyDescent="0.3">
      <c r="A3">
        <v>388389</v>
      </c>
      <c r="B3" t="s">
        <v>9</v>
      </c>
      <c r="C3">
        <v>3876843.3</v>
      </c>
      <c r="D3">
        <v>3181148.3</v>
      </c>
      <c r="E3">
        <v>385</v>
      </c>
      <c r="F3">
        <v>243</v>
      </c>
      <c r="G3">
        <v>8262.7199999999993</v>
      </c>
    </row>
    <row r="4" spans="1:7" x14ac:dyDescent="0.3">
      <c r="A4">
        <v>191161</v>
      </c>
      <c r="B4" t="s">
        <v>10</v>
      </c>
      <c r="C4">
        <v>3889251.6</v>
      </c>
      <c r="D4">
        <v>3043640.6</v>
      </c>
      <c r="E4">
        <v>377</v>
      </c>
      <c r="F4">
        <v>235</v>
      </c>
      <c r="G4">
        <v>8073.32</v>
      </c>
    </row>
    <row r="5" spans="1:7" x14ac:dyDescent="0.3">
      <c r="A5">
        <v>216739</v>
      </c>
      <c r="B5" t="s">
        <v>11</v>
      </c>
      <c r="C5">
        <v>3966361.4</v>
      </c>
      <c r="D5">
        <v>2738420.4</v>
      </c>
      <c r="E5">
        <v>403</v>
      </c>
      <c r="F5">
        <v>244</v>
      </c>
      <c r="G5">
        <v>6795.09</v>
      </c>
    </row>
    <row r="6" spans="1:7" x14ac:dyDescent="0.3">
      <c r="A6">
        <v>877572</v>
      </c>
      <c r="B6" t="s">
        <v>9</v>
      </c>
      <c r="C6">
        <v>4349543.9000000004</v>
      </c>
      <c r="D6">
        <v>2191222.9</v>
      </c>
      <c r="E6">
        <v>407</v>
      </c>
      <c r="F6">
        <v>244</v>
      </c>
      <c r="G6">
        <v>5383.84</v>
      </c>
    </row>
    <row r="7" spans="1:7" x14ac:dyDescent="0.3">
      <c r="A7">
        <v>671858</v>
      </c>
      <c r="B7" t="s">
        <v>9</v>
      </c>
      <c r="C7">
        <v>4296280.5999999996</v>
      </c>
      <c r="D7">
        <v>1902372.6</v>
      </c>
      <c r="E7">
        <v>451</v>
      </c>
      <c r="F7">
        <v>272</v>
      </c>
      <c r="G7">
        <v>4218.12</v>
      </c>
    </row>
    <row r="8" spans="1:7" x14ac:dyDescent="0.3">
      <c r="A8">
        <v>126225</v>
      </c>
      <c r="B8" t="s">
        <v>8</v>
      </c>
      <c r="C8">
        <v>3501701.35</v>
      </c>
      <c r="D8">
        <v>1718324.35</v>
      </c>
      <c r="E8">
        <v>369</v>
      </c>
      <c r="F8">
        <v>212</v>
      </c>
      <c r="G8">
        <v>4656.71</v>
      </c>
    </row>
    <row r="9" spans="1:7" x14ac:dyDescent="0.3">
      <c r="A9">
        <v>356787</v>
      </c>
      <c r="B9" t="s">
        <v>8</v>
      </c>
      <c r="C9">
        <v>3846909.15</v>
      </c>
      <c r="D9">
        <v>1268349.1499999999</v>
      </c>
      <c r="E9">
        <v>408</v>
      </c>
      <c r="F9">
        <v>233</v>
      </c>
      <c r="G9">
        <v>3108.7</v>
      </c>
    </row>
    <row r="10" spans="1:7" x14ac:dyDescent="0.3">
      <c r="A10">
        <v>207473</v>
      </c>
      <c r="B10" t="s">
        <v>8</v>
      </c>
      <c r="C10">
        <v>3865537.9</v>
      </c>
      <c r="D10">
        <v>1245541.8999999999</v>
      </c>
      <c r="E10">
        <v>372</v>
      </c>
      <c r="F10">
        <v>227</v>
      </c>
      <c r="G10">
        <v>3348.23</v>
      </c>
    </row>
    <row r="11" spans="1:7" x14ac:dyDescent="0.3">
      <c r="A11">
        <v>770487</v>
      </c>
      <c r="B11" t="s">
        <v>8</v>
      </c>
      <c r="C11">
        <v>4306783.8</v>
      </c>
      <c r="D11">
        <v>1092452.8</v>
      </c>
      <c r="E11">
        <v>409</v>
      </c>
      <c r="F11">
        <v>240</v>
      </c>
      <c r="G11">
        <v>2671.03</v>
      </c>
    </row>
    <row r="12" spans="1:7" x14ac:dyDescent="0.3">
      <c r="A12">
        <v>334053</v>
      </c>
      <c r="B12" t="s">
        <v>9</v>
      </c>
      <c r="C12">
        <v>3958761.85</v>
      </c>
      <c r="D12">
        <v>1057449.8500000001</v>
      </c>
      <c r="E12">
        <v>432</v>
      </c>
      <c r="F12">
        <v>252</v>
      </c>
      <c r="G12">
        <v>2447.8000000000002</v>
      </c>
    </row>
    <row r="13" spans="1:7" x14ac:dyDescent="0.3">
      <c r="A13">
        <v>872246</v>
      </c>
      <c r="B13" t="s">
        <v>8</v>
      </c>
      <c r="C13">
        <v>3761292.8</v>
      </c>
      <c r="D13">
        <v>489309.8</v>
      </c>
      <c r="E13">
        <v>377</v>
      </c>
      <c r="F13">
        <v>232</v>
      </c>
      <c r="G13">
        <v>1297.9000000000001</v>
      </c>
    </row>
    <row r="14" spans="1:7" x14ac:dyDescent="0.3">
      <c r="A14">
        <v>542417</v>
      </c>
      <c r="B14" t="s">
        <v>8</v>
      </c>
      <c r="C14">
        <v>0</v>
      </c>
      <c r="D14">
        <v>0</v>
      </c>
      <c r="E14">
        <v>0</v>
      </c>
      <c r="F14">
        <v>0</v>
      </c>
      <c r="G14">
        <v>0</v>
      </c>
    </row>
    <row r="15" spans="1:7" x14ac:dyDescent="0.3">
      <c r="A15">
        <v>133326</v>
      </c>
      <c r="B15" t="s">
        <v>8</v>
      </c>
      <c r="C15">
        <v>0</v>
      </c>
      <c r="D15">
        <v>0</v>
      </c>
      <c r="E15">
        <v>0</v>
      </c>
      <c r="F15">
        <v>0</v>
      </c>
      <c r="G15">
        <v>0</v>
      </c>
    </row>
    <row r="16" spans="1:7" x14ac:dyDescent="0.3">
      <c r="A16">
        <v>131244</v>
      </c>
      <c r="B16" t="s">
        <v>12</v>
      </c>
      <c r="C16">
        <v>0</v>
      </c>
      <c r="D16">
        <v>0</v>
      </c>
      <c r="E16">
        <v>0</v>
      </c>
      <c r="F16">
        <v>0</v>
      </c>
      <c r="G16">
        <v>0</v>
      </c>
    </row>
    <row r="17" spans="1:7" x14ac:dyDescent="0.3">
      <c r="A17">
        <v>198246</v>
      </c>
      <c r="B17" t="s">
        <v>8</v>
      </c>
      <c r="C17">
        <v>0</v>
      </c>
      <c r="D17">
        <v>0</v>
      </c>
      <c r="E17">
        <v>0</v>
      </c>
      <c r="F17">
        <v>0</v>
      </c>
      <c r="G17">
        <v>0</v>
      </c>
    </row>
    <row r="18" spans="1:7" x14ac:dyDescent="0.3">
      <c r="A18">
        <v>329258</v>
      </c>
      <c r="B18" t="s">
        <v>8</v>
      </c>
      <c r="C18">
        <v>0</v>
      </c>
      <c r="D18">
        <v>0</v>
      </c>
      <c r="E18">
        <v>0</v>
      </c>
      <c r="F18">
        <v>0</v>
      </c>
      <c r="G18">
        <v>0</v>
      </c>
    </row>
    <row r="19" spans="1:7" x14ac:dyDescent="0.3">
      <c r="A19">
        <v>809570</v>
      </c>
      <c r="B19" t="s">
        <v>9</v>
      </c>
      <c r="C19">
        <v>4246670.8</v>
      </c>
      <c r="D19">
        <v>-108449.2</v>
      </c>
      <c r="E19">
        <v>404</v>
      </c>
      <c r="F19">
        <v>243</v>
      </c>
      <c r="G19">
        <v>-268.44</v>
      </c>
    </row>
    <row r="20" spans="1:7" x14ac:dyDescent="0.3">
      <c r="A20">
        <v>246316</v>
      </c>
      <c r="B20" t="s">
        <v>9</v>
      </c>
      <c r="C20">
        <v>3937518.35</v>
      </c>
      <c r="D20">
        <v>-1524392.65</v>
      </c>
      <c r="E20">
        <v>399</v>
      </c>
      <c r="F20">
        <v>248</v>
      </c>
      <c r="G20">
        <v>-3820.53</v>
      </c>
    </row>
    <row r="21" spans="1:7" x14ac:dyDescent="0.3">
      <c r="A21">
        <v>876646</v>
      </c>
      <c r="B21" t="s">
        <v>9</v>
      </c>
      <c r="C21">
        <v>4490657</v>
      </c>
      <c r="D21">
        <v>-1978472</v>
      </c>
      <c r="E21">
        <v>443</v>
      </c>
      <c r="F21">
        <v>260</v>
      </c>
      <c r="G21">
        <v>-4466.08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745D-8BFB-4264-8A91-9B9EF38C4B20}">
  <dimension ref="A3:E8"/>
  <sheetViews>
    <sheetView workbookViewId="0">
      <selection activeCell="B19" sqref="B19"/>
    </sheetView>
  </sheetViews>
  <sheetFormatPr defaultRowHeight="14.4" x14ac:dyDescent="0.3"/>
  <cols>
    <col min="1" max="1" width="16" bestFit="1" customWidth="1"/>
    <col min="2" max="2" width="27.88671875" bestFit="1" customWidth="1"/>
    <col min="3" max="3" width="14.6640625" bestFit="1" customWidth="1"/>
    <col min="4" max="4" width="14.88671875" bestFit="1" customWidth="1"/>
    <col min="5" max="6" width="12.109375" bestFit="1" customWidth="1"/>
  </cols>
  <sheetData>
    <row r="3" spans="1:5" x14ac:dyDescent="0.3">
      <c r="A3" t="s">
        <v>555</v>
      </c>
      <c r="B3" t="s">
        <v>558</v>
      </c>
      <c r="C3" t="s">
        <v>557</v>
      </c>
      <c r="D3" t="s">
        <v>552</v>
      </c>
      <c r="E3" t="s">
        <v>556</v>
      </c>
    </row>
    <row r="4" spans="1:5" x14ac:dyDescent="0.3">
      <c r="A4" s="16">
        <v>1022</v>
      </c>
      <c r="B4" s="1">
        <v>4.078277886497065</v>
      </c>
      <c r="C4" s="16">
        <v>1672</v>
      </c>
      <c r="D4" s="16">
        <v>16573556.4</v>
      </c>
      <c r="E4" s="16">
        <v>5310894.3999999994</v>
      </c>
    </row>
    <row r="6" spans="1:5" ht="15" thickBot="1" x14ac:dyDescent="0.35"/>
    <row r="7" spans="1:5" ht="15" thickBot="1" x14ac:dyDescent="0.35">
      <c r="A7" s="2" t="s">
        <v>559</v>
      </c>
      <c r="B7" s="3" t="s">
        <v>560</v>
      </c>
      <c r="C7" s="3" t="s">
        <v>561</v>
      </c>
      <c r="D7" s="3" t="s">
        <v>34</v>
      </c>
      <c r="E7" s="4" t="s">
        <v>562</v>
      </c>
    </row>
    <row r="8" spans="1:5" ht="15" thickBot="1" x14ac:dyDescent="0.35">
      <c r="A8" s="5" t="str">
        <f>TEXT(GETPIVOTDATA("Count of order_id",$A$3), "#,###")</f>
        <v>1,022</v>
      </c>
      <c r="B8" s="6" t="str">
        <f>TEXT(GETPIVOTDATA("Average of order-ship_duration",$A$3), "#.##")</f>
        <v>4.08</v>
      </c>
      <c r="C8" s="6" t="str">
        <f>TEXT(GETPIVOTDATA("Sum of quantity",$A$3), "#,###")</f>
        <v>1,672</v>
      </c>
      <c r="D8" s="6" t="str">
        <f>TEXT(GETPIVOTDATA("Sum of Revenue",$A$3),"$#,##,.0k")</f>
        <v>$16,573.6k</v>
      </c>
      <c r="E8" s="7" t="str">
        <f>TEXT(GETPIVOTDATA("Sum of profit",$A$3),"$#,###,.0k")</f>
        <v>$5,310.9k</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CC7D-38B1-4DDE-ADAA-36BDD650F1FD}">
  <dimension ref="A36"/>
  <sheetViews>
    <sheetView tabSelected="1" zoomScale="35" zoomScaleNormal="265" workbookViewId="0">
      <selection activeCell="N79" sqref="N79"/>
    </sheetView>
  </sheetViews>
  <sheetFormatPr defaultRowHeight="14.4" x14ac:dyDescent="0.3"/>
  <sheetData>
    <row r="36" spans="1:1" ht="17.399999999999999" x14ac:dyDescent="0.3">
      <c r="A36" s="8" t="s">
        <v>563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0528-05FF-4B03-A8EE-30DAE811D9F8}">
  <dimension ref="A1:P263"/>
  <sheetViews>
    <sheetView workbookViewId="0">
      <selection activeCell="A3" sqref="A3:P263"/>
    </sheetView>
  </sheetViews>
  <sheetFormatPr defaultRowHeight="14.4" x14ac:dyDescent="0.3"/>
  <cols>
    <col min="1" max="1" width="10.33203125" bestFit="1" customWidth="1"/>
    <col min="2" max="2" width="12.44140625" bestFit="1" customWidth="1"/>
    <col min="3" max="3" width="13.6640625" bestFit="1" customWidth="1"/>
    <col min="4" max="4" width="9" bestFit="1" customWidth="1"/>
    <col min="5" max="5" width="12.21875" bestFit="1" customWidth="1"/>
    <col min="6" max="6" width="10.33203125" bestFit="1" customWidth="1"/>
    <col min="7" max="7" width="18.21875" bestFit="1" customWidth="1"/>
    <col min="8" max="8" width="18" bestFit="1" customWidth="1"/>
    <col min="9" max="9" width="12.5546875" bestFit="1" customWidth="1"/>
    <col min="10" max="10" width="20.33203125" bestFit="1" customWidth="1"/>
    <col min="11" max="11" width="15.109375" bestFit="1" customWidth="1"/>
    <col min="12" max="12" width="16" bestFit="1" customWidth="1"/>
    <col min="13" max="13" width="18.5546875" bestFit="1" customWidth="1"/>
    <col min="14" max="14" width="10.5546875" bestFit="1" customWidth="1"/>
    <col min="15" max="16" width="9" bestFit="1" customWidth="1"/>
  </cols>
  <sheetData>
    <row r="1" spans="1:16" x14ac:dyDescent="0.3">
      <c r="A1" s="12" t="s">
        <v>584</v>
      </c>
    </row>
    <row r="3" spans="1:16" x14ac:dyDescent="0.3">
      <c r="A3" t="s">
        <v>25</v>
      </c>
      <c r="B3" t="s">
        <v>1</v>
      </c>
      <c r="C3" t="s">
        <v>13</v>
      </c>
      <c r="D3" t="s">
        <v>26</v>
      </c>
      <c r="E3" t="s">
        <v>553</v>
      </c>
      <c r="F3" t="s">
        <v>27</v>
      </c>
      <c r="G3" t="s">
        <v>28</v>
      </c>
      <c r="H3" t="s">
        <v>29</v>
      </c>
      <c r="I3" t="s">
        <v>30</v>
      </c>
      <c r="J3" t="s">
        <v>31</v>
      </c>
      <c r="K3" t="s">
        <v>32</v>
      </c>
      <c r="L3" t="s">
        <v>33</v>
      </c>
      <c r="M3" t="s">
        <v>14</v>
      </c>
      <c r="N3" t="s">
        <v>34</v>
      </c>
      <c r="O3" t="s">
        <v>19</v>
      </c>
      <c r="P3" t="s">
        <v>554</v>
      </c>
    </row>
    <row r="4" spans="1:16" x14ac:dyDescent="0.3">
      <c r="A4">
        <v>92391596</v>
      </c>
      <c r="B4">
        <v>876646</v>
      </c>
      <c r="C4">
        <v>498313</v>
      </c>
      <c r="D4">
        <v>15582</v>
      </c>
      <c r="E4">
        <v>14603</v>
      </c>
      <c r="F4">
        <v>1</v>
      </c>
      <c r="G4">
        <v>0</v>
      </c>
      <c r="H4">
        <v>0</v>
      </c>
      <c r="I4" t="s">
        <v>395</v>
      </c>
      <c r="J4">
        <v>3</v>
      </c>
      <c r="K4" t="s">
        <v>265</v>
      </c>
      <c r="L4" t="s">
        <v>39</v>
      </c>
      <c r="M4" t="s">
        <v>15</v>
      </c>
      <c r="N4">
        <v>15582</v>
      </c>
      <c r="O4" t="s">
        <v>22</v>
      </c>
      <c r="P4">
        <v>979</v>
      </c>
    </row>
    <row r="5" spans="1:16" x14ac:dyDescent="0.3">
      <c r="A5">
        <v>24301022</v>
      </c>
      <c r="B5">
        <v>876646</v>
      </c>
      <c r="C5">
        <v>373650</v>
      </c>
      <c r="D5">
        <v>5394</v>
      </c>
      <c r="E5">
        <v>14603</v>
      </c>
      <c r="F5">
        <v>1</v>
      </c>
      <c r="G5">
        <v>0</v>
      </c>
      <c r="H5">
        <v>0</v>
      </c>
      <c r="I5" t="s">
        <v>90</v>
      </c>
      <c r="J5">
        <v>6</v>
      </c>
      <c r="K5" t="s">
        <v>539</v>
      </c>
      <c r="L5" t="s">
        <v>39</v>
      </c>
      <c r="M5" t="s">
        <v>15</v>
      </c>
      <c r="N5">
        <v>5394</v>
      </c>
      <c r="O5" t="s">
        <v>23</v>
      </c>
      <c r="P5">
        <v>-9209</v>
      </c>
    </row>
    <row r="6" spans="1:16" x14ac:dyDescent="0.3">
      <c r="A6">
        <v>64766762</v>
      </c>
      <c r="B6">
        <v>876646</v>
      </c>
      <c r="C6">
        <v>403974</v>
      </c>
      <c r="D6">
        <v>7727</v>
      </c>
      <c r="E6">
        <v>14603</v>
      </c>
      <c r="F6">
        <v>1</v>
      </c>
      <c r="G6">
        <v>0</v>
      </c>
      <c r="H6">
        <v>0</v>
      </c>
      <c r="I6" t="s">
        <v>373</v>
      </c>
      <c r="J6">
        <v>1</v>
      </c>
      <c r="K6" t="s">
        <v>198</v>
      </c>
      <c r="L6" t="s">
        <v>39</v>
      </c>
      <c r="M6" t="s">
        <v>16</v>
      </c>
      <c r="N6">
        <v>7727</v>
      </c>
      <c r="O6" t="s">
        <v>21</v>
      </c>
      <c r="P6">
        <v>-6876</v>
      </c>
    </row>
    <row r="7" spans="1:16" x14ac:dyDescent="0.3">
      <c r="A7">
        <v>67796330</v>
      </c>
      <c r="B7">
        <v>876646</v>
      </c>
      <c r="C7">
        <v>327126</v>
      </c>
      <c r="D7">
        <v>4690</v>
      </c>
      <c r="E7">
        <v>14603</v>
      </c>
      <c r="F7">
        <v>1</v>
      </c>
      <c r="G7">
        <v>0</v>
      </c>
      <c r="H7">
        <v>0</v>
      </c>
      <c r="I7" t="s">
        <v>350</v>
      </c>
      <c r="J7">
        <v>5</v>
      </c>
      <c r="K7" t="s">
        <v>164</v>
      </c>
      <c r="L7" t="s">
        <v>39</v>
      </c>
      <c r="M7" t="s">
        <v>15</v>
      </c>
      <c r="N7">
        <v>4690</v>
      </c>
      <c r="O7" t="s">
        <v>23</v>
      </c>
      <c r="P7">
        <v>-9913</v>
      </c>
    </row>
    <row r="8" spans="1:16" x14ac:dyDescent="0.3">
      <c r="A8">
        <v>25285764</v>
      </c>
      <c r="B8">
        <v>876646</v>
      </c>
      <c r="C8">
        <v>751752</v>
      </c>
      <c r="D8">
        <v>2883</v>
      </c>
      <c r="E8">
        <v>14603</v>
      </c>
      <c r="F8">
        <v>1</v>
      </c>
      <c r="G8">
        <v>144.15</v>
      </c>
      <c r="H8">
        <v>5</v>
      </c>
      <c r="I8" t="s">
        <v>530</v>
      </c>
      <c r="J8">
        <v>1</v>
      </c>
      <c r="K8" t="s">
        <v>124</v>
      </c>
      <c r="L8" t="s">
        <v>39</v>
      </c>
      <c r="M8" t="s">
        <v>18</v>
      </c>
      <c r="N8">
        <v>2738.85</v>
      </c>
      <c r="O8" t="s">
        <v>21</v>
      </c>
      <c r="P8">
        <v>-11864.15</v>
      </c>
    </row>
    <row r="9" spans="1:16" x14ac:dyDescent="0.3">
      <c r="A9">
        <v>49101812</v>
      </c>
      <c r="B9">
        <v>876646</v>
      </c>
      <c r="C9">
        <v>472315</v>
      </c>
      <c r="D9">
        <v>727</v>
      </c>
      <c r="E9">
        <v>14603</v>
      </c>
      <c r="F9">
        <v>1</v>
      </c>
      <c r="G9">
        <v>36.35</v>
      </c>
      <c r="H9">
        <v>5</v>
      </c>
      <c r="I9" t="s">
        <v>41</v>
      </c>
      <c r="J9">
        <v>5</v>
      </c>
      <c r="K9" t="s">
        <v>327</v>
      </c>
      <c r="L9" t="s">
        <v>39</v>
      </c>
      <c r="M9" t="s">
        <v>16</v>
      </c>
      <c r="N9">
        <v>690.65</v>
      </c>
      <c r="O9" t="s">
        <v>22</v>
      </c>
      <c r="P9">
        <v>-13912.35</v>
      </c>
    </row>
    <row r="10" spans="1:16" x14ac:dyDescent="0.3">
      <c r="A10">
        <v>30688754</v>
      </c>
      <c r="B10">
        <v>876646</v>
      </c>
      <c r="C10">
        <v>596737</v>
      </c>
      <c r="D10">
        <v>18690</v>
      </c>
      <c r="E10">
        <v>14603</v>
      </c>
      <c r="F10">
        <v>4</v>
      </c>
      <c r="G10">
        <v>0</v>
      </c>
      <c r="H10">
        <v>0</v>
      </c>
      <c r="I10" t="s">
        <v>413</v>
      </c>
      <c r="J10">
        <v>2</v>
      </c>
      <c r="K10" t="s">
        <v>229</v>
      </c>
      <c r="L10" t="s">
        <v>39</v>
      </c>
      <c r="M10" t="s">
        <v>15</v>
      </c>
      <c r="N10">
        <v>74760</v>
      </c>
      <c r="O10" t="s">
        <v>20</v>
      </c>
      <c r="P10">
        <v>16348</v>
      </c>
    </row>
    <row r="11" spans="1:16" x14ac:dyDescent="0.3">
      <c r="A11">
        <v>89701163</v>
      </c>
      <c r="B11">
        <v>876646</v>
      </c>
      <c r="C11">
        <v>453814</v>
      </c>
      <c r="D11">
        <v>6120</v>
      </c>
      <c r="E11">
        <v>14603</v>
      </c>
      <c r="F11">
        <v>1</v>
      </c>
      <c r="G11">
        <v>0</v>
      </c>
      <c r="H11">
        <v>0</v>
      </c>
      <c r="I11" t="s">
        <v>480</v>
      </c>
      <c r="J11">
        <v>7</v>
      </c>
      <c r="K11" t="s">
        <v>143</v>
      </c>
      <c r="L11" t="s">
        <v>39</v>
      </c>
      <c r="M11" t="s">
        <v>15</v>
      </c>
      <c r="N11">
        <v>6120</v>
      </c>
      <c r="O11" t="s">
        <v>20</v>
      </c>
      <c r="P11">
        <v>-8483</v>
      </c>
    </row>
    <row r="12" spans="1:16" x14ac:dyDescent="0.3">
      <c r="A12">
        <v>21406082</v>
      </c>
      <c r="B12">
        <v>876646</v>
      </c>
      <c r="C12">
        <v>583010</v>
      </c>
      <c r="D12">
        <v>934</v>
      </c>
      <c r="E12">
        <v>14603</v>
      </c>
      <c r="F12">
        <v>1</v>
      </c>
      <c r="G12">
        <v>46.7</v>
      </c>
      <c r="H12">
        <v>5</v>
      </c>
      <c r="I12" t="s">
        <v>426</v>
      </c>
      <c r="J12">
        <v>3</v>
      </c>
      <c r="K12" t="s">
        <v>438</v>
      </c>
      <c r="L12" t="s">
        <v>39</v>
      </c>
      <c r="M12" t="s">
        <v>18</v>
      </c>
      <c r="N12">
        <v>887.3</v>
      </c>
      <c r="O12" t="s">
        <v>23</v>
      </c>
      <c r="P12">
        <v>-13715.7</v>
      </c>
    </row>
    <row r="13" spans="1:16" x14ac:dyDescent="0.3">
      <c r="A13">
        <v>85594147</v>
      </c>
      <c r="B13">
        <v>876646</v>
      </c>
      <c r="C13">
        <v>255663</v>
      </c>
      <c r="D13">
        <v>1019</v>
      </c>
      <c r="E13">
        <v>14603</v>
      </c>
      <c r="F13">
        <v>1</v>
      </c>
      <c r="G13">
        <v>0</v>
      </c>
      <c r="H13">
        <v>0</v>
      </c>
      <c r="I13" t="s">
        <v>516</v>
      </c>
      <c r="J13">
        <v>4</v>
      </c>
      <c r="K13" t="s">
        <v>458</v>
      </c>
      <c r="L13" t="s">
        <v>39</v>
      </c>
      <c r="M13" t="s">
        <v>15</v>
      </c>
      <c r="N13">
        <v>1019</v>
      </c>
      <c r="O13" t="s">
        <v>23</v>
      </c>
      <c r="P13">
        <v>-13584</v>
      </c>
    </row>
    <row r="14" spans="1:16" x14ac:dyDescent="0.3">
      <c r="A14">
        <v>11415698</v>
      </c>
      <c r="B14">
        <v>876646</v>
      </c>
      <c r="C14">
        <v>614828</v>
      </c>
      <c r="D14">
        <v>8757</v>
      </c>
      <c r="E14">
        <v>14603</v>
      </c>
      <c r="F14">
        <v>1</v>
      </c>
      <c r="G14">
        <v>1313.55</v>
      </c>
      <c r="H14">
        <v>15</v>
      </c>
      <c r="I14" t="s">
        <v>326</v>
      </c>
      <c r="J14">
        <v>2</v>
      </c>
      <c r="K14" t="s">
        <v>327</v>
      </c>
      <c r="L14" t="s">
        <v>39</v>
      </c>
      <c r="M14" t="s">
        <v>15</v>
      </c>
      <c r="N14">
        <v>7443.45</v>
      </c>
      <c r="O14" t="s">
        <v>21</v>
      </c>
      <c r="P14">
        <v>-7159.55</v>
      </c>
    </row>
    <row r="15" spans="1:16" x14ac:dyDescent="0.3">
      <c r="A15">
        <v>29015320</v>
      </c>
      <c r="B15">
        <v>876646</v>
      </c>
      <c r="C15">
        <v>853306</v>
      </c>
      <c r="D15">
        <v>15292</v>
      </c>
      <c r="E15">
        <v>14603</v>
      </c>
      <c r="F15">
        <v>2</v>
      </c>
      <c r="G15">
        <v>0</v>
      </c>
      <c r="H15">
        <v>0</v>
      </c>
      <c r="I15" t="s">
        <v>228</v>
      </c>
      <c r="J15">
        <v>6</v>
      </c>
      <c r="K15" t="s">
        <v>274</v>
      </c>
      <c r="L15" t="s">
        <v>39</v>
      </c>
      <c r="M15" t="s">
        <v>17</v>
      </c>
      <c r="N15">
        <v>30584</v>
      </c>
      <c r="O15" t="s">
        <v>22</v>
      </c>
      <c r="P15">
        <v>1378</v>
      </c>
    </row>
    <row r="16" spans="1:16" x14ac:dyDescent="0.3">
      <c r="A16">
        <v>25446483</v>
      </c>
      <c r="B16">
        <v>876646</v>
      </c>
      <c r="C16">
        <v>448658</v>
      </c>
      <c r="D16">
        <v>11145</v>
      </c>
      <c r="E16">
        <v>14603</v>
      </c>
      <c r="F16">
        <v>2</v>
      </c>
      <c r="G16">
        <v>2229</v>
      </c>
      <c r="H16">
        <v>10</v>
      </c>
      <c r="I16" t="s">
        <v>134</v>
      </c>
      <c r="J16">
        <v>4</v>
      </c>
      <c r="K16" t="s">
        <v>414</v>
      </c>
      <c r="L16" t="s">
        <v>39</v>
      </c>
      <c r="M16" t="s">
        <v>16</v>
      </c>
      <c r="N16">
        <v>20061</v>
      </c>
      <c r="O16" t="s">
        <v>23</v>
      </c>
      <c r="P16">
        <v>-9145</v>
      </c>
    </row>
    <row r="17" spans="1:16" x14ac:dyDescent="0.3">
      <c r="A17">
        <v>27978165</v>
      </c>
      <c r="B17">
        <v>876646</v>
      </c>
      <c r="C17">
        <v>842198</v>
      </c>
      <c r="D17">
        <v>14084</v>
      </c>
      <c r="E17">
        <v>14603</v>
      </c>
      <c r="F17">
        <v>2</v>
      </c>
      <c r="G17">
        <v>0</v>
      </c>
      <c r="H17">
        <v>0</v>
      </c>
      <c r="I17" t="s">
        <v>356</v>
      </c>
      <c r="J17">
        <v>1</v>
      </c>
      <c r="K17" t="s">
        <v>324</v>
      </c>
      <c r="L17" t="s">
        <v>39</v>
      </c>
      <c r="M17" t="s">
        <v>15</v>
      </c>
      <c r="N17">
        <v>28168</v>
      </c>
      <c r="O17" t="s">
        <v>20</v>
      </c>
      <c r="P17">
        <v>-1038</v>
      </c>
    </row>
    <row r="18" spans="1:16" x14ac:dyDescent="0.3">
      <c r="A18">
        <v>66779304</v>
      </c>
      <c r="B18">
        <v>876646</v>
      </c>
      <c r="C18">
        <v>583699</v>
      </c>
      <c r="D18">
        <v>8926</v>
      </c>
      <c r="E18">
        <v>14603</v>
      </c>
      <c r="F18">
        <v>2</v>
      </c>
      <c r="G18">
        <v>892.6</v>
      </c>
      <c r="H18">
        <v>5</v>
      </c>
      <c r="I18" t="s">
        <v>411</v>
      </c>
      <c r="J18">
        <v>4</v>
      </c>
      <c r="K18" t="s">
        <v>366</v>
      </c>
      <c r="L18" t="s">
        <v>39</v>
      </c>
      <c r="M18" t="s">
        <v>16</v>
      </c>
      <c r="N18">
        <v>16959.400000000001</v>
      </c>
      <c r="O18" t="s">
        <v>21</v>
      </c>
      <c r="P18">
        <v>-12246.6</v>
      </c>
    </row>
    <row r="19" spans="1:16" x14ac:dyDescent="0.3">
      <c r="A19">
        <v>21095863</v>
      </c>
      <c r="B19">
        <v>876646</v>
      </c>
      <c r="C19">
        <v>949666</v>
      </c>
      <c r="D19">
        <v>14865</v>
      </c>
      <c r="E19">
        <v>14603</v>
      </c>
      <c r="F19">
        <v>1</v>
      </c>
      <c r="G19">
        <v>2973</v>
      </c>
      <c r="H19">
        <v>20</v>
      </c>
      <c r="I19" t="s">
        <v>398</v>
      </c>
      <c r="J19">
        <v>7</v>
      </c>
      <c r="K19" t="s">
        <v>392</v>
      </c>
      <c r="L19" t="s">
        <v>39</v>
      </c>
      <c r="M19" t="s">
        <v>15</v>
      </c>
      <c r="N19">
        <v>11892</v>
      </c>
      <c r="O19" t="s">
        <v>21</v>
      </c>
      <c r="P19">
        <v>-2711</v>
      </c>
    </row>
    <row r="20" spans="1:16" x14ac:dyDescent="0.3">
      <c r="A20">
        <v>49276764</v>
      </c>
      <c r="B20">
        <v>876646</v>
      </c>
      <c r="C20">
        <v>917552</v>
      </c>
      <c r="D20">
        <v>2780</v>
      </c>
      <c r="E20">
        <v>14603</v>
      </c>
      <c r="F20">
        <v>2</v>
      </c>
      <c r="G20">
        <v>278</v>
      </c>
      <c r="H20">
        <v>5</v>
      </c>
      <c r="I20" t="s">
        <v>530</v>
      </c>
      <c r="J20">
        <v>3</v>
      </c>
      <c r="K20" t="s">
        <v>182</v>
      </c>
      <c r="L20" t="s">
        <v>39</v>
      </c>
      <c r="M20" t="s">
        <v>16</v>
      </c>
      <c r="N20">
        <v>5282</v>
      </c>
      <c r="O20" t="s">
        <v>20</v>
      </c>
      <c r="P20">
        <v>-23924</v>
      </c>
    </row>
    <row r="21" spans="1:16" x14ac:dyDescent="0.3">
      <c r="A21">
        <v>98032908</v>
      </c>
      <c r="B21">
        <v>876646</v>
      </c>
      <c r="C21">
        <v>921276</v>
      </c>
      <c r="D21">
        <v>17225</v>
      </c>
      <c r="E21">
        <v>14603</v>
      </c>
      <c r="F21">
        <v>3</v>
      </c>
      <c r="G21">
        <v>0</v>
      </c>
      <c r="H21">
        <v>0</v>
      </c>
      <c r="I21" t="s">
        <v>397</v>
      </c>
      <c r="J21">
        <v>3</v>
      </c>
      <c r="K21" t="s">
        <v>96</v>
      </c>
      <c r="L21" t="s">
        <v>39</v>
      </c>
      <c r="M21" t="s">
        <v>18</v>
      </c>
      <c r="N21">
        <v>51675</v>
      </c>
      <c r="O21" t="s">
        <v>21</v>
      </c>
      <c r="P21">
        <v>7866</v>
      </c>
    </row>
    <row r="22" spans="1:16" x14ac:dyDescent="0.3">
      <c r="A22">
        <v>27030641</v>
      </c>
      <c r="B22">
        <v>876646</v>
      </c>
      <c r="C22">
        <v>741198</v>
      </c>
      <c r="D22">
        <v>6903</v>
      </c>
      <c r="E22">
        <v>14603</v>
      </c>
      <c r="F22">
        <v>1</v>
      </c>
      <c r="G22">
        <v>345.15</v>
      </c>
      <c r="H22">
        <v>5</v>
      </c>
      <c r="I22" t="s">
        <v>289</v>
      </c>
      <c r="J22">
        <v>6</v>
      </c>
      <c r="K22" t="s">
        <v>458</v>
      </c>
      <c r="L22" t="s">
        <v>39</v>
      </c>
      <c r="M22" t="s">
        <v>15</v>
      </c>
      <c r="N22">
        <v>6557.85</v>
      </c>
      <c r="O22" t="s">
        <v>20</v>
      </c>
      <c r="P22">
        <v>-8045.15</v>
      </c>
    </row>
    <row r="23" spans="1:16" x14ac:dyDescent="0.3">
      <c r="A23">
        <v>75694038</v>
      </c>
      <c r="B23">
        <v>876646</v>
      </c>
      <c r="C23">
        <v>239186</v>
      </c>
      <c r="D23">
        <v>12346</v>
      </c>
      <c r="E23">
        <v>14603</v>
      </c>
      <c r="F23">
        <v>1</v>
      </c>
      <c r="G23">
        <v>0</v>
      </c>
      <c r="H23">
        <v>0</v>
      </c>
      <c r="I23" t="s">
        <v>549</v>
      </c>
      <c r="J23">
        <v>2</v>
      </c>
      <c r="K23" t="s">
        <v>259</v>
      </c>
      <c r="L23" t="s">
        <v>39</v>
      </c>
      <c r="M23" t="s">
        <v>15</v>
      </c>
      <c r="N23">
        <v>12346</v>
      </c>
      <c r="O23" t="s">
        <v>20</v>
      </c>
      <c r="P23">
        <v>-2257</v>
      </c>
    </row>
    <row r="24" spans="1:16" x14ac:dyDescent="0.3">
      <c r="A24">
        <v>87500742</v>
      </c>
      <c r="B24">
        <v>876646</v>
      </c>
      <c r="C24">
        <v>723238</v>
      </c>
      <c r="D24">
        <v>16813</v>
      </c>
      <c r="E24">
        <v>14603</v>
      </c>
      <c r="F24">
        <v>1</v>
      </c>
      <c r="G24">
        <v>2521.9499999999998</v>
      </c>
      <c r="H24">
        <v>15</v>
      </c>
      <c r="I24" t="s">
        <v>456</v>
      </c>
      <c r="J24">
        <v>4</v>
      </c>
      <c r="K24" t="s">
        <v>294</v>
      </c>
      <c r="L24" t="s">
        <v>39</v>
      </c>
      <c r="M24" t="s">
        <v>15</v>
      </c>
      <c r="N24">
        <v>14291.05</v>
      </c>
      <c r="O24" t="s">
        <v>22</v>
      </c>
      <c r="P24">
        <v>-311.95</v>
      </c>
    </row>
    <row r="25" spans="1:16" x14ac:dyDescent="0.3">
      <c r="A25">
        <v>94263610</v>
      </c>
      <c r="B25">
        <v>876646</v>
      </c>
      <c r="C25">
        <v>758850</v>
      </c>
      <c r="D25">
        <v>11989</v>
      </c>
      <c r="E25">
        <v>14603</v>
      </c>
      <c r="F25">
        <v>1</v>
      </c>
      <c r="G25">
        <v>0</v>
      </c>
      <c r="H25">
        <v>0</v>
      </c>
      <c r="I25" t="s">
        <v>473</v>
      </c>
      <c r="J25">
        <v>3</v>
      </c>
      <c r="K25" t="s">
        <v>197</v>
      </c>
      <c r="L25" t="s">
        <v>39</v>
      </c>
      <c r="M25" t="s">
        <v>16</v>
      </c>
      <c r="N25">
        <v>11989</v>
      </c>
      <c r="O25" t="s">
        <v>21</v>
      </c>
      <c r="P25">
        <v>-2614</v>
      </c>
    </row>
    <row r="26" spans="1:16" x14ac:dyDescent="0.3">
      <c r="A26">
        <v>64069715</v>
      </c>
      <c r="B26">
        <v>876646</v>
      </c>
      <c r="C26">
        <v>766843</v>
      </c>
      <c r="D26">
        <v>19247</v>
      </c>
      <c r="E26">
        <v>14603</v>
      </c>
      <c r="F26">
        <v>2</v>
      </c>
      <c r="G26">
        <v>1924.7</v>
      </c>
      <c r="H26">
        <v>5</v>
      </c>
      <c r="I26" t="s">
        <v>99</v>
      </c>
      <c r="J26">
        <v>4</v>
      </c>
      <c r="K26" t="s">
        <v>83</v>
      </c>
      <c r="L26" t="s">
        <v>39</v>
      </c>
      <c r="M26" t="s">
        <v>17</v>
      </c>
      <c r="N26">
        <v>36569.300000000003</v>
      </c>
      <c r="O26" t="s">
        <v>20</v>
      </c>
      <c r="P26">
        <v>7363.3</v>
      </c>
    </row>
    <row r="27" spans="1:16" x14ac:dyDescent="0.3">
      <c r="A27">
        <v>88108751</v>
      </c>
      <c r="B27">
        <v>876646</v>
      </c>
      <c r="C27">
        <v>432873</v>
      </c>
      <c r="D27">
        <v>9818</v>
      </c>
      <c r="E27">
        <v>14603</v>
      </c>
      <c r="F27">
        <v>1</v>
      </c>
      <c r="G27">
        <v>0</v>
      </c>
      <c r="H27">
        <v>0</v>
      </c>
      <c r="I27" t="s">
        <v>491</v>
      </c>
      <c r="J27">
        <v>3</v>
      </c>
      <c r="K27" t="s">
        <v>399</v>
      </c>
      <c r="L27" t="s">
        <v>39</v>
      </c>
      <c r="M27" t="s">
        <v>15</v>
      </c>
      <c r="N27">
        <v>9818</v>
      </c>
      <c r="O27" t="s">
        <v>20</v>
      </c>
      <c r="P27">
        <v>-4785</v>
      </c>
    </row>
    <row r="28" spans="1:16" x14ac:dyDescent="0.3">
      <c r="A28">
        <v>71532017</v>
      </c>
      <c r="B28">
        <v>876646</v>
      </c>
      <c r="C28">
        <v>437264</v>
      </c>
      <c r="D28">
        <v>5625</v>
      </c>
      <c r="E28">
        <v>14603</v>
      </c>
      <c r="F28">
        <v>1</v>
      </c>
      <c r="G28">
        <v>0</v>
      </c>
      <c r="H28">
        <v>0</v>
      </c>
      <c r="I28" t="s">
        <v>179</v>
      </c>
      <c r="J28">
        <v>1</v>
      </c>
      <c r="K28" t="s">
        <v>406</v>
      </c>
      <c r="L28" t="s">
        <v>39</v>
      </c>
      <c r="M28" t="s">
        <v>16</v>
      </c>
      <c r="N28">
        <v>5625</v>
      </c>
      <c r="O28" t="s">
        <v>20</v>
      </c>
      <c r="P28">
        <v>-8978</v>
      </c>
    </row>
    <row r="29" spans="1:16" x14ac:dyDescent="0.3">
      <c r="A29">
        <v>53334226</v>
      </c>
      <c r="B29">
        <v>876646</v>
      </c>
      <c r="C29">
        <v>618582</v>
      </c>
      <c r="D29">
        <v>4158</v>
      </c>
      <c r="E29">
        <v>14603</v>
      </c>
      <c r="F29">
        <v>1</v>
      </c>
      <c r="G29">
        <v>0</v>
      </c>
      <c r="H29">
        <v>0</v>
      </c>
      <c r="I29" t="s">
        <v>280</v>
      </c>
      <c r="J29">
        <v>5</v>
      </c>
      <c r="K29" t="s">
        <v>271</v>
      </c>
      <c r="L29" t="s">
        <v>39</v>
      </c>
      <c r="M29" t="s">
        <v>16</v>
      </c>
      <c r="N29">
        <v>4158</v>
      </c>
      <c r="O29" t="s">
        <v>21</v>
      </c>
      <c r="P29">
        <v>-10445</v>
      </c>
    </row>
    <row r="30" spans="1:16" x14ac:dyDescent="0.3">
      <c r="A30">
        <v>32027350</v>
      </c>
      <c r="B30">
        <v>876646</v>
      </c>
      <c r="C30">
        <v>483062</v>
      </c>
      <c r="D30">
        <v>10022</v>
      </c>
      <c r="E30">
        <v>14603</v>
      </c>
      <c r="F30">
        <v>2</v>
      </c>
      <c r="G30">
        <v>2004.4</v>
      </c>
      <c r="H30">
        <v>10</v>
      </c>
      <c r="I30" t="s">
        <v>489</v>
      </c>
      <c r="J30">
        <v>2</v>
      </c>
      <c r="K30" t="s">
        <v>424</v>
      </c>
      <c r="L30" t="s">
        <v>39</v>
      </c>
      <c r="M30" t="s">
        <v>16</v>
      </c>
      <c r="N30">
        <v>18039.599999999999</v>
      </c>
      <c r="O30" t="s">
        <v>23</v>
      </c>
      <c r="P30">
        <v>-11166.4</v>
      </c>
    </row>
    <row r="31" spans="1:16" x14ac:dyDescent="0.3">
      <c r="A31">
        <v>26529882</v>
      </c>
      <c r="B31">
        <v>876646</v>
      </c>
      <c r="C31">
        <v>797717</v>
      </c>
      <c r="D31">
        <v>6216</v>
      </c>
      <c r="E31">
        <v>14603</v>
      </c>
      <c r="F31">
        <v>1</v>
      </c>
      <c r="G31">
        <v>0</v>
      </c>
      <c r="H31">
        <v>0</v>
      </c>
      <c r="I31" t="s">
        <v>337</v>
      </c>
      <c r="J31">
        <v>2</v>
      </c>
      <c r="K31" t="s">
        <v>508</v>
      </c>
      <c r="L31" t="s">
        <v>39</v>
      </c>
      <c r="M31" t="s">
        <v>15</v>
      </c>
      <c r="N31">
        <v>6216</v>
      </c>
      <c r="O31" t="s">
        <v>20</v>
      </c>
      <c r="P31">
        <v>-8387</v>
      </c>
    </row>
    <row r="32" spans="1:16" x14ac:dyDescent="0.3">
      <c r="A32">
        <v>37574457</v>
      </c>
      <c r="B32">
        <v>876646</v>
      </c>
      <c r="C32">
        <v>440932</v>
      </c>
      <c r="D32">
        <v>8524</v>
      </c>
      <c r="E32">
        <v>14603</v>
      </c>
      <c r="F32">
        <v>3</v>
      </c>
      <c r="G32">
        <v>0</v>
      </c>
      <c r="H32">
        <v>0</v>
      </c>
      <c r="I32" t="s">
        <v>52</v>
      </c>
      <c r="J32">
        <v>2</v>
      </c>
      <c r="K32" t="s">
        <v>408</v>
      </c>
      <c r="L32" t="s">
        <v>39</v>
      </c>
      <c r="M32" t="s">
        <v>16</v>
      </c>
      <c r="N32">
        <v>25572</v>
      </c>
      <c r="O32" t="s">
        <v>23</v>
      </c>
      <c r="P32">
        <v>-18237</v>
      </c>
    </row>
    <row r="33" spans="1:16" x14ac:dyDescent="0.3">
      <c r="A33">
        <v>77052833</v>
      </c>
      <c r="B33">
        <v>876646</v>
      </c>
      <c r="C33">
        <v>889880</v>
      </c>
      <c r="D33">
        <v>6805</v>
      </c>
      <c r="E33">
        <v>14603</v>
      </c>
      <c r="F33">
        <v>2</v>
      </c>
      <c r="G33">
        <v>680.5</v>
      </c>
      <c r="H33">
        <v>5</v>
      </c>
      <c r="I33" t="s">
        <v>267</v>
      </c>
      <c r="J33">
        <v>1</v>
      </c>
      <c r="K33" t="s">
        <v>300</v>
      </c>
      <c r="L33" t="s">
        <v>39</v>
      </c>
      <c r="M33" t="s">
        <v>16</v>
      </c>
      <c r="N33">
        <v>12929.5</v>
      </c>
      <c r="O33" t="s">
        <v>21</v>
      </c>
      <c r="P33">
        <v>-16276.5</v>
      </c>
    </row>
    <row r="34" spans="1:16" x14ac:dyDescent="0.3">
      <c r="A34">
        <v>61920550</v>
      </c>
      <c r="B34">
        <v>876646</v>
      </c>
      <c r="C34">
        <v>666509</v>
      </c>
      <c r="D34">
        <v>19506</v>
      </c>
      <c r="E34">
        <v>14603</v>
      </c>
      <c r="F34">
        <v>2</v>
      </c>
      <c r="G34">
        <v>3901.2</v>
      </c>
      <c r="H34">
        <v>10</v>
      </c>
      <c r="I34" t="s">
        <v>43</v>
      </c>
      <c r="J34">
        <v>4</v>
      </c>
      <c r="K34" t="s">
        <v>498</v>
      </c>
      <c r="L34" t="s">
        <v>39</v>
      </c>
      <c r="M34" t="s">
        <v>16</v>
      </c>
      <c r="N34">
        <v>35110.800000000003</v>
      </c>
      <c r="O34" t="s">
        <v>23</v>
      </c>
      <c r="P34">
        <v>5904.8</v>
      </c>
    </row>
    <row r="35" spans="1:16" x14ac:dyDescent="0.3">
      <c r="A35">
        <v>59044830</v>
      </c>
      <c r="B35">
        <v>876646</v>
      </c>
      <c r="C35">
        <v>328074</v>
      </c>
      <c r="D35">
        <v>15498</v>
      </c>
      <c r="E35">
        <v>14603</v>
      </c>
      <c r="F35">
        <v>2</v>
      </c>
      <c r="G35">
        <v>1549.8</v>
      </c>
      <c r="H35">
        <v>5</v>
      </c>
      <c r="I35" t="s">
        <v>247</v>
      </c>
      <c r="J35">
        <v>4</v>
      </c>
      <c r="K35" t="s">
        <v>463</v>
      </c>
      <c r="L35" t="s">
        <v>39</v>
      </c>
      <c r="M35" t="s">
        <v>15</v>
      </c>
      <c r="N35">
        <v>29446.2</v>
      </c>
      <c r="O35" t="s">
        <v>21</v>
      </c>
      <c r="P35">
        <v>240.2</v>
      </c>
    </row>
    <row r="36" spans="1:16" x14ac:dyDescent="0.3">
      <c r="A36">
        <v>21063273</v>
      </c>
      <c r="B36">
        <v>876646</v>
      </c>
      <c r="C36">
        <v>979592</v>
      </c>
      <c r="D36">
        <v>18772</v>
      </c>
      <c r="E36">
        <v>14603</v>
      </c>
      <c r="F36">
        <v>1</v>
      </c>
      <c r="G36">
        <v>1877.2</v>
      </c>
      <c r="H36">
        <v>10</v>
      </c>
      <c r="I36" t="s">
        <v>434</v>
      </c>
      <c r="J36">
        <v>3</v>
      </c>
      <c r="K36" t="s">
        <v>287</v>
      </c>
      <c r="L36" t="s">
        <v>39</v>
      </c>
      <c r="M36" t="s">
        <v>15</v>
      </c>
      <c r="N36">
        <v>16894.8</v>
      </c>
      <c r="O36" t="s">
        <v>22</v>
      </c>
      <c r="P36">
        <v>2291.8000000000002</v>
      </c>
    </row>
    <row r="37" spans="1:16" x14ac:dyDescent="0.3">
      <c r="A37">
        <v>80196591</v>
      </c>
      <c r="B37">
        <v>876646</v>
      </c>
      <c r="C37">
        <v>362520</v>
      </c>
      <c r="D37">
        <v>10762</v>
      </c>
      <c r="E37">
        <v>14603</v>
      </c>
      <c r="F37">
        <v>1</v>
      </c>
      <c r="G37">
        <v>0</v>
      </c>
      <c r="H37">
        <v>0</v>
      </c>
      <c r="I37" t="s">
        <v>497</v>
      </c>
      <c r="J37">
        <v>1</v>
      </c>
      <c r="K37" t="s">
        <v>113</v>
      </c>
      <c r="L37" t="s">
        <v>39</v>
      </c>
      <c r="M37" t="s">
        <v>18</v>
      </c>
      <c r="N37">
        <v>10762</v>
      </c>
      <c r="O37" t="s">
        <v>20</v>
      </c>
      <c r="P37">
        <v>-3841</v>
      </c>
    </row>
    <row r="38" spans="1:16" x14ac:dyDescent="0.3">
      <c r="A38">
        <v>15910667</v>
      </c>
      <c r="B38">
        <v>876646</v>
      </c>
      <c r="C38">
        <v>704605</v>
      </c>
      <c r="D38">
        <v>14935</v>
      </c>
      <c r="E38">
        <v>14603</v>
      </c>
      <c r="F38">
        <v>1</v>
      </c>
      <c r="G38">
        <v>0</v>
      </c>
      <c r="H38">
        <v>0</v>
      </c>
      <c r="I38" t="s">
        <v>72</v>
      </c>
      <c r="J38">
        <v>7</v>
      </c>
      <c r="K38" t="s">
        <v>246</v>
      </c>
      <c r="L38" t="s">
        <v>39</v>
      </c>
      <c r="M38" t="s">
        <v>15</v>
      </c>
      <c r="N38">
        <v>14935</v>
      </c>
      <c r="O38" t="s">
        <v>20</v>
      </c>
      <c r="P38">
        <v>332</v>
      </c>
    </row>
    <row r="39" spans="1:16" x14ac:dyDescent="0.3">
      <c r="A39">
        <v>84204255</v>
      </c>
      <c r="B39">
        <v>876646</v>
      </c>
      <c r="C39">
        <v>757487</v>
      </c>
      <c r="D39">
        <v>13611</v>
      </c>
      <c r="E39">
        <v>14603</v>
      </c>
      <c r="F39">
        <v>2</v>
      </c>
      <c r="G39">
        <v>2722.2</v>
      </c>
      <c r="H39">
        <v>10</v>
      </c>
      <c r="I39" t="s">
        <v>123</v>
      </c>
      <c r="J39">
        <v>5</v>
      </c>
      <c r="K39" t="s">
        <v>124</v>
      </c>
      <c r="L39" t="s">
        <v>39</v>
      </c>
      <c r="M39" t="s">
        <v>15</v>
      </c>
      <c r="N39">
        <v>24499.8</v>
      </c>
      <c r="O39" t="s">
        <v>22</v>
      </c>
      <c r="P39">
        <v>-4706.2</v>
      </c>
    </row>
    <row r="40" spans="1:16" x14ac:dyDescent="0.3">
      <c r="A40">
        <v>63811222</v>
      </c>
      <c r="B40">
        <v>876646</v>
      </c>
      <c r="C40">
        <v>784791</v>
      </c>
      <c r="D40">
        <v>15985</v>
      </c>
      <c r="E40">
        <v>14603</v>
      </c>
      <c r="F40">
        <v>3</v>
      </c>
      <c r="G40">
        <v>0</v>
      </c>
      <c r="H40">
        <v>0</v>
      </c>
      <c r="I40" t="s">
        <v>464</v>
      </c>
      <c r="J40">
        <v>5</v>
      </c>
      <c r="K40" t="s">
        <v>76</v>
      </c>
      <c r="L40" t="s">
        <v>39</v>
      </c>
      <c r="M40" t="s">
        <v>16</v>
      </c>
      <c r="N40">
        <v>47955</v>
      </c>
      <c r="O40" t="s">
        <v>22</v>
      </c>
      <c r="P40">
        <v>4146</v>
      </c>
    </row>
    <row r="41" spans="1:16" x14ac:dyDescent="0.3">
      <c r="A41">
        <v>83357939</v>
      </c>
      <c r="B41">
        <v>876646</v>
      </c>
      <c r="C41">
        <v>518319</v>
      </c>
      <c r="D41">
        <v>813</v>
      </c>
      <c r="E41">
        <v>14603</v>
      </c>
      <c r="F41">
        <v>1</v>
      </c>
      <c r="G41">
        <v>0</v>
      </c>
      <c r="H41">
        <v>0</v>
      </c>
      <c r="I41" t="s">
        <v>189</v>
      </c>
      <c r="J41">
        <v>6</v>
      </c>
      <c r="K41" t="s">
        <v>519</v>
      </c>
      <c r="L41" t="s">
        <v>39</v>
      </c>
      <c r="M41" t="s">
        <v>15</v>
      </c>
      <c r="N41">
        <v>813</v>
      </c>
      <c r="O41" t="s">
        <v>21</v>
      </c>
      <c r="P41">
        <v>-13790</v>
      </c>
    </row>
    <row r="42" spans="1:16" x14ac:dyDescent="0.3">
      <c r="A42">
        <v>42900372</v>
      </c>
      <c r="B42">
        <v>876646</v>
      </c>
      <c r="C42">
        <v>749435</v>
      </c>
      <c r="D42">
        <v>11712</v>
      </c>
      <c r="E42">
        <v>14603</v>
      </c>
      <c r="F42">
        <v>1</v>
      </c>
      <c r="G42">
        <v>0</v>
      </c>
      <c r="H42">
        <v>0</v>
      </c>
      <c r="I42" t="s">
        <v>106</v>
      </c>
      <c r="J42">
        <v>4</v>
      </c>
      <c r="K42" t="s">
        <v>138</v>
      </c>
      <c r="L42" t="s">
        <v>39</v>
      </c>
      <c r="M42" t="s">
        <v>17</v>
      </c>
      <c r="N42">
        <v>11712</v>
      </c>
      <c r="O42" t="s">
        <v>22</v>
      </c>
      <c r="P42">
        <v>-2891</v>
      </c>
    </row>
    <row r="43" spans="1:16" x14ac:dyDescent="0.3">
      <c r="A43">
        <v>37540722</v>
      </c>
      <c r="B43">
        <v>876646</v>
      </c>
      <c r="C43">
        <v>641119</v>
      </c>
      <c r="D43">
        <v>12446</v>
      </c>
      <c r="E43">
        <v>14603</v>
      </c>
      <c r="F43">
        <v>2</v>
      </c>
      <c r="G43">
        <v>0</v>
      </c>
      <c r="H43">
        <v>0</v>
      </c>
      <c r="I43" t="s">
        <v>314</v>
      </c>
      <c r="J43">
        <v>7</v>
      </c>
      <c r="K43" t="s">
        <v>482</v>
      </c>
      <c r="L43" t="s">
        <v>39</v>
      </c>
      <c r="M43" t="s">
        <v>15</v>
      </c>
      <c r="N43">
        <v>24892</v>
      </c>
      <c r="O43" t="s">
        <v>21</v>
      </c>
      <c r="P43">
        <v>-4314</v>
      </c>
    </row>
    <row r="44" spans="1:16" x14ac:dyDescent="0.3">
      <c r="A44">
        <v>32062036</v>
      </c>
      <c r="B44">
        <v>876646</v>
      </c>
      <c r="C44">
        <v>767776</v>
      </c>
      <c r="D44">
        <v>18568</v>
      </c>
      <c r="E44">
        <v>14603</v>
      </c>
      <c r="F44">
        <v>2</v>
      </c>
      <c r="G44">
        <v>5570.4</v>
      </c>
      <c r="H44">
        <v>15</v>
      </c>
      <c r="I44" t="s">
        <v>155</v>
      </c>
      <c r="J44">
        <v>6</v>
      </c>
      <c r="K44" t="s">
        <v>207</v>
      </c>
      <c r="L44" t="s">
        <v>39</v>
      </c>
      <c r="M44" t="s">
        <v>15</v>
      </c>
      <c r="N44">
        <v>31565.599999999999</v>
      </c>
      <c r="O44" t="s">
        <v>21</v>
      </c>
      <c r="P44">
        <v>2359.6</v>
      </c>
    </row>
    <row r="45" spans="1:16" x14ac:dyDescent="0.3">
      <c r="A45">
        <v>45568761</v>
      </c>
      <c r="B45">
        <v>876646</v>
      </c>
      <c r="C45">
        <v>708205</v>
      </c>
      <c r="D45">
        <v>14425</v>
      </c>
      <c r="E45">
        <v>14603</v>
      </c>
      <c r="F45">
        <v>2</v>
      </c>
      <c r="G45">
        <v>2885</v>
      </c>
      <c r="H45">
        <v>10</v>
      </c>
      <c r="I45" t="s">
        <v>60</v>
      </c>
      <c r="J45">
        <v>6</v>
      </c>
      <c r="K45" t="s">
        <v>69</v>
      </c>
      <c r="L45" t="s">
        <v>39</v>
      </c>
      <c r="M45" t="s">
        <v>18</v>
      </c>
      <c r="N45">
        <v>25965</v>
      </c>
      <c r="O45" t="s">
        <v>21</v>
      </c>
      <c r="P45">
        <v>-3241</v>
      </c>
    </row>
    <row r="46" spans="1:16" x14ac:dyDescent="0.3">
      <c r="A46">
        <v>22136086</v>
      </c>
      <c r="B46">
        <v>876646</v>
      </c>
      <c r="C46">
        <v>660623</v>
      </c>
      <c r="D46">
        <v>10050</v>
      </c>
      <c r="E46">
        <v>14603</v>
      </c>
      <c r="F46">
        <v>3</v>
      </c>
      <c r="G46">
        <v>0</v>
      </c>
      <c r="H46">
        <v>0</v>
      </c>
      <c r="I46" t="s">
        <v>393</v>
      </c>
      <c r="J46">
        <v>3</v>
      </c>
      <c r="K46" t="s">
        <v>198</v>
      </c>
      <c r="L46" t="s">
        <v>39</v>
      </c>
      <c r="M46" t="s">
        <v>16</v>
      </c>
      <c r="N46">
        <v>30150</v>
      </c>
      <c r="O46" t="s">
        <v>20</v>
      </c>
      <c r="P46">
        <v>-13659</v>
      </c>
    </row>
    <row r="47" spans="1:16" x14ac:dyDescent="0.3">
      <c r="A47">
        <v>33336132</v>
      </c>
      <c r="B47">
        <v>876646</v>
      </c>
      <c r="C47">
        <v>999484</v>
      </c>
      <c r="D47">
        <v>13667</v>
      </c>
      <c r="E47">
        <v>14603</v>
      </c>
      <c r="F47">
        <v>3</v>
      </c>
      <c r="G47">
        <v>2050.0500000000002</v>
      </c>
      <c r="H47">
        <v>5</v>
      </c>
      <c r="I47" t="s">
        <v>497</v>
      </c>
      <c r="J47">
        <v>6</v>
      </c>
      <c r="K47" t="s">
        <v>431</v>
      </c>
      <c r="L47" t="s">
        <v>39</v>
      </c>
      <c r="M47" t="s">
        <v>17</v>
      </c>
      <c r="N47">
        <v>38950.949999999997</v>
      </c>
      <c r="O47" t="s">
        <v>20</v>
      </c>
      <c r="P47">
        <v>-4858.05</v>
      </c>
    </row>
    <row r="48" spans="1:16" x14ac:dyDescent="0.3">
      <c r="A48">
        <v>27286109</v>
      </c>
      <c r="B48">
        <v>876646</v>
      </c>
      <c r="C48">
        <v>919335</v>
      </c>
      <c r="D48">
        <v>11373</v>
      </c>
      <c r="E48">
        <v>14603</v>
      </c>
      <c r="F48">
        <v>1</v>
      </c>
      <c r="G48">
        <v>568.65</v>
      </c>
      <c r="H48">
        <v>5</v>
      </c>
      <c r="I48" t="s">
        <v>206</v>
      </c>
      <c r="J48">
        <v>5</v>
      </c>
      <c r="K48" t="s">
        <v>404</v>
      </c>
      <c r="L48" t="s">
        <v>39</v>
      </c>
      <c r="M48" t="s">
        <v>15</v>
      </c>
      <c r="N48">
        <v>10804.35</v>
      </c>
      <c r="O48" t="s">
        <v>22</v>
      </c>
      <c r="P48">
        <v>-3798.65</v>
      </c>
    </row>
    <row r="49" spans="1:16" x14ac:dyDescent="0.3">
      <c r="A49">
        <v>85920407</v>
      </c>
      <c r="B49">
        <v>876646</v>
      </c>
      <c r="C49">
        <v>444312</v>
      </c>
      <c r="D49">
        <v>10897</v>
      </c>
      <c r="E49">
        <v>14603</v>
      </c>
      <c r="F49">
        <v>3</v>
      </c>
      <c r="G49">
        <v>0</v>
      </c>
      <c r="H49">
        <v>0</v>
      </c>
      <c r="I49" t="s">
        <v>120</v>
      </c>
      <c r="J49">
        <v>5</v>
      </c>
      <c r="K49" t="s">
        <v>469</v>
      </c>
      <c r="L49" t="s">
        <v>39</v>
      </c>
      <c r="M49" t="s">
        <v>17</v>
      </c>
      <c r="N49">
        <v>32691</v>
      </c>
      <c r="O49" t="s">
        <v>23</v>
      </c>
      <c r="P49">
        <v>-11118</v>
      </c>
    </row>
    <row r="50" spans="1:16" x14ac:dyDescent="0.3">
      <c r="A50">
        <v>23439803</v>
      </c>
      <c r="B50">
        <v>876646</v>
      </c>
      <c r="C50">
        <v>893223</v>
      </c>
      <c r="D50">
        <v>4929</v>
      </c>
      <c r="E50">
        <v>14603</v>
      </c>
      <c r="F50">
        <v>1</v>
      </c>
      <c r="G50">
        <v>0</v>
      </c>
      <c r="H50">
        <v>0</v>
      </c>
      <c r="I50" t="s">
        <v>431</v>
      </c>
      <c r="J50">
        <v>3</v>
      </c>
      <c r="K50" t="s">
        <v>381</v>
      </c>
      <c r="L50" t="s">
        <v>39</v>
      </c>
      <c r="M50" t="s">
        <v>18</v>
      </c>
      <c r="N50">
        <v>4929</v>
      </c>
      <c r="O50" t="s">
        <v>23</v>
      </c>
      <c r="P50">
        <v>-9674</v>
      </c>
    </row>
    <row r="51" spans="1:16" x14ac:dyDescent="0.3">
      <c r="A51">
        <v>98162850</v>
      </c>
      <c r="B51">
        <v>876646</v>
      </c>
      <c r="C51">
        <v>283336</v>
      </c>
      <c r="D51">
        <v>13056</v>
      </c>
      <c r="E51">
        <v>14603</v>
      </c>
      <c r="F51">
        <v>1</v>
      </c>
      <c r="G51">
        <v>1958.4</v>
      </c>
      <c r="H51">
        <v>15</v>
      </c>
      <c r="I51" t="s">
        <v>75</v>
      </c>
      <c r="J51">
        <v>4</v>
      </c>
      <c r="K51" t="s">
        <v>276</v>
      </c>
      <c r="L51" t="s">
        <v>39</v>
      </c>
      <c r="M51" t="s">
        <v>15</v>
      </c>
      <c r="N51">
        <v>11097.6</v>
      </c>
      <c r="O51" t="s">
        <v>20</v>
      </c>
      <c r="P51">
        <v>-3505.4</v>
      </c>
    </row>
    <row r="52" spans="1:16" x14ac:dyDescent="0.3">
      <c r="A52">
        <v>27092408</v>
      </c>
      <c r="B52">
        <v>876646</v>
      </c>
      <c r="C52">
        <v>699284</v>
      </c>
      <c r="D52">
        <v>15553</v>
      </c>
      <c r="E52">
        <v>14603</v>
      </c>
      <c r="F52">
        <v>1</v>
      </c>
      <c r="G52">
        <v>0</v>
      </c>
      <c r="H52">
        <v>0</v>
      </c>
      <c r="I52" t="s">
        <v>149</v>
      </c>
      <c r="J52">
        <v>5</v>
      </c>
      <c r="K52" t="s">
        <v>208</v>
      </c>
      <c r="L52" t="s">
        <v>39</v>
      </c>
      <c r="M52" t="s">
        <v>15</v>
      </c>
      <c r="N52">
        <v>15553</v>
      </c>
      <c r="O52" t="s">
        <v>23</v>
      </c>
      <c r="P52">
        <v>950</v>
      </c>
    </row>
    <row r="53" spans="1:16" x14ac:dyDescent="0.3">
      <c r="A53">
        <v>86166246</v>
      </c>
      <c r="B53">
        <v>876646</v>
      </c>
      <c r="C53">
        <v>556160</v>
      </c>
      <c r="D53">
        <v>9074</v>
      </c>
      <c r="E53">
        <v>14603</v>
      </c>
      <c r="F53">
        <v>1</v>
      </c>
      <c r="G53">
        <v>907.4</v>
      </c>
      <c r="H53">
        <v>10</v>
      </c>
      <c r="I53" t="s">
        <v>424</v>
      </c>
      <c r="J53">
        <v>2</v>
      </c>
      <c r="K53" t="s">
        <v>269</v>
      </c>
      <c r="L53" t="s">
        <v>39</v>
      </c>
      <c r="M53" t="s">
        <v>15</v>
      </c>
      <c r="N53">
        <v>8166.6</v>
      </c>
      <c r="O53" t="s">
        <v>23</v>
      </c>
      <c r="P53">
        <v>-6436.4</v>
      </c>
    </row>
    <row r="54" spans="1:16" x14ac:dyDescent="0.3">
      <c r="A54">
        <v>20443030</v>
      </c>
      <c r="B54">
        <v>876646</v>
      </c>
      <c r="C54">
        <v>292422</v>
      </c>
      <c r="D54">
        <v>608</v>
      </c>
      <c r="E54">
        <v>14603</v>
      </c>
      <c r="F54">
        <v>1</v>
      </c>
      <c r="G54">
        <v>0</v>
      </c>
      <c r="H54">
        <v>0</v>
      </c>
      <c r="I54" t="s">
        <v>306</v>
      </c>
      <c r="J54">
        <v>2</v>
      </c>
      <c r="K54" t="s">
        <v>187</v>
      </c>
      <c r="L54" t="s">
        <v>39</v>
      </c>
      <c r="M54" t="s">
        <v>15</v>
      </c>
      <c r="N54">
        <v>608</v>
      </c>
      <c r="O54" t="s">
        <v>20</v>
      </c>
      <c r="P54">
        <v>-13995</v>
      </c>
    </row>
    <row r="55" spans="1:16" x14ac:dyDescent="0.3">
      <c r="A55">
        <v>21908603</v>
      </c>
      <c r="B55">
        <v>876646</v>
      </c>
      <c r="C55">
        <v>888049</v>
      </c>
      <c r="D55">
        <v>4452</v>
      </c>
      <c r="E55">
        <v>14603</v>
      </c>
      <c r="F55">
        <v>2</v>
      </c>
      <c r="G55">
        <v>1335.6</v>
      </c>
      <c r="H55">
        <v>15</v>
      </c>
      <c r="I55" t="s">
        <v>391</v>
      </c>
      <c r="J55">
        <v>7</v>
      </c>
      <c r="K55" t="s">
        <v>218</v>
      </c>
      <c r="L55" t="s">
        <v>39</v>
      </c>
      <c r="M55" t="s">
        <v>15</v>
      </c>
      <c r="N55">
        <v>7568.4</v>
      </c>
      <c r="O55" t="s">
        <v>23</v>
      </c>
      <c r="P55">
        <v>-21637.599999999999</v>
      </c>
    </row>
    <row r="56" spans="1:16" x14ac:dyDescent="0.3">
      <c r="A56">
        <v>99929175</v>
      </c>
      <c r="B56">
        <v>876646</v>
      </c>
      <c r="C56">
        <v>888049</v>
      </c>
      <c r="D56">
        <v>1232</v>
      </c>
      <c r="E56">
        <v>14603</v>
      </c>
      <c r="F56">
        <v>2</v>
      </c>
      <c r="G56">
        <v>0</v>
      </c>
      <c r="H56">
        <v>0</v>
      </c>
      <c r="I56" t="s">
        <v>549</v>
      </c>
      <c r="J56">
        <v>2</v>
      </c>
      <c r="K56" t="s">
        <v>259</v>
      </c>
      <c r="L56" t="s">
        <v>39</v>
      </c>
      <c r="M56" t="s">
        <v>15</v>
      </c>
      <c r="N56">
        <v>2464</v>
      </c>
      <c r="O56" t="s">
        <v>20</v>
      </c>
      <c r="P56">
        <v>-26742</v>
      </c>
    </row>
    <row r="57" spans="1:16" x14ac:dyDescent="0.3">
      <c r="A57">
        <v>24500158</v>
      </c>
      <c r="B57">
        <v>876646</v>
      </c>
      <c r="C57">
        <v>842544</v>
      </c>
      <c r="D57">
        <v>19089</v>
      </c>
      <c r="E57">
        <v>14603</v>
      </c>
      <c r="F57">
        <v>4</v>
      </c>
      <c r="G57">
        <v>3817.8</v>
      </c>
      <c r="H57">
        <v>5</v>
      </c>
      <c r="I57" t="s">
        <v>431</v>
      </c>
      <c r="J57">
        <v>6</v>
      </c>
      <c r="K57" t="s">
        <v>42</v>
      </c>
      <c r="L57" t="s">
        <v>39</v>
      </c>
      <c r="M57" t="s">
        <v>15</v>
      </c>
      <c r="N57">
        <v>72538.2</v>
      </c>
      <c r="O57" t="s">
        <v>22</v>
      </c>
      <c r="P57">
        <v>14126.2</v>
      </c>
    </row>
    <row r="58" spans="1:16" x14ac:dyDescent="0.3">
      <c r="A58">
        <v>68816911</v>
      </c>
      <c r="B58">
        <v>876646</v>
      </c>
      <c r="C58">
        <v>834086</v>
      </c>
      <c r="D58">
        <v>4730</v>
      </c>
      <c r="E58">
        <v>14603</v>
      </c>
      <c r="F58">
        <v>2</v>
      </c>
      <c r="G58">
        <v>0</v>
      </c>
      <c r="H58">
        <v>0</v>
      </c>
      <c r="I58" t="s">
        <v>513</v>
      </c>
      <c r="J58">
        <v>7</v>
      </c>
      <c r="K58" t="s">
        <v>536</v>
      </c>
      <c r="L58" t="s">
        <v>39</v>
      </c>
      <c r="M58" t="s">
        <v>16</v>
      </c>
      <c r="N58">
        <v>9460</v>
      </c>
      <c r="O58" t="s">
        <v>22</v>
      </c>
      <c r="P58">
        <v>-19746</v>
      </c>
    </row>
    <row r="59" spans="1:16" x14ac:dyDescent="0.3">
      <c r="A59">
        <v>86741644</v>
      </c>
      <c r="B59">
        <v>876646</v>
      </c>
      <c r="C59">
        <v>977948</v>
      </c>
      <c r="D59">
        <v>14475</v>
      </c>
      <c r="E59">
        <v>14603</v>
      </c>
      <c r="F59">
        <v>3</v>
      </c>
      <c r="G59">
        <v>6513.75</v>
      </c>
      <c r="H59">
        <v>15</v>
      </c>
      <c r="I59" t="s">
        <v>474</v>
      </c>
      <c r="J59">
        <v>2</v>
      </c>
      <c r="K59" t="s">
        <v>453</v>
      </c>
      <c r="L59" t="s">
        <v>39</v>
      </c>
      <c r="M59" t="s">
        <v>15</v>
      </c>
      <c r="N59">
        <v>36911.25</v>
      </c>
      <c r="O59" t="s">
        <v>20</v>
      </c>
      <c r="P59">
        <v>-6897.75</v>
      </c>
    </row>
    <row r="60" spans="1:16" x14ac:dyDescent="0.3">
      <c r="A60">
        <v>10512117</v>
      </c>
      <c r="B60">
        <v>876646</v>
      </c>
      <c r="C60">
        <v>985587</v>
      </c>
      <c r="D60">
        <v>10051</v>
      </c>
      <c r="E60">
        <v>14603</v>
      </c>
      <c r="F60">
        <v>1</v>
      </c>
      <c r="G60">
        <v>1507.65</v>
      </c>
      <c r="H60">
        <v>15</v>
      </c>
      <c r="I60" t="s">
        <v>489</v>
      </c>
      <c r="J60">
        <v>5</v>
      </c>
      <c r="K60" t="s">
        <v>311</v>
      </c>
      <c r="L60" t="s">
        <v>39</v>
      </c>
      <c r="M60" t="s">
        <v>15</v>
      </c>
      <c r="N60">
        <v>8543.35</v>
      </c>
      <c r="O60" t="s">
        <v>23</v>
      </c>
      <c r="P60">
        <v>-6059.65</v>
      </c>
    </row>
    <row r="61" spans="1:16" x14ac:dyDescent="0.3">
      <c r="A61">
        <v>23017361</v>
      </c>
      <c r="B61">
        <v>876646</v>
      </c>
      <c r="C61">
        <v>217367</v>
      </c>
      <c r="D61">
        <v>10545</v>
      </c>
      <c r="E61">
        <v>14603</v>
      </c>
      <c r="F61">
        <v>1</v>
      </c>
      <c r="G61">
        <v>527.25</v>
      </c>
      <c r="H61">
        <v>5</v>
      </c>
      <c r="I61" t="s">
        <v>243</v>
      </c>
      <c r="J61">
        <v>1</v>
      </c>
      <c r="K61" t="s">
        <v>48</v>
      </c>
      <c r="L61" t="s">
        <v>39</v>
      </c>
      <c r="M61" t="s">
        <v>15</v>
      </c>
      <c r="N61">
        <v>10017.75</v>
      </c>
      <c r="O61" t="s">
        <v>20</v>
      </c>
      <c r="P61">
        <v>-4585.25</v>
      </c>
    </row>
    <row r="62" spans="1:16" x14ac:dyDescent="0.3">
      <c r="A62">
        <v>62013009</v>
      </c>
      <c r="B62">
        <v>876646</v>
      </c>
      <c r="C62">
        <v>556160</v>
      </c>
      <c r="D62">
        <v>15445</v>
      </c>
      <c r="E62">
        <v>14603</v>
      </c>
      <c r="F62">
        <v>1</v>
      </c>
      <c r="G62">
        <v>0</v>
      </c>
      <c r="H62">
        <v>0</v>
      </c>
      <c r="I62" t="s">
        <v>189</v>
      </c>
      <c r="J62">
        <v>5</v>
      </c>
      <c r="K62" t="s">
        <v>249</v>
      </c>
      <c r="L62" t="s">
        <v>39</v>
      </c>
      <c r="M62" t="s">
        <v>16</v>
      </c>
      <c r="N62">
        <v>15445</v>
      </c>
      <c r="O62" t="s">
        <v>24</v>
      </c>
      <c r="P62">
        <v>842</v>
      </c>
    </row>
    <row r="63" spans="1:16" x14ac:dyDescent="0.3">
      <c r="A63">
        <v>35042738</v>
      </c>
      <c r="B63">
        <v>876646</v>
      </c>
      <c r="C63">
        <v>679094</v>
      </c>
      <c r="D63">
        <v>12320</v>
      </c>
      <c r="E63">
        <v>14603</v>
      </c>
      <c r="F63">
        <v>4</v>
      </c>
      <c r="G63">
        <v>4928</v>
      </c>
      <c r="H63">
        <v>10</v>
      </c>
      <c r="I63" t="s">
        <v>350</v>
      </c>
      <c r="J63">
        <v>7</v>
      </c>
      <c r="K63" t="s">
        <v>320</v>
      </c>
      <c r="L63" t="s">
        <v>39</v>
      </c>
      <c r="M63" t="s">
        <v>15</v>
      </c>
      <c r="N63">
        <v>44352</v>
      </c>
      <c r="O63" t="s">
        <v>20</v>
      </c>
      <c r="P63">
        <v>-14060</v>
      </c>
    </row>
    <row r="64" spans="1:16" x14ac:dyDescent="0.3">
      <c r="A64">
        <v>30284415</v>
      </c>
      <c r="B64">
        <v>876646</v>
      </c>
      <c r="C64">
        <v>383017</v>
      </c>
      <c r="D64">
        <v>11206</v>
      </c>
      <c r="E64">
        <v>14603</v>
      </c>
      <c r="F64">
        <v>3</v>
      </c>
      <c r="G64">
        <v>0</v>
      </c>
      <c r="H64">
        <v>0</v>
      </c>
      <c r="I64" t="s">
        <v>102</v>
      </c>
      <c r="J64">
        <v>7</v>
      </c>
      <c r="K64" t="s">
        <v>119</v>
      </c>
      <c r="L64" t="s">
        <v>39</v>
      </c>
      <c r="M64" t="s">
        <v>17</v>
      </c>
      <c r="N64">
        <v>33618</v>
      </c>
      <c r="O64" t="s">
        <v>21</v>
      </c>
      <c r="P64">
        <v>-10191</v>
      </c>
    </row>
    <row r="65" spans="1:16" x14ac:dyDescent="0.3">
      <c r="A65">
        <v>22979206</v>
      </c>
      <c r="B65">
        <v>876646</v>
      </c>
      <c r="C65">
        <v>558388</v>
      </c>
      <c r="D65">
        <v>11391</v>
      </c>
      <c r="E65">
        <v>14603</v>
      </c>
      <c r="F65">
        <v>2</v>
      </c>
      <c r="G65">
        <v>0</v>
      </c>
      <c r="H65">
        <v>0</v>
      </c>
      <c r="I65" t="s">
        <v>485</v>
      </c>
      <c r="J65">
        <v>3</v>
      </c>
      <c r="K65" t="s">
        <v>421</v>
      </c>
      <c r="L65" t="s">
        <v>39</v>
      </c>
      <c r="M65" t="s">
        <v>16</v>
      </c>
      <c r="N65">
        <v>22782</v>
      </c>
      <c r="O65" t="s">
        <v>23</v>
      </c>
      <c r="P65">
        <v>-6424</v>
      </c>
    </row>
    <row r="66" spans="1:16" x14ac:dyDescent="0.3">
      <c r="A66">
        <v>80139805</v>
      </c>
      <c r="B66">
        <v>876646</v>
      </c>
      <c r="C66">
        <v>868595</v>
      </c>
      <c r="D66">
        <v>12910</v>
      </c>
      <c r="E66">
        <v>14603</v>
      </c>
      <c r="F66">
        <v>1</v>
      </c>
      <c r="G66">
        <v>0</v>
      </c>
      <c r="H66">
        <v>0</v>
      </c>
      <c r="I66" t="s">
        <v>257</v>
      </c>
      <c r="J66">
        <v>6</v>
      </c>
      <c r="K66" t="s">
        <v>513</v>
      </c>
      <c r="L66" t="s">
        <v>39</v>
      </c>
      <c r="M66" t="s">
        <v>15</v>
      </c>
      <c r="N66">
        <v>12910</v>
      </c>
      <c r="O66" t="s">
        <v>21</v>
      </c>
      <c r="P66">
        <v>-1693</v>
      </c>
    </row>
    <row r="67" spans="1:16" x14ac:dyDescent="0.3">
      <c r="A67">
        <v>20518444</v>
      </c>
      <c r="B67">
        <v>876646</v>
      </c>
      <c r="C67">
        <v>676136</v>
      </c>
      <c r="D67">
        <v>12962</v>
      </c>
      <c r="E67">
        <v>14603</v>
      </c>
      <c r="F67">
        <v>2</v>
      </c>
      <c r="G67">
        <v>0</v>
      </c>
      <c r="H67">
        <v>0</v>
      </c>
      <c r="I67" t="s">
        <v>79</v>
      </c>
      <c r="J67">
        <v>4</v>
      </c>
      <c r="K67" t="s">
        <v>308</v>
      </c>
      <c r="L67" t="s">
        <v>39</v>
      </c>
      <c r="M67" t="s">
        <v>16</v>
      </c>
      <c r="N67">
        <v>25924</v>
      </c>
      <c r="O67" t="s">
        <v>22</v>
      </c>
      <c r="P67">
        <v>-3282</v>
      </c>
    </row>
    <row r="68" spans="1:16" x14ac:dyDescent="0.3">
      <c r="A68">
        <v>64086249</v>
      </c>
      <c r="B68">
        <v>876646</v>
      </c>
      <c r="C68">
        <v>475311</v>
      </c>
      <c r="D68">
        <v>8578</v>
      </c>
      <c r="E68">
        <v>14603</v>
      </c>
      <c r="F68">
        <v>3</v>
      </c>
      <c r="G68">
        <v>0</v>
      </c>
      <c r="H68">
        <v>0</v>
      </c>
      <c r="I68" t="s">
        <v>158</v>
      </c>
      <c r="J68">
        <v>6</v>
      </c>
      <c r="K68" t="s">
        <v>266</v>
      </c>
      <c r="L68" t="s">
        <v>39</v>
      </c>
      <c r="M68" t="s">
        <v>15</v>
      </c>
      <c r="N68">
        <v>25734</v>
      </c>
      <c r="O68" t="s">
        <v>23</v>
      </c>
      <c r="P68">
        <v>-18075</v>
      </c>
    </row>
    <row r="69" spans="1:16" x14ac:dyDescent="0.3">
      <c r="A69">
        <v>73782705</v>
      </c>
      <c r="B69">
        <v>876646</v>
      </c>
      <c r="C69">
        <v>262678</v>
      </c>
      <c r="D69">
        <v>12893</v>
      </c>
      <c r="E69">
        <v>14603</v>
      </c>
      <c r="F69">
        <v>2</v>
      </c>
      <c r="G69">
        <v>0</v>
      </c>
      <c r="H69">
        <v>0</v>
      </c>
      <c r="I69" t="s">
        <v>499</v>
      </c>
      <c r="J69">
        <v>7</v>
      </c>
      <c r="K69" t="s">
        <v>522</v>
      </c>
      <c r="L69" t="s">
        <v>39</v>
      </c>
      <c r="M69" t="s">
        <v>18</v>
      </c>
      <c r="N69">
        <v>25786</v>
      </c>
      <c r="O69" t="s">
        <v>23</v>
      </c>
      <c r="P69">
        <v>-3420</v>
      </c>
    </row>
    <row r="70" spans="1:16" x14ac:dyDescent="0.3">
      <c r="A70">
        <v>47627490</v>
      </c>
      <c r="B70">
        <v>876646</v>
      </c>
      <c r="C70">
        <v>282300</v>
      </c>
      <c r="D70">
        <v>10914</v>
      </c>
      <c r="E70">
        <v>14603</v>
      </c>
      <c r="F70">
        <v>1</v>
      </c>
      <c r="G70">
        <v>545.70000000000005</v>
      </c>
      <c r="H70">
        <v>5</v>
      </c>
      <c r="I70" t="s">
        <v>246</v>
      </c>
      <c r="J70">
        <v>1</v>
      </c>
      <c r="K70" t="s">
        <v>464</v>
      </c>
      <c r="L70" t="s">
        <v>39</v>
      </c>
      <c r="M70" t="s">
        <v>15</v>
      </c>
      <c r="N70">
        <v>10368.299999999999</v>
      </c>
      <c r="O70" t="s">
        <v>20</v>
      </c>
      <c r="P70">
        <v>-4234.7</v>
      </c>
    </row>
    <row r="71" spans="1:16" x14ac:dyDescent="0.3">
      <c r="A71">
        <v>86325904</v>
      </c>
      <c r="B71">
        <v>876646</v>
      </c>
      <c r="C71">
        <v>493880</v>
      </c>
      <c r="D71">
        <v>10910</v>
      </c>
      <c r="E71">
        <v>14603</v>
      </c>
      <c r="F71">
        <v>2</v>
      </c>
      <c r="G71">
        <v>0</v>
      </c>
      <c r="H71">
        <v>0</v>
      </c>
      <c r="I71" t="s">
        <v>411</v>
      </c>
      <c r="J71">
        <v>5</v>
      </c>
      <c r="K71" t="s">
        <v>490</v>
      </c>
      <c r="L71" t="s">
        <v>39</v>
      </c>
      <c r="M71" t="s">
        <v>15</v>
      </c>
      <c r="N71">
        <v>21820</v>
      </c>
      <c r="O71" t="s">
        <v>21</v>
      </c>
      <c r="P71">
        <v>-7386</v>
      </c>
    </row>
    <row r="72" spans="1:16" x14ac:dyDescent="0.3">
      <c r="A72">
        <v>14438720</v>
      </c>
      <c r="B72">
        <v>876646</v>
      </c>
      <c r="C72">
        <v>266418</v>
      </c>
      <c r="D72">
        <v>1891</v>
      </c>
      <c r="E72">
        <v>14603</v>
      </c>
      <c r="F72">
        <v>1</v>
      </c>
      <c r="G72">
        <v>94.55</v>
      </c>
      <c r="H72">
        <v>5</v>
      </c>
      <c r="I72" t="s">
        <v>477</v>
      </c>
      <c r="J72">
        <v>6</v>
      </c>
      <c r="K72" t="s">
        <v>308</v>
      </c>
      <c r="L72" t="s">
        <v>39</v>
      </c>
      <c r="M72" t="s">
        <v>18</v>
      </c>
      <c r="N72">
        <v>1796.45</v>
      </c>
      <c r="O72" t="s">
        <v>23</v>
      </c>
      <c r="P72">
        <v>-12806.55</v>
      </c>
    </row>
    <row r="73" spans="1:16" x14ac:dyDescent="0.3">
      <c r="A73">
        <v>96267144</v>
      </c>
      <c r="B73">
        <v>876646</v>
      </c>
      <c r="C73">
        <v>408535</v>
      </c>
      <c r="D73">
        <v>19307</v>
      </c>
      <c r="E73">
        <v>14603</v>
      </c>
      <c r="F73">
        <v>1</v>
      </c>
      <c r="G73">
        <v>0</v>
      </c>
      <c r="H73">
        <v>0</v>
      </c>
      <c r="I73" t="s">
        <v>499</v>
      </c>
      <c r="J73">
        <v>6</v>
      </c>
      <c r="K73" t="s">
        <v>415</v>
      </c>
      <c r="L73" t="s">
        <v>39</v>
      </c>
      <c r="M73" t="s">
        <v>15</v>
      </c>
      <c r="N73">
        <v>19307</v>
      </c>
      <c r="O73" t="s">
        <v>21</v>
      </c>
      <c r="P73">
        <v>4704</v>
      </c>
    </row>
    <row r="74" spans="1:16" x14ac:dyDescent="0.3">
      <c r="A74">
        <v>60529679</v>
      </c>
      <c r="B74">
        <v>876646</v>
      </c>
      <c r="C74">
        <v>708205</v>
      </c>
      <c r="D74">
        <v>12869</v>
      </c>
      <c r="E74">
        <v>14603</v>
      </c>
      <c r="F74">
        <v>2</v>
      </c>
      <c r="G74">
        <v>1286.9000000000001</v>
      </c>
      <c r="H74">
        <v>5</v>
      </c>
      <c r="I74" t="s">
        <v>283</v>
      </c>
      <c r="J74">
        <v>3</v>
      </c>
      <c r="K74" t="s">
        <v>275</v>
      </c>
      <c r="L74" t="s">
        <v>39</v>
      </c>
      <c r="M74" t="s">
        <v>15</v>
      </c>
      <c r="N74">
        <v>24451.1</v>
      </c>
      <c r="O74" t="s">
        <v>23</v>
      </c>
      <c r="P74">
        <v>-4754.8999999999996</v>
      </c>
    </row>
    <row r="75" spans="1:16" x14ac:dyDescent="0.3">
      <c r="A75">
        <v>64237172</v>
      </c>
      <c r="B75">
        <v>876646</v>
      </c>
      <c r="C75">
        <v>307241</v>
      </c>
      <c r="D75">
        <v>11588</v>
      </c>
      <c r="E75">
        <v>14603</v>
      </c>
      <c r="F75">
        <v>3</v>
      </c>
      <c r="G75">
        <v>6952.8</v>
      </c>
      <c r="H75">
        <v>20</v>
      </c>
      <c r="I75" t="s">
        <v>171</v>
      </c>
      <c r="J75">
        <v>7</v>
      </c>
      <c r="K75" t="s">
        <v>406</v>
      </c>
      <c r="L75" t="s">
        <v>39</v>
      </c>
      <c r="M75" t="s">
        <v>18</v>
      </c>
      <c r="N75">
        <v>27811.200000000001</v>
      </c>
      <c r="O75" t="s">
        <v>20</v>
      </c>
      <c r="P75">
        <v>-15997.8</v>
      </c>
    </row>
    <row r="76" spans="1:16" x14ac:dyDescent="0.3">
      <c r="A76">
        <v>44819604</v>
      </c>
      <c r="B76">
        <v>876646</v>
      </c>
      <c r="C76">
        <v>356812</v>
      </c>
      <c r="D76">
        <v>6435</v>
      </c>
      <c r="E76">
        <v>14603</v>
      </c>
      <c r="F76">
        <v>1</v>
      </c>
      <c r="G76">
        <v>0</v>
      </c>
      <c r="H76">
        <v>0</v>
      </c>
      <c r="I76" t="s">
        <v>261</v>
      </c>
      <c r="J76">
        <v>3</v>
      </c>
      <c r="K76" t="s">
        <v>490</v>
      </c>
      <c r="L76" t="s">
        <v>39</v>
      </c>
      <c r="M76" t="s">
        <v>15</v>
      </c>
      <c r="N76">
        <v>6435</v>
      </c>
      <c r="O76" t="s">
        <v>20</v>
      </c>
      <c r="P76">
        <v>-8168</v>
      </c>
    </row>
    <row r="77" spans="1:16" x14ac:dyDescent="0.3">
      <c r="A77">
        <v>34571018</v>
      </c>
      <c r="B77">
        <v>876646</v>
      </c>
      <c r="C77">
        <v>420939</v>
      </c>
      <c r="D77">
        <v>2420</v>
      </c>
      <c r="E77">
        <v>14603</v>
      </c>
      <c r="F77">
        <v>2</v>
      </c>
      <c r="G77">
        <v>0</v>
      </c>
      <c r="H77">
        <v>0</v>
      </c>
      <c r="I77" t="s">
        <v>247</v>
      </c>
      <c r="J77">
        <v>3</v>
      </c>
      <c r="K77" t="s">
        <v>359</v>
      </c>
      <c r="L77" t="s">
        <v>39</v>
      </c>
      <c r="M77" t="s">
        <v>15</v>
      </c>
      <c r="N77">
        <v>4840</v>
      </c>
      <c r="O77" t="s">
        <v>20</v>
      </c>
      <c r="P77">
        <v>-24366</v>
      </c>
    </row>
    <row r="78" spans="1:16" x14ac:dyDescent="0.3">
      <c r="A78">
        <v>88326059</v>
      </c>
      <c r="B78">
        <v>876646</v>
      </c>
      <c r="C78">
        <v>575565</v>
      </c>
      <c r="D78">
        <v>13093</v>
      </c>
      <c r="E78">
        <v>14603</v>
      </c>
      <c r="F78">
        <v>2</v>
      </c>
      <c r="G78">
        <v>2618.6</v>
      </c>
      <c r="H78">
        <v>10</v>
      </c>
      <c r="I78" t="s">
        <v>156</v>
      </c>
      <c r="J78">
        <v>5</v>
      </c>
      <c r="K78" t="s">
        <v>46</v>
      </c>
      <c r="L78" t="s">
        <v>39</v>
      </c>
      <c r="M78" t="s">
        <v>16</v>
      </c>
      <c r="N78">
        <v>23567.4</v>
      </c>
      <c r="O78" t="s">
        <v>22</v>
      </c>
      <c r="P78">
        <v>-5638.6</v>
      </c>
    </row>
    <row r="79" spans="1:16" x14ac:dyDescent="0.3">
      <c r="A79">
        <v>28436852</v>
      </c>
      <c r="B79">
        <v>876646</v>
      </c>
      <c r="C79">
        <v>728859</v>
      </c>
      <c r="D79">
        <v>13573</v>
      </c>
      <c r="E79">
        <v>14603</v>
      </c>
      <c r="F79">
        <v>3</v>
      </c>
      <c r="G79">
        <v>2035.95</v>
      </c>
      <c r="H79">
        <v>5</v>
      </c>
      <c r="I79" t="s">
        <v>120</v>
      </c>
      <c r="J79">
        <v>4</v>
      </c>
      <c r="K79" t="s">
        <v>508</v>
      </c>
      <c r="L79" t="s">
        <v>39</v>
      </c>
      <c r="M79" t="s">
        <v>16</v>
      </c>
      <c r="N79">
        <v>38683.050000000003</v>
      </c>
      <c r="O79" t="s">
        <v>22</v>
      </c>
      <c r="P79">
        <v>-5125.95</v>
      </c>
    </row>
    <row r="80" spans="1:16" x14ac:dyDescent="0.3">
      <c r="A80">
        <v>86424055</v>
      </c>
      <c r="B80">
        <v>876646</v>
      </c>
      <c r="C80">
        <v>741704</v>
      </c>
      <c r="D80">
        <v>1802</v>
      </c>
      <c r="E80">
        <v>14603</v>
      </c>
      <c r="F80">
        <v>1</v>
      </c>
      <c r="G80">
        <v>0</v>
      </c>
      <c r="H80">
        <v>0</v>
      </c>
      <c r="I80" t="s">
        <v>83</v>
      </c>
      <c r="J80">
        <v>6</v>
      </c>
      <c r="K80" t="s">
        <v>135</v>
      </c>
      <c r="L80" t="s">
        <v>39</v>
      </c>
      <c r="M80" t="s">
        <v>18</v>
      </c>
      <c r="N80">
        <v>1802</v>
      </c>
      <c r="O80" t="s">
        <v>20</v>
      </c>
      <c r="P80">
        <v>-12801</v>
      </c>
    </row>
    <row r="81" spans="1:16" x14ac:dyDescent="0.3">
      <c r="A81">
        <v>71414198</v>
      </c>
      <c r="B81">
        <v>876646</v>
      </c>
      <c r="C81">
        <v>258760</v>
      </c>
      <c r="D81">
        <v>11528</v>
      </c>
      <c r="E81">
        <v>14603</v>
      </c>
      <c r="F81">
        <v>1</v>
      </c>
      <c r="G81">
        <v>0</v>
      </c>
      <c r="H81">
        <v>0</v>
      </c>
      <c r="I81" t="s">
        <v>457</v>
      </c>
      <c r="J81">
        <v>2</v>
      </c>
      <c r="K81" t="s">
        <v>490</v>
      </c>
      <c r="L81" t="s">
        <v>39</v>
      </c>
      <c r="M81" t="s">
        <v>16</v>
      </c>
      <c r="N81">
        <v>11528</v>
      </c>
      <c r="O81" t="s">
        <v>20</v>
      </c>
      <c r="P81">
        <v>-3075</v>
      </c>
    </row>
    <row r="82" spans="1:16" x14ac:dyDescent="0.3">
      <c r="A82">
        <v>81643088</v>
      </c>
      <c r="B82">
        <v>876646</v>
      </c>
      <c r="C82">
        <v>577717</v>
      </c>
      <c r="D82">
        <v>14827</v>
      </c>
      <c r="E82">
        <v>14603</v>
      </c>
      <c r="F82">
        <v>2</v>
      </c>
      <c r="G82">
        <v>0</v>
      </c>
      <c r="H82">
        <v>0</v>
      </c>
      <c r="I82" t="s">
        <v>545</v>
      </c>
      <c r="J82">
        <v>5</v>
      </c>
      <c r="K82" t="s">
        <v>307</v>
      </c>
      <c r="L82" t="s">
        <v>39</v>
      </c>
      <c r="M82" t="s">
        <v>15</v>
      </c>
      <c r="N82">
        <v>29654</v>
      </c>
      <c r="O82" t="s">
        <v>20</v>
      </c>
      <c r="P82">
        <v>448</v>
      </c>
    </row>
    <row r="83" spans="1:16" x14ac:dyDescent="0.3">
      <c r="A83">
        <v>53246714</v>
      </c>
      <c r="B83">
        <v>876646</v>
      </c>
      <c r="C83">
        <v>847736</v>
      </c>
      <c r="D83">
        <v>19386</v>
      </c>
      <c r="E83">
        <v>14603</v>
      </c>
      <c r="F83">
        <v>1</v>
      </c>
      <c r="G83">
        <v>2907.9</v>
      </c>
      <c r="H83">
        <v>15</v>
      </c>
      <c r="I83" t="s">
        <v>518</v>
      </c>
      <c r="J83">
        <v>3</v>
      </c>
      <c r="K83" t="s">
        <v>185</v>
      </c>
      <c r="L83" t="s">
        <v>39</v>
      </c>
      <c r="M83" t="s">
        <v>15</v>
      </c>
      <c r="N83">
        <v>16478.099999999999</v>
      </c>
      <c r="O83" t="s">
        <v>21</v>
      </c>
      <c r="P83">
        <v>1875.1</v>
      </c>
    </row>
    <row r="84" spans="1:16" x14ac:dyDescent="0.3">
      <c r="A84">
        <v>40107903</v>
      </c>
      <c r="B84">
        <v>876646</v>
      </c>
      <c r="C84">
        <v>748102</v>
      </c>
      <c r="D84">
        <v>19024</v>
      </c>
      <c r="E84">
        <v>14603</v>
      </c>
      <c r="F84">
        <v>1</v>
      </c>
      <c r="G84">
        <v>951.2</v>
      </c>
      <c r="H84">
        <v>5</v>
      </c>
      <c r="I84" t="s">
        <v>396</v>
      </c>
      <c r="J84">
        <v>7</v>
      </c>
      <c r="K84" t="s">
        <v>96</v>
      </c>
      <c r="L84" t="s">
        <v>39</v>
      </c>
      <c r="M84" t="s">
        <v>16</v>
      </c>
      <c r="N84">
        <v>18072.8</v>
      </c>
      <c r="O84" t="s">
        <v>20</v>
      </c>
      <c r="P84">
        <v>3469.8</v>
      </c>
    </row>
    <row r="85" spans="1:16" x14ac:dyDescent="0.3">
      <c r="A85">
        <v>37876214</v>
      </c>
      <c r="B85">
        <v>876646</v>
      </c>
      <c r="C85">
        <v>475311</v>
      </c>
      <c r="D85">
        <v>14673</v>
      </c>
      <c r="E85">
        <v>14603</v>
      </c>
      <c r="F85">
        <v>2</v>
      </c>
      <c r="G85">
        <v>2934.6</v>
      </c>
      <c r="H85">
        <v>10</v>
      </c>
      <c r="I85" t="s">
        <v>251</v>
      </c>
      <c r="J85">
        <v>1</v>
      </c>
      <c r="K85" t="s">
        <v>112</v>
      </c>
      <c r="L85" t="s">
        <v>39</v>
      </c>
      <c r="M85" t="s">
        <v>15</v>
      </c>
      <c r="N85">
        <v>26411.4</v>
      </c>
      <c r="O85" t="s">
        <v>23</v>
      </c>
      <c r="P85">
        <v>-2794.6</v>
      </c>
    </row>
    <row r="86" spans="1:16" x14ac:dyDescent="0.3">
      <c r="A86">
        <v>24821786</v>
      </c>
      <c r="B86">
        <v>876646</v>
      </c>
      <c r="C86">
        <v>327885</v>
      </c>
      <c r="D86">
        <v>1831</v>
      </c>
      <c r="E86">
        <v>14603</v>
      </c>
      <c r="F86">
        <v>3</v>
      </c>
      <c r="G86">
        <v>274.64999999999998</v>
      </c>
      <c r="H86">
        <v>5</v>
      </c>
      <c r="I86" t="s">
        <v>110</v>
      </c>
      <c r="J86">
        <v>3</v>
      </c>
      <c r="K86" t="s">
        <v>312</v>
      </c>
      <c r="L86" t="s">
        <v>39</v>
      </c>
      <c r="M86" t="s">
        <v>15</v>
      </c>
      <c r="N86">
        <v>5218.3500000000004</v>
      </c>
      <c r="O86" t="s">
        <v>22</v>
      </c>
      <c r="P86">
        <v>-38590.65</v>
      </c>
    </row>
    <row r="87" spans="1:16" x14ac:dyDescent="0.3">
      <c r="A87">
        <v>61769856</v>
      </c>
      <c r="B87">
        <v>876646</v>
      </c>
      <c r="C87">
        <v>831559</v>
      </c>
      <c r="D87">
        <v>7206</v>
      </c>
      <c r="E87">
        <v>14603</v>
      </c>
      <c r="F87">
        <v>1</v>
      </c>
      <c r="G87">
        <v>0</v>
      </c>
      <c r="H87">
        <v>0</v>
      </c>
      <c r="I87" t="s">
        <v>129</v>
      </c>
      <c r="J87">
        <v>2</v>
      </c>
      <c r="K87" t="s">
        <v>455</v>
      </c>
      <c r="L87" t="s">
        <v>39</v>
      </c>
      <c r="M87" t="s">
        <v>16</v>
      </c>
      <c r="N87">
        <v>7206</v>
      </c>
      <c r="O87" t="s">
        <v>21</v>
      </c>
      <c r="P87">
        <v>-7397</v>
      </c>
    </row>
    <row r="88" spans="1:16" x14ac:dyDescent="0.3">
      <c r="A88">
        <v>31062435</v>
      </c>
      <c r="B88">
        <v>876646</v>
      </c>
      <c r="C88">
        <v>963611</v>
      </c>
      <c r="D88">
        <v>5840</v>
      </c>
      <c r="E88">
        <v>14603</v>
      </c>
      <c r="F88">
        <v>1</v>
      </c>
      <c r="G88">
        <v>0</v>
      </c>
      <c r="H88">
        <v>0</v>
      </c>
      <c r="I88" t="s">
        <v>46</v>
      </c>
      <c r="J88">
        <v>7</v>
      </c>
      <c r="K88" t="s">
        <v>102</v>
      </c>
      <c r="L88" t="s">
        <v>39</v>
      </c>
      <c r="M88" t="s">
        <v>16</v>
      </c>
      <c r="N88">
        <v>5840</v>
      </c>
      <c r="O88" t="s">
        <v>21</v>
      </c>
      <c r="P88">
        <v>-8763</v>
      </c>
    </row>
    <row r="89" spans="1:16" x14ac:dyDescent="0.3">
      <c r="A89">
        <v>41541166</v>
      </c>
      <c r="B89">
        <v>876646</v>
      </c>
      <c r="C89">
        <v>596737</v>
      </c>
      <c r="D89">
        <v>961</v>
      </c>
      <c r="E89">
        <v>14603</v>
      </c>
      <c r="F89">
        <v>2</v>
      </c>
      <c r="G89">
        <v>96.1</v>
      </c>
      <c r="H89">
        <v>5</v>
      </c>
      <c r="I89" t="s">
        <v>297</v>
      </c>
      <c r="J89">
        <v>7</v>
      </c>
      <c r="K89" t="s">
        <v>538</v>
      </c>
      <c r="L89" t="s">
        <v>39</v>
      </c>
      <c r="M89" t="s">
        <v>15</v>
      </c>
      <c r="N89">
        <v>1825.9</v>
      </c>
      <c r="O89" t="s">
        <v>22</v>
      </c>
      <c r="P89">
        <v>-27380.1</v>
      </c>
    </row>
    <row r="90" spans="1:16" x14ac:dyDescent="0.3">
      <c r="A90">
        <v>86911446</v>
      </c>
      <c r="B90">
        <v>876646</v>
      </c>
      <c r="C90">
        <v>345131</v>
      </c>
      <c r="D90">
        <v>17501</v>
      </c>
      <c r="E90">
        <v>14603</v>
      </c>
      <c r="F90">
        <v>1</v>
      </c>
      <c r="G90">
        <v>3500.2</v>
      </c>
      <c r="H90">
        <v>20</v>
      </c>
      <c r="I90" t="s">
        <v>325</v>
      </c>
      <c r="J90">
        <v>6</v>
      </c>
      <c r="K90" t="s">
        <v>439</v>
      </c>
      <c r="L90" t="s">
        <v>39</v>
      </c>
      <c r="M90" t="s">
        <v>18</v>
      </c>
      <c r="N90">
        <v>14000.8</v>
      </c>
      <c r="O90" t="s">
        <v>20</v>
      </c>
      <c r="P90">
        <v>-602.20000000000005</v>
      </c>
    </row>
    <row r="91" spans="1:16" x14ac:dyDescent="0.3">
      <c r="A91">
        <v>25932563</v>
      </c>
      <c r="B91">
        <v>876646</v>
      </c>
      <c r="C91">
        <v>472427</v>
      </c>
      <c r="D91">
        <v>14448</v>
      </c>
      <c r="E91">
        <v>14603</v>
      </c>
      <c r="F91">
        <v>1</v>
      </c>
      <c r="G91">
        <v>0</v>
      </c>
      <c r="H91">
        <v>0</v>
      </c>
      <c r="I91" t="s">
        <v>410</v>
      </c>
      <c r="J91">
        <v>4</v>
      </c>
      <c r="K91" t="s">
        <v>271</v>
      </c>
      <c r="L91" t="s">
        <v>39</v>
      </c>
      <c r="M91" t="s">
        <v>16</v>
      </c>
      <c r="N91">
        <v>14448</v>
      </c>
      <c r="O91" t="s">
        <v>21</v>
      </c>
      <c r="P91">
        <v>-155</v>
      </c>
    </row>
    <row r="92" spans="1:16" x14ac:dyDescent="0.3">
      <c r="A92">
        <v>73502927</v>
      </c>
      <c r="B92">
        <v>876646</v>
      </c>
      <c r="C92">
        <v>800727</v>
      </c>
      <c r="D92">
        <v>5325</v>
      </c>
      <c r="E92">
        <v>14603</v>
      </c>
      <c r="F92">
        <v>2</v>
      </c>
      <c r="G92">
        <v>532.5</v>
      </c>
      <c r="H92">
        <v>5</v>
      </c>
      <c r="I92" t="s">
        <v>169</v>
      </c>
      <c r="J92">
        <v>2</v>
      </c>
      <c r="K92" t="s">
        <v>476</v>
      </c>
      <c r="L92" t="s">
        <v>39</v>
      </c>
      <c r="M92" t="s">
        <v>15</v>
      </c>
      <c r="N92">
        <v>10117.5</v>
      </c>
      <c r="O92" t="s">
        <v>22</v>
      </c>
      <c r="P92">
        <v>-19088.5</v>
      </c>
    </row>
    <row r="93" spans="1:16" x14ac:dyDescent="0.3">
      <c r="A93">
        <v>35171649</v>
      </c>
      <c r="B93">
        <v>876646</v>
      </c>
      <c r="C93">
        <v>262678</v>
      </c>
      <c r="D93">
        <v>8685</v>
      </c>
      <c r="E93">
        <v>14603</v>
      </c>
      <c r="F93">
        <v>4</v>
      </c>
      <c r="G93">
        <v>0</v>
      </c>
      <c r="H93">
        <v>0</v>
      </c>
      <c r="I93" t="s">
        <v>211</v>
      </c>
      <c r="J93">
        <v>2</v>
      </c>
      <c r="K93" t="s">
        <v>234</v>
      </c>
      <c r="L93" t="s">
        <v>39</v>
      </c>
      <c r="M93" t="s">
        <v>17</v>
      </c>
      <c r="N93">
        <v>34740</v>
      </c>
      <c r="O93" t="s">
        <v>23</v>
      </c>
      <c r="P93">
        <v>-23672</v>
      </c>
    </row>
    <row r="94" spans="1:16" x14ac:dyDescent="0.3">
      <c r="A94">
        <v>55356673</v>
      </c>
      <c r="B94">
        <v>876646</v>
      </c>
      <c r="C94">
        <v>331939</v>
      </c>
      <c r="D94">
        <v>10213</v>
      </c>
      <c r="E94">
        <v>14603</v>
      </c>
      <c r="F94">
        <v>1</v>
      </c>
      <c r="G94">
        <v>510.65</v>
      </c>
      <c r="H94">
        <v>5</v>
      </c>
      <c r="I94" t="s">
        <v>154</v>
      </c>
      <c r="J94">
        <v>3</v>
      </c>
      <c r="K94" t="s">
        <v>396</v>
      </c>
      <c r="L94" t="s">
        <v>39</v>
      </c>
      <c r="M94" t="s">
        <v>18</v>
      </c>
      <c r="N94">
        <v>9702.35</v>
      </c>
      <c r="O94" t="s">
        <v>23</v>
      </c>
      <c r="P94">
        <v>-4900.6499999999996</v>
      </c>
    </row>
    <row r="95" spans="1:16" x14ac:dyDescent="0.3">
      <c r="A95">
        <v>76951647</v>
      </c>
      <c r="B95">
        <v>876646</v>
      </c>
      <c r="C95">
        <v>547997</v>
      </c>
      <c r="D95">
        <v>9274</v>
      </c>
      <c r="E95">
        <v>14603</v>
      </c>
      <c r="F95">
        <v>2</v>
      </c>
      <c r="G95">
        <v>927.4</v>
      </c>
      <c r="H95">
        <v>5</v>
      </c>
      <c r="I95" t="s">
        <v>270</v>
      </c>
      <c r="J95">
        <v>4</v>
      </c>
      <c r="K95" t="s">
        <v>421</v>
      </c>
      <c r="L95" t="s">
        <v>39</v>
      </c>
      <c r="M95" t="s">
        <v>15</v>
      </c>
      <c r="N95">
        <v>17620.599999999999</v>
      </c>
      <c r="O95" t="s">
        <v>22</v>
      </c>
      <c r="P95">
        <v>-11585.4</v>
      </c>
    </row>
    <row r="96" spans="1:16" x14ac:dyDescent="0.3">
      <c r="A96">
        <v>53197138</v>
      </c>
      <c r="B96">
        <v>876646</v>
      </c>
      <c r="C96">
        <v>856912</v>
      </c>
      <c r="D96">
        <v>15586</v>
      </c>
      <c r="E96">
        <v>14603</v>
      </c>
      <c r="F96">
        <v>1</v>
      </c>
      <c r="G96">
        <v>779.3</v>
      </c>
      <c r="H96">
        <v>5</v>
      </c>
      <c r="I96" t="s">
        <v>223</v>
      </c>
      <c r="J96">
        <v>7</v>
      </c>
      <c r="K96" t="s">
        <v>319</v>
      </c>
      <c r="L96" t="s">
        <v>39</v>
      </c>
      <c r="M96" t="s">
        <v>17</v>
      </c>
      <c r="N96">
        <v>14806.7</v>
      </c>
      <c r="O96" t="s">
        <v>23</v>
      </c>
      <c r="P96">
        <v>203.7</v>
      </c>
    </row>
    <row r="97" spans="1:16" x14ac:dyDescent="0.3">
      <c r="A97">
        <v>78759020</v>
      </c>
      <c r="B97">
        <v>876646</v>
      </c>
      <c r="C97">
        <v>564354</v>
      </c>
      <c r="D97">
        <v>3186</v>
      </c>
      <c r="E97">
        <v>14603</v>
      </c>
      <c r="F97">
        <v>1</v>
      </c>
      <c r="G97">
        <v>318.60000000000002</v>
      </c>
      <c r="H97">
        <v>10</v>
      </c>
      <c r="I97" t="s">
        <v>391</v>
      </c>
      <c r="J97">
        <v>3</v>
      </c>
      <c r="K97" t="s">
        <v>78</v>
      </c>
      <c r="L97" t="s">
        <v>39</v>
      </c>
      <c r="M97" t="s">
        <v>17</v>
      </c>
      <c r="N97">
        <v>2867.4</v>
      </c>
      <c r="O97" t="s">
        <v>23</v>
      </c>
      <c r="P97">
        <v>-11735.6</v>
      </c>
    </row>
    <row r="98" spans="1:16" x14ac:dyDescent="0.3">
      <c r="A98">
        <v>93774355</v>
      </c>
      <c r="B98">
        <v>876646</v>
      </c>
      <c r="C98">
        <v>827761</v>
      </c>
      <c r="D98">
        <v>18993</v>
      </c>
      <c r="E98">
        <v>14603</v>
      </c>
      <c r="F98">
        <v>1</v>
      </c>
      <c r="G98">
        <v>949.65</v>
      </c>
      <c r="H98">
        <v>5</v>
      </c>
      <c r="I98" t="s">
        <v>502</v>
      </c>
      <c r="J98">
        <v>6</v>
      </c>
      <c r="K98" t="s">
        <v>258</v>
      </c>
      <c r="L98" t="s">
        <v>39</v>
      </c>
      <c r="M98" t="s">
        <v>15</v>
      </c>
      <c r="N98">
        <v>18043.349999999999</v>
      </c>
      <c r="O98" t="s">
        <v>20</v>
      </c>
      <c r="P98">
        <v>3440.35</v>
      </c>
    </row>
    <row r="99" spans="1:16" x14ac:dyDescent="0.3">
      <c r="A99">
        <v>81659221</v>
      </c>
      <c r="B99">
        <v>876646</v>
      </c>
      <c r="C99">
        <v>363281</v>
      </c>
      <c r="D99">
        <v>14741</v>
      </c>
      <c r="E99">
        <v>14603</v>
      </c>
      <c r="F99">
        <v>1</v>
      </c>
      <c r="G99">
        <v>737.05</v>
      </c>
      <c r="H99">
        <v>5</v>
      </c>
      <c r="I99" t="s">
        <v>535</v>
      </c>
      <c r="J99">
        <v>5</v>
      </c>
      <c r="K99" t="s">
        <v>439</v>
      </c>
      <c r="L99" t="s">
        <v>39</v>
      </c>
      <c r="M99" t="s">
        <v>18</v>
      </c>
      <c r="N99">
        <v>14003.95</v>
      </c>
      <c r="O99" t="s">
        <v>22</v>
      </c>
      <c r="P99">
        <v>-599.04999999999995</v>
      </c>
    </row>
    <row r="100" spans="1:16" x14ac:dyDescent="0.3">
      <c r="A100">
        <v>11714029</v>
      </c>
      <c r="B100">
        <v>876646</v>
      </c>
      <c r="C100">
        <v>556160</v>
      </c>
      <c r="D100">
        <v>4713</v>
      </c>
      <c r="E100">
        <v>14603</v>
      </c>
      <c r="F100">
        <v>1</v>
      </c>
      <c r="G100">
        <v>706.95</v>
      </c>
      <c r="H100">
        <v>15</v>
      </c>
      <c r="I100" t="s">
        <v>485</v>
      </c>
      <c r="J100">
        <v>4</v>
      </c>
      <c r="K100" t="s">
        <v>486</v>
      </c>
      <c r="L100" t="s">
        <v>39</v>
      </c>
      <c r="M100" t="s">
        <v>15</v>
      </c>
      <c r="N100">
        <v>4006.05</v>
      </c>
      <c r="O100" t="s">
        <v>23</v>
      </c>
      <c r="P100">
        <v>-10596.95</v>
      </c>
    </row>
    <row r="101" spans="1:16" x14ac:dyDescent="0.3">
      <c r="A101">
        <v>70746206</v>
      </c>
      <c r="B101">
        <v>876646</v>
      </c>
      <c r="C101">
        <v>911521</v>
      </c>
      <c r="D101">
        <v>3054</v>
      </c>
      <c r="E101">
        <v>14603</v>
      </c>
      <c r="F101">
        <v>2</v>
      </c>
      <c r="G101">
        <v>0</v>
      </c>
      <c r="H101">
        <v>0</v>
      </c>
      <c r="I101" t="s">
        <v>144</v>
      </c>
      <c r="J101">
        <v>1</v>
      </c>
      <c r="K101" t="s">
        <v>307</v>
      </c>
      <c r="L101" t="s">
        <v>39</v>
      </c>
      <c r="M101" t="s">
        <v>17</v>
      </c>
      <c r="N101">
        <v>6108</v>
      </c>
      <c r="O101" t="s">
        <v>23</v>
      </c>
      <c r="P101">
        <v>-23098</v>
      </c>
    </row>
    <row r="102" spans="1:16" x14ac:dyDescent="0.3">
      <c r="A102">
        <v>33326387</v>
      </c>
      <c r="B102">
        <v>876646</v>
      </c>
      <c r="C102">
        <v>655251</v>
      </c>
      <c r="D102">
        <v>18818</v>
      </c>
      <c r="E102">
        <v>14603</v>
      </c>
      <c r="F102">
        <v>3</v>
      </c>
      <c r="G102">
        <v>0</v>
      </c>
      <c r="H102">
        <v>0</v>
      </c>
      <c r="I102" t="s">
        <v>110</v>
      </c>
      <c r="J102">
        <v>6</v>
      </c>
      <c r="K102" t="s">
        <v>111</v>
      </c>
      <c r="L102" t="s">
        <v>39</v>
      </c>
      <c r="M102" t="s">
        <v>15</v>
      </c>
      <c r="N102">
        <v>56454</v>
      </c>
      <c r="O102" t="s">
        <v>20</v>
      </c>
      <c r="P102">
        <v>12645</v>
      </c>
    </row>
    <row r="103" spans="1:16" x14ac:dyDescent="0.3">
      <c r="A103">
        <v>30629718</v>
      </c>
      <c r="B103">
        <v>876646</v>
      </c>
      <c r="C103">
        <v>916289</v>
      </c>
      <c r="D103">
        <v>12395</v>
      </c>
      <c r="E103">
        <v>14603</v>
      </c>
      <c r="F103">
        <v>1</v>
      </c>
      <c r="G103">
        <v>0</v>
      </c>
      <c r="H103">
        <v>0</v>
      </c>
      <c r="I103" t="s">
        <v>327</v>
      </c>
      <c r="J103">
        <v>5</v>
      </c>
      <c r="K103" t="s">
        <v>519</v>
      </c>
      <c r="L103" t="s">
        <v>39</v>
      </c>
      <c r="M103" t="s">
        <v>15</v>
      </c>
      <c r="N103">
        <v>12395</v>
      </c>
      <c r="O103" t="s">
        <v>20</v>
      </c>
      <c r="P103">
        <v>-2208</v>
      </c>
    </row>
    <row r="104" spans="1:16" x14ac:dyDescent="0.3">
      <c r="A104">
        <v>65825346</v>
      </c>
      <c r="B104">
        <v>876646</v>
      </c>
      <c r="C104">
        <v>536318</v>
      </c>
      <c r="D104">
        <v>18003</v>
      </c>
      <c r="E104">
        <v>14603</v>
      </c>
      <c r="F104">
        <v>4</v>
      </c>
      <c r="G104">
        <v>0</v>
      </c>
      <c r="H104">
        <v>0</v>
      </c>
      <c r="I104" t="s">
        <v>483</v>
      </c>
      <c r="J104">
        <v>1</v>
      </c>
      <c r="K104" t="s">
        <v>92</v>
      </c>
      <c r="L104" t="s">
        <v>39</v>
      </c>
      <c r="M104" t="s">
        <v>15</v>
      </c>
      <c r="N104">
        <v>72012</v>
      </c>
      <c r="O104" t="s">
        <v>23</v>
      </c>
      <c r="P104">
        <v>13600</v>
      </c>
    </row>
    <row r="105" spans="1:16" x14ac:dyDescent="0.3">
      <c r="A105">
        <v>64145722</v>
      </c>
      <c r="B105">
        <v>876646</v>
      </c>
      <c r="C105">
        <v>974417</v>
      </c>
      <c r="D105">
        <v>4295</v>
      </c>
      <c r="E105">
        <v>14603</v>
      </c>
      <c r="F105">
        <v>3</v>
      </c>
      <c r="G105">
        <v>0</v>
      </c>
      <c r="H105">
        <v>0</v>
      </c>
      <c r="I105" t="s">
        <v>215</v>
      </c>
      <c r="J105">
        <v>4</v>
      </c>
      <c r="K105" t="s">
        <v>461</v>
      </c>
      <c r="L105" t="s">
        <v>39</v>
      </c>
      <c r="M105" t="s">
        <v>16</v>
      </c>
      <c r="N105">
        <v>12885</v>
      </c>
      <c r="O105" t="s">
        <v>23</v>
      </c>
      <c r="P105">
        <v>-30924</v>
      </c>
    </row>
    <row r="106" spans="1:16" x14ac:dyDescent="0.3">
      <c r="A106">
        <v>49402883</v>
      </c>
      <c r="B106">
        <v>876646</v>
      </c>
      <c r="C106">
        <v>800727</v>
      </c>
      <c r="D106">
        <v>8209</v>
      </c>
      <c r="E106">
        <v>14603</v>
      </c>
      <c r="F106">
        <v>2</v>
      </c>
      <c r="G106">
        <v>0</v>
      </c>
      <c r="H106">
        <v>0</v>
      </c>
      <c r="I106" t="s">
        <v>58</v>
      </c>
      <c r="J106">
        <v>2</v>
      </c>
      <c r="K106" t="s">
        <v>59</v>
      </c>
      <c r="L106" t="s">
        <v>39</v>
      </c>
      <c r="M106" t="s">
        <v>16</v>
      </c>
      <c r="N106">
        <v>16418</v>
      </c>
      <c r="O106" t="s">
        <v>23</v>
      </c>
      <c r="P106">
        <v>-12788</v>
      </c>
    </row>
    <row r="107" spans="1:16" x14ac:dyDescent="0.3">
      <c r="A107">
        <v>73734252</v>
      </c>
      <c r="B107">
        <v>876646</v>
      </c>
      <c r="C107">
        <v>913666</v>
      </c>
      <c r="D107">
        <v>15552</v>
      </c>
      <c r="E107">
        <v>14603</v>
      </c>
      <c r="F107">
        <v>1</v>
      </c>
      <c r="G107">
        <v>777.6</v>
      </c>
      <c r="H107">
        <v>5</v>
      </c>
      <c r="I107" t="s">
        <v>503</v>
      </c>
      <c r="J107">
        <v>2</v>
      </c>
      <c r="K107" t="s">
        <v>235</v>
      </c>
      <c r="L107" t="s">
        <v>39</v>
      </c>
      <c r="M107" t="s">
        <v>15</v>
      </c>
      <c r="N107">
        <v>14774.4</v>
      </c>
      <c r="O107" t="s">
        <v>20</v>
      </c>
      <c r="P107">
        <v>171.4</v>
      </c>
    </row>
    <row r="108" spans="1:16" x14ac:dyDescent="0.3">
      <c r="A108">
        <v>85341065</v>
      </c>
      <c r="B108">
        <v>876646</v>
      </c>
      <c r="C108">
        <v>835388</v>
      </c>
      <c r="D108">
        <v>4799</v>
      </c>
      <c r="E108">
        <v>14603</v>
      </c>
      <c r="F108">
        <v>4</v>
      </c>
      <c r="G108">
        <v>2879.4</v>
      </c>
      <c r="H108">
        <v>15</v>
      </c>
      <c r="I108" t="s">
        <v>127</v>
      </c>
      <c r="J108">
        <v>7</v>
      </c>
      <c r="K108" t="s">
        <v>206</v>
      </c>
      <c r="L108" t="s">
        <v>39</v>
      </c>
      <c r="M108" t="s">
        <v>16</v>
      </c>
      <c r="N108">
        <v>16316.6</v>
      </c>
      <c r="O108" t="s">
        <v>22</v>
      </c>
      <c r="P108">
        <v>-42095.4</v>
      </c>
    </row>
    <row r="109" spans="1:16" x14ac:dyDescent="0.3">
      <c r="A109">
        <v>97147586</v>
      </c>
      <c r="B109">
        <v>876646</v>
      </c>
      <c r="C109">
        <v>338173</v>
      </c>
      <c r="D109">
        <v>6006</v>
      </c>
      <c r="E109">
        <v>14603</v>
      </c>
      <c r="F109">
        <v>1</v>
      </c>
      <c r="G109">
        <v>0</v>
      </c>
      <c r="H109">
        <v>0</v>
      </c>
      <c r="I109" t="s">
        <v>259</v>
      </c>
      <c r="J109">
        <v>1</v>
      </c>
      <c r="K109" t="s">
        <v>230</v>
      </c>
      <c r="L109" t="s">
        <v>39</v>
      </c>
      <c r="M109" t="s">
        <v>15</v>
      </c>
      <c r="N109">
        <v>6006</v>
      </c>
      <c r="O109" t="s">
        <v>20</v>
      </c>
      <c r="P109">
        <v>-8597</v>
      </c>
    </row>
    <row r="110" spans="1:16" x14ac:dyDescent="0.3">
      <c r="A110">
        <v>96203262</v>
      </c>
      <c r="B110">
        <v>876646</v>
      </c>
      <c r="C110">
        <v>424319</v>
      </c>
      <c r="D110">
        <v>6593</v>
      </c>
      <c r="E110">
        <v>14603</v>
      </c>
      <c r="F110">
        <v>1</v>
      </c>
      <c r="G110">
        <v>0</v>
      </c>
      <c r="H110">
        <v>0</v>
      </c>
      <c r="I110" t="s">
        <v>511</v>
      </c>
      <c r="J110">
        <v>2</v>
      </c>
      <c r="K110" t="s">
        <v>411</v>
      </c>
      <c r="L110" t="s">
        <v>39</v>
      </c>
      <c r="M110" t="s">
        <v>15</v>
      </c>
      <c r="N110">
        <v>6593</v>
      </c>
      <c r="O110" t="s">
        <v>20</v>
      </c>
      <c r="P110">
        <v>-8010</v>
      </c>
    </row>
    <row r="111" spans="1:16" x14ac:dyDescent="0.3">
      <c r="A111">
        <v>92369566</v>
      </c>
      <c r="B111">
        <v>876646</v>
      </c>
      <c r="C111">
        <v>596737</v>
      </c>
      <c r="D111">
        <v>12596</v>
      </c>
      <c r="E111">
        <v>14603</v>
      </c>
      <c r="F111">
        <v>2</v>
      </c>
      <c r="G111">
        <v>0</v>
      </c>
      <c r="H111">
        <v>0</v>
      </c>
      <c r="I111" t="s">
        <v>505</v>
      </c>
      <c r="J111">
        <v>3</v>
      </c>
      <c r="K111" t="s">
        <v>518</v>
      </c>
      <c r="L111" t="s">
        <v>39</v>
      </c>
      <c r="M111" t="s">
        <v>16</v>
      </c>
      <c r="N111">
        <v>25192</v>
      </c>
      <c r="O111" t="s">
        <v>21</v>
      </c>
      <c r="P111">
        <v>-4014</v>
      </c>
    </row>
    <row r="112" spans="1:16" x14ac:dyDescent="0.3">
      <c r="A112">
        <v>25216804</v>
      </c>
      <c r="B112">
        <v>876646</v>
      </c>
      <c r="C112">
        <v>913666</v>
      </c>
      <c r="D112">
        <v>11137</v>
      </c>
      <c r="E112">
        <v>14603</v>
      </c>
      <c r="F112">
        <v>2</v>
      </c>
      <c r="G112">
        <v>0</v>
      </c>
      <c r="H112">
        <v>0</v>
      </c>
      <c r="I112" t="s">
        <v>288</v>
      </c>
      <c r="J112">
        <v>4</v>
      </c>
      <c r="K112" t="s">
        <v>221</v>
      </c>
      <c r="L112" t="s">
        <v>39</v>
      </c>
      <c r="M112" t="s">
        <v>17</v>
      </c>
      <c r="N112">
        <v>22274</v>
      </c>
      <c r="O112" t="s">
        <v>22</v>
      </c>
      <c r="P112">
        <v>-6932</v>
      </c>
    </row>
    <row r="113" spans="1:16" x14ac:dyDescent="0.3">
      <c r="A113">
        <v>13315946</v>
      </c>
      <c r="B113">
        <v>876646</v>
      </c>
      <c r="C113">
        <v>987029</v>
      </c>
      <c r="D113">
        <v>3832</v>
      </c>
      <c r="E113">
        <v>14603</v>
      </c>
      <c r="F113">
        <v>1</v>
      </c>
      <c r="G113">
        <v>191.6</v>
      </c>
      <c r="H113">
        <v>5</v>
      </c>
      <c r="I113" t="s">
        <v>266</v>
      </c>
      <c r="J113">
        <v>5</v>
      </c>
      <c r="K113" t="s">
        <v>117</v>
      </c>
      <c r="L113" t="s">
        <v>39</v>
      </c>
      <c r="M113" t="s">
        <v>15</v>
      </c>
      <c r="N113">
        <v>3640.4</v>
      </c>
      <c r="O113" t="s">
        <v>20</v>
      </c>
      <c r="P113">
        <v>-10962.6</v>
      </c>
    </row>
    <row r="114" spans="1:16" x14ac:dyDescent="0.3">
      <c r="A114">
        <v>49786693</v>
      </c>
      <c r="B114">
        <v>876646</v>
      </c>
      <c r="C114">
        <v>704283</v>
      </c>
      <c r="D114">
        <v>10295</v>
      </c>
      <c r="E114">
        <v>14603</v>
      </c>
      <c r="F114">
        <v>3</v>
      </c>
      <c r="G114">
        <v>6177</v>
      </c>
      <c r="H114">
        <v>20</v>
      </c>
      <c r="I114" t="s">
        <v>215</v>
      </c>
      <c r="J114">
        <v>4</v>
      </c>
      <c r="K114" t="s">
        <v>461</v>
      </c>
      <c r="L114" t="s">
        <v>39</v>
      </c>
      <c r="M114" t="s">
        <v>16</v>
      </c>
      <c r="N114">
        <v>24708</v>
      </c>
      <c r="O114" t="s">
        <v>21</v>
      </c>
      <c r="P114">
        <v>-19101</v>
      </c>
    </row>
    <row r="115" spans="1:16" x14ac:dyDescent="0.3">
      <c r="A115">
        <v>82205759</v>
      </c>
      <c r="B115">
        <v>876646</v>
      </c>
      <c r="C115">
        <v>671923</v>
      </c>
      <c r="D115">
        <v>2143</v>
      </c>
      <c r="E115">
        <v>14603</v>
      </c>
      <c r="F115">
        <v>2</v>
      </c>
      <c r="G115">
        <v>0</v>
      </c>
      <c r="H115">
        <v>0</v>
      </c>
      <c r="I115" t="s">
        <v>243</v>
      </c>
      <c r="J115">
        <v>2</v>
      </c>
      <c r="K115" t="s">
        <v>296</v>
      </c>
      <c r="L115" t="s">
        <v>39</v>
      </c>
      <c r="M115" t="s">
        <v>17</v>
      </c>
      <c r="N115">
        <v>4286</v>
      </c>
      <c r="O115" t="s">
        <v>21</v>
      </c>
      <c r="P115">
        <v>-24920</v>
      </c>
    </row>
    <row r="116" spans="1:16" x14ac:dyDescent="0.3">
      <c r="A116">
        <v>38290610</v>
      </c>
      <c r="B116">
        <v>876646</v>
      </c>
      <c r="C116">
        <v>715895</v>
      </c>
      <c r="D116">
        <v>5960</v>
      </c>
      <c r="E116">
        <v>14603</v>
      </c>
      <c r="F116">
        <v>1</v>
      </c>
      <c r="G116">
        <v>1192</v>
      </c>
      <c r="H116">
        <v>20</v>
      </c>
      <c r="I116" t="s">
        <v>393</v>
      </c>
      <c r="J116">
        <v>6</v>
      </c>
      <c r="K116" t="s">
        <v>488</v>
      </c>
      <c r="L116" t="s">
        <v>39</v>
      </c>
      <c r="M116" t="s">
        <v>17</v>
      </c>
      <c r="N116">
        <v>4768</v>
      </c>
      <c r="O116" t="s">
        <v>20</v>
      </c>
      <c r="P116">
        <v>-9835</v>
      </c>
    </row>
    <row r="117" spans="1:16" x14ac:dyDescent="0.3">
      <c r="A117">
        <v>96779969</v>
      </c>
      <c r="B117">
        <v>876646</v>
      </c>
      <c r="C117">
        <v>694078</v>
      </c>
      <c r="D117">
        <v>615</v>
      </c>
      <c r="E117">
        <v>14603</v>
      </c>
      <c r="F117">
        <v>2</v>
      </c>
      <c r="G117">
        <v>184.5</v>
      </c>
      <c r="H117">
        <v>15</v>
      </c>
      <c r="I117" t="s">
        <v>181</v>
      </c>
      <c r="J117">
        <v>7</v>
      </c>
      <c r="K117" t="s">
        <v>53</v>
      </c>
      <c r="L117" t="s">
        <v>39</v>
      </c>
      <c r="M117" t="s">
        <v>15</v>
      </c>
      <c r="N117">
        <v>1045.5</v>
      </c>
      <c r="O117" t="s">
        <v>21</v>
      </c>
      <c r="P117">
        <v>-28160.5</v>
      </c>
    </row>
    <row r="118" spans="1:16" x14ac:dyDescent="0.3">
      <c r="A118">
        <v>39509878</v>
      </c>
      <c r="B118">
        <v>876646</v>
      </c>
      <c r="C118">
        <v>261132</v>
      </c>
      <c r="D118">
        <v>4830</v>
      </c>
      <c r="E118">
        <v>14603</v>
      </c>
      <c r="F118">
        <v>1</v>
      </c>
      <c r="G118">
        <v>241.5</v>
      </c>
      <c r="H118">
        <v>5</v>
      </c>
      <c r="I118" t="s">
        <v>541</v>
      </c>
      <c r="J118">
        <v>3</v>
      </c>
      <c r="K118" t="s">
        <v>179</v>
      </c>
      <c r="L118" t="s">
        <v>39</v>
      </c>
      <c r="M118" t="s">
        <v>16</v>
      </c>
      <c r="N118">
        <v>4588.5</v>
      </c>
      <c r="O118" t="s">
        <v>21</v>
      </c>
      <c r="P118">
        <v>-10014.5</v>
      </c>
    </row>
    <row r="119" spans="1:16" x14ac:dyDescent="0.3">
      <c r="A119">
        <v>84500200</v>
      </c>
      <c r="B119">
        <v>876646</v>
      </c>
      <c r="C119">
        <v>519739</v>
      </c>
      <c r="D119">
        <v>4242</v>
      </c>
      <c r="E119">
        <v>14603</v>
      </c>
      <c r="F119">
        <v>3</v>
      </c>
      <c r="G119">
        <v>0</v>
      </c>
      <c r="H119">
        <v>0</v>
      </c>
      <c r="I119" t="s">
        <v>179</v>
      </c>
      <c r="J119">
        <v>6</v>
      </c>
      <c r="K119" t="s">
        <v>56</v>
      </c>
      <c r="L119" t="s">
        <v>39</v>
      </c>
      <c r="M119" t="s">
        <v>15</v>
      </c>
      <c r="N119">
        <v>12726</v>
      </c>
      <c r="O119" t="s">
        <v>23</v>
      </c>
      <c r="P119">
        <v>-31083</v>
      </c>
    </row>
    <row r="120" spans="1:16" x14ac:dyDescent="0.3">
      <c r="A120">
        <v>48270459</v>
      </c>
      <c r="B120">
        <v>876646</v>
      </c>
      <c r="C120">
        <v>539403</v>
      </c>
      <c r="D120">
        <v>16809</v>
      </c>
      <c r="E120">
        <v>14603</v>
      </c>
      <c r="F120">
        <v>1</v>
      </c>
      <c r="G120">
        <v>1680.9</v>
      </c>
      <c r="H120">
        <v>10</v>
      </c>
      <c r="I120" t="s">
        <v>87</v>
      </c>
      <c r="J120">
        <v>6</v>
      </c>
      <c r="K120" t="s">
        <v>252</v>
      </c>
      <c r="L120" t="s">
        <v>39</v>
      </c>
      <c r="M120" t="s">
        <v>18</v>
      </c>
      <c r="N120">
        <v>15128.1</v>
      </c>
      <c r="O120" t="s">
        <v>20</v>
      </c>
      <c r="P120">
        <v>525.1</v>
      </c>
    </row>
    <row r="121" spans="1:16" x14ac:dyDescent="0.3">
      <c r="A121">
        <v>68535581</v>
      </c>
      <c r="B121">
        <v>876646</v>
      </c>
      <c r="C121">
        <v>861938</v>
      </c>
      <c r="D121">
        <v>6534</v>
      </c>
      <c r="E121">
        <v>14603</v>
      </c>
      <c r="F121">
        <v>1</v>
      </c>
      <c r="G121">
        <v>0</v>
      </c>
      <c r="H121">
        <v>0</v>
      </c>
      <c r="I121" t="s">
        <v>543</v>
      </c>
      <c r="J121">
        <v>1</v>
      </c>
      <c r="K121" t="s">
        <v>304</v>
      </c>
      <c r="L121" t="s">
        <v>39</v>
      </c>
      <c r="M121" t="s">
        <v>15</v>
      </c>
      <c r="N121">
        <v>6534</v>
      </c>
      <c r="O121" t="s">
        <v>22</v>
      </c>
      <c r="P121">
        <v>-8069</v>
      </c>
    </row>
    <row r="122" spans="1:16" x14ac:dyDescent="0.3">
      <c r="A122">
        <v>94103363</v>
      </c>
      <c r="B122">
        <v>876646</v>
      </c>
      <c r="C122">
        <v>634152</v>
      </c>
      <c r="D122">
        <v>1282</v>
      </c>
      <c r="E122">
        <v>14603</v>
      </c>
      <c r="F122">
        <v>2</v>
      </c>
      <c r="G122">
        <v>0</v>
      </c>
      <c r="H122">
        <v>0</v>
      </c>
      <c r="I122" t="s">
        <v>132</v>
      </c>
      <c r="J122">
        <v>3</v>
      </c>
      <c r="K122" t="s">
        <v>314</v>
      </c>
      <c r="L122" t="s">
        <v>39</v>
      </c>
      <c r="M122" t="s">
        <v>16</v>
      </c>
      <c r="N122">
        <v>2564</v>
      </c>
      <c r="O122" t="s">
        <v>21</v>
      </c>
      <c r="P122">
        <v>-26642</v>
      </c>
    </row>
    <row r="123" spans="1:16" x14ac:dyDescent="0.3">
      <c r="A123">
        <v>75450221</v>
      </c>
      <c r="B123">
        <v>876646</v>
      </c>
      <c r="C123">
        <v>518083</v>
      </c>
      <c r="D123">
        <v>959</v>
      </c>
      <c r="E123">
        <v>14603</v>
      </c>
      <c r="F123">
        <v>2</v>
      </c>
      <c r="G123">
        <v>0</v>
      </c>
      <c r="H123">
        <v>0</v>
      </c>
      <c r="I123" t="s">
        <v>229</v>
      </c>
      <c r="J123">
        <v>2</v>
      </c>
      <c r="K123" t="s">
        <v>275</v>
      </c>
      <c r="L123" t="s">
        <v>39</v>
      </c>
      <c r="M123" t="s">
        <v>15</v>
      </c>
      <c r="N123">
        <v>1918</v>
      </c>
      <c r="O123" t="s">
        <v>22</v>
      </c>
      <c r="P123">
        <v>-27288</v>
      </c>
    </row>
    <row r="124" spans="1:16" x14ac:dyDescent="0.3">
      <c r="A124">
        <v>18437082</v>
      </c>
      <c r="B124">
        <v>876646</v>
      </c>
      <c r="C124">
        <v>689887</v>
      </c>
      <c r="D124">
        <v>16436</v>
      </c>
      <c r="E124">
        <v>14603</v>
      </c>
      <c r="F124">
        <v>1</v>
      </c>
      <c r="G124">
        <v>821.8</v>
      </c>
      <c r="H124">
        <v>5</v>
      </c>
      <c r="I124" t="s">
        <v>545</v>
      </c>
      <c r="J124">
        <v>4</v>
      </c>
      <c r="K124" t="s">
        <v>144</v>
      </c>
      <c r="L124" t="s">
        <v>39</v>
      </c>
      <c r="M124" t="s">
        <v>18</v>
      </c>
      <c r="N124">
        <v>15614.2</v>
      </c>
      <c r="O124" t="s">
        <v>21</v>
      </c>
      <c r="P124">
        <v>1011.2</v>
      </c>
    </row>
    <row r="125" spans="1:16" x14ac:dyDescent="0.3">
      <c r="A125">
        <v>15745651</v>
      </c>
      <c r="B125">
        <v>876646</v>
      </c>
      <c r="C125">
        <v>269348</v>
      </c>
      <c r="D125">
        <v>6465</v>
      </c>
      <c r="E125">
        <v>14603</v>
      </c>
      <c r="F125">
        <v>1</v>
      </c>
      <c r="G125">
        <v>646.5</v>
      </c>
      <c r="H125">
        <v>10</v>
      </c>
      <c r="I125" t="s">
        <v>432</v>
      </c>
      <c r="J125">
        <v>1</v>
      </c>
      <c r="K125" t="s">
        <v>302</v>
      </c>
      <c r="L125" t="s">
        <v>39</v>
      </c>
      <c r="M125" t="s">
        <v>15</v>
      </c>
      <c r="N125">
        <v>5818.5</v>
      </c>
      <c r="O125" t="s">
        <v>22</v>
      </c>
      <c r="P125">
        <v>-8784.5</v>
      </c>
    </row>
    <row r="126" spans="1:16" x14ac:dyDescent="0.3">
      <c r="A126">
        <v>71021210</v>
      </c>
      <c r="B126">
        <v>876646</v>
      </c>
      <c r="C126">
        <v>853453</v>
      </c>
      <c r="D126">
        <v>4595</v>
      </c>
      <c r="E126">
        <v>14603</v>
      </c>
      <c r="F126">
        <v>2</v>
      </c>
      <c r="G126">
        <v>0</v>
      </c>
      <c r="H126">
        <v>0</v>
      </c>
      <c r="I126" t="s">
        <v>297</v>
      </c>
      <c r="J126">
        <v>7</v>
      </c>
      <c r="K126" t="s">
        <v>538</v>
      </c>
      <c r="L126" t="s">
        <v>39</v>
      </c>
      <c r="M126" t="s">
        <v>15</v>
      </c>
      <c r="N126">
        <v>9190</v>
      </c>
      <c r="O126" t="s">
        <v>20</v>
      </c>
      <c r="P126">
        <v>-20016</v>
      </c>
    </row>
    <row r="127" spans="1:16" x14ac:dyDescent="0.3">
      <c r="A127">
        <v>55540424</v>
      </c>
      <c r="B127">
        <v>876646</v>
      </c>
      <c r="C127">
        <v>881121</v>
      </c>
      <c r="D127">
        <v>19923</v>
      </c>
      <c r="E127">
        <v>14603</v>
      </c>
      <c r="F127">
        <v>1</v>
      </c>
      <c r="G127">
        <v>0</v>
      </c>
      <c r="H127">
        <v>0</v>
      </c>
      <c r="I127" t="s">
        <v>95</v>
      </c>
      <c r="J127">
        <v>2</v>
      </c>
      <c r="K127" t="s">
        <v>96</v>
      </c>
      <c r="L127" t="s">
        <v>39</v>
      </c>
      <c r="M127" t="s">
        <v>15</v>
      </c>
      <c r="N127">
        <v>19923</v>
      </c>
      <c r="O127" t="s">
        <v>23</v>
      </c>
      <c r="P127">
        <v>5320</v>
      </c>
    </row>
    <row r="128" spans="1:16" x14ac:dyDescent="0.3">
      <c r="A128">
        <v>81979055</v>
      </c>
      <c r="B128">
        <v>876646</v>
      </c>
      <c r="C128">
        <v>565227</v>
      </c>
      <c r="D128">
        <v>11664</v>
      </c>
      <c r="E128">
        <v>14603</v>
      </c>
      <c r="F128">
        <v>1</v>
      </c>
      <c r="G128">
        <v>2332.8000000000002</v>
      </c>
      <c r="H128">
        <v>20</v>
      </c>
      <c r="I128" t="s">
        <v>103</v>
      </c>
      <c r="J128">
        <v>4</v>
      </c>
      <c r="K128" t="s">
        <v>104</v>
      </c>
      <c r="L128" t="s">
        <v>39</v>
      </c>
      <c r="M128" t="s">
        <v>15</v>
      </c>
      <c r="N128">
        <v>9331.2000000000007</v>
      </c>
      <c r="O128" t="s">
        <v>23</v>
      </c>
      <c r="P128">
        <v>-5271.8</v>
      </c>
    </row>
    <row r="129" spans="1:16" x14ac:dyDescent="0.3">
      <c r="A129">
        <v>74606833</v>
      </c>
      <c r="B129">
        <v>876646</v>
      </c>
      <c r="C129">
        <v>483062</v>
      </c>
      <c r="D129">
        <v>15609</v>
      </c>
      <c r="E129">
        <v>14603</v>
      </c>
      <c r="F129">
        <v>2</v>
      </c>
      <c r="G129">
        <v>1560.9</v>
      </c>
      <c r="H129">
        <v>5</v>
      </c>
      <c r="I129" t="s">
        <v>135</v>
      </c>
      <c r="J129">
        <v>6</v>
      </c>
      <c r="K129" t="s">
        <v>136</v>
      </c>
      <c r="L129" t="s">
        <v>39</v>
      </c>
      <c r="M129" t="s">
        <v>15</v>
      </c>
      <c r="N129">
        <v>29657.1</v>
      </c>
      <c r="O129" t="s">
        <v>23</v>
      </c>
      <c r="P129">
        <v>451.1</v>
      </c>
    </row>
    <row r="130" spans="1:16" x14ac:dyDescent="0.3">
      <c r="A130">
        <v>45594951</v>
      </c>
      <c r="B130">
        <v>876646</v>
      </c>
      <c r="C130">
        <v>442239</v>
      </c>
      <c r="D130">
        <v>19329</v>
      </c>
      <c r="E130">
        <v>14603</v>
      </c>
      <c r="F130">
        <v>1</v>
      </c>
      <c r="G130">
        <v>0</v>
      </c>
      <c r="H130">
        <v>0</v>
      </c>
      <c r="I130" t="s">
        <v>149</v>
      </c>
      <c r="J130">
        <v>3</v>
      </c>
      <c r="K130" t="s">
        <v>45</v>
      </c>
      <c r="L130" t="s">
        <v>39</v>
      </c>
      <c r="M130" t="s">
        <v>17</v>
      </c>
      <c r="N130">
        <v>19329</v>
      </c>
      <c r="O130" t="s">
        <v>21</v>
      </c>
      <c r="P130">
        <v>4726</v>
      </c>
    </row>
    <row r="131" spans="1:16" x14ac:dyDescent="0.3">
      <c r="A131">
        <v>17634247</v>
      </c>
      <c r="B131">
        <v>876646</v>
      </c>
      <c r="C131">
        <v>660905</v>
      </c>
      <c r="D131">
        <v>18800</v>
      </c>
      <c r="E131">
        <v>14603</v>
      </c>
      <c r="F131">
        <v>1</v>
      </c>
      <c r="G131">
        <v>0</v>
      </c>
      <c r="H131">
        <v>0</v>
      </c>
      <c r="I131" t="s">
        <v>41</v>
      </c>
      <c r="J131">
        <v>4</v>
      </c>
      <c r="K131" t="s">
        <v>189</v>
      </c>
      <c r="L131" t="s">
        <v>39</v>
      </c>
      <c r="M131" t="s">
        <v>15</v>
      </c>
      <c r="N131">
        <v>18800</v>
      </c>
      <c r="O131" t="s">
        <v>24</v>
      </c>
      <c r="P131">
        <v>4197</v>
      </c>
    </row>
    <row r="132" spans="1:16" x14ac:dyDescent="0.3">
      <c r="A132">
        <v>20752378</v>
      </c>
      <c r="B132">
        <v>876646</v>
      </c>
      <c r="C132">
        <v>442397</v>
      </c>
      <c r="D132">
        <v>12637</v>
      </c>
      <c r="E132">
        <v>14603</v>
      </c>
      <c r="F132">
        <v>1</v>
      </c>
      <c r="G132">
        <v>631.85</v>
      </c>
      <c r="H132">
        <v>5</v>
      </c>
      <c r="I132" t="s">
        <v>107</v>
      </c>
      <c r="J132">
        <v>2</v>
      </c>
      <c r="K132" t="s">
        <v>191</v>
      </c>
      <c r="L132" t="s">
        <v>39</v>
      </c>
      <c r="M132" t="s">
        <v>16</v>
      </c>
      <c r="N132">
        <v>12005.15</v>
      </c>
      <c r="O132" t="s">
        <v>20</v>
      </c>
      <c r="P132">
        <v>-2597.85</v>
      </c>
    </row>
    <row r="133" spans="1:16" x14ac:dyDescent="0.3">
      <c r="A133">
        <v>93131979</v>
      </c>
      <c r="B133">
        <v>876646</v>
      </c>
      <c r="C133">
        <v>514985</v>
      </c>
      <c r="D133">
        <v>10992</v>
      </c>
      <c r="E133">
        <v>14603</v>
      </c>
      <c r="F133">
        <v>1</v>
      </c>
      <c r="G133">
        <v>0</v>
      </c>
      <c r="H133">
        <v>0</v>
      </c>
      <c r="I133" t="s">
        <v>48</v>
      </c>
      <c r="J133">
        <v>2</v>
      </c>
      <c r="K133" t="s">
        <v>49</v>
      </c>
      <c r="L133" t="s">
        <v>39</v>
      </c>
      <c r="M133" t="s">
        <v>16</v>
      </c>
      <c r="N133">
        <v>10992</v>
      </c>
      <c r="O133" t="s">
        <v>20</v>
      </c>
      <c r="P133">
        <v>-3611</v>
      </c>
    </row>
    <row r="134" spans="1:16" x14ac:dyDescent="0.3">
      <c r="A134">
        <v>19233013</v>
      </c>
      <c r="B134">
        <v>876646</v>
      </c>
      <c r="C134">
        <v>664478</v>
      </c>
      <c r="D134">
        <v>14612</v>
      </c>
      <c r="E134">
        <v>14603</v>
      </c>
      <c r="F134">
        <v>1</v>
      </c>
      <c r="G134">
        <v>0</v>
      </c>
      <c r="H134">
        <v>0</v>
      </c>
      <c r="I134" t="s">
        <v>37</v>
      </c>
      <c r="J134">
        <v>6</v>
      </c>
      <c r="K134" t="s">
        <v>90</v>
      </c>
      <c r="L134" t="s">
        <v>39</v>
      </c>
      <c r="M134" t="s">
        <v>16</v>
      </c>
      <c r="N134">
        <v>14612</v>
      </c>
      <c r="O134" t="s">
        <v>23</v>
      </c>
      <c r="P134">
        <v>9</v>
      </c>
    </row>
    <row r="135" spans="1:16" x14ac:dyDescent="0.3">
      <c r="A135">
        <v>75569635</v>
      </c>
      <c r="B135">
        <v>876646</v>
      </c>
      <c r="C135">
        <v>769578</v>
      </c>
      <c r="D135">
        <v>13527</v>
      </c>
      <c r="E135">
        <v>14603</v>
      </c>
      <c r="F135">
        <v>2</v>
      </c>
      <c r="G135">
        <v>1352.7</v>
      </c>
      <c r="H135">
        <v>5</v>
      </c>
      <c r="I135" t="s">
        <v>249</v>
      </c>
      <c r="J135">
        <v>2</v>
      </c>
      <c r="K135" t="s">
        <v>123</v>
      </c>
      <c r="L135" t="s">
        <v>39</v>
      </c>
      <c r="M135" t="s">
        <v>15</v>
      </c>
      <c r="N135">
        <v>25701.3</v>
      </c>
      <c r="O135" t="s">
        <v>21</v>
      </c>
      <c r="P135">
        <v>-3504.7</v>
      </c>
    </row>
    <row r="136" spans="1:16" x14ac:dyDescent="0.3">
      <c r="A136">
        <v>40547349</v>
      </c>
      <c r="B136">
        <v>876646</v>
      </c>
      <c r="C136">
        <v>477860</v>
      </c>
      <c r="D136">
        <v>9718</v>
      </c>
      <c r="E136">
        <v>14603</v>
      </c>
      <c r="F136">
        <v>2</v>
      </c>
      <c r="G136">
        <v>0</v>
      </c>
      <c r="H136">
        <v>0</v>
      </c>
      <c r="I136" t="s">
        <v>342</v>
      </c>
      <c r="J136">
        <v>5</v>
      </c>
      <c r="K136" t="s">
        <v>343</v>
      </c>
      <c r="L136" t="s">
        <v>39</v>
      </c>
      <c r="M136" t="s">
        <v>15</v>
      </c>
      <c r="N136">
        <v>19436</v>
      </c>
      <c r="O136" t="s">
        <v>21</v>
      </c>
      <c r="P136">
        <v>-9770</v>
      </c>
    </row>
    <row r="137" spans="1:16" x14ac:dyDescent="0.3">
      <c r="A137">
        <v>98588154</v>
      </c>
      <c r="B137">
        <v>876646</v>
      </c>
      <c r="C137">
        <v>402647</v>
      </c>
      <c r="D137">
        <v>14038</v>
      </c>
      <c r="E137">
        <v>14603</v>
      </c>
      <c r="F137">
        <v>1</v>
      </c>
      <c r="G137">
        <v>0</v>
      </c>
      <c r="H137">
        <v>0</v>
      </c>
      <c r="I137" t="s">
        <v>347</v>
      </c>
      <c r="J137">
        <v>1</v>
      </c>
      <c r="K137" t="s">
        <v>348</v>
      </c>
      <c r="L137" t="s">
        <v>39</v>
      </c>
      <c r="M137" t="s">
        <v>18</v>
      </c>
      <c r="N137">
        <v>14038</v>
      </c>
      <c r="O137" t="s">
        <v>23</v>
      </c>
      <c r="P137">
        <v>-565</v>
      </c>
    </row>
    <row r="138" spans="1:16" x14ac:dyDescent="0.3">
      <c r="A138">
        <v>82269803</v>
      </c>
      <c r="B138">
        <v>876646</v>
      </c>
      <c r="C138">
        <v>798199</v>
      </c>
      <c r="D138">
        <v>13717</v>
      </c>
      <c r="E138">
        <v>14603</v>
      </c>
      <c r="F138">
        <v>1</v>
      </c>
      <c r="G138">
        <v>685.85</v>
      </c>
      <c r="H138">
        <v>5</v>
      </c>
      <c r="I138" t="s">
        <v>375</v>
      </c>
      <c r="J138">
        <v>4</v>
      </c>
      <c r="K138" t="s">
        <v>268</v>
      </c>
      <c r="L138" t="s">
        <v>39</v>
      </c>
      <c r="M138" t="s">
        <v>15</v>
      </c>
      <c r="N138">
        <v>13031.15</v>
      </c>
      <c r="O138" t="s">
        <v>21</v>
      </c>
      <c r="P138">
        <v>-1571.85</v>
      </c>
    </row>
    <row r="139" spans="1:16" x14ac:dyDescent="0.3">
      <c r="A139">
        <v>50308572</v>
      </c>
      <c r="B139">
        <v>876646</v>
      </c>
      <c r="C139">
        <v>211230</v>
      </c>
      <c r="D139">
        <v>851</v>
      </c>
      <c r="E139">
        <v>14603</v>
      </c>
      <c r="F139">
        <v>1</v>
      </c>
      <c r="G139">
        <v>42.55</v>
      </c>
      <c r="H139">
        <v>5</v>
      </c>
      <c r="I139" t="s">
        <v>277</v>
      </c>
      <c r="J139">
        <v>2</v>
      </c>
      <c r="K139" t="s">
        <v>252</v>
      </c>
      <c r="L139" t="s">
        <v>39</v>
      </c>
      <c r="M139" t="s">
        <v>15</v>
      </c>
      <c r="N139">
        <v>808.45</v>
      </c>
      <c r="O139" t="s">
        <v>20</v>
      </c>
      <c r="P139">
        <v>-13794.55</v>
      </c>
    </row>
    <row r="140" spans="1:16" x14ac:dyDescent="0.3">
      <c r="A140">
        <v>99508850</v>
      </c>
      <c r="B140">
        <v>876646</v>
      </c>
      <c r="C140">
        <v>842198</v>
      </c>
      <c r="D140">
        <v>17633</v>
      </c>
      <c r="E140">
        <v>14603</v>
      </c>
      <c r="F140">
        <v>3</v>
      </c>
      <c r="G140">
        <v>0</v>
      </c>
      <c r="H140">
        <v>0</v>
      </c>
      <c r="I140" t="s">
        <v>155</v>
      </c>
      <c r="J140">
        <v>1</v>
      </c>
      <c r="K140" t="s">
        <v>308</v>
      </c>
      <c r="L140" t="s">
        <v>39</v>
      </c>
      <c r="M140" t="s">
        <v>15</v>
      </c>
      <c r="N140">
        <v>52899</v>
      </c>
      <c r="O140" t="s">
        <v>21</v>
      </c>
      <c r="P140">
        <v>9090</v>
      </c>
    </row>
    <row r="141" spans="1:16" x14ac:dyDescent="0.3">
      <c r="A141">
        <v>22534217</v>
      </c>
      <c r="B141">
        <v>876646</v>
      </c>
      <c r="C141">
        <v>295513</v>
      </c>
      <c r="D141">
        <v>10990</v>
      </c>
      <c r="E141">
        <v>14603</v>
      </c>
      <c r="F141">
        <v>1</v>
      </c>
      <c r="G141">
        <v>1099</v>
      </c>
      <c r="H141">
        <v>10</v>
      </c>
      <c r="I141" t="s">
        <v>409</v>
      </c>
      <c r="J141">
        <v>7</v>
      </c>
      <c r="K141" t="s">
        <v>410</v>
      </c>
      <c r="L141" t="s">
        <v>39</v>
      </c>
      <c r="M141" t="s">
        <v>16</v>
      </c>
      <c r="N141">
        <v>9891</v>
      </c>
      <c r="O141" t="s">
        <v>21</v>
      </c>
      <c r="P141">
        <v>-4712</v>
      </c>
    </row>
    <row r="142" spans="1:16" x14ac:dyDescent="0.3">
      <c r="A142">
        <v>40150759</v>
      </c>
      <c r="B142">
        <v>876646</v>
      </c>
      <c r="C142">
        <v>369868</v>
      </c>
      <c r="D142">
        <v>13314</v>
      </c>
      <c r="E142">
        <v>14603</v>
      </c>
      <c r="F142">
        <v>1</v>
      </c>
      <c r="G142">
        <v>1997.1</v>
      </c>
      <c r="H142">
        <v>15</v>
      </c>
      <c r="I142" t="s">
        <v>123</v>
      </c>
      <c r="J142">
        <v>3</v>
      </c>
      <c r="K142" t="s">
        <v>143</v>
      </c>
      <c r="L142" t="s">
        <v>39</v>
      </c>
      <c r="M142" t="s">
        <v>16</v>
      </c>
      <c r="N142">
        <v>11316.9</v>
      </c>
      <c r="O142" t="s">
        <v>21</v>
      </c>
      <c r="P142">
        <v>-3286.1</v>
      </c>
    </row>
    <row r="143" spans="1:16" x14ac:dyDescent="0.3">
      <c r="A143">
        <v>36726767</v>
      </c>
      <c r="B143">
        <v>876646</v>
      </c>
      <c r="C143">
        <v>749435</v>
      </c>
      <c r="D143">
        <v>2273</v>
      </c>
      <c r="E143">
        <v>14603</v>
      </c>
      <c r="F143">
        <v>1</v>
      </c>
      <c r="G143">
        <v>0</v>
      </c>
      <c r="H143">
        <v>0</v>
      </c>
      <c r="I143" t="s">
        <v>246</v>
      </c>
      <c r="J143">
        <v>7</v>
      </c>
      <c r="K143" t="s">
        <v>159</v>
      </c>
      <c r="L143" t="s">
        <v>39</v>
      </c>
      <c r="M143" t="s">
        <v>16</v>
      </c>
      <c r="N143">
        <v>2273</v>
      </c>
      <c r="O143" t="s">
        <v>20</v>
      </c>
      <c r="P143">
        <v>-12330</v>
      </c>
    </row>
    <row r="144" spans="1:16" x14ac:dyDescent="0.3">
      <c r="A144">
        <v>36096655</v>
      </c>
      <c r="B144">
        <v>876646</v>
      </c>
      <c r="C144">
        <v>378593</v>
      </c>
      <c r="D144">
        <v>12265</v>
      </c>
      <c r="E144">
        <v>14603</v>
      </c>
      <c r="F144">
        <v>1</v>
      </c>
      <c r="G144">
        <v>0</v>
      </c>
      <c r="H144">
        <v>0</v>
      </c>
      <c r="I144" t="s">
        <v>416</v>
      </c>
      <c r="J144">
        <v>5</v>
      </c>
      <c r="K144" t="s">
        <v>417</v>
      </c>
      <c r="L144" t="s">
        <v>39</v>
      </c>
      <c r="M144" t="s">
        <v>16</v>
      </c>
      <c r="N144">
        <v>12265</v>
      </c>
      <c r="O144" t="s">
        <v>21</v>
      </c>
      <c r="P144">
        <v>-2338</v>
      </c>
    </row>
    <row r="145" spans="1:16" x14ac:dyDescent="0.3">
      <c r="A145">
        <v>10744212</v>
      </c>
      <c r="B145">
        <v>876646</v>
      </c>
      <c r="C145">
        <v>724970</v>
      </c>
      <c r="D145">
        <v>9261</v>
      </c>
      <c r="E145">
        <v>14603</v>
      </c>
      <c r="F145">
        <v>1</v>
      </c>
      <c r="G145">
        <v>463.05</v>
      </c>
      <c r="H145">
        <v>5</v>
      </c>
      <c r="I145" t="s">
        <v>421</v>
      </c>
      <c r="J145">
        <v>2</v>
      </c>
      <c r="K145" t="s">
        <v>413</v>
      </c>
      <c r="L145" t="s">
        <v>39</v>
      </c>
      <c r="M145" t="s">
        <v>16</v>
      </c>
      <c r="N145">
        <v>8797.9500000000007</v>
      </c>
      <c r="O145" t="s">
        <v>23</v>
      </c>
      <c r="P145">
        <v>-5805.05</v>
      </c>
    </row>
    <row r="146" spans="1:16" x14ac:dyDescent="0.3">
      <c r="A146">
        <v>71265269</v>
      </c>
      <c r="B146">
        <v>876646</v>
      </c>
      <c r="C146">
        <v>940951</v>
      </c>
      <c r="D146">
        <v>5802</v>
      </c>
      <c r="E146">
        <v>14603</v>
      </c>
      <c r="F146">
        <v>1</v>
      </c>
      <c r="G146">
        <v>870.3</v>
      </c>
      <c r="H146">
        <v>15</v>
      </c>
      <c r="I146" t="s">
        <v>427</v>
      </c>
      <c r="J146">
        <v>6</v>
      </c>
      <c r="K146" t="s">
        <v>428</v>
      </c>
      <c r="L146" t="s">
        <v>39</v>
      </c>
      <c r="M146" t="s">
        <v>15</v>
      </c>
      <c r="N146">
        <v>4931.7</v>
      </c>
      <c r="O146" t="s">
        <v>20</v>
      </c>
      <c r="P146">
        <v>-9671.2999999999993</v>
      </c>
    </row>
    <row r="147" spans="1:16" x14ac:dyDescent="0.3">
      <c r="A147">
        <v>85017682</v>
      </c>
      <c r="B147">
        <v>876646</v>
      </c>
      <c r="C147">
        <v>991645</v>
      </c>
      <c r="D147">
        <v>14562</v>
      </c>
      <c r="E147">
        <v>14603</v>
      </c>
      <c r="F147">
        <v>2</v>
      </c>
      <c r="G147">
        <v>0</v>
      </c>
      <c r="H147">
        <v>0</v>
      </c>
      <c r="I147" t="s">
        <v>432</v>
      </c>
      <c r="J147">
        <v>6</v>
      </c>
      <c r="K147" t="s">
        <v>184</v>
      </c>
      <c r="L147" t="s">
        <v>39</v>
      </c>
      <c r="M147" t="s">
        <v>15</v>
      </c>
      <c r="N147">
        <v>29124</v>
      </c>
      <c r="O147" t="s">
        <v>23</v>
      </c>
      <c r="P147">
        <v>-82</v>
      </c>
    </row>
    <row r="148" spans="1:16" x14ac:dyDescent="0.3">
      <c r="A148">
        <v>31361812</v>
      </c>
      <c r="B148">
        <v>876646</v>
      </c>
      <c r="C148">
        <v>239589</v>
      </c>
      <c r="D148">
        <v>5970</v>
      </c>
      <c r="E148">
        <v>14603</v>
      </c>
      <c r="F148">
        <v>1</v>
      </c>
      <c r="G148">
        <v>1194</v>
      </c>
      <c r="H148">
        <v>20</v>
      </c>
      <c r="I148" t="s">
        <v>437</v>
      </c>
      <c r="J148">
        <v>5</v>
      </c>
      <c r="K148" t="s">
        <v>365</v>
      </c>
      <c r="L148" t="s">
        <v>39</v>
      </c>
      <c r="M148" t="s">
        <v>18</v>
      </c>
      <c r="N148">
        <v>4776</v>
      </c>
      <c r="O148" t="s">
        <v>21</v>
      </c>
      <c r="P148">
        <v>-9827</v>
      </c>
    </row>
    <row r="149" spans="1:16" x14ac:dyDescent="0.3">
      <c r="A149">
        <v>70407340</v>
      </c>
      <c r="B149">
        <v>876646</v>
      </c>
      <c r="C149">
        <v>583041</v>
      </c>
      <c r="D149">
        <v>19239</v>
      </c>
      <c r="E149">
        <v>14603</v>
      </c>
      <c r="F149">
        <v>3</v>
      </c>
      <c r="G149">
        <v>5771.7</v>
      </c>
      <c r="H149">
        <v>10</v>
      </c>
      <c r="I149" t="s">
        <v>363</v>
      </c>
      <c r="J149">
        <v>2</v>
      </c>
      <c r="K149" t="s">
        <v>63</v>
      </c>
      <c r="L149" t="s">
        <v>39</v>
      </c>
      <c r="M149" t="s">
        <v>17</v>
      </c>
      <c r="N149">
        <v>51945.3</v>
      </c>
      <c r="O149" t="s">
        <v>20</v>
      </c>
      <c r="P149">
        <v>8136.3</v>
      </c>
    </row>
    <row r="150" spans="1:16" x14ac:dyDescent="0.3">
      <c r="A150">
        <v>56600900</v>
      </c>
      <c r="B150">
        <v>876646</v>
      </c>
      <c r="C150">
        <v>967979</v>
      </c>
      <c r="D150">
        <v>1675</v>
      </c>
      <c r="E150">
        <v>14603</v>
      </c>
      <c r="F150">
        <v>2</v>
      </c>
      <c r="G150">
        <v>0</v>
      </c>
      <c r="H150">
        <v>0</v>
      </c>
      <c r="I150" t="s">
        <v>319</v>
      </c>
      <c r="J150">
        <v>7</v>
      </c>
      <c r="K150" t="s">
        <v>473</v>
      </c>
      <c r="L150" t="s">
        <v>39</v>
      </c>
      <c r="M150" t="s">
        <v>16</v>
      </c>
      <c r="N150">
        <v>3350</v>
      </c>
      <c r="O150" t="s">
        <v>21</v>
      </c>
      <c r="P150">
        <v>-25856</v>
      </c>
    </row>
    <row r="151" spans="1:16" x14ac:dyDescent="0.3">
      <c r="A151">
        <v>59737181</v>
      </c>
      <c r="B151">
        <v>876646</v>
      </c>
      <c r="C151">
        <v>954388</v>
      </c>
      <c r="D151">
        <v>18630</v>
      </c>
      <c r="E151">
        <v>14603</v>
      </c>
      <c r="F151">
        <v>1</v>
      </c>
      <c r="G151">
        <v>0</v>
      </c>
      <c r="H151">
        <v>0</v>
      </c>
      <c r="I151" t="s">
        <v>393</v>
      </c>
      <c r="J151">
        <v>1</v>
      </c>
      <c r="K151" t="s">
        <v>215</v>
      </c>
      <c r="L151" t="s">
        <v>39</v>
      </c>
      <c r="M151" t="s">
        <v>15</v>
      </c>
      <c r="N151">
        <v>18630</v>
      </c>
      <c r="O151" t="s">
        <v>23</v>
      </c>
      <c r="P151">
        <v>4027</v>
      </c>
    </row>
    <row r="152" spans="1:16" x14ac:dyDescent="0.3">
      <c r="A152">
        <v>58612055</v>
      </c>
      <c r="B152">
        <v>876646</v>
      </c>
      <c r="C152">
        <v>591794</v>
      </c>
      <c r="D152">
        <v>17152</v>
      </c>
      <c r="E152">
        <v>14603</v>
      </c>
      <c r="F152">
        <v>4</v>
      </c>
      <c r="G152">
        <v>0</v>
      </c>
      <c r="H152">
        <v>0</v>
      </c>
      <c r="I152" t="s">
        <v>313</v>
      </c>
      <c r="J152">
        <v>3</v>
      </c>
      <c r="K152" t="s">
        <v>280</v>
      </c>
      <c r="L152" t="s">
        <v>39</v>
      </c>
      <c r="M152" t="s">
        <v>16</v>
      </c>
      <c r="N152">
        <v>68608</v>
      </c>
      <c r="O152" t="s">
        <v>21</v>
      </c>
      <c r="P152">
        <v>10196</v>
      </c>
    </row>
    <row r="153" spans="1:16" x14ac:dyDescent="0.3">
      <c r="A153">
        <v>34406132</v>
      </c>
      <c r="B153">
        <v>876646</v>
      </c>
      <c r="C153">
        <v>352387</v>
      </c>
      <c r="D153">
        <v>8603</v>
      </c>
      <c r="E153">
        <v>14603</v>
      </c>
      <c r="F153">
        <v>3</v>
      </c>
      <c r="G153">
        <v>0</v>
      </c>
      <c r="H153">
        <v>0</v>
      </c>
      <c r="I153" t="s">
        <v>502</v>
      </c>
      <c r="J153">
        <v>6</v>
      </c>
      <c r="K153" t="s">
        <v>258</v>
      </c>
      <c r="L153" t="s">
        <v>39</v>
      </c>
      <c r="M153" t="s">
        <v>17</v>
      </c>
      <c r="N153">
        <v>25809</v>
      </c>
      <c r="O153" t="s">
        <v>22</v>
      </c>
      <c r="P153">
        <v>-18000</v>
      </c>
    </row>
    <row r="154" spans="1:16" x14ac:dyDescent="0.3">
      <c r="A154">
        <v>44675473</v>
      </c>
      <c r="B154">
        <v>876646</v>
      </c>
      <c r="C154">
        <v>707259</v>
      </c>
      <c r="D154">
        <v>12713</v>
      </c>
      <c r="E154">
        <v>14603</v>
      </c>
      <c r="F154">
        <v>1</v>
      </c>
      <c r="G154">
        <v>635.65</v>
      </c>
      <c r="H154">
        <v>5</v>
      </c>
      <c r="I154" t="s">
        <v>200</v>
      </c>
      <c r="J154">
        <v>6</v>
      </c>
      <c r="K154" t="s">
        <v>54</v>
      </c>
      <c r="L154" t="s">
        <v>39</v>
      </c>
      <c r="M154" t="s">
        <v>17</v>
      </c>
      <c r="N154">
        <v>12077.35</v>
      </c>
      <c r="O154" t="s">
        <v>20</v>
      </c>
      <c r="P154">
        <v>-2525.65</v>
      </c>
    </row>
    <row r="155" spans="1:16" x14ac:dyDescent="0.3">
      <c r="A155">
        <v>84270583</v>
      </c>
      <c r="B155">
        <v>876646</v>
      </c>
      <c r="C155">
        <v>891423</v>
      </c>
      <c r="D155">
        <v>5718</v>
      </c>
      <c r="E155">
        <v>14603</v>
      </c>
      <c r="F155">
        <v>1</v>
      </c>
      <c r="G155">
        <v>0</v>
      </c>
      <c r="H155">
        <v>0</v>
      </c>
      <c r="I155" t="s">
        <v>310</v>
      </c>
      <c r="J155">
        <v>5</v>
      </c>
      <c r="K155" t="s">
        <v>280</v>
      </c>
      <c r="L155" t="s">
        <v>39</v>
      </c>
      <c r="M155" t="s">
        <v>18</v>
      </c>
      <c r="N155">
        <v>5718</v>
      </c>
      <c r="O155" t="s">
        <v>24</v>
      </c>
      <c r="P155">
        <v>-8885</v>
      </c>
    </row>
    <row r="156" spans="1:16" x14ac:dyDescent="0.3">
      <c r="A156">
        <v>11646234</v>
      </c>
      <c r="B156">
        <v>876646</v>
      </c>
      <c r="C156">
        <v>835818</v>
      </c>
      <c r="D156">
        <v>10042</v>
      </c>
      <c r="E156">
        <v>14603</v>
      </c>
      <c r="F156">
        <v>2</v>
      </c>
      <c r="G156">
        <v>0</v>
      </c>
      <c r="H156">
        <v>0</v>
      </c>
      <c r="I156" t="s">
        <v>343</v>
      </c>
      <c r="J156">
        <v>3</v>
      </c>
      <c r="K156" t="s">
        <v>151</v>
      </c>
      <c r="L156" t="s">
        <v>39</v>
      </c>
      <c r="M156" t="s">
        <v>16</v>
      </c>
      <c r="N156">
        <v>20084</v>
      </c>
      <c r="O156" t="s">
        <v>21</v>
      </c>
      <c r="P156">
        <v>-9122</v>
      </c>
    </row>
    <row r="157" spans="1:16" x14ac:dyDescent="0.3">
      <c r="A157">
        <v>23318904</v>
      </c>
      <c r="B157">
        <v>876646</v>
      </c>
      <c r="C157">
        <v>698969</v>
      </c>
      <c r="D157">
        <v>3658</v>
      </c>
      <c r="E157">
        <v>14603</v>
      </c>
      <c r="F157">
        <v>1</v>
      </c>
      <c r="G157">
        <v>0</v>
      </c>
      <c r="H157">
        <v>0</v>
      </c>
      <c r="I157" t="s">
        <v>246</v>
      </c>
      <c r="J157">
        <v>6</v>
      </c>
      <c r="K157" t="s">
        <v>76</v>
      </c>
      <c r="L157" t="s">
        <v>39</v>
      </c>
      <c r="M157" t="s">
        <v>18</v>
      </c>
      <c r="N157">
        <v>3658</v>
      </c>
      <c r="O157" t="s">
        <v>21</v>
      </c>
      <c r="P157">
        <v>-10945</v>
      </c>
    </row>
    <row r="158" spans="1:16" x14ac:dyDescent="0.3">
      <c r="A158">
        <v>73070585</v>
      </c>
      <c r="B158">
        <v>876646</v>
      </c>
      <c r="C158">
        <v>842108</v>
      </c>
      <c r="D158">
        <v>19668</v>
      </c>
      <c r="E158">
        <v>14603</v>
      </c>
      <c r="F158">
        <v>3</v>
      </c>
      <c r="G158">
        <v>0</v>
      </c>
      <c r="H158">
        <v>0</v>
      </c>
      <c r="I158" t="s">
        <v>269</v>
      </c>
      <c r="J158">
        <v>6</v>
      </c>
      <c r="K158" t="s">
        <v>228</v>
      </c>
      <c r="L158" t="s">
        <v>39</v>
      </c>
      <c r="M158" t="s">
        <v>16</v>
      </c>
      <c r="N158">
        <v>59004</v>
      </c>
      <c r="O158" t="s">
        <v>21</v>
      </c>
      <c r="P158">
        <v>15195</v>
      </c>
    </row>
    <row r="159" spans="1:16" x14ac:dyDescent="0.3">
      <c r="A159">
        <v>29090631</v>
      </c>
      <c r="B159">
        <v>876646</v>
      </c>
      <c r="C159">
        <v>500441</v>
      </c>
      <c r="D159">
        <v>12113</v>
      </c>
      <c r="E159">
        <v>14603</v>
      </c>
      <c r="F159">
        <v>2</v>
      </c>
      <c r="G159">
        <v>3633.9</v>
      </c>
      <c r="H159">
        <v>15</v>
      </c>
      <c r="I159" t="s">
        <v>45</v>
      </c>
      <c r="J159">
        <v>2</v>
      </c>
      <c r="K159" t="s">
        <v>208</v>
      </c>
      <c r="L159" t="s">
        <v>39</v>
      </c>
      <c r="M159" t="s">
        <v>17</v>
      </c>
      <c r="N159">
        <v>20592.099999999999</v>
      </c>
      <c r="O159" t="s">
        <v>20</v>
      </c>
      <c r="P159">
        <v>-8613.9</v>
      </c>
    </row>
    <row r="160" spans="1:16" x14ac:dyDescent="0.3">
      <c r="A160">
        <v>89865458</v>
      </c>
      <c r="B160">
        <v>876646</v>
      </c>
      <c r="C160">
        <v>596119</v>
      </c>
      <c r="D160">
        <v>10697</v>
      </c>
      <c r="E160">
        <v>14603</v>
      </c>
      <c r="F160">
        <v>3</v>
      </c>
      <c r="G160">
        <v>0</v>
      </c>
      <c r="H160">
        <v>0</v>
      </c>
      <c r="I160" t="s">
        <v>276</v>
      </c>
      <c r="J160">
        <v>3</v>
      </c>
      <c r="K160" t="s">
        <v>112</v>
      </c>
      <c r="L160" t="s">
        <v>39</v>
      </c>
      <c r="M160" t="s">
        <v>15</v>
      </c>
      <c r="N160">
        <v>32091</v>
      </c>
      <c r="O160" t="s">
        <v>21</v>
      </c>
      <c r="P160">
        <v>-11718</v>
      </c>
    </row>
    <row r="161" spans="1:16" x14ac:dyDescent="0.3">
      <c r="A161">
        <v>91029073</v>
      </c>
      <c r="B161">
        <v>876646</v>
      </c>
      <c r="C161">
        <v>262952</v>
      </c>
      <c r="D161">
        <v>11227</v>
      </c>
      <c r="E161">
        <v>14603</v>
      </c>
      <c r="F161">
        <v>4</v>
      </c>
      <c r="G161">
        <v>2245.4</v>
      </c>
      <c r="H161">
        <v>5</v>
      </c>
      <c r="I161" t="s">
        <v>331</v>
      </c>
      <c r="J161">
        <v>1</v>
      </c>
      <c r="K161" t="s">
        <v>211</v>
      </c>
      <c r="L161" t="s">
        <v>39</v>
      </c>
      <c r="M161" t="s">
        <v>15</v>
      </c>
      <c r="N161">
        <v>42662.6</v>
      </c>
      <c r="O161" t="s">
        <v>20</v>
      </c>
      <c r="P161">
        <v>-15749.4</v>
      </c>
    </row>
    <row r="162" spans="1:16" x14ac:dyDescent="0.3">
      <c r="A162">
        <v>51708177</v>
      </c>
      <c r="B162">
        <v>876646</v>
      </c>
      <c r="C162">
        <v>835988</v>
      </c>
      <c r="D162">
        <v>16508</v>
      </c>
      <c r="E162">
        <v>14603</v>
      </c>
      <c r="F162">
        <v>1</v>
      </c>
      <c r="G162">
        <v>0</v>
      </c>
      <c r="H162">
        <v>0</v>
      </c>
      <c r="I162" t="s">
        <v>332</v>
      </c>
      <c r="J162">
        <v>7</v>
      </c>
      <c r="K162" t="s">
        <v>87</v>
      </c>
      <c r="L162" t="s">
        <v>39</v>
      </c>
      <c r="M162" t="s">
        <v>17</v>
      </c>
      <c r="N162">
        <v>16508</v>
      </c>
      <c r="O162" t="s">
        <v>20</v>
      </c>
      <c r="P162">
        <v>1905</v>
      </c>
    </row>
    <row r="163" spans="1:16" x14ac:dyDescent="0.3">
      <c r="A163">
        <v>30665654</v>
      </c>
      <c r="B163">
        <v>876646</v>
      </c>
      <c r="C163">
        <v>468371</v>
      </c>
      <c r="D163">
        <v>12017</v>
      </c>
      <c r="E163">
        <v>14603</v>
      </c>
      <c r="F163">
        <v>3</v>
      </c>
      <c r="G163">
        <v>0</v>
      </c>
      <c r="H163">
        <v>0</v>
      </c>
      <c r="I163" t="s">
        <v>211</v>
      </c>
      <c r="J163">
        <v>1</v>
      </c>
      <c r="K163" t="s">
        <v>67</v>
      </c>
      <c r="L163" t="s">
        <v>39</v>
      </c>
      <c r="M163" t="s">
        <v>15</v>
      </c>
      <c r="N163">
        <v>36051</v>
      </c>
      <c r="O163" t="s">
        <v>23</v>
      </c>
      <c r="P163">
        <v>-7758</v>
      </c>
    </row>
    <row r="164" spans="1:16" x14ac:dyDescent="0.3">
      <c r="A164">
        <v>49172995</v>
      </c>
      <c r="B164">
        <v>876646</v>
      </c>
      <c r="C164">
        <v>761091</v>
      </c>
      <c r="D164">
        <v>3580</v>
      </c>
      <c r="E164">
        <v>14603</v>
      </c>
      <c r="F164">
        <v>1</v>
      </c>
      <c r="G164">
        <v>716</v>
      </c>
      <c r="H164">
        <v>20</v>
      </c>
      <c r="I164" t="s">
        <v>395</v>
      </c>
      <c r="J164">
        <v>6</v>
      </c>
      <c r="K164" t="s">
        <v>126</v>
      </c>
      <c r="L164" t="s">
        <v>39</v>
      </c>
      <c r="M164" t="s">
        <v>15</v>
      </c>
      <c r="N164">
        <v>2864</v>
      </c>
      <c r="O164" t="s">
        <v>22</v>
      </c>
      <c r="P164">
        <v>-11739</v>
      </c>
    </row>
    <row r="165" spans="1:16" x14ac:dyDescent="0.3">
      <c r="A165">
        <v>73013961</v>
      </c>
      <c r="B165">
        <v>876646</v>
      </c>
      <c r="C165">
        <v>391755</v>
      </c>
      <c r="D165">
        <v>19756</v>
      </c>
      <c r="E165">
        <v>14603</v>
      </c>
      <c r="F165">
        <v>3</v>
      </c>
      <c r="G165">
        <v>2963.4</v>
      </c>
      <c r="H165">
        <v>5</v>
      </c>
      <c r="I165" t="s">
        <v>387</v>
      </c>
      <c r="J165">
        <v>6</v>
      </c>
      <c r="K165" t="s">
        <v>194</v>
      </c>
      <c r="L165" t="s">
        <v>39</v>
      </c>
      <c r="M165" t="s">
        <v>15</v>
      </c>
      <c r="N165">
        <v>56304.6</v>
      </c>
      <c r="O165" t="s">
        <v>20</v>
      </c>
      <c r="P165">
        <v>12495.6</v>
      </c>
    </row>
    <row r="166" spans="1:16" x14ac:dyDescent="0.3">
      <c r="A166">
        <v>75491202</v>
      </c>
      <c r="B166">
        <v>876646</v>
      </c>
      <c r="C166">
        <v>699687</v>
      </c>
      <c r="D166">
        <v>4755</v>
      </c>
      <c r="E166">
        <v>14603</v>
      </c>
      <c r="F166">
        <v>1</v>
      </c>
      <c r="G166">
        <v>0</v>
      </c>
      <c r="H166">
        <v>0</v>
      </c>
      <c r="I166" t="s">
        <v>392</v>
      </c>
      <c r="J166">
        <v>4</v>
      </c>
      <c r="K166" t="s">
        <v>287</v>
      </c>
      <c r="L166" t="s">
        <v>39</v>
      </c>
      <c r="M166" t="s">
        <v>15</v>
      </c>
      <c r="N166">
        <v>4755</v>
      </c>
      <c r="O166" t="s">
        <v>20</v>
      </c>
      <c r="P166">
        <v>-9848</v>
      </c>
    </row>
    <row r="167" spans="1:16" x14ac:dyDescent="0.3">
      <c r="A167">
        <v>93176117</v>
      </c>
      <c r="B167">
        <v>876646</v>
      </c>
      <c r="C167">
        <v>862398</v>
      </c>
      <c r="D167">
        <v>8403</v>
      </c>
      <c r="E167">
        <v>14603</v>
      </c>
      <c r="F167">
        <v>1</v>
      </c>
      <c r="G167">
        <v>420.15</v>
      </c>
      <c r="H167">
        <v>5</v>
      </c>
      <c r="I167" t="s">
        <v>253</v>
      </c>
      <c r="J167">
        <v>5</v>
      </c>
      <c r="K167" t="s">
        <v>165</v>
      </c>
      <c r="L167" t="s">
        <v>39</v>
      </c>
      <c r="M167" t="s">
        <v>15</v>
      </c>
      <c r="N167">
        <v>7982.85</v>
      </c>
      <c r="O167" t="s">
        <v>22</v>
      </c>
      <c r="P167">
        <v>-6620.15</v>
      </c>
    </row>
    <row r="168" spans="1:16" x14ac:dyDescent="0.3">
      <c r="A168">
        <v>48605268</v>
      </c>
      <c r="B168">
        <v>876646</v>
      </c>
      <c r="C168">
        <v>570711</v>
      </c>
      <c r="D168">
        <v>19696</v>
      </c>
      <c r="E168">
        <v>14603</v>
      </c>
      <c r="F168">
        <v>1</v>
      </c>
      <c r="G168">
        <v>1969.6</v>
      </c>
      <c r="H168">
        <v>10</v>
      </c>
      <c r="I168" t="s">
        <v>325</v>
      </c>
      <c r="J168">
        <v>3</v>
      </c>
      <c r="K168" t="s">
        <v>120</v>
      </c>
      <c r="L168" t="s">
        <v>39</v>
      </c>
      <c r="M168" t="s">
        <v>18</v>
      </c>
      <c r="N168">
        <v>17726.400000000001</v>
      </c>
      <c r="O168" t="s">
        <v>23</v>
      </c>
      <c r="P168">
        <v>3123.4</v>
      </c>
    </row>
    <row r="169" spans="1:16" x14ac:dyDescent="0.3">
      <c r="A169">
        <v>69287967</v>
      </c>
      <c r="B169">
        <v>876646</v>
      </c>
      <c r="C169">
        <v>593282</v>
      </c>
      <c r="D169">
        <v>11689</v>
      </c>
      <c r="E169">
        <v>14603</v>
      </c>
      <c r="F169">
        <v>1</v>
      </c>
      <c r="G169">
        <v>0</v>
      </c>
      <c r="H169">
        <v>0</v>
      </c>
      <c r="I169" t="s">
        <v>185</v>
      </c>
      <c r="J169">
        <v>2</v>
      </c>
      <c r="K169" t="s">
        <v>38</v>
      </c>
      <c r="L169" t="s">
        <v>39</v>
      </c>
      <c r="M169" t="s">
        <v>15</v>
      </c>
      <c r="N169">
        <v>11689</v>
      </c>
      <c r="O169" t="s">
        <v>20</v>
      </c>
      <c r="P169">
        <v>-2914</v>
      </c>
    </row>
    <row r="170" spans="1:16" x14ac:dyDescent="0.3">
      <c r="A170">
        <v>95756900</v>
      </c>
      <c r="B170">
        <v>876646</v>
      </c>
      <c r="C170">
        <v>860458</v>
      </c>
      <c r="D170">
        <v>662</v>
      </c>
      <c r="E170">
        <v>14603</v>
      </c>
      <c r="F170">
        <v>4</v>
      </c>
      <c r="G170">
        <v>132.4</v>
      </c>
      <c r="H170">
        <v>5</v>
      </c>
      <c r="I170" t="s">
        <v>228</v>
      </c>
      <c r="J170">
        <v>5</v>
      </c>
      <c r="K170" t="s">
        <v>229</v>
      </c>
      <c r="L170" t="s">
        <v>39</v>
      </c>
      <c r="M170" t="s">
        <v>16</v>
      </c>
      <c r="N170">
        <v>2515.6</v>
      </c>
      <c r="O170" t="s">
        <v>22</v>
      </c>
      <c r="P170">
        <v>-55896.4</v>
      </c>
    </row>
    <row r="171" spans="1:16" x14ac:dyDescent="0.3">
      <c r="A171">
        <v>55461591</v>
      </c>
      <c r="B171">
        <v>876646</v>
      </c>
      <c r="C171">
        <v>776289</v>
      </c>
      <c r="D171">
        <v>14802</v>
      </c>
      <c r="E171">
        <v>14603</v>
      </c>
      <c r="F171">
        <v>3</v>
      </c>
      <c r="G171">
        <v>0</v>
      </c>
      <c r="H171">
        <v>0</v>
      </c>
      <c r="I171" t="s">
        <v>338</v>
      </c>
      <c r="J171">
        <v>7</v>
      </c>
      <c r="K171" t="s">
        <v>446</v>
      </c>
      <c r="L171" t="s">
        <v>39</v>
      </c>
      <c r="M171" t="s">
        <v>15</v>
      </c>
      <c r="N171">
        <v>44406</v>
      </c>
      <c r="O171" t="s">
        <v>24</v>
      </c>
      <c r="P171">
        <v>597</v>
      </c>
    </row>
    <row r="172" spans="1:16" x14ac:dyDescent="0.3">
      <c r="A172">
        <v>62958901</v>
      </c>
      <c r="B172">
        <v>876646</v>
      </c>
      <c r="C172">
        <v>200096</v>
      </c>
      <c r="D172">
        <v>7025</v>
      </c>
      <c r="E172">
        <v>14603</v>
      </c>
      <c r="F172">
        <v>2</v>
      </c>
      <c r="G172">
        <v>0</v>
      </c>
      <c r="H172">
        <v>0</v>
      </c>
      <c r="I172" t="s">
        <v>253</v>
      </c>
      <c r="J172">
        <v>4</v>
      </c>
      <c r="K172" t="s">
        <v>80</v>
      </c>
      <c r="L172" t="s">
        <v>39</v>
      </c>
      <c r="M172" t="s">
        <v>17</v>
      </c>
      <c r="N172">
        <v>14050</v>
      </c>
      <c r="O172" t="s">
        <v>21</v>
      </c>
      <c r="P172">
        <v>-15156</v>
      </c>
    </row>
    <row r="173" spans="1:16" x14ac:dyDescent="0.3">
      <c r="A173">
        <v>64776386</v>
      </c>
      <c r="B173">
        <v>876646</v>
      </c>
      <c r="C173">
        <v>222390</v>
      </c>
      <c r="D173">
        <v>12143</v>
      </c>
      <c r="E173">
        <v>14603</v>
      </c>
      <c r="F173">
        <v>2</v>
      </c>
      <c r="G173">
        <v>0</v>
      </c>
      <c r="H173">
        <v>0</v>
      </c>
      <c r="I173" t="s">
        <v>509</v>
      </c>
      <c r="J173">
        <v>7</v>
      </c>
      <c r="K173" t="s">
        <v>510</v>
      </c>
      <c r="L173" t="s">
        <v>39</v>
      </c>
      <c r="M173" t="s">
        <v>16</v>
      </c>
      <c r="N173">
        <v>24286</v>
      </c>
      <c r="O173" t="s">
        <v>20</v>
      </c>
      <c r="P173">
        <v>-4920</v>
      </c>
    </row>
    <row r="174" spans="1:16" x14ac:dyDescent="0.3">
      <c r="A174">
        <v>14391105</v>
      </c>
      <c r="B174">
        <v>876646</v>
      </c>
      <c r="C174">
        <v>431444</v>
      </c>
      <c r="D174">
        <v>8382</v>
      </c>
      <c r="E174">
        <v>14603</v>
      </c>
      <c r="F174">
        <v>1</v>
      </c>
      <c r="G174">
        <v>0</v>
      </c>
      <c r="H174">
        <v>0</v>
      </c>
      <c r="I174" t="s">
        <v>415</v>
      </c>
      <c r="J174">
        <v>5</v>
      </c>
      <c r="K174" t="s">
        <v>371</v>
      </c>
      <c r="L174" t="s">
        <v>39</v>
      </c>
      <c r="M174" t="s">
        <v>15</v>
      </c>
      <c r="N174">
        <v>8382</v>
      </c>
      <c r="O174" t="s">
        <v>21</v>
      </c>
      <c r="P174">
        <v>-6221</v>
      </c>
    </row>
    <row r="175" spans="1:16" x14ac:dyDescent="0.3">
      <c r="A175">
        <v>69509870</v>
      </c>
      <c r="B175">
        <v>876646</v>
      </c>
      <c r="C175">
        <v>844610</v>
      </c>
      <c r="D175">
        <v>8668</v>
      </c>
      <c r="E175">
        <v>14603</v>
      </c>
      <c r="F175">
        <v>1</v>
      </c>
      <c r="G175">
        <v>0</v>
      </c>
      <c r="H175">
        <v>0</v>
      </c>
      <c r="I175" t="s">
        <v>183</v>
      </c>
      <c r="J175">
        <v>5</v>
      </c>
      <c r="K175" t="s">
        <v>529</v>
      </c>
      <c r="L175" t="s">
        <v>39</v>
      </c>
      <c r="M175" t="s">
        <v>16</v>
      </c>
      <c r="N175">
        <v>8668</v>
      </c>
      <c r="O175" t="s">
        <v>21</v>
      </c>
      <c r="P175">
        <v>-5935</v>
      </c>
    </row>
    <row r="176" spans="1:16" x14ac:dyDescent="0.3">
      <c r="A176">
        <v>82506491</v>
      </c>
      <c r="B176">
        <v>876646</v>
      </c>
      <c r="C176">
        <v>489511</v>
      </c>
      <c r="D176">
        <v>9452</v>
      </c>
      <c r="E176">
        <v>14603</v>
      </c>
      <c r="F176">
        <v>2</v>
      </c>
      <c r="G176">
        <v>1890.4</v>
      </c>
      <c r="H176">
        <v>10</v>
      </c>
      <c r="I176" t="s">
        <v>114</v>
      </c>
      <c r="J176">
        <v>7</v>
      </c>
      <c r="K176" t="s">
        <v>326</v>
      </c>
      <c r="L176" t="s">
        <v>39</v>
      </c>
      <c r="M176" t="s">
        <v>15</v>
      </c>
      <c r="N176">
        <v>17013.599999999999</v>
      </c>
      <c r="O176" t="s">
        <v>21</v>
      </c>
      <c r="P176">
        <v>-12192.4</v>
      </c>
    </row>
    <row r="177" spans="1:16" x14ac:dyDescent="0.3">
      <c r="A177">
        <v>43642236</v>
      </c>
      <c r="B177">
        <v>876646</v>
      </c>
      <c r="C177">
        <v>283840</v>
      </c>
      <c r="D177">
        <v>17826</v>
      </c>
      <c r="E177">
        <v>14603</v>
      </c>
      <c r="F177">
        <v>1</v>
      </c>
      <c r="G177">
        <v>0</v>
      </c>
      <c r="H177">
        <v>0</v>
      </c>
      <c r="I177" t="s">
        <v>233</v>
      </c>
      <c r="J177">
        <v>2</v>
      </c>
      <c r="K177" t="s">
        <v>311</v>
      </c>
      <c r="L177" t="s">
        <v>39</v>
      </c>
      <c r="M177" t="s">
        <v>17</v>
      </c>
      <c r="N177">
        <v>17826</v>
      </c>
      <c r="O177" t="s">
        <v>22</v>
      </c>
      <c r="P177">
        <v>3223</v>
      </c>
    </row>
    <row r="178" spans="1:16" x14ac:dyDescent="0.3">
      <c r="A178">
        <v>58082464</v>
      </c>
      <c r="B178">
        <v>876646</v>
      </c>
      <c r="C178">
        <v>304442</v>
      </c>
      <c r="D178">
        <v>1866</v>
      </c>
      <c r="E178">
        <v>14603</v>
      </c>
      <c r="F178">
        <v>1</v>
      </c>
      <c r="G178">
        <v>0</v>
      </c>
      <c r="H178">
        <v>0</v>
      </c>
      <c r="I178" t="s">
        <v>297</v>
      </c>
      <c r="J178">
        <v>4</v>
      </c>
      <c r="K178" t="s">
        <v>205</v>
      </c>
      <c r="L178" t="s">
        <v>39</v>
      </c>
      <c r="M178" t="s">
        <v>18</v>
      </c>
      <c r="N178">
        <v>1866</v>
      </c>
      <c r="O178" t="s">
        <v>20</v>
      </c>
      <c r="P178">
        <v>-12737</v>
      </c>
    </row>
    <row r="179" spans="1:16" x14ac:dyDescent="0.3">
      <c r="A179">
        <v>79987997</v>
      </c>
      <c r="B179">
        <v>876646</v>
      </c>
      <c r="C179">
        <v>536318</v>
      </c>
      <c r="D179">
        <v>9685</v>
      </c>
      <c r="E179">
        <v>14603</v>
      </c>
      <c r="F179">
        <v>1</v>
      </c>
      <c r="G179">
        <v>0</v>
      </c>
      <c r="H179">
        <v>0</v>
      </c>
      <c r="I179" t="s">
        <v>332</v>
      </c>
      <c r="J179">
        <v>6</v>
      </c>
      <c r="K179" t="s">
        <v>276</v>
      </c>
      <c r="L179" t="s">
        <v>39</v>
      </c>
      <c r="M179" t="s">
        <v>15</v>
      </c>
      <c r="N179">
        <v>9685</v>
      </c>
      <c r="O179" t="s">
        <v>23</v>
      </c>
      <c r="P179">
        <v>-4918</v>
      </c>
    </row>
    <row r="180" spans="1:16" x14ac:dyDescent="0.3">
      <c r="A180">
        <v>22513132</v>
      </c>
      <c r="B180">
        <v>876646</v>
      </c>
      <c r="C180">
        <v>774842</v>
      </c>
      <c r="D180">
        <v>5003</v>
      </c>
      <c r="E180">
        <v>14603</v>
      </c>
      <c r="F180">
        <v>4</v>
      </c>
      <c r="G180">
        <v>1000.6</v>
      </c>
      <c r="H180">
        <v>5</v>
      </c>
      <c r="I180" t="s">
        <v>135</v>
      </c>
      <c r="J180">
        <v>2</v>
      </c>
      <c r="K180" t="s">
        <v>266</v>
      </c>
      <c r="L180" t="s">
        <v>39</v>
      </c>
      <c r="M180" t="s">
        <v>16</v>
      </c>
      <c r="N180">
        <v>19011.400000000001</v>
      </c>
      <c r="O180" t="s">
        <v>21</v>
      </c>
      <c r="P180">
        <v>-39400.6</v>
      </c>
    </row>
    <row r="181" spans="1:16" x14ac:dyDescent="0.3">
      <c r="A181">
        <v>84724345</v>
      </c>
      <c r="B181">
        <v>876646</v>
      </c>
      <c r="C181">
        <v>830025</v>
      </c>
      <c r="D181">
        <v>9809</v>
      </c>
      <c r="E181">
        <v>14603</v>
      </c>
      <c r="F181">
        <v>1</v>
      </c>
      <c r="G181">
        <v>0</v>
      </c>
      <c r="H181">
        <v>0</v>
      </c>
      <c r="I181" t="s">
        <v>545</v>
      </c>
      <c r="J181">
        <v>5</v>
      </c>
      <c r="K181" t="s">
        <v>307</v>
      </c>
      <c r="L181" t="s">
        <v>39</v>
      </c>
      <c r="M181" t="s">
        <v>15</v>
      </c>
      <c r="N181">
        <v>9809</v>
      </c>
      <c r="O181" t="s">
        <v>20</v>
      </c>
      <c r="P181">
        <v>-4794</v>
      </c>
    </row>
    <row r="182" spans="1:16" x14ac:dyDescent="0.3">
      <c r="A182">
        <v>50455821</v>
      </c>
      <c r="B182">
        <v>876646</v>
      </c>
      <c r="C182">
        <v>283953</v>
      </c>
      <c r="D182">
        <v>795</v>
      </c>
      <c r="E182">
        <v>14603</v>
      </c>
      <c r="F182">
        <v>3</v>
      </c>
      <c r="G182">
        <v>119.25</v>
      </c>
      <c r="H182">
        <v>5</v>
      </c>
      <c r="I182" t="s">
        <v>416</v>
      </c>
      <c r="J182">
        <v>3</v>
      </c>
      <c r="K182" t="s">
        <v>165</v>
      </c>
      <c r="L182" t="s">
        <v>39</v>
      </c>
      <c r="M182" t="s">
        <v>15</v>
      </c>
      <c r="N182">
        <v>2265.75</v>
      </c>
      <c r="O182" t="s">
        <v>23</v>
      </c>
      <c r="P182">
        <v>-41543.25</v>
      </c>
    </row>
    <row r="183" spans="1:16" x14ac:dyDescent="0.3">
      <c r="A183">
        <v>87277086</v>
      </c>
      <c r="B183">
        <v>876646</v>
      </c>
      <c r="C183">
        <v>848127</v>
      </c>
      <c r="D183">
        <v>6448</v>
      </c>
      <c r="E183">
        <v>14603</v>
      </c>
      <c r="F183">
        <v>1</v>
      </c>
      <c r="G183">
        <v>644.79999999999995</v>
      </c>
      <c r="H183">
        <v>10</v>
      </c>
      <c r="I183" t="s">
        <v>389</v>
      </c>
      <c r="J183">
        <v>6</v>
      </c>
      <c r="K183" t="s">
        <v>470</v>
      </c>
      <c r="L183" t="s">
        <v>39</v>
      </c>
      <c r="M183" t="s">
        <v>15</v>
      </c>
      <c r="N183">
        <v>5803.2</v>
      </c>
      <c r="O183" t="s">
        <v>21</v>
      </c>
      <c r="P183">
        <v>-8799.7999999999993</v>
      </c>
    </row>
    <row r="184" spans="1:16" x14ac:dyDescent="0.3">
      <c r="A184">
        <v>42657384</v>
      </c>
      <c r="B184">
        <v>876646</v>
      </c>
      <c r="C184">
        <v>537666</v>
      </c>
      <c r="D184">
        <v>4944</v>
      </c>
      <c r="E184">
        <v>14603</v>
      </c>
      <c r="F184">
        <v>1</v>
      </c>
      <c r="G184">
        <v>0</v>
      </c>
      <c r="H184">
        <v>0</v>
      </c>
      <c r="I184" t="s">
        <v>227</v>
      </c>
      <c r="J184">
        <v>3</v>
      </c>
      <c r="K184" t="s">
        <v>511</v>
      </c>
      <c r="L184" t="s">
        <v>39</v>
      </c>
      <c r="M184" t="s">
        <v>16</v>
      </c>
      <c r="N184">
        <v>4944</v>
      </c>
      <c r="O184" t="s">
        <v>22</v>
      </c>
      <c r="P184">
        <v>-9659</v>
      </c>
    </row>
    <row r="185" spans="1:16" x14ac:dyDescent="0.3">
      <c r="A185">
        <v>20251466</v>
      </c>
      <c r="B185">
        <v>876646</v>
      </c>
      <c r="C185">
        <v>493212</v>
      </c>
      <c r="D185">
        <v>11988</v>
      </c>
      <c r="E185">
        <v>14603</v>
      </c>
      <c r="F185">
        <v>3</v>
      </c>
      <c r="G185">
        <v>3596.4</v>
      </c>
      <c r="H185">
        <v>10</v>
      </c>
      <c r="I185" t="s">
        <v>531</v>
      </c>
      <c r="J185">
        <v>3</v>
      </c>
      <c r="K185" t="s">
        <v>436</v>
      </c>
      <c r="L185" t="s">
        <v>39</v>
      </c>
      <c r="M185" t="s">
        <v>18</v>
      </c>
      <c r="N185">
        <v>32367.599999999999</v>
      </c>
      <c r="O185" t="s">
        <v>21</v>
      </c>
      <c r="P185">
        <v>-11441.4</v>
      </c>
    </row>
    <row r="186" spans="1:16" x14ac:dyDescent="0.3">
      <c r="A186">
        <v>87774890</v>
      </c>
      <c r="B186">
        <v>876646</v>
      </c>
      <c r="C186">
        <v>484459</v>
      </c>
      <c r="D186">
        <v>7106</v>
      </c>
      <c r="E186">
        <v>14603</v>
      </c>
      <c r="F186">
        <v>1</v>
      </c>
      <c r="G186">
        <v>0</v>
      </c>
      <c r="H186">
        <v>0</v>
      </c>
      <c r="I186" t="s">
        <v>488</v>
      </c>
      <c r="J186">
        <v>5</v>
      </c>
      <c r="K186" t="s">
        <v>195</v>
      </c>
      <c r="L186" t="s">
        <v>39</v>
      </c>
      <c r="M186" t="s">
        <v>15</v>
      </c>
      <c r="N186">
        <v>7106</v>
      </c>
      <c r="O186" t="s">
        <v>20</v>
      </c>
      <c r="P186">
        <v>-7497</v>
      </c>
    </row>
    <row r="187" spans="1:16" x14ac:dyDescent="0.3">
      <c r="A187">
        <v>53380275</v>
      </c>
      <c r="B187">
        <v>876646</v>
      </c>
      <c r="C187">
        <v>598851</v>
      </c>
      <c r="D187">
        <v>19412</v>
      </c>
      <c r="E187">
        <v>14603</v>
      </c>
      <c r="F187">
        <v>2</v>
      </c>
      <c r="G187">
        <v>0</v>
      </c>
      <c r="H187">
        <v>0</v>
      </c>
      <c r="I187" t="s">
        <v>86</v>
      </c>
      <c r="J187">
        <v>5</v>
      </c>
      <c r="K187" t="s">
        <v>306</v>
      </c>
      <c r="L187" t="s">
        <v>39</v>
      </c>
      <c r="M187" t="s">
        <v>17</v>
      </c>
      <c r="N187">
        <v>38824</v>
      </c>
      <c r="O187" t="s">
        <v>20</v>
      </c>
      <c r="P187">
        <v>9618</v>
      </c>
    </row>
    <row r="188" spans="1:16" x14ac:dyDescent="0.3">
      <c r="A188">
        <v>30261159</v>
      </c>
      <c r="B188">
        <v>876646</v>
      </c>
      <c r="C188">
        <v>300979</v>
      </c>
      <c r="D188">
        <v>18695</v>
      </c>
      <c r="E188">
        <v>14603</v>
      </c>
      <c r="F188">
        <v>1</v>
      </c>
      <c r="G188">
        <v>0</v>
      </c>
      <c r="H188">
        <v>0</v>
      </c>
      <c r="I188" t="s">
        <v>535</v>
      </c>
      <c r="J188">
        <v>3</v>
      </c>
      <c r="K188" t="s">
        <v>507</v>
      </c>
      <c r="L188" t="s">
        <v>39</v>
      </c>
      <c r="M188" t="s">
        <v>17</v>
      </c>
      <c r="N188">
        <v>18695</v>
      </c>
      <c r="O188" t="s">
        <v>21</v>
      </c>
      <c r="P188">
        <v>4092</v>
      </c>
    </row>
    <row r="189" spans="1:16" x14ac:dyDescent="0.3">
      <c r="A189">
        <v>19165226</v>
      </c>
      <c r="B189">
        <v>876646</v>
      </c>
      <c r="C189">
        <v>711174</v>
      </c>
      <c r="D189">
        <v>9785</v>
      </c>
      <c r="E189">
        <v>14603</v>
      </c>
      <c r="F189">
        <v>3</v>
      </c>
      <c r="G189">
        <v>0</v>
      </c>
      <c r="H189">
        <v>0</v>
      </c>
      <c r="I189" t="s">
        <v>166</v>
      </c>
      <c r="J189">
        <v>5</v>
      </c>
      <c r="K189" t="s">
        <v>167</v>
      </c>
      <c r="L189" t="s">
        <v>39</v>
      </c>
      <c r="M189" t="s">
        <v>15</v>
      </c>
      <c r="N189">
        <v>29355</v>
      </c>
      <c r="O189" t="s">
        <v>21</v>
      </c>
      <c r="P189">
        <v>-14454</v>
      </c>
    </row>
    <row r="190" spans="1:16" x14ac:dyDescent="0.3">
      <c r="A190">
        <v>72937522</v>
      </c>
      <c r="B190">
        <v>876646</v>
      </c>
      <c r="C190">
        <v>427999</v>
      </c>
      <c r="D190">
        <v>1025</v>
      </c>
      <c r="E190">
        <v>14603</v>
      </c>
      <c r="F190">
        <v>4</v>
      </c>
      <c r="G190">
        <v>205</v>
      </c>
      <c r="H190">
        <v>5</v>
      </c>
      <c r="I190" t="s">
        <v>275</v>
      </c>
      <c r="J190">
        <v>3</v>
      </c>
      <c r="K190" t="s">
        <v>454</v>
      </c>
      <c r="L190" t="s">
        <v>39</v>
      </c>
      <c r="M190" t="s">
        <v>15</v>
      </c>
      <c r="N190">
        <v>3895</v>
      </c>
      <c r="O190" t="s">
        <v>21</v>
      </c>
      <c r="P190">
        <v>-54517</v>
      </c>
    </row>
    <row r="191" spans="1:16" x14ac:dyDescent="0.3">
      <c r="A191">
        <v>96721710</v>
      </c>
      <c r="B191">
        <v>876646</v>
      </c>
      <c r="C191">
        <v>769578</v>
      </c>
      <c r="D191">
        <v>15634</v>
      </c>
      <c r="E191">
        <v>14603</v>
      </c>
      <c r="F191">
        <v>1</v>
      </c>
      <c r="G191">
        <v>0</v>
      </c>
      <c r="H191">
        <v>0</v>
      </c>
      <c r="I191" t="s">
        <v>461</v>
      </c>
      <c r="J191">
        <v>6</v>
      </c>
      <c r="K191" t="s">
        <v>195</v>
      </c>
      <c r="L191" t="s">
        <v>39</v>
      </c>
      <c r="M191" t="s">
        <v>17</v>
      </c>
      <c r="N191">
        <v>15634</v>
      </c>
      <c r="O191" t="s">
        <v>22</v>
      </c>
      <c r="P191">
        <v>1031</v>
      </c>
    </row>
    <row r="192" spans="1:16" x14ac:dyDescent="0.3">
      <c r="A192">
        <v>80339290</v>
      </c>
      <c r="B192">
        <v>876646</v>
      </c>
      <c r="C192">
        <v>589227</v>
      </c>
      <c r="D192">
        <v>2715</v>
      </c>
      <c r="E192">
        <v>14603</v>
      </c>
      <c r="F192">
        <v>4</v>
      </c>
      <c r="G192">
        <v>0</v>
      </c>
      <c r="H192">
        <v>0</v>
      </c>
      <c r="I192" t="s">
        <v>363</v>
      </c>
      <c r="J192">
        <v>2</v>
      </c>
      <c r="K192" t="s">
        <v>63</v>
      </c>
      <c r="L192" t="s">
        <v>39</v>
      </c>
      <c r="M192" t="s">
        <v>18</v>
      </c>
      <c r="N192">
        <v>10860</v>
      </c>
      <c r="O192" t="s">
        <v>20</v>
      </c>
      <c r="P192">
        <v>-47552</v>
      </c>
    </row>
    <row r="193" spans="1:16" x14ac:dyDescent="0.3">
      <c r="A193">
        <v>99068509</v>
      </c>
      <c r="B193">
        <v>876646</v>
      </c>
      <c r="C193">
        <v>448658</v>
      </c>
      <c r="D193">
        <v>13460</v>
      </c>
      <c r="E193">
        <v>14603</v>
      </c>
      <c r="F193">
        <v>1</v>
      </c>
      <c r="G193">
        <v>0</v>
      </c>
      <c r="H193">
        <v>0</v>
      </c>
      <c r="I193" t="s">
        <v>469</v>
      </c>
      <c r="J193">
        <v>5</v>
      </c>
      <c r="K193" t="s">
        <v>424</v>
      </c>
      <c r="L193" t="s">
        <v>39</v>
      </c>
      <c r="M193" t="s">
        <v>15</v>
      </c>
      <c r="N193">
        <v>13460</v>
      </c>
      <c r="O193" t="s">
        <v>20</v>
      </c>
      <c r="P193">
        <v>-1143</v>
      </c>
    </row>
    <row r="194" spans="1:16" x14ac:dyDescent="0.3">
      <c r="A194">
        <v>26733967</v>
      </c>
      <c r="B194">
        <v>876646</v>
      </c>
      <c r="C194">
        <v>421791</v>
      </c>
      <c r="D194">
        <v>9632</v>
      </c>
      <c r="E194">
        <v>14603</v>
      </c>
      <c r="F194">
        <v>2</v>
      </c>
      <c r="G194">
        <v>0</v>
      </c>
      <c r="H194">
        <v>0</v>
      </c>
      <c r="I194" t="s">
        <v>406</v>
      </c>
      <c r="J194">
        <v>5</v>
      </c>
      <c r="K194" t="s">
        <v>56</v>
      </c>
      <c r="L194" t="s">
        <v>39</v>
      </c>
      <c r="M194" t="s">
        <v>15</v>
      </c>
      <c r="N194">
        <v>19264</v>
      </c>
      <c r="O194" t="s">
        <v>21</v>
      </c>
      <c r="P194">
        <v>-9942</v>
      </c>
    </row>
    <row r="195" spans="1:16" x14ac:dyDescent="0.3">
      <c r="A195">
        <v>40137082</v>
      </c>
      <c r="B195">
        <v>876646</v>
      </c>
      <c r="C195">
        <v>396911</v>
      </c>
      <c r="D195">
        <v>12800</v>
      </c>
      <c r="E195">
        <v>14603</v>
      </c>
      <c r="F195">
        <v>1</v>
      </c>
      <c r="G195">
        <v>640</v>
      </c>
      <c r="H195">
        <v>5</v>
      </c>
      <c r="I195" t="s">
        <v>431</v>
      </c>
      <c r="J195">
        <v>5</v>
      </c>
      <c r="K195" t="s">
        <v>41</v>
      </c>
      <c r="L195" t="s">
        <v>39</v>
      </c>
      <c r="M195" t="s">
        <v>18</v>
      </c>
      <c r="N195">
        <v>12160</v>
      </c>
      <c r="O195" t="s">
        <v>22</v>
      </c>
      <c r="P195">
        <v>-2443</v>
      </c>
    </row>
    <row r="196" spans="1:16" x14ac:dyDescent="0.3">
      <c r="A196">
        <v>70210270</v>
      </c>
      <c r="B196">
        <v>876646</v>
      </c>
      <c r="C196">
        <v>889472</v>
      </c>
      <c r="D196">
        <v>2971</v>
      </c>
      <c r="E196">
        <v>14603</v>
      </c>
      <c r="F196">
        <v>2</v>
      </c>
      <c r="G196">
        <v>0</v>
      </c>
      <c r="H196">
        <v>0</v>
      </c>
      <c r="I196" t="s">
        <v>142</v>
      </c>
      <c r="J196">
        <v>2</v>
      </c>
      <c r="K196" t="s">
        <v>519</v>
      </c>
      <c r="L196" t="s">
        <v>39</v>
      </c>
      <c r="M196" t="s">
        <v>18</v>
      </c>
      <c r="N196">
        <v>5942</v>
      </c>
      <c r="O196" t="s">
        <v>23</v>
      </c>
      <c r="P196">
        <v>-23264</v>
      </c>
    </row>
    <row r="197" spans="1:16" x14ac:dyDescent="0.3">
      <c r="A197">
        <v>44349528</v>
      </c>
      <c r="B197">
        <v>876646</v>
      </c>
      <c r="C197">
        <v>832789</v>
      </c>
      <c r="D197">
        <v>9097</v>
      </c>
      <c r="E197">
        <v>14603</v>
      </c>
      <c r="F197">
        <v>1</v>
      </c>
      <c r="G197">
        <v>0</v>
      </c>
      <c r="H197">
        <v>0</v>
      </c>
      <c r="I197" t="s">
        <v>97</v>
      </c>
      <c r="J197">
        <v>4</v>
      </c>
      <c r="K197" t="s">
        <v>379</v>
      </c>
      <c r="L197" t="s">
        <v>39</v>
      </c>
      <c r="M197" t="s">
        <v>16</v>
      </c>
      <c r="N197">
        <v>9097</v>
      </c>
      <c r="O197" t="s">
        <v>23</v>
      </c>
      <c r="P197">
        <v>-5506</v>
      </c>
    </row>
    <row r="198" spans="1:16" x14ac:dyDescent="0.3">
      <c r="A198">
        <v>60103798</v>
      </c>
      <c r="B198">
        <v>876646</v>
      </c>
      <c r="C198">
        <v>617754</v>
      </c>
      <c r="D198">
        <v>13092</v>
      </c>
      <c r="E198">
        <v>14603</v>
      </c>
      <c r="F198">
        <v>1</v>
      </c>
      <c r="G198">
        <v>654.6</v>
      </c>
      <c r="H198">
        <v>5</v>
      </c>
      <c r="I198" t="s">
        <v>480</v>
      </c>
      <c r="J198">
        <v>2</v>
      </c>
      <c r="K198" t="s">
        <v>249</v>
      </c>
      <c r="L198" t="s">
        <v>39</v>
      </c>
      <c r="M198" t="s">
        <v>16</v>
      </c>
      <c r="N198">
        <v>12437.4</v>
      </c>
      <c r="O198" t="s">
        <v>20</v>
      </c>
      <c r="P198">
        <v>-2165.6</v>
      </c>
    </row>
    <row r="199" spans="1:16" x14ac:dyDescent="0.3">
      <c r="A199">
        <v>19067690</v>
      </c>
      <c r="B199">
        <v>876646</v>
      </c>
      <c r="C199">
        <v>656526</v>
      </c>
      <c r="D199">
        <v>4709</v>
      </c>
      <c r="E199">
        <v>14603</v>
      </c>
      <c r="F199">
        <v>1</v>
      </c>
      <c r="G199">
        <v>0</v>
      </c>
      <c r="H199">
        <v>0</v>
      </c>
      <c r="I199" t="s">
        <v>65</v>
      </c>
      <c r="J199">
        <v>1</v>
      </c>
      <c r="K199" t="s">
        <v>144</v>
      </c>
      <c r="L199" t="s">
        <v>39</v>
      </c>
      <c r="M199" t="s">
        <v>15</v>
      </c>
      <c r="N199">
        <v>4709</v>
      </c>
      <c r="O199" t="s">
        <v>21</v>
      </c>
      <c r="P199">
        <v>-9894</v>
      </c>
    </row>
    <row r="200" spans="1:16" x14ac:dyDescent="0.3">
      <c r="A200">
        <v>57284777</v>
      </c>
      <c r="B200">
        <v>876646</v>
      </c>
      <c r="C200">
        <v>802427</v>
      </c>
      <c r="D200">
        <v>11748</v>
      </c>
      <c r="E200">
        <v>14603</v>
      </c>
      <c r="F200">
        <v>3</v>
      </c>
      <c r="G200">
        <v>3524.4</v>
      </c>
      <c r="H200">
        <v>10</v>
      </c>
      <c r="I200" t="s">
        <v>169</v>
      </c>
      <c r="J200">
        <v>6</v>
      </c>
      <c r="K200" t="s">
        <v>506</v>
      </c>
      <c r="L200" t="s">
        <v>39</v>
      </c>
      <c r="M200" t="s">
        <v>15</v>
      </c>
      <c r="N200">
        <v>31719.599999999999</v>
      </c>
      <c r="O200" t="s">
        <v>23</v>
      </c>
      <c r="P200">
        <v>-12089.4</v>
      </c>
    </row>
    <row r="201" spans="1:16" x14ac:dyDescent="0.3">
      <c r="A201">
        <v>28099607</v>
      </c>
      <c r="B201">
        <v>876646</v>
      </c>
      <c r="C201">
        <v>342921</v>
      </c>
      <c r="D201">
        <v>11485</v>
      </c>
      <c r="E201">
        <v>14603</v>
      </c>
      <c r="F201">
        <v>4</v>
      </c>
      <c r="G201">
        <v>0</v>
      </c>
      <c r="H201">
        <v>0</v>
      </c>
      <c r="I201" t="s">
        <v>106</v>
      </c>
      <c r="J201">
        <v>5</v>
      </c>
      <c r="K201" t="s">
        <v>139</v>
      </c>
      <c r="L201" t="s">
        <v>39</v>
      </c>
      <c r="M201" t="s">
        <v>17</v>
      </c>
      <c r="N201">
        <v>45940</v>
      </c>
      <c r="O201" t="s">
        <v>21</v>
      </c>
      <c r="P201">
        <v>-12472</v>
      </c>
    </row>
    <row r="202" spans="1:16" x14ac:dyDescent="0.3">
      <c r="A202">
        <v>73538641</v>
      </c>
      <c r="B202">
        <v>876646</v>
      </c>
      <c r="C202">
        <v>848696</v>
      </c>
      <c r="D202">
        <v>15496</v>
      </c>
      <c r="E202">
        <v>14603</v>
      </c>
      <c r="F202">
        <v>4</v>
      </c>
      <c r="G202">
        <v>3099.2</v>
      </c>
      <c r="H202">
        <v>5</v>
      </c>
      <c r="I202" t="s">
        <v>299</v>
      </c>
      <c r="J202">
        <v>1</v>
      </c>
      <c r="K202" t="s">
        <v>341</v>
      </c>
      <c r="L202" t="s">
        <v>39</v>
      </c>
      <c r="M202" t="s">
        <v>15</v>
      </c>
      <c r="N202">
        <v>58884.800000000003</v>
      </c>
      <c r="O202" t="s">
        <v>21</v>
      </c>
      <c r="P202">
        <v>472.8</v>
      </c>
    </row>
    <row r="203" spans="1:16" x14ac:dyDescent="0.3">
      <c r="A203">
        <v>43999198</v>
      </c>
      <c r="B203">
        <v>876646</v>
      </c>
      <c r="C203">
        <v>402338</v>
      </c>
      <c r="D203">
        <v>18474</v>
      </c>
      <c r="E203">
        <v>14603</v>
      </c>
      <c r="F203">
        <v>1</v>
      </c>
      <c r="G203">
        <v>923.7</v>
      </c>
      <c r="H203">
        <v>5</v>
      </c>
      <c r="I203" t="s">
        <v>365</v>
      </c>
      <c r="J203">
        <v>6</v>
      </c>
      <c r="K203" t="s">
        <v>328</v>
      </c>
      <c r="L203" t="s">
        <v>39</v>
      </c>
      <c r="M203" t="s">
        <v>15</v>
      </c>
      <c r="N203">
        <v>17550.3</v>
      </c>
      <c r="O203" t="s">
        <v>23</v>
      </c>
      <c r="P203">
        <v>2947.3</v>
      </c>
    </row>
    <row r="204" spans="1:16" x14ac:dyDescent="0.3">
      <c r="A204">
        <v>53112268</v>
      </c>
      <c r="B204">
        <v>876646</v>
      </c>
      <c r="C204">
        <v>617469</v>
      </c>
      <c r="D204">
        <v>6021</v>
      </c>
      <c r="E204">
        <v>14603</v>
      </c>
      <c r="F204">
        <v>1</v>
      </c>
      <c r="G204">
        <v>903.15</v>
      </c>
      <c r="H204">
        <v>15</v>
      </c>
      <c r="I204" t="s">
        <v>226</v>
      </c>
      <c r="J204">
        <v>1</v>
      </c>
      <c r="K204" t="s">
        <v>454</v>
      </c>
      <c r="L204" t="s">
        <v>39</v>
      </c>
      <c r="M204" t="s">
        <v>15</v>
      </c>
      <c r="N204">
        <v>5117.8500000000004</v>
      </c>
      <c r="O204" t="s">
        <v>21</v>
      </c>
      <c r="P204">
        <v>-9485.15</v>
      </c>
    </row>
    <row r="205" spans="1:16" x14ac:dyDescent="0.3">
      <c r="A205">
        <v>20746667</v>
      </c>
      <c r="B205">
        <v>876646</v>
      </c>
      <c r="C205">
        <v>864678</v>
      </c>
      <c r="D205">
        <v>9443</v>
      </c>
      <c r="E205">
        <v>14603</v>
      </c>
      <c r="F205">
        <v>1</v>
      </c>
      <c r="G205">
        <v>472.15</v>
      </c>
      <c r="H205">
        <v>5</v>
      </c>
      <c r="I205" t="s">
        <v>59</v>
      </c>
      <c r="J205">
        <v>3</v>
      </c>
      <c r="K205" t="s">
        <v>355</v>
      </c>
      <c r="L205" t="s">
        <v>39</v>
      </c>
      <c r="M205" t="s">
        <v>15</v>
      </c>
      <c r="N205">
        <v>8970.85</v>
      </c>
      <c r="O205" t="s">
        <v>22</v>
      </c>
      <c r="P205">
        <v>-5632.15</v>
      </c>
    </row>
    <row r="206" spans="1:16" x14ac:dyDescent="0.3">
      <c r="A206">
        <v>91547054</v>
      </c>
      <c r="B206">
        <v>876646</v>
      </c>
      <c r="C206">
        <v>777321</v>
      </c>
      <c r="D206">
        <v>15046</v>
      </c>
      <c r="E206">
        <v>14603</v>
      </c>
      <c r="F206">
        <v>2</v>
      </c>
      <c r="G206">
        <v>4513.8</v>
      </c>
      <c r="H206">
        <v>15</v>
      </c>
      <c r="I206" t="s">
        <v>442</v>
      </c>
      <c r="J206">
        <v>3</v>
      </c>
      <c r="K206" t="s">
        <v>473</v>
      </c>
      <c r="L206" t="s">
        <v>39</v>
      </c>
      <c r="M206" t="s">
        <v>16</v>
      </c>
      <c r="N206">
        <v>25578.2</v>
      </c>
      <c r="O206" t="s">
        <v>23</v>
      </c>
      <c r="P206">
        <v>-3627.8</v>
      </c>
    </row>
    <row r="207" spans="1:16" x14ac:dyDescent="0.3">
      <c r="A207">
        <v>87030477</v>
      </c>
      <c r="B207">
        <v>876646</v>
      </c>
      <c r="C207">
        <v>811248</v>
      </c>
      <c r="D207">
        <v>6826</v>
      </c>
      <c r="E207">
        <v>14603</v>
      </c>
      <c r="F207">
        <v>2</v>
      </c>
      <c r="G207">
        <v>2047.8</v>
      </c>
      <c r="H207">
        <v>15</v>
      </c>
      <c r="I207" t="s">
        <v>255</v>
      </c>
      <c r="J207">
        <v>2</v>
      </c>
      <c r="K207" t="s">
        <v>434</v>
      </c>
      <c r="L207" t="s">
        <v>39</v>
      </c>
      <c r="M207" t="s">
        <v>15</v>
      </c>
      <c r="N207">
        <v>11604.2</v>
      </c>
      <c r="O207" t="s">
        <v>21</v>
      </c>
      <c r="P207">
        <v>-17601.8</v>
      </c>
    </row>
    <row r="208" spans="1:16" x14ac:dyDescent="0.3">
      <c r="A208">
        <v>63423225</v>
      </c>
      <c r="B208">
        <v>876646</v>
      </c>
      <c r="C208">
        <v>280951</v>
      </c>
      <c r="D208">
        <v>17195</v>
      </c>
      <c r="E208">
        <v>14603</v>
      </c>
      <c r="F208">
        <v>2</v>
      </c>
      <c r="G208">
        <v>0</v>
      </c>
      <c r="H208">
        <v>0</v>
      </c>
      <c r="I208" t="s">
        <v>396</v>
      </c>
      <c r="J208">
        <v>1</v>
      </c>
      <c r="K208" t="s">
        <v>293</v>
      </c>
      <c r="L208" t="s">
        <v>39</v>
      </c>
      <c r="M208" t="s">
        <v>15</v>
      </c>
      <c r="N208">
        <v>34390</v>
      </c>
      <c r="O208" t="s">
        <v>21</v>
      </c>
      <c r="P208">
        <v>5184</v>
      </c>
    </row>
    <row r="209" spans="1:16" x14ac:dyDescent="0.3">
      <c r="A209">
        <v>61940566</v>
      </c>
      <c r="B209">
        <v>876646</v>
      </c>
      <c r="C209">
        <v>540677</v>
      </c>
      <c r="D209">
        <v>14870</v>
      </c>
      <c r="E209">
        <v>14603</v>
      </c>
      <c r="F209">
        <v>1</v>
      </c>
      <c r="G209">
        <v>743.5</v>
      </c>
      <c r="H209">
        <v>5</v>
      </c>
      <c r="I209" t="s">
        <v>249</v>
      </c>
      <c r="J209">
        <v>7</v>
      </c>
      <c r="K209" t="s">
        <v>124</v>
      </c>
      <c r="L209" t="s">
        <v>39</v>
      </c>
      <c r="M209" t="s">
        <v>15</v>
      </c>
      <c r="N209">
        <v>14126.5</v>
      </c>
      <c r="O209" t="s">
        <v>22</v>
      </c>
      <c r="P209">
        <v>-476.5</v>
      </c>
    </row>
    <row r="210" spans="1:16" x14ac:dyDescent="0.3">
      <c r="A210">
        <v>36867482</v>
      </c>
      <c r="B210">
        <v>876646</v>
      </c>
      <c r="C210">
        <v>871697</v>
      </c>
      <c r="D210">
        <v>2074</v>
      </c>
      <c r="E210">
        <v>14603</v>
      </c>
      <c r="F210">
        <v>1</v>
      </c>
      <c r="G210">
        <v>0</v>
      </c>
      <c r="H210">
        <v>0</v>
      </c>
      <c r="I210" t="s">
        <v>539</v>
      </c>
      <c r="J210">
        <v>1</v>
      </c>
      <c r="K210" t="s">
        <v>44</v>
      </c>
      <c r="L210" t="s">
        <v>39</v>
      </c>
      <c r="M210" t="s">
        <v>15</v>
      </c>
      <c r="N210">
        <v>2074</v>
      </c>
      <c r="O210" t="s">
        <v>23</v>
      </c>
      <c r="P210">
        <v>-12529</v>
      </c>
    </row>
    <row r="211" spans="1:16" x14ac:dyDescent="0.3">
      <c r="A211">
        <v>40097200</v>
      </c>
      <c r="B211">
        <v>876646</v>
      </c>
      <c r="C211">
        <v>405587</v>
      </c>
      <c r="D211">
        <v>7449</v>
      </c>
      <c r="E211">
        <v>14603</v>
      </c>
      <c r="F211">
        <v>1</v>
      </c>
      <c r="G211">
        <v>372.45</v>
      </c>
      <c r="H211">
        <v>5</v>
      </c>
      <c r="I211" t="s">
        <v>172</v>
      </c>
      <c r="J211">
        <v>6</v>
      </c>
      <c r="K211" t="s">
        <v>284</v>
      </c>
      <c r="L211" t="s">
        <v>39</v>
      </c>
      <c r="M211" t="s">
        <v>15</v>
      </c>
      <c r="N211">
        <v>7076.55</v>
      </c>
      <c r="O211" t="s">
        <v>20</v>
      </c>
      <c r="P211">
        <v>-7526.45</v>
      </c>
    </row>
    <row r="212" spans="1:16" x14ac:dyDescent="0.3">
      <c r="A212">
        <v>56442431</v>
      </c>
      <c r="B212">
        <v>876646</v>
      </c>
      <c r="C212">
        <v>705719</v>
      </c>
      <c r="D212">
        <v>778</v>
      </c>
      <c r="E212">
        <v>14603</v>
      </c>
      <c r="F212">
        <v>1</v>
      </c>
      <c r="G212">
        <v>38.9</v>
      </c>
      <c r="H212">
        <v>5</v>
      </c>
      <c r="I212" t="s">
        <v>525</v>
      </c>
      <c r="J212">
        <v>7</v>
      </c>
      <c r="K212" t="s">
        <v>384</v>
      </c>
      <c r="L212" t="s">
        <v>39</v>
      </c>
      <c r="M212" t="s">
        <v>15</v>
      </c>
      <c r="N212">
        <v>739.1</v>
      </c>
      <c r="O212" t="s">
        <v>23</v>
      </c>
      <c r="P212">
        <v>-13863.9</v>
      </c>
    </row>
    <row r="213" spans="1:16" x14ac:dyDescent="0.3">
      <c r="A213">
        <v>92961108</v>
      </c>
      <c r="B213">
        <v>876646</v>
      </c>
      <c r="C213">
        <v>531067</v>
      </c>
      <c r="D213">
        <v>10125</v>
      </c>
      <c r="E213">
        <v>14603</v>
      </c>
      <c r="F213">
        <v>1</v>
      </c>
      <c r="G213">
        <v>506.25</v>
      </c>
      <c r="H213">
        <v>5</v>
      </c>
      <c r="I213" t="s">
        <v>143</v>
      </c>
      <c r="J213">
        <v>6</v>
      </c>
      <c r="K213" t="s">
        <v>211</v>
      </c>
      <c r="L213" t="s">
        <v>39</v>
      </c>
      <c r="M213" t="s">
        <v>17</v>
      </c>
      <c r="N213">
        <v>9618.75</v>
      </c>
      <c r="O213" t="s">
        <v>22</v>
      </c>
      <c r="P213">
        <v>-4984.25</v>
      </c>
    </row>
    <row r="214" spans="1:16" x14ac:dyDescent="0.3">
      <c r="A214">
        <v>27551135</v>
      </c>
      <c r="B214">
        <v>876646</v>
      </c>
      <c r="C214">
        <v>935395</v>
      </c>
      <c r="D214">
        <v>2191</v>
      </c>
      <c r="E214">
        <v>14603</v>
      </c>
      <c r="F214">
        <v>1</v>
      </c>
      <c r="G214">
        <v>0</v>
      </c>
      <c r="H214">
        <v>0</v>
      </c>
      <c r="I214" t="s">
        <v>298</v>
      </c>
      <c r="J214">
        <v>3</v>
      </c>
      <c r="K214" t="s">
        <v>400</v>
      </c>
      <c r="L214" t="s">
        <v>39</v>
      </c>
      <c r="M214" t="s">
        <v>16</v>
      </c>
      <c r="N214">
        <v>2191</v>
      </c>
      <c r="O214" t="s">
        <v>21</v>
      </c>
      <c r="P214">
        <v>-12412</v>
      </c>
    </row>
    <row r="215" spans="1:16" x14ac:dyDescent="0.3">
      <c r="A215">
        <v>28908276</v>
      </c>
      <c r="B215">
        <v>876646</v>
      </c>
      <c r="C215">
        <v>776276</v>
      </c>
      <c r="D215">
        <v>16945</v>
      </c>
      <c r="E215">
        <v>14603</v>
      </c>
      <c r="F215">
        <v>3</v>
      </c>
      <c r="G215">
        <v>0</v>
      </c>
      <c r="H215">
        <v>0</v>
      </c>
      <c r="I215" t="s">
        <v>279</v>
      </c>
      <c r="J215">
        <v>1</v>
      </c>
      <c r="K215" t="s">
        <v>267</v>
      </c>
      <c r="L215" t="s">
        <v>39</v>
      </c>
      <c r="M215" t="s">
        <v>15</v>
      </c>
      <c r="N215">
        <v>50835</v>
      </c>
      <c r="O215" t="s">
        <v>22</v>
      </c>
      <c r="P215">
        <v>7026</v>
      </c>
    </row>
    <row r="216" spans="1:16" x14ac:dyDescent="0.3">
      <c r="A216">
        <v>61559717</v>
      </c>
      <c r="B216">
        <v>876646</v>
      </c>
      <c r="C216">
        <v>722998</v>
      </c>
      <c r="D216">
        <v>9551</v>
      </c>
      <c r="E216">
        <v>14603</v>
      </c>
      <c r="F216">
        <v>2</v>
      </c>
      <c r="G216">
        <v>0</v>
      </c>
      <c r="H216">
        <v>0</v>
      </c>
      <c r="I216" t="s">
        <v>501</v>
      </c>
      <c r="J216">
        <v>6</v>
      </c>
      <c r="K216" t="s">
        <v>178</v>
      </c>
      <c r="L216" t="s">
        <v>39</v>
      </c>
      <c r="M216" t="s">
        <v>17</v>
      </c>
      <c r="N216">
        <v>19102</v>
      </c>
      <c r="O216" t="s">
        <v>20</v>
      </c>
      <c r="P216">
        <v>-10104</v>
      </c>
    </row>
    <row r="217" spans="1:16" x14ac:dyDescent="0.3">
      <c r="A217">
        <v>35479101</v>
      </c>
      <c r="B217">
        <v>876646</v>
      </c>
      <c r="C217">
        <v>758850</v>
      </c>
      <c r="D217">
        <v>19418</v>
      </c>
      <c r="E217">
        <v>14603</v>
      </c>
      <c r="F217">
        <v>2</v>
      </c>
      <c r="G217">
        <v>0</v>
      </c>
      <c r="H217">
        <v>0</v>
      </c>
      <c r="I217" t="s">
        <v>313</v>
      </c>
      <c r="J217">
        <v>5</v>
      </c>
      <c r="K217" t="s">
        <v>379</v>
      </c>
      <c r="L217" t="s">
        <v>39</v>
      </c>
      <c r="M217" t="s">
        <v>15</v>
      </c>
      <c r="N217">
        <v>38836</v>
      </c>
      <c r="O217" t="s">
        <v>22</v>
      </c>
      <c r="P217">
        <v>9630</v>
      </c>
    </row>
    <row r="218" spans="1:16" x14ac:dyDescent="0.3">
      <c r="A218">
        <v>88295121</v>
      </c>
      <c r="B218">
        <v>876646</v>
      </c>
      <c r="C218">
        <v>838613</v>
      </c>
      <c r="D218">
        <v>11628</v>
      </c>
      <c r="E218">
        <v>14603</v>
      </c>
      <c r="F218">
        <v>1</v>
      </c>
      <c r="G218">
        <v>0</v>
      </c>
      <c r="H218">
        <v>0</v>
      </c>
      <c r="I218" t="s">
        <v>425</v>
      </c>
      <c r="J218">
        <v>7</v>
      </c>
      <c r="K218" t="s">
        <v>438</v>
      </c>
      <c r="L218" t="s">
        <v>39</v>
      </c>
      <c r="M218" t="s">
        <v>15</v>
      </c>
      <c r="N218">
        <v>11628</v>
      </c>
      <c r="O218" t="s">
        <v>23</v>
      </c>
      <c r="P218">
        <v>-2975</v>
      </c>
    </row>
    <row r="219" spans="1:16" x14ac:dyDescent="0.3">
      <c r="A219">
        <v>73161098</v>
      </c>
      <c r="B219">
        <v>876646</v>
      </c>
      <c r="C219">
        <v>251690</v>
      </c>
      <c r="D219">
        <v>11289</v>
      </c>
      <c r="E219">
        <v>14603</v>
      </c>
      <c r="F219">
        <v>1</v>
      </c>
      <c r="G219">
        <v>0</v>
      </c>
      <c r="H219">
        <v>0</v>
      </c>
      <c r="I219" t="s">
        <v>452</v>
      </c>
      <c r="J219">
        <v>5</v>
      </c>
      <c r="K219" t="s">
        <v>216</v>
      </c>
      <c r="L219" t="s">
        <v>39</v>
      </c>
      <c r="M219" t="s">
        <v>15</v>
      </c>
      <c r="N219">
        <v>11289</v>
      </c>
      <c r="O219" t="s">
        <v>20</v>
      </c>
      <c r="P219">
        <v>-3314</v>
      </c>
    </row>
    <row r="220" spans="1:16" x14ac:dyDescent="0.3">
      <c r="A220">
        <v>64123845</v>
      </c>
      <c r="B220">
        <v>876646</v>
      </c>
      <c r="C220">
        <v>721718</v>
      </c>
      <c r="D220">
        <v>16508</v>
      </c>
      <c r="E220">
        <v>14603</v>
      </c>
      <c r="F220">
        <v>4</v>
      </c>
      <c r="G220">
        <v>0</v>
      </c>
      <c r="H220">
        <v>0</v>
      </c>
      <c r="I220" t="s">
        <v>321</v>
      </c>
      <c r="J220">
        <v>2</v>
      </c>
      <c r="K220" t="s">
        <v>352</v>
      </c>
      <c r="L220" t="s">
        <v>39</v>
      </c>
      <c r="M220" t="s">
        <v>17</v>
      </c>
      <c r="N220">
        <v>66032</v>
      </c>
      <c r="O220" t="s">
        <v>20</v>
      </c>
      <c r="P220">
        <v>7620</v>
      </c>
    </row>
    <row r="221" spans="1:16" x14ac:dyDescent="0.3">
      <c r="A221">
        <v>16866268</v>
      </c>
      <c r="B221">
        <v>876646</v>
      </c>
      <c r="C221">
        <v>564032</v>
      </c>
      <c r="D221">
        <v>1733</v>
      </c>
      <c r="E221">
        <v>14603</v>
      </c>
      <c r="F221">
        <v>2</v>
      </c>
      <c r="G221">
        <v>173.3</v>
      </c>
      <c r="H221">
        <v>5</v>
      </c>
      <c r="I221" t="s">
        <v>233</v>
      </c>
      <c r="J221">
        <v>4</v>
      </c>
      <c r="K221" t="s">
        <v>270</v>
      </c>
      <c r="L221" t="s">
        <v>39</v>
      </c>
      <c r="M221" t="s">
        <v>18</v>
      </c>
      <c r="N221">
        <v>3292.7</v>
      </c>
      <c r="O221" t="s">
        <v>21</v>
      </c>
      <c r="P221">
        <v>-25913.3</v>
      </c>
    </row>
    <row r="222" spans="1:16" x14ac:dyDescent="0.3">
      <c r="A222">
        <v>48735464</v>
      </c>
      <c r="B222">
        <v>876646</v>
      </c>
      <c r="C222">
        <v>271950</v>
      </c>
      <c r="D222">
        <v>2563</v>
      </c>
      <c r="E222">
        <v>14603</v>
      </c>
      <c r="F222">
        <v>2</v>
      </c>
      <c r="G222">
        <v>512.6</v>
      </c>
      <c r="H222">
        <v>10</v>
      </c>
      <c r="I222" t="s">
        <v>110</v>
      </c>
      <c r="J222">
        <v>3</v>
      </c>
      <c r="K222" t="s">
        <v>312</v>
      </c>
      <c r="L222" t="s">
        <v>39</v>
      </c>
      <c r="M222" t="s">
        <v>15</v>
      </c>
      <c r="N222">
        <v>4613.3999999999996</v>
      </c>
      <c r="O222" t="s">
        <v>23</v>
      </c>
      <c r="P222">
        <v>-24592.6</v>
      </c>
    </row>
    <row r="223" spans="1:16" x14ac:dyDescent="0.3">
      <c r="A223">
        <v>73584863</v>
      </c>
      <c r="B223">
        <v>876646</v>
      </c>
      <c r="C223">
        <v>713707</v>
      </c>
      <c r="D223">
        <v>14101</v>
      </c>
      <c r="E223">
        <v>14603</v>
      </c>
      <c r="F223">
        <v>3</v>
      </c>
      <c r="G223">
        <v>6345.45</v>
      </c>
      <c r="H223">
        <v>15</v>
      </c>
      <c r="I223" t="s">
        <v>127</v>
      </c>
      <c r="J223">
        <v>7</v>
      </c>
      <c r="K223" t="s">
        <v>206</v>
      </c>
      <c r="L223" t="s">
        <v>39</v>
      </c>
      <c r="M223" t="s">
        <v>17</v>
      </c>
      <c r="N223">
        <v>35957.550000000003</v>
      </c>
      <c r="O223" t="s">
        <v>21</v>
      </c>
      <c r="P223">
        <v>-7851.45</v>
      </c>
    </row>
    <row r="224" spans="1:16" x14ac:dyDescent="0.3">
      <c r="A224">
        <v>88343175</v>
      </c>
      <c r="B224">
        <v>876646</v>
      </c>
      <c r="C224">
        <v>770027</v>
      </c>
      <c r="D224">
        <v>1915</v>
      </c>
      <c r="E224">
        <v>14603</v>
      </c>
      <c r="F224">
        <v>2</v>
      </c>
      <c r="G224">
        <v>0</v>
      </c>
      <c r="H224">
        <v>0</v>
      </c>
      <c r="I224" t="s">
        <v>179</v>
      </c>
      <c r="J224">
        <v>3</v>
      </c>
      <c r="K224" t="s">
        <v>55</v>
      </c>
      <c r="L224" t="s">
        <v>39</v>
      </c>
      <c r="M224" t="s">
        <v>15</v>
      </c>
      <c r="N224">
        <v>3830</v>
      </c>
      <c r="O224" t="s">
        <v>20</v>
      </c>
      <c r="P224">
        <v>-25376</v>
      </c>
    </row>
    <row r="225" spans="1:16" x14ac:dyDescent="0.3">
      <c r="A225">
        <v>73698420</v>
      </c>
      <c r="B225">
        <v>876646</v>
      </c>
      <c r="C225">
        <v>352901</v>
      </c>
      <c r="D225">
        <v>12917</v>
      </c>
      <c r="E225">
        <v>14603</v>
      </c>
      <c r="F225">
        <v>1</v>
      </c>
      <c r="G225">
        <v>1291.7</v>
      </c>
      <c r="H225">
        <v>10</v>
      </c>
      <c r="I225" t="s">
        <v>385</v>
      </c>
      <c r="J225">
        <v>1</v>
      </c>
      <c r="K225" t="s">
        <v>375</v>
      </c>
      <c r="L225" t="s">
        <v>39</v>
      </c>
      <c r="M225" t="s">
        <v>18</v>
      </c>
      <c r="N225">
        <v>11625.3</v>
      </c>
      <c r="O225" t="s">
        <v>21</v>
      </c>
      <c r="P225">
        <v>-2977.7</v>
      </c>
    </row>
    <row r="226" spans="1:16" x14ac:dyDescent="0.3">
      <c r="A226">
        <v>66207740</v>
      </c>
      <c r="B226">
        <v>876646</v>
      </c>
      <c r="C226">
        <v>614337</v>
      </c>
      <c r="D226">
        <v>4639</v>
      </c>
      <c r="E226">
        <v>14603</v>
      </c>
      <c r="F226">
        <v>4</v>
      </c>
      <c r="G226">
        <v>0</v>
      </c>
      <c r="H226">
        <v>0</v>
      </c>
      <c r="I226" t="s">
        <v>429</v>
      </c>
      <c r="J226">
        <v>6</v>
      </c>
      <c r="K226" t="s">
        <v>345</v>
      </c>
      <c r="L226" t="s">
        <v>39</v>
      </c>
      <c r="M226" t="s">
        <v>15</v>
      </c>
      <c r="N226">
        <v>18556</v>
      </c>
      <c r="O226" t="s">
        <v>23</v>
      </c>
      <c r="P226">
        <v>-39856</v>
      </c>
    </row>
    <row r="227" spans="1:16" x14ac:dyDescent="0.3">
      <c r="A227">
        <v>74985553</v>
      </c>
      <c r="B227">
        <v>876646</v>
      </c>
      <c r="C227">
        <v>635352</v>
      </c>
      <c r="D227">
        <v>15915</v>
      </c>
      <c r="E227">
        <v>14603</v>
      </c>
      <c r="F227">
        <v>3</v>
      </c>
      <c r="G227">
        <v>0</v>
      </c>
      <c r="H227">
        <v>0</v>
      </c>
      <c r="I227" t="s">
        <v>103</v>
      </c>
      <c r="J227">
        <v>1</v>
      </c>
      <c r="K227" t="s">
        <v>235</v>
      </c>
      <c r="L227" t="s">
        <v>39</v>
      </c>
      <c r="M227" t="s">
        <v>15</v>
      </c>
      <c r="N227">
        <v>47745</v>
      </c>
      <c r="O227" t="s">
        <v>22</v>
      </c>
      <c r="P227">
        <v>3936</v>
      </c>
    </row>
    <row r="228" spans="1:16" x14ac:dyDescent="0.3">
      <c r="A228">
        <v>74398125</v>
      </c>
      <c r="B228">
        <v>876646</v>
      </c>
      <c r="C228">
        <v>919265</v>
      </c>
      <c r="D228">
        <v>12916</v>
      </c>
      <c r="E228">
        <v>14603</v>
      </c>
      <c r="F228">
        <v>1</v>
      </c>
      <c r="G228">
        <v>0</v>
      </c>
      <c r="H228">
        <v>0</v>
      </c>
      <c r="I228" t="s">
        <v>532</v>
      </c>
      <c r="J228">
        <v>1</v>
      </c>
      <c r="K228" t="s">
        <v>374</v>
      </c>
      <c r="L228" t="s">
        <v>39</v>
      </c>
      <c r="M228" t="s">
        <v>17</v>
      </c>
      <c r="N228">
        <v>12916</v>
      </c>
      <c r="O228" t="s">
        <v>22</v>
      </c>
      <c r="P228">
        <v>-1687</v>
      </c>
    </row>
    <row r="229" spans="1:16" x14ac:dyDescent="0.3">
      <c r="A229">
        <v>46702849</v>
      </c>
      <c r="B229">
        <v>876646</v>
      </c>
      <c r="C229">
        <v>213721</v>
      </c>
      <c r="D229">
        <v>8371</v>
      </c>
      <c r="E229">
        <v>14603</v>
      </c>
      <c r="F229">
        <v>1</v>
      </c>
      <c r="G229">
        <v>0</v>
      </c>
      <c r="H229">
        <v>0</v>
      </c>
      <c r="I229" t="s">
        <v>121</v>
      </c>
      <c r="J229">
        <v>7</v>
      </c>
      <c r="K229" t="s">
        <v>513</v>
      </c>
      <c r="L229" t="s">
        <v>39</v>
      </c>
      <c r="M229" t="s">
        <v>15</v>
      </c>
      <c r="N229">
        <v>8371</v>
      </c>
      <c r="O229" t="s">
        <v>20</v>
      </c>
      <c r="P229">
        <v>-6232</v>
      </c>
    </row>
    <row r="230" spans="1:16" x14ac:dyDescent="0.3">
      <c r="A230">
        <v>99903592</v>
      </c>
      <c r="B230">
        <v>876646</v>
      </c>
      <c r="C230">
        <v>442446</v>
      </c>
      <c r="D230">
        <v>19002</v>
      </c>
      <c r="E230">
        <v>14603</v>
      </c>
      <c r="F230">
        <v>1</v>
      </c>
      <c r="G230">
        <v>0</v>
      </c>
      <c r="H230">
        <v>0</v>
      </c>
      <c r="I230" t="s">
        <v>316</v>
      </c>
      <c r="J230">
        <v>5</v>
      </c>
      <c r="K230" t="s">
        <v>388</v>
      </c>
      <c r="L230" t="s">
        <v>39</v>
      </c>
      <c r="M230" t="s">
        <v>15</v>
      </c>
      <c r="N230">
        <v>19002</v>
      </c>
      <c r="O230" t="s">
        <v>22</v>
      </c>
      <c r="P230">
        <v>4399</v>
      </c>
    </row>
    <row r="231" spans="1:16" x14ac:dyDescent="0.3">
      <c r="A231">
        <v>95623471</v>
      </c>
      <c r="B231">
        <v>876646</v>
      </c>
      <c r="C231">
        <v>498313</v>
      </c>
      <c r="D231">
        <v>10443</v>
      </c>
      <c r="E231">
        <v>14603</v>
      </c>
      <c r="F231">
        <v>1</v>
      </c>
      <c r="G231">
        <v>0</v>
      </c>
      <c r="H231">
        <v>0</v>
      </c>
      <c r="I231" t="s">
        <v>42</v>
      </c>
      <c r="J231">
        <v>2</v>
      </c>
      <c r="K231" t="s">
        <v>326</v>
      </c>
      <c r="L231" t="s">
        <v>39</v>
      </c>
      <c r="M231" t="s">
        <v>18</v>
      </c>
      <c r="N231">
        <v>10443</v>
      </c>
      <c r="O231" t="s">
        <v>21</v>
      </c>
      <c r="P231">
        <v>-4160</v>
      </c>
    </row>
    <row r="232" spans="1:16" x14ac:dyDescent="0.3">
      <c r="A232">
        <v>53106399</v>
      </c>
      <c r="B232">
        <v>876646</v>
      </c>
      <c r="C232">
        <v>895186</v>
      </c>
      <c r="D232">
        <v>8636</v>
      </c>
      <c r="E232">
        <v>14603</v>
      </c>
      <c r="F232">
        <v>1</v>
      </c>
      <c r="G232">
        <v>431.8</v>
      </c>
      <c r="H232">
        <v>5</v>
      </c>
      <c r="I232" t="s">
        <v>330</v>
      </c>
      <c r="J232">
        <v>6</v>
      </c>
      <c r="K232" t="s">
        <v>463</v>
      </c>
      <c r="L232" t="s">
        <v>39</v>
      </c>
      <c r="M232" t="s">
        <v>16</v>
      </c>
      <c r="N232">
        <v>8204.2000000000007</v>
      </c>
      <c r="O232" t="s">
        <v>22</v>
      </c>
      <c r="P232">
        <v>-6398.8</v>
      </c>
    </row>
    <row r="233" spans="1:16" x14ac:dyDescent="0.3">
      <c r="A233">
        <v>22007214</v>
      </c>
      <c r="B233">
        <v>876646</v>
      </c>
      <c r="C233">
        <v>366316</v>
      </c>
      <c r="D233">
        <v>14015</v>
      </c>
      <c r="E233">
        <v>14603</v>
      </c>
      <c r="F233">
        <v>1</v>
      </c>
      <c r="G233">
        <v>0</v>
      </c>
      <c r="H233">
        <v>0</v>
      </c>
      <c r="I233" t="s">
        <v>99</v>
      </c>
      <c r="J233">
        <v>4</v>
      </c>
      <c r="K233" t="s">
        <v>83</v>
      </c>
      <c r="L233" t="s">
        <v>39</v>
      </c>
      <c r="M233" t="s">
        <v>15</v>
      </c>
      <c r="N233">
        <v>14015</v>
      </c>
      <c r="O233" t="s">
        <v>20</v>
      </c>
      <c r="P233">
        <v>-588</v>
      </c>
    </row>
    <row r="234" spans="1:16" x14ac:dyDescent="0.3">
      <c r="A234">
        <v>14877451</v>
      </c>
      <c r="B234">
        <v>876646</v>
      </c>
      <c r="C234">
        <v>922730</v>
      </c>
      <c r="D234">
        <v>5748</v>
      </c>
      <c r="E234">
        <v>14603</v>
      </c>
      <c r="F234">
        <v>2</v>
      </c>
      <c r="G234">
        <v>0</v>
      </c>
      <c r="H234">
        <v>0</v>
      </c>
      <c r="I234" t="s">
        <v>262</v>
      </c>
      <c r="J234">
        <v>4</v>
      </c>
      <c r="K234" t="s">
        <v>94</v>
      </c>
      <c r="L234" t="s">
        <v>39</v>
      </c>
      <c r="M234" t="s">
        <v>15</v>
      </c>
      <c r="N234">
        <v>11496</v>
      </c>
      <c r="O234" t="s">
        <v>23</v>
      </c>
      <c r="P234">
        <v>-17710</v>
      </c>
    </row>
    <row r="235" spans="1:16" x14ac:dyDescent="0.3">
      <c r="A235">
        <v>90904160</v>
      </c>
      <c r="B235">
        <v>876646</v>
      </c>
      <c r="C235">
        <v>460804</v>
      </c>
      <c r="D235">
        <v>13867</v>
      </c>
      <c r="E235">
        <v>14603</v>
      </c>
      <c r="F235">
        <v>1</v>
      </c>
      <c r="G235">
        <v>693.35</v>
      </c>
      <c r="H235">
        <v>5</v>
      </c>
      <c r="I235" t="s">
        <v>390</v>
      </c>
      <c r="J235">
        <v>7</v>
      </c>
      <c r="K235" t="s">
        <v>121</v>
      </c>
      <c r="L235" t="s">
        <v>39</v>
      </c>
      <c r="M235" t="s">
        <v>15</v>
      </c>
      <c r="N235">
        <v>13173.65</v>
      </c>
      <c r="O235" t="s">
        <v>21</v>
      </c>
      <c r="P235">
        <v>-1429.35</v>
      </c>
    </row>
    <row r="236" spans="1:16" x14ac:dyDescent="0.3">
      <c r="A236">
        <v>10916723</v>
      </c>
      <c r="B236">
        <v>876646</v>
      </c>
      <c r="C236">
        <v>855910</v>
      </c>
      <c r="D236">
        <v>6841</v>
      </c>
      <c r="E236">
        <v>14603</v>
      </c>
      <c r="F236">
        <v>1</v>
      </c>
      <c r="G236">
        <v>342.05</v>
      </c>
      <c r="H236">
        <v>5</v>
      </c>
      <c r="I236" t="s">
        <v>398</v>
      </c>
      <c r="J236">
        <v>2</v>
      </c>
      <c r="K236" t="s">
        <v>364</v>
      </c>
      <c r="L236" t="s">
        <v>39</v>
      </c>
      <c r="M236" t="s">
        <v>18</v>
      </c>
      <c r="N236">
        <v>6498.95</v>
      </c>
      <c r="O236" t="s">
        <v>24</v>
      </c>
      <c r="P236">
        <v>-8104.05</v>
      </c>
    </row>
    <row r="237" spans="1:16" x14ac:dyDescent="0.3">
      <c r="A237">
        <v>97735896</v>
      </c>
      <c r="B237">
        <v>876646</v>
      </c>
      <c r="C237">
        <v>368132</v>
      </c>
      <c r="D237">
        <v>18455</v>
      </c>
      <c r="E237">
        <v>14603</v>
      </c>
      <c r="F237">
        <v>2</v>
      </c>
      <c r="G237">
        <v>0</v>
      </c>
      <c r="H237">
        <v>0</v>
      </c>
      <c r="I237" t="s">
        <v>212</v>
      </c>
      <c r="J237">
        <v>2</v>
      </c>
      <c r="K237" t="s">
        <v>65</v>
      </c>
      <c r="L237" t="s">
        <v>39</v>
      </c>
      <c r="M237" t="s">
        <v>18</v>
      </c>
      <c r="N237">
        <v>36910</v>
      </c>
      <c r="O237" t="s">
        <v>20</v>
      </c>
      <c r="P237">
        <v>7704</v>
      </c>
    </row>
    <row r="238" spans="1:16" x14ac:dyDescent="0.3">
      <c r="A238">
        <v>82144402</v>
      </c>
      <c r="B238">
        <v>876646</v>
      </c>
      <c r="C238">
        <v>561792</v>
      </c>
      <c r="D238">
        <v>3006</v>
      </c>
      <c r="E238">
        <v>14603</v>
      </c>
      <c r="F238">
        <v>1</v>
      </c>
      <c r="G238">
        <v>300.60000000000002</v>
      </c>
      <c r="H238">
        <v>10</v>
      </c>
      <c r="I238" t="s">
        <v>111</v>
      </c>
      <c r="J238">
        <v>1</v>
      </c>
      <c r="K238" t="s">
        <v>313</v>
      </c>
      <c r="L238" t="s">
        <v>39</v>
      </c>
      <c r="M238" t="s">
        <v>16</v>
      </c>
      <c r="N238">
        <v>2705.4</v>
      </c>
      <c r="O238" t="s">
        <v>23</v>
      </c>
      <c r="P238">
        <v>-11897.6</v>
      </c>
    </row>
    <row r="239" spans="1:16" x14ac:dyDescent="0.3">
      <c r="A239">
        <v>69961498</v>
      </c>
      <c r="B239">
        <v>876646</v>
      </c>
      <c r="C239">
        <v>360169</v>
      </c>
      <c r="D239">
        <v>14507</v>
      </c>
      <c r="E239">
        <v>14603</v>
      </c>
      <c r="F239">
        <v>2</v>
      </c>
      <c r="G239">
        <v>0</v>
      </c>
      <c r="H239">
        <v>0</v>
      </c>
      <c r="I239" t="s">
        <v>530</v>
      </c>
      <c r="J239">
        <v>5</v>
      </c>
      <c r="K239" t="s">
        <v>211</v>
      </c>
      <c r="L239" t="s">
        <v>39</v>
      </c>
      <c r="M239" t="s">
        <v>16</v>
      </c>
      <c r="N239">
        <v>29014</v>
      </c>
      <c r="O239" t="s">
        <v>20</v>
      </c>
      <c r="P239">
        <v>-192</v>
      </c>
    </row>
    <row r="240" spans="1:16" x14ac:dyDescent="0.3">
      <c r="A240">
        <v>30112846</v>
      </c>
      <c r="B240">
        <v>876646</v>
      </c>
      <c r="C240">
        <v>835988</v>
      </c>
      <c r="D240">
        <v>3289</v>
      </c>
      <c r="E240">
        <v>14603</v>
      </c>
      <c r="F240">
        <v>1</v>
      </c>
      <c r="G240">
        <v>657.8</v>
      </c>
      <c r="H240">
        <v>20</v>
      </c>
      <c r="I240" t="s">
        <v>59</v>
      </c>
      <c r="J240">
        <v>3</v>
      </c>
      <c r="K240" t="s">
        <v>355</v>
      </c>
      <c r="L240" t="s">
        <v>39</v>
      </c>
      <c r="M240" t="s">
        <v>15</v>
      </c>
      <c r="N240">
        <v>2631.2</v>
      </c>
      <c r="O240" t="s">
        <v>21</v>
      </c>
      <c r="P240">
        <v>-11971.8</v>
      </c>
    </row>
    <row r="241" spans="1:16" x14ac:dyDescent="0.3">
      <c r="A241">
        <v>16078694</v>
      </c>
      <c r="B241">
        <v>876646</v>
      </c>
      <c r="C241">
        <v>476106</v>
      </c>
      <c r="D241">
        <v>15839</v>
      </c>
      <c r="E241">
        <v>14603</v>
      </c>
      <c r="F241">
        <v>3</v>
      </c>
      <c r="G241">
        <v>0</v>
      </c>
      <c r="H241">
        <v>0</v>
      </c>
      <c r="I241" t="s">
        <v>472</v>
      </c>
      <c r="J241">
        <v>6</v>
      </c>
      <c r="K241" t="s">
        <v>318</v>
      </c>
      <c r="L241" t="s">
        <v>39</v>
      </c>
      <c r="M241" t="s">
        <v>18</v>
      </c>
      <c r="N241">
        <v>47517</v>
      </c>
      <c r="O241" t="s">
        <v>20</v>
      </c>
      <c r="P241">
        <v>3708</v>
      </c>
    </row>
    <row r="242" spans="1:16" x14ac:dyDescent="0.3">
      <c r="A242">
        <v>14259382</v>
      </c>
      <c r="B242">
        <v>876646</v>
      </c>
      <c r="C242">
        <v>395984</v>
      </c>
      <c r="D242">
        <v>5952</v>
      </c>
      <c r="E242">
        <v>14603</v>
      </c>
      <c r="F242">
        <v>2</v>
      </c>
      <c r="G242">
        <v>0</v>
      </c>
      <c r="H242">
        <v>0</v>
      </c>
      <c r="I242" t="s">
        <v>148</v>
      </c>
      <c r="J242">
        <v>1</v>
      </c>
      <c r="K242" t="s">
        <v>94</v>
      </c>
      <c r="L242" t="s">
        <v>39</v>
      </c>
      <c r="M242" t="s">
        <v>15</v>
      </c>
      <c r="N242">
        <v>11904</v>
      </c>
      <c r="O242" t="s">
        <v>22</v>
      </c>
      <c r="P242">
        <v>-17302</v>
      </c>
    </row>
    <row r="243" spans="1:16" x14ac:dyDescent="0.3">
      <c r="A243">
        <v>20770971</v>
      </c>
      <c r="B243">
        <v>876646</v>
      </c>
      <c r="C243">
        <v>323552</v>
      </c>
      <c r="D243">
        <v>17355</v>
      </c>
      <c r="E243">
        <v>14603</v>
      </c>
      <c r="F243">
        <v>2</v>
      </c>
      <c r="G243">
        <v>1735.5</v>
      </c>
      <c r="H243">
        <v>5</v>
      </c>
      <c r="I243" t="s">
        <v>267</v>
      </c>
      <c r="J243">
        <v>3</v>
      </c>
      <c r="K243" t="s">
        <v>496</v>
      </c>
      <c r="L243" t="s">
        <v>39</v>
      </c>
      <c r="M243" t="s">
        <v>15</v>
      </c>
      <c r="N243">
        <v>32974.5</v>
      </c>
      <c r="O243" t="s">
        <v>21</v>
      </c>
      <c r="P243">
        <v>3768.5</v>
      </c>
    </row>
    <row r="244" spans="1:16" x14ac:dyDescent="0.3">
      <c r="A244">
        <v>33954324</v>
      </c>
      <c r="B244">
        <v>876646</v>
      </c>
      <c r="C244">
        <v>447678</v>
      </c>
      <c r="D244">
        <v>8947</v>
      </c>
      <c r="E244">
        <v>14603</v>
      </c>
      <c r="F244">
        <v>1</v>
      </c>
      <c r="G244">
        <v>0</v>
      </c>
      <c r="H244">
        <v>0</v>
      </c>
      <c r="I244" t="s">
        <v>148</v>
      </c>
      <c r="J244">
        <v>3</v>
      </c>
      <c r="K244" t="s">
        <v>324</v>
      </c>
      <c r="L244" t="s">
        <v>39</v>
      </c>
      <c r="M244" t="s">
        <v>16</v>
      </c>
      <c r="N244">
        <v>8947</v>
      </c>
      <c r="O244" t="s">
        <v>21</v>
      </c>
      <c r="P244">
        <v>-5656</v>
      </c>
    </row>
    <row r="245" spans="1:16" x14ac:dyDescent="0.3">
      <c r="A245">
        <v>43220503</v>
      </c>
      <c r="B245">
        <v>876646</v>
      </c>
      <c r="C245">
        <v>283840</v>
      </c>
      <c r="D245">
        <v>9405</v>
      </c>
      <c r="E245">
        <v>14603</v>
      </c>
      <c r="F245">
        <v>1</v>
      </c>
      <c r="G245">
        <v>0</v>
      </c>
      <c r="H245">
        <v>0</v>
      </c>
      <c r="I245" t="s">
        <v>77</v>
      </c>
      <c r="J245">
        <v>2</v>
      </c>
      <c r="K245" t="s">
        <v>479</v>
      </c>
      <c r="L245" t="s">
        <v>39</v>
      </c>
      <c r="M245" t="s">
        <v>15</v>
      </c>
      <c r="N245">
        <v>9405</v>
      </c>
      <c r="O245" t="s">
        <v>23</v>
      </c>
      <c r="P245">
        <v>-5198</v>
      </c>
    </row>
    <row r="246" spans="1:16" x14ac:dyDescent="0.3">
      <c r="A246">
        <v>46997080</v>
      </c>
      <c r="B246">
        <v>876646</v>
      </c>
      <c r="C246">
        <v>458207</v>
      </c>
      <c r="D246">
        <v>2243</v>
      </c>
      <c r="E246">
        <v>14603</v>
      </c>
      <c r="F246">
        <v>1</v>
      </c>
      <c r="G246">
        <v>112.15</v>
      </c>
      <c r="H246">
        <v>5</v>
      </c>
      <c r="I246" t="s">
        <v>519</v>
      </c>
      <c r="J246">
        <v>7</v>
      </c>
      <c r="K246" t="s">
        <v>181</v>
      </c>
      <c r="L246" t="s">
        <v>39</v>
      </c>
      <c r="M246" t="s">
        <v>18</v>
      </c>
      <c r="N246">
        <v>2130.85</v>
      </c>
      <c r="O246" t="s">
        <v>21</v>
      </c>
      <c r="P246">
        <v>-12472.15</v>
      </c>
    </row>
    <row r="247" spans="1:16" x14ac:dyDescent="0.3">
      <c r="A247">
        <v>98610233</v>
      </c>
      <c r="B247">
        <v>876646</v>
      </c>
      <c r="C247">
        <v>979015</v>
      </c>
      <c r="D247">
        <v>10192</v>
      </c>
      <c r="E247">
        <v>14603</v>
      </c>
      <c r="F247">
        <v>1</v>
      </c>
      <c r="G247">
        <v>509.6</v>
      </c>
      <c r="H247">
        <v>5</v>
      </c>
      <c r="I247" t="s">
        <v>237</v>
      </c>
      <c r="J247">
        <v>6</v>
      </c>
      <c r="K247" t="s">
        <v>236</v>
      </c>
      <c r="L247" t="s">
        <v>39</v>
      </c>
      <c r="M247" t="s">
        <v>15</v>
      </c>
      <c r="N247">
        <v>9682.4</v>
      </c>
      <c r="O247" t="s">
        <v>20</v>
      </c>
      <c r="P247">
        <v>-4920.6000000000004</v>
      </c>
    </row>
    <row r="248" spans="1:16" x14ac:dyDescent="0.3">
      <c r="A248">
        <v>89412216</v>
      </c>
      <c r="B248">
        <v>876646</v>
      </c>
      <c r="C248">
        <v>327885</v>
      </c>
      <c r="D248">
        <v>1160</v>
      </c>
      <c r="E248">
        <v>14603</v>
      </c>
      <c r="F248">
        <v>2</v>
      </c>
      <c r="G248">
        <v>116</v>
      </c>
      <c r="H248">
        <v>5</v>
      </c>
      <c r="I248" t="s">
        <v>60</v>
      </c>
      <c r="J248">
        <v>7</v>
      </c>
      <c r="K248" t="s">
        <v>146</v>
      </c>
      <c r="L248" t="s">
        <v>39</v>
      </c>
      <c r="M248" t="s">
        <v>16</v>
      </c>
      <c r="N248">
        <v>2204</v>
      </c>
      <c r="O248" t="s">
        <v>22</v>
      </c>
      <c r="P248">
        <v>-27002</v>
      </c>
    </row>
    <row r="249" spans="1:16" x14ac:dyDescent="0.3">
      <c r="A249">
        <v>60527631</v>
      </c>
      <c r="B249">
        <v>876646</v>
      </c>
      <c r="C249">
        <v>613296</v>
      </c>
      <c r="D249">
        <v>8436</v>
      </c>
      <c r="E249">
        <v>14603</v>
      </c>
      <c r="F249">
        <v>2</v>
      </c>
      <c r="G249">
        <v>0</v>
      </c>
      <c r="H249">
        <v>0</v>
      </c>
      <c r="I249" t="s">
        <v>502</v>
      </c>
      <c r="J249">
        <v>3</v>
      </c>
      <c r="K249" t="s">
        <v>99</v>
      </c>
      <c r="L249" t="s">
        <v>39</v>
      </c>
      <c r="M249" t="s">
        <v>15</v>
      </c>
      <c r="N249">
        <v>16872</v>
      </c>
      <c r="O249" t="s">
        <v>22</v>
      </c>
      <c r="P249">
        <v>-12334</v>
      </c>
    </row>
    <row r="250" spans="1:16" x14ac:dyDescent="0.3">
      <c r="A250">
        <v>29374563</v>
      </c>
      <c r="B250">
        <v>876646</v>
      </c>
      <c r="C250">
        <v>618309</v>
      </c>
      <c r="D250">
        <v>10807</v>
      </c>
      <c r="E250">
        <v>14603</v>
      </c>
      <c r="F250">
        <v>1</v>
      </c>
      <c r="G250">
        <v>0</v>
      </c>
      <c r="H250">
        <v>0</v>
      </c>
      <c r="I250" t="s">
        <v>67</v>
      </c>
      <c r="J250">
        <v>7</v>
      </c>
      <c r="K250" t="s">
        <v>68</v>
      </c>
      <c r="L250" t="s">
        <v>39</v>
      </c>
      <c r="M250" t="s">
        <v>15</v>
      </c>
      <c r="N250">
        <v>10807</v>
      </c>
      <c r="O250" t="s">
        <v>20</v>
      </c>
      <c r="P250">
        <v>-3796</v>
      </c>
    </row>
    <row r="251" spans="1:16" x14ac:dyDescent="0.3">
      <c r="A251">
        <v>85482164</v>
      </c>
      <c r="B251">
        <v>876646</v>
      </c>
      <c r="C251">
        <v>545280</v>
      </c>
      <c r="D251">
        <v>16902</v>
      </c>
      <c r="E251">
        <v>14603</v>
      </c>
      <c r="F251">
        <v>1</v>
      </c>
      <c r="G251">
        <v>845.1</v>
      </c>
      <c r="H251">
        <v>5</v>
      </c>
      <c r="I251" t="s">
        <v>234</v>
      </c>
      <c r="J251">
        <v>3</v>
      </c>
      <c r="K251" t="s">
        <v>201</v>
      </c>
      <c r="L251" t="s">
        <v>39</v>
      </c>
      <c r="M251" t="s">
        <v>15</v>
      </c>
      <c r="N251">
        <v>16056.9</v>
      </c>
      <c r="O251" t="s">
        <v>22</v>
      </c>
      <c r="P251">
        <v>1453.9</v>
      </c>
    </row>
    <row r="252" spans="1:16" x14ac:dyDescent="0.3">
      <c r="A252">
        <v>49620038</v>
      </c>
      <c r="B252">
        <v>876646</v>
      </c>
      <c r="C252">
        <v>365358</v>
      </c>
      <c r="D252">
        <v>10675</v>
      </c>
      <c r="E252">
        <v>14603</v>
      </c>
      <c r="F252">
        <v>1</v>
      </c>
      <c r="G252">
        <v>0</v>
      </c>
      <c r="H252">
        <v>0</v>
      </c>
      <c r="I252" t="s">
        <v>355</v>
      </c>
      <c r="J252">
        <v>3</v>
      </c>
      <c r="K252" t="s">
        <v>80</v>
      </c>
      <c r="L252" t="s">
        <v>39</v>
      </c>
      <c r="M252" t="s">
        <v>18</v>
      </c>
      <c r="N252">
        <v>10675</v>
      </c>
      <c r="O252" t="s">
        <v>20</v>
      </c>
      <c r="P252">
        <v>-3928</v>
      </c>
    </row>
    <row r="253" spans="1:16" x14ac:dyDescent="0.3">
      <c r="A253">
        <v>36332415</v>
      </c>
      <c r="B253">
        <v>876646</v>
      </c>
      <c r="C253">
        <v>494450</v>
      </c>
      <c r="D253">
        <v>15139</v>
      </c>
      <c r="E253">
        <v>14603</v>
      </c>
      <c r="F253">
        <v>1</v>
      </c>
      <c r="G253">
        <v>0</v>
      </c>
      <c r="H253">
        <v>0</v>
      </c>
      <c r="I253" t="s">
        <v>466</v>
      </c>
      <c r="J253">
        <v>7</v>
      </c>
      <c r="K253" t="s">
        <v>476</v>
      </c>
      <c r="L253" t="s">
        <v>39</v>
      </c>
      <c r="M253" t="s">
        <v>17</v>
      </c>
      <c r="N253">
        <v>15139</v>
      </c>
      <c r="O253" t="s">
        <v>21</v>
      </c>
      <c r="P253">
        <v>536</v>
      </c>
    </row>
    <row r="254" spans="1:16" x14ac:dyDescent="0.3">
      <c r="A254">
        <v>83356206</v>
      </c>
      <c r="B254">
        <v>876646</v>
      </c>
      <c r="C254">
        <v>534827</v>
      </c>
      <c r="D254">
        <v>7308</v>
      </c>
      <c r="E254">
        <v>14603</v>
      </c>
      <c r="F254">
        <v>2</v>
      </c>
      <c r="G254">
        <v>0</v>
      </c>
      <c r="H254">
        <v>0</v>
      </c>
      <c r="I254" t="s">
        <v>137</v>
      </c>
      <c r="J254">
        <v>1</v>
      </c>
      <c r="K254" t="s">
        <v>206</v>
      </c>
      <c r="L254" t="s">
        <v>39</v>
      </c>
      <c r="M254" t="s">
        <v>17</v>
      </c>
      <c r="N254">
        <v>14616</v>
      </c>
      <c r="O254" t="s">
        <v>21</v>
      </c>
      <c r="P254">
        <v>-14590</v>
      </c>
    </row>
    <row r="255" spans="1:16" x14ac:dyDescent="0.3">
      <c r="A255">
        <v>39356057</v>
      </c>
      <c r="B255">
        <v>876646</v>
      </c>
      <c r="C255">
        <v>444831</v>
      </c>
      <c r="D255">
        <v>13052</v>
      </c>
      <c r="E255">
        <v>14603</v>
      </c>
      <c r="F255">
        <v>1</v>
      </c>
      <c r="G255">
        <v>0</v>
      </c>
      <c r="H255">
        <v>0</v>
      </c>
      <c r="I255" t="s">
        <v>325</v>
      </c>
      <c r="J255">
        <v>6</v>
      </c>
      <c r="K255" t="s">
        <v>439</v>
      </c>
      <c r="L255" t="s">
        <v>39</v>
      </c>
      <c r="M255" t="s">
        <v>17</v>
      </c>
      <c r="N255">
        <v>13052</v>
      </c>
      <c r="O255" t="s">
        <v>21</v>
      </c>
      <c r="P255">
        <v>-1551</v>
      </c>
    </row>
    <row r="256" spans="1:16" x14ac:dyDescent="0.3">
      <c r="A256">
        <v>75478707</v>
      </c>
      <c r="B256">
        <v>876646</v>
      </c>
      <c r="C256">
        <v>489279</v>
      </c>
      <c r="D256">
        <v>18463</v>
      </c>
      <c r="E256">
        <v>14603</v>
      </c>
      <c r="F256">
        <v>1</v>
      </c>
      <c r="G256">
        <v>923.15</v>
      </c>
      <c r="H256">
        <v>5</v>
      </c>
      <c r="I256" t="s">
        <v>325</v>
      </c>
      <c r="J256">
        <v>7</v>
      </c>
      <c r="K256" t="s">
        <v>508</v>
      </c>
      <c r="L256" t="s">
        <v>39</v>
      </c>
      <c r="M256" t="s">
        <v>15</v>
      </c>
      <c r="N256">
        <v>17539.849999999999</v>
      </c>
      <c r="O256" t="s">
        <v>23</v>
      </c>
      <c r="P256">
        <v>2936.85</v>
      </c>
    </row>
    <row r="257" spans="1:16" x14ac:dyDescent="0.3">
      <c r="A257">
        <v>81057233</v>
      </c>
      <c r="B257">
        <v>876646</v>
      </c>
      <c r="C257">
        <v>462227</v>
      </c>
      <c r="D257">
        <v>19789</v>
      </c>
      <c r="E257">
        <v>14603</v>
      </c>
      <c r="F257">
        <v>1</v>
      </c>
      <c r="G257">
        <v>2968.35</v>
      </c>
      <c r="H257">
        <v>15</v>
      </c>
      <c r="I257" t="s">
        <v>533</v>
      </c>
      <c r="J257">
        <v>1</v>
      </c>
      <c r="K257" t="s">
        <v>411</v>
      </c>
      <c r="L257" t="s">
        <v>39</v>
      </c>
      <c r="M257" t="s">
        <v>16</v>
      </c>
      <c r="N257">
        <v>16820.650000000001</v>
      </c>
      <c r="O257" t="s">
        <v>20</v>
      </c>
      <c r="P257">
        <v>2217.65</v>
      </c>
    </row>
    <row r="258" spans="1:16" x14ac:dyDescent="0.3">
      <c r="A258">
        <v>43878996</v>
      </c>
      <c r="B258">
        <v>876646</v>
      </c>
      <c r="C258">
        <v>294578</v>
      </c>
      <c r="D258">
        <v>6663</v>
      </c>
      <c r="E258">
        <v>14603</v>
      </c>
      <c r="F258">
        <v>1</v>
      </c>
      <c r="G258">
        <v>0</v>
      </c>
      <c r="H258">
        <v>0</v>
      </c>
      <c r="I258" t="s">
        <v>146</v>
      </c>
      <c r="J258">
        <v>3</v>
      </c>
      <c r="K258" t="s">
        <v>70</v>
      </c>
      <c r="L258" t="s">
        <v>39</v>
      </c>
      <c r="M258" t="s">
        <v>18</v>
      </c>
      <c r="N258">
        <v>6663</v>
      </c>
      <c r="O258" t="s">
        <v>21</v>
      </c>
      <c r="P258">
        <v>-7940</v>
      </c>
    </row>
    <row r="259" spans="1:16" x14ac:dyDescent="0.3">
      <c r="A259">
        <v>85833309</v>
      </c>
      <c r="B259">
        <v>876646</v>
      </c>
      <c r="C259">
        <v>664276</v>
      </c>
      <c r="D259">
        <v>13259</v>
      </c>
      <c r="E259">
        <v>14603</v>
      </c>
      <c r="F259">
        <v>1</v>
      </c>
      <c r="G259">
        <v>0</v>
      </c>
      <c r="H259">
        <v>0</v>
      </c>
      <c r="I259" t="s">
        <v>98</v>
      </c>
      <c r="J259">
        <v>3</v>
      </c>
      <c r="K259" t="s">
        <v>82</v>
      </c>
      <c r="L259" t="s">
        <v>39</v>
      </c>
      <c r="M259" t="s">
        <v>16</v>
      </c>
      <c r="N259">
        <v>13259</v>
      </c>
      <c r="O259" t="s">
        <v>22</v>
      </c>
      <c r="P259">
        <v>-1344</v>
      </c>
    </row>
    <row r="260" spans="1:16" x14ac:dyDescent="0.3">
      <c r="A260">
        <v>97227356</v>
      </c>
      <c r="B260">
        <v>876646</v>
      </c>
      <c r="C260">
        <v>931510</v>
      </c>
      <c r="D260">
        <v>11272</v>
      </c>
      <c r="E260">
        <v>14603</v>
      </c>
      <c r="F260">
        <v>2</v>
      </c>
      <c r="G260">
        <v>0</v>
      </c>
      <c r="H260">
        <v>0</v>
      </c>
      <c r="I260" t="s">
        <v>475</v>
      </c>
      <c r="J260">
        <v>7</v>
      </c>
      <c r="K260" t="s">
        <v>145</v>
      </c>
      <c r="L260" t="s">
        <v>39</v>
      </c>
      <c r="M260" t="s">
        <v>16</v>
      </c>
      <c r="N260">
        <v>22544</v>
      </c>
      <c r="O260" t="s">
        <v>23</v>
      </c>
      <c r="P260">
        <v>-6662</v>
      </c>
    </row>
    <row r="261" spans="1:16" x14ac:dyDescent="0.3">
      <c r="A261">
        <v>33002714</v>
      </c>
      <c r="B261">
        <v>876646</v>
      </c>
      <c r="C261">
        <v>440341</v>
      </c>
      <c r="D261">
        <v>4911</v>
      </c>
      <c r="E261">
        <v>14603</v>
      </c>
      <c r="F261">
        <v>2</v>
      </c>
      <c r="G261">
        <v>491.1</v>
      </c>
      <c r="H261">
        <v>5</v>
      </c>
      <c r="I261" t="s">
        <v>399</v>
      </c>
      <c r="J261">
        <v>1</v>
      </c>
      <c r="K261" t="s">
        <v>298</v>
      </c>
      <c r="L261" t="s">
        <v>39</v>
      </c>
      <c r="M261" t="s">
        <v>16</v>
      </c>
      <c r="N261">
        <v>9330.9</v>
      </c>
      <c r="O261" t="s">
        <v>20</v>
      </c>
      <c r="P261">
        <v>-19875.099999999999</v>
      </c>
    </row>
    <row r="262" spans="1:16" x14ac:dyDescent="0.3">
      <c r="A262">
        <v>22799248</v>
      </c>
      <c r="B262">
        <v>876646</v>
      </c>
      <c r="C262">
        <v>470804</v>
      </c>
      <c r="D262">
        <v>16166</v>
      </c>
      <c r="E262">
        <v>14603</v>
      </c>
      <c r="F262">
        <v>1</v>
      </c>
      <c r="G262">
        <v>808.3</v>
      </c>
      <c r="H262">
        <v>5</v>
      </c>
      <c r="I262" t="s">
        <v>493</v>
      </c>
      <c r="J262">
        <v>4</v>
      </c>
      <c r="K262" t="s">
        <v>383</v>
      </c>
      <c r="L262" t="s">
        <v>39</v>
      </c>
      <c r="M262" t="s">
        <v>18</v>
      </c>
      <c r="N262">
        <v>15357.7</v>
      </c>
      <c r="O262" t="s">
        <v>20</v>
      </c>
      <c r="P262">
        <v>754.7</v>
      </c>
    </row>
    <row r="263" spans="1:16" x14ac:dyDescent="0.3">
      <c r="A263">
        <v>85633013</v>
      </c>
      <c r="B263">
        <v>876646</v>
      </c>
      <c r="C263">
        <v>634152</v>
      </c>
      <c r="D263">
        <v>10566</v>
      </c>
      <c r="E263">
        <v>14603</v>
      </c>
      <c r="F263">
        <v>3</v>
      </c>
      <c r="G263">
        <v>0</v>
      </c>
      <c r="H263">
        <v>0</v>
      </c>
      <c r="I263" t="s">
        <v>495</v>
      </c>
      <c r="J263">
        <v>7</v>
      </c>
      <c r="K263" t="s">
        <v>162</v>
      </c>
      <c r="L263" t="s">
        <v>39</v>
      </c>
      <c r="M263" t="s">
        <v>17</v>
      </c>
      <c r="N263">
        <v>31698</v>
      </c>
      <c r="O263" t="s">
        <v>21</v>
      </c>
      <c r="P263">
        <v>-12111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FC91-10F2-4CAA-AD3B-D2D581208C85}">
  <dimension ref="A1:F1079"/>
  <sheetViews>
    <sheetView workbookViewId="0">
      <selection activeCell="D25" sqref="D25"/>
    </sheetView>
  </sheetViews>
  <sheetFormatPr defaultRowHeight="14.4" x14ac:dyDescent="0.3"/>
  <cols>
    <col min="1" max="1" width="12.5546875" style="11" bestFit="1" customWidth="1"/>
    <col min="2" max="2" width="12.109375" bestFit="1" customWidth="1"/>
    <col min="3" max="3" width="19.44140625" bestFit="1" customWidth="1"/>
    <col min="4" max="4" width="14.88671875" bestFit="1" customWidth="1"/>
    <col min="5" max="5" width="16" bestFit="1" customWidth="1"/>
    <col min="6" max="6" width="14.6640625" bestFit="1" customWidth="1"/>
  </cols>
  <sheetData>
    <row r="1" spans="1:6" x14ac:dyDescent="0.3">
      <c r="A1"/>
    </row>
    <row r="3" spans="1:6" x14ac:dyDescent="0.3">
      <c r="A3" s="9" t="s">
        <v>581</v>
      </c>
      <c r="B3" t="s">
        <v>556</v>
      </c>
      <c r="C3" t="s">
        <v>595</v>
      </c>
      <c r="D3" t="s">
        <v>552</v>
      </c>
      <c r="E3" t="s">
        <v>555</v>
      </c>
      <c r="F3" t="s">
        <v>557</v>
      </c>
    </row>
    <row r="4" spans="1:6" x14ac:dyDescent="0.3">
      <c r="A4" s="10" t="s">
        <v>564</v>
      </c>
      <c r="B4" s="16">
        <v>1256678.1000000001</v>
      </c>
      <c r="C4" s="16">
        <v>172</v>
      </c>
      <c r="D4" s="16">
        <v>3341112.0999999992</v>
      </c>
      <c r="E4" s="16">
        <v>172</v>
      </c>
      <c r="F4" s="16">
        <v>303</v>
      </c>
    </row>
    <row r="5" spans="1:6" x14ac:dyDescent="0.3">
      <c r="A5" s="10" t="s">
        <v>565</v>
      </c>
      <c r="B5" s="16">
        <v>1448057.25</v>
      </c>
      <c r="C5" s="16">
        <v>228</v>
      </c>
      <c r="D5" s="16">
        <v>3981632.2499999986</v>
      </c>
      <c r="E5" s="16">
        <v>228</v>
      </c>
      <c r="F5" s="16">
        <v>386</v>
      </c>
    </row>
    <row r="6" spans="1:6" x14ac:dyDescent="0.3">
      <c r="A6" s="10" t="s">
        <v>566</v>
      </c>
      <c r="B6" s="16">
        <v>1220203</v>
      </c>
      <c r="C6" s="16">
        <v>235</v>
      </c>
      <c r="D6" s="16">
        <v>3859718.9999999995</v>
      </c>
      <c r="E6" s="16">
        <v>235</v>
      </c>
      <c r="F6" s="16">
        <v>373</v>
      </c>
    </row>
    <row r="7" spans="1:6" x14ac:dyDescent="0.3">
      <c r="A7" s="10" t="s">
        <v>567</v>
      </c>
      <c r="B7" s="16">
        <v>1145397.2</v>
      </c>
      <c r="C7" s="16">
        <v>214</v>
      </c>
      <c r="D7" s="16">
        <v>3581949.2000000011</v>
      </c>
      <c r="E7" s="16">
        <v>214</v>
      </c>
      <c r="F7" s="16">
        <v>372</v>
      </c>
    </row>
    <row r="8" spans="1:6" x14ac:dyDescent="0.3">
      <c r="A8" s="10" t="s">
        <v>568</v>
      </c>
      <c r="B8" s="16">
        <v>1055000.3999999999</v>
      </c>
      <c r="C8" s="16">
        <v>196</v>
      </c>
      <c r="D8" s="16">
        <v>3287390.3999999994</v>
      </c>
      <c r="E8" s="16">
        <v>196</v>
      </c>
      <c r="F8" s="16">
        <v>336</v>
      </c>
    </row>
    <row r="9" spans="1:6" x14ac:dyDescent="0.3">
      <c r="A9" s="10" t="s">
        <v>569</v>
      </c>
      <c r="B9" s="16">
        <v>1145946.75</v>
      </c>
      <c r="C9" s="16">
        <v>207</v>
      </c>
      <c r="D9" s="16">
        <v>3351048.7499999995</v>
      </c>
      <c r="E9" s="16">
        <v>207</v>
      </c>
      <c r="F9" s="16">
        <v>325</v>
      </c>
    </row>
    <row r="10" spans="1:6" x14ac:dyDescent="0.3">
      <c r="A10" s="10" t="s">
        <v>570</v>
      </c>
      <c r="B10" s="16">
        <v>1344249.15</v>
      </c>
      <c r="C10" s="16">
        <v>219</v>
      </c>
      <c r="D10" s="16">
        <v>3621382.1500000013</v>
      </c>
      <c r="E10" s="16">
        <v>219</v>
      </c>
      <c r="F10" s="16">
        <v>376</v>
      </c>
    </row>
    <row r="11" spans="1:6" x14ac:dyDescent="0.3">
      <c r="A11" s="10" t="s">
        <v>571</v>
      </c>
      <c r="B11" s="16">
        <v>714757.6</v>
      </c>
      <c r="C11" s="16">
        <v>222</v>
      </c>
      <c r="D11" s="16">
        <v>3084641.5999999996</v>
      </c>
      <c r="E11" s="16">
        <v>222</v>
      </c>
      <c r="F11" s="16">
        <v>339</v>
      </c>
    </row>
    <row r="12" spans="1:6" x14ac:dyDescent="0.3">
      <c r="A12" s="10" t="s">
        <v>572</v>
      </c>
      <c r="B12" s="16">
        <v>1167306.3500000001</v>
      </c>
      <c r="C12" s="16">
        <v>229</v>
      </c>
      <c r="D12" s="16">
        <v>3627182.3499999996</v>
      </c>
      <c r="E12" s="16">
        <v>229</v>
      </c>
      <c r="F12" s="16">
        <v>362</v>
      </c>
    </row>
    <row r="13" spans="1:6" ht="13.8" customHeight="1" x14ac:dyDescent="0.3">
      <c r="A13" s="10" t="s">
        <v>573</v>
      </c>
      <c r="B13" s="16">
        <v>1666367.4</v>
      </c>
      <c r="C13" s="16">
        <v>233</v>
      </c>
      <c r="D13" s="16">
        <v>4092575.4</v>
      </c>
      <c r="E13" s="16">
        <v>233</v>
      </c>
      <c r="F13" s="16">
        <v>388</v>
      </c>
    </row>
    <row r="14" spans="1:6" x14ac:dyDescent="0.3">
      <c r="A14" s="10" t="s">
        <v>574</v>
      </c>
      <c r="B14" s="16">
        <v>1318384</v>
      </c>
      <c r="C14" s="16">
        <v>264</v>
      </c>
      <c r="D14" s="16">
        <v>4440750</v>
      </c>
      <c r="E14" s="16">
        <v>264</v>
      </c>
      <c r="F14" s="16">
        <v>467</v>
      </c>
    </row>
    <row r="15" spans="1:6" x14ac:dyDescent="0.3">
      <c r="A15" s="10" t="s">
        <v>575</v>
      </c>
      <c r="B15" s="16">
        <v>1279877.5</v>
      </c>
      <c r="C15" s="16">
        <v>234</v>
      </c>
      <c r="D15" s="16">
        <v>3866756.4999999995</v>
      </c>
      <c r="E15" s="16">
        <v>234</v>
      </c>
      <c r="F15" s="16">
        <v>369</v>
      </c>
    </row>
    <row r="16" spans="1:6" x14ac:dyDescent="0.3">
      <c r="A16" s="10" t="s">
        <v>576</v>
      </c>
      <c r="B16" s="16">
        <v>1466836.75</v>
      </c>
      <c r="C16" s="16">
        <v>259</v>
      </c>
      <c r="D16" s="16">
        <v>4133308.7499999991</v>
      </c>
      <c r="E16" s="16">
        <v>259</v>
      </c>
      <c r="F16" s="16">
        <v>433</v>
      </c>
    </row>
    <row r="17" spans="1:6" x14ac:dyDescent="0.3">
      <c r="A17" s="10" t="s">
        <v>577</v>
      </c>
      <c r="B17" s="16">
        <v>434127.1</v>
      </c>
      <c r="C17" s="16">
        <v>97</v>
      </c>
      <c r="D17" s="16">
        <v>1601068.0999999996</v>
      </c>
      <c r="E17" s="16">
        <v>97</v>
      </c>
      <c r="F17" s="16">
        <v>170</v>
      </c>
    </row>
    <row r="18" spans="1:6" x14ac:dyDescent="0.3">
      <c r="A18" s="10" t="s">
        <v>597</v>
      </c>
      <c r="B18" s="16">
        <v>0</v>
      </c>
      <c r="C18" s="16"/>
      <c r="D18" s="16">
        <v>0</v>
      </c>
      <c r="E18" s="16"/>
      <c r="F18" s="16">
        <v>0</v>
      </c>
    </row>
    <row r="19" spans="1:6" x14ac:dyDescent="0.3">
      <c r="A19" s="10" t="s">
        <v>578</v>
      </c>
      <c r="B19" s="16">
        <v>1128694.75</v>
      </c>
      <c r="C19" s="16">
        <v>217</v>
      </c>
      <c r="D19" s="16">
        <v>3482254.7500000014</v>
      </c>
      <c r="E19" s="16">
        <v>217</v>
      </c>
      <c r="F19" s="16">
        <v>347</v>
      </c>
    </row>
    <row r="20" spans="1:6" x14ac:dyDescent="0.3">
      <c r="A20" s="10" t="s">
        <v>579</v>
      </c>
      <c r="B20" s="16">
        <v>1181564.25</v>
      </c>
      <c r="C20" s="16">
        <v>208</v>
      </c>
      <c r="D20" s="16">
        <v>3419155.2499999991</v>
      </c>
      <c r="E20" s="16">
        <v>208</v>
      </c>
      <c r="F20" s="16">
        <v>343</v>
      </c>
    </row>
    <row r="21" spans="1:6" x14ac:dyDescent="0.3">
      <c r="A21" s="10" t="s">
        <v>580</v>
      </c>
      <c r="B21" s="16">
        <v>1072571.25</v>
      </c>
      <c r="C21" s="16">
        <v>214</v>
      </c>
      <c r="D21" s="16">
        <v>3589534.2500000005</v>
      </c>
      <c r="E21" s="16">
        <v>214</v>
      </c>
      <c r="F21" s="16">
        <v>360</v>
      </c>
    </row>
    <row r="22" spans="1:6" x14ac:dyDescent="0.3">
      <c r="A22" s="10" t="s">
        <v>582</v>
      </c>
      <c r="B22" s="16">
        <v>0</v>
      </c>
      <c r="C22" s="16"/>
      <c r="D22" s="16"/>
      <c r="E22" s="16"/>
      <c r="F22" s="16"/>
    </row>
    <row r="23" spans="1:6" x14ac:dyDescent="0.3">
      <c r="A23" s="13" t="s">
        <v>583</v>
      </c>
      <c r="B23" s="16">
        <v>20046018.800000001</v>
      </c>
      <c r="C23" s="16">
        <v>3648</v>
      </c>
      <c r="D23" s="16">
        <v>60361460.800000004</v>
      </c>
      <c r="E23" s="16">
        <v>3648</v>
      </c>
      <c r="F23" s="16">
        <v>6049</v>
      </c>
    </row>
    <row r="24" spans="1:6" x14ac:dyDescent="0.3">
      <c r="A24"/>
    </row>
    <row r="25" spans="1:6" x14ac:dyDescent="0.3">
      <c r="A25"/>
    </row>
    <row r="26" spans="1:6" x14ac:dyDescent="0.3">
      <c r="A26"/>
    </row>
    <row r="27" spans="1:6" x14ac:dyDescent="0.3">
      <c r="A27"/>
    </row>
    <row r="28" spans="1:6" x14ac:dyDescent="0.3">
      <c r="A28"/>
    </row>
    <row r="29" spans="1:6" x14ac:dyDescent="0.3">
      <c r="A29"/>
    </row>
    <row r="30" spans="1:6" x14ac:dyDescent="0.3">
      <c r="A30"/>
    </row>
    <row r="31" spans="1:6" x14ac:dyDescent="0.3">
      <c r="A31"/>
    </row>
    <row r="32" spans="1:6"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60D7-621F-4A45-BBBD-0E8C4AA29D8B}">
  <dimension ref="A1:P401"/>
  <sheetViews>
    <sheetView topLeftCell="A4" workbookViewId="0">
      <selection activeCell="G19" sqref="G19"/>
    </sheetView>
  </sheetViews>
  <sheetFormatPr defaultRowHeight="14.4" x14ac:dyDescent="0.3"/>
  <cols>
    <col min="1" max="1" width="10.33203125" bestFit="1" customWidth="1"/>
    <col min="2" max="2" width="12.44140625" bestFit="1" customWidth="1"/>
    <col min="3" max="3" width="13.6640625" bestFit="1" customWidth="1"/>
    <col min="4" max="4" width="9" bestFit="1" customWidth="1"/>
    <col min="5" max="5" width="12.21875" bestFit="1" customWidth="1"/>
    <col min="6" max="6" width="10.33203125" bestFit="1" customWidth="1"/>
    <col min="7" max="7" width="18.21875" bestFit="1" customWidth="1"/>
    <col min="8" max="8" width="18" bestFit="1" customWidth="1"/>
    <col min="9" max="9" width="12.5546875" bestFit="1" customWidth="1"/>
    <col min="10" max="10" width="20.33203125" bestFit="1" customWidth="1"/>
    <col min="11" max="11" width="15.109375" bestFit="1" customWidth="1"/>
    <col min="12" max="12" width="16" bestFit="1" customWidth="1"/>
    <col min="13" max="13" width="18.5546875" bestFit="1" customWidth="1"/>
    <col min="14" max="14" width="10.5546875" bestFit="1" customWidth="1"/>
    <col min="15" max="16" width="9" bestFit="1" customWidth="1"/>
  </cols>
  <sheetData>
    <row r="1" spans="1:16" x14ac:dyDescent="0.3">
      <c r="A1" s="12" t="s">
        <v>594</v>
      </c>
    </row>
    <row r="3" spans="1:16" x14ac:dyDescent="0.3">
      <c r="A3" t="s">
        <v>25</v>
      </c>
      <c r="B3" t="s">
        <v>1</v>
      </c>
      <c r="C3" t="s">
        <v>13</v>
      </c>
      <c r="D3" t="s">
        <v>26</v>
      </c>
      <c r="E3" t="s">
        <v>553</v>
      </c>
      <c r="F3" t="s">
        <v>27</v>
      </c>
      <c r="G3" t="s">
        <v>28</v>
      </c>
      <c r="H3" t="s">
        <v>29</v>
      </c>
      <c r="I3" t="s">
        <v>30</v>
      </c>
      <c r="J3" t="s">
        <v>31</v>
      </c>
      <c r="K3" t="s">
        <v>32</v>
      </c>
      <c r="L3" t="s">
        <v>33</v>
      </c>
      <c r="M3" t="s">
        <v>14</v>
      </c>
      <c r="N3" t="s">
        <v>34</v>
      </c>
      <c r="O3" t="s">
        <v>19</v>
      </c>
      <c r="P3" t="s">
        <v>554</v>
      </c>
    </row>
    <row r="4" spans="1:16" x14ac:dyDescent="0.3">
      <c r="A4">
        <v>98261798</v>
      </c>
      <c r="B4">
        <v>770487</v>
      </c>
      <c r="C4">
        <v>539813</v>
      </c>
      <c r="D4">
        <v>6759</v>
      </c>
      <c r="E4">
        <v>7859</v>
      </c>
      <c r="F4">
        <v>4</v>
      </c>
      <c r="G4">
        <v>2703.6</v>
      </c>
      <c r="H4">
        <v>10</v>
      </c>
      <c r="I4" t="s">
        <v>534</v>
      </c>
      <c r="J4">
        <v>2</v>
      </c>
      <c r="K4" t="s">
        <v>348</v>
      </c>
      <c r="L4" t="s">
        <v>39</v>
      </c>
      <c r="M4" t="s">
        <v>15</v>
      </c>
      <c r="N4">
        <v>24332.400000000001</v>
      </c>
      <c r="O4" t="s">
        <v>21</v>
      </c>
      <c r="P4">
        <v>-7103.6</v>
      </c>
    </row>
    <row r="5" spans="1:16" x14ac:dyDescent="0.3">
      <c r="A5">
        <v>94226031</v>
      </c>
      <c r="B5">
        <v>770487</v>
      </c>
      <c r="C5">
        <v>799405</v>
      </c>
      <c r="D5">
        <v>2019</v>
      </c>
      <c r="E5">
        <v>7859</v>
      </c>
      <c r="F5">
        <v>1</v>
      </c>
      <c r="G5">
        <v>201.9</v>
      </c>
      <c r="H5">
        <v>10</v>
      </c>
      <c r="I5" t="s">
        <v>546</v>
      </c>
      <c r="J5">
        <v>7</v>
      </c>
      <c r="K5" t="s">
        <v>300</v>
      </c>
      <c r="L5" t="s">
        <v>39</v>
      </c>
      <c r="M5" t="s">
        <v>15</v>
      </c>
      <c r="N5">
        <v>1817.1</v>
      </c>
      <c r="O5" t="s">
        <v>20</v>
      </c>
      <c r="P5">
        <v>-6041.9</v>
      </c>
    </row>
    <row r="6" spans="1:16" x14ac:dyDescent="0.3">
      <c r="A6">
        <v>16171536</v>
      </c>
      <c r="B6">
        <v>770487</v>
      </c>
      <c r="C6">
        <v>473995</v>
      </c>
      <c r="D6">
        <v>1931</v>
      </c>
      <c r="E6">
        <v>7859</v>
      </c>
      <c r="F6">
        <v>1</v>
      </c>
      <c r="G6">
        <v>193.1</v>
      </c>
      <c r="H6">
        <v>10</v>
      </c>
      <c r="I6" t="s">
        <v>279</v>
      </c>
      <c r="J6">
        <v>4</v>
      </c>
      <c r="K6" t="s">
        <v>496</v>
      </c>
      <c r="L6" t="s">
        <v>39</v>
      </c>
      <c r="M6" t="s">
        <v>16</v>
      </c>
      <c r="N6">
        <v>1737.9</v>
      </c>
      <c r="O6" t="s">
        <v>20</v>
      </c>
      <c r="P6">
        <v>-6121.1</v>
      </c>
    </row>
    <row r="7" spans="1:16" x14ac:dyDescent="0.3">
      <c r="A7">
        <v>83835976</v>
      </c>
      <c r="B7">
        <v>770487</v>
      </c>
      <c r="C7">
        <v>759713</v>
      </c>
      <c r="D7">
        <v>19209</v>
      </c>
      <c r="E7">
        <v>7859</v>
      </c>
      <c r="F7">
        <v>1</v>
      </c>
      <c r="G7">
        <v>1920.9</v>
      </c>
      <c r="H7">
        <v>10</v>
      </c>
      <c r="I7" t="s">
        <v>294</v>
      </c>
      <c r="J7">
        <v>6</v>
      </c>
      <c r="K7" t="s">
        <v>505</v>
      </c>
      <c r="L7" t="s">
        <v>39</v>
      </c>
      <c r="M7" t="s">
        <v>18</v>
      </c>
      <c r="N7">
        <v>17288.099999999999</v>
      </c>
      <c r="O7" t="s">
        <v>22</v>
      </c>
      <c r="P7">
        <v>9429.1</v>
      </c>
    </row>
    <row r="8" spans="1:16" x14ac:dyDescent="0.3">
      <c r="A8">
        <v>81630600</v>
      </c>
      <c r="B8">
        <v>770487</v>
      </c>
      <c r="C8">
        <v>313844</v>
      </c>
      <c r="D8">
        <v>4505</v>
      </c>
      <c r="E8">
        <v>7859</v>
      </c>
      <c r="F8">
        <v>1</v>
      </c>
      <c r="G8">
        <v>450.5</v>
      </c>
      <c r="H8">
        <v>10</v>
      </c>
      <c r="I8" t="s">
        <v>146</v>
      </c>
      <c r="J8">
        <v>2</v>
      </c>
      <c r="K8" t="s">
        <v>521</v>
      </c>
      <c r="L8" t="s">
        <v>39</v>
      </c>
      <c r="M8" t="s">
        <v>16</v>
      </c>
      <c r="N8">
        <v>4054.5</v>
      </c>
      <c r="O8" t="s">
        <v>20</v>
      </c>
      <c r="P8">
        <v>-3804.5</v>
      </c>
    </row>
    <row r="9" spans="1:16" x14ac:dyDescent="0.3">
      <c r="A9">
        <v>41943272</v>
      </c>
      <c r="B9">
        <v>770487</v>
      </c>
      <c r="C9">
        <v>211068</v>
      </c>
      <c r="D9">
        <v>15408</v>
      </c>
      <c r="E9">
        <v>7859</v>
      </c>
      <c r="F9">
        <v>1</v>
      </c>
      <c r="G9">
        <v>1540.8</v>
      </c>
      <c r="H9">
        <v>10</v>
      </c>
      <c r="I9" t="s">
        <v>401</v>
      </c>
      <c r="J9">
        <v>3</v>
      </c>
      <c r="K9" t="s">
        <v>327</v>
      </c>
      <c r="L9" t="s">
        <v>39</v>
      </c>
      <c r="M9" t="s">
        <v>15</v>
      </c>
      <c r="N9">
        <v>13867.2</v>
      </c>
      <c r="O9" t="s">
        <v>23</v>
      </c>
      <c r="P9">
        <v>6008.2</v>
      </c>
    </row>
    <row r="10" spans="1:16" x14ac:dyDescent="0.3">
      <c r="A10">
        <v>51395738</v>
      </c>
      <c r="B10">
        <v>770487</v>
      </c>
      <c r="C10">
        <v>306142</v>
      </c>
      <c r="D10">
        <v>17048</v>
      </c>
      <c r="E10">
        <v>7859</v>
      </c>
      <c r="F10">
        <v>2</v>
      </c>
      <c r="G10">
        <v>3409.6</v>
      </c>
      <c r="H10">
        <v>10</v>
      </c>
      <c r="I10" t="s">
        <v>380</v>
      </c>
      <c r="J10">
        <v>1</v>
      </c>
      <c r="K10" t="s">
        <v>381</v>
      </c>
      <c r="L10" t="s">
        <v>39</v>
      </c>
      <c r="M10" t="s">
        <v>17</v>
      </c>
      <c r="N10">
        <v>30686.400000000001</v>
      </c>
      <c r="O10" t="s">
        <v>22</v>
      </c>
      <c r="P10">
        <v>14968.4</v>
      </c>
    </row>
    <row r="11" spans="1:16" x14ac:dyDescent="0.3">
      <c r="A11">
        <v>35499255</v>
      </c>
      <c r="B11">
        <v>770487</v>
      </c>
      <c r="C11">
        <v>361618</v>
      </c>
      <c r="D11">
        <v>17477</v>
      </c>
      <c r="E11">
        <v>7859</v>
      </c>
      <c r="F11">
        <v>1</v>
      </c>
      <c r="G11">
        <v>1747.7</v>
      </c>
      <c r="H11">
        <v>10</v>
      </c>
      <c r="I11" t="s">
        <v>254</v>
      </c>
      <c r="J11">
        <v>2</v>
      </c>
      <c r="K11" t="s">
        <v>544</v>
      </c>
      <c r="L11" t="s">
        <v>39</v>
      </c>
      <c r="M11" t="s">
        <v>15</v>
      </c>
      <c r="N11">
        <v>15729.3</v>
      </c>
      <c r="O11" t="s">
        <v>20</v>
      </c>
      <c r="P11">
        <v>7870.3</v>
      </c>
    </row>
    <row r="12" spans="1:16" x14ac:dyDescent="0.3">
      <c r="A12">
        <v>27997624</v>
      </c>
      <c r="B12">
        <v>770487</v>
      </c>
      <c r="C12">
        <v>289913</v>
      </c>
      <c r="D12">
        <v>15815</v>
      </c>
      <c r="E12">
        <v>7859</v>
      </c>
      <c r="F12">
        <v>2</v>
      </c>
      <c r="G12">
        <v>3163</v>
      </c>
      <c r="H12">
        <v>10</v>
      </c>
      <c r="I12" t="s">
        <v>521</v>
      </c>
      <c r="J12">
        <v>4</v>
      </c>
      <c r="K12" t="s">
        <v>462</v>
      </c>
      <c r="L12" t="s">
        <v>39</v>
      </c>
      <c r="M12" t="s">
        <v>15</v>
      </c>
      <c r="N12">
        <v>28467</v>
      </c>
      <c r="O12" t="s">
        <v>23</v>
      </c>
      <c r="P12">
        <v>12749</v>
      </c>
    </row>
    <row r="13" spans="1:16" x14ac:dyDescent="0.3">
      <c r="A13">
        <v>16144233</v>
      </c>
      <c r="B13">
        <v>770487</v>
      </c>
      <c r="C13">
        <v>741760</v>
      </c>
      <c r="D13">
        <v>17824</v>
      </c>
      <c r="E13">
        <v>7859</v>
      </c>
      <c r="F13">
        <v>1</v>
      </c>
      <c r="G13">
        <v>1782.4</v>
      </c>
      <c r="H13">
        <v>10</v>
      </c>
      <c r="I13" t="s">
        <v>129</v>
      </c>
      <c r="J13">
        <v>3</v>
      </c>
      <c r="K13" t="s">
        <v>259</v>
      </c>
      <c r="L13" t="s">
        <v>39</v>
      </c>
      <c r="M13" t="s">
        <v>16</v>
      </c>
      <c r="N13">
        <v>16041.6</v>
      </c>
      <c r="O13" t="s">
        <v>23</v>
      </c>
      <c r="P13">
        <v>8182.6</v>
      </c>
    </row>
    <row r="14" spans="1:16" x14ac:dyDescent="0.3">
      <c r="A14">
        <v>72589932</v>
      </c>
      <c r="B14">
        <v>770487</v>
      </c>
      <c r="C14">
        <v>302463</v>
      </c>
      <c r="D14">
        <v>3440</v>
      </c>
      <c r="E14">
        <v>7859</v>
      </c>
      <c r="F14">
        <v>2</v>
      </c>
      <c r="G14">
        <v>688</v>
      </c>
      <c r="H14">
        <v>10</v>
      </c>
      <c r="I14" t="s">
        <v>183</v>
      </c>
      <c r="J14">
        <v>1</v>
      </c>
      <c r="K14" t="s">
        <v>346</v>
      </c>
      <c r="L14" t="s">
        <v>39</v>
      </c>
      <c r="M14" t="s">
        <v>17</v>
      </c>
      <c r="N14">
        <v>6192</v>
      </c>
      <c r="O14" t="s">
        <v>21</v>
      </c>
      <c r="P14">
        <v>-9526</v>
      </c>
    </row>
    <row r="15" spans="1:16" x14ac:dyDescent="0.3">
      <c r="A15">
        <v>49117508</v>
      </c>
      <c r="B15">
        <v>671858</v>
      </c>
      <c r="C15">
        <v>356812</v>
      </c>
      <c r="D15">
        <v>8849</v>
      </c>
      <c r="E15">
        <v>5308</v>
      </c>
      <c r="F15">
        <v>2</v>
      </c>
      <c r="G15">
        <v>1769.8</v>
      </c>
      <c r="H15">
        <v>10</v>
      </c>
      <c r="I15" t="s">
        <v>503</v>
      </c>
      <c r="J15">
        <v>3</v>
      </c>
      <c r="K15" t="s">
        <v>237</v>
      </c>
      <c r="L15" t="s">
        <v>39</v>
      </c>
      <c r="M15" t="s">
        <v>18</v>
      </c>
      <c r="N15">
        <v>15928.2</v>
      </c>
      <c r="O15" t="s">
        <v>20</v>
      </c>
      <c r="P15">
        <v>5312.2</v>
      </c>
    </row>
    <row r="16" spans="1:16" x14ac:dyDescent="0.3">
      <c r="A16">
        <v>36933626</v>
      </c>
      <c r="B16">
        <v>671858</v>
      </c>
      <c r="C16">
        <v>874734</v>
      </c>
      <c r="D16">
        <v>2157</v>
      </c>
      <c r="E16">
        <v>5308</v>
      </c>
      <c r="F16">
        <v>3</v>
      </c>
      <c r="G16">
        <v>647.1</v>
      </c>
      <c r="H16">
        <v>10</v>
      </c>
      <c r="I16" t="s">
        <v>88</v>
      </c>
      <c r="J16">
        <v>4</v>
      </c>
      <c r="K16" t="s">
        <v>272</v>
      </c>
      <c r="L16" t="s">
        <v>39</v>
      </c>
      <c r="M16" t="s">
        <v>16</v>
      </c>
      <c r="N16">
        <v>5823.9</v>
      </c>
      <c r="O16" t="s">
        <v>20</v>
      </c>
      <c r="P16">
        <v>-10100.1</v>
      </c>
    </row>
    <row r="17" spans="1:16" x14ac:dyDescent="0.3">
      <c r="A17">
        <v>98221829</v>
      </c>
      <c r="B17">
        <v>671858</v>
      </c>
      <c r="C17">
        <v>234144</v>
      </c>
      <c r="D17">
        <v>6870</v>
      </c>
      <c r="E17">
        <v>5308</v>
      </c>
      <c r="F17">
        <v>1</v>
      </c>
      <c r="G17">
        <v>687</v>
      </c>
      <c r="H17">
        <v>10</v>
      </c>
      <c r="I17" t="s">
        <v>58</v>
      </c>
      <c r="J17">
        <v>3</v>
      </c>
      <c r="K17" t="s">
        <v>475</v>
      </c>
      <c r="L17" t="s">
        <v>39</v>
      </c>
      <c r="M17" t="s">
        <v>15</v>
      </c>
      <c r="N17">
        <v>6183</v>
      </c>
      <c r="O17" t="s">
        <v>22</v>
      </c>
      <c r="P17">
        <v>875</v>
      </c>
    </row>
    <row r="18" spans="1:16" x14ac:dyDescent="0.3">
      <c r="A18">
        <v>58199211</v>
      </c>
      <c r="B18">
        <v>671858</v>
      </c>
      <c r="C18">
        <v>728859</v>
      </c>
      <c r="D18">
        <v>4677</v>
      </c>
      <c r="E18">
        <v>5308</v>
      </c>
      <c r="F18">
        <v>1</v>
      </c>
      <c r="G18">
        <v>467.7</v>
      </c>
      <c r="H18">
        <v>10</v>
      </c>
      <c r="I18" t="s">
        <v>545</v>
      </c>
      <c r="J18">
        <v>4</v>
      </c>
      <c r="K18" t="s">
        <v>144</v>
      </c>
      <c r="L18" t="s">
        <v>39</v>
      </c>
      <c r="M18" t="s">
        <v>18</v>
      </c>
      <c r="N18">
        <v>4209.3</v>
      </c>
      <c r="O18" t="s">
        <v>20</v>
      </c>
      <c r="P18">
        <v>-1098.7</v>
      </c>
    </row>
    <row r="19" spans="1:16" x14ac:dyDescent="0.3">
      <c r="A19">
        <v>64932613</v>
      </c>
      <c r="B19">
        <v>671858</v>
      </c>
      <c r="C19">
        <v>806739</v>
      </c>
      <c r="D19">
        <v>8661</v>
      </c>
      <c r="E19">
        <v>5308</v>
      </c>
      <c r="F19">
        <v>1</v>
      </c>
      <c r="G19">
        <v>866.1</v>
      </c>
      <c r="H19">
        <v>10</v>
      </c>
      <c r="I19" t="s">
        <v>277</v>
      </c>
      <c r="J19">
        <v>1</v>
      </c>
      <c r="K19" t="s">
        <v>88</v>
      </c>
      <c r="L19" t="s">
        <v>39</v>
      </c>
      <c r="M19" t="s">
        <v>15</v>
      </c>
      <c r="N19">
        <v>7794.9</v>
      </c>
      <c r="O19" t="s">
        <v>23</v>
      </c>
      <c r="P19">
        <v>2486.9</v>
      </c>
    </row>
    <row r="20" spans="1:16" x14ac:dyDescent="0.3">
      <c r="A20">
        <v>50526484</v>
      </c>
      <c r="B20">
        <v>770487</v>
      </c>
      <c r="C20">
        <v>325701</v>
      </c>
      <c r="D20">
        <v>13535</v>
      </c>
      <c r="E20">
        <v>7859</v>
      </c>
      <c r="F20">
        <v>1</v>
      </c>
      <c r="G20">
        <v>1353.5</v>
      </c>
      <c r="H20">
        <v>10</v>
      </c>
      <c r="I20" t="s">
        <v>354</v>
      </c>
      <c r="J20">
        <v>3</v>
      </c>
      <c r="K20" t="s">
        <v>209</v>
      </c>
      <c r="L20" t="s">
        <v>39</v>
      </c>
      <c r="M20" t="s">
        <v>15</v>
      </c>
      <c r="N20">
        <v>12181.5</v>
      </c>
      <c r="O20" t="s">
        <v>24</v>
      </c>
      <c r="P20">
        <v>4322.5</v>
      </c>
    </row>
    <row r="21" spans="1:16" x14ac:dyDescent="0.3">
      <c r="A21">
        <v>77172936</v>
      </c>
      <c r="B21">
        <v>671858</v>
      </c>
      <c r="C21">
        <v>871697</v>
      </c>
      <c r="D21">
        <v>2348</v>
      </c>
      <c r="E21">
        <v>5308</v>
      </c>
      <c r="F21">
        <v>1</v>
      </c>
      <c r="G21">
        <v>234.8</v>
      </c>
      <c r="H21">
        <v>10</v>
      </c>
      <c r="I21" t="s">
        <v>194</v>
      </c>
      <c r="J21">
        <v>5</v>
      </c>
      <c r="K21" t="s">
        <v>79</v>
      </c>
      <c r="L21" t="s">
        <v>39</v>
      </c>
      <c r="M21" t="s">
        <v>15</v>
      </c>
      <c r="N21">
        <v>2113.1999999999998</v>
      </c>
      <c r="O21" t="s">
        <v>21</v>
      </c>
      <c r="P21">
        <v>-3194.8</v>
      </c>
    </row>
    <row r="22" spans="1:16" x14ac:dyDescent="0.3">
      <c r="A22">
        <v>38345472</v>
      </c>
      <c r="B22">
        <v>671858</v>
      </c>
      <c r="C22">
        <v>485353</v>
      </c>
      <c r="D22">
        <v>864</v>
      </c>
      <c r="E22">
        <v>5308</v>
      </c>
      <c r="F22">
        <v>2</v>
      </c>
      <c r="G22">
        <v>172.8</v>
      </c>
      <c r="H22">
        <v>10</v>
      </c>
      <c r="I22" t="s">
        <v>354</v>
      </c>
      <c r="J22">
        <v>1</v>
      </c>
      <c r="K22" t="s">
        <v>512</v>
      </c>
      <c r="L22" t="s">
        <v>39</v>
      </c>
      <c r="M22" t="s">
        <v>15</v>
      </c>
      <c r="N22">
        <v>1555.2</v>
      </c>
      <c r="O22" t="s">
        <v>22</v>
      </c>
      <c r="P22">
        <v>-9060.7999999999993</v>
      </c>
    </row>
    <row r="23" spans="1:16" x14ac:dyDescent="0.3">
      <c r="A23">
        <v>78663747</v>
      </c>
      <c r="B23">
        <v>671858</v>
      </c>
      <c r="C23">
        <v>699704</v>
      </c>
      <c r="D23">
        <v>12268</v>
      </c>
      <c r="E23">
        <v>5308</v>
      </c>
      <c r="F23">
        <v>1</v>
      </c>
      <c r="G23">
        <v>1226.8</v>
      </c>
      <c r="H23">
        <v>10</v>
      </c>
      <c r="I23" t="s">
        <v>536</v>
      </c>
      <c r="J23">
        <v>1</v>
      </c>
      <c r="K23" t="s">
        <v>284</v>
      </c>
      <c r="L23" t="s">
        <v>39</v>
      </c>
      <c r="M23" t="s">
        <v>15</v>
      </c>
      <c r="N23">
        <v>11041.2</v>
      </c>
      <c r="O23" t="s">
        <v>22</v>
      </c>
      <c r="P23">
        <v>5733.2</v>
      </c>
    </row>
    <row r="24" spans="1:16" x14ac:dyDescent="0.3">
      <c r="A24">
        <v>48999266</v>
      </c>
      <c r="B24">
        <v>671858</v>
      </c>
      <c r="C24">
        <v>514889</v>
      </c>
      <c r="D24">
        <v>9008</v>
      </c>
      <c r="E24">
        <v>5308</v>
      </c>
      <c r="F24">
        <v>1</v>
      </c>
      <c r="G24">
        <v>900.8</v>
      </c>
      <c r="H24">
        <v>10</v>
      </c>
      <c r="I24" t="s">
        <v>48</v>
      </c>
      <c r="J24">
        <v>4</v>
      </c>
      <c r="K24" t="s">
        <v>291</v>
      </c>
      <c r="L24" t="s">
        <v>39</v>
      </c>
      <c r="M24" t="s">
        <v>15</v>
      </c>
      <c r="N24">
        <v>8107.2</v>
      </c>
      <c r="O24" t="s">
        <v>23</v>
      </c>
      <c r="P24">
        <v>2799.2</v>
      </c>
    </row>
    <row r="25" spans="1:16" x14ac:dyDescent="0.3">
      <c r="A25">
        <v>11740164</v>
      </c>
      <c r="B25">
        <v>671858</v>
      </c>
      <c r="C25">
        <v>233362</v>
      </c>
      <c r="D25">
        <v>843</v>
      </c>
      <c r="E25">
        <v>5308</v>
      </c>
      <c r="F25">
        <v>1</v>
      </c>
      <c r="G25">
        <v>84.3</v>
      </c>
      <c r="H25">
        <v>10</v>
      </c>
      <c r="I25" t="s">
        <v>431</v>
      </c>
      <c r="J25">
        <v>2</v>
      </c>
      <c r="K25" t="s">
        <v>380</v>
      </c>
      <c r="L25" t="s">
        <v>39</v>
      </c>
      <c r="M25" t="s">
        <v>18</v>
      </c>
      <c r="N25">
        <v>758.7</v>
      </c>
      <c r="O25" t="s">
        <v>22</v>
      </c>
      <c r="P25">
        <v>-4549.3</v>
      </c>
    </row>
    <row r="26" spans="1:16" x14ac:dyDescent="0.3">
      <c r="A26">
        <v>60326016</v>
      </c>
      <c r="B26">
        <v>671858</v>
      </c>
      <c r="C26">
        <v>664523</v>
      </c>
      <c r="D26">
        <v>13710</v>
      </c>
      <c r="E26">
        <v>5308</v>
      </c>
      <c r="F26">
        <v>1</v>
      </c>
      <c r="G26">
        <v>1371</v>
      </c>
      <c r="H26">
        <v>10</v>
      </c>
      <c r="I26" t="s">
        <v>432</v>
      </c>
      <c r="J26">
        <v>1</v>
      </c>
      <c r="K26" t="s">
        <v>302</v>
      </c>
      <c r="L26" t="s">
        <v>39</v>
      </c>
      <c r="M26" t="s">
        <v>15</v>
      </c>
      <c r="N26">
        <v>12339</v>
      </c>
      <c r="O26" t="s">
        <v>21</v>
      </c>
      <c r="P26">
        <v>7031</v>
      </c>
    </row>
    <row r="27" spans="1:16" x14ac:dyDescent="0.3">
      <c r="A27">
        <v>39971710</v>
      </c>
      <c r="B27">
        <v>671858</v>
      </c>
      <c r="C27">
        <v>809303</v>
      </c>
      <c r="D27">
        <v>7453</v>
      </c>
      <c r="E27">
        <v>5308</v>
      </c>
      <c r="F27">
        <v>1</v>
      </c>
      <c r="G27">
        <v>745.3</v>
      </c>
      <c r="H27">
        <v>10</v>
      </c>
      <c r="I27" t="s">
        <v>109</v>
      </c>
      <c r="J27">
        <v>6</v>
      </c>
      <c r="K27" t="s">
        <v>271</v>
      </c>
      <c r="L27" t="s">
        <v>39</v>
      </c>
      <c r="M27" t="s">
        <v>16</v>
      </c>
      <c r="N27">
        <v>6707.7</v>
      </c>
      <c r="O27" t="s">
        <v>20</v>
      </c>
      <c r="P27">
        <v>1399.7</v>
      </c>
    </row>
    <row r="28" spans="1:16" x14ac:dyDescent="0.3">
      <c r="A28">
        <v>53739710</v>
      </c>
      <c r="B28">
        <v>216739</v>
      </c>
      <c r="C28">
        <v>409365</v>
      </c>
      <c r="D28">
        <v>12421</v>
      </c>
      <c r="E28">
        <v>3047</v>
      </c>
      <c r="F28">
        <v>1</v>
      </c>
      <c r="G28">
        <v>1242.0999999999999</v>
      </c>
      <c r="H28">
        <v>10</v>
      </c>
      <c r="I28" t="s">
        <v>129</v>
      </c>
      <c r="J28">
        <v>2</v>
      </c>
      <c r="K28" t="s">
        <v>455</v>
      </c>
      <c r="L28" t="s">
        <v>39</v>
      </c>
      <c r="M28" t="s">
        <v>16</v>
      </c>
      <c r="N28">
        <v>11178.9</v>
      </c>
      <c r="O28" t="s">
        <v>23</v>
      </c>
      <c r="P28">
        <v>8131.9</v>
      </c>
    </row>
    <row r="29" spans="1:16" x14ac:dyDescent="0.3">
      <c r="A29">
        <v>41426254</v>
      </c>
      <c r="B29">
        <v>216739</v>
      </c>
      <c r="C29">
        <v>561083</v>
      </c>
      <c r="D29">
        <v>12472</v>
      </c>
      <c r="E29">
        <v>3047</v>
      </c>
      <c r="F29">
        <v>1</v>
      </c>
      <c r="G29">
        <v>1247.2</v>
      </c>
      <c r="H29">
        <v>10</v>
      </c>
      <c r="I29" t="s">
        <v>222</v>
      </c>
      <c r="J29">
        <v>5</v>
      </c>
      <c r="K29" t="s">
        <v>484</v>
      </c>
      <c r="L29" t="s">
        <v>39</v>
      </c>
      <c r="M29" t="s">
        <v>15</v>
      </c>
      <c r="N29">
        <v>11224.8</v>
      </c>
      <c r="O29" t="s">
        <v>20</v>
      </c>
      <c r="P29">
        <v>8177.8</v>
      </c>
    </row>
    <row r="30" spans="1:16" x14ac:dyDescent="0.3">
      <c r="A30">
        <v>78333267</v>
      </c>
      <c r="B30">
        <v>770487</v>
      </c>
      <c r="C30">
        <v>274852</v>
      </c>
      <c r="D30">
        <v>3936</v>
      </c>
      <c r="E30">
        <v>7859</v>
      </c>
      <c r="F30">
        <v>1</v>
      </c>
      <c r="G30">
        <v>393.6</v>
      </c>
      <c r="H30">
        <v>10</v>
      </c>
      <c r="I30" t="s">
        <v>100</v>
      </c>
      <c r="J30">
        <v>6</v>
      </c>
      <c r="K30" t="s">
        <v>227</v>
      </c>
      <c r="L30" t="s">
        <v>39</v>
      </c>
      <c r="M30" t="s">
        <v>15</v>
      </c>
      <c r="N30">
        <v>3542.4</v>
      </c>
      <c r="O30" t="s">
        <v>20</v>
      </c>
      <c r="P30">
        <v>-4316.6000000000004</v>
      </c>
    </row>
    <row r="31" spans="1:16" x14ac:dyDescent="0.3">
      <c r="A31">
        <v>69375757</v>
      </c>
      <c r="B31">
        <v>216739</v>
      </c>
      <c r="C31">
        <v>747923</v>
      </c>
      <c r="D31">
        <v>14459</v>
      </c>
      <c r="E31">
        <v>3047</v>
      </c>
      <c r="F31">
        <v>2</v>
      </c>
      <c r="G31">
        <v>2891.8</v>
      </c>
      <c r="H31">
        <v>10</v>
      </c>
      <c r="I31" t="s">
        <v>447</v>
      </c>
      <c r="J31">
        <v>2</v>
      </c>
      <c r="K31" t="s">
        <v>504</v>
      </c>
      <c r="L31" t="s">
        <v>39</v>
      </c>
      <c r="M31" t="s">
        <v>16</v>
      </c>
      <c r="N31">
        <v>26026.2</v>
      </c>
      <c r="O31" t="s">
        <v>23</v>
      </c>
      <c r="P31">
        <v>19932.2</v>
      </c>
    </row>
    <row r="32" spans="1:16" x14ac:dyDescent="0.3">
      <c r="A32">
        <v>52211967</v>
      </c>
      <c r="B32">
        <v>216739</v>
      </c>
      <c r="C32">
        <v>361395</v>
      </c>
      <c r="D32">
        <v>17558</v>
      </c>
      <c r="E32">
        <v>3047</v>
      </c>
      <c r="F32">
        <v>4</v>
      </c>
      <c r="G32">
        <v>7023.2</v>
      </c>
      <c r="H32">
        <v>10</v>
      </c>
      <c r="I32" t="s">
        <v>172</v>
      </c>
      <c r="J32">
        <v>4</v>
      </c>
      <c r="K32" t="s">
        <v>173</v>
      </c>
      <c r="L32" t="s">
        <v>39</v>
      </c>
      <c r="M32" t="s">
        <v>16</v>
      </c>
      <c r="N32">
        <v>63208.800000000003</v>
      </c>
      <c r="O32" t="s">
        <v>21</v>
      </c>
      <c r="P32">
        <v>51020.800000000003</v>
      </c>
    </row>
    <row r="33" spans="1:16" x14ac:dyDescent="0.3">
      <c r="A33">
        <v>14346338</v>
      </c>
      <c r="B33">
        <v>216739</v>
      </c>
      <c r="C33">
        <v>274852</v>
      </c>
      <c r="D33">
        <v>16882</v>
      </c>
      <c r="E33">
        <v>3047</v>
      </c>
      <c r="F33">
        <v>1</v>
      </c>
      <c r="G33">
        <v>1688.2</v>
      </c>
      <c r="H33">
        <v>10</v>
      </c>
      <c r="I33" t="s">
        <v>65</v>
      </c>
      <c r="J33">
        <v>3</v>
      </c>
      <c r="K33" t="s">
        <v>329</v>
      </c>
      <c r="L33" t="s">
        <v>39</v>
      </c>
      <c r="M33" t="s">
        <v>17</v>
      </c>
      <c r="N33">
        <v>15193.8</v>
      </c>
      <c r="O33" t="s">
        <v>20</v>
      </c>
      <c r="P33">
        <v>12146.8</v>
      </c>
    </row>
    <row r="34" spans="1:16" x14ac:dyDescent="0.3">
      <c r="A34">
        <v>97884113</v>
      </c>
      <c r="B34">
        <v>216739</v>
      </c>
      <c r="C34">
        <v>437730</v>
      </c>
      <c r="D34">
        <v>8585</v>
      </c>
      <c r="E34">
        <v>3047</v>
      </c>
      <c r="F34">
        <v>1</v>
      </c>
      <c r="G34">
        <v>858.5</v>
      </c>
      <c r="H34">
        <v>10</v>
      </c>
      <c r="I34" t="s">
        <v>80</v>
      </c>
      <c r="J34">
        <v>2</v>
      </c>
      <c r="K34" t="s">
        <v>145</v>
      </c>
      <c r="L34" t="s">
        <v>39</v>
      </c>
      <c r="M34" t="s">
        <v>18</v>
      </c>
      <c r="N34">
        <v>7726.5</v>
      </c>
      <c r="O34" t="s">
        <v>21</v>
      </c>
      <c r="P34">
        <v>4679.5</v>
      </c>
    </row>
    <row r="35" spans="1:16" x14ac:dyDescent="0.3">
      <c r="A35">
        <v>56059101</v>
      </c>
      <c r="B35">
        <v>216739</v>
      </c>
      <c r="C35">
        <v>770792</v>
      </c>
      <c r="D35">
        <v>2543</v>
      </c>
      <c r="E35">
        <v>3047</v>
      </c>
      <c r="F35">
        <v>4</v>
      </c>
      <c r="G35">
        <v>1017.2</v>
      </c>
      <c r="H35">
        <v>10</v>
      </c>
      <c r="I35" t="s">
        <v>42</v>
      </c>
      <c r="J35">
        <v>1</v>
      </c>
      <c r="K35" t="s">
        <v>401</v>
      </c>
      <c r="L35" t="s">
        <v>39</v>
      </c>
      <c r="M35" t="s">
        <v>15</v>
      </c>
      <c r="N35">
        <v>9154.7999999999993</v>
      </c>
      <c r="O35" t="s">
        <v>23</v>
      </c>
      <c r="P35">
        <v>-3033.2</v>
      </c>
    </row>
    <row r="36" spans="1:16" x14ac:dyDescent="0.3">
      <c r="A36">
        <v>64996550</v>
      </c>
      <c r="B36">
        <v>216739</v>
      </c>
      <c r="C36">
        <v>626911</v>
      </c>
      <c r="D36">
        <v>13546</v>
      </c>
      <c r="E36">
        <v>3047</v>
      </c>
      <c r="F36">
        <v>1</v>
      </c>
      <c r="G36">
        <v>1354.6</v>
      </c>
      <c r="H36">
        <v>10</v>
      </c>
      <c r="I36" t="s">
        <v>521</v>
      </c>
      <c r="J36">
        <v>4</v>
      </c>
      <c r="K36" t="s">
        <v>462</v>
      </c>
      <c r="L36" t="s">
        <v>39</v>
      </c>
      <c r="M36" t="s">
        <v>18</v>
      </c>
      <c r="N36">
        <v>12191.4</v>
      </c>
      <c r="O36" t="s">
        <v>23</v>
      </c>
      <c r="P36">
        <v>9144.4</v>
      </c>
    </row>
    <row r="37" spans="1:16" x14ac:dyDescent="0.3">
      <c r="A37">
        <v>11298197</v>
      </c>
      <c r="B37">
        <v>216739</v>
      </c>
      <c r="C37">
        <v>210215</v>
      </c>
      <c r="D37">
        <v>10696</v>
      </c>
      <c r="E37">
        <v>3047</v>
      </c>
      <c r="F37">
        <v>1</v>
      </c>
      <c r="G37">
        <v>1069.5999999999999</v>
      </c>
      <c r="H37">
        <v>10</v>
      </c>
      <c r="I37" t="s">
        <v>100</v>
      </c>
      <c r="J37">
        <v>2</v>
      </c>
      <c r="K37" t="s">
        <v>354</v>
      </c>
      <c r="L37" t="s">
        <v>39</v>
      </c>
      <c r="M37" t="s">
        <v>15</v>
      </c>
      <c r="N37">
        <v>9626.4</v>
      </c>
      <c r="O37" t="s">
        <v>22</v>
      </c>
      <c r="P37">
        <v>6579.4</v>
      </c>
    </row>
    <row r="38" spans="1:16" x14ac:dyDescent="0.3">
      <c r="A38">
        <v>98376561</v>
      </c>
      <c r="B38">
        <v>216739</v>
      </c>
      <c r="C38">
        <v>402647</v>
      </c>
      <c r="D38">
        <v>13508</v>
      </c>
      <c r="E38">
        <v>3047</v>
      </c>
      <c r="F38">
        <v>1</v>
      </c>
      <c r="G38">
        <v>1350.8</v>
      </c>
      <c r="H38">
        <v>10</v>
      </c>
      <c r="I38" t="s">
        <v>38</v>
      </c>
      <c r="J38">
        <v>3</v>
      </c>
      <c r="K38" t="s">
        <v>90</v>
      </c>
      <c r="L38" t="s">
        <v>39</v>
      </c>
      <c r="M38" t="s">
        <v>16</v>
      </c>
      <c r="N38">
        <v>12157.2</v>
      </c>
      <c r="O38" t="s">
        <v>20</v>
      </c>
      <c r="P38">
        <v>9110.2000000000007</v>
      </c>
    </row>
    <row r="39" spans="1:16" x14ac:dyDescent="0.3">
      <c r="A39">
        <v>90869462</v>
      </c>
      <c r="B39">
        <v>216739</v>
      </c>
      <c r="C39">
        <v>486780</v>
      </c>
      <c r="D39">
        <v>12179</v>
      </c>
      <c r="E39">
        <v>3047</v>
      </c>
      <c r="F39">
        <v>2</v>
      </c>
      <c r="G39">
        <v>2435.8000000000002</v>
      </c>
      <c r="H39">
        <v>10</v>
      </c>
      <c r="I39" t="s">
        <v>512</v>
      </c>
      <c r="J39">
        <v>5</v>
      </c>
      <c r="K39" t="s">
        <v>177</v>
      </c>
      <c r="L39" t="s">
        <v>39</v>
      </c>
      <c r="M39" t="s">
        <v>15</v>
      </c>
      <c r="N39">
        <v>21922.2</v>
      </c>
      <c r="O39" t="s">
        <v>23</v>
      </c>
      <c r="P39">
        <v>15828.2</v>
      </c>
    </row>
    <row r="40" spans="1:16" x14ac:dyDescent="0.3">
      <c r="A40">
        <v>16305532</v>
      </c>
      <c r="B40">
        <v>216739</v>
      </c>
      <c r="C40">
        <v>371276</v>
      </c>
      <c r="D40">
        <v>5880</v>
      </c>
      <c r="E40">
        <v>3047</v>
      </c>
      <c r="F40">
        <v>1</v>
      </c>
      <c r="G40">
        <v>588</v>
      </c>
      <c r="H40">
        <v>10</v>
      </c>
      <c r="I40" t="s">
        <v>359</v>
      </c>
      <c r="J40">
        <v>2</v>
      </c>
      <c r="K40" t="s">
        <v>389</v>
      </c>
      <c r="L40" t="s">
        <v>39</v>
      </c>
      <c r="M40" t="s">
        <v>16</v>
      </c>
      <c r="N40">
        <v>5292</v>
      </c>
      <c r="O40" t="s">
        <v>20</v>
      </c>
      <c r="P40">
        <v>2245</v>
      </c>
    </row>
    <row r="41" spans="1:16" x14ac:dyDescent="0.3">
      <c r="A41">
        <v>53302669</v>
      </c>
      <c r="B41">
        <v>216739</v>
      </c>
      <c r="C41">
        <v>484489</v>
      </c>
      <c r="D41">
        <v>13154</v>
      </c>
      <c r="E41">
        <v>3047</v>
      </c>
      <c r="F41">
        <v>1</v>
      </c>
      <c r="G41">
        <v>1315.4</v>
      </c>
      <c r="H41">
        <v>10</v>
      </c>
      <c r="I41" t="s">
        <v>327</v>
      </c>
      <c r="J41">
        <v>1</v>
      </c>
      <c r="K41" t="s">
        <v>116</v>
      </c>
      <c r="L41" t="s">
        <v>39</v>
      </c>
      <c r="M41" t="s">
        <v>15</v>
      </c>
      <c r="N41">
        <v>11838.6</v>
      </c>
      <c r="O41" t="s">
        <v>23</v>
      </c>
      <c r="P41">
        <v>8791.6</v>
      </c>
    </row>
    <row r="42" spans="1:16" x14ac:dyDescent="0.3">
      <c r="A42">
        <v>77489633</v>
      </c>
      <c r="B42">
        <v>216739</v>
      </c>
      <c r="C42">
        <v>598851</v>
      </c>
      <c r="D42">
        <v>10882</v>
      </c>
      <c r="E42">
        <v>3047</v>
      </c>
      <c r="F42">
        <v>1</v>
      </c>
      <c r="G42">
        <v>1088.2</v>
      </c>
      <c r="H42">
        <v>10</v>
      </c>
      <c r="I42" t="s">
        <v>540</v>
      </c>
      <c r="J42">
        <v>4</v>
      </c>
      <c r="K42" t="s">
        <v>468</v>
      </c>
      <c r="L42" t="s">
        <v>39</v>
      </c>
      <c r="M42" t="s">
        <v>15</v>
      </c>
      <c r="N42">
        <v>9793.7999999999993</v>
      </c>
      <c r="O42" t="s">
        <v>20</v>
      </c>
      <c r="P42">
        <v>6746.8</v>
      </c>
    </row>
    <row r="43" spans="1:16" x14ac:dyDescent="0.3">
      <c r="A43">
        <v>21375216</v>
      </c>
      <c r="B43">
        <v>207473</v>
      </c>
      <c r="C43">
        <v>642750</v>
      </c>
      <c r="D43">
        <v>5489</v>
      </c>
      <c r="E43">
        <v>7043</v>
      </c>
      <c r="F43">
        <v>1</v>
      </c>
      <c r="G43">
        <v>548.9</v>
      </c>
      <c r="H43">
        <v>10</v>
      </c>
      <c r="I43" t="s">
        <v>425</v>
      </c>
      <c r="J43">
        <v>7</v>
      </c>
      <c r="K43" t="s">
        <v>438</v>
      </c>
      <c r="L43" t="s">
        <v>39</v>
      </c>
      <c r="M43" t="s">
        <v>16</v>
      </c>
      <c r="N43">
        <v>4940.1000000000004</v>
      </c>
      <c r="O43" t="s">
        <v>20</v>
      </c>
      <c r="P43">
        <v>-2102.9</v>
      </c>
    </row>
    <row r="44" spans="1:16" x14ac:dyDescent="0.3">
      <c r="A44">
        <v>38143348</v>
      </c>
      <c r="B44">
        <v>207473</v>
      </c>
      <c r="C44">
        <v>200301</v>
      </c>
      <c r="D44">
        <v>6981</v>
      </c>
      <c r="E44">
        <v>7043</v>
      </c>
      <c r="F44">
        <v>1</v>
      </c>
      <c r="G44">
        <v>698.1</v>
      </c>
      <c r="H44">
        <v>10</v>
      </c>
      <c r="I44" t="s">
        <v>331</v>
      </c>
      <c r="J44">
        <v>6</v>
      </c>
      <c r="K44" t="s">
        <v>201</v>
      </c>
      <c r="L44" t="s">
        <v>39</v>
      </c>
      <c r="M44" t="s">
        <v>16</v>
      </c>
      <c r="N44">
        <v>6282.9</v>
      </c>
      <c r="O44" t="s">
        <v>23</v>
      </c>
      <c r="P44">
        <v>-760.1</v>
      </c>
    </row>
    <row r="45" spans="1:16" x14ac:dyDescent="0.3">
      <c r="A45">
        <v>31336920</v>
      </c>
      <c r="B45">
        <v>207473</v>
      </c>
      <c r="C45">
        <v>206945</v>
      </c>
      <c r="D45">
        <v>9567</v>
      </c>
      <c r="E45">
        <v>7043</v>
      </c>
      <c r="F45">
        <v>2</v>
      </c>
      <c r="G45">
        <v>1913.4</v>
      </c>
      <c r="H45">
        <v>10</v>
      </c>
      <c r="I45" t="s">
        <v>500</v>
      </c>
      <c r="J45">
        <v>3</v>
      </c>
      <c r="K45" t="s">
        <v>501</v>
      </c>
      <c r="L45" t="s">
        <v>39</v>
      </c>
      <c r="M45" t="s">
        <v>15</v>
      </c>
      <c r="N45">
        <v>17220.599999999999</v>
      </c>
      <c r="O45" t="s">
        <v>20</v>
      </c>
      <c r="P45">
        <v>3134.6</v>
      </c>
    </row>
    <row r="46" spans="1:16" x14ac:dyDescent="0.3">
      <c r="A46">
        <v>61883966</v>
      </c>
      <c r="B46">
        <v>207473</v>
      </c>
      <c r="C46">
        <v>438161</v>
      </c>
      <c r="D46">
        <v>3696</v>
      </c>
      <c r="E46">
        <v>7043</v>
      </c>
      <c r="F46">
        <v>1</v>
      </c>
      <c r="G46">
        <v>369.6</v>
      </c>
      <c r="H46">
        <v>10</v>
      </c>
      <c r="I46" t="s">
        <v>462</v>
      </c>
      <c r="J46">
        <v>1</v>
      </c>
      <c r="K46" t="s">
        <v>352</v>
      </c>
      <c r="L46" t="s">
        <v>39</v>
      </c>
      <c r="M46" t="s">
        <v>15</v>
      </c>
      <c r="N46">
        <v>3326.4</v>
      </c>
      <c r="O46" t="s">
        <v>24</v>
      </c>
      <c r="P46">
        <v>-3716.6</v>
      </c>
    </row>
    <row r="47" spans="1:16" x14ac:dyDescent="0.3">
      <c r="A47">
        <v>98654879</v>
      </c>
      <c r="B47">
        <v>207473</v>
      </c>
      <c r="C47">
        <v>597455</v>
      </c>
      <c r="D47">
        <v>15190</v>
      </c>
      <c r="E47">
        <v>7043</v>
      </c>
      <c r="F47">
        <v>2</v>
      </c>
      <c r="G47">
        <v>3038</v>
      </c>
      <c r="H47">
        <v>10</v>
      </c>
      <c r="I47" t="s">
        <v>245</v>
      </c>
      <c r="J47">
        <v>3</v>
      </c>
      <c r="K47" t="s">
        <v>470</v>
      </c>
      <c r="L47" t="s">
        <v>39</v>
      </c>
      <c r="M47" t="s">
        <v>15</v>
      </c>
      <c r="N47">
        <v>27342</v>
      </c>
      <c r="O47" t="s">
        <v>20</v>
      </c>
      <c r="P47">
        <v>13256</v>
      </c>
    </row>
    <row r="48" spans="1:16" x14ac:dyDescent="0.3">
      <c r="A48">
        <v>36764927</v>
      </c>
      <c r="B48">
        <v>207473</v>
      </c>
      <c r="C48">
        <v>887603</v>
      </c>
      <c r="D48">
        <v>5893</v>
      </c>
      <c r="E48">
        <v>7043</v>
      </c>
      <c r="F48">
        <v>1</v>
      </c>
      <c r="G48">
        <v>589.29999999999995</v>
      </c>
      <c r="H48">
        <v>10</v>
      </c>
      <c r="I48" t="s">
        <v>204</v>
      </c>
      <c r="J48">
        <v>6</v>
      </c>
      <c r="K48" t="s">
        <v>538</v>
      </c>
      <c r="L48" t="s">
        <v>39</v>
      </c>
      <c r="M48" t="s">
        <v>18</v>
      </c>
      <c r="N48">
        <v>5303.7</v>
      </c>
      <c r="O48" t="s">
        <v>20</v>
      </c>
      <c r="P48">
        <v>-1739.3</v>
      </c>
    </row>
    <row r="49" spans="1:16" x14ac:dyDescent="0.3">
      <c r="A49">
        <v>27231111</v>
      </c>
      <c r="B49">
        <v>207473</v>
      </c>
      <c r="C49">
        <v>628705</v>
      </c>
      <c r="D49">
        <v>12374</v>
      </c>
      <c r="E49">
        <v>7043</v>
      </c>
      <c r="F49">
        <v>1</v>
      </c>
      <c r="G49">
        <v>1237.4000000000001</v>
      </c>
      <c r="H49">
        <v>10</v>
      </c>
      <c r="I49" t="s">
        <v>409</v>
      </c>
      <c r="J49">
        <v>2</v>
      </c>
      <c r="K49" t="s">
        <v>111</v>
      </c>
      <c r="L49" t="s">
        <v>39</v>
      </c>
      <c r="M49" t="s">
        <v>16</v>
      </c>
      <c r="N49">
        <v>11136.6</v>
      </c>
      <c r="O49" t="s">
        <v>22</v>
      </c>
      <c r="P49">
        <v>4093.6</v>
      </c>
    </row>
    <row r="50" spans="1:16" x14ac:dyDescent="0.3">
      <c r="A50">
        <v>63635785</v>
      </c>
      <c r="B50">
        <v>246316</v>
      </c>
      <c r="C50">
        <v>759713</v>
      </c>
      <c r="D50">
        <v>13371</v>
      </c>
      <c r="E50">
        <v>13689</v>
      </c>
      <c r="F50">
        <v>3</v>
      </c>
      <c r="G50">
        <v>4011.3</v>
      </c>
      <c r="H50">
        <v>10</v>
      </c>
      <c r="I50" t="s">
        <v>248</v>
      </c>
      <c r="J50">
        <v>6</v>
      </c>
      <c r="K50" t="s">
        <v>256</v>
      </c>
      <c r="L50" t="s">
        <v>39</v>
      </c>
      <c r="M50" t="s">
        <v>15</v>
      </c>
      <c r="N50">
        <v>36101.699999999997</v>
      </c>
      <c r="O50" t="s">
        <v>20</v>
      </c>
      <c r="P50">
        <v>-4965.3</v>
      </c>
    </row>
    <row r="51" spans="1:16" x14ac:dyDescent="0.3">
      <c r="A51">
        <v>11286267</v>
      </c>
      <c r="B51">
        <v>246316</v>
      </c>
      <c r="C51">
        <v>252973</v>
      </c>
      <c r="D51">
        <v>4355</v>
      </c>
      <c r="E51">
        <v>13689</v>
      </c>
      <c r="F51">
        <v>2</v>
      </c>
      <c r="G51">
        <v>871</v>
      </c>
      <c r="H51">
        <v>10</v>
      </c>
      <c r="I51" t="s">
        <v>306</v>
      </c>
      <c r="J51">
        <v>7</v>
      </c>
      <c r="K51" t="s">
        <v>456</v>
      </c>
      <c r="L51" t="s">
        <v>39</v>
      </c>
      <c r="M51" t="s">
        <v>18</v>
      </c>
      <c r="N51">
        <v>7839</v>
      </c>
      <c r="O51" t="s">
        <v>21</v>
      </c>
      <c r="P51">
        <v>-19539</v>
      </c>
    </row>
    <row r="52" spans="1:16" x14ac:dyDescent="0.3">
      <c r="A52">
        <v>83458776</v>
      </c>
      <c r="B52">
        <v>246316</v>
      </c>
      <c r="C52">
        <v>653214</v>
      </c>
      <c r="D52">
        <v>11965</v>
      </c>
      <c r="E52">
        <v>13689</v>
      </c>
      <c r="F52">
        <v>2</v>
      </c>
      <c r="G52">
        <v>2393</v>
      </c>
      <c r="H52">
        <v>10</v>
      </c>
      <c r="I52" t="s">
        <v>487</v>
      </c>
      <c r="J52">
        <v>4</v>
      </c>
      <c r="K52" t="s">
        <v>108</v>
      </c>
      <c r="L52" t="s">
        <v>39</v>
      </c>
      <c r="M52" t="s">
        <v>15</v>
      </c>
      <c r="N52">
        <v>21537</v>
      </c>
      <c r="O52" t="s">
        <v>21</v>
      </c>
      <c r="P52">
        <v>-5841</v>
      </c>
    </row>
    <row r="53" spans="1:16" x14ac:dyDescent="0.3">
      <c r="A53">
        <v>18115992</v>
      </c>
      <c r="B53">
        <v>246316</v>
      </c>
      <c r="C53">
        <v>975507</v>
      </c>
      <c r="D53">
        <v>2013</v>
      </c>
      <c r="E53">
        <v>13689</v>
      </c>
      <c r="F53">
        <v>3</v>
      </c>
      <c r="G53">
        <v>603.9</v>
      </c>
      <c r="H53">
        <v>10</v>
      </c>
      <c r="I53" t="s">
        <v>315</v>
      </c>
      <c r="J53">
        <v>2</v>
      </c>
      <c r="K53" t="s">
        <v>144</v>
      </c>
      <c r="L53" t="s">
        <v>39</v>
      </c>
      <c r="M53" t="s">
        <v>15</v>
      </c>
      <c r="N53">
        <v>5435.1</v>
      </c>
      <c r="O53" t="s">
        <v>20</v>
      </c>
      <c r="P53">
        <v>-35631.9</v>
      </c>
    </row>
    <row r="54" spans="1:16" x14ac:dyDescent="0.3">
      <c r="A54">
        <v>55414869</v>
      </c>
      <c r="B54">
        <v>770487</v>
      </c>
      <c r="C54">
        <v>530738</v>
      </c>
      <c r="D54">
        <v>14420</v>
      </c>
      <c r="E54">
        <v>7859</v>
      </c>
      <c r="F54">
        <v>2</v>
      </c>
      <c r="G54">
        <v>2884</v>
      </c>
      <c r="H54">
        <v>10</v>
      </c>
      <c r="I54" t="s">
        <v>292</v>
      </c>
      <c r="J54">
        <v>2</v>
      </c>
      <c r="K54" t="s">
        <v>323</v>
      </c>
      <c r="L54" t="s">
        <v>39</v>
      </c>
      <c r="M54" t="s">
        <v>18</v>
      </c>
      <c r="N54">
        <v>25956</v>
      </c>
      <c r="O54" t="s">
        <v>23</v>
      </c>
      <c r="P54">
        <v>10238</v>
      </c>
    </row>
    <row r="55" spans="1:16" x14ac:dyDescent="0.3">
      <c r="A55">
        <v>13454186</v>
      </c>
      <c r="B55">
        <v>246316</v>
      </c>
      <c r="C55">
        <v>961594</v>
      </c>
      <c r="D55">
        <v>14479</v>
      </c>
      <c r="E55">
        <v>13689</v>
      </c>
      <c r="F55">
        <v>1</v>
      </c>
      <c r="G55">
        <v>1447.9</v>
      </c>
      <c r="H55">
        <v>10</v>
      </c>
      <c r="I55" t="s">
        <v>451</v>
      </c>
      <c r="J55">
        <v>7</v>
      </c>
      <c r="K55" t="s">
        <v>458</v>
      </c>
      <c r="L55" t="s">
        <v>39</v>
      </c>
      <c r="M55" t="s">
        <v>16</v>
      </c>
      <c r="N55">
        <v>13031.1</v>
      </c>
      <c r="O55" t="s">
        <v>20</v>
      </c>
      <c r="P55">
        <v>-657.9</v>
      </c>
    </row>
    <row r="56" spans="1:16" x14ac:dyDescent="0.3">
      <c r="A56">
        <v>66178935</v>
      </c>
      <c r="B56">
        <v>246316</v>
      </c>
      <c r="C56">
        <v>489939</v>
      </c>
      <c r="D56">
        <v>4050</v>
      </c>
      <c r="E56">
        <v>13689</v>
      </c>
      <c r="F56">
        <v>2</v>
      </c>
      <c r="G56">
        <v>810</v>
      </c>
      <c r="H56">
        <v>10</v>
      </c>
      <c r="I56" t="s">
        <v>108</v>
      </c>
      <c r="J56">
        <v>3</v>
      </c>
      <c r="K56" t="s">
        <v>369</v>
      </c>
      <c r="L56" t="s">
        <v>39</v>
      </c>
      <c r="M56" t="s">
        <v>15</v>
      </c>
      <c r="N56">
        <v>7290</v>
      </c>
      <c r="O56" t="s">
        <v>21</v>
      </c>
      <c r="P56">
        <v>-20088</v>
      </c>
    </row>
    <row r="57" spans="1:16" x14ac:dyDescent="0.3">
      <c r="A57">
        <v>44715663</v>
      </c>
      <c r="B57">
        <v>246316</v>
      </c>
      <c r="C57">
        <v>701554</v>
      </c>
      <c r="D57">
        <v>17576</v>
      </c>
      <c r="E57">
        <v>13689</v>
      </c>
      <c r="F57">
        <v>1</v>
      </c>
      <c r="G57">
        <v>1757.6</v>
      </c>
      <c r="H57">
        <v>10</v>
      </c>
      <c r="I57" t="s">
        <v>342</v>
      </c>
      <c r="J57">
        <v>6</v>
      </c>
      <c r="K57" t="s">
        <v>216</v>
      </c>
      <c r="L57" t="s">
        <v>39</v>
      </c>
      <c r="M57" t="s">
        <v>16</v>
      </c>
      <c r="N57">
        <v>15818.4</v>
      </c>
      <c r="O57" t="s">
        <v>20</v>
      </c>
      <c r="P57">
        <v>2129.4</v>
      </c>
    </row>
    <row r="58" spans="1:16" x14ac:dyDescent="0.3">
      <c r="A58">
        <v>79834723</v>
      </c>
      <c r="B58">
        <v>246316</v>
      </c>
      <c r="C58">
        <v>633672</v>
      </c>
      <c r="D58">
        <v>13847</v>
      </c>
      <c r="E58">
        <v>13689</v>
      </c>
      <c r="F58">
        <v>2</v>
      </c>
      <c r="G58">
        <v>2769.4</v>
      </c>
      <c r="H58">
        <v>10</v>
      </c>
      <c r="I58" t="s">
        <v>489</v>
      </c>
      <c r="J58">
        <v>6</v>
      </c>
      <c r="K58" t="s">
        <v>527</v>
      </c>
      <c r="L58" t="s">
        <v>39</v>
      </c>
      <c r="M58" t="s">
        <v>16</v>
      </c>
      <c r="N58">
        <v>24924.6</v>
      </c>
      <c r="O58" t="s">
        <v>21</v>
      </c>
      <c r="P58">
        <v>-2453.4</v>
      </c>
    </row>
    <row r="59" spans="1:16" x14ac:dyDescent="0.3">
      <c r="A59">
        <v>71275585</v>
      </c>
      <c r="B59">
        <v>246316</v>
      </c>
      <c r="C59">
        <v>804677</v>
      </c>
      <c r="D59">
        <v>6529</v>
      </c>
      <c r="E59">
        <v>13689</v>
      </c>
      <c r="F59">
        <v>1</v>
      </c>
      <c r="G59">
        <v>652.9</v>
      </c>
      <c r="H59">
        <v>10</v>
      </c>
      <c r="I59" t="s">
        <v>368</v>
      </c>
      <c r="J59">
        <v>6</v>
      </c>
      <c r="K59" t="s">
        <v>49</v>
      </c>
      <c r="L59" t="s">
        <v>39</v>
      </c>
      <c r="M59" t="s">
        <v>15</v>
      </c>
      <c r="N59">
        <v>5876.1</v>
      </c>
      <c r="O59" t="s">
        <v>20</v>
      </c>
      <c r="P59">
        <v>-7812.9</v>
      </c>
    </row>
    <row r="60" spans="1:16" x14ac:dyDescent="0.3">
      <c r="A60">
        <v>42331952</v>
      </c>
      <c r="B60">
        <v>246316</v>
      </c>
      <c r="C60">
        <v>258639</v>
      </c>
      <c r="D60">
        <v>11600</v>
      </c>
      <c r="E60">
        <v>13689</v>
      </c>
      <c r="F60">
        <v>1</v>
      </c>
      <c r="G60">
        <v>1160</v>
      </c>
      <c r="H60">
        <v>10</v>
      </c>
      <c r="I60" t="s">
        <v>335</v>
      </c>
      <c r="J60">
        <v>7</v>
      </c>
      <c r="K60" t="s">
        <v>428</v>
      </c>
      <c r="L60" t="s">
        <v>39</v>
      </c>
      <c r="M60" t="s">
        <v>17</v>
      </c>
      <c r="N60">
        <v>10440</v>
      </c>
      <c r="O60" t="s">
        <v>23</v>
      </c>
      <c r="P60">
        <v>-3249</v>
      </c>
    </row>
    <row r="61" spans="1:16" x14ac:dyDescent="0.3">
      <c r="A61">
        <v>92767884</v>
      </c>
      <c r="B61">
        <v>126225</v>
      </c>
      <c r="C61">
        <v>317830</v>
      </c>
      <c r="D61">
        <v>19012</v>
      </c>
      <c r="E61">
        <v>4833</v>
      </c>
      <c r="F61">
        <v>3</v>
      </c>
      <c r="G61">
        <v>5703.6</v>
      </c>
      <c r="H61">
        <v>10</v>
      </c>
      <c r="I61" t="s">
        <v>380</v>
      </c>
      <c r="J61">
        <v>4</v>
      </c>
      <c r="K61" t="s">
        <v>42</v>
      </c>
      <c r="L61" t="s">
        <v>39</v>
      </c>
      <c r="M61" t="s">
        <v>18</v>
      </c>
      <c r="N61">
        <v>51332.4</v>
      </c>
      <c r="O61" t="s">
        <v>23</v>
      </c>
      <c r="P61">
        <v>36833.4</v>
      </c>
    </row>
    <row r="62" spans="1:16" x14ac:dyDescent="0.3">
      <c r="A62">
        <v>46407626</v>
      </c>
      <c r="B62">
        <v>126225</v>
      </c>
      <c r="C62">
        <v>798388</v>
      </c>
      <c r="D62">
        <v>11780</v>
      </c>
      <c r="E62">
        <v>4833</v>
      </c>
      <c r="F62">
        <v>2</v>
      </c>
      <c r="G62">
        <v>2356</v>
      </c>
      <c r="H62">
        <v>10</v>
      </c>
      <c r="I62" t="s">
        <v>537</v>
      </c>
      <c r="J62">
        <v>6</v>
      </c>
      <c r="K62" t="s">
        <v>346</v>
      </c>
      <c r="L62" t="s">
        <v>39</v>
      </c>
      <c r="M62" t="s">
        <v>15</v>
      </c>
      <c r="N62">
        <v>21204</v>
      </c>
      <c r="O62" t="s">
        <v>22</v>
      </c>
      <c r="P62">
        <v>11538</v>
      </c>
    </row>
    <row r="63" spans="1:16" x14ac:dyDescent="0.3">
      <c r="A63">
        <v>24887509</v>
      </c>
      <c r="B63">
        <v>126225</v>
      </c>
      <c r="C63">
        <v>811324</v>
      </c>
      <c r="D63">
        <v>4657</v>
      </c>
      <c r="E63">
        <v>4833</v>
      </c>
      <c r="F63">
        <v>2</v>
      </c>
      <c r="G63">
        <v>931.4</v>
      </c>
      <c r="H63">
        <v>10</v>
      </c>
      <c r="I63" t="s">
        <v>534</v>
      </c>
      <c r="J63">
        <v>7</v>
      </c>
      <c r="K63" t="s">
        <v>190</v>
      </c>
      <c r="L63" t="s">
        <v>39</v>
      </c>
      <c r="M63" t="s">
        <v>15</v>
      </c>
      <c r="N63">
        <v>8382.6</v>
      </c>
      <c r="O63" t="s">
        <v>22</v>
      </c>
      <c r="P63">
        <v>-1283.4000000000001</v>
      </c>
    </row>
    <row r="64" spans="1:16" x14ac:dyDescent="0.3">
      <c r="A64">
        <v>97720360</v>
      </c>
      <c r="B64">
        <v>126225</v>
      </c>
      <c r="C64">
        <v>340386</v>
      </c>
      <c r="D64">
        <v>6748</v>
      </c>
      <c r="E64">
        <v>4833</v>
      </c>
      <c r="F64">
        <v>2</v>
      </c>
      <c r="G64">
        <v>1349.6</v>
      </c>
      <c r="H64">
        <v>10</v>
      </c>
      <c r="I64" t="s">
        <v>523</v>
      </c>
      <c r="J64">
        <v>7</v>
      </c>
      <c r="K64" t="s">
        <v>322</v>
      </c>
      <c r="L64" t="s">
        <v>39</v>
      </c>
      <c r="M64" t="s">
        <v>18</v>
      </c>
      <c r="N64">
        <v>12146.4</v>
      </c>
      <c r="O64" t="s">
        <v>20</v>
      </c>
      <c r="P64">
        <v>2480.4</v>
      </c>
    </row>
    <row r="65" spans="1:16" x14ac:dyDescent="0.3">
      <c r="A65">
        <v>83569939</v>
      </c>
      <c r="B65">
        <v>126225</v>
      </c>
      <c r="C65">
        <v>677461</v>
      </c>
      <c r="D65">
        <v>7060</v>
      </c>
      <c r="E65">
        <v>4833</v>
      </c>
      <c r="F65">
        <v>1</v>
      </c>
      <c r="G65">
        <v>706</v>
      </c>
      <c r="H65">
        <v>10</v>
      </c>
      <c r="I65" t="s">
        <v>146</v>
      </c>
      <c r="J65">
        <v>4</v>
      </c>
      <c r="K65" t="s">
        <v>174</v>
      </c>
      <c r="L65" t="s">
        <v>39</v>
      </c>
      <c r="M65" t="s">
        <v>16</v>
      </c>
      <c r="N65">
        <v>6354</v>
      </c>
      <c r="O65" t="s">
        <v>21</v>
      </c>
      <c r="P65">
        <v>1521</v>
      </c>
    </row>
    <row r="66" spans="1:16" x14ac:dyDescent="0.3">
      <c r="A66">
        <v>74783521</v>
      </c>
      <c r="B66">
        <v>126225</v>
      </c>
      <c r="C66">
        <v>343260</v>
      </c>
      <c r="D66">
        <v>4503</v>
      </c>
      <c r="E66">
        <v>4833</v>
      </c>
      <c r="F66">
        <v>4</v>
      </c>
      <c r="G66">
        <v>1801.2</v>
      </c>
      <c r="H66">
        <v>10</v>
      </c>
      <c r="I66" t="s">
        <v>51</v>
      </c>
      <c r="J66">
        <v>3</v>
      </c>
      <c r="K66" t="s">
        <v>407</v>
      </c>
      <c r="L66" t="s">
        <v>39</v>
      </c>
      <c r="M66" t="s">
        <v>15</v>
      </c>
      <c r="N66">
        <v>16210.8</v>
      </c>
      <c r="O66" t="s">
        <v>22</v>
      </c>
      <c r="P66">
        <v>-3121.2</v>
      </c>
    </row>
    <row r="67" spans="1:16" x14ac:dyDescent="0.3">
      <c r="A67">
        <v>91737749</v>
      </c>
      <c r="B67">
        <v>126225</v>
      </c>
      <c r="C67">
        <v>743323</v>
      </c>
      <c r="D67">
        <v>5820</v>
      </c>
      <c r="E67">
        <v>4833</v>
      </c>
      <c r="F67">
        <v>1</v>
      </c>
      <c r="G67">
        <v>582</v>
      </c>
      <c r="H67">
        <v>10</v>
      </c>
      <c r="I67" t="s">
        <v>436</v>
      </c>
      <c r="J67">
        <v>2</v>
      </c>
      <c r="K67" t="s">
        <v>382</v>
      </c>
      <c r="L67" t="s">
        <v>39</v>
      </c>
      <c r="M67" t="s">
        <v>15</v>
      </c>
      <c r="N67">
        <v>5238</v>
      </c>
      <c r="O67" t="s">
        <v>23</v>
      </c>
      <c r="P67">
        <v>405</v>
      </c>
    </row>
    <row r="68" spans="1:16" x14ac:dyDescent="0.3">
      <c r="A68">
        <v>35095571</v>
      </c>
      <c r="B68">
        <v>126225</v>
      </c>
      <c r="C68">
        <v>726806</v>
      </c>
      <c r="D68">
        <v>2262</v>
      </c>
      <c r="E68">
        <v>4833</v>
      </c>
      <c r="F68">
        <v>1</v>
      </c>
      <c r="G68">
        <v>226.2</v>
      </c>
      <c r="H68">
        <v>10</v>
      </c>
      <c r="I68" t="s">
        <v>410</v>
      </c>
      <c r="J68">
        <v>2</v>
      </c>
      <c r="K68" t="s">
        <v>61</v>
      </c>
      <c r="L68" t="s">
        <v>39</v>
      </c>
      <c r="M68" t="s">
        <v>18</v>
      </c>
      <c r="N68">
        <v>2035.8</v>
      </c>
      <c r="O68" t="s">
        <v>23</v>
      </c>
      <c r="P68">
        <v>-2797.2</v>
      </c>
    </row>
    <row r="69" spans="1:16" x14ac:dyDescent="0.3">
      <c r="A69">
        <v>90111922</v>
      </c>
      <c r="B69">
        <v>126225</v>
      </c>
      <c r="C69">
        <v>888049</v>
      </c>
      <c r="D69">
        <v>6210</v>
      </c>
      <c r="E69">
        <v>4833</v>
      </c>
      <c r="F69">
        <v>2</v>
      </c>
      <c r="G69">
        <v>1242</v>
      </c>
      <c r="H69">
        <v>10</v>
      </c>
      <c r="I69" t="s">
        <v>283</v>
      </c>
      <c r="J69">
        <v>7</v>
      </c>
      <c r="K69" t="s">
        <v>394</v>
      </c>
      <c r="L69" t="s">
        <v>39</v>
      </c>
      <c r="M69" t="s">
        <v>17</v>
      </c>
      <c r="N69">
        <v>11178</v>
      </c>
      <c r="O69" t="s">
        <v>20</v>
      </c>
      <c r="P69">
        <v>1512</v>
      </c>
    </row>
    <row r="70" spans="1:16" x14ac:dyDescent="0.3">
      <c r="A70">
        <v>79029393</v>
      </c>
      <c r="B70">
        <v>126225</v>
      </c>
      <c r="C70">
        <v>282289</v>
      </c>
      <c r="D70">
        <v>15632</v>
      </c>
      <c r="E70">
        <v>4833</v>
      </c>
      <c r="F70">
        <v>1</v>
      </c>
      <c r="G70">
        <v>1563.2</v>
      </c>
      <c r="H70">
        <v>10</v>
      </c>
      <c r="I70" t="s">
        <v>364</v>
      </c>
      <c r="J70">
        <v>1</v>
      </c>
      <c r="K70" t="s">
        <v>544</v>
      </c>
      <c r="L70" t="s">
        <v>39</v>
      </c>
      <c r="M70" t="s">
        <v>16</v>
      </c>
      <c r="N70">
        <v>14068.8</v>
      </c>
      <c r="O70" t="s">
        <v>21</v>
      </c>
      <c r="P70">
        <v>9235.7999999999993</v>
      </c>
    </row>
    <row r="71" spans="1:16" x14ac:dyDescent="0.3">
      <c r="A71">
        <v>79509378</v>
      </c>
      <c r="B71">
        <v>126225</v>
      </c>
      <c r="C71">
        <v>389159</v>
      </c>
      <c r="D71">
        <v>6852</v>
      </c>
      <c r="E71">
        <v>4833</v>
      </c>
      <c r="F71">
        <v>1</v>
      </c>
      <c r="G71">
        <v>685.2</v>
      </c>
      <c r="H71">
        <v>10</v>
      </c>
      <c r="I71" t="s">
        <v>200</v>
      </c>
      <c r="J71">
        <v>2</v>
      </c>
      <c r="K71" t="s">
        <v>201</v>
      </c>
      <c r="L71" t="s">
        <v>39</v>
      </c>
      <c r="M71" t="s">
        <v>15</v>
      </c>
      <c r="N71">
        <v>6166.8</v>
      </c>
      <c r="O71" t="s">
        <v>20</v>
      </c>
      <c r="P71">
        <v>1333.8</v>
      </c>
    </row>
    <row r="72" spans="1:16" x14ac:dyDescent="0.3">
      <c r="A72">
        <v>25446483</v>
      </c>
      <c r="B72">
        <v>876646</v>
      </c>
      <c r="C72">
        <v>448658</v>
      </c>
      <c r="D72">
        <v>11145</v>
      </c>
      <c r="E72">
        <v>14603</v>
      </c>
      <c r="F72">
        <v>2</v>
      </c>
      <c r="G72">
        <v>2229</v>
      </c>
      <c r="H72">
        <v>10</v>
      </c>
      <c r="I72" t="s">
        <v>134</v>
      </c>
      <c r="J72">
        <v>4</v>
      </c>
      <c r="K72" t="s">
        <v>414</v>
      </c>
      <c r="L72" t="s">
        <v>39</v>
      </c>
      <c r="M72" t="s">
        <v>16</v>
      </c>
      <c r="N72">
        <v>20061</v>
      </c>
      <c r="O72" t="s">
        <v>23</v>
      </c>
      <c r="P72">
        <v>-9145</v>
      </c>
    </row>
    <row r="73" spans="1:16" x14ac:dyDescent="0.3">
      <c r="A73">
        <v>32027350</v>
      </c>
      <c r="B73">
        <v>876646</v>
      </c>
      <c r="C73">
        <v>483062</v>
      </c>
      <c r="D73">
        <v>10022</v>
      </c>
      <c r="E73">
        <v>14603</v>
      </c>
      <c r="F73">
        <v>2</v>
      </c>
      <c r="G73">
        <v>2004.4</v>
      </c>
      <c r="H73">
        <v>10</v>
      </c>
      <c r="I73" t="s">
        <v>489</v>
      </c>
      <c r="J73">
        <v>2</v>
      </c>
      <c r="K73" t="s">
        <v>424</v>
      </c>
      <c r="L73" t="s">
        <v>39</v>
      </c>
      <c r="M73" t="s">
        <v>16</v>
      </c>
      <c r="N73">
        <v>18039.599999999999</v>
      </c>
      <c r="O73" t="s">
        <v>23</v>
      </c>
      <c r="P73">
        <v>-11166.4</v>
      </c>
    </row>
    <row r="74" spans="1:16" x14ac:dyDescent="0.3">
      <c r="A74">
        <v>61920550</v>
      </c>
      <c r="B74">
        <v>876646</v>
      </c>
      <c r="C74">
        <v>666509</v>
      </c>
      <c r="D74">
        <v>19506</v>
      </c>
      <c r="E74">
        <v>14603</v>
      </c>
      <c r="F74">
        <v>2</v>
      </c>
      <c r="G74">
        <v>3901.2</v>
      </c>
      <c r="H74">
        <v>10</v>
      </c>
      <c r="I74" t="s">
        <v>43</v>
      </c>
      <c r="J74">
        <v>4</v>
      </c>
      <c r="K74" t="s">
        <v>498</v>
      </c>
      <c r="L74" t="s">
        <v>39</v>
      </c>
      <c r="M74" t="s">
        <v>16</v>
      </c>
      <c r="N74">
        <v>35110.800000000003</v>
      </c>
      <c r="O74" t="s">
        <v>23</v>
      </c>
      <c r="P74">
        <v>5904.8</v>
      </c>
    </row>
    <row r="75" spans="1:16" x14ac:dyDescent="0.3">
      <c r="A75">
        <v>21063273</v>
      </c>
      <c r="B75">
        <v>876646</v>
      </c>
      <c r="C75">
        <v>979592</v>
      </c>
      <c r="D75">
        <v>18772</v>
      </c>
      <c r="E75">
        <v>14603</v>
      </c>
      <c r="F75">
        <v>1</v>
      </c>
      <c r="G75">
        <v>1877.2</v>
      </c>
      <c r="H75">
        <v>10</v>
      </c>
      <c r="I75" t="s">
        <v>434</v>
      </c>
      <c r="J75">
        <v>3</v>
      </c>
      <c r="K75" t="s">
        <v>287</v>
      </c>
      <c r="L75" t="s">
        <v>39</v>
      </c>
      <c r="M75" t="s">
        <v>15</v>
      </c>
      <c r="N75">
        <v>16894.8</v>
      </c>
      <c r="O75" t="s">
        <v>22</v>
      </c>
      <c r="P75">
        <v>2291.8000000000002</v>
      </c>
    </row>
    <row r="76" spans="1:16" x14ac:dyDescent="0.3">
      <c r="A76">
        <v>84204255</v>
      </c>
      <c r="B76">
        <v>876646</v>
      </c>
      <c r="C76">
        <v>757487</v>
      </c>
      <c r="D76">
        <v>13611</v>
      </c>
      <c r="E76">
        <v>14603</v>
      </c>
      <c r="F76">
        <v>2</v>
      </c>
      <c r="G76">
        <v>2722.2</v>
      </c>
      <c r="H76">
        <v>10</v>
      </c>
      <c r="I76" t="s">
        <v>123</v>
      </c>
      <c r="J76">
        <v>5</v>
      </c>
      <c r="K76" t="s">
        <v>124</v>
      </c>
      <c r="L76" t="s">
        <v>39</v>
      </c>
      <c r="M76" t="s">
        <v>15</v>
      </c>
      <c r="N76">
        <v>24499.8</v>
      </c>
      <c r="O76" t="s">
        <v>22</v>
      </c>
      <c r="P76">
        <v>-4706.2</v>
      </c>
    </row>
    <row r="77" spans="1:16" x14ac:dyDescent="0.3">
      <c r="A77">
        <v>45568761</v>
      </c>
      <c r="B77">
        <v>876646</v>
      </c>
      <c r="C77">
        <v>708205</v>
      </c>
      <c r="D77">
        <v>14425</v>
      </c>
      <c r="E77">
        <v>14603</v>
      </c>
      <c r="F77">
        <v>2</v>
      </c>
      <c r="G77">
        <v>2885</v>
      </c>
      <c r="H77">
        <v>10</v>
      </c>
      <c r="I77" t="s">
        <v>60</v>
      </c>
      <c r="J77">
        <v>6</v>
      </c>
      <c r="K77" t="s">
        <v>69</v>
      </c>
      <c r="L77" t="s">
        <v>39</v>
      </c>
      <c r="M77" t="s">
        <v>18</v>
      </c>
      <c r="N77">
        <v>25965</v>
      </c>
      <c r="O77" t="s">
        <v>21</v>
      </c>
      <c r="P77">
        <v>-3241</v>
      </c>
    </row>
    <row r="78" spans="1:16" x14ac:dyDescent="0.3">
      <c r="A78">
        <v>86166246</v>
      </c>
      <c r="B78">
        <v>876646</v>
      </c>
      <c r="C78">
        <v>556160</v>
      </c>
      <c r="D78">
        <v>9074</v>
      </c>
      <c r="E78">
        <v>14603</v>
      </c>
      <c r="F78">
        <v>1</v>
      </c>
      <c r="G78">
        <v>907.4</v>
      </c>
      <c r="H78">
        <v>10</v>
      </c>
      <c r="I78" t="s">
        <v>424</v>
      </c>
      <c r="J78">
        <v>2</v>
      </c>
      <c r="K78" t="s">
        <v>269</v>
      </c>
      <c r="L78" t="s">
        <v>39</v>
      </c>
      <c r="M78" t="s">
        <v>15</v>
      </c>
      <c r="N78">
        <v>8166.6</v>
      </c>
      <c r="O78" t="s">
        <v>23</v>
      </c>
      <c r="P78">
        <v>-6436.4</v>
      </c>
    </row>
    <row r="79" spans="1:16" x14ac:dyDescent="0.3">
      <c r="A79">
        <v>35042738</v>
      </c>
      <c r="B79">
        <v>876646</v>
      </c>
      <c r="C79">
        <v>679094</v>
      </c>
      <c r="D79">
        <v>12320</v>
      </c>
      <c r="E79">
        <v>14603</v>
      </c>
      <c r="F79">
        <v>4</v>
      </c>
      <c r="G79">
        <v>4928</v>
      </c>
      <c r="H79">
        <v>10</v>
      </c>
      <c r="I79" t="s">
        <v>350</v>
      </c>
      <c r="J79">
        <v>7</v>
      </c>
      <c r="K79" t="s">
        <v>320</v>
      </c>
      <c r="L79" t="s">
        <v>39</v>
      </c>
      <c r="M79" t="s">
        <v>15</v>
      </c>
      <c r="N79">
        <v>44352</v>
      </c>
      <c r="O79" t="s">
        <v>20</v>
      </c>
      <c r="P79">
        <v>-14060</v>
      </c>
    </row>
    <row r="80" spans="1:16" x14ac:dyDescent="0.3">
      <c r="A80">
        <v>88326059</v>
      </c>
      <c r="B80">
        <v>876646</v>
      </c>
      <c r="C80">
        <v>575565</v>
      </c>
      <c r="D80">
        <v>13093</v>
      </c>
      <c r="E80">
        <v>14603</v>
      </c>
      <c r="F80">
        <v>2</v>
      </c>
      <c r="G80">
        <v>2618.6</v>
      </c>
      <c r="H80">
        <v>10</v>
      </c>
      <c r="I80" t="s">
        <v>156</v>
      </c>
      <c r="J80">
        <v>5</v>
      </c>
      <c r="K80" t="s">
        <v>46</v>
      </c>
      <c r="L80" t="s">
        <v>39</v>
      </c>
      <c r="M80" t="s">
        <v>16</v>
      </c>
      <c r="N80">
        <v>23567.4</v>
      </c>
      <c r="O80" t="s">
        <v>22</v>
      </c>
      <c r="P80">
        <v>-5638.6</v>
      </c>
    </row>
    <row r="81" spans="1:16" x14ac:dyDescent="0.3">
      <c r="A81">
        <v>37876214</v>
      </c>
      <c r="B81">
        <v>876646</v>
      </c>
      <c r="C81">
        <v>475311</v>
      </c>
      <c r="D81">
        <v>14673</v>
      </c>
      <c r="E81">
        <v>14603</v>
      </c>
      <c r="F81">
        <v>2</v>
      </c>
      <c r="G81">
        <v>2934.6</v>
      </c>
      <c r="H81">
        <v>10</v>
      </c>
      <c r="I81" t="s">
        <v>251</v>
      </c>
      <c r="J81">
        <v>1</v>
      </c>
      <c r="K81" t="s">
        <v>112</v>
      </c>
      <c r="L81" t="s">
        <v>39</v>
      </c>
      <c r="M81" t="s">
        <v>15</v>
      </c>
      <c r="N81">
        <v>26411.4</v>
      </c>
      <c r="O81" t="s">
        <v>23</v>
      </c>
      <c r="P81">
        <v>-2794.6</v>
      </c>
    </row>
    <row r="82" spans="1:16" x14ac:dyDescent="0.3">
      <c r="A82">
        <v>78759020</v>
      </c>
      <c r="B82">
        <v>876646</v>
      </c>
      <c r="C82">
        <v>564354</v>
      </c>
      <c r="D82">
        <v>3186</v>
      </c>
      <c r="E82">
        <v>14603</v>
      </c>
      <c r="F82">
        <v>1</v>
      </c>
      <c r="G82">
        <v>318.60000000000002</v>
      </c>
      <c r="H82">
        <v>10</v>
      </c>
      <c r="I82" t="s">
        <v>391</v>
      </c>
      <c r="J82">
        <v>3</v>
      </c>
      <c r="K82" t="s">
        <v>78</v>
      </c>
      <c r="L82" t="s">
        <v>39</v>
      </c>
      <c r="M82" t="s">
        <v>17</v>
      </c>
      <c r="N82">
        <v>2867.4</v>
      </c>
      <c r="O82" t="s">
        <v>23</v>
      </c>
      <c r="P82">
        <v>-11735.6</v>
      </c>
    </row>
    <row r="83" spans="1:16" x14ac:dyDescent="0.3">
      <c r="A83">
        <v>48270459</v>
      </c>
      <c r="B83">
        <v>876646</v>
      </c>
      <c r="C83">
        <v>539403</v>
      </c>
      <c r="D83">
        <v>16809</v>
      </c>
      <c r="E83">
        <v>14603</v>
      </c>
      <c r="F83">
        <v>1</v>
      </c>
      <c r="G83">
        <v>1680.9</v>
      </c>
      <c r="H83">
        <v>10</v>
      </c>
      <c r="I83" t="s">
        <v>87</v>
      </c>
      <c r="J83">
        <v>6</v>
      </c>
      <c r="K83" t="s">
        <v>252</v>
      </c>
      <c r="L83" t="s">
        <v>39</v>
      </c>
      <c r="M83" t="s">
        <v>18</v>
      </c>
      <c r="N83">
        <v>15128.1</v>
      </c>
      <c r="O83" t="s">
        <v>20</v>
      </c>
      <c r="P83">
        <v>525.1</v>
      </c>
    </row>
    <row r="84" spans="1:16" x14ac:dyDescent="0.3">
      <c r="A84">
        <v>15745651</v>
      </c>
      <c r="B84">
        <v>876646</v>
      </c>
      <c r="C84">
        <v>269348</v>
      </c>
      <c r="D84">
        <v>6465</v>
      </c>
      <c r="E84">
        <v>14603</v>
      </c>
      <c r="F84">
        <v>1</v>
      </c>
      <c r="G84">
        <v>646.5</v>
      </c>
      <c r="H84">
        <v>10</v>
      </c>
      <c r="I84" t="s">
        <v>432</v>
      </c>
      <c r="J84">
        <v>1</v>
      </c>
      <c r="K84" t="s">
        <v>302</v>
      </c>
      <c r="L84" t="s">
        <v>39</v>
      </c>
      <c r="M84" t="s">
        <v>15</v>
      </c>
      <c r="N84">
        <v>5818.5</v>
      </c>
      <c r="O84" t="s">
        <v>22</v>
      </c>
      <c r="P84">
        <v>-8784.5</v>
      </c>
    </row>
    <row r="85" spans="1:16" x14ac:dyDescent="0.3">
      <c r="A85">
        <v>50987410</v>
      </c>
      <c r="B85">
        <v>191161</v>
      </c>
      <c r="C85">
        <v>570040</v>
      </c>
      <c r="D85">
        <v>9218</v>
      </c>
      <c r="E85">
        <v>2243</v>
      </c>
      <c r="F85">
        <v>1</v>
      </c>
      <c r="G85">
        <v>921.8</v>
      </c>
      <c r="H85">
        <v>10</v>
      </c>
      <c r="I85" t="s">
        <v>214</v>
      </c>
      <c r="J85">
        <v>5</v>
      </c>
      <c r="K85" t="s">
        <v>420</v>
      </c>
      <c r="L85" t="s">
        <v>39</v>
      </c>
      <c r="M85" t="s">
        <v>15</v>
      </c>
      <c r="N85">
        <v>8296.2000000000007</v>
      </c>
      <c r="O85" t="s">
        <v>20</v>
      </c>
      <c r="P85">
        <v>6053.2</v>
      </c>
    </row>
    <row r="86" spans="1:16" x14ac:dyDescent="0.3">
      <c r="A86">
        <v>11246473</v>
      </c>
      <c r="B86">
        <v>191161</v>
      </c>
      <c r="C86">
        <v>341647</v>
      </c>
      <c r="D86">
        <v>13970</v>
      </c>
      <c r="E86">
        <v>2243</v>
      </c>
      <c r="F86">
        <v>1</v>
      </c>
      <c r="G86">
        <v>1397</v>
      </c>
      <c r="H86">
        <v>10</v>
      </c>
      <c r="I86" t="s">
        <v>393</v>
      </c>
      <c r="J86">
        <v>4</v>
      </c>
      <c r="K86" t="s">
        <v>368</v>
      </c>
      <c r="L86" t="s">
        <v>39</v>
      </c>
      <c r="M86" t="s">
        <v>16</v>
      </c>
      <c r="N86">
        <v>12573</v>
      </c>
      <c r="O86" t="s">
        <v>20</v>
      </c>
      <c r="P86">
        <v>10330</v>
      </c>
    </row>
    <row r="87" spans="1:16" x14ac:dyDescent="0.3">
      <c r="A87">
        <v>26025721</v>
      </c>
      <c r="B87">
        <v>191161</v>
      </c>
      <c r="C87">
        <v>540424</v>
      </c>
      <c r="D87">
        <v>16255</v>
      </c>
      <c r="E87">
        <v>2243</v>
      </c>
      <c r="F87">
        <v>1</v>
      </c>
      <c r="G87">
        <v>1625.5</v>
      </c>
      <c r="H87">
        <v>10</v>
      </c>
      <c r="I87" t="s">
        <v>488</v>
      </c>
      <c r="J87">
        <v>4</v>
      </c>
      <c r="K87" t="s">
        <v>49</v>
      </c>
      <c r="L87" t="s">
        <v>39</v>
      </c>
      <c r="M87" t="s">
        <v>17</v>
      </c>
      <c r="N87">
        <v>14629.5</v>
      </c>
      <c r="O87" t="s">
        <v>20</v>
      </c>
      <c r="P87">
        <v>12386.5</v>
      </c>
    </row>
    <row r="88" spans="1:16" x14ac:dyDescent="0.3">
      <c r="A88">
        <v>14968688</v>
      </c>
      <c r="B88">
        <v>770487</v>
      </c>
      <c r="C88">
        <v>327126</v>
      </c>
      <c r="D88">
        <v>2670</v>
      </c>
      <c r="E88">
        <v>7859</v>
      </c>
      <c r="F88">
        <v>2</v>
      </c>
      <c r="G88">
        <v>534</v>
      </c>
      <c r="H88">
        <v>10</v>
      </c>
      <c r="I88" t="s">
        <v>135</v>
      </c>
      <c r="J88">
        <v>2</v>
      </c>
      <c r="K88" t="s">
        <v>266</v>
      </c>
      <c r="L88" t="s">
        <v>39</v>
      </c>
      <c r="M88" t="s">
        <v>18</v>
      </c>
      <c r="N88">
        <v>4806</v>
      </c>
      <c r="O88" t="s">
        <v>21</v>
      </c>
      <c r="P88">
        <v>-10912</v>
      </c>
    </row>
    <row r="89" spans="1:16" x14ac:dyDescent="0.3">
      <c r="A89">
        <v>60378298</v>
      </c>
      <c r="B89">
        <v>191161</v>
      </c>
      <c r="C89">
        <v>847033</v>
      </c>
      <c r="D89">
        <v>11812</v>
      </c>
      <c r="E89">
        <v>2243</v>
      </c>
      <c r="F89">
        <v>1</v>
      </c>
      <c r="G89">
        <v>1181.2</v>
      </c>
      <c r="H89">
        <v>10</v>
      </c>
      <c r="I89" t="s">
        <v>74</v>
      </c>
      <c r="J89">
        <v>2</v>
      </c>
      <c r="K89" t="s">
        <v>186</v>
      </c>
      <c r="L89" t="s">
        <v>39</v>
      </c>
      <c r="M89" t="s">
        <v>15</v>
      </c>
      <c r="N89">
        <v>10630.8</v>
      </c>
      <c r="O89" t="s">
        <v>23</v>
      </c>
      <c r="P89">
        <v>8387.7999999999993</v>
      </c>
    </row>
    <row r="90" spans="1:16" x14ac:dyDescent="0.3">
      <c r="A90">
        <v>35872271</v>
      </c>
      <c r="B90">
        <v>191161</v>
      </c>
      <c r="C90">
        <v>356812</v>
      </c>
      <c r="D90">
        <v>8098</v>
      </c>
      <c r="E90">
        <v>2243</v>
      </c>
      <c r="F90">
        <v>2</v>
      </c>
      <c r="G90">
        <v>1619.6</v>
      </c>
      <c r="H90">
        <v>10</v>
      </c>
      <c r="I90" t="s">
        <v>212</v>
      </c>
      <c r="J90">
        <v>2</v>
      </c>
      <c r="K90" t="s">
        <v>65</v>
      </c>
      <c r="L90" t="s">
        <v>39</v>
      </c>
      <c r="M90" t="s">
        <v>18</v>
      </c>
      <c r="N90">
        <v>14576.4</v>
      </c>
      <c r="O90" t="s">
        <v>22</v>
      </c>
      <c r="P90">
        <v>10090.4</v>
      </c>
    </row>
    <row r="91" spans="1:16" x14ac:dyDescent="0.3">
      <c r="A91">
        <v>64963125</v>
      </c>
      <c r="B91">
        <v>191161</v>
      </c>
      <c r="C91">
        <v>363568</v>
      </c>
      <c r="D91">
        <v>18738</v>
      </c>
      <c r="E91">
        <v>2243</v>
      </c>
      <c r="F91">
        <v>1</v>
      </c>
      <c r="G91">
        <v>1873.8</v>
      </c>
      <c r="H91">
        <v>10</v>
      </c>
      <c r="I91" t="s">
        <v>179</v>
      </c>
      <c r="J91">
        <v>3</v>
      </c>
      <c r="K91" t="s">
        <v>55</v>
      </c>
      <c r="L91" t="s">
        <v>39</v>
      </c>
      <c r="M91" t="s">
        <v>17</v>
      </c>
      <c r="N91">
        <v>16864.2</v>
      </c>
      <c r="O91" t="s">
        <v>20</v>
      </c>
      <c r="P91">
        <v>14621.2</v>
      </c>
    </row>
    <row r="92" spans="1:16" x14ac:dyDescent="0.3">
      <c r="A92">
        <v>71605671</v>
      </c>
      <c r="B92">
        <v>191161</v>
      </c>
      <c r="C92">
        <v>967115</v>
      </c>
      <c r="D92">
        <v>1386</v>
      </c>
      <c r="E92">
        <v>2243</v>
      </c>
      <c r="F92">
        <v>1</v>
      </c>
      <c r="G92">
        <v>138.6</v>
      </c>
      <c r="H92">
        <v>10</v>
      </c>
      <c r="I92" t="s">
        <v>382</v>
      </c>
      <c r="J92">
        <v>7</v>
      </c>
      <c r="K92" t="s">
        <v>90</v>
      </c>
      <c r="L92" t="s">
        <v>39</v>
      </c>
      <c r="M92" t="s">
        <v>18</v>
      </c>
      <c r="N92">
        <v>1247.4000000000001</v>
      </c>
      <c r="O92" t="s">
        <v>22</v>
      </c>
      <c r="P92">
        <v>-995.6</v>
      </c>
    </row>
    <row r="93" spans="1:16" x14ac:dyDescent="0.3">
      <c r="A93">
        <v>73187139</v>
      </c>
      <c r="B93">
        <v>191161</v>
      </c>
      <c r="C93">
        <v>385636</v>
      </c>
      <c r="D93">
        <v>11236</v>
      </c>
      <c r="E93">
        <v>2243</v>
      </c>
      <c r="F93">
        <v>2</v>
      </c>
      <c r="G93">
        <v>2247.1999999999998</v>
      </c>
      <c r="H93">
        <v>10</v>
      </c>
      <c r="I93" t="s">
        <v>412</v>
      </c>
      <c r="J93">
        <v>4</v>
      </c>
      <c r="K93" t="s">
        <v>413</v>
      </c>
      <c r="L93" t="s">
        <v>39</v>
      </c>
      <c r="M93" t="s">
        <v>18</v>
      </c>
      <c r="N93">
        <v>20224.8</v>
      </c>
      <c r="O93" t="s">
        <v>20</v>
      </c>
      <c r="P93">
        <v>15738.8</v>
      </c>
    </row>
    <row r="94" spans="1:16" x14ac:dyDescent="0.3">
      <c r="A94">
        <v>34207075</v>
      </c>
      <c r="B94">
        <v>191161</v>
      </c>
      <c r="C94">
        <v>735962</v>
      </c>
      <c r="D94">
        <v>17552</v>
      </c>
      <c r="E94">
        <v>2243</v>
      </c>
      <c r="F94">
        <v>1</v>
      </c>
      <c r="G94">
        <v>1755.2</v>
      </c>
      <c r="H94">
        <v>10</v>
      </c>
      <c r="I94" t="s">
        <v>537</v>
      </c>
      <c r="J94">
        <v>2</v>
      </c>
      <c r="K94" t="s">
        <v>302</v>
      </c>
      <c r="L94" t="s">
        <v>39</v>
      </c>
      <c r="M94" t="s">
        <v>15</v>
      </c>
      <c r="N94">
        <v>15796.8</v>
      </c>
      <c r="O94" t="s">
        <v>22</v>
      </c>
      <c r="P94">
        <v>13553.8</v>
      </c>
    </row>
    <row r="95" spans="1:16" x14ac:dyDescent="0.3">
      <c r="A95">
        <v>30454105</v>
      </c>
      <c r="B95">
        <v>191161</v>
      </c>
      <c r="C95">
        <v>357538</v>
      </c>
      <c r="D95">
        <v>9767</v>
      </c>
      <c r="E95">
        <v>2243</v>
      </c>
      <c r="F95">
        <v>3</v>
      </c>
      <c r="G95">
        <v>2930.1</v>
      </c>
      <c r="H95">
        <v>10</v>
      </c>
      <c r="I95" t="s">
        <v>266</v>
      </c>
      <c r="J95">
        <v>2</v>
      </c>
      <c r="K95" t="s">
        <v>432</v>
      </c>
      <c r="L95" t="s">
        <v>39</v>
      </c>
      <c r="M95" t="s">
        <v>17</v>
      </c>
      <c r="N95">
        <v>26370.9</v>
      </c>
      <c r="O95" t="s">
        <v>20</v>
      </c>
      <c r="P95">
        <v>19641.900000000001</v>
      </c>
    </row>
    <row r="96" spans="1:16" x14ac:dyDescent="0.3">
      <c r="A96">
        <v>42062038</v>
      </c>
      <c r="B96">
        <v>191161</v>
      </c>
      <c r="C96">
        <v>603489</v>
      </c>
      <c r="D96">
        <v>4871</v>
      </c>
      <c r="E96">
        <v>2243</v>
      </c>
      <c r="F96">
        <v>2</v>
      </c>
      <c r="G96">
        <v>974.2</v>
      </c>
      <c r="H96">
        <v>10</v>
      </c>
      <c r="I96" t="s">
        <v>142</v>
      </c>
      <c r="J96">
        <v>2</v>
      </c>
      <c r="K96" t="s">
        <v>519</v>
      </c>
      <c r="L96" t="s">
        <v>39</v>
      </c>
      <c r="M96" t="s">
        <v>15</v>
      </c>
      <c r="N96">
        <v>8767.7999999999993</v>
      </c>
      <c r="O96" t="s">
        <v>23</v>
      </c>
      <c r="P96">
        <v>4281.8</v>
      </c>
    </row>
    <row r="97" spans="1:16" x14ac:dyDescent="0.3">
      <c r="A97">
        <v>68341261</v>
      </c>
      <c r="B97">
        <v>719176</v>
      </c>
      <c r="C97">
        <v>838613</v>
      </c>
      <c r="D97">
        <v>15383</v>
      </c>
      <c r="E97">
        <v>819</v>
      </c>
      <c r="F97">
        <v>1</v>
      </c>
      <c r="G97">
        <v>1538.3</v>
      </c>
      <c r="H97">
        <v>10</v>
      </c>
      <c r="I97" t="s">
        <v>186</v>
      </c>
      <c r="J97">
        <v>1</v>
      </c>
      <c r="K97" t="s">
        <v>75</v>
      </c>
      <c r="L97" t="s">
        <v>39</v>
      </c>
      <c r="M97" t="s">
        <v>15</v>
      </c>
      <c r="N97">
        <v>13844.7</v>
      </c>
      <c r="O97" t="s">
        <v>21</v>
      </c>
      <c r="P97">
        <v>13025.7</v>
      </c>
    </row>
    <row r="98" spans="1:16" x14ac:dyDescent="0.3">
      <c r="A98">
        <v>47621248</v>
      </c>
      <c r="B98">
        <v>719176</v>
      </c>
      <c r="C98">
        <v>352928</v>
      </c>
      <c r="D98">
        <v>11892</v>
      </c>
      <c r="E98">
        <v>819</v>
      </c>
      <c r="F98">
        <v>1</v>
      </c>
      <c r="G98">
        <v>1189.2</v>
      </c>
      <c r="H98">
        <v>10</v>
      </c>
      <c r="I98" t="s">
        <v>354</v>
      </c>
      <c r="J98">
        <v>7</v>
      </c>
      <c r="K98" t="s">
        <v>511</v>
      </c>
      <c r="L98" t="s">
        <v>39</v>
      </c>
      <c r="M98" t="s">
        <v>15</v>
      </c>
      <c r="N98">
        <v>10702.8</v>
      </c>
      <c r="O98" t="s">
        <v>22</v>
      </c>
      <c r="P98">
        <v>9883.7999999999993</v>
      </c>
    </row>
    <row r="99" spans="1:16" x14ac:dyDescent="0.3">
      <c r="A99">
        <v>99853245</v>
      </c>
      <c r="B99">
        <v>770487</v>
      </c>
      <c r="C99">
        <v>287889</v>
      </c>
      <c r="D99">
        <v>17474</v>
      </c>
      <c r="E99">
        <v>7859</v>
      </c>
      <c r="F99">
        <v>1</v>
      </c>
      <c r="G99">
        <v>1747.4</v>
      </c>
      <c r="H99">
        <v>10</v>
      </c>
      <c r="I99" t="s">
        <v>327</v>
      </c>
      <c r="J99">
        <v>7</v>
      </c>
      <c r="K99" t="s">
        <v>299</v>
      </c>
      <c r="L99" t="s">
        <v>39</v>
      </c>
      <c r="M99" t="s">
        <v>15</v>
      </c>
      <c r="N99">
        <v>15726.6</v>
      </c>
      <c r="O99" t="s">
        <v>21</v>
      </c>
      <c r="P99">
        <v>7867.6</v>
      </c>
    </row>
    <row r="100" spans="1:16" x14ac:dyDescent="0.3">
      <c r="A100">
        <v>24679315</v>
      </c>
      <c r="B100">
        <v>719176</v>
      </c>
      <c r="C100">
        <v>489340</v>
      </c>
      <c r="D100">
        <v>10642</v>
      </c>
      <c r="E100">
        <v>819</v>
      </c>
      <c r="F100">
        <v>2</v>
      </c>
      <c r="G100">
        <v>2128.4</v>
      </c>
      <c r="H100">
        <v>10</v>
      </c>
      <c r="I100" t="s">
        <v>83</v>
      </c>
      <c r="J100">
        <v>6</v>
      </c>
      <c r="K100" t="s">
        <v>135</v>
      </c>
      <c r="L100" t="s">
        <v>39</v>
      </c>
      <c r="M100" t="s">
        <v>16</v>
      </c>
      <c r="N100">
        <v>19155.599999999999</v>
      </c>
      <c r="O100" t="s">
        <v>22</v>
      </c>
      <c r="P100">
        <v>17517.599999999999</v>
      </c>
    </row>
    <row r="101" spans="1:16" x14ac:dyDescent="0.3">
      <c r="A101">
        <v>75718640</v>
      </c>
      <c r="B101">
        <v>719176</v>
      </c>
      <c r="C101">
        <v>620051</v>
      </c>
      <c r="D101">
        <v>18812</v>
      </c>
      <c r="E101">
        <v>819</v>
      </c>
      <c r="F101">
        <v>1</v>
      </c>
      <c r="G101">
        <v>1881.2</v>
      </c>
      <c r="H101">
        <v>10</v>
      </c>
      <c r="I101" t="s">
        <v>479</v>
      </c>
      <c r="J101">
        <v>2</v>
      </c>
      <c r="K101" t="s">
        <v>160</v>
      </c>
      <c r="L101" t="s">
        <v>39</v>
      </c>
      <c r="M101" t="s">
        <v>15</v>
      </c>
      <c r="N101">
        <v>16930.8</v>
      </c>
      <c r="O101" t="s">
        <v>22</v>
      </c>
      <c r="P101">
        <v>16111.8</v>
      </c>
    </row>
    <row r="102" spans="1:16" x14ac:dyDescent="0.3">
      <c r="A102">
        <v>67063296</v>
      </c>
      <c r="B102">
        <v>719176</v>
      </c>
      <c r="C102">
        <v>936677</v>
      </c>
      <c r="D102">
        <v>2378</v>
      </c>
      <c r="E102">
        <v>819</v>
      </c>
      <c r="F102">
        <v>2</v>
      </c>
      <c r="G102">
        <v>475.6</v>
      </c>
      <c r="H102">
        <v>10</v>
      </c>
      <c r="I102" t="s">
        <v>166</v>
      </c>
      <c r="J102">
        <v>5</v>
      </c>
      <c r="K102" t="s">
        <v>167</v>
      </c>
      <c r="L102" t="s">
        <v>39</v>
      </c>
      <c r="M102" t="s">
        <v>15</v>
      </c>
      <c r="N102">
        <v>4280.3999999999996</v>
      </c>
      <c r="O102" t="s">
        <v>21</v>
      </c>
      <c r="P102">
        <v>2642.4</v>
      </c>
    </row>
    <row r="103" spans="1:16" x14ac:dyDescent="0.3">
      <c r="A103">
        <v>47550897</v>
      </c>
      <c r="B103">
        <v>719176</v>
      </c>
      <c r="C103">
        <v>722998</v>
      </c>
      <c r="D103">
        <v>13972</v>
      </c>
      <c r="E103">
        <v>819</v>
      </c>
      <c r="F103">
        <v>2</v>
      </c>
      <c r="G103">
        <v>2794.4</v>
      </c>
      <c r="H103">
        <v>10</v>
      </c>
      <c r="I103" t="s">
        <v>407</v>
      </c>
      <c r="J103">
        <v>7</v>
      </c>
      <c r="K103" t="s">
        <v>203</v>
      </c>
      <c r="L103" t="s">
        <v>39</v>
      </c>
      <c r="M103" t="s">
        <v>17</v>
      </c>
      <c r="N103">
        <v>25149.599999999999</v>
      </c>
      <c r="O103" t="s">
        <v>21</v>
      </c>
      <c r="P103">
        <v>23511.599999999999</v>
      </c>
    </row>
    <row r="104" spans="1:16" x14ac:dyDescent="0.3">
      <c r="A104">
        <v>12694823</v>
      </c>
      <c r="B104">
        <v>719176</v>
      </c>
      <c r="C104">
        <v>414498</v>
      </c>
      <c r="D104">
        <v>4503</v>
      </c>
      <c r="E104">
        <v>819</v>
      </c>
      <c r="F104">
        <v>1</v>
      </c>
      <c r="G104">
        <v>450.3</v>
      </c>
      <c r="H104">
        <v>10</v>
      </c>
      <c r="I104" t="s">
        <v>311</v>
      </c>
      <c r="J104">
        <v>1</v>
      </c>
      <c r="K104" t="s">
        <v>527</v>
      </c>
      <c r="L104" t="s">
        <v>39</v>
      </c>
      <c r="M104" t="s">
        <v>15</v>
      </c>
      <c r="N104">
        <v>4052.7</v>
      </c>
      <c r="O104" t="s">
        <v>21</v>
      </c>
      <c r="P104">
        <v>3233.7</v>
      </c>
    </row>
    <row r="105" spans="1:16" x14ac:dyDescent="0.3">
      <c r="A105">
        <v>86046949</v>
      </c>
      <c r="B105">
        <v>719176</v>
      </c>
      <c r="C105">
        <v>480465</v>
      </c>
      <c r="D105">
        <v>16728</v>
      </c>
      <c r="E105">
        <v>819</v>
      </c>
      <c r="F105">
        <v>1</v>
      </c>
      <c r="G105">
        <v>1672.8</v>
      </c>
      <c r="H105">
        <v>10</v>
      </c>
      <c r="I105" t="s">
        <v>526</v>
      </c>
      <c r="J105">
        <v>2</v>
      </c>
      <c r="K105" t="s">
        <v>288</v>
      </c>
      <c r="L105" t="s">
        <v>39</v>
      </c>
      <c r="M105" t="s">
        <v>16</v>
      </c>
      <c r="N105">
        <v>15055.2</v>
      </c>
      <c r="O105" t="s">
        <v>21</v>
      </c>
      <c r="P105">
        <v>14236.2</v>
      </c>
    </row>
    <row r="106" spans="1:16" x14ac:dyDescent="0.3">
      <c r="A106">
        <v>32629881</v>
      </c>
      <c r="B106">
        <v>719176</v>
      </c>
      <c r="C106">
        <v>283057</v>
      </c>
      <c r="D106">
        <v>9658</v>
      </c>
      <c r="E106">
        <v>819</v>
      </c>
      <c r="F106">
        <v>1</v>
      </c>
      <c r="G106">
        <v>965.8</v>
      </c>
      <c r="H106">
        <v>10</v>
      </c>
      <c r="I106" t="s">
        <v>544</v>
      </c>
      <c r="J106">
        <v>4</v>
      </c>
      <c r="K106" t="s">
        <v>392</v>
      </c>
      <c r="L106" t="s">
        <v>39</v>
      </c>
      <c r="M106" t="s">
        <v>15</v>
      </c>
      <c r="N106">
        <v>8692.2000000000007</v>
      </c>
      <c r="O106" t="s">
        <v>23</v>
      </c>
      <c r="P106">
        <v>7873.2</v>
      </c>
    </row>
    <row r="107" spans="1:16" x14ac:dyDescent="0.3">
      <c r="A107">
        <v>78608612</v>
      </c>
      <c r="B107">
        <v>770487</v>
      </c>
      <c r="C107">
        <v>292296</v>
      </c>
      <c r="D107">
        <v>14037</v>
      </c>
      <c r="E107">
        <v>7859</v>
      </c>
      <c r="F107">
        <v>4</v>
      </c>
      <c r="G107">
        <v>5614.8</v>
      </c>
      <c r="H107">
        <v>10</v>
      </c>
      <c r="I107" t="s">
        <v>383</v>
      </c>
      <c r="J107">
        <v>7</v>
      </c>
      <c r="K107" t="s">
        <v>317</v>
      </c>
      <c r="L107" t="s">
        <v>39</v>
      </c>
      <c r="M107" t="s">
        <v>15</v>
      </c>
      <c r="N107">
        <v>50533.2</v>
      </c>
      <c r="O107" t="s">
        <v>21</v>
      </c>
      <c r="P107">
        <v>19097.2</v>
      </c>
    </row>
    <row r="108" spans="1:16" x14ac:dyDescent="0.3">
      <c r="A108">
        <v>27457234</v>
      </c>
      <c r="B108">
        <v>719176</v>
      </c>
      <c r="C108">
        <v>236862</v>
      </c>
      <c r="D108">
        <v>3778</v>
      </c>
      <c r="E108">
        <v>819</v>
      </c>
      <c r="F108">
        <v>2</v>
      </c>
      <c r="G108">
        <v>755.6</v>
      </c>
      <c r="H108">
        <v>10</v>
      </c>
      <c r="I108" t="s">
        <v>72</v>
      </c>
      <c r="J108">
        <v>4</v>
      </c>
      <c r="K108" t="s">
        <v>390</v>
      </c>
      <c r="L108" t="s">
        <v>39</v>
      </c>
      <c r="M108" t="s">
        <v>18</v>
      </c>
      <c r="N108">
        <v>6800.4</v>
      </c>
      <c r="O108" t="s">
        <v>20</v>
      </c>
      <c r="P108">
        <v>5162.3999999999996</v>
      </c>
    </row>
    <row r="109" spans="1:16" x14ac:dyDescent="0.3">
      <c r="A109">
        <v>86868988</v>
      </c>
      <c r="B109">
        <v>719176</v>
      </c>
      <c r="C109">
        <v>345718</v>
      </c>
      <c r="D109">
        <v>9462</v>
      </c>
      <c r="E109">
        <v>819</v>
      </c>
      <c r="F109">
        <v>1</v>
      </c>
      <c r="G109">
        <v>946.2</v>
      </c>
      <c r="H109">
        <v>10</v>
      </c>
      <c r="I109" t="s">
        <v>423</v>
      </c>
      <c r="J109">
        <v>4</v>
      </c>
      <c r="K109" t="s">
        <v>364</v>
      </c>
      <c r="L109" t="s">
        <v>39</v>
      </c>
      <c r="M109" t="s">
        <v>15</v>
      </c>
      <c r="N109">
        <v>8515.7999999999993</v>
      </c>
      <c r="O109" t="s">
        <v>21</v>
      </c>
      <c r="P109">
        <v>7696.8</v>
      </c>
    </row>
    <row r="110" spans="1:16" x14ac:dyDescent="0.3">
      <c r="A110">
        <v>94299475</v>
      </c>
      <c r="B110">
        <v>356787</v>
      </c>
      <c r="C110">
        <v>955829</v>
      </c>
      <c r="D110">
        <v>12304</v>
      </c>
      <c r="E110">
        <v>6320</v>
      </c>
      <c r="F110">
        <v>1</v>
      </c>
      <c r="G110">
        <v>1230.4000000000001</v>
      </c>
      <c r="H110">
        <v>10</v>
      </c>
      <c r="I110" t="s">
        <v>528</v>
      </c>
      <c r="J110">
        <v>4</v>
      </c>
      <c r="K110" t="s">
        <v>317</v>
      </c>
      <c r="L110" t="s">
        <v>39</v>
      </c>
      <c r="M110" t="s">
        <v>17</v>
      </c>
      <c r="N110">
        <v>11073.6</v>
      </c>
      <c r="O110" t="s">
        <v>20</v>
      </c>
      <c r="P110">
        <v>4753.6000000000004</v>
      </c>
    </row>
    <row r="111" spans="1:16" x14ac:dyDescent="0.3">
      <c r="A111">
        <v>25845304</v>
      </c>
      <c r="B111">
        <v>356787</v>
      </c>
      <c r="C111">
        <v>866764</v>
      </c>
      <c r="D111">
        <v>11822</v>
      </c>
      <c r="E111">
        <v>6320</v>
      </c>
      <c r="F111">
        <v>1</v>
      </c>
      <c r="G111">
        <v>1182.2</v>
      </c>
      <c r="H111">
        <v>10</v>
      </c>
      <c r="I111" t="s">
        <v>123</v>
      </c>
      <c r="J111">
        <v>6</v>
      </c>
      <c r="K111" t="s">
        <v>181</v>
      </c>
      <c r="L111" t="s">
        <v>39</v>
      </c>
      <c r="M111" t="s">
        <v>15</v>
      </c>
      <c r="N111">
        <v>10639.8</v>
      </c>
      <c r="O111" t="s">
        <v>20</v>
      </c>
      <c r="P111">
        <v>4319.8</v>
      </c>
    </row>
    <row r="112" spans="1:16" x14ac:dyDescent="0.3">
      <c r="A112">
        <v>70339827</v>
      </c>
      <c r="B112">
        <v>356787</v>
      </c>
      <c r="C112">
        <v>988930</v>
      </c>
      <c r="D112">
        <v>6643</v>
      </c>
      <c r="E112">
        <v>6320</v>
      </c>
      <c r="F112">
        <v>1</v>
      </c>
      <c r="G112">
        <v>664.3</v>
      </c>
      <c r="H112">
        <v>10</v>
      </c>
      <c r="I112" t="s">
        <v>305</v>
      </c>
      <c r="J112">
        <v>1</v>
      </c>
      <c r="K112" t="s">
        <v>468</v>
      </c>
      <c r="L112" t="s">
        <v>39</v>
      </c>
      <c r="M112" t="s">
        <v>15</v>
      </c>
      <c r="N112">
        <v>5978.7</v>
      </c>
      <c r="O112" t="s">
        <v>21</v>
      </c>
      <c r="P112">
        <v>-341.3</v>
      </c>
    </row>
    <row r="113" spans="1:16" x14ac:dyDescent="0.3">
      <c r="A113">
        <v>16570040</v>
      </c>
      <c r="B113">
        <v>356787</v>
      </c>
      <c r="C113">
        <v>667262</v>
      </c>
      <c r="D113">
        <v>18244</v>
      </c>
      <c r="E113">
        <v>6320</v>
      </c>
      <c r="F113">
        <v>1</v>
      </c>
      <c r="G113">
        <v>1824.4</v>
      </c>
      <c r="H113">
        <v>10</v>
      </c>
      <c r="I113" t="s">
        <v>351</v>
      </c>
      <c r="J113">
        <v>2</v>
      </c>
      <c r="K113" t="s">
        <v>163</v>
      </c>
      <c r="L113" t="s">
        <v>39</v>
      </c>
      <c r="M113" t="s">
        <v>17</v>
      </c>
      <c r="N113">
        <v>16419.599999999999</v>
      </c>
      <c r="O113" t="s">
        <v>22</v>
      </c>
      <c r="P113">
        <v>10099.6</v>
      </c>
    </row>
    <row r="114" spans="1:16" x14ac:dyDescent="0.3">
      <c r="A114">
        <v>56548066</v>
      </c>
      <c r="B114">
        <v>356787</v>
      </c>
      <c r="C114">
        <v>810434</v>
      </c>
      <c r="D114">
        <v>1775</v>
      </c>
      <c r="E114">
        <v>6320</v>
      </c>
      <c r="F114">
        <v>4</v>
      </c>
      <c r="G114">
        <v>710</v>
      </c>
      <c r="H114">
        <v>10</v>
      </c>
      <c r="I114" t="s">
        <v>417</v>
      </c>
      <c r="J114">
        <v>6</v>
      </c>
      <c r="K114" t="s">
        <v>70</v>
      </c>
      <c r="L114" t="s">
        <v>39</v>
      </c>
      <c r="M114" t="s">
        <v>17</v>
      </c>
      <c r="N114">
        <v>6390</v>
      </c>
      <c r="O114" t="s">
        <v>23</v>
      </c>
      <c r="P114">
        <v>-18890</v>
      </c>
    </row>
    <row r="115" spans="1:16" x14ac:dyDescent="0.3">
      <c r="A115">
        <v>73993471</v>
      </c>
      <c r="B115">
        <v>770487</v>
      </c>
      <c r="C115">
        <v>842053</v>
      </c>
      <c r="D115">
        <v>1551</v>
      </c>
      <c r="E115">
        <v>7859</v>
      </c>
      <c r="F115">
        <v>1</v>
      </c>
      <c r="G115">
        <v>155.1</v>
      </c>
      <c r="H115">
        <v>10</v>
      </c>
      <c r="I115" t="s">
        <v>183</v>
      </c>
      <c r="J115">
        <v>2</v>
      </c>
      <c r="K115" t="s">
        <v>184</v>
      </c>
      <c r="L115" t="s">
        <v>39</v>
      </c>
      <c r="M115" t="s">
        <v>15</v>
      </c>
      <c r="N115">
        <v>1395.9</v>
      </c>
      <c r="O115" t="s">
        <v>20</v>
      </c>
      <c r="P115">
        <v>-6463.1</v>
      </c>
    </row>
    <row r="116" spans="1:16" x14ac:dyDescent="0.3">
      <c r="A116">
        <v>98062882</v>
      </c>
      <c r="B116">
        <v>356787</v>
      </c>
      <c r="C116">
        <v>624434</v>
      </c>
      <c r="D116">
        <v>5494</v>
      </c>
      <c r="E116">
        <v>6320</v>
      </c>
      <c r="F116">
        <v>3</v>
      </c>
      <c r="G116">
        <v>1648.2</v>
      </c>
      <c r="H116">
        <v>10</v>
      </c>
      <c r="I116" t="s">
        <v>127</v>
      </c>
      <c r="J116">
        <v>6</v>
      </c>
      <c r="K116" t="s">
        <v>137</v>
      </c>
      <c r="L116" t="s">
        <v>39</v>
      </c>
      <c r="M116" t="s">
        <v>17</v>
      </c>
      <c r="N116">
        <v>14833.8</v>
      </c>
      <c r="O116" t="s">
        <v>23</v>
      </c>
      <c r="P116">
        <v>-4126.2</v>
      </c>
    </row>
    <row r="117" spans="1:16" x14ac:dyDescent="0.3">
      <c r="A117">
        <v>36883353</v>
      </c>
      <c r="B117">
        <v>356787</v>
      </c>
      <c r="C117">
        <v>498433</v>
      </c>
      <c r="D117">
        <v>17249</v>
      </c>
      <c r="E117">
        <v>6320</v>
      </c>
      <c r="F117">
        <v>1</v>
      </c>
      <c r="G117">
        <v>1724.9</v>
      </c>
      <c r="H117">
        <v>10</v>
      </c>
      <c r="I117" t="s">
        <v>356</v>
      </c>
      <c r="J117">
        <v>6</v>
      </c>
      <c r="K117" t="s">
        <v>507</v>
      </c>
      <c r="L117" t="s">
        <v>39</v>
      </c>
      <c r="M117" t="s">
        <v>16</v>
      </c>
      <c r="N117">
        <v>15524.1</v>
      </c>
      <c r="O117" t="s">
        <v>20</v>
      </c>
      <c r="P117">
        <v>9204.1</v>
      </c>
    </row>
    <row r="118" spans="1:16" x14ac:dyDescent="0.3">
      <c r="A118">
        <v>17871385</v>
      </c>
      <c r="B118">
        <v>356787</v>
      </c>
      <c r="C118">
        <v>880027</v>
      </c>
      <c r="D118">
        <v>6890</v>
      </c>
      <c r="E118">
        <v>6320</v>
      </c>
      <c r="F118">
        <v>1</v>
      </c>
      <c r="G118">
        <v>689</v>
      </c>
      <c r="H118">
        <v>10</v>
      </c>
      <c r="I118" t="s">
        <v>427</v>
      </c>
      <c r="J118">
        <v>5</v>
      </c>
      <c r="K118" t="s">
        <v>381</v>
      </c>
      <c r="L118" t="s">
        <v>39</v>
      </c>
      <c r="M118" t="s">
        <v>18</v>
      </c>
      <c r="N118">
        <v>6201</v>
      </c>
      <c r="O118" t="s">
        <v>21</v>
      </c>
      <c r="P118">
        <v>-119</v>
      </c>
    </row>
    <row r="119" spans="1:16" x14ac:dyDescent="0.3">
      <c r="A119">
        <v>13867648</v>
      </c>
      <c r="B119">
        <v>356787</v>
      </c>
      <c r="C119">
        <v>943596</v>
      </c>
      <c r="D119">
        <v>15036</v>
      </c>
      <c r="E119">
        <v>6320</v>
      </c>
      <c r="F119">
        <v>1</v>
      </c>
      <c r="G119">
        <v>1503.6</v>
      </c>
      <c r="H119">
        <v>10</v>
      </c>
      <c r="I119" t="s">
        <v>502</v>
      </c>
      <c r="J119">
        <v>3</v>
      </c>
      <c r="K119" t="s">
        <v>99</v>
      </c>
      <c r="L119" t="s">
        <v>39</v>
      </c>
      <c r="M119" t="s">
        <v>15</v>
      </c>
      <c r="N119">
        <v>13532.4</v>
      </c>
      <c r="O119" t="s">
        <v>21</v>
      </c>
      <c r="P119">
        <v>7212.4</v>
      </c>
    </row>
    <row r="120" spans="1:16" x14ac:dyDescent="0.3">
      <c r="A120">
        <v>76549837</v>
      </c>
      <c r="B120">
        <v>356787</v>
      </c>
      <c r="C120">
        <v>958729</v>
      </c>
      <c r="D120">
        <v>5866</v>
      </c>
      <c r="E120">
        <v>6320</v>
      </c>
      <c r="F120">
        <v>2</v>
      </c>
      <c r="G120">
        <v>1173.2</v>
      </c>
      <c r="H120">
        <v>10</v>
      </c>
      <c r="I120" t="s">
        <v>498</v>
      </c>
      <c r="J120">
        <v>7</v>
      </c>
      <c r="K120" t="s">
        <v>435</v>
      </c>
      <c r="L120" t="s">
        <v>39</v>
      </c>
      <c r="M120" t="s">
        <v>16</v>
      </c>
      <c r="N120">
        <v>10558.8</v>
      </c>
      <c r="O120" t="s">
        <v>21</v>
      </c>
      <c r="P120">
        <v>-2081.1999999999998</v>
      </c>
    </row>
    <row r="121" spans="1:16" x14ac:dyDescent="0.3">
      <c r="A121">
        <v>49189370</v>
      </c>
      <c r="B121">
        <v>356787</v>
      </c>
      <c r="C121">
        <v>692984</v>
      </c>
      <c r="D121">
        <v>13220</v>
      </c>
      <c r="E121">
        <v>6320</v>
      </c>
      <c r="F121">
        <v>1</v>
      </c>
      <c r="G121">
        <v>1322</v>
      </c>
      <c r="H121">
        <v>10</v>
      </c>
      <c r="I121" t="s">
        <v>527</v>
      </c>
      <c r="J121">
        <v>5</v>
      </c>
      <c r="K121" t="s">
        <v>421</v>
      </c>
      <c r="L121" t="s">
        <v>39</v>
      </c>
      <c r="M121" t="s">
        <v>17</v>
      </c>
      <c r="N121">
        <v>11898</v>
      </c>
      <c r="O121" t="s">
        <v>23</v>
      </c>
      <c r="P121">
        <v>5578</v>
      </c>
    </row>
    <row r="122" spans="1:16" x14ac:dyDescent="0.3">
      <c r="A122">
        <v>49613096</v>
      </c>
      <c r="B122">
        <v>356787</v>
      </c>
      <c r="C122">
        <v>916289</v>
      </c>
      <c r="D122">
        <v>18704</v>
      </c>
      <c r="E122">
        <v>6320</v>
      </c>
      <c r="F122">
        <v>2</v>
      </c>
      <c r="G122">
        <v>3740.8</v>
      </c>
      <c r="H122">
        <v>10</v>
      </c>
      <c r="I122" t="s">
        <v>286</v>
      </c>
      <c r="J122">
        <v>7</v>
      </c>
      <c r="K122" t="s">
        <v>453</v>
      </c>
      <c r="L122" t="s">
        <v>39</v>
      </c>
      <c r="M122" t="s">
        <v>18</v>
      </c>
      <c r="N122">
        <v>33667.199999999997</v>
      </c>
      <c r="O122" t="s">
        <v>22</v>
      </c>
      <c r="P122">
        <v>21027.200000000001</v>
      </c>
    </row>
    <row r="123" spans="1:16" x14ac:dyDescent="0.3">
      <c r="A123">
        <v>84757265</v>
      </c>
      <c r="B123">
        <v>388389</v>
      </c>
      <c r="C123">
        <v>617885</v>
      </c>
      <c r="D123">
        <v>2875</v>
      </c>
      <c r="E123">
        <v>1807</v>
      </c>
      <c r="F123">
        <v>1</v>
      </c>
      <c r="G123">
        <v>287.5</v>
      </c>
      <c r="H123">
        <v>10</v>
      </c>
      <c r="I123" t="s">
        <v>458</v>
      </c>
      <c r="J123">
        <v>4</v>
      </c>
      <c r="K123" t="s">
        <v>216</v>
      </c>
      <c r="L123" t="s">
        <v>39</v>
      </c>
      <c r="M123" t="s">
        <v>15</v>
      </c>
      <c r="N123">
        <v>2587.5</v>
      </c>
      <c r="O123" t="s">
        <v>23</v>
      </c>
      <c r="P123">
        <v>780.5</v>
      </c>
    </row>
    <row r="124" spans="1:16" x14ac:dyDescent="0.3">
      <c r="A124">
        <v>56045630</v>
      </c>
      <c r="B124">
        <v>388389</v>
      </c>
      <c r="C124">
        <v>596737</v>
      </c>
      <c r="D124">
        <v>3377</v>
      </c>
      <c r="E124">
        <v>1807</v>
      </c>
      <c r="F124">
        <v>1</v>
      </c>
      <c r="G124">
        <v>337.7</v>
      </c>
      <c r="H124">
        <v>10</v>
      </c>
      <c r="I124" t="s">
        <v>486</v>
      </c>
      <c r="J124">
        <v>7</v>
      </c>
      <c r="K124" t="s">
        <v>226</v>
      </c>
      <c r="L124" t="s">
        <v>39</v>
      </c>
      <c r="M124" t="s">
        <v>15</v>
      </c>
      <c r="N124">
        <v>3039.3</v>
      </c>
      <c r="O124" t="s">
        <v>21</v>
      </c>
      <c r="P124">
        <v>1232.3</v>
      </c>
    </row>
    <row r="125" spans="1:16" x14ac:dyDescent="0.3">
      <c r="A125">
        <v>97705310</v>
      </c>
      <c r="B125">
        <v>770487</v>
      </c>
      <c r="C125">
        <v>496882</v>
      </c>
      <c r="D125">
        <v>4848</v>
      </c>
      <c r="E125">
        <v>7859</v>
      </c>
      <c r="F125">
        <v>1</v>
      </c>
      <c r="G125">
        <v>484.8</v>
      </c>
      <c r="H125">
        <v>10</v>
      </c>
      <c r="I125" t="s">
        <v>62</v>
      </c>
      <c r="J125">
        <v>5</v>
      </c>
      <c r="K125" t="s">
        <v>86</v>
      </c>
      <c r="L125" t="s">
        <v>39</v>
      </c>
      <c r="M125" t="s">
        <v>15</v>
      </c>
      <c r="N125">
        <v>4363.2</v>
      </c>
      <c r="O125" t="s">
        <v>21</v>
      </c>
      <c r="P125">
        <v>-3495.8</v>
      </c>
    </row>
    <row r="126" spans="1:16" x14ac:dyDescent="0.3">
      <c r="A126">
        <v>18873816</v>
      </c>
      <c r="B126">
        <v>388389</v>
      </c>
      <c r="C126">
        <v>465617</v>
      </c>
      <c r="D126">
        <v>9457</v>
      </c>
      <c r="E126">
        <v>1807</v>
      </c>
      <c r="F126">
        <v>3</v>
      </c>
      <c r="G126">
        <v>2837.1</v>
      </c>
      <c r="H126">
        <v>10</v>
      </c>
      <c r="I126" t="s">
        <v>390</v>
      </c>
      <c r="J126">
        <v>4</v>
      </c>
      <c r="K126" t="s">
        <v>464</v>
      </c>
      <c r="L126" t="s">
        <v>39</v>
      </c>
      <c r="M126" t="s">
        <v>18</v>
      </c>
      <c r="N126">
        <v>25533.9</v>
      </c>
      <c r="O126" t="s">
        <v>23</v>
      </c>
      <c r="P126">
        <v>20112.900000000001</v>
      </c>
    </row>
    <row r="127" spans="1:16" x14ac:dyDescent="0.3">
      <c r="A127">
        <v>81110496</v>
      </c>
      <c r="B127">
        <v>388389</v>
      </c>
      <c r="C127">
        <v>247057</v>
      </c>
      <c r="D127">
        <v>14662</v>
      </c>
      <c r="E127">
        <v>1807</v>
      </c>
      <c r="F127">
        <v>1</v>
      </c>
      <c r="G127">
        <v>1466.2</v>
      </c>
      <c r="H127">
        <v>10</v>
      </c>
      <c r="I127" t="s">
        <v>336</v>
      </c>
      <c r="J127">
        <v>5</v>
      </c>
      <c r="K127" t="s">
        <v>428</v>
      </c>
      <c r="L127" t="s">
        <v>39</v>
      </c>
      <c r="M127" t="s">
        <v>16</v>
      </c>
      <c r="N127">
        <v>13195.8</v>
      </c>
      <c r="O127" t="s">
        <v>20</v>
      </c>
      <c r="P127">
        <v>11388.8</v>
      </c>
    </row>
    <row r="128" spans="1:16" x14ac:dyDescent="0.3">
      <c r="A128">
        <v>54524582</v>
      </c>
      <c r="B128">
        <v>388389</v>
      </c>
      <c r="C128">
        <v>473995</v>
      </c>
      <c r="D128">
        <v>13849</v>
      </c>
      <c r="E128">
        <v>1807</v>
      </c>
      <c r="F128">
        <v>1</v>
      </c>
      <c r="G128">
        <v>1384.9</v>
      </c>
      <c r="H128">
        <v>10</v>
      </c>
      <c r="I128" t="s">
        <v>149</v>
      </c>
      <c r="J128">
        <v>7</v>
      </c>
      <c r="K128" t="s">
        <v>46</v>
      </c>
      <c r="L128" t="s">
        <v>39</v>
      </c>
      <c r="M128" t="s">
        <v>15</v>
      </c>
      <c r="N128">
        <v>12464.1</v>
      </c>
      <c r="O128" t="s">
        <v>21</v>
      </c>
      <c r="P128">
        <v>10657.1</v>
      </c>
    </row>
    <row r="129" spans="1:16" x14ac:dyDescent="0.3">
      <c r="A129">
        <v>33818260</v>
      </c>
      <c r="B129">
        <v>388389</v>
      </c>
      <c r="C129">
        <v>646768</v>
      </c>
      <c r="D129">
        <v>1965</v>
      </c>
      <c r="E129">
        <v>1807</v>
      </c>
      <c r="F129">
        <v>2</v>
      </c>
      <c r="G129">
        <v>393</v>
      </c>
      <c r="H129">
        <v>10</v>
      </c>
      <c r="I129" t="s">
        <v>442</v>
      </c>
      <c r="J129">
        <v>2</v>
      </c>
      <c r="K129" t="s">
        <v>202</v>
      </c>
      <c r="L129" t="s">
        <v>39</v>
      </c>
      <c r="M129" t="s">
        <v>17</v>
      </c>
      <c r="N129">
        <v>3537</v>
      </c>
      <c r="O129" t="s">
        <v>21</v>
      </c>
      <c r="P129">
        <v>-77</v>
      </c>
    </row>
    <row r="130" spans="1:16" x14ac:dyDescent="0.3">
      <c r="A130">
        <v>99676390</v>
      </c>
      <c r="B130">
        <v>388389</v>
      </c>
      <c r="C130">
        <v>381301</v>
      </c>
      <c r="D130">
        <v>12578</v>
      </c>
      <c r="E130">
        <v>1807</v>
      </c>
      <c r="F130">
        <v>2</v>
      </c>
      <c r="G130">
        <v>2515.6</v>
      </c>
      <c r="H130">
        <v>10</v>
      </c>
      <c r="I130" t="s">
        <v>486</v>
      </c>
      <c r="J130">
        <v>1</v>
      </c>
      <c r="K130" t="s">
        <v>413</v>
      </c>
      <c r="L130" t="s">
        <v>39</v>
      </c>
      <c r="M130" t="s">
        <v>16</v>
      </c>
      <c r="N130">
        <v>22640.400000000001</v>
      </c>
      <c r="O130" t="s">
        <v>21</v>
      </c>
      <c r="P130">
        <v>19026.400000000001</v>
      </c>
    </row>
    <row r="131" spans="1:16" x14ac:dyDescent="0.3">
      <c r="A131">
        <v>29790089</v>
      </c>
      <c r="B131">
        <v>388389</v>
      </c>
      <c r="C131">
        <v>866764</v>
      </c>
      <c r="D131">
        <v>16571</v>
      </c>
      <c r="E131">
        <v>1807</v>
      </c>
      <c r="F131">
        <v>4</v>
      </c>
      <c r="G131">
        <v>6628.4</v>
      </c>
      <c r="H131">
        <v>10</v>
      </c>
      <c r="I131" t="s">
        <v>535</v>
      </c>
      <c r="J131">
        <v>1</v>
      </c>
      <c r="K131" t="s">
        <v>140</v>
      </c>
      <c r="L131" t="s">
        <v>39</v>
      </c>
      <c r="M131" t="s">
        <v>15</v>
      </c>
      <c r="N131">
        <v>59655.6</v>
      </c>
      <c r="O131" t="s">
        <v>22</v>
      </c>
      <c r="P131">
        <v>52427.6</v>
      </c>
    </row>
    <row r="132" spans="1:16" x14ac:dyDescent="0.3">
      <c r="A132">
        <v>97859993</v>
      </c>
      <c r="B132">
        <v>216739</v>
      </c>
      <c r="C132">
        <v>886341</v>
      </c>
      <c r="D132">
        <v>18583</v>
      </c>
      <c r="E132">
        <v>3047</v>
      </c>
      <c r="F132">
        <v>1</v>
      </c>
      <c r="G132">
        <v>1858.3</v>
      </c>
      <c r="H132">
        <v>10</v>
      </c>
      <c r="I132" t="s">
        <v>285</v>
      </c>
      <c r="J132">
        <v>3</v>
      </c>
      <c r="K132" t="s">
        <v>292</v>
      </c>
      <c r="L132" t="s">
        <v>39</v>
      </c>
      <c r="M132" t="s">
        <v>15</v>
      </c>
      <c r="N132">
        <v>16724.7</v>
      </c>
      <c r="O132" t="s">
        <v>20</v>
      </c>
      <c r="P132">
        <v>13677.7</v>
      </c>
    </row>
    <row r="133" spans="1:16" x14ac:dyDescent="0.3">
      <c r="A133">
        <v>69286198</v>
      </c>
      <c r="B133">
        <v>388389</v>
      </c>
      <c r="C133">
        <v>787783</v>
      </c>
      <c r="D133">
        <v>12907</v>
      </c>
      <c r="E133">
        <v>1807</v>
      </c>
      <c r="F133">
        <v>1</v>
      </c>
      <c r="G133">
        <v>1290.7</v>
      </c>
      <c r="H133">
        <v>10</v>
      </c>
      <c r="I133" t="s">
        <v>531</v>
      </c>
      <c r="J133">
        <v>4</v>
      </c>
      <c r="K133" t="s">
        <v>518</v>
      </c>
      <c r="L133" t="s">
        <v>39</v>
      </c>
      <c r="M133" t="s">
        <v>16</v>
      </c>
      <c r="N133">
        <v>11616.3</v>
      </c>
      <c r="O133" t="s">
        <v>21</v>
      </c>
      <c r="P133">
        <v>9809.2999999999993</v>
      </c>
    </row>
    <row r="134" spans="1:16" x14ac:dyDescent="0.3">
      <c r="A134">
        <v>46011877</v>
      </c>
      <c r="B134">
        <v>388389</v>
      </c>
      <c r="C134">
        <v>973449</v>
      </c>
      <c r="D134">
        <v>14704</v>
      </c>
      <c r="E134">
        <v>1807</v>
      </c>
      <c r="F134">
        <v>1</v>
      </c>
      <c r="G134">
        <v>1470.4</v>
      </c>
      <c r="H134">
        <v>10</v>
      </c>
      <c r="I134" t="s">
        <v>48</v>
      </c>
      <c r="J134">
        <v>4</v>
      </c>
      <c r="K134" t="s">
        <v>291</v>
      </c>
      <c r="L134" t="s">
        <v>39</v>
      </c>
      <c r="M134" t="s">
        <v>16</v>
      </c>
      <c r="N134">
        <v>13233.6</v>
      </c>
      <c r="O134" t="s">
        <v>20</v>
      </c>
      <c r="P134">
        <v>11426.6</v>
      </c>
    </row>
    <row r="135" spans="1:16" x14ac:dyDescent="0.3">
      <c r="A135">
        <v>97086700</v>
      </c>
      <c r="B135">
        <v>388389</v>
      </c>
      <c r="C135">
        <v>924087</v>
      </c>
      <c r="D135">
        <v>13872</v>
      </c>
      <c r="E135">
        <v>1807</v>
      </c>
      <c r="F135">
        <v>2</v>
      </c>
      <c r="G135">
        <v>2774.4</v>
      </c>
      <c r="H135">
        <v>10</v>
      </c>
      <c r="I135" t="s">
        <v>296</v>
      </c>
      <c r="J135">
        <v>4</v>
      </c>
      <c r="K135" t="s">
        <v>196</v>
      </c>
      <c r="L135" t="s">
        <v>39</v>
      </c>
      <c r="M135" t="s">
        <v>16</v>
      </c>
      <c r="N135">
        <v>24969.599999999999</v>
      </c>
      <c r="O135" t="s">
        <v>21</v>
      </c>
      <c r="P135">
        <v>21355.599999999999</v>
      </c>
    </row>
    <row r="136" spans="1:16" x14ac:dyDescent="0.3">
      <c r="A136">
        <v>80209719</v>
      </c>
      <c r="B136">
        <v>388389</v>
      </c>
      <c r="C136">
        <v>888842</v>
      </c>
      <c r="D136">
        <v>14274</v>
      </c>
      <c r="E136">
        <v>1807</v>
      </c>
      <c r="F136">
        <v>2</v>
      </c>
      <c r="G136">
        <v>2854.8</v>
      </c>
      <c r="H136">
        <v>10</v>
      </c>
      <c r="I136" t="s">
        <v>348</v>
      </c>
      <c r="J136">
        <v>1</v>
      </c>
      <c r="K136" t="s">
        <v>350</v>
      </c>
      <c r="L136" t="s">
        <v>39</v>
      </c>
      <c r="M136" t="s">
        <v>15</v>
      </c>
      <c r="N136">
        <v>25693.200000000001</v>
      </c>
      <c r="O136" t="s">
        <v>22</v>
      </c>
      <c r="P136">
        <v>22079.200000000001</v>
      </c>
    </row>
    <row r="137" spans="1:16" x14ac:dyDescent="0.3">
      <c r="A137">
        <v>32032560</v>
      </c>
      <c r="B137">
        <v>388389</v>
      </c>
      <c r="C137">
        <v>348213</v>
      </c>
      <c r="D137">
        <v>8548</v>
      </c>
      <c r="E137">
        <v>1807</v>
      </c>
      <c r="F137">
        <v>1</v>
      </c>
      <c r="G137">
        <v>854.8</v>
      </c>
      <c r="H137">
        <v>10</v>
      </c>
      <c r="I137" t="s">
        <v>291</v>
      </c>
      <c r="J137">
        <v>4</v>
      </c>
      <c r="K137" t="s">
        <v>297</v>
      </c>
      <c r="L137" t="s">
        <v>39</v>
      </c>
      <c r="M137" t="s">
        <v>16</v>
      </c>
      <c r="N137">
        <v>7693.2</v>
      </c>
      <c r="O137" t="s">
        <v>22</v>
      </c>
      <c r="P137">
        <v>5886.2</v>
      </c>
    </row>
    <row r="138" spans="1:16" x14ac:dyDescent="0.3">
      <c r="A138">
        <v>28850770</v>
      </c>
      <c r="B138">
        <v>388389</v>
      </c>
      <c r="C138">
        <v>835988</v>
      </c>
      <c r="D138">
        <v>17083</v>
      </c>
      <c r="E138">
        <v>1807</v>
      </c>
      <c r="F138">
        <v>1</v>
      </c>
      <c r="G138">
        <v>1708.3</v>
      </c>
      <c r="H138">
        <v>10</v>
      </c>
      <c r="I138" t="s">
        <v>187</v>
      </c>
      <c r="J138">
        <v>7</v>
      </c>
      <c r="K138" t="s">
        <v>88</v>
      </c>
      <c r="L138" t="s">
        <v>39</v>
      </c>
      <c r="M138" t="s">
        <v>15</v>
      </c>
      <c r="N138">
        <v>15374.7</v>
      </c>
      <c r="O138" t="s">
        <v>22</v>
      </c>
      <c r="P138">
        <v>13567.7</v>
      </c>
    </row>
    <row r="139" spans="1:16" x14ac:dyDescent="0.3">
      <c r="A139">
        <v>70726434</v>
      </c>
      <c r="B139">
        <v>334053</v>
      </c>
      <c r="C139">
        <v>650956</v>
      </c>
      <c r="D139">
        <v>4895</v>
      </c>
      <c r="E139">
        <v>6716</v>
      </c>
      <c r="F139">
        <v>4</v>
      </c>
      <c r="G139">
        <v>1958</v>
      </c>
      <c r="H139">
        <v>10</v>
      </c>
      <c r="I139" t="s">
        <v>99</v>
      </c>
      <c r="J139">
        <v>1</v>
      </c>
      <c r="K139" t="s">
        <v>82</v>
      </c>
      <c r="L139" t="s">
        <v>39</v>
      </c>
      <c r="M139" t="s">
        <v>15</v>
      </c>
      <c r="N139">
        <v>17622</v>
      </c>
      <c r="O139" t="s">
        <v>22</v>
      </c>
      <c r="P139">
        <v>-9242</v>
      </c>
    </row>
    <row r="140" spans="1:16" x14ac:dyDescent="0.3">
      <c r="A140">
        <v>48744673</v>
      </c>
      <c r="B140">
        <v>334053</v>
      </c>
      <c r="C140">
        <v>239569</v>
      </c>
      <c r="D140">
        <v>12738</v>
      </c>
      <c r="E140">
        <v>6716</v>
      </c>
      <c r="F140">
        <v>1</v>
      </c>
      <c r="G140">
        <v>1273.8</v>
      </c>
      <c r="H140">
        <v>10</v>
      </c>
      <c r="I140" t="s">
        <v>478</v>
      </c>
      <c r="J140">
        <v>2</v>
      </c>
      <c r="K140" t="s">
        <v>285</v>
      </c>
      <c r="L140" t="s">
        <v>39</v>
      </c>
      <c r="M140" t="s">
        <v>15</v>
      </c>
      <c r="N140">
        <v>11464.2</v>
      </c>
      <c r="O140" t="s">
        <v>21</v>
      </c>
      <c r="P140">
        <v>4748.2</v>
      </c>
    </row>
    <row r="141" spans="1:16" x14ac:dyDescent="0.3">
      <c r="A141">
        <v>46930534</v>
      </c>
      <c r="B141">
        <v>216739</v>
      </c>
      <c r="C141">
        <v>416800</v>
      </c>
      <c r="D141">
        <v>18261</v>
      </c>
      <c r="E141">
        <v>3047</v>
      </c>
      <c r="F141">
        <v>2</v>
      </c>
      <c r="G141">
        <v>3652.2</v>
      </c>
      <c r="H141">
        <v>10</v>
      </c>
      <c r="I141" t="s">
        <v>511</v>
      </c>
      <c r="J141">
        <v>7</v>
      </c>
      <c r="K141" t="s">
        <v>490</v>
      </c>
      <c r="L141" t="s">
        <v>39</v>
      </c>
      <c r="M141" t="s">
        <v>17</v>
      </c>
      <c r="N141">
        <v>32869.800000000003</v>
      </c>
      <c r="O141" t="s">
        <v>22</v>
      </c>
      <c r="P141">
        <v>26775.8</v>
      </c>
    </row>
    <row r="142" spans="1:16" x14ac:dyDescent="0.3">
      <c r="A142">
        <v>39332201</v>
      </c>
      <c r="B142">
        <v>334053</v>
      </c>
      <c r="C142">
        <v>927632</v>
      </c>
      <c r="D142">
        <v>4431</v>
      </c>
      <c r="E142">
        <v>6716</v>
      </c>
      <c r="F142">
        <v>1</v>
      </c>
      <c r="G142">
        <v>443.1</v>
      </c>
      <c r="H142">
        <v>10</v>
      </c>
      <c r="I142" t="s">
        <v>522</v>
      </c>
      <c r="J142">
        <v>4</v>
      </c>
      <c r="K142" t="s">
        <v>371</v>
      </c>
      <c r="L142" t="s">
        <v>39</v>
      </c>
      <c r="M142" t="s">
        <v>15</v>
      </c>
      <c r="N142">
        <v>3987.9</v>
      </c>
      <c r="O142" t="s">
        <v>21</v>
      </c>
      <c r="P142">
        <v>-2728.1</v>
      </c>
    </row>
    <row r="143" spans="1:16" x14ac:dyDescent="0.3">
      <c r="A143">
        <v>60354777</v>
      </c>
      <c r="B143">
        <v>334053</v>
      </c>
      <c r="C143">
        <v>599194</v>
      </c>
      <c r="D143">
        <v>12851</v>
      </c>
      <c r="E143">
        <v>6716</v>
      </c>
      <c r="F143">
        <v>1</v>
      </c>
      <c r="G143">
        <v>1285.0999999999999</v>
      </c>
      <c r="H143">
        <v>10</v>
      </c>
      <c r="I143" t="s">
        <v>51</v>
      </c>
      <c r="J143">
        <v>5</v>
      </c>
      <c r="K143" t="s">
        <v>473</v>
      </c>
      <c r="L143" t="s">
        <v>39</v>
      </c>
      <c r="M143" t="s">
        <v>15</v>
      </c>
      <c r="N143">
        <v>11565.9</v>
      </c>
      <c r="O143" t="s">
        <v>20</v>
      </c>
      <c r="P143">
        <v>4849.8999999999996</v>
      </c>
    </row>
    <row r="144" spans="1:16" x14ac:dyDescent="0.3">
      <c r="A144">
        <v>26674831</v>
      </c>
      <c r="B144">
        <v>334053</v>
      </c>
      <c r="C144">
        <v>785549</v>
      </c>
      <c r="D144">
        <v>18317</v>
      </c>
      <c r="E144">
        <v>6716</v>
      </c>
      <c r="F144">
        <v>2</v>
      </c>
      <c r="G144">
        <v>3663.4</v>
      </c>
      <c r="H144">
        <v>10</v>
      </c>
      <c r="I144" t="s">
        <v>531</v>
      </c>
      <c r="J144">
        <v>6</v>
      </c>
      <c r="K144" t="s">
        <v>37</v>
      </c>
      <c r="L144" t="s">
        <v>39</v>
      </c>
      <c r="M144" t="s">
        <v>15</v>
      </c>
      <c r="N144">
        <v>32970.6</v>
      </c>
      <c r="O144" t="s">
        <v>23</v>
      </c>
      <c r="P144">
        <v>19538.599999999999</v>
      </c>
    </row>
    <row r="145" spans="1:16" x14ac:dyDescent="0.3">
      <c r="A145">
        <v>33574794</v>
      </c>
      <c r="B145">
        <v>334053</v>
      </c>
      <c r="C145">
        <v>311760</v>
      </c>
      <c r="D145">
        <v>2493</v>
      </c>
      <c r="E145">
        <v>6716</v>
      </c>
      <c r="F145">
        <v>2</v>
      </c>
      <c r="G145">
        <v>498.6</v>
      </c>
      <c r="H145">
        <v>10</v>
      </c>
      <c r="I145" t="s">
        <v>215</v>
      </c>
      <c r="J145">
        <v>4</v>
      </c>
      <c r="K145" t="s">
        <v>461</v>
      </c>
      <c r="L145" t="s">
        <v>39</v>
      </c>
      <c r="M145" t="s">
        <v>15</v>
      </c>
      <c r="N145">
        <v>4487.3999999999996</v>
      </c>
      <c r="O145" t="s">
        <v>20</v>
      </c>
      <c r="P145">
        <v>-8944.6</v>
      </c>
    </row>
    <row r="146" spans="1:16" x14ac:dyDescent="0.3">
      <c r="A146">
        <v>11699863</v>
      </c>
      <c r="B146">
        <v>334053</v>
      </c>
      <c r="C146">
        <v>395692</v>
      </c>
      <c r="D146">
        <v>3960</v>
      </c>
      <c r="E146">
        <v>6716</v>
      </c>
      <c r="F146">
        <v>3</v>
      </c>
      <c r="G146">
        <v>1188</v>
      </c>
      <c r="H146">
        <v>10</v>
      </c>
      <c r="I146" t="s">
        <v>304</v>
      </c>
      <c r="J146">
        <v>3</v>
      </c>
      <c r="K146" t="s">
        <v>323</v>
      </c>
      <c r="L146" t="s">
        <v>39</v>
      </c>
      <c r="M146" t="s">
        <v>15</v>
      </c>
      <c r="N146">
        <v>10692</v>
      </c>
      <c r="O146" t="s">
        <v>24</v>
      </c>
      <c r="P146">
        <v>-9456</v>
      </c>
    </row>
    <row r="147" spans="1:16" x14ac:dyDescent="0.3">
      <c r="A147">
        <v>34019729</v>
      </c>
      <c r="B147">
        <v>334053</v>
      </c>
      <c r="C147">
        <v>245548</v>
      </c>
      <c r="D147">
        <v>1691</v>
      </c>
      <c r="E147">
        <v>6716</v>
      </c>
      <c r="F147">
        <v>1</v>
      </c>
      <c r="G147">
        <v>169.1</v>
      </c>
      <c r="H147">
        <v>10</v>
      </c>
      <c r="I147" t="s">
        <v>315</v>
      </c>
      <c r="J147">
        <v>7</v>
      </c>
      <c r="K147" t="s">
        <v>71</v>
      </c>
      <c r="L147" t="s">
        <v>39</v>
      </c>
      <c r="M147" t="s">
        <v>18</v>
      </c>
      <c r="N147">
        <v>1521.9</v>
      </c>
      <c r="O147" t="s">
        <v>21</v>
      </c>
      <c r="P147">
        <v>-5194.1000000000004</v>
      </c>
    </row>
    <row r="148" spans="1:16" x14ac:dyDescent="0.3">
      <c r="A148">
        <v>90851238</v>
      </c>
      <c r="B148">
        <v>334053</v>
      </c>
      <c r="C148">
        <v>937920</v>
      </c>
      <c r="D148">
        <v>2933</v>
      </c>
      <c r="E148">
        <v>6716</v>
      </c>
      <c r="F148">
        <v>2</v>
      </c>
      <c r="G148">
        <v>586.6</v>
      </c>
      <c r="H148">
        <v>10</v>
      </c>
      <c r="I148" t="s">
        <v>288</v>
      </c>
      <c r="J148">
        <v>1</v>
      </c>
      <c r="K148" t="s">
        <v>498</v>
      </c>
      <c r="L148" t="s">
        <v>39</v>
      </c>
      <c r="M148" t="s">
        <v>17</v>
      </c>
      <c r="N148">
        <v>5279.4</v>
      </c>
      <c r="O148" t="s">
        <v>21</v>
      </c>
      <c r="P148">
        <v>-8152.6</v>
      </c>
    </row>
    <row r="149" spans="1:16" x14ac:dyDescent="0.3">
      <c r="A149">
        <v>69020960</v>
      </c>
      <c r="B149">
        <v>334053</v>
      </c>
      <c r="C149">
        <v>988734</v>
      </c>
      <c r="D149">
        <v>8051</v>
      </c>
      <c r="E149">
        <v>6716</v>
      </c>
      <c r="F149">
        <v>1</v>
      </c>
      <c r="G149">
        <v>805.1</v>
      </c>
      <c r="H149">
        <v>10</v>
      </c>
      <c r="I149" t="s">
        <v>519</v>
      </c>
      <c r="J149">
        <v>5</v>
      </c>
      <c r="K149" t="s">
        <v>530</v>
      </c>
      <c r="L149" t="s">
        <v>39</v>
      </c>
      <c r="M149" t="s">
        <v>16</v>
      </c>
      <c r="N149">
        <v>7245.9</v>
      </c>
      <c r="O149" t="s">
        <v>23</v>
      </c>
      <c r="P149">
        <v>529.9</v>
      </c>
    </row>
    <row r="150" spans="1:16" x14ac:dyDescent="0.3">
      <c r="A150">
        <v>94695784</v>
      </c>
      <c r="B150">
        <v>334053</v>
      </c>
      <c r="C150">
        <v>540677</v>
      </c>
      <c r="D150">
        <v>1548</v>
      </c>
      <c r="E150">
        <v>6716</v>
      </c>
      <c r="F150">
        <v>1</v>
      </c>
      <c r="G150">
        <v>154.80000000000001</v>
      </c>
      <c r="H150">
        <v>10</v>
      </c>
      <c r="I150" t="s">
        <v>197</v>
      </c>
      <c r="J150">
        <v>1</v>
      </c>
      <c r="K150" t="s">
        <v>408</v>
      </c>
      <c r="L150" t="s">
        <v>39</v>
      </c>
      <c r="M150" t="s">
        <v>15</v>
      </c>
      <c r="N150">
        <v>1393.2</v>
      </c>
      <c r="O150" t="s">
        <v>21</v>
      </c>
      <c r="P150">
        <v>-5322.8</v>
      </c>
    </row>
    <row r="151" spans="1:16" x14ac:dyDescent="0.3">
      <c r="A151">
        <v>69634854</v>
      </c>
      <c r="B151">
        <v>334053</v>
      </c>
      <c r="C151">
        <v>983997</v>
      </c>
      <c r="D151">
        <v>12440</v>
      </c>
      <c r="E151">
        <v>6716</v>
      </c>
      <c r="F151">
        <v>1</v>
      </c>
      <c r="G151">
        <v>1244</v>
      </c>
      <c r="H151">
        <v>10</v>
      </c>
      <c r="I151" t="s">
        <v>431</v>
      </c>
      <c r="J151">
        <v>3</v>
      </c>
      <c r="K151" t="s">
        <v>381</v>
      </c>
      <c r="L151" t="s">
        <v>39</v>
      </c>
      <c r="M151" t="s">
        <v>16</v>
      </c>
      <c r="N151">
        <v>11196</v>
      </c>
      <c r="O151" t="s">
        <v>20</v>
      </c>
      <c r="P151">
        <v>4480</v>
      </c>
    </row>
    <row r="152" spans="1:16" x14ac:dyDescent="0.3">
      <c r="A152">
        <v>92050405</v>
      </c>
      <c r="B152">
        <v>334053</v>
      </c>
      <c r="C152">
        <v>289913</v>
      </c>
      <c r="D152">
        <v>2242</v>
      </c>
      <c r="E152">
        <v>6716</v>
      </c>
      <c r="F152">
        <v>1</v>
      </c>
      <c r="G152">
        <v>224.2</v>
      </c>
      <c r="H152">
        <v>10</v>
      </c>
      <c r="I152" t="s">
        <v>222</v>
      </c>
      <c r="J152">
        <v>1</v>
      </c>
      <c r="K152" t="s">
        <v>443</v>
      </c>
      <c r="L152" t="s">
        <v>39</v>
      </c>
      <c r="M152" t="s">
        <v>18</v>
      </c>
      <c r="N152">
        <v>2017.8</v>
      </c>
      <c r="O152" t="s">
        <v>23</v>
      </c>
      <c r="P152">
        <v>-4698.2</v>
      </c>
    </row>
    <row r="153" spans="1:16" x14ac:dyDescent="0.3">
      <c r="A153">
        <v>98043078</v>
      </c>
      <c r="B153">
        <v>216739</v>
      </c>
      <c r="C153">
        <v>488946</v>
      </c>
      <c r="D153">
        <v>19107</v>
      </c>
      <c r="E153">
        <v>3047</v>
      </c>
      <c r="F153">
        <v>3</v>
      </c>
      <c r="G153">
        <v>5732.1</v>
      </c>
      <c r="H153">
        <v>10</v>
      </c>
      <c r="I153" t="s">
        <v>360</v>
      </c>
      <c r="J153">
        <v>1</v>
      </c>
      <c r="K153" t="s">
        <v>301</v>
      </c>
      <c r="L153" t="s">
        <v>39</v>
      </c>
      <c r="M153" t="s">
        <v>17</v>
      </c>
      <c r="N153">
        <v>51588.9</v>
      </c>
      <c r="O153" t="s">
        <v>22</v>
      </c>
      <c r="P153">
        <v>42447.9</v>
      </c>
    </row>
    <row r="154" spans="1:16" x14ac:dyDescent="0.3">
      <c r="A154">
        <v>75987872</v>
      </c>
      <c r="B154">
        <v>334053</v>
      </c>
      <c r="C154">
        <v>824145</v>
      </c>
      <c r="D154">
        <v>9379</v>
      </c>
      <c r="E154">
        <v>6716</v>
      </c>
      <c r="F154">
        <v>1</v>
      </c>
      <c r="G154">
        <v>937.9</v>
      </c>
      <c r="H154">
        <v>10</v>
      </c>
      <c r="I154" t="s">
        <v>153</v>
      </c>
      <c r="J154">
        <v>4</v>
      </c>
      <c r="K154" t="s">
        <v>292</v>
      </c>
      <c r="L154" t="s">
        <v>39</v>
      </c>
      <c r="M154" t="s">
        <v>18</v>
      </c>
      <c r="N154">
        <v>8441.1</v>
      </c>
      <c r="O154" t="s">
        <v>20</v>
      </c>
      <c r="P154">
        <v>1725.1</v>
      </c>
    </row>
    <row r="155" spans="1:16" x14ac:dyDescent="0.3">
      <c r="A155">
        <v>20324210</v>
      </c>
      <c r="B155">
        <v>877572</v>
      </c>
      <c r="C155">
        <v>460316</v>
      </c>
      <c r="D155">
        <v>7458</v>
      </c>
      <c r="E155">
        <v>5303</v>
      </c>
      <c r="F155">
        <v>1</v>
      </c>
      <c r="G155">
        <v>745.8</v>
      </c>
      <c r="H155">
        <v>10</v>
      </c>
      <c r="I155" t="s">
        <v>163</v>
      </c>
      <c r="J155">
        <v>7</v>
      </c>
      <c r="K155" t="s">
        <v>468</v>
      </c>
      <c r="L155" t="s">
        <v>39</v>
      </c>
      <c r="M155" t="s">
        <v>18</v>
      </c>
      <c r="N155">
        <v>6712.2</v>
      </c>
      <c r="O155" t="s">
        <v>23</v>
      </c>
      <c r="P155">
        <v>1409.2</v>
      </c>
    </row>
    <row r="156" spans="1:16" x14ac:dyDescent="0.3">
      <c r="A156">
        <v>93240786</v>
      </c>
      <c r="B156">
        <v>877572</v>
      </c>
      <c r="C156">
        <v>476142</v>
      </c>
      <c r="D156">
        <v>14300</v>
      </c>
      <c r="E156">
        <v>5303</v>
      </c>
      <c r="F156">
        <v>2</v>
      </c>
      <c r="G156">
        <v>2860</v>
      </c>
      <c r="H156">
        <v>10</v>
      </c>
      <c r="I156" t="s">
        <v>468</v>
      </c>
      <c r="J156">
        <v>2</v>
      </c>
      <c r="K156" t="s">
        <v>101</v>
      </c>
      <c r="L156" t="s">
        <v>39</v>
      </c>
      <c r="M156" t="s">
        <v>17</v>
      </c>
      <c r="N156">
        <v>25740</v>
      </c>
      <c r="O156" t="s">
        <v>23</v>
      </c>
      <c r="P156">
        <v>15134</v>
      </c>
    </row>
    <row r="157" spans="1:16" x14ac:dyDescent="0.3">
      <c r="A157">
        <v>24678410</v>
      </c>
      <c r="B157">
        <v>877572</v>
      </c>
      <c r="C157">
        <v>835818</v>
      </c>
      <c r="D157">
        <v>17117</v>
      </c>
      <c r="E157">
        <v>5303</v>
      </c>
      <c r="F157">
        <v>1</v>
      </c>
      <c r="G157">
        <v>1711.7</v>
      </c>
      <c r="H157">
        <v>10</v>
      </c>
      <c r="I157" t="s">
        <v>69</v>
      </c>
      <c r="J157">
        <v>3</v>
      </c>
      <c r="K157" t="s">
        <v>521</v>
      </c>
      <c r="L157" t="s">
        <v>39</v>
      </c>
      <c r="M157" t="s">
        <v>15</v>
      </c>
      <c r="N157">
        <v>15405.3</v>
      </c>
      <c r="O157" t="s">
        <v>21</v>
      </c>
      <c r="P157">
        <v>10102.299999999999</v>
      </c>
    </row>
    <row r="158" spans="1:16" x14ac:dyDescent="0.3">
      <c r="A158">
        <v>67653606</v>
      </c>
      <c r="B158">
        <v>877572</v>
      </c>
      <c r="C158">
        <v>741704</v>
      </c>
      <c r="D158">
        <v>19601</v>
      </c>
      <c r="E158">
        <v>5303</v>
      </c>
      <c r="F158">
        <v>2</v>
      </c>
      <c r="G158">
        <v>3920.2</v>
      </c>
      <c r="H158">
        <v>10</v>
      </c>
      <c r="I158" t="s">
        <v>489</v>
      </c>
      <c r="J158">
        <v>1</v>
      </c>
      <c r="K158" t="s">
        <v>232</v>
      </c>
      <c r="L158" t="s">
        <v>39</v>
      </c>
      <c r="M158" t="s">
        <v>15</v>
      </c>
      <c r="N158">
        <v>35281.800000000003</v>
      </c>
      <c r="O158" t="s">
        <v>23</v>
      </c>
      <c r="P158">
        <v>24675.8</v>
      </c>
    </row>
    <row r="159" spans="1:16" x14ac:dyDescent="0.3">
      <c r="A159">
        <v>83330295</v>
      </c>
      <c r="B159">
        <v>877572</v>
      </c>
      <c r="C159">
        <v>420989</v>
      </c>
      <c r="D159">
        <v>19463</v>
      </c>
      <c r="E159">
        <v>5303</v>
      </c>
      <c r="F159">
        <v>1</v>
      </c>
      <c r="G159">
        <v>1946.3</v>
      </c>
      <c r="H159">
        <v>10</v>
      </c>
      <c r="I159" t="s">
        <v>276</v>
      </c>
      <c r="J159">
        <v>2</v>
      </c>
      <c r="K159" t="s">
        <v>251</v>
      </c>
      <c r="L159" t="s">
        <v>39</v>
      </c>
      <c r="M159" t="s">
        <v>15</v>
      </c>
      <c r="N159">
        <v>17516.7</v>
      </c>
      <c r="O159" t="s">
        <v>22</v>
      </c>
      <c r="P159">
        <v>12213.7</v>
      </c>
    </row>
    <row r="160" spans="1:16" x14ac:dyDescent="0.3">
      <c r="A160">
        <v>23746101</v>
      </c>
      <c r="B160">
        <v>877572</v>
      </c>
      <c r="C160">
        <v>602995</v>
      </c>
      <c r="D160">
        <v>18966</v>
      </c>
      <c r="E160">
        <v>5303</v>
      </c>
      <c r="F160">
        <v>2</v>
      </c>
      <c r="G160">
        <v>3793.2</v>
      </c>
      <c r="H160">
        <v>10</v>
      </c>
      <c r="I160" t="s">
        <v>209</v>
      </c>
      <c r="J160">
        <v>5</v>
      </c>
      <c r="K160" t="s">
        <v>533</v>
      </c>
      <c r="L160" t="s">
        <v>39</v>
      </c>
      <c r="M160" t="s">
        <v>15</v>
      </c>
      <c r="N160">
        <v>34138.800000000003</v>
      </c>
      <c r="O160" t="s">
        <v>24</v>
      </c>
      <c r="P160">
        <v>23532.799999999999</v>
      </c>
    </row>
    <row r="161" spans="1:16" x14ac:dyDescent="0.3">
      <c r="A161">
        <v>56533974</v>
      </c>
      <c r="B161">
        <v>877572</v>
      </c>
      <c r="C161">
        <v>713742</v>
      </c>
      <c r="D161">
        <v>9910</v>
      </c>
      <c r="E161">
        <v>5303</v>
      </c>
      <c r="F161">
        <v>2</v>
      </c>
      <c r="G161">
        <v>1982</v>
      </c>
      <c r="H161">
        <v>10</v>
      </c>
      <c r="I161" t="s">
        <v>246</v>
      </c>
      <c r="J161">
        <v>5</v>
      </c>
      <c r="K161" t="s">
        <v>257</v>
      </c>
      <c r="L161" t="s">
        <v>39</v>
      </c>
      <c r="M161" t="s">
        <v>15</v>
      </c>
      <c r="N161">
        <v>17838</v>
      </c>
      <c r="O161" t="s">
        <v>21</v>
      </c>
      <c r="P161">
        <v>7232</v>
      </c>
    </row>
    <row r="162" spans="1:16" x14ac:dyDescent="0.3">
      <c r="A162">
        <v>64561191</v>
      </c>
      <c r="B162">
        <v>877572</v>
      </c>
      <c r="C162">
        <v>967115</v>
      </c>
      <c r="D162">
        <v>14094</v>
      </c>
      <c r="E162">
        <v>5303</v>
      </c>
      <c r="F162">
        <v>1</v>
      </c>
      <c r="G162">
        <v>1409.4</v>
      </c>
      <c r="H162">
        <v>10</v>
      </c>
      <c r="I162" t="s">
        <v>523</v>
      </c>
      <c r="J162">
        <v>6</v>
      </c>
      <c r="K162" t="s">
        <v>161</v>
      </c>
      <c r="L162" t="s">
        <v>39</v>
      </c>
      <c r="M162" t="s">
        <v>15</v>
      </c>
      <c r="N162">
        <v>12684.6</v>
      </c>
      <c r="O162" t="s">
        <v>22</v>
      </c>
      <c r="P162">
        <v>7381.6</v>
      </c>
    </row>
    <row r="163" spans="1:16" x14ac:dyDescent="0.3">
      <c r="A163">
        <v>94658420</v>
      </c>
      <c r="B163">
        <v>877572</v>
      </c>
      <c r="C163">
        <v>955829</v>
      </c>
      <c r="D163">
        <v>19198</v>
      </c>
      <c r="E163">
        <v>5303</v>
      </c>
      <c r="F163">
        <v>1</v>
      </c>
      <c r="G163">
        <v>1919.8</v>
      </c>
      <c r="H163">
        <v>10</v>
      </c>
      <c r="I163" t="s">
        <v>143</v>
      </c>
      <c r="J163">
        <v>4</v>
      </c>
      <c r="K163" t="s">
        <v>182</v>
      </c>
      <c r="L163" t="s">
        <v>39</v>
      </c>
      <c r="M163" t="s">
        <v>17</v>
      </c>
      <c r="N163">
        <v>17278.2</v>
      </c>
      <c r="O163" t="s">
        <v>20</v>
      </c>
      <c r="P163">
        <v>11975.2</v>
      </c>
    </row>
    <row r="164" spans="1:16" x14ac:dyDescent="0.3">
      <c r="A164">
        <v>41222178</v>
      </c>
      <c r="B164">
        <v>877572</v>
      </c>
      <c r="C164">
        <v>568145</v>
      </c>
      <c r="D164">
        <v>13389</v>
      </c>
      <c r="E164">
        <v>5303</v>
      </c>
      <c r="F164">
        <v>1</v>
      </c>
      <c r="G164">
        <v>1338.9</v>
      </c>
      <c r="H164">
        <v>10</v>
      </c>
      <c r="I164" t="s">
        <v>306</v>
      </c>
      <c r="J164">
        <v>5</v>
      </c>
      <c r="K164" t="s">
        <v>251</v>
      </c>
      <c r="L164" t="s">
        <v>39</v>
      </c>
      <c r="M164" t="s">
        <v>18</v>
      </c>
      <c r="N164">
        <v>12050.1</v>
      </c>
      <c r="O164" t="s">
        <v>23</v>
      </c>
      <c r="P164">
        <v>6747.1</v>
      </c>
    </row>
    <row r="165" spans="1:16" x14ac:dyDescent="0.3">
      <c r="A165">
        <v>45568288</v>
      </c>
      <c r="B165">
        <v>877572</v>
      </c>
      <c r="C165">
        <v>245548</v>
      </c>
      <c r="D165">
        <v>1157</v>
      </c>
      <c r="E165">
        <v>5303</v>
      </c>
      <c r="F165">
        <v>2</v>
      </c>
      <c r="G165">
        <v>231.4</v>
      </c>
      <c r="H165">
        <v>10</v>
      </c>
      <c r="I165" t="s">
        <v>234</v>
      </c>
      <c r="J165">
        <v>2</v>
      </c>
      <c r="K165" t="s">
        <v>53</v>
      </c>
      <c r="L165" t="s">
        <v>39</v>
      </c>
      <c r="M165" t="s">
        <v>15</v>
      </c>
      <c r="N165">
        <v>2082.6</v>
      </c>
      <c r="O165" t="s">
        <v>22</v>
      </c>
      <c r="P165">
        <v>-8523.4</v>
      </c>
    </row>
    <row r="166" spans="1:16" x14ac:dyDescent="0.3">
      <c r="A166">
        <v>47763008</v>
      </c>
      <c r="B166">
        <v>216739</v>
      </c>
      <c r="C166">
        <v>664478</v>
      </c>
      <c r="D166">
        <v>9006</v>
      </c>
      <c r="E166">
        <v>3047</v>
      </c>
      <c r="F166">
        <v>1</v>
      </c>
      <c r="G166">
        <v>900.6</v>
      </c>
      <c r="H166">
        <v>10</v>
      </c>
      <c r="I166" t="s">
        <v>335</v>
      </c>
      <c r="J166">
        <v>4</v>
      </c>
      <c r="K166" t="s">
        <v>114</v>
      </c>
      <c r="L166" t="s">
        <v>39</v>
      </c>
      <c r="M166" t="s">
        <v>15</v>
      </c>
      <c r="N166">
        <v>8105.4</v>
      </c>
      <c r="O166" t="s">
        <v>20</v>
      </c>
      <c r="P166">
        <v>5058.3999999999996</v>
      </c>
    </row>
    <row r="167" spans="1:16" x14ac:dyDescent="0.3">
      <c r="A167">
        <v>26081422</v>
      </c>
      <c r="B167">
        <v>877572</v>
      </c>
      <c r="C167">
        <v>341822</v>
      </c>
      <c r="D167">
        <v>14411</v>
      </c>
      <c r="E167">
        <v>5303</v>
      </c>
      <c r="F167">
        <v>2</v>
      </c>
      <c r="G167">
        <v>2882.2</v>
      </c>
      <c r="H167">
        <v>10</v>
      </c>
      <c r="I167" t="s">
        <v>44</v>
      </c>
      <c r="J167">
        <v>4</v>
      </c>
      <c r="K167" t="s">
        <v>443</v>
      </c>
      <c r="L167" t="s">
        <v>39</v>
      </c>
      <c r="M167" t="s">
        <v>17</v>
      </c>
      <c r="N167">
        <v>25939.8</v>
      </c>
      <c r="O167" t="s">
        <v>21</v>
      </c>
      <c r="P167">
        <v>15333.8</v>
      </c>
    </row>
    <row r="168" spans="1:16" x14ac:dyDescent="0.3">
      <c r="A168">
        <v>22086184</v>
      </c>
      <c r="B168">
        <v>216739</v>
      </c>
      <c r="C168">
        <v>932697</v>
      </c>
      <c r="D168">
        <v>14163</v>
      </c>
      <c r="E168">
        <v>3047</v>
      </c>
      <c r="F168">
        <v>4</v>
      </c>
      <c r="G168">
        <v>5665.2</v>
      </c>
      <c r="H168">
        <v>10</v>
      </c>
      <c r="I168" t="s">
        <v>136</v>
      </c>
      <c r="J168">
        <v>3</v>
      </c>
      <c r="K168" t="s">
        <v>346</v>
      </c>
      <c r="L168" t="s">
        <v>39</v>
      </c>
      <c r="M168" t="s">
        <v>18</v>
      </c>
      <c r="N168">
        <v>50986.8</v>
      </c>
      <c r="O168" t="s">
        <v>22</v>
      </c>
      <c r="P168">
        <v>38798.800000000003</v>
      </c>
    </row>
    <row r="169" spans="1:16" x14ac:dyDescent="0.3">
      <c r="A169">
        <v>25802066</v>
      </c>
      <c r="B169">
        <v>877572</v>
      </c>
      <c r="C169">
        <v>470196</v>
      </c>
      <c r="D169">
        <v>15848</v>
      </c>
      <c r="E169">
        <v>5303</v>
      </c>
      <c r="F169">
        <v>3</v>
      </c>
      <c r="G169">
        <v>4754.3999999999996</v>
      </c>
      <c r="H169">
        <v>10</v>
      </c>
      <c r="I169" t="s">
        <v>349</v>
      </c>
      <c r="J169">
        <v>3</v>
      </c>
      <c r="K169" t="s">
        <v>510</v>
      </c>
      <c r="L169" t="s">
        <v>39</v>
      </c>
      <c r="M169" t="s">
        <v>16</v>
      </c>
      <c r="N169">
        <v>42789.599999999999</v>
      </c>
      <c r="O169" t="s">
        <v>21</v>
      </c>
      <c r="P169">
        <v>26880.6</v>
      </c>
    </row>
    <row r="170" spans="1:16" x14ac:dyDescent="0.3">
      <c r="A170">
        <v>79874593</v>
      </c>
      <c r="B170">
        <v>877572</v>
      </c>
      <c r="C170">
        <v>604048</v>
      </c>
      <c r="D170">
        <v>15325</v>
      </c>
      <c r="E170">
        <v>5303</v>
      </c>
      <c r="F170">
        <v>1</v>
      </c>
      <c r="G170">
        <v>1532.5</v>
      </c>
      <c r="H170">
        <v>10</v>
      </c>
      <c r="I170" t="s">
        <v>260</v>
      </c>
      <c r="J170">
        <v>2</v>
      </c>
      <c r="K170" t="s">
        <v>466</v>
      </c>
      <c r="L170" t="s">
        <v>39</v>
      </c>
      <c r="M170" t="s">
        <v>15</v>
      </c>
      <c r="N170">
        <v>13792.5</v>
      </c>
      <c r="O170" t="s">
        <v>21</v>
      </c>
      <c r="P170">
        <v>8489.5</v>
      </c>
    </row>
    <row r="171" spans="1:16" x14ac:dyDescent="0.3">
      <c r="A171">
        <v>43275109</v>
      </c>
      <c r="B171">
        <v>216739</v>
      </c>
      <c r="C171">
        <v>313844</v>
      </c>
      <c r="D171">
        <v>19198</v>
      </c>
      <c r="E171">
        <v>3047</v>
      </c>
      <c r="F171">
        <v>2</v>
      </c>
      <c r="G171">
        <v>3839.6</v>
      </c>
      <c r="H171">
        <v>10</v>
      </c>
      <c r="I171" t="s">
        <v>480</v>
      </c>
      <c r="J171">
        <v>1</v>
      </c>
      <c r="K171" t="s">
        <v>142</v>
      </c>
      <c r="L171" t="s">
        <v>39</v>
      </c>
      <c r="M171" t="s">
        <v>17</v>
      </c>
      <c r="N171">
        <v>34556.400000000001</v>
      </c>
      <c r="O171" t="s">
        <v>20</v>
      </c>
      <c r="P171">
        <v>28462.400000000001</v>
      </c>
    </row>
    <row r="172" spans="1:16" x14ac:dyDescent="0.3">
      <c r="A172">
        <v>72608888</v>
      </c>
      <c r="B172">
        <v>216739</v>
      </c>
      <c r="C172">
        <v>766843</v>
      </c>
      <c r="D172">
        <v>7044</v>
      </c>
      <c r="E172">
        <v>3047</v>
      </c>
      <c r="F172">
        <v>2</v>
      </c>
      <c r="G172">
        <v>1408.8</v>
      </c>
      <c r="H172">
        <v>10</v>
      </c>
      <c r="I172" t="s">
        <v>248</v>
      </c>
      <c r="J172">
        <v>5</v>
      </c>
      <c r="K172" t="s">
        <v>390</v>
      </c>
      <c r="L172" t="s">
        <v>39</v>
      </c>
      <c r="M172" t="s">
        <v>15</v>
      </c>
      <c r="N172">
        <v>12679.2</v>
      </c>
      <c r="O172" t="s">
        <v>23</v>
      </c>
      <c r="P172">
        <v>6585.2</v>
      </c>
    </row>
    <row r="173" spans="1:16" x14ac:dyDescent="0.3">
      <c r="A173">
        <v>15352233</v>
      </c>
      <c r="B173">
        <v>877572</v>
      </c>
      <c r="C173">
        <v>536272</v>
      </c>
      <c r="D173">
        <v>17928</v>
      </c>
      <c r="E173">
        <v>5303</v>
      </c>
      <c r="F173">
        <v>1</v>
      </c>
      <c r="G173">
        <v>1792.8</v>
      </c>
      <c r="H173">
        <v>10</v>
      </c>
      <c r="I173" t="s">
        <v>519</v>
      </c>
      <c r="J173">
        <v>4</v>
      </c>
      <c r="K173" t="s">
        <v>143</v>
      </c>
      <c r="L173" t="s">
        <v>39</v>
      </c>
      <c r="M173" t="s">
        <v>18</v>
      </c>
      <c r="N173">
        <v>16135.2</v>
      </c>
      <c r="O173" t="s">
        <v>23</v>
      </c>
      <c r="P173">
        <v>10832.2</v>
      </c>
    </row>
    <row r="174" spans="1:16" x14ac:dyDescent="0.3">
      <c r="A174">
        <v>87698748</v>
      </c>
      <c r="B174">
        <v>877572</v>
      </c>
      <c r="C174">
        <v>431444</v>
      </c>
      <c r="D174">
        <v>14571</v>
      </c>
      <c r="E174">
        <v>5303</v>
      </c>
      <c r="F174">
        <v>3</v>
      </c>
      <c r="G174">
        <v>4371.3</v>
      </c>
      <c r="H174">
        <v>10</v>
      </c>
      <c r="I174" t="s">
        <v>338</v>
      </c>
      <c r="J174">
        <v>3</v>
      </c>
      <c r="K174" t="s">
        <v>549</v>
      </c>
      <c r="L174" t="s">
        <v>39</v>
      </c>
      <c r="M174" t="s">
        <v>17</v>
      </c>
      <c r="N174">
        <v>39341.699999999997</v>
      </c>
      <c r="O174" t="s">
        <v>21</v>
      </c>
      <c r="P174">
        <v>23432.7</v>
      </c>
    </row>
    <row r="175" spans="1:16" x14ac:dyDescent="0.3">
      <c r="A175">
        <v>21368176</v>
      </c>
      <c r="B175">
        <v>809570</v>
      </c>
      <c r="C175">
        <v>465617</v>
      </c>
      <c r="D175">
        <v>10661</v>
      </c>
      <c r="E175">
        <v>10780</v>
      </c>
      <c r="F175">
        <v>1</v>
      </c>
      <c r="G175">
        <v>1066.0999999999999</v>
      </c>
      <c r="H175">
        <v>10</v>
      </c>
      <c r="I175" t="s">
        <v>89</v>
      </c>
      <c r="J175">
        <v>1</v>
      </c>
      <c r="K175" t="s">
        <v>514</v>
      </c>
      <c r="L175" t="s">
        <v>39</v>
      </c>
      <c r="M175" t="s">
        <v>16</v>
      </c>
      <c r="N175">
        <v>9594.9</v>
      </c>
      <c r="O175" t="s">
        <v>22</v>
      </c>
      <c r="P175">
        <v>-1185.0999999999999</v>
      </c>
    </row>
    <row r="176" spans="1:16" x14ac:dyDescent="0.3">
      <c r="A176">
        <v>93890601</v>
      </c>
      <c r="B176">
        <v>809570</v>
      </c>
      <c r="C176">
        <v>210215</v>
      </c>
      <c r="D176">
        <v>3965</v>
      </c>
      <c r="E176">
        <v>10780</v>
      </c>
      <c r="F176">
        <v>2</v>
      </c>
      <c r="G176">
        <v>793</v>
      </c>
      <c r="H176">
        <v>10</v>
      </c>
      <c r="I176" t="s">
        <v>44</v>
      </c>
      <c r="J176">
        <v>4</v>
      </c>
      <c r="K176" t="s">
        <v>443</v>
      </c>
      <c r="L176" t="s">
        <v>39</v>
      </c>
      <c r="M176" t="s">
        <v>18</v>
      </c>
      <c r="N176">
        <v>7137</v>
      </c>
      <c r="O176" t="s">
        <v>23</v>
      </c>
      <c r="P176">
        <v>-14423</v>
      </c>
    </row>
    <row r="177" spans="1:16" x14ac:dyDescent="0.3">
      <c r="A177">
        <v>62738860</v>
      </c>
      <c r="B177">
        <v>809570</v>
      </c>
      <c r="C177">
        <v>405625</v>
      </c>
      <c r="D177">
        <v>686</v>
      </c>
      <c r="E177">
        <v>10780</v>
      </c>
      <c r="F177">
        <v>2</v>
      </c>
      <c r="G177">
        <v>137.19999999999999</v>
      </c>
      <c r="H177">
        <v>10</v>
      </c>
      <c r="I177" t="s">
        <v>308</v>
      </c>
      <c r="J177">
        <v>6</v>
      </c>
      <c r="K177" t="s">
        <v>208</v>
      </c>
      <c r="L177" t="s">
        <v>39</v>
      </c>
      <c r="M177" t="s">
        <v>16</v>
      </c>
      <c r="N177">
        <v>1234.8</v>
      </c>
      <c r="O177" t="s">
        <v>22</v>
      </c>
      <c r="P177">
        <v>-20325.2</v>
      </c>
    </row>
    <row r="178" spans="1:16" x14ac:dyDescent="0.3">
      <c r="A178">
        <v>25755285</v>
      </c>
      <c r="B178">
        <v>809570</v>
      </c>
      <c r="C178">
        <v>993454</v>
      </c>
      <c r="D178">
        <v>17820</v>
      </c>
      <c r="E178">
        <v>10780</v>
      </c>
      <c r="F178">
        <v>4</v>
      </c>
      <c r="G178">
        <v>7128</v>
      </c>
      <c r="H178">
        <v>10</v>
      </c>
      <c r="I178" t="s">
        <v>157</v>
      </c>
      <c r="J178">
        <v>6</v>
      </c>
      <c r="K178" t="s">
        <v>265</v>
      </c>
      <c r="L178" t="s">
        <v>39</v>
      </c>
      <c r="M178" t="s">
        <v>18</v>
      </c>
      <c r="N178">
        <v>64152</v>
      </c>
      <c r="O178" t="s">
        <v>20</v>
      </c>
      <c r="P178">
        <v>21032</v>
      </c>
    </row>
    <row r="179" spans="1:16" x14ac:dyDescent="0.3">
      <c r="A179">
        <v>50515702</v>
      </c>
      <c r="B179">
        <v>809570</v>
      </c>
      <c r="C179">
        <v>341822</v>
      </c>
      <c r="D179">
        <v>12595</v>
      </c>
      <c r="E179">
        <v>10780</v>
      </c>
      <c r="F179">
        <v>3</v>
      </c>
      <c r="G179">
        <v>3778.5</v>
      </c>
      <c r="H179">
        <v>10</v>
      </c>
      <c r="I179" t="s">
        <v>475</v>
      </c>
      <c r="J179">
        <v>3</v>
      </c>
      <c r="K179" t="s">
        <v>416</v>
      </c>
      <c r="L179" t="s">
        <v>39</v>
      </c>
      <c r="M179" t="s">
        <v>15</v>
      </c>
      <c r="N179">
        <v>34006.5</v>
      </c>
      <c r="O179" t="s">
        <v>23</v>
      </c>
      <c r="P179">
        <v>1666.5</v>
      </c>
    </row>
    <row r="180" spans="1:16" x14ac:dyDescent="0.3">
      <c r="A180">
        <v>11619606</v>
      </c>
      <c r="B180">
        <v>809570</v>
      </c>
      <c r="C180">
        <v>729208</v>
      </c>
      <c r="D180">
        <v>12475</v>
      </c>
      <c r="E180">
        <v>10780</v>
      </c>
      <c r="F180">
        <v>2</v>
      </c>
      <c r="G180">
        <v>2495</v>
      </c>
      <c r="H180">
        <v>10</v>
      </c>
      <c r="I180" t="s">
        <v>491</v>
      </c>
      <c r="J180">
        <v>5</v>
      </c>
      <c r="K180" t="s">
        <v>397</v>
      </c>
      <c r="L180" t="s">
        <v>39</v>
      </c>
      <c r="M180" t="s">
        <v>15</v>
      </c>
      <c r="N180">
        <v>22455</v>
      </c>
      <c r="O180" t="s">
        <v>22</v>
      </c>
      <c r="P180">
        <v>895</v>
      </c>
    </row>
    <row r="181" spans="1:16" x14ac:dyDescent="0.3">
      <c r="A181">
        <v>89151743</v>
      </c>
      <c r="B181">
        <v>809570</v>
      </c>
      <c r="C181">
        <v>931663</v>
      </c>
      <c r="D181">
        <v>6161</v>
      </c>
      <c r="E181">
        <v>10780</v>
      </c>
      <c r="F181">
        <v>1</v>
      </c>
      <c r="G181">
        <v>616.1</v>
      </c>
      <c r="H181">
        <v>10</v>
      </c>
      <c r="I181" t="s">
        <v>296</v>
      </c>
      <c r="J181">
        <v>3</v>
      </c>
      <c r="K181" t="s">
        <v>291</v>
      </c>
      <c r="L181" t="s">
        <v>39</v>
      </c>
      <c r="M181" t="s">
        <v>16</v>
      </c>
      <c r="N181">
        <v>5544.9</v>
      </c>
      <c r="O181" t="s">
        <v>22</v>
      </c>
      <c r="P181">
        <v>-5235.1000000000004</v>
      </c>
    </row>
    <row r="182" spans="1:16" x14ac:dyDescent="0.3">
      <c r="A182">
        <v>90535106</v>
      </c>
      <c r="B182">
        <v>809570</v>
      </c>
      <c r="C182">
        <v>387316</v>
      </c>
      <c r="D182">
        <v>9056</v>
      </c>
      <c r="E182">
        <v>10780</v>
      </c>
      <c r="F182">
        <v>2</v>
      </c>
      <c r="G182">
        <v>1811.2</v>
      </c>
      <c r="H182">
        <v>10</v>
      </c>
      <c r="I182" t="s">
        <v>479</v>
      </c>
      <c r="J182">
        <v>1</v>
      </c>
      <c r="K182" t="s">
        <v>172</v>
      </c>
      <c r="L182" t="s">
        <v>39</v>
      </c>
      <c r="M182" t="s">
        <v>15</v>
      </c>
      <c r="N182">
        <v>16300.8</v>
      </c>
      <c r="O182" t="s">
        <v>20</v>
      </c>
      <c r="P182">
        <v>-5259.2</v>
      </c>
    </row>
    <row r="183" spans="1:16" x14ac:dyDescent="0.3">
      <c r="A183">
        <v>39835008</v>
      </c>
      <c r="B183">
        <v>872246</v>
      </c>
      <c r="C183">
        <v>835988</v>
      </c>
      <c r="D183">
        <v>14707</v>
      </c>
      <c r="E183">
        <v>8679</v>
      </c>
      <c r="F183">
        <v>3</v>
      </c>
      <c r="G183">
        <v>4412.1000000000004</v>
      </c>
      <c r="H183">
        <v>10</v>
      </c>
      <c r="I183" t="s">
        <v>407</v>
      </c>
      <c r="J183">
        <v>1</v>
      </c>
      <c r="K183" t="s">
        <v>202</v>
      </c>
      <c r="L183" t="s">
        <v>39</v>
      </c>
      <c r="M183" t="s">
        <v>15</v>
      </c>
      <c r="N183">
        <v>39708.9</v>
      </c>
      <c r="O183" t="s">
        <v>23</v>
      </c>
      <c r="P183">
        <v>13671.9</v>
      </c>
    </row>
    <row r="184" spans="1:16" x14ac:dyDescent="0.3">
      <c r="A184">
        <v>46613428</v>
      </c>
      <c r="B184">
        <v>216739</v>
      </c>
      <c r="C184">
        <v>207543</v>
      </c>
      <c r="D184">
        <v>9745</v>
      </c>
      <c r="E184">
        <v>3047</v>
      </c>
      <c r="F184">
        <v>1</v>
      </c>
      <c r="G184">
        <v>974.5</v>
      </c>
      <c r="H184">
        <v>10</v>
      </c>
      <c r="I184" t="s">
        <v>349</v>
      </c>
      <c r="J184">
        <v>7</v>
      </c>
      <c r="K184" t="s">
        <v>56</v>
      </c>
      <c r="L184" t="s">
        <v>39</v>
      </c>
      <c r="M184" t="s">
        <v>15</v>
      </c>
      <c r="N184">
        <v>8770.5</v>
      </c>
      <c r="O184" t="s">
        <v>21</v>
      </c>
      <c r="P184">
        <v>5723.5</v>
      </c>
    </row>
    <row r="185" spans="1:16" x14ac:dyDescent="0.3">
      <c r="A185">
        <v>27514010</v>
      </c>
      <c r="B185">
        <v>872246</v>
      </c>
      <c r="C185">
        <v>921179</v>
      </c>
      <c r="D185">
        <v>11041</v>
      </c>
      <c r="E185">
        <v>8679</v>
      </c>
      <c r="F185">
        <v>1</v>
      </c>
      <c r="G185">
        <v>1104.0999999999999</v>
      </c>
      <c r="H185">
        <v>10</v>
      </c>
      <c r="I185" t="s">
        <v>331</v>
      </c>
      <c r="J185">
        <v>6</v>
      </c>
      <c r="K185" t="s">
        <v>201</v>
      </c>
      <c r="L185" t="s">
        <v>39</v>
      </c>
      <c r="M185" t="s">
        <v>16</v>
      </c>
      <c r="N185">
        <v>9936.9</v>
      </c>
      <c r="O185" t="s">
        <v>23</v>
      </c>
      <c r="P185">
        <v>1257.9000000000001</v>
      </c>
    </row>
    <row r="186" spans="1:16" x14ac:dyDescent="0.3">
      <c r="A186">
        <v>14159837</v>
      </c>
      <c r="B186">
        <v>872246</v>
      </c>
      <c r="C186">
        <v>295841</v>
      </c>
      <c r="D186">
        <v>14000</v>
      </c>
      <c r="E186">
        <v>8679</v>
      </c>
      <c r="F186">
        <v>1</v>
      </c>
      <c r="G186">
        <v>1400</v>
      </c>
      <c r="H186">
        <v>10</v>
      </c>
      <c r="I186" t="s">
        <v>43</v>
      </c>
      <c r="J186">
        <v>4</v>
      </c>
      <c r="K186" t="s">
        <v>498</v>
      </c>
      <c r="L186" t="s">
        <v>39</v>
      </c>
      <c r="M186" t="s">
        <v>16</v>
      </c>
      <c r="N186">
        <v>12600</v>
      </c>
      <c r="O186" t="s">
        <v>23</v>
      </c>
      <c r="P186">
        <v>3921</v>
      </c>
    </row>
    <row r="187" spans="1:16" x14ac:dyDescent="0.3">
      <c r="A187">
        <v>99987086</v>
      </c>
      <c r="B187">
        <v>216739</v>
      </c>
      <c r="C187">
        <v>433726</v>
      </c>
      <c r="D187">
        <v>6995</v>
      </c>
      <c r="E187">
        <v>3047</v>
      </c>
      <c r="F187">
        <v>2</v>
      </c>
      <c r="G187">
        <v>1399</v>
      </c>
      <c r="H187">
        <v>10</v>
      </c>
      <c r="I187" t="s">
        <v>216</v>
      </c>
      <c r="J187">
        <v>6</v>
      </c>
      <c r="K187" t="s">
        <v>99</v>
      </c>
      <c r="L187" t="s">
        <v>39</v>
      </c>
      <c r="M187" t="s">
        <v>17</v>
      </c>
      <c r="N187">
        <v>12591</v>
      </c>
      <c r="O187" t="s">
        <v>22</v>
      </c>
      <c r="P187">
        <v>6497</v>
      </c>
    </row>
    <row r="188" spans="1:16" x14ac:dyDescent="0.3">
      <c r="A188">
        <v>79158328</v>
      </c>
      <c r="B188">
        <v>872246</v>
      </c>
      <c r="C188">
        <v>698357</v>
      </c>
      <c r="D188">
        <v>4709</v>
      </c>
      <c r="E188">
        <v>8679</v>
      </c>
      <c r="F188">
        <v>1</v>
      </c>
      <c r="G188">
        <v>470.9</v>
      </c>
      <c r="H188">
        <v>10</v>
      </c>
      <c r="I188" t="s">
        <v>159</v>
      </c>
      <c r="J188">
        <v>5</v>
      </c>
      <c r="K188" t="s">
        <v>479</v>
      </c>
      <c r="L188" t="s">
        <v>39</v>
      </c>
      <c r="M188" t="s">
        <v>17</v>
      </c>
      <c r="N188">
        <v>4238.1000000000004</v>
      </c>
      <c r="O188" t="s">
        <v>23</v>
      </c>
      <c r="P188">
        <v>-4440.8999999999996</v>
      </c>
    </row>
    <row r="189" spans="1:16" x14ac:dyDescent="0.3">
      <c r="A189">
        <v>78038903</v>
      </c>
      <c r="B189">
        <v>872246</v>
      </c>
      <c r="C189">
        <v>514889</v>
      </c>
      <c r="D189">
        <v>1097</v>
      </c>
      <c r="E189">
        <v>8679</v>
      </c>
      <c r="F189">
        <v>1</v>
      </c>
      <c r="G189">
        <v>109.7</v>
      </c>
      <c r="H189">
        <v>10</v>
      </c>
      <c r="I189" t="s">
        <v>224</v>
      </c>
      <c r="J189">
        <v>1</v>
      </c>
      <c r="K189" t="s">
        <v>449</v>
      </c>
      <c r="L189" t="s">
        <v>39</v>
      </c>
      <c r="M189" t="s">
        <v>17</v>
      </c>
      <c r="N189">
        <v>987.3</v>
      </c>
      <c r="O189" t="s">
        <v>20</v>
      </c>
      <c r="P189">
        <v>-7691.7</v>
      </c>
    </row>
    <row r="190" spans="1:16" x14ac:dyDescent="0.3">
      <c r="A190">
        <v>82079745</v>
      </c>
      <c r="B190">
        <v>872246</v>
      </c>
      <c r="C190">
        <v>341268</v>
      </c>
      <c r="D190">
        <v>13633</v>
      </c>
      <c r="E190">
        <v>8679</v>
      </c>
      <c r="F190">
        <v>3</v>
      </c>
      <c r="G190">
        <v>4089.9</v>
      </c>
      <c r="H190">
        <v>10</v>
      </c>
      <c r="I190" t="s">
        <v>176</v>
      </c>
      <c r="J190">
        <v>4</v>
      </c>
      <c r="K190" t="s">
        <v>411</v>
      </c>
      <c r="L190" t="s">
        <v>39</v>
      </c>
      <c r="M190" t="s">
        <v>15</v>
      </c>
      <c r="N190">
        <v>36809.1</v>
      </c>
      <c r="O190" t="s">
        <v>23</v>
      </c>
      <c r="P190">
        <v>10772.1</v>
      </c>
    </row>
    <row r="191" spans="1:16" x14ac:dyDescent="0.3">
      <c r="A191">
        <v>55150390</v>
      </c>
      <c r="B191">
        <v>719176</v>
      </c>
      <c r="C191">
        <v>738220</v>
      </c>
      <c r="D191">
        <v>13928</v>
      </c>
      <c r="E191">
        <v>819</v>
      </c>
      <c r="F191">
        <v>1</v>
      </c>
      <c r="G191">
        <v>1392.8</v>
      </c>
      <c r="H191">
        <v>10</v>
      </c>
      <c r="I191" t="s">
        <v>61</v>
      </c>
      <c r="J191">
        <v>1</v>
      </c>
      <c r="K191" t="s">
        <v>62</v>
      </c>
      <c r="L191" t="s">
        <v>39</v>
      </c>
      <c r="M191" t="s">
        <v>18</v>
      </c>
      <c r="N191">
        <v>12535.2</v>
      </c>
      <c r="O191" t="s">
        <v>23</v>
      </c>
      <c r="P191">
        <v>11716.2</v>
      </c>
    </row>
    <row r="192" spans="1:16" x14ac:dyDescent="0.3">
      <c r="A192">
        <v>88561612</v>
      </c>
      <c r="B192">
        <v>719176</v>
      </c>
      <c r="C192">
        <v>540998</v>
      </c>
      <c r="D192">
        <v>2663</v>
      </c>
      <c r="E192">
        <v>819</v>
      </c>
      <c r="F192">
        <v>2</v>
      </c>
      <c r="G192">
        <v>532.6</v>
      </c>
      <c r="H192">
        <v>10</v>
      </c>
      <c r="I192" t="s">
        <v>91</v>
      </c>
      <c r="J192">
        <v>2</v>
      </c>
      <c r="K192" t="s">
        <v>377</v>
      </c>
      <c r="L192" t="s">
        <v>39</v>
      </c>
      <c r="M192" t="s">
        <v>17</v>
      </c>
      <c r="N192">
        <v>4793.3999999999996</v>
      </c>
      <c r="O192" t="s">
        <v>20</v>
      </c>
      <c r="P192">
        <v>3155.4</v>
      </c>
    </row>
    <row r="193" spans="1:16" x14ac:dyDescent="0.3">
      <c r="A193">
        <v>32329103</v>
      </c>
      <c r="B193">
        <v>719176</v>
      </c>
      <c r="C193">
        <v>213721</v>
      </c>
      <c r="D193">
        <v>19777</v>
      </c>
      <c r="E193">
        <v>819</v>
      </c>
      <c r="F193">
        <v>1</v>
      </c>
      <c r="G193">
        <v>1977.7</v>
      </c>
      <c r="H193">
        <v>10</v>
      </c>
      <c r="I193" t="s">
        <v>275</v>
      </c>
      <c r="J193">
        <v>1</v>
      </c>
      <c r="K193" t="s">
        <v>225</v>
      </c>
      <c r="L193" t="s">
        <v>39</v>
      </c>
      <c r="M193" t="s">
        <v>15</v>
      </c>
      <c r="N193">
        <v>17799.3</v>
      </c>
      <c r="O193" t="s">
        <v>21</v>
      </c>
      <c r="P193">
        <v>16980.3</v>
      </c>
    </row>
    <row r="194" spans="1:16" x14ac:dyDescent="0.3">
      <c r="A194">
        <v>20598952</v>
      </c>
      <c r="B194">
        <v>719176</v>
      </c>
      <c r="C194">
        <v>411505</v>
      </c>
      <c r="D194">
        <v>2999</v>
      </c>
      <c r="E194">
        <v>819</v>
      </c>
      <c r="F194">
        <v>1</v>
      </c>
      <c r="G194">
        <v>299.89999999999998</v>
      </c>
      <c r="H194">
        <v>10</v>
      </c>
      <c r="I194" t="s">
        <v>497</v>
      </c>
      <c r="J194">
        <v>5</v>
      </c>
      <c r="K194" t="s">
        <v>336</v>
      </c>
      <c r="L194" t="s">
        <v>39</v>
      </c>
      <c r="M194" t="s">
        <v>15</v>
      </c>
      <c r="N194">
        <v>2699.1</v>
      </c>
      <c r="O194" t="s">
        <v>24</v>
      </c>
      <c r="P194">
        <v>1880.1</v>
      </c>
    </row>
    <row r="195" spans="1:16" x14ac:dyDescent="0.3">
      <c r="A195">
        <v>88458327</v>
      </c>
      <c r="B195">
        <v>719176</v>
      </c>
      <c r="C195">
        <v>843852</v>
      </c>
      <c r="D195">
        <v>10479</v>
      </c>
      <c r="E195">
        <v>819</v>
      </c>
      <c r="F195">
        <v>4</v>
      </c>
      <c r="G195">
        <v>4191.6000000000004</v>
      </c>
      <c r="H195">
        <v>10</v>
      </c>
      <c r="I195" t="s">
        <v>65</v>
      </c>
      <c r="J195">
        <v>2</v>
      </c>
      <c r="K195" t="s">
        <v>307</v>
      </c>
      <c r="L195" t="s">
        <v>39</v>
      </c>
      <c r="M195" t="s">
        <v>15</v>
      </c>
      <c r="N195">
        <v>37724.400000000001</v>
      </c>
      <c r="O195" t="s">
        <v>21</v>
      </c>
      <c r="P195">
        <v>34448.400000000001</v>
      </c>
    </row>
    <row r="196" spans="1:16" x14ac:dyDescent="0.3">
      <c r="A196">
        <v>54098516</v>
      </c>
      <c r="B196">
        <v>719176</v>
      </c>
      <c r="C196">
        <v>702073</v>
      </c>
      <c r="D196">
        <v>15019</v>
      </c>
      <c r="E196">
        <v>819</v>
      </c>
      <c r="F196">
        <v>2</v>
      </c>
      <c r="G196">
        <v>3003.8</v>
      </c>
      <c r="H196">
        <v>10</v>
      </c>
      <c r="I196" t="s">
        <v>267</v>
      </c>
      <c r="J196">
        <v>7</v>
      </c>
      <c r="K196" t="s">
        <v>335</v>
      </c>
      <c r="L196" t="s">
        <v>39</v>
      </c>
      <c r="M196" t="s">
        <v>15</v>
      </c>
      <c r="N196">
        <v>27034.2</v>
      </c>
      <c r="O196" t="s">
        <v>21</v>
      </c>
      <c r="P196">
        <v>25396.2</v>
      </c>
    </row>
    <row r="197" spans="1:16" x14ac:dyDescent="0.3">
      <c r="A197">
        <v>26821075</v>
      </c>
      <c r="B197">
        <v>719176</v>
      </c>
      <c r="C197">
        <v>960397</v>
      </c>
      <c r="D197">
        <v>15817</v>
      </c>
      <c r="E197">
        <v>819</v>
      </c>
      <c r="F197">
        <v>4</v>
      </c>
      <c r="G197">
        <v>6326.8</v>
      </c>
      <c r="H197">
        <v>10</v>
      </c>
      <c r="I197" t="s">
        <v>542</v>
      </c>
      <c r="J197">
        <v>5</v>
      </c>
      <c r="K197" t="s">
        <v>363</v>
      </c>
      <c r="L197" t="s">
        <v>39</v>
      </c>
      <c r="M197" t="s">
        <v>15</v>
      </c>
      <c r="N197">
        <v>56941.2</v>
      </c>
      <c r="O197" t="s">
        <v>22</v>
      </c>
      <c r="P197">
        <v>53665.2</v>
      </c>
    </row>
    <row r="198" spans="1:16" x14ac:dyDescent="0.3">
      <c r="A198">
        <v>79616482</v>
      </c>
      <c r="B198">
        <v>719176</v>
      </c>
      <c r="C198">
        <v>455506</v>
      </c>
      <c r="D198">
        <v>9075</v>
      </c>
      <c r="E198">
        <v>819</v>
      </c>
      <c r="F198">
        <v>1</v>
      </c>
      <c r="G198">
        <v>907.5</v>
      </c>
      <c r="H198">
        <v>10</v>
      </c>
      <c r="I198" t="s">
        <v>74</v>
      </c>
      <c r="J198">
        <v>2</v>
      </c>
      <c r="K198" t="s">
        <v>186</v>
      </c>
      <c r="L198" t="s">
        <v>39</v>
      </c>
      <c r="M198" t="s">
        <v>16</v>
      </c>
      <c r="N198">
        <v>8167.5</v>
      </c>
      <c r="O198" t="s">
        <v>21</v>
      </c>
      <c r="P198">
        <v>7348.5</v>
      </c>
    </row>
    <row r="199" spans="1:16" x14ac:dyDescent="0.3">
      <c r="A199">
        <v>81275182</v>
      </c>
      <c r="B199">
        <v>719176</v>
      </c>
      <c r="C199">
        <v>880027</v>
      </c>
      <c r="D199">
        <v>8172</v>
      </c>
      <c r="E199">
        <v>819</v>
      </c>
      <c r="F199">
        <v>3</v>
      </c>
      <c r="G199">
        <v>2451.6</v>
      </c>
      <c r="H199">
        <v>10</v>
      </c>
      <c r="I199" t="s">
        <v>305</v>
      </c>
      <c r="J199">
        <v>7</v>
      </c>
      <c r="K199" t="s">
        <v>209</v>
      </c>
      <c r="L199" t="s">
        <v>39</v>
      </c>
      <c r="M199" t="s">
        <v>16</v>
      </c>
      <c r="N199">
        <v>22064.400000000001</v>
      </c>
      <c r="O199" t="s">
        <v>23</v>
      </c>
      <c r="P199">
        <v>19607.400000000001</v>
      </c>
    </row>
    <row r="200" spans="1:16" x14ac:dyDescent="0.3">
      <c r="A200">
        <v>51361818</v>
      </c>
      <c r="B200">
        <v>719176</v>
      </c>
      <c r="C200">
        <v>341003</v>
      </c>
      <c r="D200">
        <v>5706</v>
      </c>
      <c r="E200">
        <v>819</v>
      </c>
      <c r="F200">
        <v>1</v>
      </c>
      <c r="G200">
        <v>570.6</v>
      </c>
      <c r="H200">
        <v>10</v>
      </c>
      <c r="I200" t="s">
        <v>157</v>
      </c>
      <c r="J200">
        <v>6</v>
      </c>
      <c r="K200" t="s">
        <v>265</v>
      </c>
      <c r="L200" t="s">
        <v>39</v>
      </c>
      <c r="M200" t="s">
        <v>15</v>
      </c>
      <c r="N200">
        <v>5135.3999999999996</v>
      </c>
      <c r="O200" t="s">
        <v>22</v>
      </c>
      <c r="P200">
        <v>4316.3999999999996</v>
      </c>
    </row>
    <row r="201" spans="1:16" x14ac:dyDescent="0.3">
      <c r="A201">
        <v>65507111</v>
      </c>
      <c r="B201">
        <v>719176</v>
      </c>
      <c r="C201">
        <v>570248</v>
      </c>
      <c r="D201">
        <v>2737</v>
      </c>
      <c r="E201">
        <v>819</v>
      </c>
      <c r="F201">
        <v>4</v>
      </c>
      <c r="G201">
        <v>1094.8</v>
      </c>
      <c r="H201">
        <v>10</v>
      </c>
      <c r="I201" t="s">
        <v>348</v>
      </c>
      <c r="J201">
        <v>4</v>
      </c>
      <c r="K201" t="s">
        <v>163</v>
      </c>
      <c r="L201" t="s">
        <v>39</v>
      </c>
      <c r="M201" t="s">
        <v>17</v>
      </c>
      <c r="N201">
        <v>9853.2000000000007</v>
      </c>
      <c r="O201" t="s">
        <v>23</v>
      </c>
      <c r="P201">
        <v>6577.2</v>
      </c>
    </row>
    <row r="202" spans="1:16" x14ac:dyDescent="0.3">
      <c r="A202">
        <v>97902129</v>
      </c>
      <c r="B202">
        <v>216739</v>
      </c>
      <c r="C202">
        <v>969295</v>
      </c>
      <c r="D202">
        <v>14019</v>
      </c>
      <c r="E202">
        <v>3047</v>
      </c>
      <c r="F202">
        <v>1</v>
      </c>
      <c r="G202">
        <v>1401.9</v>
      </c>
      <c r="H202">
        <v>10</v>
      </c>
      <c r="I202" t="s">
        <v>305</v>
      </c>
      <c r="J202">
        <v>7</v>
      </c>
      <c r="K202" t="s">
        <v>209</v>
      </c>
      <c r="L202" t="s">
        <v>39</v>
      </c>
      <c r="M202" t="s">
        <v>15</v>
      </c>
      <c r="N202">
        <v>12617.1</v>
      </c>
      <c r="O202" t="s">
        <v>20</v>
      </c>
      <c r="P202">
        <v>9570.1</v>
      </c>
    </row>
    <row r="203" spans="1:16" x14ac:dyDescent="0.3">
      <c r="A203">
        <v>22120246</v>
      </c>
      <c r="B203">
        <v>216739</v>
      </c>
      <c r="C203">
        <v>365725</v>
      </c>
      <c r="D203">
        <v>10547</v>
      </c>
      <c r="E203">
        <v>3047</v>
      </c>
      <c r="F203">
        <v>3</v>
      </c>
      <c r="G203">
        <v>3164.1</v>
      </c>
      <c r="H203">
        <v>10</v>
      </c>
      <c r="I203" t="s">
        <v>537</v>
      </c>
      <c r="J203">
        <v>2</v>
      </c>
      <c r="K203" t="s">
        <v>302</v>
      </c>
      <c r="L203" t="s">
        <v>39</v>
      </c>
      <c r="M203" t="s">
        <v>17</v>
      </c>
      <c r="N203">
        <v>28476.9</v>
      </c>
      <c r="O203" t="s">
        <v>22</v>
      </c>
      <c r="P203">
        <v>19335.900000000001</v>
      </c>
    </row>
    <row r="204" spans="1:16" x14ac:dyDescent="0.3">
      <c r="A204">
        <v>61157708</v>
      </c>
      <c r="B204">
        <v>719176</v>
      </c>
      <c r="C204">
        <v>561792</v>
      </c>
      <c r="D204">
        <v>17498</v>
      </c>
      <c r="E204">
        <v>819</v>
      </c>
      <c r="F204">
        <v>1</v>
      </c>
      <c r="G204">
        <v>1749.8</v>
      </c>
      <c r="H204">
        <v>10</v>
      </c>
      <c r="I204" t="s">
        <v>317</v>
      </c>
      <c r="J204">
        <v>6</v>
      </c>
      <c r="K204" t="s">
        <v>78</v>
      </c>
      <c r="L204" t="s">
        <v>39</v>
      </c>
      <c r="M204" t="s">
        <v>15</v>
      </c>
      <c r="N204">
        <v>15748.2</v>
      </c>
      <c r="O204" t="s">
        <v>22</v>
      </c>
      <c r="P204">
        <v>14929.2</v>
      </c>
    </row>
    <row r="205" spans="1:16" x14ac:dyDescent="0.3">
      <c r="A205">
        <v>34072553</v>
      </c>
      <c r="B205">
        <v>719176</v>
      </c>
      <c r="C205">
        <v>572932</v>
      </c>
      <c r="D205">
        <v>1376</v>
      </c>
      <c r="E205">
        <v>819</v>
      </c>
      <c r="F205">
        <v>1</v>
      </c>
      <c r="G205">
        <v>137.6</v>
      </c>
      <c r="H205">
        <v>10</v>
      </c>
      <c r="I205" t="s">
        <v>266</v>
      </c>
      <c r="J205">
        <v>6</v>
      </c>
      <c r="K205" t="s">
        <v>183</v>
      </c>
      <c r="L205" t="s">
        <v>39</v>
      </c>
      <c r="M205" t="s">
        <v>15</v>
      </c>
      <c r="N205">
        <v>1238.4000000000001</v>
      </c>
      <c r="O205" t="s">
        <v>20</v>
      </c>
      <c r="P205">
        <v>419.4</v>
      </c>
    </row>
    <row r="206" spans="1:16" x14ac:dyDescent="0.3">
      <c r="A206">
        <v>85776373</v>
      </c>
      <c r="B206">
        <v>191161</v>
      </c>
      <c r="C206">
        <v>778923</v>
      </c>
      <c r="D206">
        <v>9375</v>
      </c>
      <c r="E206">
        <v>2243</v>
      </c>
      <c r="F206">
        <v>2</v>
      </c>
      <c r="G206">
        <v>1875</v>
      </c>
      <c r="H206">
        <v>10</v>
      </c>
      <c r="I206" t="s">
        <v>508</v>
      </c>
      <c r="J206">
        <v>3</v>
      </c>
      <c r="K206" t="s">
        <v>333</v>
      </c>
      <c r="L206" t="s">
        <v>39</v>
      </c>
      <c r="M206" t="s">
        <v>18</v>
      </c>
      <c r="N206">
        <v>16875</v>
      </c>
      <c r="O206" t="s">
        <v>23</v>
      </c>
      <c r="P206">
        <v>12389</v>
      </c>
    </row>
    <row r="207" spans="1:16" x14ac:dyDescent="0.3">
      <c r="A207">
        <v>38859907</v>
      </c>
      <c r="B207">
        <v>191161</v>
      </c>
      <c r="C207">
        <v>439669</v>
      </c>
      <c r="D207">
        <v>13451</v>
      </c>
      <c r="E207">
        <v>2243</v>
      </c>
      <c r="F207">
        <v>1</v>
      </c>
      <c r="G207">
        <v>1345.1</v>
      </c>
      <c r="H207">
        <v>10</v>
      </c>
      <c r="I207" t="s">
        <v>296</v>
      </c>
      <c r="J207">
        <v>4</v>
      </c>
      <c r="K207" t="s">
        <v>196</v>
      </c>
      <c r="L207" t="s">
        <v>39</v>
      </c>
      <c r="M207" t="s">
        <v>15</v>
      </c>
      <c r="N207">
        <v>12105.9</v>
      </c>
      <c r="O207" t="s">
        <v>23</v>
      </c>
      <c r="P207">
        <v>9862.9</v>
      </c>
    </row>
    <row r="208" spans="1:16" x14ac:dyDescent="0.3">
      <c r="A208">
        <v>67702031</v>
      </c>
      <c r="B208">
        <v>191161</v>
      </c>
      <c r="C208">
        <v>775458</v>
      </c>
      <c r="D208">
        <v>4167</v>
      </c>
      <c r="E208">
        <v>2243</v>
      </c>
      <c r="F208">
        <v>1</v>
      </c>
      <c r="G208">
        <v>416.7</v>
      </c>
      <c r="H208">
        <v>10</v>
      </c>
      <c r="I208" t="s">
        <v>240</v>
      </c>
      <c r="J208">
        <v>5</v>
      </c>
      <c r="K208" t="s">
        <v>500</v>
      </c>
      <c r="L208" t="s">
        <v>39</v>
      </c>
      <c r="M208" t="s">
        <v>16</v>
      </c>
      <c r="N208">
        <v>3750.3</v>
      </c>
      <c r="O208" t="s">
        <v>22</v>
      </c>
      <c r="P208">
        <v>1507.3</v>
      </c>
    </row>
    <row r="209" spans="1:16" x14ac:dyDescent="0.3">
      <c r="A209">
        <v>80794454</v>
      </c>
      <c r="B209">
        <v>191161</v>
      </c>
      <c r="C209">
        <v>334097</v>
      </c>
      <c r="D209">
        <v>18365</v>
      </c>
      <c r="E209">
        <v>2243</v>
      </c>
      <c r="F209">
        <v>2</v>
      </c>
      <c r="G209">
        <v>3673</v>
      </c>
      <c r="H209">
        <v>10</v>
      </c>
      <c r="I209" t="s">
        <v>421</v>
      </c>
      <c r="J209">
        <v>5</v>
      </c>
      <c r="K209" t="s">
        <v>274</v>
      </c>
      <c r="L209" t="s">
        <v>39</v>
      </c>
      <c r="M209" t="s">
        <v>15</v>
      </c>
      <c r="N209">
        <v>33057</v>
      </c>
      <c r="O209" t="s">
        <v>21</v>
      </c>
      <c r="P209">
        <v>28571</v>
      </c>
    </row>
    <row r="210" spans="1:16" x14ac:dyDescent="0.3">
      <c r="A210">
        <v>95758649</v>
      </c>
      <c r="B210">
        <v>191161</v>
      </c>
      <c r="C210">
        <v>256440</v>
      </c>
      <c r="D210">
        <v>6238</v>
      </c>
      <c r="E210">
        <v>2243</v>
      </c>
      <c r="F210">
        <v>1</v>
      </c>
      <c r="G210">
        <v>623.79999999999995</v>
      </c>
      <c r="H210">
        <v>10</v>
      </c>
      <c r="I210" t="s">
        <v>135</v>
      </c>
      <c r="J210">
        <v>3</v>
      </c>
      <c r="K210" t="s">
        <v>537</v>
      </c>
      <c r="L210" t="s">
        <v>39</v>
      </c>
      <c r="M210" t="s">
        <v>16</v>
      </c>
      <c r="N210">
        <v>5614.2</v>
      </c>
      <c r="O210" t="s">
        <v>20</v>
      </c>
      <c r="P210">
        <v>3371.2</v>
      </c>
    </row>
    <row r="211" spans="1:16" x14ac:dyDescent="0.3">
      <c r="A211">
        <v>53038943</v>
      </c>
      <c r="B211">
        <v>191161</v>
      </c>
      <c r="C211">
        <v>331113</v>
      </c>
      <c r="D211">
        <v>1521</v>
      </c>
      <c r="E211">
        <v>2243</v>
      </c>
      <c r="F211">
        <v>3</v>
      </c>
      <c r="G211">
        <v>456.3</v>
      </c>
      <c r="H211">
        <v>10</v>
      </c>
      <c r="I211" t="s">
        <v>301</v>
      </c>
      <c r="J211">
        <v>5</v>
      </c>
      <c r="K211" t="s">
        <v>312</v>
      </c>
      <c r="L211" t="s">
        <v>39</v>
      </c>
      <c r="M211" t="s">
        <v>16</v>
      </c>
      <c r="N211">
        <v>4106.7</v>
      </c>
      <c r="O211" t="s">
        <v>22</v>
      </c>
      <c r="P211">
        <v>-2622.3</v>
      </c>
    </row>
    <row r="212" spans="1:16" x14ac:dyDescent="0.3">
      <c r="A212">
        <v>57572279</v>
      </c>
      <c r="B212">
        <v>191161</v>
      </c>
      <c r="C212">
        <v>872036</v>
      </c>
      <c r="D212">
        <v>18058</v>
      </c>
      <c r="E212">
        <v>2243</v>
      </c>
      <c r="F212">
        <v>1</v>
      </c>
      <c r="G212">
        <v>1805.8</v>
      </c>
      <c r="H212">
        <v>10</v>
      </c>
      <c r="I212" t="s">
        <v>465</v>
      </c>
      <c r="J212">
        <v>5</v>
      </c>
      <c r="K212" t="s">
        <v>63</v>
      </c>
      <c r="L212" t="s">
        <v>39</v>
      </c>
      <c r="M212" t="s">
        <v>15</v>
      </c>
      <c r="N212">
        <v>16252.2</v>
      </c>
      <c r="O212" t="s">
        <v>20</v>
      </c>
      <c r="P212">
        <v>14009.2</v>
      </c>
    </row>
    <row r="213" spans="1:16" x14ac:dyDescent="0.3">
      <c r="A213">
        <v>15354599</v>
      </c>
      <c r="B213">
        <v>671858</v>
      </c>
      <c r="C213">
        <v>419162</v>
      </c>
      <c r="D213">
        <v>4134</v>
      </c>
      <c r="E213">
        <v>5308</v>
      </c>
      <c r="F213">
        <v>2</v>
      </c>
      <c r="G213">
        <v>826.8</v>
      </c>
      <c r="H213">
        <v>10</v>
      </c>
      <c r="I213" t="s">
        <v>312</v>
      </c>
      <c r="J213">
        <v>4</v>
      </c>
      <c r="K213" t="s">
        <v>313</v>
      </c>
      <c r="L213" t="s">
        <v>39</v>
      </c>
      <c r="M213" t="s">
        <v>16</v>
      </c>
      <c r="N213">
        <v>7441.2</v>
      </c>
      <c r="O213" t="s">
        <v>20</v>
      </c>
      <c r="P213">
        <v>-3174.8</v>
      </c>
    </row>
    <row r="214" spans="1:16" x14ac:dyDescent="0.3">
      <c r="A214">
        <v>27084279</v>
      </c>
      <c r="B214">
        <v>671858</v>
      </c>
      <c r="C214">
        <v>393720</v>
      </c>
      <c r="D214">
        <v>11380</v>
      </c>
      <c r="E214">
        <v>5308</v>
      </c>
      <c r="F214">
        <v>1</v>
      </c>
      <c r="G214">
        <v>1138</v>
      </c>
      <c r="H214">
        <v>10</v>
      </c>
      <c r="I214" t="s">
        <v>391</v>
      </c>
      <c r="J214">
        <v>7</v>
      </c>
      <c r="K214" t="s">
        <v>218</v>
      </c>
      <c r="L214" t="s">
        <v>39</v>
      </c>
      <c r="M214" t="s">
        <v>15</v>
      </c>
      <c r="N214">
        <v>10242</v>
      </c>
      <c r="O214" t="s">
        <v>23</v>
      </c>
      <c r="P214">
        <v>4934</v>
      </c>
    </row>
    <row r="215" spans="1:16" x14ac:dyDescent="0.3">
      <c r="A215">
        <v>69038700</v>
      </c>
      <c r="B215">
        <v>671858</v>
      </c>
      <c r="C215">
        <v>906357</v>
      </c>
      <c r="D215">
        <v>7129</v>
      </c>
      <c r="E215">
        <v>5308</v>
      </c>
      <c r="F215">
        <v>3</v>
      </c>
      <c r="G215">
        <v>2138.6999999999998</v>
      </c>
      <c r="H215">
        <v>10</v>
      </c>
      <c r="I215" t="s">
        <v>122</v>
      </c>
      <c r="J215">
        <v>7</v>
      </c>
      <c r="K215" t="s">
        <v>415</v>
      </c>
      <c r="L215" t="s">
        <v>39</v>
      </c>
      <c r="M215" t="s">
        <v>16</v>
      </c>
      <c r="N215">
        <v>19248.3</v>
      </c>
      <c r="O215" t="s">
        <v>21</v>
      </c>
      <c r="P215">
        <v>3324.3</v>
      </c>
    </row>
    <row r="216" spans="1:16" x14ac:dyDescent="0.3">
      <c r="A216">
        <v>65804273</v>
      </c>
      <c r="B216">
        <v>671858</v>
      </c>
      <c r="C216">
        <v>814549</v>
      </c>
      <c r="D216">
        <v>17001</v>
      </c>
      <c r="E216">
        <v>5308</v>
      </c>
      <c r="F216">
        <v>1</v>
      </c>
      <c r="G216">
        <v>1700.1</v>
      </c>
      <c r="H216">
        <v>10</v>
      </c>
      <c r="I216" t="s">
        <v>121</v>
      </c>
      <c r="J216">
        <v>4</v>
      </c>
      <c r="K216" t="s">
        <v>122</v>
      </c>
      <c r="L216" t="s">
        <v>39</v>
      </c>
      <c r="M216" t="s">
        <v>18</v>
      </c>
      <c r="N216">
        <v>15300.9</v>
      </c>
      <c r="O216" t="s">
        <v>21</v>
      </c>
      <c r="P216">
        <v>9992.9</v>
      </c>
    </row>
    <row r="217" spans="1:16" x14ac:dyDescent="0.3">
      <c r="A217">
        <v>68496914</v>
      </c>
      <c r="B217">
        <v>671858</v>
      </c>
      <c r="C217">
        <v>223536</v>
      </c>
      <c r="D217">
        <v>15052</v>
      </c>
      <c r="E217">
        <v>5308</v>
      </c>
      <c r="F217">
        <v>2</v>
      </c>
      <c r="G217">
        <v>3010.4</v>
      </c>
      <c r="H217">
        <v>10</v>
      </c>
      <c r="I217" t="s">
        <v>70</v>
      </c>
      <c r="J217">
        <v>5</v>
      </c>
      <c r="K217" t="s">
        <v>433</v>
      </c>
      <c r="L217" t="s">
        <v>39</v>
      </c>
      <c r="M217" t="s">
        <v>17</v>
      </c>
      <c r="N217">
        <v>27093.599999999999</v>
      </c>
      <c r="O217" t="s">
        <v>23</v>
      </c>
      <c r="P217">
        <v>16477.599999999999</v>
      </c>
    </row>
    <row r="218" spans="1:16" x14ac:dyDescent="0.3">
      <c r="A218">
        <v>75181765</v>
      </c>
      <c r="B218">
        <v>671858</v>
      </c>
      <c r="C218">
        <v>245903</v>
      </c>
      <c r="D218">
        <v>4577</v>
      </c>
      <c r="E218">
        <v>5308</v>
      </c>
      <c r="F218">
        <v>1</v>
      </c>
      <c r="G218">
        <v>457.7</v>
      </c>
      <c r="H218">
        <v>10</v>
      </c>
      <c r="I218" t="s">
        <v>311</v>
      </c>
      <c r="J218">
        <v>2</v>
      </c>
      <c r="K218" t="s">
        <v>270</v>
      </c>
      <c r="L218" t="s">
        <v>39</v>
      </c>
      <c r="M218" t="s">
        <v>17</v>
      </c>
      <c r="N218">
        <v>4119.3</v>
      </c>
      <c r="O218" t="s">
        <v>21</v>
      </c>
      <c r="P218">
        <v>-1188.7</v>
      </c>
    </row>
    <row r="219" spans="1:16" x14ac:dyDescent="0.3">
      <c r="A219">
        <v>92874006</v>
      </c>
      <c r="B219">
        <v>216739</v>
      </c>
      <c r="C219">
        <v>741704</v>
      </c>
      <c r="D219">
        <v>3228</v>
      </c>
      <c r="E219">
        <v>3047</v>
      </c>
      <c r="F219">
        <v>1</v>
      </c>
      <c r="G219">
        <v>322.8</v>
      </c>
      <c r="H219">
        <v>10</v>
      </c>
      <c r="I219" t="s">
        <v>530</v>
      </c>
      <c r="J219">
        <v>6</v>
      </c>
      <c r="K219" t="s">
        <v>67</v>
      </c>
      <c r="L219" t="s">
        <v>39</v>
      </c>
      <c r="M219" t="s">
        <v>15</v>
      </c>
      <c r="N219">
        <v>2905.2</v>
      </c>
      <c r="O219" t="s">
        <v>21</v>
      </c>
      <c r="P219">
        <v>-141.80000000000001</v>
      </c>
    </row>
    <row r="220" spans="1:16" x14ac:dyDescent="0.3">
      <c r="A220">
        <v>75575808</v>
      </c>
      <c r="B220">
        <v>671858</v>
      </c>
      <c r="C220">
        <v>217094</v>
      </c>
      <c r="D220">
        <v>18970</v>
      </c>
      <c r="E220">
        <v>5308</v>
      </c>
      <c r="F220">
        <v>2</v>
      </c>
      <c r="G220">
        <v>3794</v>
      </c>
      <c r="H220">
        <v>10</v>
      </c>
      <c r="I220" t="s">
        <v>458</v>
      </c>
      <c r="J220">
        <v>3</v>
      </c>
      <c r="K220" t="s">
        <v>343</v>
      </c>
      <c r="L220" t="s">
        <v>39</v>
      </c>
      <c r="M220" t="s">
        <v>17</v>
      </c>
      <c r="N220">
        <v>34146</v>
      </c>
      <c r="O220" t="s">
        <v>23</v>
      </c>
      <c r="P220">
        <v>23530</v>
      </c>
    </row>
    <row r="221" spans="1:16" x14ac:dyDescent="0.3">
      <c r="A221">
        <v>35583290</v>
      </c>
      <c r="B221">
        <v>216739</v>
      </c>
      <c r="C221">
        <v>365092</v>
      </c>
      <c r="D221">
        <v>18240</v>
      </c>
      <c r="E221">
        <v>3047</v>
      </c>
      <c r="F221">
        <v>2</v>
      </c>
      <c r="G221">
        <v>3648</v>
      </c>
      <c r="H221">
        <v>10</v>
      </c>
      <c r="I221" t="s">
        <v>298</v>
      </c>
      <c r="J221">
        <v>5</v>
      </c>
      <c r="K221" t="s">
        <v>520</v>
      </c>
      <c r="L221" t="s">
        <v>39</v>
      </c>
      <c r="M221" t="s">
        <v>17</v>
      </c>
      <c r="N221">
        <v>32832</v>
      </c>
      <c r="O221" t="s">
        <v>20</v>
      </c>
      <c r="P221">
        <v>26738</v>
      </c>
    </row>
    <row r="222" spans="1:16" x14ac:dyDescent="0.3">
      <c r="A222">
        <v>25898299</v>
      </c>
      <c r="B222">
        <v>671858</v>
      </c>
      <c r="C222">
        <v>273807</v>
      </c>
      <c r="D222">
        <v>13960</v>
      </c>
      <c r="E222">
        <v>5308</v>
      </c>
      <c r="F222">
        <v>2</v>
      </c>
      <c r="G222">
        <v>2792</v>
      </c>
      <c r="H222">
        <v>10</v>
      </c>
      <c r="I222" t="s">
        <v>408</v>
      </c>
      <c r="J222">
        <v>1</v>
      </c>
      <c r="K222" t="s">
        <v>203</v>
      </c>
      <c r="L222" t="s">
        <v>39</v>
      </c>
      <c r="M222" t="s">
        <v>15</v>
      </c>
      <c r="N222">
        <v>25128</v>
      </c>
      <c r="O222" t="s">
        <v>20</v>
      </c>
      <c r="P222">
        <v>14512</v>
      </c>
    </row>
    <row r="223" spans="1:16" x14ac:dyDescent="0.3">
      <c r="A223">
        <v>72445234</v>
      </c>
      <c r="B223">
        <v>671858</v>
      </c>
      <c r="C223">
        <v>463807</v>
      </c>
      <c r="D223">
        <v>11565</v>
      </c>
      <c r="E223">
        <v>5308</v>
      </c>
      <c r="F223">
        <v>2</v>
      </c>
      <c r="G223">
        <v>2313</v>
      </c>
      <c r="H223">
        <v>10</v>
      </c>
      <c r="I223" t="s">
        <v>260</v>
      </c>
      <c r="J223">
        <v>6</v>
      </c>
      <c r="K223" t="s">
        <v>422</v>
      </c>
      <c r="L223" t="s">
        <v>39</v>
      </c>
      <c r="M223" t="s">
        <v>18</v>
      </c>
      <c r="N223">
        <v>20817</v>
      </c>
      <c r="O223" t="s">
        <v>23</v>
      </c>
      <c r="P223">
        <v>10201</v>
      </c>
    </row>
    <row r="224" spans="1:16" x14ac:dyDescent="0.3">
      <c r="A224">
        <v>22304198</v>
      </c>
      <c r="B224">
        <v>671858</v>
      </c>
      <c r="C224">
        <v>629711</v>
      </c>
      <c r="D224">
        <v>12866</v>
      </c>
      <c r="E224">
        <v>5308</v>
      </c>
      <c r="F224">
        <v>2</v>
      </c>
      <c r="G224">
        <v>2573.1999999999998</v>
      </c>
      <c r="H224">
        <v>10</v>
      </c>
      <c r="I224" t="s">
        <v>168</v>
      </c>
      <c r="J224">
        <v>2</v>
      </c>
      <c r="K224" t="s">
        <v>345</v>
      </c>
      <c r="L224" t="s">
        <v>39</v>
      </c>
      <c r="M224" t="s">
        <v>16</v>
      </c>
      <c r="N224">
        <v>23158.799999999999</v>
      </c>
      <c r="O224" t="s">
        <v>21</v>
      </c>
      <c r="P224">
        <v>12542.8</v>
      </c>
    </row>
    <row r="225" spans="1:16" x14ac:dyDescent="0.3">
      <c r="A225">
        <v>60237832</v>
      </c>
      <c r="B225">
        <v>671858</v>
      </c>
      <c r="C225">
        <v>702073</v>
      </c>
      <c r="D225">
        <v>17896</v>
      </c>
      <c r="E225">
        <v>5308</v>
      </c>
      <c r="F225">
        <v>1</v>
      </c>
      <c r="G225">
        <v>1789.6</v>
      </c>
      <c r="H225">
        <v>10</v>
      </c>
      <c r="I225" t="s">
        <v>255</v>
      </c>
      <c r="J225">
        <v>2</v>
      </c>
      <c r="K225" t="s">
        <v>434</v>
      </c>
      <c r="L225" t="s">
        <v>39</v>
      </c>
      <c r="M225" t="s">
        <v>17</v>
      </c>
      <c r="N225">
        <v>16106.4</v>
      </c>
      <c r="O225" t="s">
        <v>21</v>
      </c>
      <c r="P225">
        <v>10798.4</v>
      </c>
    </row>
    <row r="226" spans="1:16" x14ac:dyDescent="0.3">
      <c r="A226">
        <v>53589647</v>
      </c>
      <c r="B226">
        <v>671858</v>
      </c>
      <c r="C226">
        <v>589227</v>
      </c>
      <c r="D226">
        <v>3740</v>
      </c>
      <c r="E226">
        <v>5308</v>
      </c>
      <c r="F226">
        <v>1</v>
      </c>
      <c r="G226">
        <v>374</v>
      </c>
      <c r="H226">
        <v>10</v>
      </c>
      <c r="I226" t="s">
        <v>222</v>
      </c>
      <c r="J226">
        <v>3</v>
      </c>
      <c r="K226" t="s">
        <v>426</v>
      </c>
      <c r="L226" t="s">
        <v>39</v>
      </c>
      <c r="M226" t="s">
        <v>15</v>
      </c>
      <c r="N226">
        <v>3366</v>
      </c>
      <c r="O226" t="s">
        <v>24</v>
      </c>
      <c r="P226">
        <v>-1942</v>
      </c>
    </row>
    <row r="227" spans="1:16" x14ac:dyDescent="0.3">
      <c r="A227">
        <v>17028380</v>
      </c>
      <c r="B227">
        <v>671858</v>
      </c>
      <c r="C227">
        <v>280832</v>
      </c>
      <c r="D227">
        <v>15722</v>
      </c>
      <c r="E227">
        <v>5308</v>
      </c>
      <c r="F227">
        <v>4</v>
      </c>
      <c r="G227">
        <v>6288.8</v>
      </c>
      <c r="H227">
        <v>10</v>
      </c>
      <c r="I227" t="s">
        <v>84</v>
      </c>
      <c r="J227">
        <v>7</v>
      </c>
      <c r="K227" t="s">
        <v>85</v>
      </c>
      <c r="L227" t="s">
        <v>39</v>
      </c>
      <c r="M227" t="s">
        <v>18</v>
      </c>
      <c r="N227">
        <v>56599.199999999997</v>
      </c>
      <c r="O227" t="s">
        <v>20</v>
      </c>
      <c r="P227">
        <v>35367.199999999997</v>
      </c>
    </row>
    <row r="228" spans="1:16" x14ac:dyDescent="0.3">
      <c r="A228">
        <v>67611469</v>
      </c>
      <c r="B228">
        <v>671858</v>
      </c>
      <c r="C228">
        <v>798388</v>
      </c>
      <c r="D228">
        <v>3332</v>
      </c>
      <c r="E228">
        <v>5308</v>
      </c>
      <c r="F228">
        <v>4</v>
      </c>
      <c r="G228">
        <v>1332.8</v>
      </c>
      <c r="H228">
        <v>10</v>
      </c>
      <c r="I228" t="s">
        <v>483</v>
      </c>
      <c r="J228">
        <v>6</v>
      </c>
      <c r="K228" t="s">
        <v>237</v>
      </c>
      <c r="L228" t="s">
        <v>39</v>
      </c>
      <c r="M228" t="s">
        <v>16</v>
      </c>
      <c r="N228">
        <v>11995.2</v>
      </c>
      <c r="O228" t="s">
        <v>21</v>
      </c>
      <c r="P228">
        <v>-9236.7999999999993</v>
      </c>
    </row>
    <row r="229" spans="1:16" x14ac:dyDescent="0.3">
      <c r="A229">
        <v>53306792</v>
      </c>
      <c r="B229">
        <v>671858</v>
      </c>
      <c r="C229">
        <v>219264</v>
      </c>
      <c r="D229">
        <v>6318</v>
      </c>
      <c r="E229">
        <v>5308</v>
      </c>
      <c r="F229">
        <v>1</v>
      </c>
      <c r="G229">
        <v>631.79999999999995</v>
      </c>
      <c r="H229">
        <v>10</v>
      </c>
      <c r="I229" t="s">
        <v>411</v>
      </c>
      <c r="J229">
        <v>1</v>
      </c>
      <c r="K229" t="s">
        <v>445</v>
      </c>
      <c r="L229" t="s">
        <v>39</v>
      </c>
      <c r="M229" t="s">
        <v>16</v>
      </c>
      <c r="N229">
        <v>5686.2</v>
      </c>
      <c r="O229" t="s">
        <v>23</v>
      </c>
      <c r="P229">
        <v>378.2</v>
      </c>
    </row>
    <row r="230" spans="1:16" x14ac:dyDescent="0.3">
      <c r="A230">
        <v>52352128</v>
      </c>
      <c r="B230">
        <v>216739</v>
      </c>
      <c r="C230">
        <v>611929</v>
      </c>
      <c r="D230">
        <v>11847</v>
      </c>
      <c r="E230">
        <v>3047</v>
      </c>
      <c r="F230">
        <v>3</v>
      </c>
      <c r="G230">
        <v>3554.1</v>
      </c>
      <c r="H230">
        <v>10</v>
      </c>
      <c r="I230" t="s">
        <v>232</v>
      </c>
      <c r="J230">
        <v>4</v>
      </c>
      <c r="K230" t="s">
        <v>311</v>
      </c>
      <c r="L230" t="s">
        <v>39</v>
      </c>
      <c r="M230" t="s">
        <v>15</v>
      </c>
      <c r="N230">
        <v>31986.9</v>
      </c>
      <c r="O230" t="s">
        <v>23</v>
      </c>
      <c r="P230">
        <v>22845.9</v>
      </c>
    </row>
    <row r="231" spans="1:16" x14ac:dyDescent="0.3">
      <c r="A231">
        <v>93816177</v>
      </c>
      <c r="B231">
        <v>671858</v>
      </c>
      <c r="C231">
        <v>974205</v>
      </c>
      <c r="D231">
        <v>16638</v>
      </c>
      <c r="E231">
        <v>5308</v>
      </c>
      <c r="F231">
        <v>3</v>
      </c>
      <c r="G231">
        <v>4991.3999999999996</v>
      </c>
      <c r="H231">
        <v>10</v>
      </c>
      <c r="I231" t="s">
        <v>333</v>
      </c>
      <c r="J231">
        <v>1</v>
      </c>
      <c r="K231" t="s">
        <v>489</v>
      </c>
      <c r="L231" t="s">
        <v>39</v>
      </c>
      <c r="M231" t="s">
        <v>18</v>
      </c>
      <c r="N231">
        <v>44922.6</v>
      </c>
      <c r="O231" t="s">
        <v>21</v>
      </c>
      <c r="P231">
        <v>28998.6</v>
      </c>
    </row>
    <row r="232" spans="1:16" x14ac:dyDescent="0.3">
      <c r="A232">
        <v>84597009</v>
      </c>
      <c r="B232">
        <v>216739</v>
      </c>
      <c r="C232">
        <v>322692</v>
      </c>
      <c r="D232">
        <v>5811</v>
      </c>
      <c r="E232">
        <v>3047</v>
      </c>
      <c r="F232">
        <v>1</v>
      </c>
      <c r="G232">
        <v>581.1</v>
      </c>
      <c r="H232">
        <v>10</v>
      </c>
      <c r="I232" t="s">
        <v>154</v>
      </c>
      <c r="J232">
        <v>2</v>
      </c>
      <c r="K232" t="s">
        <v>491</v>
      </c>
      <c r="L232" t="s">
        <v>39</v>
      </c>
      <c r="M232" t="s">
        <v>18</v>
      </c>
      <c r="N232">
        <v>5229.8999999999996</v>
      </c>
      <c r="O232" t="s">
        <v>20</v>
      </c>
      <c r="P232">
        <v>2182.9</v>
      </c>
    </row>
    <row r="233" spans="1:16" x14ac:dyDescent="0.3">
      <c r="A233">
        <v>51178850</v>
      </c>
      <c r="B233">
        <v>671858</v>
      </c>
      <c r="C233">
        <v>914544</v>
      </c>
      <c r="D233">
        <v>15053</v>
      </c>
      <c r="E233">
        <v>5308</v>
      </c>
      <c r="F233">
        <v>2</v>
      </c>
      <c r="G233">
        <v>3010.6</v>
      </c>
      <c r="H233">
        <v>10</v>
      </c>
      <c r="I233" t="s">
        <v>386</v>
      </c>
      <c r="J233">
        <v>5</v>
      </c>
      <c r="K233" t="s">
        <v>301</v>
      </c>
      <c r="L233" t="s">
        <v>39</v>
      </c>
      <c r="M233" t="s">
        <v>15</v>
      </c>
      <c r="N233">
        <v>27095.4</v>
      </c>
      <c r="O233" t="s">
        <v>20</v>
      </c>
      <c r="P233">
        <v>16479.400000000001</v>
      </c>
    </row>
    <row r="234" spans="1:16" x14ac:dyDescent="0.3">
      <c r="A234">
        <v>33505978</v>
      </c>
      <c r="B234">
        <v>671858</v>
      </c>
      <c r="C234">
        <v>430019</v>
      </c>
      <c r="D234">
        <v>3418</v>
      </c>
      <c r="E234">
        <v>5308</v>
      </c>
      <c r="F234">
        <v>3</v>
      </c>
      <c r="G234">
        <v>1025.4000000000001</v>
      </c>
      <c r="H234">
        <v>10</v>
      </c>
      <c r="I234" t="s">
        <v>536</v>
      </c>
      <c r="J234">
        <v>1</v>
      </c>
      <c r="K234" t="s">
        <v>284</v>
      </c>
      <c r="L234" t="s">
        <v>39</v>
      </c>
      <c r="M234" t="s">
        <v>15</v>
      </c>
      <c r="N234">
        <v>9228.6</v>
      </c>
      <c r="O234" t="s">
        <v>22</v>
      </c>
      <c r="P234">
        <v>-6695.4</v>
      </c>
    </row>
    <row r="235" spans="1:16" x14ac:dyDescent="0.3">
      <c r="A235">
        <v>72579077</v>
      </c>
      <c r="B235">
        <v>671858</v>
      </c>
      <c r="C235">
        <v>591794</v>
      </c>
      <c r="D235">
        <v>11686</v>
      </c>
      <c r="E235">
        <v>5308</v>
      </c>
      <c r="F235">
        <v>2</v>
      </c>
      <c r="G235">
        <v>2337.1999999999998</v>
      </c>
      <c r="H235">
        <v>10</v>
      </c>
      <c r="I235" t="s">
        <v>419</v>
      </c>
      <c r="J235">
        <v>5</v>
      </c>
      <c r="K235" t="s">
        <v>178</v>
      </c>
      <c r="L235" t="s">
        <v>39</v>
      </c>
      <c r="M235" t="s">
        <v>15</v>
      </c>
      <c r="N235">
        <v>21034.799999999999</v>
      </c>
      <c r="O235" t="s">
        <v>21</v>
      </c>
      <c r="P235">
        <v>10418.799999999999</v>
      </c>
    </row>
    <row r="236" spans="1:16" x14ac:dyDescent="0.3">
      <c r="A236">
        <v>84040345</v>
      </c>
      <c r="B236">
        <v>671858</v>
      </c>
      <c r="C236">
        <v>838613</v>
      </c>
      <c r="D236">
        <v>5746</v>
      </c>
      <c r="E236">
        <v>5308</v>
      </c>
      <c r="F236">
        <v>1</v>
      </c>
      <c r="G236">
        <v>574.6</v>
      </c>
      <c r="H236">
        <v>10</v>
      </c>
      <c r="I236" t="s">
        <v>233</v>
      </c>
      <c r="J236">
        <v>5</v>
      </c>
      <c r="K236" t="s">
        <v>485</v>
      </c>
      <c r="L236" t="s">
        <v>39</v>
      </c>
      <c r="M236" t="s">
        <v>17</v>
      </c>
      <c r="N236">
        <v>5171.3999999999996</v>
      </c>
      <c r="O236" t="s">
        <v>22</v>
      </c>
      <c r="P236">
        <v>-136.6</v>
      </c>
    </row>
    <row r="237" spans="1:16" x14ac:dyDescent="0.3">
      <c r="A237">
        <v>22534217</v>
      </c>
      <c r="B237">
        <v>876646</v>
      </c>
      <c r="C237">
        <v>295513</v>
      </c>
      <c r="D237">
        <v>10990</v>
      </c>
      <c r="E237">
        <v>14603</v>
      </c>
      <c r="F237">
        <v>1</v>
      </c>
      <c r="G237">
        <v>1099</v>
      </c>
      <c r="H237">
        <v>10</v>
      </c>
      <c r="I237" t="s">
        <v>409</v>
      </c>
      <c r="J237">
        <v>7</v>
      </c>
      <c r="K237" t="s">
        <v>410</v>
      </c>
      <c r="L237" t="s">
        <v>39</v>
      </c>
      <c r="M237" t="s">
        <v>16</v>
      </c>
      <c r="N237">
        <v>9891</v>
      </c>
      <c r="O237" t="s">
        <v>21</v>
      </c>
      <c r="P237">
        <v>-4712</v>
      </c>
    </row>
    <row r="238" spans="1:16" x14ac:dyDescent="0.3">
      <c r="A238">
        <v>70407340</v>
      </c>
      <c r="B238">
        <v>876646</v>
      </c>
      <c r="C238">
        <v>583041</v>
      </c>
      <c r="D238">
        <v>19239</v>
      </c>
      <c r="E238">
        <v>14603</v>
      </c>
      <c r="F238">
        <v>3</v>
      </c>
      <c r="G238">
        <v>5771.7</v>
      </c>
      <c r="H238">
        <v>10</v>
      </c>
      <c r="I238" t="s">
        <v>363</v>
      </c>
      <c r="J238">
        <v>2</v>
      </c>
      <c r="K238" t="s">
        <v>63</v>
      </c>
      <c r="L238" t="s">
        <v>39</v>
      </c>
      <c r="M238" t="s">
        <v>17</v>
      </c>
      <c r="N238">
        <v>51945.3</v>
      </c>
      <c r="O238" t="s">
        <v>20</v>
      </c>
      <c r="P238">
        <v>8136.3</v>
      </c>
    </row>
    <row r="239" spans="1:16" x14ac:dyDescent="0.3">
      <c r="A239">
        <v>48605268</v>
      </c>
      <c r="B239">
        <v>876646</v>
      </c>
      <c r="C239">
        <v>570711</v>
      </c>
      <c r="D239">
        <v>19696</v>
      </c>
      <c r="E239">
        <v>14603</v>
      </c>
      <c r="F239">
        <v>1</v>
      </c>
      <c r="G239">
        <v>1969.6</v>
      </c>
      <c r="H239">
        <v>10</v>
      </c>
      <c r="I239" t="s">
        <v>325</v>
      </c>
      <c r="J239">
        <v>3</v>
      </c>
      <c r="K239" t="s">
        <v>120</v>
      </c>
      <c r="L239" t="s">
        <v>39</v>
      </c>
      <c r="M239" t="s">
        <v>18</v>
      </c>
      <c r="N239">
        <v>17726.400000000001</v>
      </c>
      <c r="O239" t="s">
        <v>23</v>
      </c>
      <c r="P239">
        <v>3123.4</v>
      </c>
    </row>
    <row r="240" spans="1:16" x14ac:dyDescent="0.3">
      <c r="A240">
        <v>82506491</v>
      </c>
      <c r="B240">
        <v>876646</v>
      </c>
      <c r="C240">
        <v>489511</v>
      </c>
      <c r="D240">
        <v>9452</v>
      </c>
      <c r="E240">
        <v>14603</v>
      </c>
      <c r="F240">
        <v>2</v>
      </c>
      <c r="G240">
        <v>1890.4</v>
      </c>
      <c r="H240">
        <v>10</v>
      </c>
      <c r="I240" t="s">
        <v>114</v>
      </c>
      <c r="J240">
        <v>7</v>
      </c>
      <c r="K240" t="s">
        <v>326</v>
      </c>
      <c r="L240" t="s">
        <v>39</v>
      </c>
      <c r="M240" t="s">
        <v>15</v>
      </c>
      <c r="N240">
        <v>17013.599999999999</v>
      </c>
      <c r="O240" t="s">
        <v>21</v>
      </c>
      <c r="P240">
        <v>-12192.4</v>
      </c>
    </row>
    <row r="241" spans="1:16" x14ac:dyDescent="0.3">
      <c r="A241">
        <v>87277086</v>
      </c>
      <c r="B241">
        <v>876646</v>
      </c>
      <c r="C241">
        <v>848127</v>
      </c>
      <c r="D241">
        <v>6448</v>
      </c>
      <c r="E241">
        <v>14603</v>
      </c>
      <c r="F241">
        <v>1</v>
      </c>
      <c r="G241">
        <v>644.79999999999995</v>
      </c>
      <c r="H241">
        <v>10</v>
      </c>
      <c r="I241" t="s">
        <v>389</v>
      </c>
      <c r="J241">
        <v>6</v>
      </c>
      <c r="K241" t="s">
        <v>470</v>
      </c>
      <c r="L241" t="s">
        <v>39</v>
      </c>
      <c r="M241" t="s">
        <v>15</v>
      </c>
      <c r="N241">
        <v>5803.2</v>
      </c>
      <c r="O241" t="s">
        <v>21</v>
      </c>
      <c r="P241">
        <v>-8799.7999999999993</v>
      </c>
    </row>
    <row r="242" spans="1:16" x14ac:dyDescent="0.3">
      <c r="A242">
        <v>20251466</v>
      </c>
      <c r="B242">
        <v>876646</v>
      </c>
      <c r="C242">
        <v>493212</v>
      </c>
      <c r="D242">
        <v>11988</v>
      </c>
      <c r="E242">
        <v>14603</v>
      </c>
      <c r="F242">
        <v>3</v>
      </c>
      <c r="G242">
        <v>3596.4</v>
      </c>
      <c r="H242">
        <v>10</v>
      </c>
      <c r="I242" t="s">
        <v>531</v>
      </c>
      <c r="J242">
        <v>3</v>
      </c>
      <c r="K242" t="s">
        <v>436</v>
      </c>
      <c r="L242" t="s">
        <v>39</v>
      </c>
      <c r="M242" t="s">
        <v>18</v>
      </c>
      <c r="N242">
        <v>32367.599999999999</v>
      </c>
      <c r="O242" t="s">
        <v>21</v>
      </c>
      <c r="P242">
        <v>-11441.4</v>
      </c>
    </row>
    <row r="243" spans="1:16" x14ac:dyDescent="0.3">
      <c r="A243">
        <v>57284777</v>
      </c>
      <c r="B243">
        <v>876646</v>
      </c>
      <c r="C243">
        <v>802427</v>
      </c>
      <c r="D243">
        <v>11748</v>
      </c>
      <c r="E243">
        <v>14603</v>
      </c>
      <c r="F243">
        <v>3</v>
      </c>
      <c r="G243">
        <v>3524.4</v>
      </c>
      <c r="H243">
        <v>10</v>
      </c>
      <c r="I243" t="s">
        <v>169</v>
      </c>
      <c r="J243">
        <v>6</v>
      </c>
      <c r="K243" t="s">
        <v>506</v>
      </c>
      <c r="L243" t="s">
        <v>39</v>
      </c>
      <c r="M243" t="s">
        <v>15</v>
      </c>
      <c r="N243">
        <v>31719.599999999999</v>
      </c>
      <c r="O243" t="s">
        <v>23</v>
      </c>
      <c r="P243">
        <v>-12089.4</v>
      </c>
    </row>
    <row r="244" spans="1:16" x14ac:dyDescent="0.3">
      <c r="A244">
        <v>48735464</v>
      </c>
      <c r="B244">
        <v>876646</v>
      </c>
      <c r="C244">
        <v>271950</v>
      </c>
      <c r="D244">
        <v>2563</v>
      </c>
      <c r="E244">
        <v>14603</v>
      </c>
      <c r="F244">
        <v>2</v>
      </c>
      <c r="G244">
        <v>512.6</v>
      </c>
      <c r="H244">
        <v>10</v>
      </c>
      <c r="I244" t="s">
        <v>110</v>
      </c>
      <c r="J244">
        <v>3</v>
      </c>
      <c r="K244" t="s">
        <v>312</v>
      </c>
      <c r="L244" t="s">
        <v>39</v>
      </c>
      <c r="M244" t="s">
        <v>15</v>
      </c>
      <c r="N244">
        <v>4613.3999999999996</v>
      </c>
      <c r="O244" t="s">
        <v>23</v>
      </c>
      <c r="P244">
        <v>-24592.6</v>
      </c>
    </row>
    <row r="245" spans="1:16" x14ac:dyDescent="0.3">
      <c r="A245">
        <v>73698420</v>
      </c>
      <c r="B245">
        <v>876646</v>
      </c>
      <c r="C245">
        <v>352901</v>
      </c>
      <c r="D245">
        <v>12917</v>
      </c>
      <c r="E245">
        <v>14603</v>
      </c>
      <c r="F245">
        <v>1</v>
      </c>
      <c r="G245">
        <v>1291.7</v>
      </c>
      <c r="H245">
        <v>10</v>
      </c>
      <c r="I245" t="s">
        <v>385</v>
      </c>
      <c r="J245">
        <v>1</v>
      </c>
      <c r="K245" t="s">
        <v>375</v>
      </c>
      <c r="L245" t="s">
        <v>39</v>
      </c>
      <c r="M245" t="s">
        <v>18</v>
      </c>
      <c r="N245">
        <v>11625.3</v>
      </c>
      <c r="O245" t="s">
        <v>21</v>
      </c>
      <c r="P245">
        <v>-2977.7</v>
      </c>
    </row>
    <row r="246" spans="1:16" x14ac:dyDescent="0.3">
      <c r="A246">
        <v>82144402</v>
      </c>
      <c r="B246">
        <v>876646</v>
      </c>
      <c r="C246">
        <v>561792</v>
      </c>
      <c r="D246">
        <v>3006</v>
      </c>
      <c r="E246">
        <v>14603</v>
      </c>
      <c r="F246">
        <v>1</v>
      </c>
      <c r="G246">
        <v>300.60000000000002</v>
      </c>
      <c r="H246">
        <v>10</v>
      </c>
      <c r="I246" t="s">
        <v>111</v>
      </c>
      <c r="J246">
        <v>1</v>
      </c>
      <c r="K246" t="s">
        <v>313</v>
      </c>
      <c r="L246" t="s">
        <v>39</v>
      </c>
      <c r="M246" t="s">
        <v>16</v>
      </c>
      <c r="N246">
        <v>2705.4</v>
      </c>
      <c r="O246" t="s">
        <v>23</v>
      </c>
      <c r="P246">
        <v>-11897.6</v>
      </c>
    </row>
    <row r="247" spans="1:16" x14ac:dyDescent="0.3">
      <c r="A247">
        <v>38210242</v>
      </c>
      <c r="B247">
        <v>809570</v>
      </c>
      <c r="C247">
        <v>473791</v>
      </c>
      <c r="D247">
        <v>8607</v>
      </c>
      <c r="E247">
        <v>10780</v>
      </c>
      <c r="F247">
        <v>1</v>
      </c>
      <c r="G247">
        <v>860.7</v>
      </c>
      <c r="H247">
        <v>10</v>
      </c>
      <c r="I247" t="s">
        <v>401</v>
      </c>
      <c r="J247">
        <v>6</v>
      </c>
      <c r="K247" t="s">
        <v>142</v>
      </c>
      <c r="L247" t="s">
        <v>39</v>
      </c>
      <c r="M247" t="s">
        <v>18</v>
      </c>
      <c r="N247">
        <v>7746.3</v>
      </c>
      <c r="O247" t="s">
        <v>20</v>
      </c>
      <c r="P247">
        <v>-3033.7</v>
      </c>
    </row>
    <row r="248" spans="1:16" x14ac:dyDescent="0.3">
      <c r="A248">
        <v>33640702</v>
      </c>
      <c r="B248">
        <v>809570</v>
      </c>
      <c r="C248">
        <v>743323</v>
      </c>
      <c r="D248">
        <v>13856</v>
      </c>
      <c r="E248">
        <v>10780</v>
      </c>
      <c r="F248">
        <v>2</v>
      </c>
      <c r="G248">
        <v>2771.2</v>
      </c>
      <c r="H248">
        <v>10</v>
      </c>
      <c r="I248" t="s">
        <v>178</v>
      </c>
      <c r="J248">
        <v>2</v>
      </c>
      <c r="K248" t="s">
        <v>179</v>
      </c>
      <c r="L248" t="s">
        <v>39</v>
      </c>
      <c r="M248" t="s">
        <v>15</v>
      </c>
      <c r="N248">
        <v>24940.799999999999</v>
      </c>
      <c r="O248" t="s">
        <v>20</v>
      </c>
      <c r="P248">
        <v>3380.8</v>
      </c>
    </row>
    <row r="249" spans="1:16" x14ac:dyDescent="0.3">
      <c r="A249">
        <v>88055069</v>
      </c>
      <c r="B249">
        <v>809570</v>
      </c>
      <c r="C249">
        <v>459409</v>
      </c>
      <c r="D249">
        <v>8584</v>
      </c>
      <c r="E249">
        <v>10780</v>
      </c>
      <c r="F249">
        <v>4</v>
      </c>
      <c r="G249">
        <v>3433.6</v>
      </c>
      <c r="H249">
        <v>10</v>
      </c>
      <c r="I249" t="s">
        <v>292</v>
      </c>
      <c r="J249">
        <v>4</v>
      </c>
      <c r="K249" t="s">
        <v>396</v>
      </c>
      <c r="L249" t="s">
        <v>39</v>
      </c>
      <c r="M249" t="s">
        <v>17</v>
      </c>
      <c r="N249">
        <v>30902.400000000001</v>
      </c>
      <c r="O249" t="s">
        <v>20</v>
      </c>
      <c r="P249">
        <v>-12217.6</v>
      </c>
    </row>
    <row r="250" spans="1:16" x14ac:dyDescent="0.3">
      <c r="A250">
        <v>11250299</v>
      </c>
      <c r="B250">
        <v>216739</v>
      </c>
      <c r="C250">
        <v>473995</v>
      </c>
      <c r="D250">
        <v>8424</v>
      </c>
      <c r="E250">
        <v>3047</v>
      </c>
      <c r="F250">
        <v>3</v>
      </c>
      <c r="G250">
        <v>2527.1999999999998</v>
      </c>
      <c r="H250">
        <v>10</v>
      </c>
      <c r="I250" t="s">
        <v>230</v>
      </c>
      <c r="J250">
        <v>7</v>
      </c>
      <c r="K250" t="s">
        <v>127</v>
      </c>
      <c r="L250" t="s">
        <v>39</v>
      </c>
      <c r="M250" t="s">
        <v>17</v>
      </c>
      <c r="N250">
        <v>22744.799999999999</v>
      </c>
      <c r="O250" t="s">
        <v>22</v>
      </c>
      <c r="P250">
        <v>13603.8</v>
      </c>
    </row>
    <row r="251" spans="1:16" x14ac:dyDescent="0.3">
      <c r="A251">
        <v>71367643</v>
      </c>
      <c r="B251">
        <v>216739</v>
      </c>
      <c r="C251">
        <v>443977</v>
      </c>
      <c r="D251">
        <v>4607</v>
      </c>
      <c r="E251">
        <v>3047</v>
      </c>
      <c r="F251">
        <v>2</v>
      </c>
      <c r="G251">
        <v>921.4</v>
      </c>
      <c r="H251">
        <v>10</v>
      </c>
      <c r="I251" t="s">
        <v>226</v>
      </c>
      <c r="J251">
        <v>6</v>
      </c>
      <c r="K251" t="s">
        <v>129</v>
      </c>
      <c r="L251" t="s">
        <v>39</v>
      </c>
      <c r="M251" t="s">
        <v>17</v>
      </c>
      <c r="N251">
        <v>8292.6</v>
      </c>
      <c r="O251" t="s">
        <v>23</v>
      </c>
      <c r="P251">
        <v>2198.6</v>
      </c>
    </row>
    <row r="252" spans="1:16" x14ac:dyDescent="0.3">
      <c r="A252">
        <v>63782042</v>
      </c>
      <c r="B252">
        <v>809570</v>
      </c>
      <c r="C252">
        <v>287295</v>
      </c>
      <c r="D252">
        <v>2648</v>
      </c>
      <c r="E252">
        <v>10780</v>
      </c>
      <c r="F252">
        <v>1</v>
      </c>
      <c r="G252">
        <v>264.8</v>
      </c>
      <c r="H252">
        <v>10</v>
      </c>
      <c r="I252" t="s">
        <v>249</v>
      </c>
      <c r="J252">
        <v>4</v>
      </c>
      <c r="K252" t="s">
        <v>341</v>
      </c>
      <c r="L252" t="s">
        <v>39</v>
      </c>
      <c r="M252" t="s">
        <v>16</v>
      </c>
      <c r="N252">
        <v>2383.1999999999998</v>
      </c>
      <c r="O252" t="s">
        <v>22</v>
      </c>
      <c r="P252">
        <v>-8396.7999999999993</v>
      </c>
    </row>
    <row r="253" spans="1:16" x14ac:dyDescent="0.3">
      <c r="A253">
        <v>30415230</v>
      </c>
      <c r="B253">
        <v>809570</v>
      </c>
      <c r="C253">
        <v>408622</v>
      </c>
      <c r="D253">
        <v>14913</v>
      </c>
      <c r="E253">
        <v>10780</v>
      </c>
      <c r="F253">
        <v>1</v>
      </c>
      <c r="G253">
        <v>1491.3</v>
      </c>
      <c r="H253">
        <v>10</v>
      </c>
      <c r="I253" t="s">
        <v>323</v>
      </c>
      <c r="J253">
        <v>3</v>
      </c>
      <c r="K253" t="s">
        <v>293</v>
      </c>
      <c r="L253" t="s">
        <v>39</v>
      </c>
      <c r="M253" t="s">
        <v>16</v>
      </c>
      <c r="N253">
        <v>13421.7</v>
      </c>
      <c r="O253" t="s">
        <v>21</v>
      </c>
      <c r="P253">
        <v>2641.7</v>
      </c>
    </row>
    <row r="254" spans="1:16" x14ac:dyDescent="0.3">
      <c r="A254">
        <v>91883846</v>
      </c>
      <c r="B254">
        <v>809570</v>
      </c>
      <c r="C254">
        <v>701554</v>
      </c>
      <c r="D254">
        <v>6252</v>
      </c>
      <c r="E254">
        <v>10780</v>
      </c>
      <c r="F254">
        <v>1</v>
      </c>
      <c r="G254">
        <v>625.20000000000005</v>
      </c>
      <c r="H254">
        <v>10</v>
      </c>
      <c r="I254" t="s">
        <v>474</v>
      </c>
      <c r="J254">
        <v>1</v>
      </c>
      <c r="K254" t="s">
        <v>377</v>
      </c>
      <c r="L254" t="s">
        <v>39</v>
      </c>
      <c r="M254" t="s">
        <v>18</v>
      </c>
      <c r="N254">
        <v>5626.8</v>
      </c>
      <c r="O254" t="s">
        <v>23</v>
      </c>
      <c r="P254">
        <v>-5153.2</v>
      </c>
    </row>
    <row r="255" spans="1:16" x14ac:dyDescent="0.3">
      <c r="A255">
        <v>92558242</v>
      </c>
      <c r="B255">
        <v>809570</v>
      </c>
      <c r="C255">
        <v>217094</v>
      </c>
      <c r="D255">
        <v>12247</v>
      </c>
      <c r="E255">
        <v>10780</v>
      </c>
      <c r="F255">
        <v>2</v>
      </c>
      <c r="G255">
        <v>2449.4</v>
      </c>
      <c r="H255">
        <v>10</v>
      </c>
      <c r="I255" t="s">
        <v>283</v>
      </c>
      <c r="J255">
        <v>4</v>
      </c>
      <c r="K255" t="s">
        <v>225</v>
      </c>
      <c r="L255" t="s">
        <v>39</v>
      </c>
      <c r="M255" t="s">
        <v>15</v>
      </c>
      <c r="N255">
        <v>22044.6</v>
      </c>
      <c r="O255" t="s">
        <v>22</v>
      </c>
      <c r="P255">
        <v>484.6</v>
      </c>
    </row>
    <row r="256" spans="1:16" x14ac:dyDescent="0.3">
      <c r="A256">
        <v>16729990</v>
      </c>
      <c r="B256">
        <v>216739</v>
      </c>
      <c r="C256">
        <v>493212</v>
      </c>
      <c r="D256">
        <v>4108</v>
      </c>
      <c r="E256">
        <v>3047</v>
      </c>
      <c r="F256">
        <v>2</v>
      </c>
      <c r="G256">
        <v>821.6</v>
      </c>
      <c r="H256">
        <v>10</v>
      </c>
      <c r="I256" t="s">
        <v>180</v>
      </c>
      <c r="J256">
        <v>3</v>
      </c>
      <c r="K256" t="s">
        <v>133</v>
      </c>
      <c r="L256" t="s">
        <v>39</v>
      </c>
      <c r="M256" t="s">
        <v>15</v>
      </c>
      <c r="N256">
        <v>7394.4</v>
      </c>
      <c r="O256" t="s">
        <v>20</v>
      </c>
      <c r="P256">
        <v>1300.4000000000001</v>
      </c>
    </row>
    <row r="257" spans="1:16" x14ac:dyDescent="0.3">
      <c r="A257">
        <v>82446804</v>
      </c>
      <c r="B257">
        <v>809570</v>
      </c>
      <c r="C257">
        <v>861701</v>
      </c>
      <c r="D257">
        <v>10819</v>
      </c>
      <c r="E257">
        <v>10780</v>
      </c>
      <c r="F257">
        <v>3</v>
      </c>
      <c r="G257">
        <v>3245.7</v>
      </c>
      <c r="H257">
        <v>10</v>
      </c>
      <c r="I257" t="s">
        <v>530</v>
      </c>
      <c r="J257">
        <v>4</v>
      </c>
      <c r="K257" t="s">
        <v>331</v>
      </c>
      <c r="L257" t="s">
        <v>39</v>
      </c>
      <c r="M257" t="s">
        <v>16</v>
      </c>
      <c r="N257">
        <v>29211.3</v>
      </c>
      <c r="O257" t="s">
        <v>21</v>
      </c>
      <c r="P257">
        <v>-3128.7</v>
      </c>
    </row>
    <row r="258" spans="1:16" x14ac:dyDescent="0.3">
      <c r="A258">
        <v>39219319</v>
      </c>
      <c r="B258">
        <v>216739</v>
      </c>
      <c r="C258">
        <v>506703</v>
      </c>
      <c r="D258">
        <v>19570</v>
      </c>
      <c r="E258">
        <v>3047</v>
      </c>
      <c r="F258">
        <v>2</v>
      </c>
      <c r="G258">
        <v>3914</v>
      </c>
      <c r="H258">
        <v>10</v>
      </c>
      <c r="I258" t="s">
        <v>56</v>
      </c>
      <c r="J258">
        <v>2</v>
      </c>
      <c r="K258" t="s">
        <v>168</v>
      </c>
      <c r="L258" t="s">
        <v>39</v>
      </c>
      <c r="M258" t="s">
        <v>16</v>
      </c>
      <c r="N258">
        <v>35226</v>
      </c>
      <c r="O258" t="s">
        <v>21</v>
      </c>
      <c r="P258">
        <v>29132</v>
      </c>
    </row>
    <row r="259" spans="1:16" x14ac:dyDescent="0.3">
      <c r="A259">
        <v>30776478</v>
      </c>
      <c r="B259">
        <v>216739</v>
      </c>
      <c r="C259">
        <v>749526</v>
      </c>
      <c r="D259">
        <v>10570</v>
      </c>
      <c r="E259">
        <v>3047</v>
      </c>
      <c r="F259">
        <v>2</v>
      </c>
      <c r="G259">
        <v>2114</v>
      </c>
      <c r="H259">
        <v>10</v>
      </c>
      <c r="I259" t="s">
        <v>163</v>
      </c>
      <c r="J259">
        <v>2</v>
      </c>
      <c r="K259" t="s">
        <v>164</v>
      </c>
      <c r="L259" t="s">
        <v>39</v>
      </c>
      <c r="M259" t="s">
        <v>17</v>
      </c>
      <c r="N259">
        <v>19026</v>
      </c>
      <c r="O259" t="s">
        <v>21</v>
      </c>
      <c r="P259">
        <v>12932</v>
      </c>
    </row>
    <row r="260" spans="1:16" x14ac:dyDescent="0.3">
      <c r="A260">
        <v>24879094</v>
      </c>
      <c r="B260">
        <v>809570</v>
      </c>
      <c r="C260">
        <v>704283</v>
      </c>
      <c r="D260">
        <v>2766</v>
      </c>
      <c r="E260">
        <v>10780</v>
      </c>
      <c r="F260">
        <v>1</v>
      </c>
      <c r="G260">
        <v>276.60000000000002</v>
      </c>
      <c r="H260">
        <v>10</v>
      </c>
      <c r="I260" t="s">
        <v>165</v>
      </c>
      <c r="J260">
        <v>7</v>
      </c>
      <c r="K260" t="s">
        <v>521</v>
      </c>
      <c r="L260" t="s">
        <v>39</v>
      </c>
      <c r="M260" t="s">
        <v>17</v>
      </c>
      <c r="N260">
        <v>2489.4</v>
      </c>
      <c r="O260" t="s">
        <v>20</v>
      </c>
      <c r="P260">
        <v>-8290.6</v>
      </c>
    </row>
    <row r="261" spans="1:16" x14ac:dyDescent="0.3">
      <c r="A261">
        <v>27905932</v>
      </c>
      <c r="B261">
        <v>809570</v>
      </c>
      <c r="C261">
        <v>995128</v>
      </c>
      <c r="D261">
        <v>12997</v>
      </c>
      <c r="E261">
        <v>10780</v>
      </c>
      <c r="F261">
        <v>1</v>
      </c>
      <c r="G261">
        <v>1299.7</v>
      </c>
      <c r="H261">
        <v>10</v>
      </c>
      <c r="I261" t="s">
        <v>173</v>
      </c>
      <c r="J261">
        <v>6</v>
      </c>
      <c r="K261" t="s">
        <v>285</v>
      </c>
      <c r="L261" t="s">
        <v>39</v>
      </c>
      <c r="M261" t="s">
        <v>16</v>
      </c>
      <c r="N261">
        <v>11697.3</v>
      </c>
      <c r="O261" t="s">
        <v>20</v>
      </c>
      <c r="P261">
        <v>917.3</v>
      </c>
    </row>
    <row r="262" spans="1:16" x14ac:dyDescent="0.3">
      <c r="A262">
        <v>56815569</v>
      </c>
      <c r="B262">
        <v>809570</v>
      </c>
      <c r="C262">
        <v>316683</v>
      </c>
      <c r="D262">
        <v>14626</v>
      </c>
      <c r="E262">
        <v>10780</v>
      </c>
      <c r="F262">
        <v>2</v>
      </c>
      <c r="G262">
        <v>2925.2</v>
      </c>
      <c r="H262">
        <v>10</v>
      </c>
      <c r="I262" t="s">
        <v>535</v>
      </c>
      <c r="J262">
        <v>4</v>
      </c>
      <c r="K262" t="s">
        <v>337</v>
      </c>
      <c r="L262" t="s">
        <v>39</v>
      </c>
      <c r="M262" t="s">
        <v>15</v>
      </c>
      <c r="N262">
        <v>26326.799999999999</v>
      </c>
      <c r="O262" t="s">
        <v>22</v>
      </c>
      <c r="P262">
        <v>4766.8</v>
      </c>
    </row>
    <row r="263" spans="1:16" x14ac:dyDescent="0.3">
      <c r="A263">
        <v>35878707</v>
      </c>
      <c r="B263">
        <v>809570</v>
      </c>
      <c r="C263">
        <v>690795</v>
      </c>
      <c r="D263">
        <v>19251</v>
      </c>
      <c r="E263">
        <v>10780</v>
      </c>
      <c r="F263">
        <v>2</v>
      </c>
      <c r="G263">
        <v>3850.2</v>
      </c>
      <c r="H263">
        <v>10</v>
      </c>
      <c r="I263" t="s">
        <v>408</v>
      </c>
      <c r="J263">
        <v>2</v>
      </c>
      <c r="K263" t="s">
        <v>367</v>
      </c>
      <c r="L263" t="s">
        <v>39</v>
      </c>
      <c r="M263" t="s">
        <v>16</v>
      </c>
      <c r="N263">
        <v>34651.800000000003</v>
      </c>
      <c r="O263" t="s">
        <v>23</v>
      </c>
      <c r="P263">
        <v>13091.8</v>
      </c>
    </row>
    <row r="264" spans="1:16" x14ac:dyDescent="0.3">
      <c r="A264">
        <v>40838737</v>
      </c>
      <c r="B264">
        <v>809570</v>
      </c>
      <c r="C264">
        <v>341422</v>
      </c>
      <c r="D264">
        <v>10249</v>
      </c>
      <c r="E264">
        <v>10780</v>
      </c>
      <c r="F264">
        <v>2</v>
      </c>
      <c r="G264">
        <v>2049.8000000000002</v>
      </c>
      <c r="H264">
        <v>10</v>
      </c>
      <c r="I264" t="s">
        <v>348</v>
      </c>
      <c r="J264">
        <v>6</v>
      </c>
      <c r="K264" t="s">
        <v>164</v>
      </c>
      <c r="L264" t="s">
        <v>39</v>
      </c>
      <c r="M264" t="s">
        <v>17</v>
      </c>
      <c r="N264">
        <v>18448.2</v>
      </c>
      <c r="O264" t="s">
        <v>20</v>
      </c>
      <c r="P264">
        <v>-3111.8</v>
      </c>
    </row>
    <row r="265" spans="1:16" x14ac:dyDescent="0.3">
      <c r="A265">
        <v>83089925</v>
      </c>
      <c r="B265">
        <v>207473</v>
      </c>
      <c r="C265">
        <v>391663</v>
      </c>
      <c r="D265">
        <v>14083</v>
      </c>
      <c r="E265">
        <v>7043</v>
      </c>
      <c r="F265">
        <v>1</v>
      </c>
      <c r="G265">
        <v>1408.3</v>
      </c>
      <c r="H265">
        <v>10</v>
      </c>
      <c r="I265" t="s">
        <v>417</v>
      </c>
      <c r="J265">
        <v>4</v>
      </c>
      <c r="K265" t="s">
        <v>471</v>
      </c>
      <c r="L265" t="s">
        <v>39</v>
      </c>
      <c r="M265" t="s">
        <v>16</v>
      </c>
      <c r="N265">
        <v>12674.7</v>
      </c>
      <c r="O265" t="s">
        <v>22</v>
      </c>
      <c r="P265">
        <v>5631.7</v>
      </c>
    </row>
    <row r="266" spans="1:16" x14ac:dyDescent="0.3">
      <c r="A266">
        <v>83715012</v>
      </c>
      <c r="B266">
        <v>207473</v>
      </c>
      <c r="C266">
        <v>856190</v>
      </c>
      <c r="D266">
        <v>15299</v>
      </c>
      <c r="E266">
        <v>7043</v>
      </c>
      <c r="F266">
        <v>2</v>
      </c>
      <c r="G266">
        <v>3059.8</v>
      </c>
      <c r="H266">
        <v>10</v>
      </c>
      <c r="I266" t="s">
        <v>400</v>
      </c>
      <c r="J266">
        <v>1</v>
      </c>
      <c r="K266" t="s">
        <v>96</v>
      </c>
      <c r="L266" t="s">
        <v>39</v>
      </c>
      <c r="M266" t="s">
        <v>15</v>
      </c>
      <c r="N266">
        <v>27538.2</v>
      </c>
      <c r="O266" t="s">
        <v>20</v>
      </c>
      <c r="P266">
        <v>13452.2</v>
      </c>
    </row>
    <row r="267" spans="1:16" x14ac:dyDescent="0.3">
      <c r="A267">
        <v>48412328</v>
      </c>
      <c r="B267">
        <v>207473</v>
      </c>
      <c r="C267">
        <v>883932</v>
      </c>
      <c r="D267">
        <v>17126</v>
      </c>
      <c r="E267">
        <v>7043</v>
      </c>
      <c r="F267">
        <v>2</v>
      </c>
      <c r="G267">
        <v>3425.2</v>
      </c>
      <c r="H267">
        <v>10</v>
      </c>
      <c r="I267" t="s">
        <v>164</v>
      </c>
      <c r="J267">
        <v>5</v>
      </c>
      <c r="K267" t="s">
        <v>468</v>
      </c>
      <c r="L267" t="s">
        <v>39</v>
      </c>
      <c r="M267" t="s">
        <v>15</v>
      </c>
      <c r="N267">
        <v>30826.799999999999</v>
      </c>
      <c r="O267" t="s">
        <v>21</v>
      </c>
      <c r="P267">
        <v>16740.8</v>
      </c>
    </row>
    <row r="268" spans="1:16" x14ac:dyDescent="0.3">
      <c r="A268">
        <v>19208698</v>
      </c>
      <c r="B268">
        <v>207473</v>
      </c>
      <c r="C268">
        <v>472387</v>
      </c>
      <c r="D268">
        <v>3458</v>
      </c>
      <c r="E268">
        <v>7043</v>
      </c>
      <c r="F268">
        <v>1</v>
      </c>
      <c r="G268">
        <v>345.8</v>
      </c>
      <c r="H268">
        <v>10</v>
      </c>
      <c r="I268" t="s">
        <v>68</v>
      </c>
      <c r="J268">
        <v>4</v>
      </c>
      <c r="K268" t="s">
        <v>219</v>
      </c>
      <c r="L268" t="s">
        <v>39</v>
      </c>
      <c r="M268" t="s">
        <v>15</v>
      </c>
      <c r="N268">
        <v>3112.2</v>
      </c>
      <c r="O268" t="s">
        <v>21</v>
      </c>
      <c r="P268">
        <v>-3930.8</v>
      </c>
    </row>
    <row r="269" spans="1:16" x14ac:dyDescent="0.3">
      <c r="A269">
        <v>70166480</v>
      </c>
      <c r="B269">
        <v>207473</v>
      </c>
      <c r="C269">
        <v>699284</v>
      </c>
      <c r="D269">
        <v>13891</v>
      </c>
      <c r="E269">
        <v>7043</v>
      </c>
      <c r="F269">
        <v>3</v>
      </c>
      <c r="G269">
        <v>4167.3</v>
      </c>
      <c r="H269">
        <v>10</v>
      </c>
      <c r="I269" t="s">
        <v>275</v>
      </c>
      <c r="J269">
        <v>2</v>
      </c>
      <c r="K269" t="s">
        <v>226</v>
      </c>
      <c r="L269" t="s">
        <v>39</v>
      </c>
      <c r="M269" t="s">
        <v>15</v>
      </c>
      <c r="N269">
        <v>37505.699999999997</v>
      </c>
      <c r="O269" t="s">
        <v>22</v>
      </c>
      <c r="P269">
        <v>16376.7</v>
      </c>
    </row>
    <row r="270" spans="1:16" x14ac:dyDescent="0.3">
      <c r="A270">
        <v>75184410</v>
      </c>
      <c r="B270">
        <v>207473</v>
      </c>
      <c r="C270">
        <v>745940</v>
      </c>
      <c r="D270">
        <v>13889</v>
      </c>
      <c r="E270">
        <v>7043</v>
      </c>
      <c r="F270">
        <v>1</v>
      </c>
      <c r="G270">
        <v>1388.9</v>
      </c>
      <c r="H270">
        <v>10</v>
      </c>
      <c r="I270" t="s">
        <v>418</v>
      </c>
      <c r="J270">
        <v>7</v>
      </c>
      <c r="K270" t="s">
        <v>442</v>
      </c>
      <c r="L270" t="s">
        <v>39</v>
      </c>
      <c r="M270" t="s">
        <v>15</v>
      </c>
      <c r="N270">
        <v>12500.1</v>
      </c>
      <c r="O270" t="s">
        <v>21</v>
      </c>
      <c r="P270">
        <v>5457.1</v>
      </c>
    </row>
    <row r="271" spans="1:16" x14ac:dyDescent="0.3">
      <c r="A271">
        <v>89736043</v>
      </c>
      <c r="B271">
        <v>207473</v>
      </c>
      <c r="C271">
        <v>780557</v>
      </c>
      <c r="D271">
        <v>13654</v>
      </c>
      <c r="E271">
        <v>7043</v>
      </c>
      <c r="F271">
        <v>1</v>
      </c>
      <c r="G271">
        <v>1365.4</v>
      </c>
      <c r="H271">
        <v>10</v>
      </c>
      <c r="I271" t="s">
        <v>294</v>
      </c>
      <c r="J271">
        <v>1</v>
      </c>
      <c r="K271" t="s">
        <v>295</v>
      </c>
      <c r="L271" t="s">
        <v>39</v>
      </c>
      <c r="M271" t="s">
        <v>15</v>
      </c>
      <c r="N271">
        <v>12288.6</v>
      </c>
      <c r="O271" t="s">
        <v>23</v>
      </c>
      <c r="P271">
        <v>5245.6</v>
      </c>
    </row>
    <row r="272" spans="1:16" x14ac:dyDescent="0.3">
      <c r="A272">
        <v>68754920</v>
      </c>
      <c r="B272">
        <v>207473</v>
      </c>
      <c r="C272">
        <v>556160</v>
      </c>
      <c r="D272">
        <v>13060</v>
      </c>
      <c r="E272">
        <v>7043</v>
      </c>
      <c r="F272">
        <v>1</v>
      </c>
      <c r="G272">
        <v>1306</v>
      </c>
      <c r="H272">
        <v>10</v>
      </c>
      <c r="I272" t="s">
        <v>45</v>
      </c>
      <c r="J272">
        <v>4</v>
      </c>
      <c r="K272" t="s">
        <v>46</v>
      </c>
      <c r="L272" t="s">
        <v>39</v>
      </c>
      <c r="M272" t="s">
        <v>16</v>
      </c>
      <c r="N272">
        <v>11754</v>
      </c>
      <c r="O272" t="s">
        <v>24</v>
      </c>
      <c r="P272">
        <v>4711</v>
      </c>
    </row>
    <row r="273" spans="1:16" x14ac:dyDescent="0.3">
      <c r="A273">
        <v>55001909</v>
      </c>
      <c r="B273">
        <v>207473</v>
      </c>
      <c r="C273">
        <v>691534</v>
      </c>
      <c r="D273">
        <v>5207</v>
      </c>
      <c r="E273">
        <v>7043</v>
      </c>
      <c r="F273">
        <v>1</v>
      </c>
      <c r="G273">
        <v>520.70000000000005</v>
      </c>
      <c r="H273">
        <v>10</v>
      </c>
      <c r="I273" t="s">
        <v>331</v>
      </c>
      <c r="J273">
        <v>2</v>
      </c>
      <c r="K273" t="s">
        <v>67</v>
      </c>
      <c r="L273" t="s">
        <v>39</v>
      </c>
      <c r="M273" t="s">
        <v>16</v>
      </c>
      <c r="N273">
        <v>4686.3</v>
      </c>
      <c r="O273" t="s">
        <v>22</v>
      </c>
      <c r="P273">
        <v>-2356.6999999999998</v>
      </c>
    </row>
    <row r="274" spans="1:16" x14ac:dyDescent="0.3">
      <c r="A274">
        <v>30068183</v>
      </c>
      <c r="B274">
        <v>207473</v>
      </c>
      <c r="C274">
        <v>895759</v>
      </c>
      <c r="D274">
        <v>17083</v>
      </c>
      <c r="E274">
        <v>7043</v>
      </c>
      <c r="F274">
        <v>3</v>
      </c>
      <c r="G274">
        <v>5124.8999999999996</v>
      </c>
      <c r="H274">
        <v>10</v>
      </c>
      <c r="I274" t="s">
        <v>301</v>
      </c>
      <c r="J274">
        <v>1</v>
      </c>
      <c r="K274" t="s">
        <v>205</v>
      </c>
      <c r="L274" t="s">
        <v>39</v>
      </c>
      <c r="M274" t="s">
        <v>15</v>
      </c>
      <c r="N274">
        <v>46124.1</v>
      </c>
      <c r="O274" t="s">
        <v>23</v>
      </c>
      <c r="P274">
        <v>24995.1</v>
      </c>
    </row>
    <row r="275" spans="1:16" x14ac:dyDescent="0.3">
      <c r="A275">
        <v>36772387</v>
      </c>
      <c r="B275">
        <v>207473</v>
      </c>
      <c r="C275">
        <v>979015</v>
      </c>
      <c r="D275">
        <v>2286</v>
      </c>
      <c r="E275">
        <v>7043</v>
      </c>
      <c r="F275">
        <v>1</v>
      </c>
      <c r="G275">
        <v>228.6</v>
      </c>
      <c r="H275">
        <v>10</v>
      </c>
      <c r="I275" t="s">
        <v>496</v>
      </c>
      <c r="J275">
        <v>2</v>
      </c>
      <c r="K275" t="s">
        <v>113</v>
      </c>
      <c r="L275" t="s">
        <v>39</v>
      </c>
      <c r="M275" t="s">
        <v>16</v>
      </c>
      <c r="N275">
        <v>2057.4</v>
      </c>
      <c r="O275" t="s">
        <v>22</v>
      </c>
      <c r="P275">
        <v>-4985.6000000000004</v>
      </c>
    </row>
    <row r="276" spans="1:16" x14ac:dyDescent="0.3">
      <c r="A276">
        <v>46850196</v>
      </c>
      <c r="B276">
        <v>207473</v>
      </c>
      <c r="C276">
        <v>908029</v>
      </c>
      <c r="D276">
        <v>9733</v>
      </c>
      <c r="E276">
        <v>7043</v>
      </c>
      <c r="F276">
        <v>1</v>
      </c>
      <c r="G276">
        <v>973.3</v>
      </c>
      <c r="H276">
        <v>10</v>
      </c>
      <c r="I276" t="s">
        <v>420</v>
      </c>
      <c r="J276">
        <v>3</v>
      </c>
      <c r="K276" t="s">
        <v>349</v>
      </c>
      <c r="L276" t="s">
        <v>39</v>
      </c>
      <c r="M276" t="s">
        <v>15</v>
      </c>
      <c r="N276">
        <v>8759.7000000000007</v>
      </c>
      <c r="O276" t="s">
        <v>21</v>
      </c>
      <c r="P276">
        <v>1716.7</v>
      </c>
    </row>
    <row r="277" spans="1:16" x14ac:dyDescent="0.3">
      <c r="A277">
        <v>59167775</v>
      </c>
      <c r="B277">
        <v>207473</v>
      </c>
      <c r="C277">
        <v>746012</v>
      </c>
      <c r="D277">
        <v>9008</v>
      </c>
      <c r="E277">
        <v>7043</v>
      </c>
      <c r="F277">
        <v>2</v>
      </c>
      <c r="G277">
        <v>1801.6</v>
      </c>
      <c r="H277">
        <v>10</v>
      </c>
      <c r="I277" t="s">
        <v>308</v>
      </c>
      <c r="J277">
        <v>1</v>
      </c>
      <c r="K277" t="s">
        <v>149</v>
      </c>
      <c r="L277" t="s">
        <v>39</v>
      </c>
      <c r="M277" t="s">
        <v>15</v>
      </c>
      <c r="N277">
        <v>16214.4</v>
      </c>
      <c r="O277" t="s">
        <v>22</v>
      </c>
      <c r="P277">
        <v>2128.4</v>
      </c>
    </row>
    <row r="278" spans="1:16" x14ac:dyDescent="0.3">
      <c r="A278">
        <v>64953237</v>
      </c>
      <c r="B278">
        <v>207473</v>
      </c>
      <c r="C278">
        <v>931663</v>
      </c>
      <c r="D278">
        <v>13886</v>
      </c>
      <c r="E278">
        <v>7043</v>
      </c>
      <c r="F278">
        <v>1</v>
      </c>
      <c r="G278">
        <v>1388.6</v>
      </c>
      <c r="H278">
        <v>10</v>
      </c>
      <c r="I278" t="s">
        <v>83</v>
      </c>
      <c r="J278">
        <v>2</v>
      </c>
      <c r="K278" t="s">
        <v>158</v>
      </c>
      <c r="L278" t="s">
        <v>39</v>
      </c>
      <c r="M278" t="s">
        <v>15</v>
      </c>
      <c r="N278">
        <v>12497.4</v>
      </c>
      <c r="O278" t="s">
        <v>22</v>
      </c>
      <c r="P278">
        <v>5454.4</v>
      </c>
    </row>
    <row r="279" spans="1:16" x14ac:dyDescent="0.3">
      <c r="A279">
        <v>42542167</v>
      </c>
      <c r="B279">
        <v>207473</v>
      </c>
      <c r="C279">
        <v>402647</v>
      </c>
      <c r="D279">
        <v>2921</v>
      </c>
      <c r="E279">
        <v>7043</v>
      </c>
      <c r="F279">
        <v>2</v>
      </c>
      <c r="G279">
        <v>584.20000000000005</v>
      </c>
      <c r="H279">
        <v>10</v>
      </c>
      <c r="I279" t="s">
        <v>114</v>
      </c>
      <c r="J279">
        <v>5</v>
      </c>
      <c r="K279" t="s">
        <v>42</v>
      </c>
      <c r="L279" t="s">
        <v>39</v>
      </c>
      <c r="M279" t="s">
        <v>15</v>
      </c>
      <c r="N279">
        <v>5257.8</v>
      </c>
      <c r="O279" t="s">
        <v>21</v>
      </c>
      <c r="P279">
        <v>-8828.2000000000007</v>
      </c>
    </row>
    <row r="280" spans="1:16" x14ac:dyDescent="0.3">
      <c r="A280">
        <v>20988446</v>
      </c>
      <c r="B280">
        <v>126225</v>
      </c>
      <c r="C280">
        <v>348213</v>
      </c>
      <c r="D280">
        <v>7716</v>
      </c>
      <c r="E280">
        <v>4833</v>
      </c>
      <c r="F280">
        <v>1</v>
      </c>
      <c r="G280">
        <v>771.6</v>
      </c>
      <c r="H280">
        <v>10</v>
      </c>
      <c r="I280" t="s">
        <v>129</v>
      </c>
      <c r="J280">
        <v>1</v>
      </c>
      <c r="K280" t="s">
        <v>549</v>
      </c>
      <c r="L280" t="s">
        <v>39</v>
      </c>
      <c r="M280" t="s">
        <v>17</v>
      </c>
      <c r="N280">
        <v>6944.4</v>
      </c>
      <c r="O280" t="s">
        <v>23</v>
      </c>
      <c r="P280">
        <v>2111.4</v>
      </c>
    </row>
    <row r="281" spans="1:16" x14ac:dyDescent="0.3">
      <c r="A281">
        <v>71204580</v>
      </c>
      <c r="B281">
        <v>207473</v>
      </c>
      <c r="C281">
        <v>980009</v>
      </c>
      <c r="D281">
        <v>2337</v>
      </c>
      <c r="E281">
        <v>7043</v>
      </c>
      <c r="F281">
        <v>1</v>
      </c>
      <c r="G281">
        <v>233.7</v>
      </c>
      <c r="H281">
        <v>10</v>
      </c>
      <c r="I281" t="s">
        <v>515</v>
      </c>
      <c r="J281">
        <v>4</v>
      </c>
      <c r="K281" t="s">
        <v>436</v>
      </c>
      <c r="L281" t="s">
        <v>39</v>
      </c>
      <c r="M281" t="s">
        <v>15</v>
      </c>
      <c r="N281">
        <v>2103.3000000000002</v>
      </c>
      <c r="O281" t="s">
        <v>21</v>
      </c>
      <c r="P281">
        <v>-4939.7</v>
      </c>
    </row>
    <row r="282" spans="1:16" x14ac:dyDescent="0.3">
      <c r="A282">
        <v>20202996</v>
      </c>
      <c r="B282">
        <v>207473</v>
      </c>
      <c r="C282">
        <v>377715</v>
      </c>
      <c r="D282">
        <v>16890</v>
      </c>
      <c r="E282">
        <v>7043</v>
      </c>
      <c r="F282">
        <v>1</v>
      </c>
      <c r="G282">
        <v>1689</v>
      </c>
      <c r="H282">
        <v>10</v>
      </c>
      <c r="I282" t="s">
        <v>70</v>
      </c>
      <c r="J282">
        <v>5</v>
      </c>
      <c r="K282" t="s">
        <v>433</v>
      </c>
      <c r="L282" t="s">
        <v>39</v>
      </c>
      <c r="M282" t="s">
        <v>16</v>
      </c>
      <c r="N282">
        <v>15201</v>
      </c>
      <c r="O282" t="s">
        <v>20</v>
      </c>
      <c r="P282">
        <v>8158</v>
      </c>
    </row>
    <row r="283" spans="1:16" x14ac:dyDescent="0.3">
      <c r="A283">
        <v>92493631</v>
      </c>
      <c r="B283">
        <v>126225</v>
      </c>
      <c r="C283">
        <v>300976</v>
      </c>
      <c r="D283">
        <v>3841</v>
      </c>
      <c r="E283">
        <v>4833</v>
      </c>
      <c r="F283">
        <v>3</v>
      </c>
      <c r="G283">
        <v>1152.3</v>
      </c>
      <c r="H283">
        <v>10</v>
      </c>
      <c r="I283" t="s">
        <v>124</v>
      </c>
      <c r="J283">
        <v>7</v>
      </c>
      <c r="K283" t="s">
        <v>200</v>
      </c>
      <c r="L283" t="s">
        <v>39</v>
      </c>
      <c r="M283" t="s">
        <v>16</v>
      </c>
      <c r="N283">
        <v>10370.700000000001</v>
      </c>
      <c r="O283" t="s">
        <v>23</v>
      </c>
      <c r="P283">
        <v>-4128.3</v>
      </c>
    </row>
    <row r="284" spans="1:16" x14ac:dyDescent="0.3">
      <c r="A284">
        <v>77491435</v>
      </c>
      <c r="B284">
        <v>872246</v>
      </c>
      <c r="C284">
        <v>482495</v>
      </c>
      <c r="D284">
        <v>6068</v>
      </c>
      <c r="E284">
        <v>8679</v>
      </c>
      <c r="F284">
        <v>1</v>
      </c>
      <c r="G284">
        <v>606.79999999999995</v>
      </c>
      <c r="H284">
        <v>10</v>
      </c>
      <c r="I284" t="s">
        <v>185</v>
      </c>
      <c r="J284">
        <v>3</v>
      </c>
      <c r="K284" t="s">
        <v>89</v>
      </c>
      <c r="L284" t="s">
        <v>39</v>
      </c>
      <c r="M284" t="s">
        <v>15</v>
      </c>
      <c r="N284">
        <v>5461.2</v>
      </c>
      <c r="O284" t="s">
        <v>23</v>
      </c>
      <c r="P284">
        <v>-3217.8</v>
      </c>
    </row>
    <row r="285" spans="1:16" x14ac:dyDescent="0.3">
      <c r="A285">
        <v>45835371</v>
      </c>
      <c r="B285">
        <v>126225</v>
      </c>
      <c r="C285">
        <v>980900</v>
      </c>
      <c r="D285">
        <v>5518</v>
      </c>
      <c r="E285">
        <v>4833</v>
      </c>
      <c r="F285">
        <v>1</v>
      </c>
      <c r="G285">
        <v>551.79999999999995</v>
      </c>
      <c r="H285">
        <v>10</v>
      </c>
      <c r="I285" t="s">
        <v>219</v>
      </c>
      <c r="J285">
        <v>5</v>
      </c>
      <c r="K285" t="s">
        <v>214</v>
      </c>
      <c r="L285" t="s">
        <v>39</v>
      </c>
      <c r="M285" t="s">
        <v>17</v>
      </c>
      <c r="N285">
        <v>4966.2</v>
      </c>
      <c r="O285" t="s">
        <v>21</v>
      </c>
      <c r="P285">
        <v>133.19999999999999</v>
      </c>
    </row>
    <row r="286" spans="1:16" x14ac:dyDescent="0.3">
      <c r="A286">
        <v>80372842</v>
      </c>
      <c r="B286">
        <v>126225</v>
      </c>
      <c r="C286">
        <v>497223</v>
      </c>
      <c r="D286">
        <v>12442</v>
      </c>
      <c r="E286">
        <v>4833</v>
      </c>
      <c r="F286">
        <v>1</v>
      </c>
      <c r="G286">
        <v>1244.2</v>
      </c>
      <c r="H286">
        <v>10</v>
      </c>
      <c r="I286" t="s">
        <v>48</v>
      </c>
      <c r="J286">
        <v>3</v>
      </c>
      <c r="K286" t="s">
        <v>195</v>
      </c>
      <c r="L286" t="s">
        <v>39</v>
      </c>
      <c r="M286" t="s">
        <v>15</v>
      </c>
      <c r="N286">
        <v>11197.8</v>
      </c>
      <c r="O286" t="s">
        <v>20</v>
      </c>
      <c r="P286">
        <v>6364.8</v>
      </c>
    </row>
    <row r="287" spans="1:16" x14ac:dyDescent="0.3">
      <c r="A287">
        <v>93370583</v>
      </c>
      <c r="B287">
        <v>872246</v>
      </c>
      <c r="C287">
        <v>396243</v>
      </c>
      <c r="D287">
        <v>12939</v>
      </c>
      <c r="E287">
        <v>8679</v>
      </c>
      <c r="F287">
        <v>1</v>
      </c>
      <c r="G287">
        <v>1293.9000000000001</v>
      </c>
      <c r="H287">
        <v>10</v>
      </c>
      <c r="I287" t="s">
        <v>232</v>
      </c>
      <c r="J287">
        <v>2</v>
      </c>
      <c r="K287" t="s">
        <v>233</v>
      </c>
      <c r="L287" t="s">
        <v>39</v>
      </c>
      <c r="M287" t="s">
        <v>16</v>
      </c>
      <c r="N287">
        <v>11645.1</v>
      </c>
      <c r="O287" t="s">
        <v>20</v>
      </c>
      <c r="P287">
        <v>2966.1</v>
      </c>
    </row>
    <row r="288" spans="1:16" x14ac:dyDescent="0.3">
      <c r="A288">
        <v>19774839</v>
      </c>
      <c r="B288">
        <v>872246</v>
      </c>
      <c r="C288">
        <v>744719</v>
      </c>
      <c r="D288">
        <v>18077</v>
      </c>
      <c r="E288">
        <v>8679</v>
      </c>
      <c r="F288">
        <v>1</v>
      </c>
      <c r="G288">
        <v>1807.7</v>
      </c>
      <c r="H288">
        <v>10</v>
      </c>
      <c r="I288" t="s">
        <v>149</v>
      </c>
      <c r="J288">
        <v>1</v>
      </c>
      <c r="K288" t="s">
        <v>414</v>
      </c>
      <c r="L288" t="s">
        <v>39</v>
      </c>
      <c r="M288" t="s">
        <v>17</v>
      </c>
      <c r="N288">
        <v>16269.3</v>
      </c>
      <c r="O288" t="s">
        <v>23</v>
      </c>
      <c r="P288">
        <v>7590.3</v>
      </c>
    </row>
    <row r="289" spans="1:16" x14ac:dyDescent="0.3">
      <c r="A289">
        <v>20607151</v>
      </c>
      <c r="B289">
        <v>126225</v>
      </c>
      <c r="C289">
        <v>531064</v>
      </c>
      <c r="D289">
        <v>9004</v>
      </c>
      <c r="E289">
        <v>4833</v>
      </c>
      <c r="F289">
        <v>1</v>
      </c>
      <c r="G289">
        <v>900.4</v>
      </c>
      <c r="H289">
        <v>10</v>
      </c>
      <c r="I289" t="s">
        <v>163</v>
      </c>
      <c r="J289">
        <v>2</v>
      </c>
      <c r="K289" t="s">
        <v>164</v>
      </c>
      <c r="L289" t="s">
        <v>39</v>
      </c>
      <c r="M289" t="s">
        <v>15</v>
      </c>
      <c r="N289">
        <v>8103.6</v>
      </c>
      <c r="O289" t="s">
        <v>22</v>
      </c>
      <c r="P289">
        <v>3270.6</v>
      </c>
    </row>
    <row r="290" spans="1:16" x14ac:dyDescent="0.3">
      <c r="A290">
        <v>45482091</v>
      </c>
      <c r="B290">
        <v>126225</v>
      </c>
      <c r="C290">
        <v>385636</v>
      </c>
      <c r="D290">
        <v>12698</v>
      </c>
      <c r="E290">
        <v>4833</v>
      </c>
      <c r="F290">
        <v>1</v>
      </c>
      <c r="G290">
        <v>1269.8</v>
      </c>
      <c r="H290">
        <v>10</v>
      </c>
      <c r="I290" t="s">
        <v>210</v>
      </c>
      <c r="J290">
        <v>5</v>
      </c>
      <c r="K290" t="s">
        <v>416</v>
      </c>
      <c r="L290" t="s">
        <v>39</v>
      </c>
      <c r="M290" t="s">
        <v>16</v>
      </c>
      <c r="N290">
        <v>11428.2</v>
      </c>
      <c r="O290" t="s">
        <v>20</v>
      </c>
      <c r="P290">
        <v>6595.2</v>
      </c>
    </row>
    <row r="291" spans="1:16" x14ac:dyDescent="0.3">
      <c r="A291">
        <v>96691619</v>
      </c>
      <c r="B291">
        <v>872246</v>
      </c>
      <c r="C291">
        <v>827761</v>
      </c>
      <c r="D291">
        <v>5182</v>
      </c>
      <c r="E291">
        <v>8679</v>
      </c>
      <c r="F291">
        <v>1</v>
      </c>
      <c r="G291">
        <v>518.20000000000005</v>
      </c>
      <c r="H291">
        <v>10</v>
      </c>
      <c r="I291" t="s">
        <v>433</v>
      </c>
      <c r="J291">
        <v>7</v>
      </c>
      <c r="K291" t="s">
        <v>132</v>
      </c>
      <c r="L291" t="s">
        <v>39</v>
      </c>
      <c r="M291" t="s">
        <v>16</v>
      </c>
      <c r="N291">
        <v>4663.8</v>
      </c>
      <c r="O291" t="s">
        <v>20</v>
      </c>
      <c r="P291">
        <v>-4015.2</v>
      </c>
    </row>
    <row r="292" spans="1:16" x14ac:dyDescent="0.3">
      <c r="A292">
        <v>61028283</v>
      </c>
      <c r="B292">
        <v>126225</v>
      </c>
      <c r="C292">
        <v>973422</v>
      </c>
      <c r="D292">
        <v>2999</v>
      </c>
      <c r="E292">
        <v>4833</v>
      </c>
      <c r="F292">
        <v>2</v>
      </c>
      <c r="G292">
        <v>599.79999999999995</v>
      </c>
      <c r="H292">
        <v>10</v>
      </c>
      <c r="I292" t="s">
        <v>435</v>
      </c>
      <c r="J292">
        <v>5</v>
      </c>
      <c r="K292" t="s">
        <v>423</v>
      </c>
      <c r="L292" t="s">
        <v>39</v>
      </c>
      <c r="M292" t="s">
        <v>17</v>
      </c>
      <c r="N292">
        <v>5398.2</v>
      </c>
      <c r="O292" t="s">
        <v>20</v>
      </c>
      <c r="P292">
        <v>-4267.8</v>
      </c>
    </row>
    <row r="293" spans="1:16" x14ac:dyDescent="0.3">
      <c r="A293">
        <v>26104026</v>
      </c>
      <c r="B293">
        <v>872246</v>
      </c>
      <c r="C293">
        <v>909794</v>
      </c>
      <c r="D293">
        <v>2505</v>
      </c>
      <c r="E293">
        <v>8679</v>
      </c>
      <c r="F293">
        <v>1</v>
      </c>
      <c r="G293">
        <v>250.5</v>
      </c>
      <c r="H293">
        <v>10</v>
      </c>
      <c r="I293" t="s">
        <v>520</v>
      </c>
      <c r="J293">
        <v>4</v>
      </c>
      <c r="K293" t="s">
        <v>107</v>
      </c>
      <c r="L293" t="s">
        <v>39</v>
      </c>
      <c r="M293" t="s">
        <v>15</v>
      </c>
      <c r="N293">
        <v>2254.5</v>
      </c>
      <c r="O293" t="s">
        <v>21</v>
      </c>
      <c r="P293">
        <v>-6424.5</v>
      </c>
    </row>
    <row r="294" spans="1:16" x14ac:dyDescent="0.3">
      <c r="A294">
        <v>80162053</v>
      </c>
      <c r="B294">
        <v>872246</v>
      </c>
      <c r="C294">
        <v>959587</v>
      </c>
      <c r="D294">
        <v>4608</v>
      </c>
      <c r="E294">
        <v>8679</v>
      </c>
      <c r="F294">
        <v>2</v>
      </c>
      <c r="G294">
        <v>921.6</v>
      </c>
      <c r="H294">
        <v>10</v>
      </c>
      <c r="I294" t="s">
        <v>218</v>
      </c>
      <c r="J294">
        <v>2</v>
      </c>
      <c r="K294" t="s">
        <v>155</v>
      </c>
      <c r="L294" t="s">
        <v>39</v>
      </c>
      <c r="M294" t="s">
        <v>15</v>
      </c>
      <c r="N294">
        <v>8294.4</v>
      </c>
      <c r="O294" t="s">
        <v>23</v>
      </c>
      <c r="P294">
        <v>-9063.6</v>
      </c>
    </row>
    <row r="295" spans="1:16" x14ac:dyDescent="0.3">
      <c r="A295">
        <v>47543473</v>
      </c>
      <c r="B295">
        <v>126225</v>
      </c>
      <c r="C295">
        <v>200205</v>
      </c>
      <c r="D295">
        <v>9530</v>
      </c>
      <c r="E295">
        <v>4833</v>
      </c>
      <c r="F295">
        <v>2</v>
      </c>
      <c r="G295">
        <v>1906</v>
      </c>
      <c r="H295">
        <v>10</v>
      </c>
      <c r="I295" t="s">
        <v>317</v>
      </c>
      <c r="J295">
        <v>1</v>
      </c>
      <c r="K295" t="s">
        <v>193</v>
      </c>
      <c r="L295" t="s">
        <v>39</v>
      </c>
      <c r="M295" t="s">
        <v>16</v>
      </c>
      <c r="N295">
        <v>17154</v>
      </c>
      <c r="O295" t="s">
        <v>23</v>
      </c>
      <c r="P295">
        <v>7488</v>
      </c>
    </row>
    <row r="296" spans="1:16" x14ac:dyDescent="0.3">
      <c r="A296">
        <v>80669879</v>
      </c>
      <c r="B296">
        <v>872246</v>
      </c>
      <c r="C296">
        <v>935395</v>
      </c>
      <c r="D296">
        <v>9097</v>
      </c>
      <c r="E296">
        <v>8679</v>
      </c>
      <c r="F296">
        <v>2</v>
      </c>
      <c r="G296">
        <v>1819.4</v>
      </c>
      <c r="H296">
        <v>10</v>
      </c>
      <c r="I296" t="s">
        <v>270</v>
      </c>
      <c r="J296">
        <v>6</v>
      </c>
      <c r="K296" t="s">
        <v>413</v>
      </c>
      <c r="L296" t="s">
        <v>39</v>
      </c>
      <c r="M296" t="s">
        <v>15</v>
      </c>
      <c r="N296">
        <v>16374.6</v>
      </c>
      <c r="O296" t="s">
        <v>23</v>
      </c>
      <c r="P296">
        <v>-983.4</v>
      </c>
    </row>
    <row r="297" spans="1:16" x14ac:dyDescent="0.3">
      <c r="A297">
        <v>42472386</v>
      </c>
      <c r="B297">
        <v>872246</v>
      </c>
      <c r="C297">
        <v>538756</v>
      </c>
      <c r="D297">
        <v>10985</v>
      </c>
      <c r="E297">
        <v>8679</v>
      </c>
      <c r="F297">
        <v>2</v>
      </c>
      <c r="G297">
        <v>2197</v>
      </c>
      <c r="H297">
        <v>10</v>
      </c>
      <c r="I297" t="s">
        <v>215</v>
      </c>
      <c r="J297">
        <v>6</v>
      </c>
      <c r="K297" t="s">
        <v>243</v>
      </c>
      <c r="L297" t="s">
        <v>39</v>
      </c>
      <c r="M297" t="s">
        <v>16</v>
      </c>
      <c r="N297">
        <v>19773</v>
      </c>
      <c r="O297" t="s">
        <v>21</v>
      </c>
      <c r="P297">
        <v>2415</v>
      </c>
    </row>
    <row r="298" spans="1:16" x14ac:dyDescent="0.3">
      <c r="A298">
        <v>23770458</v>
      </c>
      <c r="B298">
        <v>872246</v>
      </c>
      <c r="C298">
        <v>351884</v>
      </c>
      <c r="D298">
        <v>5579</v>
      </c>
      <c r="E298">
        <v>8679</v>
      </c>
      <c r="F298">
        <v>1</v>
      </c>
      <c r="G298">
        <v>557.9</v>
      </c>
      <c r="H298">
        <v>10</v>
      </c>
      <c r="I298" t="s">
        <v>517</v>
      </c>
      <c r="J298">
        <v>2</v>
      </c>
      <c r="K298" t="s">
        <v>372</v>
      </c>
      <c r="L298" t="s">
        <v>39</v>
      </c>
      <c r="M298" t="s">
        <v>15</v>
      </c>
      <c r="N298">
        <v>5021.1000000000004</v>
      </c>
      <c r="O298" t="s">
        <v>23</v>
      </c>
      <c r="P298">
        <v>-3657.9</v>
      </c>
    </row>
    <row r="299" spans="1:16" x14ac:dyDescent="0.3">
      <c r="A299">
        <v>85647532</v>
      </c>
      <c r="B299">
        <v>126225</v>
      </c>
      <c r="C299">
        <v>726725</v>
      </c>
      <c r="D299">
        <v>2254</v>
      </c>
      <c r="E299">
        <v>4833</v>
      </c>
      <c r="F299">
        <v>1</v>
      </c>
      <c r="G299">
        <v>225.4</v>
      </c>
      <c r="H299">
        <v>10</v>
      </c>
      <c r="I299" t="s">
        <v>132</v>
      </c>
      <c r="J299">
        <v>5</v>
      </c>
      <c r="K299" t="s">
        <v>467</v>
      </c>
      <c r="L299" t="s">
        <v>39</v>
      </c>
      <c r="M299" t="s">
        <v>15</v>
      </c>
      <c r="N299">
        <v>2028.6</v>
      </c>
      <c r="O299" t="s">
        <v>21</v>
      </c>
      <c r="P299">
        <v>-2804.4</v>
      </c>
    </row>
    <row r="300" spans="1:16" x14ac:dyDescent="0.3">
      <c r="A300">
        <v>55314533</v>
      </c>
      <c r="B300">
        <v>872246</v>
      </c>
      <c r="C300">
        <v>832789</v>
      </c>
      <c r="D300">
        <v>16490</v>
      </c>
      <c r="E300">
        <v>8679</v>
      </c>
      <c r="F300">
        <v>1</v>
      </c>
      <c r="G300">
        <v>1649</v>
      </c>
      <c r="H300">
        <v>10</v>
      </c>
      <c r="I300" t="s">
        <v>247</v>
      </c>
      <c r="J300">
        <v>5</v>
      </c>
      <c r="K300" t="s">
        <v>389</v>
      </c>
      <c r="L300" t="s">
        <v>39</v>
      </c>
      <c r="M300" t="s">
        <v>18</v>
      </c>
      <c r="N300">
        <v>14841</v>
      </c>
      <c r="O300" t="s">
        <v>23</v>
      </c>
      <c r="P300">
        <v>6162</v>
      </c>
    </row>
    <row r="301" spans="1:16" x14ac:dyDescent="0.3">
      <c r="A301">
        <v>63798927</v>
      </c>
      <c r="B301">
        <v>872246</v>
      </c>
      <c r="C301">
        <v>864442</v>
      </c>
      <c r="D301">
        <v>13969</v>
      </c>
      <c r="E301">
        <v>8679</v>
      </c>
      <c r="F301">
        <v>2</v>
      </c>
      <c r="G301">
        <v>2793.8</v>
      </c>
      <c r="H301">
        <v>10</v>
      </c>
      <c r="I301" t="s">
        <v>490</v>
      </c>
      <c r="J301">
        <v>3</v>
      </c>
      <c r="K301" t="s">
        <v>242</v>
      </c>
      <c r="L301" t="s">
        <v>39</v>
      </c>
      <c r="M301" t="s">
        <v>15</v>
      </c>
      <c r="N301">
        <v>25144.2</v>
      </c>
      <c r="O301" t="s">
        <v>23</v>
      </c>
      <c r="P301">
        <v>7786.2</v>
      </c>
    </row>
    <row r="302" spans="1:16" x14ac:dyDescent="0.3">
      <c r="A302">
        <v>89968863</v>
      </c>
      <c r="B302">
        <v>872246</v>
      </c>
      <c r="C302">
        <v>565004</v>
      </c>
      <c r="D302">
        <v>10663</v>
      </c>
      <c r="E302">
        <v>8679</v>
      </c>
      <c r="F302">
        <v>1</v>
      </c>
      <c r="G302">
        <v>1066.3</v>
      </c>
      <c r="H302">
        <v>10</v>
      </c>
      <c r="I302" t="s">
        <v>46</v>
      </c>
      <c r="J302">
        <v>5</v>
      </c>
      <c r="K302" t="s">
        <v>449</v>
      </c>
      <c r="L302" t="s">
        <v>39</v>
      </c>
      <c r="M302" t="s">
        <v>15</v>
      </c>
      <c r="N302">
        <v>9596.7000000000007</v>
      </c>
      <c r="O302" t="s">
        <v>21</v>
      </c>
      <c r="P302">
        <v>917.7</v>
      </c>
    </row>
    <row r="303" spans="1:16" x14ac:dyDescent="0.3">
      <c r="A303">
        <v>91214453</v>
      </c>
      <c r="B303">
        <v>126225</v>
      </c>
      <c r="C303">
        <v>727611</v>
      </c>
      <c r="D303">
        <v>10117</v>
      </c>
      <c r="E303">
        <v>4833</v>
      </c>
      <c r="F303">
        <v>1</v>
      </c>
      <c r="G303">
        <v>1011.7</v>
      </c>
      <c r="H303">
        <v>10</v>
      </c>
      <c r="I303" t="s">
        <v>537</v>
      </c>
      <c r="J303">
        <v>5</v>
      </c>
      <c r="K303" t="s">
        <v>183</v>
      </c>
      <c r="L303" t="s">
        <v>39</v>
      </c>
      <c r="M303" t="s">
        <v>15</v>
      </c>
      <c r="N303">
        <v>9105.2999999999993</v>
      </c>
      <c r="O303" t="s">
        <v>21</v>
      </c>
      <c r="P303">
        <v>4272.3</v>
      </c>
    </row>
    <row r="304" spans="1:16" x14ac:dyDescent="0.3">
      <c r="A304">
        <v>81891784</v>
      </c>
      <c r="B304">
        <v>872246</v>
      </c>
      <c r="C304">
        <v>965344</v>
      </c>
      <c r="D304">
        <v>18929</v>
      </c>
      <c r="E304">
        <v>8679</v>
      </c>
      <c r="F304">
        <v>1</v>
      </c>
      <c r="G304">
        <v>1892.9</v>
      </c>
      <c r="H304">
        <v>10</v>
      </c>
      <c r="I304" t="s">
        <v>109</v>
      </c>
      <c r="J304">
        <v>6</v>
      </c>
      <c r="K304" t="s">
        <v>271</v>
      </c>
      <c r="L304" t="s">
        <v>39</v>
      </c>
      <c r="M304" t="s">
        <v>15</v>
      </c>
      <c r="N304">
        <v>17036.099999999999</v>
      </c>
      <c r="O304" t="s">
        <v>22</v>
      </c>
      <c r="P304">
        <v>8357.1</v>
      </c>
    </row>
    <row r="305" spans="1:16" x14ac:dyDescent="0.3">
      <c r="A305">
        <v>73481353</v>
      </c>
      <c r="B305">
        <v>246316</v>
      </c>
      <c r="C305">
        <v>383785</v>
      </c>
      <c r="D305">
        <v>18537</v>
      </c>
      <c r="E305">
        <v>13689</v>
      </c>
      <c r="F305">
        <v>1</v>
      </c>
      <c r="G305">
        <v>1853.7</v>
      </c>
      <c r="H305">
        <v>10</v>
      </c>
      <c r="I305" t="s">
        <v>61</v>
      </c>
      <c r="J305">
        <v>1</v>
      </c>
      <c r="K305" t="s">
        <v>62</v>
      </c>
      <c r="L305" t="s">
        <v>39</v>
      </c>
      <c r="M305" t="s">
        <v>15</v>
      </c>
      <c r="N305">
        <v>16683.3</v>
      </c>
      <c r="O305" t="s">
        <v>21</v>
      </c>
      <c r="P305">
        <v>2994.3</v>
      </c>
    </row>
    <row r="306" spans="1:16" x14ac:dyDescent="0.3">
      <c r="A306">
        <v>92097999</v>
      </c>
      <c r="B306">
        <v>246316</v>
      </c>
      <c r="C306">
        <v>993454</v>
      </c>
      <c r="D306">
        <v>19060</v>
      </c>
      <c r="E306">
        <v>13689</v>
      </c>
      <c r="F306">
        <v>1</v>
      </c>
      <c r="G306">
        <v>1906</v>
      </c>
      <c r="H306">
        <v>10</v>
      </c>
      <c r="I306" t="s">
        <v>210</v>
      </c>
      <c r="J306">
        <v>3</v>
      </c>
      <c r="K306" t="s">
        <v>253</v>
      </c>
      <c r="L306" t="s">
        <v>39</v>
      </c>
      <c r="M306" t="s">
        <v>15</v>
      </c>
      <c r="N306">
        <v>17154</v>
      </c>
      <c r="O306" t="s">
        <v>22</v>
      </c>
      <c r="P306">
        <v>3465</v>
      </c>
    </row>
    <row r="307" spans="1:16" x14ac:dyDescent="0.3">
      <c r="A307">
        <v>14835614</v>
      </c>
      <c r="B307">
        <v>246316</v>
      </c>
      <c r="C307">
        <v>754718</v>
      </c>
      <c r="D307">
        <v>5494</v>
      </c>
      <c r="E307">
        <v>13689</v>
      </c>
      <c r="F307">
        <v>1</v>
      </c>
      <c r="G307">
        <v>549.4</v>
      </c>
      <c r="H307">
        <v>10</v>
      </c>
      <c r="I307" t="s">
        <v>267</v>
      </c>
      <c r="J307">
        <v>1</v>
      </c>
      <c r="K307" t="s">
        <v>300</v>
      </c>
      <c r="L307" t="s">
        <v>39</v>
      </c>
      <c r="M307" t="s">
        <v>15</v>
      </c>
      <c r="N307">
        <v>4944.6000000000004</v>
      </c>
      <c r="O307" t="s">
        <v>23</v>
      </c>
      <c r="P307">
        <v>-8744.4</v>
      </c>
    </row>
    <row r="308" spans="1:16" x14ac:dyDescent="0.3">
      <c r="A308">
        <v>45630292</v>
      </c>
      <c r="B308">
        <v>246316</v>
      </c>
      <c r="C308">
        <v>918651</v>
      </c>
      <c r="D308">
        <v>16088</v>
      </c>
      <c r="E308">
        <v>13689</v>
      </c>
      <c r="F308">
        <v>2</v>
      </c>
      <c r="G308">
        <v>3217.6</v>
      </c>
      <c r="H308">
        <v>10</v>
      </c>
      <c r="I308" t="s">
        <v>204</v>
      </c>
      <c r="J308">
        <v>1</v>
      </c>
      <c r="K308" t="s">
        <v>360</v>
      </c>
      <c r="L308" t="s">
        <v>39</v>
      </c>
      <c r="M308" t="s">
        <v>15</v>
      </c>
      <c r="N308">
        <v>28958.400000000001</v>
      </c>
      <c r="O308" t="s">
        <v>20</v>
      </c>
      <c r="P308">
        <v>1580.4</v>
      </c>
    </row>
    <row r="309" spans="1:16" x14ac:dyDescent="0.3">
      <c r="A309">
        <v>33357554</v>
      </c>
      <c r="B309">
        <v>246316</v>
      </c>
      <c r="C309">
        <v>895186</v>
      </c>
      <c r="D309">
        <v>17587</v>
      </c>
      <c r="E309">
        <v>13689</v>
      </c>
      <c r="F309">
        <v>1</v>
      </c>
      <c r="G309">
        <v>1758.7</v>
      </c>
      <c r="H309">
        <v>10</v>
      </c>
      <c r="I309" t="s">
        <v>343</v>
      </c>
      <c r="J309">
        <v>5</v>
      </c>
      <c r="K309" t="s">
        <v>98</v>
      </c>
      <c r="L309" t="s">
        <v>39</v>
      </c>
      <c r="M309" t="s">
        <v>15</v>
      </c>
      <c r="N309">
        <v>15828.3</v>
      </c>
      <c r="O309" t="s">
        <v>23</v>
      </c>
      <c r="P309">
        <v>2139.3000000000002</v>
      </c>
    </row>
    <row r="310" spans="1:16" x14ac:dyDescent="0.3">
      <c r="A310">
        <v>73509974</v>
      </c>
      <c r="B310">
        <v>246316</v>
      </c>
      <c r="C310">
        <v>328074</v>
      </c>
      <c r="D310">
        <v>15059</v>
      </c>
      <c r="E310">
        <v>13689</v>
      </c>
      <c r="F310">
        <v>2</v>
      </c>
      <c r="G310">
        <v>3011.8</v>
      </c>
      <c r="H310">
        <v>10</v>
      </c>
      <c r="I310" t="s">
        <v>313</v>
      </c>
      <c r="J310">
        <v>6</v>
      </c>
      <c r="K310" t="s">
        <v>61</v>
      </c>
      <c r="L310" t="s">
        <v>39</v>
      </c>
      <c r="M310" t="s">
        <v>18</v>
      </c>
      <c r="N310">
        <v>27106.2</v>
      </c>
      <c r="O310" t="s">
        <v>22</v>
      </c>
      <c r="P310">
        <v>-271.8</v>
      </c>
    </row>
    <row r="311" spans="1:16" x14ac:dyDescent="0.3">
      <c r="A311">
        <v>74119726</v>
      </c>
      <c r="B311">
        <v>246316</v>
      </c>
      <c r="C311">
        <v>755132</v>
      </c>
      <c r="D311">
        <v>4154</v>
      </c>
      <c r="E311">
        <v>13689</v>
      </c>
      <c r="F311">
        <v>1</v>
      </c>
      <c r="G311">
        <v>415.4</v>
      </c>
      <c r="H311">
        <v>10</v>
      </c>
      <c r="I311" t="s">
        <v>495</v>
      </c>
      <c r="J311">
        <v>1</v>
      </c>
      <c r="K311" t="s">
        <v>244</v>
      </c>
      <c r="L311" t="s">
        <v>39</v>
      </c>
      <c r="M311" t="s">
        <v>16</v>
      </c>
      <c r="N311">
        <v>3738.6</v>
      </c>
      <c r="O311" t="s">
        <v>21</v>
      </c>
      <c r="P311">
        <v>-9950.4</v>
      </c>
    </row>
    <row r="312" spans="1:16" x14ac:dyDescent="0.3">
      <c r="A312">
        <v>49910061</v>
      </c>
      <c r="B312">
        <v>246316</v>
      </c>
      <c r="C312">
        <v>206918</v>
      </c>
      <c r="D312">
        <v>17170</v>
      </c>
      <c r="E312">
        <v>13689</v>
      </c>
      <c r="F312">
        <v>1</v>
      </c>
      <c r="G312">
        <v>1717</v>
      </c>
      <c r="H312">
        <v>10</v>
      </c>
      <c r="I312" t="s">
        <v>68</v>
      </c>
      <c r="J312">
        <v>3</v>
      </c>
      <c r="K312" t="s">
        <v>339</v>
      </c>
      <c r="L312" t="s">
        <v>39</v>
      </c>
      <c r="M312" t="s">
        <v>18</v>
      </c>
      <c r="N312">
        <v>15453</v>
      </c>
      <c r="O312" t="s">
        <v>20</v>
      </c>
      <c r="P312">
        <v>1764</v>
      </c>
    </row>
    <row r="313" spans="1:16" x14ac:dyDescent="0.3">
      <c r="A313">
        <v>60628276</v>
      </c>
      <c r="B313">
        <v>246316</v>
      </c>
      <c r="C313">
        <v>614337</v>
      </c>
      <c r="D313">
        <v>17711</v>
      </c>
      <c r="E313">
        <v>13689</v>
      </c>
      <c r="F313">
        <v>1</v>
      </c>
      <c r="G313">
        <v>1771.1</v>
      </c>
      <c r="H313">
        <v>10</v>
      </c>
      <c r="I313" t="s">
        <v>56</v>
      </c>
      <c r="J313">
        <v>1</v>
      </c>
      <c r="K313" t="s">
        <v>344</v>
      </c>
      <c r="L313" t="s">
        <v>39</v>
      </c>
      <c r="M313" t="s">
        <v>18</v>
      </c>
      <c r="N313">
        <v>15939.9</v>
      </c>
      <c r="O313" t="s">
        <v>21</v>
      </c>
      <c r="P313">
        <v>2250.9</v>
      </c>
    </row>
    <row r="314" spans="1:16" x14ac:dyDescent="0.3">
      <c r="A314">
        <v>72312933</v>
      </c>
      <c r="B314">
        <v>246316</v>
      </c>
      <c r="C314">
        <v>257187</v>
      </c>
      <c r="D314">
        <v>4316</v>
      </c>
      <c r="E314">
        <v>13689</v>
      </c>
      <c r="F314">
        <v>3</v>
      </c>
      <c r="G314">
        <v>1294.8</v>
      </c>
      <c r="H314">
        <v>10</v>
      </c>
      <c r="I314" t="s">
        <v>109</v>
      </c>
      <c r="J314">
        <v>7</v>
      </c>
      <c r="K314" t="s">
        <v>460</v>
      </c>
      <c r="L314" t="s">
        <v>39</v>
      </c>
      <c r="M314" t="s">
        <v>15</v>
      </c>
      <c r="N314">
        <v>11653.2</v>
      </c>
      <c r="O314" t="s">
        <v>21</v>
      </c>
      <c r="P314">
        <v>-29413.8</v>
      </c>
    </row>
    <row r="315" spans="1:16" x14ac:dyDescent="0.3">
      <c r="A315">
        <v>19863756</v>
      </c>
      <c r="B315">
        <v>246316</v>
      </c>
      <c r="C315">
        <v>908640</v>
      </c>
      <c r="D315">
        <v>17364</v>
      </c>
      <c r="E315">
        <v>13689</v>
      </c>
      <c r="F315">
        <v>3</v>
      </c>
      <c r="G315">
        <v>5209.2</v>
      </c>
      <c r="H315">
        <v>10</v>
      </c>
      <c r="I315" t="s">
        <v>186</v>
      </c>
      <c r="J315">
        <v>6</v>
      </c>
      <c r="K315" t="s">
        <v>87</v>
      </c>
      <c r="L315" t="s">
        <v>39</v>
      </c>
      <c r="M315" t="s">
        <v>18</v>
      </c>
      <c r="N315">
        <v>46882.8</v>
      </c>
      <c r="O315" t="s">
        <v>23</v>
      </c>
      <c r="P315">
        <v>5815.8</v>
      </c>
    </row>
    <row r="316" spans="1:16" x14ac:dyDescent="0.3">
      <c r="A316">
        <v>34347841</v>
      </c>
      <c r="B316">
        <v>246316</v>
      </c>
      <c r="C316">
        <v>479190</v>
      </c>
      <c r="D316">
        <v>14026</v>
      </c>
      <c r="E316">
        <v>13689</v>
      </c>
      <c r="F316">
        <v>1</v>
      </c>
      <c r="G316">
        <v>1402.6</v>
      </c>
      <c r="H316">
        <v>10</v>
      </c>
      <c r="I316" t="s">
        <v>172</v>
      </c>
      <c r="J316">
        <v>2</v>
      </c>
      <c r="K316" t="s">
        <v>415</v>
      </c>
      <c r="L316" t="s">
        <v>39</v>
      </c>
      <c r="M316" t="s">
        <v>15</v>
      </c>
      <c r="N316">
        <v>12623.4</v>
      </c>
      <c r="O316" t="s">
        <v>20</v>
      </c>
      <c r="P316">
        <v>-1065.5999999999999</v>
      </c>
    </row>
    <row r="317" spans="1:16" x14ac:dyDescent="0.3">
      <c r="A317">
        <v>66348963</v>
      </c>
      <c r="B317">
        <v>246316</v>
      </c>
      <c r="C317">
        <v>223853</v>
      </c>
      <c r="D317">
        <v>14487</v>
      </c>
      <c r="E317">
        <v>13689</v>
      </c>
      <c r="F317">
        <v>2</v>
      </c>
      <c r="G317">
        <v>2897.4</v>
      </c>
      <c r="H317">
        <v>10</v>
      </c>
      <c r="I317" t="s">
        <v>478</v>
      </c>
      <c r="J317">
        <v>7</v>
      </c>
      <c r="K317" t="s">
        <v>323</v>
      </c>
      <c r="L317" t="s">
        <v>39</v>
      </c>
      <c r="M317" t="s">
        <v>18</v>
      </c>
      <c r="N317">
        <v>26076.6</v>
      </c>
      <c r="O317" t="s">
        <v>21</v>
      </c>
      <c r="P317">
        <v>-1301.4000000000001</v>
      </c>
    </row>
    <row r="318" spans="1:16" x14ac:dyDescent="0.3">
      <c r="A318">
        <v>19673809</v>
      </c>
      <c r="B318">
        <v>246316</v>
      </c>
      <c r="C318">
        <v>855700</v>
      </c>
      <c r="D318">
        <v>5191</v>
      </c>
      <c r="E318">
        <v>13689</v>
      </c>
      <c r="F318">
        <v>1</v>
      </c>
      <c r="G318">
        <v>519.1</v>
      </c>
      <c r="H318">
        <v>10</v>
      </c>
      <c r="I318" t="s">
        <v>196</v>
      </c>
      <c r="J318">
        <v>4</v>
      </c>
      <c r="K318" t="s">
        <v>204</v>
      </c>
      <c r="L318" t="s">
        <v>39</v>
      </c>
      <c r="M318" t="s">
        <v>16</v>
      </c>
      <c r="N318">
        <v>4671.8999999999996</v>
      </c>
      <c r="O318" t="s">
        <v>21</v>
      </c>
      <c r="P318">
        <v>-9017.1</v>
      </c>
    </row>
    <row r="319" spans="1:16" x14ac:dyDescent="0.3">
      <c r="A319">
        <v>15253567</v>
      </c>
      <c r="B319">
        <v>246316</v>
      </c>
      <c r="C319">
        <v>239569</v>
      </c>
      <c r="D319">
        <v>9136</v>
      </c>
      <c r="E319">
        <v>13689</v>
      </c>
      <c r="F319">
        <v>1</v>
      </c>
      <c r="G319">
        <v>913.6</v>
      </c>
      <c r="H319">
        <v>10</v>
      </c>
      <c r="I319" t="s">
        <v>412</v>
      </c>
      <c r="J319">
        <v>3</v>
      </c>
      <c r="K319" t="s">
        <v>486</v>
      </c>
      <c r="L319" t="s">
        <v>39</v>
      </c>
      <c r="M319" t="s">
        <v>17</v>
      </c>
      <c r="N319">
        <v>8222.4</v>
      </c>
      <c r="O319" t="s">
        <v>21</v>
      </c>
      <c r="P319">
        <v>-5466.6</v>
      </c>
    </row>
    <row r="320" spans="1:16" x14ac:dyDescent="0.3">
      <c r="A320">
        <v>96879854</v>
      </c>
      <c r="B320">
        <v>246316</v>
      </c>
      <c r="C320">
        <v>623579</v>
      </c>
      <c r="D320">
        <v>4207</v>
      </c>
      <c r="E320">
        <v>13689</v>
      </c>
      <c r="F320">
        <v>2</v>
      </c>
      <c r="G320">
        <v>841.4</v>
      </c>
      <c r="H320">
        <v>10</v>
      </c>
      <c r="I320" t="s">
        <v>154</v>
      </c>
      <c r="J320">
        <v>5</v>
      </c>
      <c r="K320" t="s">
        <v>399</v>
      </c>
      <c r="L320" t="s">
        <v>39</v>
      </c>
      <c r="M320" t="s">
        <v>15</v>
      </c>
      <c r="N320">
        <v>7572.6</v>
      </c>
      <c r="O320" t="s">
        <v>23</v>
      </c>
      <c r="P320">
        <v>-19805.400000000001</v>
      </c>
    </row>
    <row r="321" spans="1:16" x14ac:dyDescent="0.3">
      <c r="A321">
        <v>36975128</v>
      </c>
      <c r="B321">
        <v>246316</v>
      </c>
      <c r="C321">
        <v>993454</v>
      </c>
      <c r="D321">
        <v>3902</v>
      </c>
      <c r="E321">
        <v>13689</v>
      </c>
      <c r="F321">
        <v>1</v>
      </c>
      <c r="G321">
        <v>390.2</v>
      </c>
      <c r="H321">
        <v>10</v>
      </c>
      <c r="I321" t="s">
        <v>173</v>
      </c>
      <c r="J321">
        <v>6</v>
      </c>
      <c r="K321" t="s">
        <v>285</v>
      </c>
      <c r="L321" t="s">
        <v>39</v>
      </c>
      <c r="M321" t="s">
        <v>16</v>
      </c>
      <c r="N321">
        <v>3511.8</v>
      </c>
      <c r="O321" t="s">
        <v>22</v>
      </c>
      <c r="P321">
        <v>-10177.200000000001</v>
      </c>
    </row>
    <row r="322" spans="1:16" x14ac:dyDescent="0.3">
      <c r="A322">
        <v>13576520</v>
      </c>
      <c r="B322">
        <v>246316</v>
      </c>
      <c r="C322">
        <v>625146</v>
      </c>
      <c r="D322">
        <v>12004</v>
      </c>
      <c r="E322">
        <v>13689</v>
      </c>
      <c r="F322">
        <v>1</v>
      </c>
      <c r="G322">
        <v>1200.4000000000001</v>
      </c>
      <c r="H322">
        <v>10</v>
      </c>
      <c r="I322" t="s">
        <v>371</v>
      </c>
      <c r="J322">
        <v>3</v>
      </c>
      <c r="K322" t="s">
        <v>285</v>
      </c>
      <c r="L322" t="s">
        <v>39</v>
      </c>
      <c r="M322" t="s">
        <v>15</v>
      </c>
      <c r="N322">
        <v>10803.6</v>
      </c>
      <c r="O322" t="s">
        <v>23</v>
      </c>
      <c r="P322">
        <v>-2885.4</v>
      </c>
    </row>
    <row r="323" spans="1:16" x14ac:dyDescent="0.3">
      <c r="A323">
        <v>77353073</v>
      </c>
      <c r="B323">
        <v>246316</v>
      </c>
      <c r="C323">
        <v>263648</v>
      </c>
      <c r="D323">
        <v>14729</v>
      </c>
      <c r="E323">
        <v>13689</v>
      </c>
      <c r="F323">
        <v>1</v>
      </c>
      <c r="G323">
        <v>1472.9</v>
      </c>
      <c r="H323">
        <v>10</v>
      </c>
      <c r="I323" t="s">
        <v>249</v>
      </c>
      <c r="J323">
        <v>6</v>
      </c>
      <c r="K323" t="s">
        <v>530</v>
      </c>
      <c r="L323" t="s">
        <v>39</v>
      </c>
      <c r="M323" t="s">
        <v>16</v>
      </c>
      <c r="N323">
        <v>13256.1</v>
      </c>
      <c r="O323" t="s">
        <v>21</v>
      </c>
      <c r="P323">
        <v>-432.9</v>
      </c>
    </row>
    <row r="324" spans="1:16" x14ac:dyDescent="0.3">
      <c r="A324">
        <v>33496796</v>
      </c>
      <c r="B324">
        <v>246316</v>
      </c>
      <c r="C324">
        <v>906848</v>
      </c>
      <c r="D324">
        <v>18804</v>
      </c>
      <c r="E324">
        <v>13689</v>
      </c>
      <c r="F324">
        <v>4</v>
      </c>
      <c r="G324">
        <v>7521.6</v>
      </c>
      <c r="H324">
        <v>10</v>
      </c>
      <c r="I324" t="s">
        <v>130</v>
      </c>
      <c r="J324">
        <v>6</v>
      </c>
      <c r="K324" t="s">
        <v>169</v>
      </c>
      <c r="L324" t="s">
        <v>39</v>
      </c>
      <c r="M324" t="s">
        <v>15</v>
      </c>
      <c r="N324">
        <v>67694.399999999994</v>
      </c>
      <c r="O324" t="s">
        <v>22</v>
      </c>
      <c r="P324">
        <v>12938.4</v>
      </c>
    </row>
    <row r="325" spans="1:16" x14ac:dyDescent="0.3">
      <c r="A325">
        <v>69959826</v>
      </c>
      <c r="B325">
        <v>246316</v>
      </c>
      <c r="C325">
        <v>303550</v>
      </c>
      <c r="D325">
        <v>9432</v>
      </c>
      <c r="E325">
        <v>13689</v>
      </c>
      <c r="F325">
        <v>1</v>
      </c>
      <c r="G325">
        <v>943.2</v>
      </c>
      <c r="H325">
        <v>10</v>
      </c>
      <c r="I325" t="s">
        <v>163</v>
      </c>
      <c r="J325">
        <v>4</v>
      </c>
      <c r="K325" t="s">
        <v>320</v>
      </c>
      <c r="L325" t="s">
        <v>39</v>
      </c>
      <c r="M325" t="s">
        <v>15</v>
      </c>
      <c r="N325">
        <v>8488.7999999999993</v>
      </c>
      <c r="O325" t="s">
        <v>22</v>
      </c>
      <c r="P325">
        <v>-5200.2</v>
      </c>
    </row>
    <row r="326" spans="1:16" x14ac:dyDescent="0.3">
      <c r="A326">
        <v>50168264</v>
      </c>
      <c r="B326">
        <v>246316</v>
      </c>
      <c r="C326">
        <v>794229</v>
      </c>
      <c r="D326">
        <v>15375</v>
      </c>
      <c r="E326">
        <v>13689</v>
      </c>
      <c r="F326">
        <v>4</v>
      </c>
      <c r="G326">
        <v>6150</v>
      </c>
      <c r="H326">
        <v>10</v>
      </c>
      <c r="I326" t="s">
        <v>200</v>
      </c>
      <c r="J326">
        <v>6</v>
      </c>
      <c r="K326" t="s">
        <v>54</v>
      </c>
      <c r="L326" t="s">
        <v>39</v>
      </c>
      <c r="M326" t="s">
        <v>16</v>
      </c>
      <c r="N326">
        <v>55350</v>
      </c>
      <c r="O326" t="s">
        <v>23</v>
      </c>
      <c r="P326">
        <v>594</v>
      </c>
    </row>
    <row r="327" spans="1:16" x14ac:dyDescent="0.3">
      <c r="A327">
        <v>17849494</v>
      </c>
      <c r="B327">
        <v>334053</v>
      </c>
      <c r="C327">
        <v>442129</v>
      </c>
      <c r="D327">
        <v>19955</v>
      </c>
      <c r="E327">
        <v>6716</v>
      </c>
      <c r="F327">
        <v>3</v>
      </c>
      <c r="G327">
        <v>5986.5</v>
      </c>
      <c r="H327">
        <v>10</v>
      </c>
      <c r="I327" t="s">
        <v>169</v>
      </c>
      <c r="J327">
        <v>1</v>
      </c>
      <c r="K327" t="s">
        <v>128</v>
      </c>
      <c r="L327" t="s">
        <v>39</v>
      </c>
      <c r="M327" t="s">
        <v>15</v>
      </c>
      <c r="N327">
        <v>53878.5</v>
      </c>
      <c r="O327" t="s">
        <v>23</v>
      </c>
      <c r="P327">
        <v>33730.5</v>
      </c>
    </row>
    <row r="328" spans="1:16" x14ac:dyDescent="0.3">
      <c r="A328">
        <v>68812137</v>
      </c>
      <c r="B328">
        <v>334053</v>
      </c>
      <c r="C328">
        <v>861701</v>
      </c>
      <c r="D328">
        <v>10871</v>
      </c>
      <c r="E328">
        <v>6716</v>
      </c>
      <c r="F328">
        <v>2</v>
      </c>
      <c r="G328">
        <v>2174.1999999999998</v>
      </c>
      <c r="H328">
        <v>10</v>
      </c>
      <c r="I328" t="s">
        <v>249</v>
      </c>
      <c r="J328">
        <v>5</v>
      </c>
      <c r="K328" t="s">
        <v>143</v>
      </c>
      <c r="L328" t="s">
        <v>39</v>
      </c>
      <c r="M328" t="s">
        <v>16</v>
      </c>
      <c r="N328">
        <v>19567.8</v>
      </c>
      <c r="O328" t="s">
        <v>20</v>
      </c>
      <c r="P328">
        <v>6135.8</v>
      </c>
    </row>
    <row r="329" spans="1:16" x14ac:dyDescent="0.3">
      <c r="A329">
        <v>76354180</v>
      </c>
      <c r="B329">
        <v>334053</v>
      </c>
      <c r="C329">
        <v>294545</v>
      </c>
      <c r="D329">
        <v>17258</v>
      </c>
      <c r="E329">
        <v>6716</v>
      </c>
      <c r="F329">
        <v>1</v>
      </c>
      <c r="G329">
        <v>1725.8</v>
      </c>
      <c r="H329">
        <v>10</v>
      </c>
      <c r="I329" t="s">
        <v>46</v>
      </c>
      <c r="J329">
        <v>3</v>
      </c>
      <c r="K329" t="s">
        <v>418</v>
      </c>
      <c r="L329" t="s">
        <v>39</v>
      </c>
      <c r="M329" t="s">
        <v>18</v>
      </c>
      <c r="N329">
        <v>15532.2</v>
      </c>
      <c r="O329" t="s">
        <v>21</v>
      </c>
      <c r="P329">
        <v>8816.2000000000007</v>
      </c>
    </row>
    <row r="330" spans="1:16" x14ac:dyDescent="0.3">
      <c r="A330">
        <v>10819505</v>
      </c>
      <c r="B330">
        <v>126225</v>
      </c>
      <c r="C330">
        <v>933281</v>
      </c>
      <c r="D330">
        <v>4729</v>
      </c>
      <c r="E330">
        <v>4833</v>
      </c>
      <c r="F330">
        <v>3</v>
      </c>
      <c r="G330">
        <v>1418.7</v>
      </c>
      <c r="H330">
        <v>10</v>
      </c>
      <c r="I330" t="s">
        <v>514</v>
      </c>
      <c r="J330">
        <v>7</v>
      </c>
      <c r="K330" t="s">
        <v>539</v>
      </c>
      <c r="L330" t="s">
        <v>39</v>
      </c>
      <c r="M330" t="s">
        <v>15</v>
      </c>
      <c r="N330">
        <v>12768.3</v>
      </c>
      <c r="O330" t="s">
        <v>22</v>
      </c>
      <c r="P330">
        <v>-1730.7</v>
      </c>
    </row>
    <row r="331" spans="1:16" x14ac:dyDescent="0.3">
      <c r="A331">
        <v>83871890</v>
      </c>
      <c r="B331">
        <v>334053</v>
      </c>
      <c r="C331">
        <v>399072</v>
      </c>
      <c r="D331">
        <v>19950</v>
      </c>
      <c r="E331">
        <v>6716</v>
      </c>
      <c r="F331">
        <v>1</v>
      </c>
      <c r="G331">
        <v>1995</v>
      </c>
      <c r="H331">
        <v>10</v>
      </c>
      <c r="I331" t="s">
        <v>427</v>
      </c>
      <c r="J331">
        <v>7</v>
      </c>
      <c r="K331" t="s">
        <v>41</v>
      </c>
      <c r="L331" t="s">
        <v>39</v>
      </c>
      <c r="M331" t="s">
        <v>15</v>
      </c>
      <c r="N331">
        <v>17955</v>
      </c>
      <c r="O331" t="s">
        <v>20</v>
      </c>
      <c r="P331">
        <v>11239</v>
      </c>
    </row>
    <row r="332" spans="1:16" x14ac:dyDescent="0.3">
      <c r="A332">
        <v>67985905</v>
      </c>
      <c r="B332">
        <v>334053</v>
      </c>
      <c r="C332">
        <v>825173</v>
      </c>
      <c r="D332">
        <v>13908</v>
      </c>
      <c r="E332">
        <v>6716</v>
      </c>
      <c r="F332">
        <v>1</v>
      </c>
      <c r="G332">
        <v>1390.8</v>
      </c>
      <c r="H332">
        <v>10</v>
      </c>
      <c r="I332" t="s">
        <v>314</v>
      </c>
      <c r="J332">
        <v>6</v>
      </c>
      <c r="K332" t="s">
        <v>528</v>
      </c>
      <c r="L332" t="s">
        <v>39</v>
      </c>
      <c r="M332" t="s">
        <v>17</v>
      </c>
      <c r="N332">
        <v>12517.2</v>
      </c>
      <c r="O332" t="s">
        <v>21</v>
      </c>
      <c r="P332">
        <v>5801.2</v>
      </c>
    </row>
    <row r="333" spans="1:16" x14ac:dyDescent="0.3">
      <c r="A333">
        <v>45843681</v>
      </c>
      <c r="B333">
        <v>334053</v>
      </c>
      <c r="C333">
        <v>623579</v>
      </c>
      <c r="D333">
        <v>18727</v>
      </c>
      <c r="E333">
        <v>6716</v>
      </c>
      <c r="F333">
        <v>3</v>
      </c>
      <c r="G333">
        <v>5618.1</v>
      </c>
      <c r="H333">
        <v>10</v>
      </c>
      <c r="I333" t="s">
        <v>197</v>
      </c>
      <c r="J333">
        <v>5</v>
      </c>
      <c r="K333" t="s">
        <v>215</v>
      </c>
      <c r="L333" t="s">
        <v>39</v>
      </c>
      <c r="M333" t="s">
        <v>15</v>
      </c>
      <c r="N333">
        <v>50562.9</v>
      </c>
      <c r="O333" t="s">
        <v>22</v>
      </c>
      <c r="P333">
        <v>30414.9</v>
      </c>
    </row>
    <row r="334" spans="1:16" x14ac:dyDescent="0.3">
      <c r="A334">
        <v>47962005</v>
      </c>
      <c r="B334">
        <v>334053</v>
      </c>
      <c r="C334">
        <v>746699</v>
      </c>
      <c r="D334">
        <v>12839</v>
      </c>
      <c r="E334">
        <v>6716</v>
      </c>
      <c r="F334">
        <v>1</v>
      </c>
      <c r="G334">
        <v>1283.9000000000001</v>
      </c>
      <c r="H334">
        <v>10</v>
      </c>
      <c r="I334" t="s">
        <v>93</v>
      </c>
      <c r="J334">
        <v>3</v>
      </c>
      <c r="K334" t="s">
        <v>94</v>
      </c>
      <c r="L334" t="s">
        <v>39</v>
      </c>
      <c r="M334" t="s">
        <v>16</v>
      </c>
      <c r="N334">
        <v>11555.1</v>
      </c>
      <c r="O334" t="s">
        <v>22</v>
      </c>
      <c r="P334">
        <v>4839.1000000000004</v>
      </c>
    </row>
    <row r="335" spans="1:16" x14ac:dyDescent="0.3">
      <c r="A335">
        <v>29208935</v>
      </c>
      <c r="B335">
        <v>334053</v>
      </c>
      <c r="C335">
        <v>776289</v>
      </c>
      <c r="D335">
        <v>10317</v>
      </c>
      <c r="E335">
        <v>6716</v>
      </c>
      <c r="F335">
        <v>2</v>
      </c>
      <c r="G335">
        <v>2063.4</v>
      </c>
      <c r="H335">
        <v>10</v>
      </c>
      <c r="I335" t="s">
        <v>449</v>
      </c>
      <c r="J335">
        <v>2</v>
      </c>
      <c r="K335" t="s">
        <v>102</v>
      </c>
      <c r="L335" t="s">
        <v>39</v>
      </c>
      <c r="M335" t="s">
        <v>15</v>
      </c>
      <c r="N335">
        <v>18570.599999999999</v>
      </c>
      <c r="O335" t="s">
        <v>21</v>
      </c>
      <c r="P335">
        <v>5138.6000000000004</v>
      </c>
    </row>
    <row r="336" spans="1:16" x14ac:dyDescent="0.3">
      <c r="A336">
        <v>95618110</v>
      </c>
      <c r="B336">
        <v>334053</v>
      </c>
      <c r="C336">
        <v>994268</v>
      </c>
      <c r="D336">
        <v>7564</v>
      </c>
      <c r="E336">
        <v>6716</v>
      </c>
      <c r="F336">
        <v>2</v>
      </c>
      <c r="G336">
        <v>1512.8</v>
      </c>
      <c r="H336">
        <v>10</v>
      </c>
      <c r="I336" t="s">
        <v>59</v>
      </c>
      <c r="J336">
        <v>5</v>
      </c>
      <c r="K336" t="s">
        <v>60</v>
      </c>
      <c r="L336" t="s">
        <v>39</v>
      </c>
      <c r="M336" t="s">
        <v>15</v>
      </c>
      <c r="N336">
        <v>13615.2</v>
      </c>
      <c r="O336" t="s">
        <v>21</v>
      </c>
      <c r="P336">
        <v>183.2</v>
      </c>
    </row>
    <row r="337" spans="1:16" x14ac:dyDescent="0.3">
      <c r="A337">
        <v>10380581</v>
      </c>
      <c r="B337">
        <v>126225</v>
      </c>
      <c r="C337">
        <v>331113</v>
      </c>
      <c r="D337">
        <v>6619</v>
      </c>
      <c r="E337">
        <v>4833</v>
      </c>
      <c r="F337">
        <v>1</v>
      </c>
      <c r="G337">
        <v>661.9</v>
      </c>
      <c r="H337">
        <v>10</v>
      </c>
      <c r="I337" t="s">
        <v>193</v>
      </c>
      <c r="J337">
        <v>4</v>
      </c>
      <c r="K337" t="s">
        <v>133</v>
      </c>
      <c r="L337" t="s">
        <v>39</v>
      </c>
      <c r="M337" t="s">
        <v>18</v>
      </c>
      <c r="N337">
        <v>5957.1</v>
      </c>
      <c r="O337" t="s">
        <v>20</v>
      </c>
      <c r="P337">
        <v>1124.0999999999999</v>
      </c>
    </row>
    <row r="338" spans="1:16" x14ac:dyDescent="0.3">
      <c r="A338">
        <v>88831486</v>
      </c>
      <c r="B338">
        <v>334053</v>
      </c>
      <c r="C338">
        <v>985587</v>
      </c>
      <c r="D338">
        <v>12400</v>
      </c>
      <c r="E338">
        <v>6716</v>
      </c>
      <c r="F338">
        <v>2</v>
      </c>
      <c r="G338">
        <v>2480</v>
      </c>
      <c r="H338">
        <v>10</v>
      </c>
      <c r="I338" t="s">
        <v>366</v>
      </c>
      <c r="J338">
        <v>1</v>
      </c>
      <c r="K338" t="s">
        <v>490</v>
      </c>
      <c r="L338" t="s">
        <v>39</v>
      </c>
      <c r="M338" t="s">
        <v>15</v>
      </c>
      <c r="N338">
        <v>22320</v>
      </c>
      <c r="O338" t="s">
        <v>22</v>
      </c>
      <c r="P338">
        <v>8888</v>
      </c>
    </row>
    <row r="339" spans="1:16" x14ac:dyDescent="0.3">
      <c r="A339">
        <v>53154591</v>
      </c>
      <c r="B339">
        <v>334053</v>
      </c>
      <c r="C339">
        <v>906423</v>
      </c>
      <c r="D339">
        <v>4922</v>
      </c>
      <c r="E339">
        <v>6716</v>
      </c>
      <c r="F339">
        <v>1</v>
      </c>
      <c r="G339">
        <v>492.2</v>
      </c>
      <c r="H339">
        <v>10</v>
      </c>
      <c r="I339" t="s">
        <v>329</v>
      </c>
      <c r="J339">
        <v>2</v>
      </c>
      <c r="K339" t="s">
        <v>459</v>
      </c>
      <c r="L339" t="s">
        <v>39</v>
      </c>
      <c r="M339" t="s">
        <v>15</v>
      </c>
      <c r="N339">
        <v>4429.8</v>
      </c>
      <c r="O339" t="s">
        <v>24</v>
      </c>
      <c r="P339">
        <v>-2286.1999999999998</v>
      </c>
    </row>
    <row r="340" spans="1:16" x14ac:dyDescent="0.3">
      <c r="A340">
        <v>48260510</v>
      </c>
      <c r="B340">
        <v>334053</v>
      </c>
      <c r="C340">
        <v>414498</v>
      </c>
      <c r="D340">
        <v>13021</v>
      </c>
      <c r="E340">
        <v>6716</v>
      </c>
      <c r="F340">
        <v>2</v>
      </c>
      <c r="G340">
        <v>2604.1999999999998</v>
      </c>
      <c r="H340">
        <v>10</v>
      </c>
      <c r="I340" t="s">
        <v>308</v>
      </c>
      <c r="J340">
        <v>3</v>
      </c>
      <c r="K340" t="s">
        <v>156</v>
      </c>
      <c r="L340" t="s">
        <v>39</v>
      </c>
      <c r="M340" t="s">
        <v>15</v>
      </c>
      <c r="N340">
        <v>23437.8</v>
      </c>
      <c r="O340" t="s">
        <v>20</v>
      </c>
      <c r="P340">
        <v>10005.799999999999</v>
      </c>
    </row>
    <row r="341" spans="1:16" x14ac:dyDescent="0.3">
      <c r="A341">
        <v>41645597</v>
      </c>
      <c r="B341">
        <v>334053</v>
      </c>
      <c r="C341">
        <v>616760</v>
      </c>
      <c r="D341">
        <v>8191</v>
      </c>
      <c r="E341">
        <v>6716</v>
      </c>
      <c r="F341">
        <v>3</v>
      </c>
      <c r="G341">
        <v>2457.3000000000002</v>
      </c>
      <c r="H341">
        <v>10</v>
      </c>
      <c r="I341" t="s">
        <v>149</v>
      </c>
      <c r="J341">
        <v>4</v>
      </c>
      <c r="K341" t="s">
        <v>207</v>
      </c>
      <c r="L341" t="s">
        <v>39</v>
      </c>
      <c r="M341" t="s">
        <v>15</v>
      </c>
      <c r="N341">
        <v>22115.7</v>
      </c>
      <c r="O341" t="s">
        <v>20</v>
      </c>
      <c r="P341">
        <v>1967.7</v>
      </c>
    </row>
    <row r="342" spans="1:16" x14ac:dyDescent="0.3">
      <c r="A342">
        <v>94790150</v>
      </c>
      <c r="B342">
        <v>334053</v>
      </c>
      <c r="C342">
        <v>459409</v>
      </c>
      <c r="D342">
        <v>15381</v>
      </c>
      <c r="E342">
        <v>6716</v>
      </c>
      <c r="F342">
        <v>1</v>
      </c>
      <c r="G342">
        <v>1538.1</v>
      </c>
      <c r="H342">
        <v>10</v>
      </c>
      <c r="I342" t="s">
        <v>267</v>
      </c>
      <c r="J342">
        <v>3</v>
      </c>
      <c r="K342" t="s">
        <v>496</v>
      </c>
      <c r="L342" t="s">
        <v>39</v>
      </c>
      <c r="M342" t="s">
        <v>15</v>
      </c>
      <c r="N342">
        <v>13842.9</v>
      </c>
      <c r="O342" t="s">
        <v>23</v>
      </c>
      <c r="P342">
        <v>7126.9</v>
      </c>
    </row>
    <row r="343" spans="1:16" x14ac:dyDescent="0.3">
      <c r="A343">
        <v>46670512</v>
      </c>
      <c r="B343">
        <v>334053</v>
      </c>
      <c r="C343">
        <v>781866</v>
      </c>
      <c r="D343">
        <v>1576</v>
      </c>
      <c r="E343">
        <v>6716</v>
      </c>
      <c r="F343">
        <v>1</v>
      </c>
      <c r="G343">
        <v>157.6</v>
      </c>
      <c r="H343">
        <v>10</v>
      </c>
      <c r="I343" t="s">
        <v>361</v>
      </c>
      <c r="J343">
        <v>2</v>
      </c>
      <c r="K343" t="s">
        <v>257</v>
      </c>
      <c r="L343" t="s">
        <v>39</v>
      </c>
      <c r="M343" t="s">
        <v>15</v>
      </c>
      <c r="N343">
        <v>1418.4</v>
      </c>
      <c r="O343" t="s">
        <v>22</v>
      </c>
      <c r="P343">
        <v>-5297.6</v>
      </c>
    </row>
    <row r="344" spans="1:16" x14ac:dyDescent="0.3">
      <c r="A344">
        <v>83212334</v>
      </c>
      <c r="B344">
        <v>334053</v>
      </c>
      <c r="C344">
        <v>441099</v>
      </c>
      <c r="D344">
        <v>12888</v>
      </c>
      <c r="E344">
        <v>6716</v>
      </c>
      <c r="F344">
        <v>1</v>
      </c>
      <c r="G344">
        <v>1288.8</v>
      </c>
      <c r="H344">
        <v>10</v>
      </c>
      <c r="I344" t="s">
        <v>233</v>
      </c>
      <c r="J344">
        <v>7</v>
      </c>
      <c r="K344" t="s">
        <v>228</v>
      </c>
      <c r="L344" t="s">
        <v>39</v>
      </c>
      <c r="M344" t="s">
        <v>17</v>
      </c>
      <c r="N344">
        <v>11599.2</v>
      </c>
      <c r="O344" t="s">
        <v>21</v>
      </c>
      <c r="P344">
        <v>4883.2</v>
      </c>
    </row>
    <row r="345" spans="1:16" x14ac:dyDescent="0.3">
      <c r="A345">
        <v>58438711</v>
      </c>
      <c r="B345">
        <v>334053</v>
      </c>
      <c r="C345">
        <v>861701</v>
      </c>
      <c r="D345">
        <v>16237</v>
      </c>
      <c r="E345">
        <v>6716</v>
      </c>
      <c r="F345">
        <v>1</v>
      </c>
      <c r="G345">
        <v>1623.7</v>
      </c>
      <c r="H345">
        <v>10</v>
      </c>
      <c r="I345" t="s">
        <v>246</v>
      </c>
      <c r="J345">
        <v>3</v>
      </c>
      <c r="K345" t="s">
        <v>361</v>
      </c>
      <c r="L345" t="s">
        <v>39</v>
      </c>
      <c r="M345" t="s">
        <v>15</v>
      </c>
      <c r="N345">
        <v>14613.3</v>
      </c>
      <c r="O345" t="s">
        <v>22</v>
      </c>
      <c r="P345">
        <v>7897.3</v>
      </c>
    </row>
    <row r="346" spans="1:16" x14ac:dyDescent="0.3">
      <c r="A346">
        <v>78412668</v>
      </c>
      <c r="B346">
        <v>334053</v>
      </c>
      <c r="C346">
        <v>799198</v>
      </c>
      <c r="D346">
        <v>5107</v>
      </c>
      <c r="E346">
        <v>6716</v>
      </c>
      <c r="F346">
        <v>2</v>
      </c>
      <c r="G346">
        <v>1021.4</v>
      </c>
      <c r="H346">
        <v>10</v>
      </c>
      <c r="I346" t="s">
        <v>231</v>
      </c>
      <c r="J346">
        <v>4</v>
      </c>
      <c r="K346" t="s">
        <v>169</v>
      </c>
      <c r="L346" t="s">
        <v>39</v>
      </c>
      <c r="M346" t="s">
        <v>16</v>
      </c>
      <c r="N346">
        <v>9192.6</v>
      </c>
      <c r="O346" t="s">
        <v>20</v>
      </c>
      <c r="P346">
        <v>-4239.3999999999996</v>
      </c>
    </row>
    <row r="347" spans="1:16" x14ac:dyDescent="0.3">
      <c r="A347">
        <v>92634772</v>
      </c>
      <c r="B347">
        <v>334053</v>
      </c>
      <c r="C347">
        <v>304442</v>
      </c>
      <c r="D347">
        <v>10340</v>
      </c>
      <c r="E347">
        <v>6716</v>
      </c>
      <c r="F347">
        <v>2</v>
      </c>
      <c r="G347">
        <v>2068</v>
      </c>
      <c r="H347">
        <v>10</v>
      </c>
      <c r="I347" t="s">
        <v>144</v>
      </c>
      <c r="J347">
        <v>5</v>
      </c>
      <c r="K347" t="s">
        <v>71</v>
      </c>
      <c r="L347" t="s">
        <v>39</v>
      </c>
      <c r="M347" t="s">
        <v>16</v>
      </c>
      <c r="N347">
        <v>18612</v>
      </c>
      <c r="O347" t="s">
        <v>20</v>
      </c>
      <c r="P347">
        <v>5180</v>
      </c>
    </row>
    <row r="348" spans="1:16" x14ac:dyDescent="0.3">
      <c r="A348">
        <v>18289024</v>
      </c>
      <c r="B348">
        <v>334053</v>
      </c>
      <c r="C348">
        <v>498301</v>
      </c>
      <c r="D348">
        <v>11567</v>
      </c>
      <c r="E348">
        <v>6716</v>
      </c>
      <c r="F348">
        <v>2</v>
      </c>
      <c r="G348">
        <v>2313.4</v>
      </c>
      <c r="H348">
        <v>10</v>
      </c>
      <c r="I348" t="s">
        <v>102</v>
      </c>
      <c r="J348">
        <v>2</v>
      </c>
      <c r="K348" t="s">
        <v>440</v>
      </c>
      <c r="L348" t="s">
        <v>39</v>
      </c>
      <c r="M348" t="s">
        <v>15</v>
      </c>
      <c r="N348">
        <v>20820.599999999999</v>
      </c>
      <c r="O348" t="s">
        <v>22</v>
      </c>
      <c r="P348">
        <v>7388.6</v>
      </c>
    </row>
    <row r="349" spans="1:16" x14ac:dyDescent="0.3">
      <c r="A349">
        <v>39888974</v>
      </c>
      <c r="B349">
        <v>334053</v>
      </c>
      <c r="C349">
        <v>503662</v>
      </c>
      <c r="D349">
        <v>1139</v>
      </c>
      <c r="E349">
        <v>6716</v>
      </c>
      <c r="F349">
        <v>4</v>
      </c>
      <c r="G349">
        <v>455.6</v>
      </c>
      <c r="H349">
        <v>10</v>
      </c>
      <c r="I349" t="s">
        <v>528</v>
      </c>
      <c r="J349">
        <v>4</v>
      </c>
      <c r="K349" t="s">
        <v>317</v>
      </c>
      <c r="L349" t="s">
        <v>39</v>
      </c>
      <c r="M349" t="s">
        <v>15</v>
      </c>
      <c r="N349">
        <v>4100.3999999999996</v>
      </c>
      <c r="O349" t="s">
        <v>23</v>
      </c>
      <c r="P349">
        <v>-22763.599999999999</v>
      </c>
    </row>
    <row r="350" spans="1:16" x14ac:dyDescent="0.3">
      <c r="A350">
        <v>85283645</v>
      </c>
      <c r="B350">
        <v>356787</v>
      </c>
      <c r="C350">
        <v>617754</v>
      </c>
      <c r="D350">
        <v>19127</v>
      </c>
      <c r="E350">
        <v>6320</v>
      </c>
      <c r="F350">
        <v>2</v>
      </c>
      <c r="G350">
        <v>3825.4</v>
      </c>
      <c r="H350">
        <v>10</v>
      </c>
      <c r="I350" t="s">
        <v>300</v>
      </c>
      <c r="J350">
        <v>4</v>
      </c>
      <c r="K350" t="s">
        <v>113</v>
      </c>
      <c r="L350" t="s">
        <v>39</v>
      </c>
      <c r="M350" t="s">
        <v>17</v>
      </c>
      <c r="N350">
        <v>34428.6</v>
      </c>
      <c r="O350" t="s">
        <v>20</v>
      </c>
      <c r="P350">
        <v>21788.6</v>
      </c>
    </row>
    <row r="351" spans="1:16" x14ac:dyDescent="0.3">
      <c r="A351">
        <v>44188276</v>
      </c>
      <c r="B351">
        <v>356787</v>
      </c>
      <c r="C351">
        <v>759921</v>
      </c>
      <c r="D351">
        <v>11436</v>
      </c>
      <c r="E351">
        <v>6320</v>
      </c>
      <c r="F351">
        <v>1</v>
      </c>
      <c r="G351">
        <v>1143.5999999999999</v>
      </c>
      <c r="H351">
        <v>10</v>
      </c>
      <c r="I351" t="s">
        <v>284</v>
      </c>
      <c r="J351">
        <v>1</v>
      </c>
      <c r="K351" t="s">
        <v>371</v>
      </c>
      <c r="L351" t="s">
        <v>39</v>
      </c>
      <c r="M351" t="s">
        <v>15</v>
      </c>
      <c r="N351">
        <v>10292.4</v>
      </c>
      <c r="O351" t="s">
        <v>23</v>
      </c>
      <c r="P351">
        <v>3972.4</v>
      </c>
    </row>
    <row r="352" spans="1:16" x14ac:dyDescent="0.3">
      <c r="A352">
        <v>45520201</v>
      </c>
      <c r="B352">
        <v>356787</v>
      </c>
      <c r="C352">
        <v>279721</v>
      </c>
      <c r="D352">
        <v>16254</v>
      </c>
      <c r="E352">
        <v>6320</v>
      </c>
      <c r="F352">
        <v>2</v>
      </c>
      <c r="G352">
        <v>3250.8</v>
      </c>
      <c r="H352">
        <v>10</v>
      </c>
      <c r="I352" t="s">
        <v>520</v>
      </c>
      <c r="J352">
        <v>3</v>
      </c>
      <c r="K352" t="s">
        <v>358</v>
      </c>
      <c r="L352" t="s">
        <v>39</v>
      </c>
      <c r="M352" t="s">
        <v>16</v>
      </c>
      <c r="N352">
        <v>29257.200000000001</v>
      </c>
      <c r="O352" t="s">
        <v>21</v>
      </c>
      <c r="P352">
        <v>16617.2</v>
      </c>
    </row>
    <row r="353" spans="1:16" x14ac:dyDescent="0.3">
      <c r="A353">
        <v>20896797</v>
      </c>
      <c r="B353">
        <v>356787</v>
      </c>
      <c r="C353">
        <v>616379</v>
      </c>
      <c r="D353">
        <v>3662</v>
      </c>
      <c r="E353">
        <v>6320</v>
      </c>
      <c r="F353">
        <v>1</v>
      </c>
      <c r="G353">
        <v>366.2</v>
      </c>
      <c r="H353">
        <v>10</v>
      </c>
      <c r="I353" t="s">
        <v>182</v>
      </c>
      <c r="J353">
        <v>7</v>
      </c>
      <c r="K353" t="s">
        <v>201</v>
      </c>
      <c r="L353" t="s">
        <v>39</v>
      </c>
      <c r="M353" t="s">
        <v>15</v>
      </c>
      <c r="N353">
        <v>3295.8</v>
      </c>
      <c r="O353" t="s">
        <v>20</v>
      </c>
      <c r="P353">
        <v>-3024.2</v>
      </c>
    </row>
    <row r="354" spans="1:16" x14ac:dyDescent="0.3">
      <c r="A354">
        <v>48736657</v>
      </c>
      <c r="B354">
        <v>356787</v>
      </c>
      <c r="C354">
        <v>390425</v>
      </c>
      <c r="D354">
        <v>17838</v>
      </c>
      <c r="E354">
        <v>6320</v>
      </c>
      <c r="F354">
        <v>1</v>
      </c>
      <c r="G354">
        <v>1783.8</v>
      </c>
      <c r="H354">
        <v>10</v>
      </c>
      <c r="I354" t="s">
        <v>466</v>
      </c>
      <c r="J354">
        <v>1</v>
      </c>
      <c r="K354" t="s">
        <v>231</v>
      </c>
      <c r="L354" t="s">
        <v>39</v>
      </c>
      <c r="M354" t="s">
        <v>15</v>
      </c>
      <c r="N354">
        <v>16054.2</v>
      </c>
      <c r="O354" t="s">
        <v>21</v>
      </c>
      <c r="P354">
        <v>9734.2000000000007</v>
      </c>
    </row>
    <row r="355" spans="1:16" x14ac:dyDescent="0.3">
      <c r="A355">
        <v>98725654</v>
      </c>
      <c r="B355">
        <v>356787</v>
      </c>
      <c r="C355">
        <v>200301</v>
      </c>
      <c r="D355">
        <v>9845</v>
      </c>
      <c r="E355">
        <v>6320</v>
      </c>
      <c r="F355">
        <v>3</v>
      </c>
      <c r="G355">
        <v>2953.5</v>
      </c>
      <c r="H355">
        <v>10</v>
      </c>
      <c r="I355" t="s">
        <v>135</v>
      </c>
      <c r="J355">
        <v>3</v>
      </c>
      <c r="K355" t="s">
        <v>537</v>
      </c>
      <c r="L355" t="s">
        <v>39</v>
      </c>
      <c r="M355" t="s">
        <v>15</v>
      </c>
      <c r="N355">
        <v>26581.5</v>
      </c>
      <c r="O355" t="s">
        <v>21</v>
      </c>
      <c r="P355">
        <v>7621.5</v>
      </c>
    </row>
    <row r="356" spans="1:16" x14ac:dyDescent="0.3">
      <c r="A356">
        <v>36040410</v>
      </c>
      <c r="B356">
        <v>356787</v>
      </c>
      <c r="C356">
        <v>884488</v>
      </c>
      <c r="D356">
        <v>18462</v>
      </c>
      <c r="E356">
        <v>6320</v>
      </c>
      <c r="F356">
        <v>2</v>
      </c>
      <c r="G356">
        <v>3692.4</v>
      </c>
      <c r="H356">
        <v>10</v>
      </c>
      <c r="I356" t="s">
        <v>467</v>
      </c>
      <c r="J356">
        <v>7</v>
      </c>
      <c r="K356" t="s">
        <v>388</v>
      </c>
      <c r="L356" t="s">
        <v>39</v>
      </c>
      <c r="M356" t="s">
        <v>16</v>
      </c>
      <c r="N356">
        <v>33231.599999999999</v>
      </c>
      <c r="O356" t="s">
        <v>23</v>
      </c>
      <c r="P356">
        <v>20591.599999999999</v>
      </c>
    </row>
    <row r="357" spans="1:16" x14ac:dyDescent="0.3">
      <c r="A357">
        <v>49491631</v>
      </c>
      <c r="B357">
        <v>126225</v>
      </c>
      <c r="C357">
        <v>888049</v>
      </c>
      <c r="D357">
        <v>5519</v>
      </c>
      <c r="E357">
        <v>4833</v>
      </c>
      <c r="F357">
        <v>1</v>
      </c>
      <c r="G357">
        <v>551.9</v>
      </c>
      <c r="H357">
        <v>10</v>
      </c>
      <c r="I357" t="s">
        <v>85</v>
      </c>
      <c r="J357">
        <v>3</v>
      </c>
      <c r="K357" t="s">
        <v>176</v>
      </c>
      <c r="L357" t="s">
        <v>39</v>
      </c>
      <c r="M357" t="s">
        <v>15</v>
      </c>
      <c r="N357">
        <v>4967.1000000000004</v>
      </c>
      <c r="O357" t="s">
        <v>23</v>
      </c>
      <c r="P357">
        <v>134.1</v>
      </c>
    </row>
    <row r="358" spans="1:16" x14ac:dyDescent="0.3">
      <c r="A358">
        <v>91321540</v>
      </c>
      <c r="B358">
        <v>126225</v>
      </c>
      <c r="C358">
        <v>481880</v>
      </c>
      <c r="D358">
        <v>15519</v>
      </c>
      <c r="E358">
        <v>4833</v>
      </c>
      <c r="F358">
        <v>1</v>
      </c>
      <c r="G358">
        <v>1551.9</v>
      </c>
      <c r="H358">
        <v>10</v>
      </c>
      <c r="I358" t="s">
        <v>377</v>
      </c>
      <c r="J358">
        <v>2</v>
      </c>
      <c r="K358" t="s">
        <v>483</v>
      </c>
      <c r="L358" t="s">
        <v>39</v>
      </c>
      <c r="M358" t="s">
        <v>18</v>
      </c>
      <c r="N358">
        <v>13967.1</v>
      </c>
      <c r="O358" t="s">
        <v>20</v>
      </c>
      <c r="P358">
        <v>9134.1</v>
      </c>
    </row>
    <row r="359" spans="1:16" x14ac:dyDescent="0.3">
      <c r="A359">
        <v>16072331</v>
      </c>
      <c r="B359">
        <v>356787</v>
      </c>
      <c r="C359">
        <v>201258</v>
      </c>
      <c r="D359">
        <v>13812</v>
      </c>
      <c r="E359">
        <v>6320</v>
      </c>
      <c r="F359">
        <v>2</v>
      </c>
      <c r="G359">
        <v>2762.4</v>
      </c>
      <c r="H359">
        <v>10</v>
      </c>
      <c r="I359" t="s">
        <v>76</v>
      </c>
      <c r="J359">
        <v>2</v>
      </c>
      <c r="K359" t="s">
        <v>122</v>
      </c>
      <c r="L359" t="s">
        <v>39</v>
      </c>
      <c r="M359" t="s">
        <v>18</v>
      </c>
      <c r="N359">
        <v>24861.599999999999</v>
      </c>
      <c r="O359" t="s">
        <v>23</v>
      </c>
      <c r="P359">
        <v>12221.6</v>
      </c>
    </row>
    <row r="360" spans="1:16" x14ac:dyDescent="0.3">
      <c r="A360">
        <v>23494908</v>
      </c>
      <c r="B360">
        <v>356787</v>
      </c>
      <c r="C360">
        <v>678720</v>
      </c>
      <c r="D360">
        <v>19610</v>
      </c>
      <c r="E360">
        <v>6320</v>
      </c>
      <c r="F360">
        <v>1</v>
      </c>
      <c r="G360">
        <v>1961</v>
      </c>
      <c r="H360">
        <v>10</v>
      </c>
      <c r="I360" t="s">
        <v>96</v>
      </c>
      <c r="J360">
        <v>4</v>
      </c>
      <c r="K360" t="s">
        <v>358</v>
      </c>
      <c r="L360" t="s">
        <v>39</v>
      </c>
      <c r="M360" t="s">
        <v>15</v>
      </c>
      <c r="N360">
        <v>17649</v>
      </c>
      <c r="O360" t="s">
        <v>23</v>
      </c>
      <c r="P360">
        <v>11329</v>
      </c>
    </row>
    <row r="361" spans="1:16" x14ac:dyDescent="0.3">
      <c r="A361">
        <v>23542127</v>
      </c>
      <c r="B361">
        <v>356787</v>
      </c>
      <c r="C361">
        <v>297527</v>
      </c>
      <c r="D361">
        <v>531</v>
      </c>
      <c r="E361">
        <v>6320</v>
      </c>
      <c r="F361">
        <v>1</v>
      </c>
      <c r="G361">
        <v>53.1</v>
      </c>
      <c r="H361">
        <v>10</v>
      </c>
      <c r="I361" t="s">
        <v>69</v>
      </c>
      <c r="J361">
        <v>1</v>
      </c>
      <c r="K361" t="s">
        <v>146</v>
      </c>
      <c r="L361" t="s">
        <v>39</v>
      </c>
      <c r="M361" t="s">
        <v>15</v>
      </c>
      <c r="N361">
        <v>477.9</v>
      </c>
      <c r="O361" t="s">
        <v>20</v>
      </c>
      <c r="P361">
        <v>-5842.1</v>
      </c>
    </row>
    <row r="362" spans="1:16" x14ac:dyDescent="0.3">
      <c r="A362">
        <v>35504548</v>
      </c>
      <c r="B362">
        <v>356787</v>
      </c>
      <c r="C362">
        <v>843003</v>
      </c>
      <c r="D362">
        <v>15003</v>
      </c>
      <c r="E362">
        <v>6320</v>
      </c>
      <c r="F362">
        <v>3</v>
      </c>
      <c r="G362">
        <v>4500.8999999999996</v>
      </c>
      <c r="H362">
        <v>10</v>
      </c>
      <c r="I362" t="s">
        <v>61</v>
      </c>
      <c r="J362">
        <v>5</v>
      </c>
      <c r="K362" t="s">
        <v>199</v>
      </c>
      <c r="L362" t="s">
        <v>39</v>
      </c>
      <c r="M362" t="s">
        <v>18</v>
      </c>
      <c r="N362">
        <v>40508.1</v>
      </c>
      <c r="O362" t="s">
        <v>22</v>
      </c>
      <c r="P362">
        <v>21548.1</v>
      </c>
    </row>
    <row r="363" spans="1:16" x14ac:dyDescent="0.3">
      <c r="A363">
        <v>75041510</v>
      </c>
      <c r="B363">
        <v>126225</v>
      </c>
      <c r="C363">
        <v>496882</v>
      </c>
      <c r="D363">
        <v>16196</v>
      </c>
      <c r="E363">
        <v>4833</v>
      </c>
      <c r="F363">
        <v>1</v>
      </c>
      <c r="G363">
        <v>1619.6</v>
      </c>
      <c r="H363">
        <v>10</v>
      </c>
      <c r="I363" t="s">
        <v>319</v>
      </c>
      <c r="J363">
        <v>4</v>
      </c>
      <c r="K363" t="s">
        <v>442</v>
      </c>
      <c r="L363" t="s">
        <v>39</v>
      </c>
      <c r="M363" t="s">
        <v>16</v>
      </c>
      <c r="N363">
        <v>14576.4</v>
      </c>
      <c r="O363" t="s">
        <v>23</v>
      </c>
      <c r="P363">
        <v>9743.4</v>
      </c>
    </row>
    <row r="364" spans="1:16" x14ac:dyDescent="0.3">
      <c r="A364">
        <v>40872577</v>
      </c>
      <c r="B364">
        <v>356787</v>
      </c>
      <c r="C364">
        <v>500692</v>
      </c>
      <c r="D364">
        <v>2331</v>
      </c>
      <c r="E364">
        <v>6320</v>
      </c>
      <c r="F364">
        <v>2</v>
      </c>
      <c r="G364">
        <v>466.2</v>
      </c>
      <c r="H364">
        <v>10</v>
      </c>
      <c r="I364" t="s">
        <v>539</v>
      </c>
      <c r="J364">
        <v>6</v>
      </c>
      <c r="K364" t="s">
        <v>435</v>
      </c>
      <c r="L364" t="s">
        <v>39</v>
      </c>
      <c r="M364" t="s">
        <v>16</v>
      </c>
      <c r="N364">
        <v>4195.8</v>
      </c>
      <c r="O364" t="s">
        <v>20</v>
      </c>
      <c r="P364">
        <v>-8444.2000000000007</v>
      </c>
    </row>
    <row r="365" spans="1:16" x14ac:dyDescent="0.3">
      <c r="A365">
        <v>19122502</v>
      </c>
      <c r="B365">
        <v>356787</v>
      </c>
      <c r="C365">
        <v>540424</v>
      </c>
      <c r="D365">
        <v>14060</v>
      </c>
      <c r="E365">
        <v>6320</v>
      </c>
      <c r="F365">
        <v>1</v>
      </c>
      <c r="G365">
        <v>1406</v>
      </c>
      <c r="H365">
        <v>10</v>
      </c>
      <c r="I365" t="s">
        <v>451</v>
      </c>
      <c r="J365">
        <v>4</v>
      </c>
      <c r="K365" t="s">
        <v>63</v>
      </c>
      <c r="L365" t="s">
        <v>39</v>
      </c>
      <c r="M365" t="s">
        <v>15</v>
      </c>
      <c r="N365">
        <v>12654</v>
      </c>
      <c r="O365" t="s">
        <v>20</v>
      </c>
      <c r="P365">
        <v>6334</v>
      </c>
    </row>
    <row r="366" spans="1:16" x14ac:dyDescent="0.3">
      <c r="A366">
        <v>80659726</v>
      </c>
      <c r="B366">
        <v>356787</v>
      </c>
      <c r="C366">
        <v>855700</v>
      </c>
      <c r="D366">
        <v>3006</v>
      </c>
      <c r="E366">
        <v>6320</v>
      </c>
      <c r="F366">
        <v>1</v>
      </c>
      <c r="G366">
        <v>300.60000000000002</v>
      </c>
      <c r="H366">
        <v>10</v>
      </c>
      <c r="I366" t="s">
        <v>158</v>
      </c>
      <c r="J366">
        <v>5</v>
      </c>
      <c r="K366" t="s">
        <v>126</v>
      </c>
      <c r="L366" t="s">
        <v>39</v>
      </c>
      <c r="M366" t="s">
        <v>18</v>
      </c>
      <c r="N366">
        <v>2705.4</v>
      </c>
      <c r="O366" t="s">
        <v>21</v>
      </c>
      <c r="P366">
        <v>-3614.6</v>
      </c>
    </row>
    <row r="367" spans="1:16" x14ac:dyDescent="0.3">
      <c r="A367">
        <v>45496015</v>
      </c>
      <c r="B367">
        <v>388389</v>
      </c>
      <c r="C367">
        <v>539403</v>
      </c>
      <c r="D367">
        <v>6239</v>
      </c>
      <c r="E367">
        <v>1807</v>
      </c>
      <c r="F367">
        <v>1</v>
      </c>
      <c r="G367">
        <v>623.9</v>
      </c>
      <c r="H367">
        <v>10</v>
      </c>
      <c r="I367" t="s">
        <v>267</v>
      </c>
      <c r="J367">
        <v>2</v>
      </c>
      <c r="K367" t="s">
        <v>268</v>
      </c>
      <c r="L367" t="s">
        <v>39</v>
      </c>
      <c r="M367" t="s">
        <v>16</v>
      </c>
      <c r="N367">
        <v>5615.1</v>
      </c>
      <c r="O367" t="s">
        <v>23</v>
      </c>
      <c r="P367">
        <v>3808.1</v>
      </c>
    </row>
    <row r="368" spans="1:16" x14ac:dyDescent="0.3">
      <c r="A368">
        <v>59512272</v>
      </c>
      <c r="B368">
        <v>388389</v>
      </c>
      <c r="C368">
        <v>683220</v>
      </c>
      <c r="D368">
        <v>16653</v>
      </c>
      <c r="E368">
        <v>1807</v>
      </c>
      <c r="F368">
        <v>1</v>
      </c>
      <c r="G368">
        <v>1665.3</v>
      </c>
      <c r="H368">
        <v>10</v>
      </c>
      <c r="I368" t="s">
        <v>482</v>
      </c>
      <c r="J368">
        <v>1</v>
      </c>
      <c r="K368" t="s">
        <v>387</v>
      </c>
      <c r="L368" t="s">
        <v>39</v>
      </c>
      <c r="M368" t="s">
        <v>17</v>
      </c>
      <c r="N368">
        <v>14987.7</v>
      </c>
      <c r="O368" t="s">
        <v>21</v>
      </c>
      <c r="P368">
        <v>13180.7</v>
      </c>
    </row>
    <row r="369" spans="1:16" x14ac:dyDescent="0.3">
      <c r="A369">
        <v>46249845</v>
      </c>
      <c r="B369">
        <v>388389</v>
      </c>
      <c r="C369">
        <v>843852</v>
      </c>
      <c r="D369">
        <v>18749</v>
      </c>
      <c r="E369">
        <v>1807</v>
      </c>
      <c r="F369">
        <v>1</v>
      </c>
      <c r="G369">
        <v>1874.9</v>
      </c>
      <c r="H369">
        <v>10</v>
      </c>
      <c r="I369" t="s">
        <v>267</v>
      </c>
      <c r="J369">
        <v>3</v>
      </c>
      <c r="K369" t="s">
        <v>496</v>
      </c>
      <c r="L369" t="s">
        <v>39</v>
      </c>
      <c r="M369" t="s">
        <v>16</v>
      </c>
      <c r="N369">
        <v>16874.099999999999</v>
      </c>
      <c r="O369" t="s">
        <v>21</v>
      </c>
      <c r="P369">
        <v>15067.1</v>
      </c>
    </row>
    <row r="370" spans="1:16" x14ac:dyDescent="0.3">
      <c r="A370">
        <v>87049595</v>
      </c>
      <c r="B370">
        <v>388389</v>
      </c>
      <c r="C370">
        <v>826111</v>
      </c>
      <c r="D370">
        <v>10079</v>
      </c>
      <c r="E370">
        <v>1807</v>
      </c>
      <c r="F370">
        <v>1</v>
      </c>
      <c r="G370">
        <v>1007.9</v>
      </c>
      <c r="H370">
        <v>10</v>
      </c>
      <c r="I370" t="s">
        <v>111</v>
      </c>
      <c r="J370">
        <v>6</v>
      </c>
      <c r="K370" t="s">
        <v>379</v>
      </c>
      <c r="L370" t="s">
        <v>39</v>
      </c>
      <c r="M370" t="s">
        <v>15</v>
      </c>
      <c r="N370">
        <v>9071.1</v>
      </c>
      <c r="O370" t="s">
        <v>21</v>
      </c>
      <c r="P370">
        <v>7264.1</v>
      </c>
    </row>
    <row r="371" spans="1:16" x14ac:dyDescent="0.3">
      <c r="A371">
        <v>87446468</v>
      </c>
      <c r="B371">
        <v>388389</v>
      </c>
      <c r="C371">
        <v>854280</v>
      </c>
      <c r="D371">
        <v>9327</v>
      </c>
      <c r="E371">
        <v>1807</v>
      </c>
      <c r="F371">
        <v>4</v>
      </c>
      <c r="G371">
        <v>3730.8</v>
      </c>
      <c r="H371">
        <v>10</v>
      </c>
      <c r="I371" t="s">
        <v>314</v>
      </c>
      <c r="J371">
        <v>5</v>
      </c>
      <c r="K371" t="s">
        <v>384</v>
      </c>
      <c r="L371" t="s">
        <v>39</v>
      </c>
      <c r="M371" t="s">
        <v>15</v>
      </c>
      <c r="N371">
        <v>33577.199999999997</v>
      </c>
      <c r="O371" t="s">
        <v>23</v>
      </c>
      <c r="P371">
        <v>26349.200000000001</v>
      </c>
    </row>
    <row r="372" spans="1:16" x14ac:dyDescent="0.3">
      <c r="A372">
        <v>98930456</v>
      </c>
      <c r="B372">
        <v>388389</v>
      </c>
      <c r="C372">
        <v>919678</v>
      </c>
      <c r="D372">
        <v>14009</v>
      </c>
      <c r="E372">
        <v>1807</v>
      </c>
      <c r="F372">
        <v>1</v>
      </c>
      <c r="G372">
        <v>1400.9</v>
      </c>
      <c r="H372">
        <v>10</v>
      </c>
      <c r="I372" t="s">
        <v>186</v>
      </c>
      <c r="J372">
        <v>5</v>
      </c>
      <c r="K372" t="s">
        <v>276</v>
      </c>
      <c r="L372" t="s">
        <v>39</v>
      </c>
      <c r="M372" t="s">
        <v>16</v>
      </c>
      <c r="N372">
        <v>12608.1</v>
      </c>
      <c r="O372" t="s">
        <v>23</v>
      </c>
      <c r="P372">
        <v>10801.1</v>
      </c>
    </row>
    <row r="373" spans="1:16" x14ac:dyDescent="0.3">
      <c r="A373">
        <v>83989546</v>
      </c>
      <c r="B373">
        <v>388389</v>
      </c>
      <c r="C373">
        <v>887603</v>
      </c>
      <c r="D373">
        <v>18388</v>
      </c>
      <c r="E373">
        <v>1807</v>
      </c>
      <c r="F373">
        <v>1</v>
      </c>
      <c r="G373">
        <v>1838.8</v>
      </c>
      <c r="H373">
        <v>10</v>
      </c>
      <c r="I373" t="s">
        <v>528</v>
      </c>
      <c r="J373">
        <v>2</v>
      </c>
      <c r="K373" t="s">
        <v>387</v>
      </c>
      <c r="L373" t="s">
        <v>39</v>
      </c>
      <c r="M373" t="s">
        <v>15</v>
      </c>
      <c r="N373">
        <v>16549.2</v>
      </c>
      <c r="O373" t="s">
        <v>23</v>
      </c>
      <c r="P373">
        <v>14742.2</v>
      </c>
    </row>
    <row r="374" spans="1:16" x14ac:dyDescent="0.3">
      <c r="A374">
        <v>54769200</v>
      </c>
      <c r="B374">
        <v>126225</v>
      </c>
      <c r="C374">
        <v>702073</v>
      </c>
      <c r="D374">
        <v>3975</v>
      </c>
      <c r="E374">
        <v>4833</v>
      </c>
      <c r="F374">
        <v>1</v>
      </c>
      <c r="G374">
        <v>397.5</v>
      </c>
      <c r="H374">
        <v>10</v>
      </c>
      <c r="I374" t="s">
        <v>292</v>
      </c>
      <c r="J374">
        <v>5</v>
      </c>
      <c r="K374" t="s">
        <v>293</v>
      </c>
      <c r="L374" t="s">
        <v>39</v>
      </c>
      <c r="M374" t="s">
        <v>16</v>
      </c>
      <c r="N374">
        <v>3577.5</v>
      </c>
      <c r="O374" t="s">
        <v>22</v>
      </c>
      <c r="P374">
        <v>-1255.5</v>
      </c>
    </row>
    <row r="375" spans="1:16" x14ac:dyDescent="0.3">
      <c r="A375">
        <v>85957706</v>
      </c>
      <c r="B375">
        <v>388389</v>
      </c>
      <c r="C375">
        <v>209576</v>
      </c>
      <c r="D375">
        <v>6251</v>
      </c>
      <c r="E375">
        <v>1807</v>
      </c>
      <c r="F375">
        <v>1</v>
      </c>
      <c r="G375">
        <v>625.1</v>
      </c>
      <c r="H375">
        <v>10</v>
      </c>
      <c r="I375" t="s">
        <v>245</v>
      </c>
      <c r="J375">
        <v>6</v>
      </c>
      <c r="K375" t="s">
        <v>257</v>
      </c>
      <c r="L375" t="s">
        <v>39</v>
      </c>
      <c r="M375" t="s">
        <v>15</v>
      </c>
      <c r="N375">
        <v>5625.9</v>
      </c>
      <c r="O375" t="s">
        <v>23</v>
      </c>
      <c r="P375">
        <v>3818.9</v>
      </c>
    </row>
    <row r="376" spans="1:16" x14ac:dyDescent="0.3">
      <c r="A376">
        <v>47028180</v>
      </c>
      <c r="B376">
        <v>388389</v>
      </c>
      <c r="C376">
        <v>566704</v>
      </c>
      <c r="D376">
        <v>12960</v>
      </c>
      <c r="E376">
        <v>1807</v>
      </c>
      <c r="F376">
        <v>1</v>
      </c>
      <c r="G376">
        <v>1296</v>
      </c>
      <c r="H376">
        <v>10</v>
      </c>
      <c r="I376" t="s">
        <v>115</v>
      </c>
      <c r="J376">
        <v>2</v>
      </c>
      <c r="K376" t="s">
        <v>276</v>
      </c>
      <c r="L376" t="s">
        <v>39</v>
      </c>
      <c r="M376" t="s">
        <v>18</v>
      </c>
      <c r="N376">
        <v>11664</v>
      </c>
      <c r="O376" t="s">
        <v>20</v>
      </c>
      <c r="P376">
        <v>9857</v>
      </c>
    </row>
    <row r="377" spans="1:16" x14ac:dyDescent="0.3">
      <c r="A377">
        <v>33386929</v>
      </c>
      <c r="B377">
        <v>388389</v>
      </c>
      <c r="C377">
        <v>796707</v>
      </c>
      <c r="D377">
        <v>16960</v>
      </c>
      <c r="E377">
        <v>1807</v>
      </c>
      <c r="F377">
        <v>2</v>
      </c>
      <c r="G377">
        <v>3392</v>
      </c>
      <c r="H377">
        <v>10</v>
      </c>
      <c r="I377" t="s">
        <v>228</v>
      </c>
      <c r="J377">
        <v>2</v>
      </c>
      <c r="K377" t="s">
        <v>486</v>
      </c>
      <c r="L377" t="s">
        <v>39</v>
      </c>
      <c r="M377" t="s">
        <v>15</v>
      </c>
      <c r="N377">
        <v>30528</v>
      </c>
      <c r="O377" t="s">
        <v>23</v>
      </c>
      <c r="P377">
        <v>26914</v>
      </c>
    </row>
    <row r="378" spans="1:16" x14ac:dyDescent="0.3">
      <c r="A378">
        <v>70873663</v>
      </c>
      <c r="B378">
        <v>388389</v>
      </c>
      <c r="C378">
        <v>206945</v>
      </c>
      <c r="D378">
        <v>11756</v>
      </c>
      <c r="E378">
        <v>1807</v>
      </c>
      <c r="F378">
        <v>1</v>
      </c>
      <c r="G378">
        <v>1175.5999999999999</v>
      </c>
      <c r="H378">
        <v>10</v>
      </c>
      <c r="I378" t="s">
        <v>471</v>
      </c>
      <c r="J378">
        <v>2</v>
      </c>
      <c r="K378" t="s">
        <v>70</v>
      </c>
      <c r="L378" t="s">
        <v>39</v>
      </c>
      <c r="M378" t="s">
        <v>15</v>
      </c>
      <c r="N378">
        <v>10580.4</v>
      </c>
      <c r="O378" t="s">
        <v>22</v>
      </c>
      <c r="P378">
        <v>8773.4</v>
      </c>
    </row>
    <row r="379" spans="1:16" x14ac:dyDescent="0.3">
      <c r="A379">
        <v>65902739</v>
      </c>
      <c r="B379">
        <v>388389</v>
      </c>
      <c r="C379">
        <v>932162</v>
      </c>
      <c r="D379">
        <v>3193</v>
      </c>
      <c r="E379">
        <v>1807</v>
      </c>
      <c r="F379">
        <v>1</v>
      </c>
      <c r="G379">
        <v>319.3</v>
      </c>
      <c r="H379">
        <v>10</v>
      </c>
      <c r="I379" t="s">
        <v>354</v>
      </c>
      <c r="J379">
        <v>4</v>
      </c>
      <c r="K379" t="s">
        <v>227</v>
      </c>
      <c r="L379" t="s">
        <v>39</v>
      </c>
      <c r="M379" t="s">
        <v>15</v>
      </c>
      <c r="N379">
        <v>2873.7</v>
      </c>
      <c r="O379" t="s">
        <v>21</v>
      </c>
      <c r="P379">
        <v>1066.7</v>
      </c>
    </row>
    <row r="380" spans="1:16" x14ac:dyDescent="0.3">
      <c r="A380">
        <v>54327148</v>
      </c>
      <c r="B380">
        <v>388389</v>
      </c>
      <c r="C380">
        <v>538270</v>
      </c>
      <c r="D380">
        <v>13487</v>
      </c>
      <c r="E380">
        <v>1807</v>
      </c>
      <c r="F380">
        <v>1</v>
      </c>
      <c r="G380">
        <v>1348.7</v>
      </c>
      <c r="H380">
        <v>10</v>
      </c>
      <c r="I380" t="s">
        <v>202</v>
      </c>
      <c r="J380">
        <v>5</v>
      </c>
      <c r="K380" t="s">
        <v>408</v>
      </c>
      <c r="L380" t="s">
        <v>39</v>
      </c>
      <c r="M380" t="s">
        <v>16</v>
      </c>
      <c r="N380">
        <v>12138.3</v>
      </c>
      <c r="O380" t="s">
        <v>21</v>
      </c>
      <c r="P380">
        <v>10331.299999999999</v>
      </c>
    </row>
    <row r="381" spans="1:16" x14ac:dyDescent="0.3">
      <c r="A381">
        <v>18113477</v>
      </c>
      <c r="B381">
        <v>388389</v>
      </c>
      <c r="C381">
        <v>804223</v>
      </c>
      <c r="D381">
        <v>2623</v>
      </c>
      <c r="E381">
        <v>1807</v>
      </c>
      <c r="F381">
        <v>1</v>
      </c>
      <c r="G381">
        <v>262.3</v>
      </c>
      <c r="H381">
        <v>10</v>
      </c>
      <c r="I381" t="s">
        <v>354</v>
      </c>
      <c r="J381">
        <v>3</v>
      </c>
      <c r="K381" t="s">
        <v>209</v>
      </c>
      <c r="L381" t="s">
        <v>39</v>
      </c>
      <c r="M381" t="s">
        <v>16</v>
      </c>
      <c r="N381">
        <v>2360.6999999999998</v>
      </c>
      <c r="O381" t="s">
        <v>21</v>
      </c>
      <c r="P381">
        <v>553.70000000000005</v>
      </c>
    </row>
    <row r="382" spans="1:16" x14ac:dyDescent="0.3">
      <c r="A382">
        <v>82160068</v>
      </c>
      <c r="B382">
        <v>877572</v>
      </c>
      <c r="C382">
        <v>715827</v>
      </c>
      <c r="D382">
        <v>6028</v>
      </c>
      <c r="E382">
        <v>5303</v>
      </c>
      <c r="F382">
        <v>1</v>
      </c>
      <c r="G382">
        <v>602.79999999999995</v>
      </c>
      <c r="H382">
        <v>10</v>
      </c>
      <c r="I382" t="s">
        <v>237</v>
      </c>
      <c r="J382">
        <v>1</v>
      </c>
      <c r="K382" t="s">
        <v>238</v>
      </c>
      <c r="L382" t="s">
        <v>39</v>
      </c>
      <c r="M382" t="s">
        <v>15</v>
      </c>
      <c r="N382">
        <v>5425.2</v>
      </c>
      <c r="O382" t="s">
        <v>20</v>
      </c>
      <c r="P382">
        <v>122.2</v>
      </c>
    </row>
    <row r="383" spans="1:16" x14ac:dyDescent="0.3">
      <c r="A383">
        <v>38195995</v>
      </c>
      <c r="B383">
        <v>877572</v>
      </c>
      <c r="C383">
        <v>564552</v>
      </c>
      <c r="D383">
        <v>5014</v>
      </c>
      <c r="E383">
        <v>5303</v>
      </c>
      <c r="F383">
        <v>4</v>
      </c>
      <c r="G383">
        <v>2005.6</v>
      </c>
      <c r="H383">
        <v>10</v>
      </c>
      <c r="I383" t="s">
        <v>132</v>
      </c>
      <c r="J383">
        <v>3</v>
      </c>
      <c r="K383" t="s">
        <v>314</v>
      </c>
      <c r="L383" t="s">
        <v>39</v>
      </c>
      <c r="M383" t="s">
        <v>17</v>
      </c>
      <c r="N383">
        <v>18050.400000000001</v>
      </c>
      <c r="O383" t="s">
        <v>20</v>
      </c>
      <c r="P383">
        <v>-3161.6</v>
      </c>
    </row>
    <row r="384" spans="1:16" x14ac:dyDescent="0.3">
      <c r="A384">
        <v>58270683</v>
      </c>
      <c r="B384">
        <v>877572</v>
      </c>
      <c r="C384">
        <v>250026</v>
      </c>
      <c r="D384">
        <v>6931</v>
      </c>
      <c r="E384">
        <v>5303</v>
      </c>
      <c r="F384">
        <v>1</v>
      </c>
      <c r="G384">
        <v>693.1</v>
      </c>
      <c r="H384">
        <v>10</v>
      </c>
      <c r="I384" t="s">
        <v>171</v>
      </c>
      <c r="J384">
        <v>6</v>
      </c>
      <c r="K384" t="s">
        <v>179</v>
      </c>
      <c r="L384" t="s">
        <v>39</v>
      </c>
      <c r="M384" t="s">
        <v>15</v>
      </c>
      <c r="N384">
        <v>6237.9</v>
      </c>
      <c r="O384" t="s">
        <v>22</v>
      </c>
      <c r="P384">
        <v>934.9</v>
      </c>
    </row>
    <row r="385" spans="1:16" x14ac:dyDescent="0.3">
      <c r="A385">
        <v>63643924</v>
      </c>
      <c r="B385">
        <v>877572</v>
      </c>
      <c r="C385">
        <v>209576</v>
      </c>
      <c r="D385">
        <v>8598</v>
      </c>
      <c r="E385">
        <v>5303</v>
      </c>
      <c r="F385">
        <v>3</v>
      </c>
      <c r="G385">
        <v>2579.4</v>
      </c>
      <c r="H385">
        <v>10</v>
      </c>
      <c r="I385" t="s">
        <v>174</v>
      </c>
      <c r="J385">
        <v>3</v>
      </c>
      <c r="K385" t="s">
        <v>352</v>
      </c>
      <c r="L385" t="s">
        <v>39</v>
      </c>
      <c r="M385" t="s">
        <v>15</v>
      </c>
      <c r="N385">
        <v>23214.6</v>
      </c>
      <c r="O385" t="s">
        <v>21</v>
      </c>
      <c r="P385">
        <v>7305.6</v>
      </c>
    </row>
    <row r="386" spans="1:16" x14ac:dyDescent="0.3">
      <c r="A386">
        <v>46023439</v>
      </c>
      <c r="B386">
        <v>877572</v>
      </c>
      <c r="C386">
        <v>797856</v>
      </c>
      <c r="D386">
        <v>18189</v>
      </c>
      <c r="E386">
        <v>5303</v>
      </c>
      <c r="F386">
        <v>1</v>
      </c>
      <c r="G386">
        <v>1818.9</v>
      </c>
      <c r="H386">
        <v>10</v>
      </c>
      <c r="I386" t="s">
        <v>288</v>
      </c>
      <c r="J386">
        <v>1</v>
      </c>
      <c r="K386" t="s">
        <v>498</v>
      </c>
      <c r="L386" t="s">
        <v>39</v>
      </c>
      <c r="M386" t="s">
        <v>15</v>
      </c>
      <c r="N386">
        <v>16370.1</v>
      </c>
      <c r="O386" t="s">
        <v>22</v>
      </c>
      <c r="P386">
        <v>11067.1</v>
      </c>
    </row>
    <row r="387" spans="1:16" x14ac:dyDescent="0.3">
      <c r="A387">
        <v>65388634</v>
      </c>
      <c r="B387">
        <v>877572</v>
      </c>
      <c r="C387">
        <v>616760</v>
      </c>
      <c r="D387">
        <v>18700</v>
      </c>
      <c r="E387">
        <v>5303</v>
      </c>
      <c r="F387">
        <v>1</v>
      </c>
      <c r="G387">
        <v>1870</v>
      </c>
      <c r="H387">
        <v>10</v>
      </c>
      <c r="I387" t="s">
        <v>458</v>
      </c>
      <c r="J387">
        <v>6</v>
      </c>
      <c r="K387" t="s">
        <v>151</v>
      </c>
      <c r="L387" t="s">
        <v>39</v>
      </c>
      <c r="M387" t="s">
        <v>15</v>
      </c>
      <c r="N387">
        <v>16830</v>
      </c>
      <c r="O387" t="s">
        <v>23</v>
      </c>
      <c r="P387">
        <v>11527</v>
      </c>
    </row>
    <row r="388" spans="1:16" x14ac:dyDescent="0.3">
      <c r="A388">
        <v>23383077</v>
      </c>
      <c r="B388">
        <v>877572</v>
      </c>
      <c r="C388">
        <v>944943</v>
      </c>
      <c r="D388">
        <v>13781</v>
      </c>
      <c r="E388">
        <v>5303</v>
      </c>
      <c r="F388">
        <v>1</v>
      </c>
      <c r="G388">
        <v>1378.1</v>
      </c>
      <c r="H388">
        <v>10</v>
      </c>
      <c r="I388" t="s">
        <v>423</v>
      </c>
      <c r="J388">
        <v>4</v>
      </c>
      <c r="K388" t="s">
        <v>364</v>
      </c>
      <c r="L388" t="s">
        <v>39</v>
      </c>
      <c r="M388" t="s">
        <v>16</v>
      </c>
      <c r="N388">
        <v>12402.9</v>
      </c>
      <c r="O388" t="s">
        <v>23</v>
      </c>
      <c r="P388">
        <v>7099.9</v>
      </c>
    </row>
    <row r="389" spans="1:16" x14ac:dyDescent="0.3">
      <c r="A389">
        <v>85957578</v>
      </c>
      <c r="B389">
        <v>877572</v>
      </c>
      <c r="C389">
        <v>345308</v>
      </c>
      <c r="D389">
        <v>9767</v>
      </c>
      <c r="E389">
        <v>5303</v>
      </c>
      <c r="F389">
        <v>4</v>
      </c>
      <c r="G389">
        <v>3906.8</v>
      </c>
      <c r="H389">
        <v>10</v>
      </c>
      <c r="I389" t="s">
        <v>91</v>
      </c>
      <c r="J389">
        <v>1</v>
      </c>
      <c r="K389" t="s">
        <v>474</v>
      </c>
      <c r="L389" t="s">
        <v>39</v>
      </c>
      <c r="M389" t="s">
        <v>18</v>
      </c>
      <c r="N389">
        <v>35161.199999999997</v>
      </c>
      <c r="O389" t="s">
        <v>22</v>
      </c>
      <c r="P389">
        <v>13949.2</v>
      </c>
    </row>
    <row r="390" spans="1:16" x14ac:dyDescent="0.3">
      <c r="A390">
        <v>14180968</v>
      </c>
      <c r="B390">
        <v>877572</v>
      </c>
      <c r="C390">
        <v>660295</v>
      </c>
      <c r="D390">
        <v>2231</v>
      </c>
      <c r="E390">
        <v>5303</v>
      </c>
      <c r="F390">
        <v>1</v>
      </c>
      <c r="G390">
        <v>223.1</v>
      </c>
      <c r="H390">
        <v>10</v>
      </c>
      <c r="I390" t="s">
        <v>156</v>
      </c>
      <c r="J390">
        <v>3</v>
      </c>
      <c r="K390" t="s">
        <v>208</v>
      </c>
      <c r="L390" t="s">
        <v>39</v>
      </c>
      <c r="M390" t="s">
        <v>16</v>
      </c>
      <c r="N390">
        <v>2007.9</v>
      </c>
      <c r="O390" t="s">
        <v>22</v>
      </c>
      <c r="P390">
        <v>-3295.1</v>
      </c>
    </row>
    <row r="391" spans="1:16" x14ac:dyDescent="0.3">
      <c r="A391">
        <v>29909029</v>
      </c>
      <c r="B391">
        <v>877572</v>
      </c>
      <c r="C391">
        <v>611484</v>
      </c>
      <c r="D391">
        <v>6295</v>
      </c>
      <c r="E391">
        <v>5303</v>
      </c>
      <c r="F391">
        <v>4</v>
      </c>
      <c r="G391">
        <v>2518</v>
      </c>
      <c r="H391">
        <v>10</v>
      </c>
      <c r="I391" t="s">
        <v>139</v>
      </c>
      <c r="J391">
        <v>5</v>
      </c>
      <c r="K391" t="s">
        <v>289</v>
      </c>
      <c r="L391" t="s">
        <v>39</v>
      </c>
      <c r="M391" t="s">
        <v>17</v>
      </c>
      <c r="N391">
        <v>22662</v>
      </c>
      <c r="O391" t="s">
        <v>20</v>
      </c>
      <c r="P391">
        <v>1450</v>
      </c>
    </row>
    <row r="392" spans="1:16" x14ac:dyDescent="0.3">
      <c r="A392">
        <v>91259008</v>
      </c>
      <c r="B392">
        <v>877572</v>
      </c>
      <c r="C392">
        <v>452036</v>
      </c>
      <c r="D392">
        <v>4606</v>
      </c>
      <c r="E392">
        <v>5303</v>
      </c>
      <c r="F392">
        <v>1</v>
      </c>
      <c r="G392">
        <v>460.6</v>
      </c>
      <c r="H392">
        <v>10</v>
      </c>
      <c r="I392" t="s">
        <v>143</v>
      </c>
      <c r="J392">
        <v>5</v>
      </c>
      <c r="K392" t="s">
        <v>331</v>
      </c>
      <c r="L392" t="s">
        <v>39</v>
      </c>
      <c r="M392" t="s">
        <v>16</v>
      </c>
      <c r="N392">
        <v>4145.3999999999996</v>
      </c>
      <c r="O392" t="s">
        <v>24</v>
      </c>
      <c r="P392">
        <v>-1157.5999999999999</v>
      </c>
    </row>
    <row r="393" spans="1:16" x14ac:dyDescent="0.3">
      <c r="A393">
        <v>60418290</v>
      </c>
      <c r="B393">
        <v>877572</v>
      </c>
      <c r="C393">
        <v>378895</v>
      </c>
      <c r="D393">
        <v>10950</v>
      </c>
      <c r="E393">
        <v>5303</v>
      </c>
      <c r="F393">
        <v>2</v>
      </c>
      <c r="G393">
        <v>2190</v>
      </c>
      <c r="H393">
        <v>10</v>
      </c>
      <c r="I393" t="s">
        <v>384</v>
      </c>
      <c r="J393">
        <v>7</v>
      </c>
      <c r="K393" t="s">
        <v>180</v>
      </c>
      <c r="L393" t="s">
        <v>39</v>
      </c>
      <c r="M393" t="s">
        <v>16</v>
      </c>
      <c r="N393">
        <v>19710</v>
      </c>
      <c r="O393" t="s">
        <v>22</v>
      </c>
      <c r="P393">
        <v>9104</v>
      </c>
    </row>
    <row r="394" spans="1:16" x14ac:dyDescent="0.3">
      <c r="A394">
        <v>25304396</v>
      </c>
      <c r="B394">
        <v>877572</v>
      </c>
      <c r="C394">
        <v>643732</v>
      </c>
      <c r="D394">
        <v>17276</v>
      </c>
      <c r="E394">
        <v>5303</v>
      </c>
      <c r="F394">
        <v>1</v>
      </c>
      <c r="G394">
        <v>1727.6</v>
      </c>
      <c r="H394">
        <v>10</v>
      </c>
      <c r="I394" t="s">
        <v>431</v>
      </c>
      <c r="J394">
        <v>6</v>
      </c>
      <c r="K394" t="s">
        <v>42</v>
      </c>
      <c r="L394" t="s">
        <v>39</v>
      </c>
      <c r="M394" t="s">
        <v>17</v>
      </c>
      <c r="N394">
        <v>15548.4</v>
      </c>
      <c r="O394" t="s">
        <v>21</v>
      </c>
      <c r="P394">
        <v>10245.4</v>
      </c>
    </row>
    <row r="395" spans="1:16" x14ac:dyDescent="0.3">
      <c r="A395">
        <v>96525668</v>
      </c>
      <c r="B395">
        <v>877572</v>
      </c>
      <c r="C395">
        <v>761091</v>
      </c>
      <c r="D395">
        <v>14558</v>
      </c>
      <c r="E395">
        <v>5303</v>
      </c>
      <c r="F395">
        <v>2</v>
      </c>
      <c r="G395">
        <v>2911.6</v>
      </c>
      <c r="H395">
        <v>10</v>
      </c>
      <c r="I395" t="s">
        <v>116</v>
      </c>
      <c r="J395">
        <v>2</v>
      </c>
      <c r="K395" t="s">
        <v>142</v>
      </c>
      <c r="L395" t="s">
        <v>39</v>
      </c>
      <c r="M395" t="s">
        <v>18</v>
      </c>
      <c r="N395">
        <v>26204.400000000001</v>
      </c>
      <c r="O395" t="s">
        <v>22</v>
      </c>
      <c r="P395">
        <v>15598.4</v>
      </c>
    </row>
    <row r="396" spans="1:16" x14ac:dyDescent="0.3">
      <c r="A396">
        <v>27307598</v>
      </c>
      <c r="B396">
        <v>877572</v>
      </c>
      <c r="C396">
        <v>488078</v>
      </c>
      <c r="D396">
        <v>13024</v>
      </c>
      <c r="E396">
        <v>5303</v>
      </c>
      <c r="F396">
        <v>3</v>
      </c>
      <c r="G396">
        <v>3907.2</v>
      </c>
      <c r="H396">
        <v>10</v>
      </c>
      <c r="I396" t="s">
        <v>67</v>
      </c>
      <c r="J396">
        <v>1</v>
      </c>
      <c r="K396" t="s">
        <v>234</v>
      </c>
      <c r="L396" t="s">
        <v>39</v>
      </c>
      <c r="M396" t="s">
        <v>15</v>
      </c>
      <c r="N396">
        <v>35164.800000000003</v>
      </c>
      <c r="O396" t="s">
        <v>20</v>
      </c>
      <c r="P396">
        <v>19255.8</v>
      </c>
    </row>
    <row r="397" spans="1:16" x14ac:dyDescent="0.3">
      <c r="A397">
        <v>12550658</v>
      </c>
      <c r="B397">
        <v>877572</v>
      </c>
      <c r="C397">
        <v>433365</v>
      </c>
      <c r="D397">
        <v>951</v>
      </c>
      <c r="E397">
        <v>5303</v>
      </c>
      <c r="F397">
        <v>1</v>
      </c>
      <c r="G397">
        <v>95.1</v>
      </c>
      <c r="H397">
        <v>10</v>
      </c>
      <c r="I397" t="s">
        <v>115</v>
      </c>
      <c r="J397">
        <v>4</v>
      </c>
      <c r="K397" t="s">
        <v>251</v>
      </c>
      <c r="L397" t="s">
        <v>39</v>
      </c>
      <c r="M397" t="s">
        <v>15</v>
      </c>
      <c r="N397">
        <v>855.9</v>
      </c>
      <c r="O397" t="s">
        <v>22</v>
      </c>
      <c r="P397">
        <v>-4447.1000000000004</v>
      </c>
    </row>
    <row r="398" spans="1:16" x14ac:dyDescent="0.3">
      <c r="A398">
        <v>44935501</v>
      </c>
      <c r="B398">
        <v>877572</v>
      </c>
      <c r="C398">
        <v>486780</v>
      </c>
      <c r="D398">
        <v>16388</v>
      </c>
      <c r="E398">
        <v>5303</v>
      </c>
      <c r="F398">
        <v>3</v>
      </c>
      <c r="G398">
        <v>4916.3999999999996</v>
      </c>
      <c r="H398">
        <v>10</v>
      </c>
      <c r="I398" t="s">
        <v>423</v>
      </c>
      <c r="J398">
        <v>4</v>
      </c>
      <c r="K398" t="s">
        <v>364</v>
      </c>
      <c r="L398" t="s">
        <v>39</v>
      </c>
      <c r="M398" t="s">
        <v>17</v>
      </c>
      <c r="N398">
        <v>44247.6</v>
      </c>
      <c r="O398" t="s">
        <v>20</v>
      </c>
      <c r="P398">
        <v>28338.6</v>
      </c>
    </row>
    <row r="399" spans="1:16" x14ac:dyDescent="0.3">
      <c r="A399">
        <v>86809773</v>
      </c>
      <c r="B399">
        <v>877572</v>
      </c>
      <c r="C399">
        <v>799198</v>
      </c>
      <c r="D399">
        <v>16321</v>
      </c>
      <c r="E399">
        <v>5303</v>
      </c>
      <c r="F399">
        <v>1</v>
      </c>
      <c r="G399">
        <v>1632.1</v>
      </c>
      <c r="H399">
        <v>10</v>
      </c>
      <c r="I399" t="s">
        <v>392</v>
      </c>
      <c r="J399">
        <v>7</v>
      </c>
      <c r="K399" t="s">
        <v>474</v>
      </c>
      <c r="L399" t="s">
        <v>39</v>
      </c>
      <c r="M399" t="s">
        <v>18</v>
      </c>
      <c r="N399">
        <v>14688.9</v>
      </c>
      <c r="O399" t="s">
        <v>20</v>
      </c>
      <c r="P399">
        <v>9385.9</v>
      </c>
    </row>
    <row r="400" spans="1:16" x14ac:dyDescent="0.3">
      <c r="A400">
        <v>18041391</v>
      </c>
      <c r="B400">
        <v>877572</v>
      </c>
      <c r="C400">
        <v>861701</v>
      </c>
      <c r="D400">
        <v>14326</v>
      </c>
      <c r="E400">
        <v>5303</v>
      </c>
      <c r="F400">
        <v>2</v>
      </c>
      <c r="G400">
        <v>2865.2</v>
      </c>
      <c r="H400">
        <v>10</v>
      </c>
      <c r="I400" t="s">
        <v>495</v>
      </c>
      <c r="J400">
        <v>4</v>
      </c>
      <c r="K400" t="s">
        <v>57</v>
      </c>
      <c r="L400" t="s">
        <v>39</v>
      </c>
      <c r="M400" t="s">
        <v>15</v>
      </c>
      <c r="N400">
        <v>25786.799999999999</v>
      </c>
      <c r="O400" t="s">
        <v>21</v>
      </c>
      <c r="P400">
        <v>15180.8</v>
      </c>
    </row>
    <row r="401" spans="1:16" x14ac:dyDescent="0.3">
      <c r="A401">
        <v>87528776</v>
      </c>
      <c r="B401">
        <v>877572</v>
      </c>
      <c r="C401">
        <v>982401</v>
      </c>
      <c r="D401">
        <v>9918</v>
      </c>
      <c r="E401">
        <v>5303</v>
      </c>
      <c r="F401">
        <v>2</v>
      </c>
      <c r="G401">
        <v>1983.6</v>
      </c>
      <c r="H401">
        <v>10</v>
      </c>
      <c r="I401" t="s">
        <v>349</v>
      </c>
      <c r="J401">
        <v>6</v>
      </c>
      <c r="K401" t="s">
        <v>334</v>
      </c>
      <c r="L401" t="s">
        <v>39</v>
      </c>
      <c r="M401" t="s">
        <v>15</v>
      </c>
      <c r="N401">
        <v>17852.400000000001</v>
      </c>
      <c r="O401" t="s">
        <v>23</v>
      </c>
      <c r="P401">
        <v>7246.4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9289-EC19-4776-BEBB-7DDB92F9295C}">
  <dimension ref="A3:T36"/>
  <sheetViews>
    <sheetView zoomScale="31" zoomScaleNormal="133" workbookViewId="0">
      <selection activeCell="M70" sqref="M70"/>
    </sheetView>
  </sheetViews>
  <sheetFormatPr defaultRowHeight="14.4" x14ac:dyDescent="0.3"/>
  <cols>
    <col min="1" max="1" width="13.33203125" bestFit="1" customWidth="1"/>
    <col min="2" max="2" width="23.77734375" bestFit="1" customWidth="1"/>
    <col min="3" max="4" width="25.88671875" bestFit="1" customWidth="1"/>
    <col min="5" max="6" width="22.33203125" bestFit="1" customWidth="1"/>
    <col min="7" max="7" width="25.88671875" bestFit="1" customWidth="1"/>
    <col min="8" max="8" width="15" bestFit="1" customWidth="1"/>
    <col min="9" max="9" width="12.109375" bestFit="1" customWidth="1"/>
    <col min="10" max="10" width="15.33203125" bestFit="1" customWidth="1"/>
    <col min="11" max="11" width="23.77734375" bestFit="1" customWidth="1"/>
    <col min="12" max="12" width="19.77734375" bestFit="1" customWidth="1"/>
    <col min="13" max="15" width="22.33203125" bestFit="1" customWidth="1"/>
    <col min="16" max="16" width="25.88671875" bestFit="1" customWidth="1"/>
    <col min="17" max="17" width="16" bestFit="1" customWidth="1"/>
    <col min="18" max="18" width="23.77734375" bestFit="1" customWidth="1"/>
    <col min="19" max="19" width="19.109375" bestFit="1" customWidth="1"/>
    <col min="20" max="20" width="21.21875" bestFit="1" customWidth="1"/>
    <col min="21" max="68" width="16" bestFit="1" customWidth="1"/>
    <col min="69" max="69" width="19.6640625" bestFit="1" customWidth="1"/>
    <col min="70" max="70" width="16.88671875" bestFit="1" customWidth="1"/>
    <col min="71" max="71" width="20.77734375" bestFit="1" customWidth="1"/>
    <col min="72" max="72" width="19.44140625" bestFit="1" customWidth="1"/>
  </cols>
  <sheetData>
    <row r="3" spans="1:9" x14ac:dyDescent="0.3">
      <c r="A3" s="9" t="s">
        <v>581</v>
      </c>
      <c r="B3" t="s">
        <v>552</v>
      </c>
      <c r="C3" t="s">
        <v>556</v>
      </c>
      <c r="D3" t="s">
        <v>555</v>
      </c>
      <c r="E3" t="s">
        <v>557</v>
      </c>
      <c r="G3" s="9" t="s">
        <v>581</v>
      </c>
      <c r="H3" t="s">
        <v>552</v>
      </c>
      <c r="I3" t="s">
        <v>556</v>
      </c>
    </row>
    <row r="4" spans="1:9" x14ac:dyDescent="0.3">
      <c r="A4" s="10" t="s">
        <v>582</v>
      </c>
      <c r="B4" s="16"/>
      <c r="C4" s="16">
        <v>0</v>
      </c>
      <c r="D4" s="16"/>
      <c r="E4" s="16"/>
    </row>
    <row r="5" spans="1:9" x14ac:dyDescent="0.3">
      <c r="A5" s="10" t="s">
        <v>597</v>
      </c>
      <c r="B5" s="16">
        <v>0</v>
      </c>
      <c r="C5" s="16">
        <v>0</v>
      </c>
      <c r="D5" s="16"/>
      <c r="E5" s="16">
        <v>0</v>
      </c>
    </row>
    <row r="6" spans="1:9" x14ac:dyDescent="0.3">
      <c r="A6" s="10" t="s">
        <v>583</v>
      </c>
      <c r="B6" s="16">
        <v>0</v>
      </c>
      <c r="C6" s="16">
        <v>0</v>
      </c>
      <c r="D6" s="16"/>
      <c r="E6" s="16">
        <v>0</v>
      </c>
    </row>
    <row r="11" spans="1:9" x14ac:dyDescent="0.3">
      <c r="B11" s="9" t="s">
        <v>581</v>
      </c>
      <c r="C11" t="s">
        <v>587</v>
      </c>
      <c r="D11" t="s">
        <v>555</v>
      </c>
      <c r="E11" t="s">
        <v>557</v>
      </c>
      <c r="F11" s="9" t="s">
        <v>593</v>
      </c>
      <c r="G11" t="s">
        <v>587</v>
      </c>
    </row>
    <row r="12" spans="1:9" x14ac:dyDescent="0.3">
      <c r="B12" s="10">
        <v>0</v>
      </c>
      <c r="C12" s="16">
        <v>6682.5388692579509</v>
      </c>
      <c r="D12" s="16">
        <v>566</v>
      </c>
      <c r="E12" s="16">
        <v>919</v>
      </c>
      <c r="F12" s="10">
        <v>0</v>
      </c>
      <c r="G12" s="16">
        <v>6682.5388692579509</v>
      </c>
    </row>
    <row r="13" spans="1:9" x14ac:dyDescent="0.3">
      <c r="B13" s="10">
        <v>5</v>
      </c>
      <c r="C13" s="16">
        <v>3499.9452789699599</v>
      </c>
      <c r="D13" s="16">
        <v>233</v>
      </c>
      <c r="E13" s="16">
        <v>392</v>
      </c>
      <c r="F13" s="10">
        <v>5</v>
      </c>
      <c r="G13" s="16">
        <v>3499.9452789699599</v>
      </c>
    </row>
    <row r="14" spans="1:9" x14ac:dyDescent="0.3">
      <c r="B14" s="10">
        <v>10</v>
      </c>
      <c r="C14" s="16">
        <v>4680.1433962264164</v>
      </c>
      <c r="D14" s="16">
        <v>106</v>
      </c>
      <c r="E14" s="16">
        <v>170</v>
      </c>
      <c r="F14" s="10">
        <v>10</v>
      </c>
      <c r="G14" s="16">
        <v>4680.1433962264164</v>
      </c>
    </row>
    <row r="15" spans="1:9" x14ac:dyDescent="0.3">
      <c r="B15" s="10">
        <v>15</v>
      </c>
      <c r="C15" s="16">
        <v>2265.8644578313256</v>
      </c>
      <c r="D15" s="16">
        <v>83</v>
      </c>
      <c r="E15" s="16">
        <v>134</v>
      </c>
      <c r="F15" s="10">
        <v>15</v>
      </c>
      <c r="G15" s="16">
        <v>2265.8644578313256</v>
      </c>
    </row>
    <row r="16" spans="1:9" x14ac:dyDescent="0.3">
      <c r="B16" s="10">
        <v>20</v>
      </c>
      <c r="C16" s="16">
        <v>850.82941176470604</v>
      </c>
      <c r="D16" s="16">
        <v>34</v>
      </c>
      <c r="E16" s="16">
        <v>57</v>
      </c>
      <c r="F16" s="10">
        <v>20</v>
      </c>
      <c r="G16" s="16">
        <v>850.82941176470604</v>
      </c>
    </row>
    <row r="17" spans="2:20" x14ac:dyDescent="0.3">
      <c r="B17" s="10" t="s">
        <v>583</v>
      </c>
      <c r="C17" s="16">
        <v>5196.5698630137067</v>
      </c>
      <c r="D17" s="16">
        <v>1022</v>
      </c>
      <c r="E17" s="16">
        <v>1672</v>
      </c>
      <c r="F17" s="10" t="s">
        <v>583</v>
      </c>
      <c r="G17" s="16">
        <v>5196.5698630137067</v>
      </c>
    </row>
    <row r="20" spans="2:20" x14ac:dyDescent="0.3">
      <c r="K20" s="9" t="s">
        <v>581</v>
      </c>
      <c r="L20" t="s">
        <v>587</v>
      </c>
      <c r="M20" t="s">
        <v>555</v>
      </c>
      <c r="N20" t="s">
        <v>557</v>
      </c>
      <c r="O20" s="9" t="s">
        <v>593</v>
      </c>
      <c r="P20" t="s">
        <v>587</v>
      </c>
      <c r="R20" s="9" t="s">
        <v>581</v>
      </c>
      <c r="S20" t="s">
        <v>590</v>
      </c>
      <c r="T20" t="s">
        <v>591</v>
      </c>
    </row>
    <row r="21" spans="2:20" x14ac:dyDescent="0.3">
      <c r="K21" s="10">
        <v>0</v>
      </c>
      <c r="L21" s="16">
        <v>6682.5388692579509</v>
      </c>
      <c r="M21" s="16">
        <v>566</v>
      </c>
      <c r="N21" s="16">
        <v>919</v>
      </c>
      <c r="O21" s="10">
        <v>0</v>
      </c>
      <c r="P21" s="16">
        <v>6682.5388692579509</v>
      </c>
      <c r="R21" s="10">
        <v>877572</v>
      </c>
      <c r="S21" s="16">
        <v>69</v>
      </c>
      <c r="T21" s="16">
        <v>117</v>
      </c>
    </row>
    <row r="22" spans="2:20" x14ac:dyDescent="0.3">
      <c r="K22" s="10">
        <v>5</v>
      </c>
      <c r="L22" s="16">
        <v>3499.9452789699599</v>
      </c>
      <c r="M22" s="16">
        <v>233</v>
      </c>
      <c r="N22" s="16">
        <v>392</v>
      </c>
      <c r="O22" s="10">
        <v>5</v>
      </c>
      <c r="P22" s="16">
        <v>3499.9452789699599</v>
      </c>
      <c r="R22" s="10">
        <v>876646</v>
      </c>
      <c r="S22" s="16">
        <v>76</v>
      </c>
      <c r="T22" s="16">
        <v>134</v>
      </c>
    </row>
    <row r="23" spans="2:20" x14ac:dyDescent="0.3">
      <c r="K23" s="10">
        <v>10</v>
      </c>
      <c r="L23" s="16">
        <v>4680.1433962264164</v>
      </c>
      <c r="M23" s="16">
        <v>106</v>
      </c>
      <c r="N23" s="16">
        <v>170</v>
      </c>
      <c r="O23" s="10">
        <v>10</v>
      </c>
      <c r="P23" s="16">
        <v>4680.1433962264164</v>
      </c>
      <c r="R23" s="10">
        <v>872246</v>
      </c>
      <c r="S23" s="16">
        <v>62</v>
      </c>
      <c r="T23" s="16">
        <v>97</v>
      </c>
    </row>
    <row r="24" spans="2:20" x14ac:dyDescent="0.3">
      <c r="K24" s="10">
        <v>15</v>
      </c>
      <c r="L24" s="16">
        <v>2265.8644578313256</v>
      </c>
      <c r="M24" s="16">
        <v>83</v>
      </c>
      <c r="N24" s="16">
        <v>134</v>
      </c>
      <c r="O24" s="10">
        <v>15</v>
      </c>
      <c r="P24" s="16">
        <v>2265.8644578313256</v>
      </c>
      <c r="R24" s="10">
        <v>809570</v>
      </c>
      <c r="S24" s="16">
        <v>67</v>
      </c>
      <c r="T24" s="16">
        <v>102</v>
      </c>
    </row>
    <row r="25" spans="2:20" x14ac:dyDescent="0.3">
      <c r="K25" s="10">
        <v>20</v>
      </c>
      <c r="L25" s="16">
        <v>850.82941176470604</v>
      </c>
      <c r="M25" s="16">
        <v>34</v>
      </c>
      <c r="N25" s="16">
        <v>57</v>
      </c>
      <c r="O25" s="10">
        <v>20</v>
      </c>
      <c r="P25" s="16">
        <v>850.82941176470604</v>
      </c>
      <c r="R25" s="10">
        <v>770487</v>
      </c>
      <c r="S25" s="16">
        <v>67</v>
      </c>
      <c r="T25" s="16">
        <v>123</v>
      </c>
    </row>
    <row r="26" spans="2:20" x14ac:dyDescent="0.3">
      <c r="K26" s="10" t="s">
        <v>583</v>
      </c>
      <c r="L26" s="16">
        <v>5196.5698630137067</v>
      </c>
      <c r="M26" s="16">
        <v>1022</v>
      </c>
      <c r="N26" s="16">
        <v>1672</v>
      </c>
      <c r="O26" s="10" t="s">
        <v>583</v>
      </c>
      <c r="P26" s="16">
        <v>5196.5698630137067</v>
      </c>
      <c r="R26" s="10">
        <v>719176</v>
      </c>
      <c r="S26" s="16">
        <v>72</v>
      </c>
      <c r="T26" s="16">
        <v>99</v>
      </c>
    </row>
    <row r="27" spans="2:20" x14ac:dyDescent="0.3">
      <c r="R27" s="10">
        <v>671858</v>
      </c>
      <c r="S27" s="16">
        <v>80</v>
      </c>
      <c r="T27" s="16">
        <v>122</v>
      </c>
    </row>
    <row r="28" spans="2:20" x14ac:dyDescent="0.3">
      <c r="K28" s="9" t="s">
        <v>581</v>
      </c>
      <c r="L28" t="s">
        <v>556</v>
      </c>
      <c r="M28" t="s">
        <v>552</v>
      </c>
      <c r="O28" s="9" t="s">
        <v>593</v>
      </c>
      <c r="P28" t="s">
        <v>587</v>
      </c>
      <c r="R28" s="10">
        <v>388389</v>
      </c>
      <c r="S28" s="16">
        <v>69</v>
      </c>
      <c r="T28" s="16">
        <v>109</v>
      </c>
    </row>
    <row r="29" spans="2:20" x14ac:dyDescent="0.3">
      <c r="K29" s="10" t="s">
        <v>18</v>
      </c>
      <c r="L29" s="16">
        <v>537069.40000000014</v>
      </c>
      <c r="M29" s="16">
        <v>1821019.3999999997</v>
      </c>
      <c r="O29" s="10">
        <v>0</v>
      </c>
      <c r="P29" s="16">
        <v>6682.5388692579509</v>
      </c>
      <c r="R29" s="10">
        <v>356787</v>
      </c>
      <c r="S29" s="16">
        <v>71</v>
      </c>
      <c r="T29" s="16">
        <v>125</v>
      </c>
    </row>
    <row r="30" spans="2:20" x14ac:dyDescent="0.3">
      <c r="K30" s="10" t="s">
        <v>16</v>
      </c>
      <c r="L30" s="16">
        <v>1535794.6499999997</v>
      </c>
      <c r="M30" s="16">
        <v>4483631.6500000004</v>
      </c>
      <c r="O30" s="10">
        <v>5</v>
      </c>
      <c r="P30" s="16">
        <v>3499.9452789699599</v>
      </c>
      <c r="R30" s="10">
        <v>334053</v>
      </c>
      <c r="S30" s="16">
        <v>59</v>
      </c>
      <c r="T30" s="16">
        <v>99</v>
      </c>
    </row>
    <row r="31" spans="2:20" x14ac:dyDescent="0.3">
      <c r="K31" s="10" t="s">
        <v>17</v>
      </c>
      <c r="L31" s="16">
        <v>724607.35</v>
      </c>
      <c r="M31" s="16">
        <v>2480335.35</v>
      </c>
      <c r="O31" s="10">
        <v>10</v>
      </c>
      <c r="P31" s="16">
        <v>4680.1433962264164</v>
      </c>
      <c r="R31" s="10">
        <v>246316</v>
      </c>
      <c r="S31" s="16">
        <v>67</v>
      </c>
      <c r="T31" s="16">
        <v>111</v>
      </c>
    </row>
    <row r="32" spans="2:20" x14ac:dyDescent="0.3">
      <c r="K32" s="10" t="s">
        <v>15</v>
      </c>
      <c r="L32" s="16">
        <v>2513423.0000000014</v>
      </c>
      <c r="M32" s="16">
        <v>7788569.9999999972</v>
      </c>
      <c r="O32" s="10">
        <v>15</v>
      </c>
      <c r="P32" s="16">
        <v>2265.8644578313256</v>
      </c>
      <c r="R32" s="10">
        <v>216739</v>
      </c>
      <c r="S32" s="16">
        <v>67</v>
      </c>
      <c r="T32" s="16">
        <v>116</v>
      </c>
    </row>
    <row r="33" spans="11:20" x14ac:dyDescent="0.3">
      <c r="K33" s="10" t="s">
        <v>583</v>
      </c>
      <c r="L33" s="16">
        <v>5310894.4000000013</v>
      </c>
      <c r="M33" s="16">
        <v>16573556.399999999</v>
      </c>
      <c r="O33" s="10">
        <v>20</v>
      </c>
      <c r="P33" s="16">
        <v>850.82941176470604</v>
      </c>
      <c r="R33" s="10">
        <v>207473</v>
      </c>
      <c r="S33" s="16">
        <v>67</v>
      </c>
      <c r="T33" s="16">
        <v>116</v>
      </c>
    </row>
    <row r="34" spans="11:20" x14ac:dyDescent="0.3">
      <c r="O34" s="10" t="s">
        <v>583</v>
      </c>
      <c r="P34" s="16">
        <v>5196.5698630137067</v>
      </c>
      <c r="R34" s="10">
        <v>191161</v>
      </c>
      <c r="S34" s="16">
        <v>69</v>
      </c>
      <c r="T34" s="16">
        <v>104</v>
      </c>
    </row>
    <row r="35" spans="11:20" x14ac:dyDescent="0.3">
      <c r="R35" s="10">
        <v>126225</v>
      </c>
      <c r="S35" s="16">
        <v>60</v>
      </c>
      <c r="T35" s="16">
        <v>98</v>
      </c>
    </row>
    <row r="36" spans="11:20" x14ac:dyDescent="0.3">
      <c r="R36" s="10" t="s">
        <v>583</v>
      </c>
      <c r="S36" s="16">
        <v>1022</v>
      </c>
      <c r="T36" s="16">
        <v>1672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B81D-C969-4EC5-BD9C-677A58A655E9}">
  <dimension ref="A1:P4"/>
  <sheetViews>
    <sheetView workbookViewId="0">
      <selection activeCell="A3" sqref="A3:P4"/>
    </sheetView>
  </sheetViews>
  <sheetFormatPr defaultRowHeight="14.4" x14ac:dyDescent="0.3"/>
  <cols>
    <col min="1" max="1" width="10.33203125" bestFit="1" customWidth="1"/>
    <col min="2" max="2" width="12.44140625" bestFit="1" customWidth="1"/>
    <col min="3" max="3" width="13.6640625" bestFit="1" customWidth="1"/>
    <col min="4" max="4" width="9" bestFit="1" customWidth="1"/>
    <col min="5" max="5" width="12.21875" bestFit="1" customWidth="1"/>
    <col min="6" max="6" width="10.33203125" bestFit="1" customWidth="1"/>
    <col min="7" max="7" width="18.21875" bestFit="1" customWidth="1"/>
    <col min="8" max="8" width="18" bestFit="1" customWidth="1"/>
    <col min="9" max="9" width="12.5546875" bestFit="1" customWidth="1"/>
    <col min="10" max="10" width="20.33203125" bestFit="1" customWidth="1"/>
    <col min="11" max="11" width="15.109375" bestFit="1" customWidth="1"/>
    <col min="12" max="12" width="16" bestFit="1" customWidth="1"/>
    <col min="13" max="13" width="18.5546875" bestFit="1" customWidth="1"/>
    <col min="14" max="14" width="10.5546875" bestFit="1" customWidth="1"/>
    <col min="15" max="16" width="9" bestFit="1" customWidth="1"/>
  </cols>
  <sheetData>
    <row r="1" spans="1:16" x14ac:dyDescent="0.3">
      <c r="A1" s="12" t="s">
        <v>585</v>
      </c>
    </row>
    <row r="3" spans="1:16" x14ac:dyDescent="0.3">
      <c r="A3" t="s">
        <v>25</v>
      </c>
      <c r="B3" t="s">
        <v>1</v>
      </c>
      <c r="C3" t="s">
        <v>13</v>
      </c>
      <c r="D3" t="s">
        <v>26</v>
      </c>
      <c r="E3" t="s">
        <v>553</v>
      </c>
      <c r="F3" t="s">
        <v>27</v>
      </c>
      <c r="G3" t="s">
        <v>28</v>
      </c>
      <c r="H3" t="s">
        <v>29</v>
      </c>
      <c r="I3" t="s">
        <v>30</v>
      </c>
      <c r="J3" t="s">
        <v>31</v>
      </c>
      <c r="K3" t="s">
        <v>32</v>
      </c>
      <c r="L3" t="s">
        <v>33</v>
      </c>
      <c r="M3" t="s">
        <v>14</v>
      </c>
      <c r="N3" t="s">
        <v>34</v>
      </c>
      <c r="O3" t="s">
        <v>19</v>
      </c>
      <c r="P3" t="s">
        <v>554</v>
      </c>
    </row>
    <row r="4" spans="1:16" x14ac:dyDescent="0.3">
      <c r="B4">
        <v>329258</v>
      </c>
      <c r="E4">
        <v>14584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230A-46B1-425E-8584-A6DC7ABFCBDB}">
  <dimension ref="A3:AC55"/>
  <sheetViews>
    <sheetView topLeftCell="S18" zoomScale="113" zoomScaleNormal="125" workbookViewId="0">
      <selection activeCell="X25" sqref="X25:AC26"/>
    </sheetView>
  </sheetViews>
  <sheetFormatPr defaultRowHeight="14.4" x14ac:dyDescent="0.3"/>
  <cols>
    <col min="1" max="1" width="12.5546875" bestFit="1" customWidth="1"/>
    <col min="2" max="2" width="15.109375" bestFit="1" customWidth="1"/>
    <col min="3" max="3" width="14.6640625" bestFit="1" customWidth="1"/>
    <col min="4" max="4" width="12.109375" bestFit="1" customWidth="1"/>
    <col min="5" max="5" width="6.5546875" bestFit="1" customWidth="1"/>
    <col min="6" max="6" width="10.6640625" bestFit="1" customWidth="1"/>
    <col min="7" max="7" width="15.109375" bestFit="1" customWidth="1"/>
    <col min="8" max="8" width="12.5546875" bestFit="1" customWidth="1"/>
    <col min="9" max="9" width="11.6640625" bestFit="1" customWidth="1"/>
    <col min="10" max="10" width="14.6640625" bestFit="1" customWidth="1"/>
    <col min="11" max="11" width="16" bestFit="1" customWidth="1"/>
    <col min="12" max="12" width="14.6640625" bestFit="1" customWidth="1"/>
    <col min="13" max="13" width="11.33203125" bestFit="1" customWidth="1"/>
    <col min="14" max="14" width="15.5546875" bestFit="1" customWidth="1"/>
    <col min="15" max="15" width="15" bestFit="1" customWidth="1"/>
    <col min="16" max="16" width="14.6640625" bestFit="1" customWidth="1"/>
    <col min="18" max="18" width="11.33203125" bestFit="1" customWidth="1"/>
    <col min="19" max="19" width="15.5546875" bestFit="1" customWidth="1"/>
    <col min="21" max="21" width="11.33203125" bestFit="1" customWidth="1"/>
    <col min="22" max="22" width="17.6640625" bestFit="1" customWidth="1"/>
    <col min="23" max="24" width="19.109375" bestFit="1" customWidth="1"/>
  </cols>
  <sheetData>
    <row r="3" spans="1:19" x14ac:dyDescent="0.3">
      <c r="A3" s="9" t="s">
        <v>581</v>
      </c>
      <c r="B3" t="s">
        <v>556</v>
      </c>
      <c r="C3" t="s">
        <v>552</v>
      </c>
      <c r="E3" s="9" t="s">
        <v>581</v>
      </c>
      <c r="F3" t="s">
        <v>586</v>
      </c>
      <c r="G3" t="s">
        <v>552</v>
      </c>
    </row>
    <row r="4" spans="1:19" x14ac:dyDescent="0.3">
      <c r="A4" s="10">
        <v>876646</v>
      </c>
      <c r="B4" s="16">
        <v>-609856.94999999995</v>
      </c>
      <c r="C4" s="16">
        <v>1346945.0499999998</v>
      </c>
      <c r="E4" s="10" t="s">
        <v>21</v>
      </c>
      <c r="F4" s="16">
        <v>5310894.3999999994</v>
      </c>
      <c r="G4" s="16">
        <v>16573556.4</v>
      </c>
      <c r="I4" s="9" t="s">
        <v>581</v>
      </c>
      <c r="J4" t="s">
        <v>587</v>
      </c>
      <c r="K4" t="s">
        <v>555</v>
      </c>
      <c r="L4" t="s">
        <v>557</v>
      </c>
      <c r="M4" s="9" t="s">
        <v>593</v>
      </c>
      <c r="N4" t="s">
        <v>587</v>
      </c>
      <c r="R4" t="s">
        <v>616</v>
      </c>
      <c r="S4" t="s">
        <v>617</v>
      </c>
    </row>
    <row r="5" spans="1:19" x14ac:dyDescent="0.3">
      <c r="A5" s="10">
        <v>246316</v>
      </c>
      <c r="B5" s="16">
        <v>-581860.95000000007</v>
      </c>
      <c r="C5" s="16">
        <v>937618.05</v>
      </c>
      <c r="E5" s="10" t="s">
        <v>583</v>
      </c>
      <c r="F5" s="16">
        <v>5310894.3999999994</v>
      </c>
      <c r="G5" s="16">
        <v>16573556.4</v>
      </c>
      <c r="I5" s="10">
        <v>0</v>
      </c>
      <c r="J5" s="16">
        <v>6682.5388692579509</v>
      </c>
      <c r="K5" s="16">
        <v>566</v>
      </c>
      <c r="L5" s="16">
        <v>919</v>
      </c>
      <c r="M5" s="10">
        <v>0</v>
      </c>
      <c r="N5" s="19">
        <v>6682.5388692579509</v>
      </c>
      <c r="R5" s="19">
        <v>3994.5651381718799</v>
      </c>
      <c r="S5" s="19">
        <v>2500.6951378809872</v>
      </c>
    </row>
    <row r="6" spans="1:19" x14ac:dyDescent="0.3">
      <c r="A6" s="10">
        <v>809570</v>
      </c>
      <c r="B6" s="16">
        <v>-60767.94999999999</v>
      </c>
      <c r="C6" s="16">
        <v>1038792.05</v>
      </c>
      <c r="I6" s="10">
        <v>5</v>
      </c>
      <c r="J6" s="16">
        <v>3499.9452789699599</v>
      </c>
      <c r="K6" s="16">
        <v>233</v>
      </c>
      <c r="L6" s="16">
        <v>392</v>
      </c>
      <c r="M6" s="10">
        <v>5</v>
      </c>
      <c r="N6" s="19">
        <v>3499.9452789699599</v>
      </c>
    </row>
    <row r="7" spans="1:19" x14ac:dyDescent="0.3">
      <c r="A7" s="10">
        <v>872246</v>
      </c>
      <c r="B7" s="16">
        <v>123089.5</v>
      </c>
      <c r="C7" s="16">
        <v>964952.50000000012</v>
      </c>
      <c r="I7" s="10">
        <v>10</v>
      </c>
      <c r="J7" s="16">
        <v>4680.1433962264164</v>
      </c>
      <c r="K7" s="16">
        <v>106</v>
      </c>
      <c r="L7" s="16">
        <v>170</v>
      </c>
      <c r="M7" s="10">
        <v>10</v>
      </c>
      <c r="N7" s="19">
        <v>4680.1433962264164</v>
      </c>
    </row>
    <row r="8" spans="1:19" x14ac:dyDescent="0.3">
      <c r="A8" s="10">
        <v>770487</v>
      </c>
      <c r="B8" s="16">
        <v>243874.8</v>
      </c>
      <c r="C8" s="16">
        <v>1210531.7999999996</v>
      </c>
      <c r="I8" s="10">
        <v>15</v>
      </c>
      <c r="J8" s="16">
        <v>2265.8644578313256</v>
      </c>
      <c r="K8" s="16">
        <v>83</v>
      </c>
      <c r="L8" s="16">
        <v>134</v>
      </c>
      <c r="M8" s="10">
        <v>15</v>
      </c>
      <c r="N8" s="19">
        <v>2265.8644578313256</v>
      </c>
      <c r="R8" t="s">
        <v>616</v>
      </c>
      <c r="S8" t="s">
        <v>617</v>
      </c>
    </row>
    <row r="9" spans="1:19" x14ac:dyDescent="0.3">
      <c r="A9" s="10">
        <v>334053</v>
      </c>
      <c r="B9" s="16">
        <v>251029.05000000005</v>
      </c>
      <c r="C9" s="16">
        <v>915913.0499999997</v>
      </c>
      <c r="I9" s="10">
        <v>20</v>
      </c>
      <c r="J9" s="16">
        <v>850.82941176470604</v>
      </c>
      <c r="K9" s="16">
        <v>34</v>
      </c>
      <c r="L9" s="16">
        <v>57</v>
      </c>
      <c r="M9" s="10">
        <v>20</v>
      </c>
      <c r="N9" s="19">
        <v>850.82941176470604</v>
      </c>
      <c r="R9" s="1">
        <f>GETPIVOTDATA("Sum of quantity",$I$4,"discount_percent",0)/GETPIVOTDATA("Count of order_id",$I$4,"discount_percent",0)</f>
        <v>1.6236749116607774</v>
      </c>
      <c r="S9" s="1">
        <f>SUM(L6:L9)/SUM(K6:K9)</f>
        <v>1.6513157894736843</v>
      </c>
    </row>
    <row r="10" spans="1:19" x14ac:dyDescent="0.3">
      <c r="A10" s="10">
        <v>356787</v>
      </c>
      <c r="B10" s="16">
        <v>401460.25000000006</v>
      </c>
      <c r="C10" s="16">
        <v>1191460.2499999998</v>
      </c>
      <c r="I10" s="10" t="s">
        <v>583</v>
      </c>
      <c r="J10" s="16">
        <v>5196.5698630137067</v>
      </c>
      <c r="K10" s="16">
        <v>1022</v>
      </c>
      <c r="L10" s="16">
        <v>1672</v>
      </c>
      <c r="M10" s="10" t="s">
        <v>583</v>
      </c>
      <c r="N10" s="16">
        <v>5196.5698630137067</v>
      </c>
    </row>
    <row r="11" spans="1:19" x14ac:dyDescent="0.3">
      <c r="A11" s="10">
        <v>671858</v>
      </c>
      <c r="B11" s="16">
        <v>439818.9</v>
      </c>
      <c r="C11" s="16">
        <v>1087394.9000000001</v>
      </c>
    </row>
    <row r="12" spans="1:19" x14ac:dyDescent="0.3">
      <c r="A12" s="10">
        <v>207473</v>
      </c>
      <c r="B12" s="16">
        <v>522458.25</v>
      </c>
      <c r="C12" s="16">
        <v>1339446.2500000002</v>
      </c>
    </row>
    <row r="13" spans="1:19" x14ac:dyDescent="0.3">
      <c r="A13" s="10">
        <v>126225</v>
      </c>
      <c r="B13" s="16">
        <v>537464.99999999988</v>
      </c>
      <c r="C13" s="16">
        <v>1011098.9999999999</v>
      </c>
      <c r="I13" t="s">
        <v>588</v>
      </c>
      <c r="J13" t="s">
        <v>589</v>
      </c>
      <c r="K13" t="s">
        <v>590</v>
      </c>
      <c r="L13" t="s">
        <v>591</v>
      </c>
      <c r="M13" t="s">
        <v>592</v>
      </c>
    </row>
    <row r="14" spans="1:19" x14ac:dyDescent="0.3">
      <c r="A14" s="10">
        <v>216739</v>
      </c>
      <c r="B14" s="16">
        <v>648866.45000000007</v>
      </c>
      <c r="C14" s="16">
        <v>1002318.4500000002</v>
      </c>
      <c r="I14">
        <f>I5</f>
        <v>0</v>
      </c>
      <c r="J14">
        <f>GETPIVOTDATA("Average of profit",$I$4,"discount_percent",0)</f>
        <v>6682.5388692579509</v>
      </c>
      <c r="K14">
        <f>GETPIVOTDATA("Count of order_id",$I$4,"discount_percent",0)</f>
        <v>566</v>
      </c>
      <c r="L14">
        <f>GETPIVOTDATA("Sum of quantity",$I$4,"discount_percent",0)</f>
        <v>919</v>
      </c>
      <c r="M14" s="1">
        <v>1.6261728395061728</v>
      </c>
    </row>
    <row r="15" spans="1:19" x14ac:dyDescent="0.3">
      <c r="A15" s="10">
        <v>877572</v>
      </c>
      <c r="B15" s="16">
        <v>707116.15</v>
      </c>
      <c r="C15" s="16">
        <v>1327567.1500000001</v>
      </c>
      <c r="I15">
        <f>I6</f>
        <v>5</v>
      </c>
      <c r="J15">
        <f>GETPIVOTDATA("Average of profit",$I$4,"discount_percent",5)</f>
        <v>3499.9452789699599</v>
      </c>
      <c r="K15">
        <f>GETPIVOTDATA("Count of order_id",$I$4,"discount_percent",5)</f>
        <v>233</v>
      </c>
      <c r="L15">
        <f>GETPIVOTDATA("Sum of quantity",$I$4,"discount_percent",5)</f>
        <v>392</v>
      </c>
      <c r="M15" s="1">
        <v>1.7301790281329923</v>
      </c>
    </row>
    <row r="16" spans="1:19" x14ac:dyDescent="0.3">
      <c r="A16" s="10">
        <v>191161</v>
      </c>
      <c r="B16" s="16">
        <v>828243.84999999986</v>
      </c>
      <c r="C16" s="16">
        <v>1061515.8500000001</v>
      </c>
      <c r="I16">
        <f t="shared" ref="I16:I18" si="0">I7</f>
        <v>10</v>
      </c>
      <c r="J16">
        <f>GETPIVOTDATA("Average of profit",$I$4,"discount_percent",10)</f>
        <v>4680.1433962264164</v>
      </c>
      <c r="K16">
        <f>GETPIVOTDATA("Count of order_id",$I$4,"discount_percent",10)</f>
        <v>106</v>
      </c>
      <c r="L16">
        <f>GETPIVOTDATA("Sum of quantity",$I$4,"discount_percent",10)</f>
        <v>170</v>
      </c>
      <c r="M16" s="1">
        <v>1.6633165829145728</v>
      </c>
    </row>
    <row r="17" spans="1:29" x14ac:dyDescent="0.3">
      <c r="A17" s="10">
        <v>388389</v>
      </c>
      <c r="B17" s="16">
        <v>888412.69999999972</v>
      </c>
      <c r="C17" s="16">
        <v>1085375.6999999997</v>
      </c>
      <c r="I17">
        <f t="shared" si="0"/>
        <v>15</v>
      </c>
      <c r="J17">
        <f>GETPIVOTDATA("Average of profit",$I$4,"discount_percent",15)</f>
        <v>2265.8644578313256</v>
      </c>
      <c r="K17">
        <f>GETPIVOTDATA("Count of order_id",$I$4,"discount_percent",15)</f>
        <v>83</v>
      </c>
      <c r="L17">
        <f>GETPIVOTDATA("Sum of quantity",$I$4,"discount_percent",15)</f>
        <v>134</v>
      </c>
      <c r="M17" s="1">
        <v>1.6480263157894737</v>
      </c>
    </row>
    <row r="18" spans="1:29" x14ac:dyDescent="0.3">
      <c r="A18" s="10">
        <v>719176</v>
      </c>
      <c r="B18" s="16">
        <v>971545.35</v>
      </c>
      <c r="C18" s="16">
        <v>1052626.3500000001</v>
      </c>
      <c r="I18">
        <f t="shared" si="0"/>
        <v>20</v>
      </c>
      <c r="J18">
        <f>GETPIVOTDATA("Average of profit",$I$4,"discount_percent",20)</f>
        <v>850.82941176470604</v>
      </c>
      <c r="K18">
        <f>GETPIVOTDATA("Count of order_id",$I$4,"discount_percent",20)</f>
        <v>34</v>
      </c>
      <c r="L18">
        <f>GETPIVOTDATA("Sum of quantity",$I$4,"discount_percent",20)</f>
        <v>57</v>
      </c>
      <c r="M18" s="1">
        <v>1.7266187050359711</v>
      </c>
    </row>
    <row r="19" spans="1:29" x14ac:dyDescent="0.3">
      <c r="A19" s="10" t="s">
        <v>583</v>
      </c>
      <c r="B19" s="16">
        <v>5310894.3999999994</v>
      </c>
      <c r="C19" s="16">
        <v>16573556.4</v>
      </c>
    </row>
    <row r="22" spans="1:29" x14ac:dyDescent="0.3">
      <c r="F22">
        <v>3626.7378289473686</v>
      </c>
    </row>
    <row r="23" spans="1:29" x14ac:dyDescent="0.3">
      <c r="K23">
        <f>SUM(K15:K18)</f>
        <v>456</v>
      </c>
      <c r="R23" s="9" t="s">
        <v>593</v>
      </c>
      <c r="S23" t="s">
        <v>587</v>
      </c>
      <c r="U23" s="9" t="s">
        <v>593</v>
      </c>
      <c r="V23" t="s">
        <v>618</v>
      </c>
    </row>
    <row r="24" spans="1:29" ht="15" thickBot="1" x14ac:dyDescent="0.35">
      <c r="R24" s="10">
        <v>0</v>
      </c>
      <c r="S24" s="19">
        <v>6682.5388692579509</v>
      </c>
      <c r="U24" s="10">
        <v>0</v>
      </c>
      <c r="V24" s="1">
        <v>1.6236749116607774</v>
      </c>
    </row>
    <row r="25" spans="1:29" x14ac:dyDescent="0.3">
      <c r="R25" s="10">
        <v>5</v>
      </c>
      <c r="S25" s="19">
        <v>3499.9452789699599</v>
      </c>
      <c r="U25" s="10">
        <v>5</v>
      </c>
      <c r="V25" s="1">
        <v>1.6824034334763949</v>
      </c>
      <c r="X25" s="24" t="s">
        <v>619</v>
      </c>
      <c r="Y25" s="20">
        <f>U24</f>
        <v>0</v>
      </c>
      <c r="Z25" s="20">
        <f>U25</f>
        <v>5</v>
      </c>
      <c r="AA25" s="20">
        <f>U26</f>
        <v>10</v>
      </c>
      <c r="AB25" s="20">
        <f>U27</f>
        <v>15</v>
      </c>
      <c r="AC25" s="21">
        <f>U28</f>
        <v>20</v>
      </c>
    </row>
    <row r="26" spans="1:29" ht="15" thickBot="1" x14ac:dyDescent="0.35">
      <c r="R26" s="10">
        <v>10</v>
      </c>
      <c r="S26" s="19">
        <v>4680.1433962264164</v>
      </c>
      <c r="U26" s="10">
        <v>10</v>
      </c>
      <c r="V26" s="1">
        <v>1.6037735849056605</v>
      </c>
      <c r="X26" s="25" t="s">
        <v>620</v>
      </c>
      <c r="Y26" s="22">
        <f>GETPIVOTDATA("quantity",$U$23,"discount_percent",0)</f>
        <v>1.6236749116607774</v>
      </c>
      <c r="Z26" s="22">
        <f>GETPIVOTDATA("quantity",$U$23,"discount_percent",5)</f>
        <v>1.6824034334763949</v>
      </c>
      <c r="AA26" s="22">
        <f>GETPIVOTDATA("quantity",$U$23,"discount_percent",10)</f>
        <v>1.6037735849056605</v>
      </c>
      <c r="AB26" s="22">
        <f>GETPIVOTDATA("quantity",$U$23,"discount_percent",15)</f>
        <v>1.6144578313253013</v>
      </c>
      <c r="AC26" s="23">
        <f>GETPIVOTDATA("quantity",$U$23,"discount_percent",20)</f>
        <v>1.6764705882352942</v>
      </c>
    </row>
    <row r="27" spans="1:29" x14ac:dyDescent="0.3">
      <c r="R27" s="10">
        <v>15</v>
      </c>
      <c r="S27" s="19">
        <v>2265.8644578313256</v>
      </c>
      <c r="U27" s="10">
        <v>15</v>
      </c>
      <c r="V27" s="1">
        <v>1.6144578313253013</v>
      </c>
    </row>
    <row r="28" spans="1:29" x14ac:dyDescent="0.3">
      <c r="R28" s="10">
        <v>20</v>
      </c>
      <c r="S28" s="19">
        <v>850.82941176470604</v>
      </c>
      <c r="U28" s="10">
        <v>20</v>
      </c>
      <c r="V28" s="1">
        <v>1.6764705882352942</v>
      </c>
    </row>
    <row r="29" spans="1:29" x14ac:dyDescent="0.3">
      <c r="R29" s="10" t="s">
        <v>583</v>
      </c>
      <c r="S29" s="16">
        <v>5196.5698630137067</v>
      </c>
      <c r="U29" s="10" t="s">
        <v>583</v>
      </c>
      <c r="V29" s="16">
        <v>1.6360078277886496</v>
      </c>
    </row>
    <row r="35" spans="1:10" x14ac:dyDescent="0.3">
      <c r="A35" s="9" t="s">
        <v>581</v>
      </c>
      <c r="B35" t="s">
        <v>552</v>
      </c>
      <c r="C35" t="s">
        <v>557</v>
      </c>
      <c r="D35" t="s">
        <v>556</v>
      </c>
      <c r="E35" t="s">
        <v>559</v>
      </c>
      <c r="H35" s="9" t="s">
        <v>581</v>
      </c>
      <c r="I35" t="s">
        <v>615</v>
      </c>
      <c r="J35" t="s">
        <v>557</v>
      </c>
    </row>
    <row r="36" spans="1:10" x14ac:dyDescent="0.3">
      <c r="A36" s="10" t="s">
        <v>598</v>
      </c>
      <c r="B36" s="16">
        <v>12019336.200000005</v>
      </c>
      <c r="C36" s="16">
        <v>1216</v>
      </c>
      <c r="D36" s="16">
        <v>3709915.1999999993</v>
      </c>
      <c r="E36" s="16">
        <v>733</v>
      </c>
      <c r="H36" s="10" t="s">
        <v>598</v>
      </c>
      <c r="I36" s="16">
        <v>7570206</v>
      </c>
      <c r="J36" s="16">
        <v>1216</v>
      </c>
    </row>
    <row r="37" spans="1:10" x14ac:dyDescent="0.3">
      <c r="A37" s="14" t="s">
        <v>604</v>
      </c>
      <c r="B37" s="16">
        <v>1123556.0999999999</v>
      </c>
      <c r="C37" s="16">
        <v>115</v>
      </c>
      <c r="D37" s="16">
        <v>373905.1</v>
      </c>
      <c r="E37" s="16">
        <v>62</v>
      </c>
      <c r="H37" s="14" t="s">
        <v>604</v>
      </c>
      <c r="I37" s="16">
        <v>621210</v>
      </c>
      <c r="J37" s="16">
        <v>115</v>
      </c>
    </row>
    <row r="38" spans="1:10" x14ac:dyDescent="0.3">
      <c r="A38" s="14" t="s">
        <v>603</v>
      </c>
      <c r="B38" s="16">
        <v>838561.50000000012</v>
      </c>
      <c r="C38" s="16">
        <v>86</v>
      </c>
      <c r="D38" s="16">
        <v>300450.49999999994</v>
      </c>
      <c r="E38" s="16">
        <v>51</v>
      </c>
      <c r="H38" s="14" t="s">
        <v>603</v>
      </c>
      <c r="I38" s="16">
        <v>509636</v>
      </c>
      <c r="J38" s="16">
        <v>86</v>
      </c>
    </row>
    <row r="39" spans="1:10" x14ac:dyDescent="0.3">
      <c r="A39" s="14" t="s">
        <v>607</v>
      </c>
      <c r="B39" s="16">
        <v>1269354.3</v>
      </c>
      <c r="C39" s="16">
        <v>139</v>
      </c>
      <c r="D39" s="16">
        <v>280010.3</v>
      </c>
      <c r="E39" s="16">
        <v>74</v>
      </c>
      <c r="H39" s="14" t="s">
        <v>607</v>
      </c>
      <c r="I39" s="16">
        <v>726089</v>
      </c>
      <c r="J39" s="16">
        <v>139</v>
      </c>
    </row>
    <row r="40" spans="1:10" x14ac:dyDescent="0.3">
      <c r="A40" s="14" t="s">
        <v>599</v>
      </c>
      <c r="B40" s="16">
        <v>938774.8</v>
      </c>
      <c r="C40" s="16">
        <v>95</v>
      </c>
      <c r="D40" s="16">
        <v>343471.80000000005</v>
      </c>
      <c r="E40" s="16">
        <v>55</v>
      </c>
      <c r="H40" s="14" t="s">
        <v>599</v>
      </c>
      <c r="I40" s="16">
        <v>536019</v>
      </c>
      <c r="J40" s="16">
        <v>95</v>
      </c>
    </row>
    <row r="41" spans="1:10" x14ac:dyDescent="0.3">
      <c r="A41" s="14" t="s">
        <v>608</v>
      </c>
      <c r="B41" s="16">
        <v>907036.2000000003</v>
      </c>
      <c r="C41" s="16">
        <v>94</v>
      </c>
      <c r="D41" s="16">
        <v>312044.19999999995</v>
      </c>
      <c r="E41" s="16">
        <v>63</v>
      </c>
      <c r="H41" s="14" t="s">
        <v>608</v>
      </c>
      <c r="I41" s="16">
        <v>643123</v>
      </c>
      <c r="J41" s="16">
        <v>94</v>
      </c>
    </row>
    <row r="42" spans="1:10" x14ac:dyDescent="0.3">
      <c r="A42" s="14" t="s">
        <v>606</v>
      </c>
      <c r="B42" s="16">
        <v>1166662.5000000002</v>
      </c>
      <c r="C42" s="16">
        <v>106</v>
      </c>
      <c r="D42" s="16">
        <v>488177.50000000006</v>
      </c>
      <c r="E42" s="16">
        <v>62</v>
      </c>
      <c r="H42" s="14" t="s">
        <v>606</v>
      </c>
      <c r="I42" s="16">
        <v>713258</v>
      </c>
      <c r="J42" s="16">
        <v>106</v>
      </c>
    </row>
    <row r="43" spans="1:10" x14ac:dyDescent="0.3">
      <c r="A43" s="14" t="s">
        <v>605</v>
      </c>
      <c r="B43" s="16">
        <v>759428.89999999979</v>
      </c>
      <c r="C43" s="16">
        <v>85</v>
      </c>
      <c r="D43" s="16">
        <v>116727.9</v>
      </c>
      <c r="E43" s="16">
        <v>54</v>
      </c>
      <c r="H43" s="14" t="s">
        <v>605</v>
      </c>
      <c r="I43" s="16">
        <v>514952</v>
      </c>
      <c r="J43" s="16">
        <v>85</v>
      </c>
    </row>
    <row r="44" spans="1:10" x14ac:dyDescent="0.3">
      <c r="A44" s="14" t="s">
        <v>601</v>
      </c>
      <c r="B44" s="16">
        <v>1221297.8500000001</v>
      </c>
      <c r="C44" s="16">
        <v>108</v>
      </c>
      <c r="D44" s="16">
        <v>403965.85</v>
      </c>
      <c r="E44" s="16">
        <v>66</v>
      </c>
      <c r="H44" s="14" t="s">
        <v>601</v>
      </c>
      <c r="I44" s="16">
        <v>746632</v>
      </c>
      <c r="J44" s="16">
        <v>108</v>
      </c>
    </row>
    <row r="45" spans="1:10" x14ac:dyDescent="0.3">
      <c r="A45" s="14" t="s">
        <v>611</v>
      </c>
      <c r="B45" s="16">
        <v>960588.84999999974</v>
      </c>
      <c r="C45" s="16">
        <v>105</v>
      </c>
      <c r="D45" s="16">
        <v>197847.85000000006</v>
      </c>
      <c r="E45" s="16">
        <v>64</v>
      </c>
      <c r="H45" s="14" t="s">
        <v>611</v>
      </c>
      <c r="I45" s="16">
        <v>638783</v>
      </c>
      <c r="J45" s="16">
        <v>105</v>
      </c>
    </row>
    <row r="46" spans="1:10" x14ac:dyDescent="0.3">
      <c r="A46" s="14" t="s">
        <v>610</v>
      </c>
      <c r="B46" s="16">
        <v>1056864.75</v>
      </c>
      <c r="C46" s="16">
        <v>104</v>
      </c>
      <c r="D46" s="16">
        <v>361459.75</v>
      </c>
      <c r="E46" s="16">
        <v>67</v>
      </c>
      <c r="H46" s="14" t="s">
        <v>610</v>
      </c>
      <c r="I46" s="16">
        <v>732528</v>
      </c>
      <c r="J46" s="16">
        <v>104</v>
      </c>
    </row>
    <row r="47" spans="1:10" x14ac:dyDescent="0.3">
      <c r="A47" s="14" t="s">
        <v>609</v>
      </c>
      <c r="B47" s="16">
        <v>904954.79999999981</v>
      </c>
      <c r="C47" s="16">
        <v>92</v>
      </c>
      <c r="D47" s="16">
        <v>278447.8</v>
      </c>
      <c r="E47" s="16">
        <v>60</v>
      </c>
      <c r="H47" s="14" t="s">
        <v>609</v>
      </c>
      <c r="I47" s="16">
        <v>608032</v>
      </c>
      <c r="J47" s="16">
        <v>92</v>
      </c>
    </row>
    <row r="48" spans="1:10" x14ac:dyDescent="0.3">
      <c r="A48" s="14" t="s">
        <v>602</v>
      </c>
      <c r="B48" s="16">
        <v>872255.65</v>
      </c>
      <c r="C48" s="16">
        <v>87</v>
      </c>
      <c r="D48" s="16">
        <v>253406.64999999997</v>
      </c>
      <c r="E48" s="16">
        <v>55</v>
      </c>
      <c r="H48" s="14" t="s">
        <v>602</v>
      </c>
      <c r="I48" s="16">
        <v>579944</v>
      </c>
      <c r="J48" s="16">
        <v>87</v>
      </c>
    </row>
    <row r="49" spans="1:10" x14ac:dyDescent="0.3">
      <c r="A49" s="10" t="s">
        <v>600</v>
      </c>
      <c r="B49" s="16">
        <v>4554220.1999999974</v>
      </c>
      <c r="C49" s="16">
        <v>456</v>
      </c>
      <c r="D49" s="16">
        <v>1600979.1999999995</v>
      </c>
      <c r="E49" s="16">
        <v>289</v>
      </c>
      <c r="H49" s="10" t="s">
        <v>600</v>
      </c>
      <c r="I49" s="16">
        <v>3004518</v>
      </c>
      <c r="J49" s="16">
        <v>456</v>
      </c>
    </row>
    <row r="50" spans="1:10" x14ac:dyDescent="0.3">
      <c r="A50" s="14" t="s">
        <v>604</v>
      </c>
      <c r="B50" s="16">
        <v>1039125.7499999998</v>
      </c>
      <c r="C50" s="16">
        <v>108</v>
      </c>
      <c r="D50" s="16">
        <v>353249.74999999994</v>
      </c>
      <c r="E50" s="16">
        <v>72</v>
      </c>
      <c r="H50" s="14" t="s">
        <v>604</v>
      </c>
      <c r="I50" s="16">
        <v>726049</v>
      </c>
      <c r="J50" s="16">
        <v>108</v>
      </c>
    </row>
    <row r="51" spans="1:10" x14ac:dyDescent="0.3">
      <c r="A51" s="14" t="s">
        <v>603</v>
      </c>
      <c r="B51" s="16">
        <v>785698.10000000009</v>
      </c>
      <c r="C51" s="16">
        <v>78</v>
      </c>
      <c r="D51" s="16">
        <v>236506.09999999998</v>
      </c>
      <c r="E51" s="16">
        <v>55</v>
      </c>
      <c r="H51" s="14" t="s">
        <v>603</v>
      </c>
      <c r="I51" s="16">
        <v>584606</v>
      </c>
      <c r="J51" s="16">
        <v>78</v>
      </c>
    </row>
    <row r="52" spans="1:10" x14ac:dyDescent="0.3">
      <c r="A52" s="14" t="s">
        <v>607</v>
      </c>
      <c r="B52" s="16">
        <v>1078263.8499999999</v>
      </c>
      <c r="C52" s="16">
        <v>108</v>
      </c>
      <c r="D52" s="16">
        <v>325952.85000000003</v>
      </c>
      <c r="E52" s="16">
        <v>66</v>
      </c>
      <c r="H52" s="14" t="s">
        <v>607</v>
      </c>
      <c r="I52" s="16">
        <v>703317</v>
      </c>
      <c r="J52" s="16">
        <v>108</v>
      </c>
    </row>
    <row r="53" spans="1:10" x14ac:dyDescent="0.3">
      <c r="A53" s="14" t="s">
        <v>599</v>
      </c>
      <c r="B53" s="16">
        <v>1189343.0500000003</v>
      </c>
      <c r="C53" s="16">
        <v>113</v>
      </c>
      <c r="D53" s="16">
        <v>523058.05000000016</v>
      </c>
      <c r="E53" s="16">
        <v>68</v>
      </c>
      <c r="H53" s="14" t="s">
        <v>599</v>
      </c>
      <c r="I53" s="16">
        <v>712494</v>
      </c>
      <c r="J53" s="16">
        <v>113</v>
      </c>
    </row>
    <row r="54" spans="1:10" x14ac:dyDescent="0.3">
      <c r="A54" s="14" t="s">
        <v>608</v>
      </c>
      <c r="B54" s="16">
        <v>461789.44999999995</v>
      </c>
      <c r="C54" s="16">
        <v>49</v>
      </c>
      <c r="D54" s="16">
        <v>162212.44999999998</v>
      </c>
      <c r="E54" s="16">
        <v>28</v>
      </c>
      <c r="H54" s="14" t="s">
        <v>608</v>
      </c>
      <c r="I54" s="16">
        <v>278052</v>
      </c>
      <c r="J54" s="16">
        <v>49</v>
      </c>
    </row>
    <row r="55" spans="1:10" x14ac:dyDescent="0.3">
      <c r="A55" s="10" t="s">
        <v>583</v>
      </c>
      <c r="B55" s="16">
        <v>16573556.400000008</v>
      </c>
      <c r="C55" s="16">
        <v>1672</v>
      </c>
      <c r="D55" s="16">
        <v>5310894.4000000022</v>
      </c>
      <c r="E55" s="16">
        <v>1022</v>
      </c>
      <c r="H55" s="10" t="s">
        <v>583</v>
      </c>
      <c r="I55" s="16">
        <v>10574724</v>
      </c>
      <c r="J55" s="16">
        <v>1672</v>
      </c>
    </row>
  </sheetData>
  <pageMargins left="0.7" right="0.7" top="0.75" bottom="0.75" header="0.3" footer="0.3"/>
  <drawing r:id="rId9"/>
  <tableParts count="3">
    <tablePart r:id="rId10"/>
    <tablePart r:id="rId11"/>
    <tablePart r:id="rId12"/>
  </tableParts>
  <extLst>
    <ext xmlns:x14="http://schemas.microsoft.com/office/spreadsheetml/2009/9/main" uri="{A8765BA9-456A-4dab-B4F3-ACF838C121DE}">
      <x14:slicerList>
        <x14:slicer r:id="rId1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107C-FEAC-4AA5-B329-E00353A3BE06}">
  <dimension ref="A3:F23"/>
  <sheetViews>
    <sheetView zoomScale="85" workbookViewId="0">
      <selection activeCell="A14" sqref="A14"/>
    </sheetView>
  </sheetViews>
  <sheetFormatPr defaultRowHeight="14.4" x14ac:dyDescent="0.3"/>
  <cols>
    <col min="1" max="1" width="13.44140625" bestFit="1" customWidth="1"/>
    <col min="2" max="2" width="11.33203125" bestFit="1" customWidth="1"/>
    <col min="3" max="3" width="8.88671875" bestFit="1" customWidth="1"/>
    <col min="4" max="4" width="11.33203125" bestFit="1" customWidth="1"/>
    <col min="5" max="5" width="10.21875" bestFit="1" customWidth="1"/>
    <col min="6" max="6" width="6.88671875" bestFit="1" customWidth="1"/>
  </cols>
  <sheetData>
    <row r="3" spans="1:6" x14ac:dyDescent="0.3">
      <c r="A3" s="9" t="s">
        <v>581</v>
      </c>
      <c r="B3" t="s">
        <v>562</v>
      </c>
      <c r="C3" t="s">
        <v>561</v>
      </c>
      <c r="D3" t="s">
        <v>34</v>
      </c>
      <c r="E3" t="s">
        <v>612</v>
      </c>
      <c r="F3" t="s">
        <v>559</v>
      </c>
    </row>
    <row r="4" spans="1:6" x14ac:dyDescent="0.3">
      <c r="A4" s="10" t="s">
        <v>598</v>
      </c>
      <c r="B4" s="16"/>
      <c r="C4" s="16"/>
      <c r="D4" s="16"/>
      <c r="E4" s="16"/>
      <c r="F4" s="16"/>
    </row>
    <row r="5" spans="1:6" x14ac:dyDescent="0.3">
      <c r="A5" s="14" t="s">
        <v>604</v>
      </c>
      <c r="B5" s="16">
        <v>1344249.15</v>
      </c>
      <c r="C5" s="16">
        <v>376</v>
      </c>
      <c r="D5" s="16">
        <v>3621382.1500000013</v>
      </c>
      <c r="E5" s="16">
        <v>219</v>
      </c>
      <c r="F5" s="16">
        <v>219</v>
      </c>
    </row>
    <row r="6" spans="1:6" x14ac:dyDescent="0.3">
      <c r="A6" s="14" t="s">
        <v>603</v>
      </c>
      <c r="B6" s="16">
        <v>1055000.3999999999</v>
      </c>
      <c r="C6" s="16">
        <v>336</v>
      </c>
      <c r="D6" s="16">
        <v>3287390.3999999994</v>
      </c>
      <c r="E6" s="16">
        <v>196</v>
      </c>
      <c r="F6" s="16">
        <v>196</v>
      </c>
    </row>
    <row r="7" spans="1:6" x14ac:dyDescent="0.3">
      <c r="A7" s="14" t="s">
        <v>607</v>
      </c>
      <c r="B7" s="16">
        <v>1318384</v>
      </c>
      <c r="C7" s="16">
        <v>467</v>
      </c>
      <c r="D7" s="16">
        <v>4440750</v>
      </c>
      <c r="E7" s="16">
        <v>264</v>
      </c>
      <c r="F7" s="16">
        <v>264</v>
      </c>
    </row>
    <row r="8" spans="1:6" x14ac:dyDescent="0.3">
      <c r="A8" s="14" t="s">
        <v>599</v>
      </c>
      <c r="B8" s="16">
        <v>1256678.1000000001</v>
      </c>
      <c r="C8" s="16">
        <v>303</v>
      </c>
      <c r="D8" s="16">
        <v>3341112.0999999992</v>
      </c>
      <c r="E8" s="16">
        <v>172</v>
      </c>
      <c r="F8" s="16">
        <v>172</v>
      </c>
    </row>
    <row r="9" spans="1:6" x14ac:dyDescent="0.3">
      <c r="A9" s="14" t="s">
        <v>608</v>
      </c>
      <c r="B9" s="16">
        <v>1466836.75</v>
      </c>
      <c r="C9" s="16">
        <v>433</v>
      </c>
      <c r="D9" s="16">
        <v>4133308.7499999991</v>
      </c>
      <c r="E9" s="16">
        <v>259</v>
      </c>
      <c r="F9" s="16">
        <v>259</v>
      </c>
    </row>
    <row r="10" spans="1:6" x14ac:dyDescent="0.3">
      <c r="A10" s="14" t="s">
        <v>606</v>
      </c>
      <c r="B10" s="16">
        <v>1666367.4</v>
      </c>
      <c r="C10" s="16">
        <v>388</v>
      </c>
      <c r="D10" s="16">
        <v>4092575.4</v>
      </c>
      <c r="E10" s="16">
        <v>233</v>
      </c>
      <c r="F10" s="16">
        <v>233</v>
      </c>
    </row>
    <row r="11" spans="1:6" x14ac:dyDescent="0.3">
      <c r="A11" s="14" t="s">
        <v>605</v>
      </c>
      <c r="B11" s="16">
        <v>1167306.3500000001</v>
      </c>
      <c r="C11" s="16">
        <v>362</v>
      </c>
      <c r="D11" s="16">
        <v>3627182.3499999996</v>
      </c>
      <c r="E11" s="16">
        <v>229</v>
      </c>
      <c r="F11" s="16">
        <v>229</v>
      </c>
    </row>
    <row r="12" spans="1:6" x14ac:dyDescent="0.3">
      <c r="A12" s="14" t="s">
        <v>601</v>
      </c>
      <c r="B12" s="16">
        <v>1220203</v>
      </c>
      <c r="C12" s="16">
        <v>373</v>
      </c>
      <c r="D12" s="16">
        <v>3859718.9999999995</v>
      </c>
      <c r="E12" s="16">
        <v>235</v>
      </c>
      <c r="F12" s="16">
        <v>235</v>
      </c>
    </row>
    <row r="13" spans="1:6" x14ac:dyDescent="0.3">
      <c r="A13" s="14" t="s">
        <v>611</v>
      </c>
      <c r="B13" s="16">
        <v>1072571.25</v>
      </c>
      <c r="C13" s="16">
        <v>360</v>
      </c>
      <c r="D13" s="16">
        <v>3589534.2500000005</v>
      </c>
      <c r="E13" s="16">
        <v>214</v>
      </c>
      <c r="F13" s="16">
        <v>214</v>
      </c>
    </row>
    <row r="14" spans="1:6" x14ac:dyDescent="0.3">
      <c r="A14" s="14" t="s">
        <v>610</v>
      </c>
      <c r="B14" s="16">
        <v>1181564.25</v>
      </c>
      <c r="C14" s="16">
        <v>343</v>
      </c>
      <c r="D14" s="16">
        <v>3419155.2499999991</v>
      </c>
      <c r="E14" s="16">
        <v>208</v>
      </c>
      <c r="F14" s="16">
        <v>208</v>
      </c>
    </row>
    <row r="15" spans="1:6" x14ac:dyDescent="0.3">
      <c r="A15" s="14" t="s">
        <v>609</v>
      </c>
      <c r="B15" s="16">
        <v>1128694.75</v>
      </c>
      <c r="C15" s="16">
        <v>347</v>
      </c>
      <c r="D15" s="16">
        <v>3482254.7500000014</v>
      </c>
      <c r="E15" s="16">
        <v>217</v>
      </c>
      <c r="F15" s="16">
        <v>217</v>
      </c>
    </row>
    <row r="16" spans="1:6" x14ac:dyDescent="0.3">
      <c r="A16" s="14" t="s">
        <v>602</v>
      </c>
      <c r="B16" s="16">
        <v>1145397.2</v>
      </c>
      <c r="C16" s="16">
        <v>372</v>
      </c>
      <c r="D16" s="16">
        <v>3581949.2000000011</v>
      </c>
      <c r="E16" s="16">
        <v>214</v>
      </c>
      <c r="F16" s="16">
        <v>214</v>
      </c>
    </row>
    <row r="17" spans="1:6" x14ac:dyDescent="0.3">
      <c r="A17" s="10" t="s">
        <v>600</v>
      </c>
      <c r="B17" s="16"/>
      <c r="C17" s="16"/>
      <c r="D17" s="16"/>
      <c r="E17" s="16"/>
      <c r="F17" s="16"/>
    </row>
    <row r="18" spans="1:6" x14ac:dyDescent="0.3">
      <c r="A18" s="14" t="s">
        <v>604</v>
      </c>
      <c r="B18" s="16">
        <v>714757.6</v>
      </c>
      <c r="C18" s="16">
        <v>339</v>
      </c>
      <c r="D18" s="16">
        <v>3084641.5999999996</v>
      </c>
      <c r="E18" s="16">
        <v>222</v>
      </c>
      <c r="F18" s="16">
        <v>222</v>
      </c>
    </row>
    <row r="19" spans="1:6" x14ac:dyDescent="0.3">
      <c r="A19" s="14" t="s">
        <v>603</v>
      </c>
      <c r="B19" s="16">
        <v>1145946.75</v>
      </c>
      <c r="C19" s="16">
        <v>325</v>
      </c>
      <c r="D19" s="16">
        <v>3351048.7499999995</v>
      </c>
      <c r="E19" s="16">
        <v>207</v>
      </c>
      <c r="F19" s="16">
        <v>207</v>
      </c>
    </row>
    <row r="20" spans="1:6" x14ac:dyDescent="0.3">
      <c r="A20" s="14" t="s">
        <v>607</v>
      </c>
      <c r="B20" s="16">
        <v>1279877.5</v>
      </c>
      <c r="C20" s="16">
        <v>369</v>
      </c>
      <c r="D20" s="16">
        <v>3866756.4999999995</v>
      </c>
      <c r="E20" s="16">
        <v>234</v>
      </c>
      <c r="F20" s="16">
        <v>234</v>
      </c>
    </row>
    <row r="21" spans="1:6" x14ac:dyDescent="0.3">
      <c r="A21" s="14" t="s">
        <v>599</v>
      </c>
      <c r="B21" s="16">
        <v>1448057.25</v>
      </c>
      <c r="C21" s="16">
        <v>386</v>
      </c>
      <c r="D21" s="16">
        <v>3981632.2499999986</v>
      </c>
      <c r="E21" s="16">
        <v>228</v>
      </c>
      <c r="F21" s="16">
        <v>228</v>
      </c>
    </row>
    <row r="22" spans="1:6" x14ac:dyDescent="0.3">
      <c r="A22" s="14" t="s">
        <v>608</v>
      </c>
      <c r="B22" s="16">
        <v>434127.1</v>
      </c>
      <c r="C22" s="16">
        <v>170</v>
      </c>
      <c r="D22" s="16">
        <v>1601068.0999999996</v>
      </c>
      <c r="E22" s="16">
        <v>97</v>
      </c>
      <c r="F22" s="16">
        <v>97</v>
      </c>
    </row>
    <row r="23" spans="1:6" x14ac:dyDescent="0.3">
      <c r="A23" s="10" t="s">
        <v>583</v>
      </c>
      <c r="B23" s="16">
        <v>20046018.800000001</v>
      </c>
      <c r="C23" s="16">
        <v>6049</v>
      </c>
      <c r="D23" s="16">
        <v>60361460.800000004</v>
      </c>
      <c r="E23" s="16">
        <v>3648</v>
      </c>
      <c r="F23" s="16">
        <v>3648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CA91-FC8E-49B2-8405-413617C656AA}">
  <dimension ref="A4:A528"/>
  <sheetViews>
    <sheetView topLeftCell="A7" workbookViewId="0">
      <selection activeCell="A19" activeCellId="1" sqref="A7:A16 A18:A28 A30:A40 A42:A51 A53:A62 A64:A74 A76:A92 A94:A105 A107:A119 A121:A132 A134:A144 A146:A161 A164:A176 A178:A189 A191:A205 A207:A218 A220:A223"/>
      <pivotSelection pane="bottomRight" showHeader="1" axis="axisRow" dimension="2" activeRow="18" previousRow="18" click="1" r:id="rId1">
        <pivotArea dataOnly="0" labelOnly="1" fieldPosition="0">
          <references count="1">
            <reference field="9" count="0"/>
          </references>
        </pivotArea>
      </pivotSelection>
    </sheetView>
  </sheetViews>
  <sheetFormatPr defaultRowHeight="14.4" x14ac:dyDescent="0.3"/>
  <cols>
    <col min="1" max="1" width="16.44140625" bestFit="1" customWidth="1"/>
    <col min="2" max="2" width="16.109375" bestFit="1" customWidth="1"/>
  </cols>
  <sheetData>
    <row r="4" spans="1:1" x14ac:dyDescent="0.3">
      <c r="A4" s="9" t="s">
        <v>581</v>
      </c>
    </row>
    <row r="5" spans="1:1" x14ac:dyDescent="0.3">
      <c r="A5" s="10" t="s">
        <v>613</v>
      </c>
    </row>
    <row r="6" spans="1:1" x14ac:dyDescent="0.3">
      <c r="A6" s="14" t="s">
        <v>613</v>
      </c>
    </row>
    <row r="7" spans="1:1" x14ac:dyDescent="0.3">
      <c r="A7" s="17" t="s">
        <v>582</v>
      </c>
    </row>
    <row r="8" spans="1:1" x14ac:dyDescent="0.3">
      <c r="A8" s="10" t="s">
        <v>598</v>
      </c>
    </row>
    <row r="9" spans="1:1" x14ac:dyDescent="0.3">
      <c r="A9" s="14" t="s">
        <v>604</v>
      </c>
    </row>
    <row r="10" spans="1:1" x14ac:dyDescent="0.3">
      <c r="A10" s="18">
        <v>44927</v>
      </c>
    </row>
    <row r="11" spans="1:1" x14ac:dyDescent="0.3">
      <c r="A11" s="18">
        <v>44928</v>
      </c>
    </row>
    <row r="12" spans="1:1" x14ac:dyDescent="0.3">
      <c r="A12" s="18">
        <v>44929</v>
      </c>
    </row>
    <row r="13" spans="1:1" x14ac:dyDescent="0.3">
      <c r="A13" s="18">
        <v>44930</v>
      </c>
    </row>
    <row r="14" spans="1:1" x14ac:dyDescent="0.3">
      <c r="A14" s="18">
        <v>44931</v>
      </c>
    </row>
    <row r="15" spans="1:1" x14ac:dyDescent="0.3">
      <c r="A15" s="18">
        <v>44932</v>
      </c>
    </row>
    <row r="16" spans="1:1" x14ac:dyDescent="0.3">
      <c r="A16" s="18">
        <v>44933</v>
      </c>
    </row>
    <row r="17" spans="1:1" x14ac:dyDescent="0.3">
      <c r="A17" s="18">
        <v>44934</v>
      </c>
    </row>
    <row r="18" spans="1:1" x14ac:dyDescent="0.3">
      <c r="A18" s="18">
        <v>44935</v>
      </c>
    </row>
    <row r="19" spans="1:1" x14ac:dyDescent="0.3">
      <c r="A19" s="18">
        <v>44936</v>
      </c>
    </row>
    <row r="20" spans="1:1" x14ac:dyDescent="0.3">
      <c r="A20" s="18">
        <v>44937</v>
      </c>
    </row>
    <row r="21" spans="1:1" x14ac:dyDescent="0.3">
      <c r="A21" s="18">
        <v>44938</v>
      </c>
    </row>
    <row r="22" spans="1:1" x14ac:dyDescent="0.3">
      <c r="A22" s="18">
        <v>44939</v>
      </c>
    </row>
    <row r="23" spans="1:1" x14ac:dyDescent="0.3">
      <c r="A23" s="18">
        <v>44940</v>
      </c>
    </row>
    <row r="24" spans="1:1" x14ac:dyDescent="0.3">
      <c r="A24" s="18">
        <v>44941</v>
      </c>
    </row>
    <row r="25" spans="1:1" x14ac:dyDescent="0.3">
      <c r="A25" s="18">
        <v>44942</v>
      </c>
    </row>
    <row r="26" spans="1:1" x14ac:dyDescent="0.3">
      <c r="A26" s="18">
        <v>44943</v>
      </c>
    </row>
    <row r="27" spans="1:1" x14ac:dyDescent="0.3">
      <c r="A27" s="18">
        <v>44944</v>
      </c>
    </row>
    <row r="28" spans="1:1" x14ac:dyDescent="0.3">
      <c r="A28" s="18">
        <v>44945</v>
      </c>
    </row>
    <row r="29" spans="1:1" x14ac:dyDescent="0.3">
      <c r="A29" s="18">
        <v>44946</v>
      </c>
    </row>
    <row r="30" spans="1:1" x14ac:dyDescent="0.3">
      <c r="A30" s="18">
        <v>44947</v>
      </c>
    </row>
    <row r="31" spans="1:1" x14ac:dyDescent="0.3">
      <c r="A31" s="18">
        <v>44948</v>
      </c>
    </row>
    <row r="32" spans="1:1" x14ac:dyDescent="0.3">
      <c r="A32" s="18">
        <v>44949</v>
      </c>
    </row>
    <row r="33" spans="1:1" x14ac:dyDescent="0.3">
      <c r="A33" s="18">
        <v>44950</v>
      </c>
    </row>
    <row r="34" spans="1:1" x14ac:dyDescent="0.3">
      <c r="A34" s="18">
        <v>44951</v>
      </c>
    </row>
    <row r="35" spans="1:1" x14ac:dyDescent="0.3">
      <c r="A35" s="18">
        <v>44952</v>
      </c>
    </row>
    <row r="36" spans="1:1" x14ac:dyDescent="0.3">
      <c r="A36" s="18">
        <v>44953</v>
      </c>
    </row>
    <row r="37" spans="1:1" x14ac:dyDescent="0.3">
      <c r="A37" s="18">
        <v>44954</v>
      </c>
    </row>
    <row r="38" spans="1:1" x14ac:dyDescent="0.3">
      <c r="A38" s="18">
        <v>44955</v>
      </c>
    </row>
    <row r="39" spans="1:1" x14ac:dyDescent="0.3">
      <c r="A39" s="18">
        <v>44956</v>
      </c>
    </row>
    <row r="40" spans="1:1" x14ac:dyDescent="0.3">
      <c r="A40" s="18">
        <v>44957</v>
      </c>
    </row>
    <row r="41" spans="1:1" x14ac:dyDescent="0.3">
      <c r="A41" s="14" t="s">
        <v>603</v>
      </c>
    </row>
    <row r="42" spans="1:1" x14ac:dyDescent="0.3">
      <c r="A42" s="18">
        <v>44958</v>
      </c>
    </row>
    <row r="43" spans="1:1" x14ac:dyDescent="0.3">
      <c r="A43" s="18">
        <v>44959</v>
      </c>
    </row>
    <row r="44" spans="1:1" x14ac:dyDescent="0.3">
      <c r="A44" s="18">
        <v>44960</v>
      </c>
    </row>
    <row r="45" spans="1:1" x14ac:dyDescent="0.3">
      <c r="A45" s="18">
        <v>44961</v>
      </c>
    </row>
    <row r="46" spans="1:1" x14ac:dyDescent="0.3">
      <c r="A46" s="18">
        <v>44962</v>
      </c>
    </row>
    <row r="47" spans="1:1" x14ac:dyDescent="0.3">
      <c r="A47" s="18">
        <v>44963</v>
      </c>
    </row>
    <row r="48" spans="1:1" x14ac:dyDescent="0.3">
      <c r="A48" s="18">
        <v>44964</v>
      </c>
    </row>
    <row r="49" spans="1:1" x14ac:dyDescent="0.3">
      <c r="A49" s="18">
        <v>44965</v>
      </c>
    </row>
    <row r="50" spans="1:1" x14ac:dyDescent="0.3">
      <c r="A50" s="18">
        <v>44966</v>
      </c>
    </row>
    <row r="51" spans="1:1" x14ac:dyDescent="0.3">
      <c r="A51" s="18">
        <v>44967</v>
      </c>
    </row>
    <row r="52" spans="1:1" x14ac:dyDescent="0.3">
      <c r="A52" s="18">
        <v>44968</v>
      </c>
    </row>
    <row r="53" spans="1:1" x14ac:dyDescent="0.3">
      <c r="A53" s="18">
        <v>44969</v>
      </c>
    </row>
    <row r="54" spans="1:1" x14ac:dyDescent="0.3">
      <c r="A54" s="18">
        <v>44970</v>
      </c>
    </row>
    <row r="55" spans="1:1" x14ac:dyDescent="0.3">
      <c r="A55" s="18">
        <v>44971</v>
      </c>
    </row>
    <row r="56" spans="1:1" x14ac:dyDescent="0.3">
      <c r="A56" s="18">
        <v>44972</v>
      </c>
    </row>
    <row r="57" spans="1:1" x14ac:dyDescent="0.3">
      <c r="A57" s="18">
        <v>44973</v>
      </c>
    </row>
    <row r="58" spans="1:1" x14ac:dyDescent="0.3">
      <c r="A58" s="18">
        <v>44974</v>
      </c>
    </row>
    <row r="59" spans="1:1" x14ac:dyDescent="0.3">
      <c r="A59" s="18">
        <v>44975</v>
      </c>
    </row>
    <row r="60" spans="1:1" x14ac:dyDescent="0.3">
      <c r="A60" s="18">
        <v>44976</v>
      </c>
    </row>
    <row r="61" spans="1:1" x14ac:dyDescent="0.3">
      <c r="A61" s="18">
        <v>44977</v>
      </c>
    </row>
    <row r="62" spans="1:1" x14ac:dyDescent="0.3">
      <c r="A62" s="18">
        <v>44978</v>
      </c>
    </row>
    <row r="63" spans="1:1" x14ac:dyDescent="0.3">
      <c r="A63" s="18">
        <v>44979</v>
      </c>
    </row>
    <row r="64" spans="1:1" x14ac:dyDescent="0.3">
      <c r="A64" s="18">
        <v>44980</v>
      </c>
    </row>
    <row r="65" spans="1:1" x14ac:dyDescent="0.3">
      <c r="A65" s="18">
        <v>44981</v>
      </c>
    </row>
    <row r="66" spans="1:1" x14ac:dyDescent="0.3">
      <c r="A66" s="18">
        <v>44982</v>
      </c>
    </row>
    <row r="67" spans="1:1" x14ac:dyDescent="0.3">
      <c r="A67" s="18">
        <v>44983</v>
      </c>
    </row>
    <row r="68" spans="1:1" x14ac:dyDescent="0.3">
      <c r="A68" s="18">
        <v>44984</v>
      </c>
    </row>
    <row r="69" spans="1:1" x14ac:dyDescent="0.3">
      <c r="A69" s="18">
        <v>44985</v>
      </c>
    </row>
    <row r="70" spans="1:1" x14ac:dyDescent="0.3">
      <c r="A70" s="14" t="s">
        <v>607</v>
      </c>
    </row>
    <row r="71" spans="1:1" x14ac:dyDescent="0.3">
      <c r="A71" s="18">
        <v>44986</v>
      </c>
    </row>
    <row r="72" spans="1:1" x14ac:dyDescent="0.3">
      <c r="A72" s="18">
        <v>44987</v>
      </c>
    </row>
    <row r="73" spans="1:1" x14ac:dyDescent="0.3">
      <c r="A73" s="18">
        <v>44988</v>
      </c>
    </row>
    <row r="74" spans="1:1" x14ac:dyDescent="0.3">
      <c r="A74" s="18">
        <v>44989</v>
      </c>
    </row>
    <row r="75" spans="1:1" x14ac:dyDescent="0.3">
      <c r="A75" s="18">
        <v>44990</v>
      </c>
    </row>
    <row r="76" spans="1:1" x14ac:dyDescent="0.3">
      <c r="A76" s="18">
        <v>44991</v>
      </c>
    </row>
    <row r="77" spans="1:1" x14ac:dyDescent="0.3">
      <c r="A77" s="18">
        <v>44992</v>
      </c>
    </row>
    <row r="78" spans="1:1" x14ac:dyDescent="0.3">
      <c r="A78" s="18">
        <v>44993</v>
      </c>
    </row>
    <row r="79" spans="1:1" x14ac:dyDescent="0.3">
      <c r="A79" s="18">
        <v>44994</v>
      </c>
    </row>
    <row r="80" spans="1:1" x14ac:dyDescent="0.3">
      <c r="A80" s="18">
        <v>44995</v>
      </c>
    </row>
    <row r="81" spans="1:1" x14ac:dyDescent="0.3">
      <c r="A81" s="18">
        <v>44996</v>
      </c>
    </row>
    <row r="82" spans="1:1" x14ac:dyDescent="0.3">
      <c r="A82" s="18">
        <v>44997</v>
      </c>
    </row>
    <row r="83" spans="1:1" x14ac:dyDescent="0.3">
      <c r="A83" s="18">
        <v>44998</v>
      </c>
    </row>
    <row r="84" spans="1:1" x14ac:dyDescent="0.3">
      <c r="A84" s="18">
        <v>44999</v>
      </c>
    </row>
    <row r="85" spans="1:1" x14ac:dyDescent="0.3">
      <c r="A85" s="18">
        <v>45000</v>
      </c>
    </row>
    <row r="86" spans="1:1" x14ac:dyDescent="0.3">
      <c r="A86" s="18">
        <v>45001</v>
      </c>
    </row>
    <row r="87" spans="1:1" x14ac:dyDescent="0.3">
      <c r="A87" s="18">
        <v>45002</v>
      </c>
    </row>
    <row r="88" spans="1:1" x14ac:dyDescent="0.3">
      <c r="A88" s="18">
        <v>45003</v>
      </c>
    </row>
    <row r="89" spans="1:1" x14ac:dyDescent="0.3">
      <c r="A89" s="18">
        <v>45004</v>
      </c>
    </row>
    <row r="90" spans="1:1" x14ac:dyDescent="0.3">
      <c r="A90" s="18">
        <v>45005</v>
      </c>
    </row>
    <row r="91" spans="1:1" x14ac:dyDescent="0.3">
      <c r="A91" s="18">
        <v>45006</v>
      </c>
    </row>
    <row r="92" spans="1:1" x14ac:dyDescent="0.3">
      <c r="A92" s="18">
        <v>45007</v>
      </c>
    </row>
    <row r="93" spans="1:1" x14ac:dyDescent="0.3">
      <c r="A93" s="18">
        <v>45008</v>
      </c>
    </row>
    <row r="94" spans="1:1" x14ac:dyDescent="0.3">
      <c r="A94" s="18">
        <v>45009</v>
      </c>
    </row>
    <row r="95" spans="1:1" x14ac:dyDescent="0.3">
      <c r="A95" s="18">
        <v>45010</v>
      </c>
    </row>
    <row r="96" spans="1:1" x14ac:dyDescent="0.3">
      <c r="A96" s="18">
        <v>45011</v>
      </c>
    </row>
    <row r="97" spans="1:1" x14ac:dyDescent="0.3">
      <c r="A97" s="18">
        <v>45012</v>
      </c>
    </row>
    <row r="98" spans="1:1" x14ac:dyDescent="0.3">
      <c r="A98" s="18">
        <v>45013</v>
      </c>
    </row>
    <row r="99" spans="1:1" x14ac:dyDescent="0.3">
      <c r="A99" s="18">
        <v>45014</v>
      </c>
    </row>
    <row r="100" spans="1:1" x14ac:dyDescent="0.3">
      <c r="A100" s="18">
        <v>45015</v>
      </c>
    </row>
    <row r="101" spans="1:1" x14ac:dyDescent="0.3">
      <c r="A101" s="18">
        <v>45016</v>
      </c>
    </row>
    <row r="102" spans="1:1" x14ac:dyDescent="0.3">
      <c r="A102" s="14" t="s">
        <v>599</v>
      </c>
    </row>
    <row r="103" spans="1:1" x14ac:dyDescent="0.3">
      <c r="A103" s="18">
        <v>45017</v>
      </c>
    </row>
    <row r="104" spans="1:1" x14ac:dyDescent="0.3">
      <c r="A104" s="18">
        <v>45018</v>
      </c>
    </row>
    <row r="105" spans="1:1" x14ac:dyDescent="0.3">
      <c r="A105" s="18">
        <v>45019</v>
      </c>
    </row>
    <row r="106" spans="1:1" x14ac:dyDescent="0.3">
      <c r="A106" s="18">
        <v>45020</v>
      </c>
    </row>
    <row r="107" spans="1:1" x14ac:dyDescent="0.3">
      <c r="A107" s="18">
        <v>45021</v>
      </c>
    </row>
    <row r="108" spans="1:1" x14ac:dyDescent="0.3">
      <c r="A108" s="18">
        <v>45022</v>
      </c>
    </row>
    <row r="109" spans="1:1" x14ac:dyDescent="0.3">
      <c r="A109" s="18">
        <v>45023</v>
      </c>
    </row>
    <row r="110" spans="1:1" x14ac:dyDescent="0.3">
      <c r="A110" s="18">
        <v>45024</v>
      </c>
    </row>
    <row r="111" spans="1:1" x14ac:dyDescent="0.3">
      <c r="A111" s="18">
        <v>45025</v>
      </c>
    </row>
    <row r="112" spans="1:1" x14ac:dyDescent="0.3">
      <c r="A112" s="18">
        <v>45026</v>
      </c>
    </row>
    <row r="113" spans="1:1" x14ac:dyDescent="0.3">
      <c r="A113" s="18">
        <v>45027</v>
      </c>
    </row>
    <row r="114" spans="1:1" x14ac:dyDescent="0.3">
      <c r="A114" s="18">
        <v>45028</v>
      </c>
    </row>
    <row r="115" spans="1:1" x14ac:dyDescent="0.3">
      <c r="A115" s="18">
        <v>45029</v>
      </c>
    </row>
    <row r="116" spans="1:1" x14ac:dyDescent="0.3">
      <c r="A116" s="18">
        <v>45030</v>
      </c>
    </row>
    <row r="117" spans="1:1" x14ac:dyDescent="0.3">
      <c r="A117" s="18">
        <v>45031</v>
      </c>
    </row>
    <row r="118" spans="1:1" x14ac:dyDescent="0.3">
      <c r="A118" s="18">
        <v>45032</v>
      </c>
    </row>
    <row r="119" spans="1:1" x14ac:dyDescent="0.3">
      <c r="A119" s="18">
        <v>45033</v>
      </c>
    </row>
    <row r="120" spans="1:1" x14ac:dyDescent="0.3">
      <c r="A120" s="18">
        <v>45034</v>
      </c>
    </row>
    <row r="121" spans="1:1" x14ac:dyDescent="0.3">
      <c r="A121" s="18">
        <v>45035</v>
      </c>
    </row>
    <row r="122" spans="1:1" x14ac:dyDescent="0.3">
      <c r="A122" s="18">
        <v>45036</v>
      </c>
    </row>
    <row r="123" spans="1:1" x14ac:dyDescent="0.3">
      <c r="A123" s="18">
        <v>45037</v>
      </c>
    </row>
    <row r="124" spans="1:1" x14ac:dyDescent="0.3">
      <c r="A124" s="18">
        <v>45038</v>
      </c>
    </row>
    <row r="125" spans="1:1" x14ac:dyDescent="0.3">
      <c r="A125" s="18">
        <v>45039</v>
      </c>
    </row>
    <row r="126" spans="1:1" x14ac:dyDescent="0.3">
      <c r="A126" s="18">
        <v>45040</v>
      </c>
    </row>
    <row r="127" spans="1:1" x14ac:dyDescent="0.3">
      <c r="A127" s="18">
        <v>45041</v>
      </c>
    </row>
    <row r="128" spans="1:1" x14ac:dyDescent="0.3">
      <c r="A128" s="18">
        <v>45042</v>
      </c>
    </row>
    <row r="129" spans="1:1" x14ac:dyDescent="0.3">
      <c r="A129" s="18">
        <v>45043</v>
      </c>
    </row>
    <row r="130" spans="1:1" x14ac:dyDescent="0.3">
      <c r="A130" s="18">
        <v>45044</v>
      </c>
    </row>
    <row r="131" spans="1:1" x14ac:dyDescent="0.3">
      <c r="A131" s="18">
        <v>45045</v>
      </c>
    </row>
    <row r="132" spans="1:1" x14ac:dyDescent="0.3">
      <c r="A132" s="18">
        <v>45046</v>
      </c>
    </row>
    <row r="133" spans="1:1" x14ac:dyDescent="0.3">
      <c r="A133" s="14" t="s">
        <v>608</v>
      </c>
    </row>
    <row r="134" spans="1:1" x14ac:dyDescent="0.3">
      <c r="A134" s="18">
        <v>45047</v>
      </c>
    </row>
    <row r="135" spans="1:1" x14ac:dyDescent="0.3">
      <c r="A135" s="18">
        <v>45048</v>
      </c>
    </row>
    <row r="136" spans="1:1" x14ac:dyDescent="0.3">
      <c r="A136" s="18">
        <v>45049</v>
      </c>
    </row>
    <row r="137" spans="1:1" x14ac:dyDescent="0.3">
      <c r="A137" s="18">
        <v>45050</v>
      </c>
    </row>
    <row r="138" spans="1:1" x14ac:dyDescent="0.3">
      <c r="A138" s="18">
        <v>45051</v>
      </c>
    </row>
    <row r="139" spans="1:1" x14ac:dyDescent="0.3">
      <c r="A139" s="18">
        <v>45052</v>
      </c>
    </row>
    <row r="140" spans="1:1" x14ac:dyDescent="0.3">
      <c r="A140" s="18">
        <v>45053</v>
      </c>
    </row>
    <row r="141" spans="1:1" x14ac:dyDescent="0.3">
      <c r="A141" s="18">
        <v>45054</v>
      </c>
    </row>
    <row r="142" spans="1:1" x14ac:dyDescent="0.3">
      <c r="A142" s="18">
        <v>45055</v>
      </c>
    </row>
    <row r="143" spans="1:1" x14ac:dyDescent="0.3">
      <c r="A143" s="18">
        <v>45056</v>
      </c>
    </row>
    <row r="144" spans="1:1" x14ac:dyDescent="0.3">
      <c r="A144" s="18">
        <v>45057</v>
      </c>
    </row>
    <row r="145" spans="1:1" x14ac:dyDescent="0.3">
      <c r="A145" s="18">
        <v>45058</v>
      </c>
    </row>
    <row r="146" spans="1:1" x14ac:dyDescent="0.3">
      <c r="A146" s="18">
        <v>45059</v>
      </c>
    </row>
    <row r="147" spans="1:1" x14ac:dyDescent="0.3">
      <c r="A147" s="18">
        <v>45060</v>
      </c>
    </row>
    <row r="148" spans="1:1" x14ac:dyDescent="0.3">
      <c r="A148" s="18">
        <v>45061</v>
      </c>
    </row>
    <row r="149" spans="1:1" x14ac:dyDescent="0.3">
      <c r="A149" s="18">
        <v>45062</v>
      </c>
    </row>
    <row r="150" spans="1:1" x14ac:dyDescent="0.3">
      <c r="A150" s="18">
        <v>45063</v>
      </c>
    </row>
    <row r="151" spans="1:1" x14ac:dyDescent="0.3">
      <c r="A151" s="18">
        <v>45064</v>
      </c>
    </row>
    <row r="152" spans="1:1" x14ac:dyDescent="0.3">
      <c r="A152" s="18">
        <v>45065</v>
      </c>
    </row>
    <row r="153" spans="1:1" x14ac:dyDescent="0.3">
      <c r="A153" s="18">
        <v>45066</v>
      </c>
    </row>
    <row r="154" spans="1:1" x14ac:dyDescent="0.3">
      <c r="A154" s="18">
        <v>45067</v>
      </c>
    </row>
    <row r="155" spans="1:1" x14ac:dyDescent="0.3">
      <c r="A155" s="18">
        <v>45068</v>
      </c>
    </row>
    <row r="156" spans="1:1" x14ac:dyDescent="0.3">
      <c r="A156" s="18">
        <v>45069</v>
      </c>
    </row>
    <row r="157" spans="1:1" x14ac:dyDescent="0.3">
      <c r="A157" s="18">
        <v>45070</v>
      </c>
    </row>
    <row r="158" spans="1:1" x14ac:dyDescent="0.3">
      <c r="A158" s="18">
        <v>45071</v>
      </c>
    </row>
    <row r="159" spans="1:1" x14ac:dyDescent="0.3">
      <c r="A159" s="18">
        <v>45072</v>
      </c>
    </row>
    <row r="160" spans="1:1" x14ac:dyDescent="0.3">
      <c r="A160" s="18">
        <v>45073</v>
      </c>
    </row>
    <row r="161" spans="1:1" x14ac:dyDescent="0.3">
      <c r="A161" s="18">
        <v>45074</v>
      </c>
    </row>
    <row r="162" spans="1:1" x14ac:dyDescent="0.3">
      <c r="A162" s="18">
        <v>45075</v>
      </c>
    </row>
    <row r="163" spans="1:1" x14ac:dyDescent="0.3">
      <c r="A163" s="18">
        <v>45076</v>
      </c>
    </row>
    <row r="164" spans="1:1" x14ac:dyDescent="0.3">
      <c r="A164" s="18">
        <v>45077</v>
      </c>
    </row>
    <row r="165" spans="1:1" x14ac:dyDescent="0.3">
      <c r="A165" s="14" t="s">
        <v>606</v>
      </c>
    </row>
    <row r="166" spans="1:1" x14ac:dyDescent="0.3">
      <c r="A166" s="18">
        <v>45078</v>
      </c>
    </row>
    <row r="167" spans="1:1" x14ac:dyDescent="0.3">
      <c r="A167" s="18">
        <v>45079</v>
      </c>
    </row>
    <row r="168" spans="1:1" x14ac:dyDescent="0.3">
      <c r="A168" s="18">
        <v>45080</v>
      </c>
    </row>
    <row r="169" spans="1:1" x14ac:dyDescent="0.3">
      <c r="A169" s="18">
        <v>45081</v>
      </c>
    </row>
    <row r="170" spans="1:1" x14ac:dyDescent="0.3">
      <c r="A170" s="18">
        <v>45082</v>
      </c>
    </row>
    <row r="171" spans="1:1" x14ac:dyDescent="0.3">
      <c r="A171" s="18">
        <v>45083</v>
      </c>
    </row>
    <row r="172" spans="1:1" x14ac:dyDescent="0.3">
      <c r="A172" s="18">
        <v>45084</v>
      </c>
    </row>
    <row r="173" spans="1:1" x14ac:dyDescent="0.3">
      <c r="A173" s="18">
        <v>45085</v>
      </c>
    </row>
    <row r="174" spans="1:1" x14ac:dyDescent="0.3">
      <c r="A174" s="18">
        <v>45086</v>
      </c>
    </row>
    <row r="175" spans="1:1" x14ac:dyDescent="0.3">
      <c r="A175" s="18">
        <v>45087</v>
      </c>
    </row>
    <row r="176" spans="1:1" x14ac:dyDescent="0.3">
      <c r="A176" s="18">
        <v>45088</v>
      </c>
    </row>
    <row r="177" spans="1:1" x14ac:dyDescent="0.3">
      <c r="A177" s="18">
        <v>45089</v>
      </c>
    </row>
    <row r="178" spans="1:1" x14ac:dyDescent="0.3">
      <c r="A178" s="18">
        <v>45090</v>
      </c>
    </row>
    <row r="179" spans="1:1" x14ac:dyDescent="0.3">
      <c r="A179" s="18">
        <v>45091</v>
      </c>
    </row>
    <row r="180" spans="1:1" x14ac:dyDescent="0.3">
      <c r="A180" s="18">
        <v>45092</v>
      </c>
    </row>
    <row r="181" spans="1:1" x14ac:dyDescent="0.3">
      <c r="A181" s="18">
        <v>45093</v>
      </c>
    </row>
    <row r="182" spans="1:1" x14ac:dyDescent="0.3">
      <c r="A182" s="18">
        <v>45094</v>
      </c>
    </row>
    <row r="183" spans="1:1" x14ac:dyDescent="0.3">
      <c r="A183" s="18">
        <v>45095</v>
      </c>
    </row>
    <row r="184" spans="1:1" x14ac:dyDescent="0.3">
      <c r="A184" s="18">
        <v>45096</v>
      </c>
    </row>
    <row r="185" spans="1:1" x14ac:dyDescent="0.3">
      <c r="A185" s="18">
        <v>45097</v>
      </c>
    </row>
    <row r="186" spans="1:1" x14ac:dyDescent="0.3">
      <c r="A186" s="18">
        <v>45098</v>
      </c>
    </row>
    <row r="187" spans="1:1" x14ac:dyDescent="0.3">
      <c r="A187" s="18">
        <v>45099</v>
      </c>
    </row>
    <row r="188" spans="1:1" x14ac:dyDescent="0.3">
      <c r="A188" s="18">
        <v>45100</v>
      </c>
    </row>
    <row r="189" spans="1:1" x14ac:dyDescent="0.3">
      <c r="A189" s="18">
        <v>45101</v>
      </c>
    </row>
    <row r="190" spans="1:1" x14ac:dyDescent="0.3">
      <c r="A190" s="18">
        <v>45102</v>
      </c>
    </row>
    <row r="191" spans="1:1" x14ac:dyDescent="0.3">
      <c r="A191" s="18">
        <v>45103</v>
      </c>
    </row>
    <row r="192" spans="1:1" x14ac:dyDescent="0.3">
      <c r="A192" s="18">
        <v>45104</v>
      </c>
    </row>
    <row r="193" spans="1:1" x14ac:dyDescent="0.3">
      <c r="A193" s="18">
        <v>45105</v>
      </c>
    </row>
    <row r="194" spans="1:1" x14ac:dyDescent="0.3">
      <c r="A194" s="18">
        <v>45106</v>
      </c>
    </row>
    <row r="195" spans="1:1" x14ac:dyDescent="0.3">
      <c r="A195" s="18">
        <v>45107</v>
      </c>
    </row>
    <row r="196" spans="1:1" x14ac:dyDescent="0.3">
      <c r="A196" s="14" t="s">
        <v>605</v>
      </c>
    </row>
    <row r="197" spans="1:1" x14ac:dyDescent="0.3">
      <c r="A197" s="18">
        <v>45108</v>
      </c>
    </row>
    <row r="198" spans="1:1" x14ac:dyDescent="0.3">
      <c r="A198" s="18">
        <v>45109</v>
      </c>
    </row>
    <row r="199" spans="1:1" x14ac:dyDescent="0.3">
      <c r="A199" s="18">
        <v>45110</v>
      </c>
    </row>
    <row r="200" spans="1:1" x14ac:dyDescent="0.3">
      <c r="A200" s="18">
        <v>45111</v>
      </c>
    </row>
    <row r="201" spans="1:1" x14ac:dyDescent="0.3">
      <c r="A201" s="18">
        <v>45112</v>
      </c>
    </row>
    <row r="202" spans="1:1" x14ac:dyDescent="0.3">
      <c r="A202" s="18">
        <v>45113</v>
      </c>
    </row>
    <row r="203" spans="1:1" x14ac:dyDescent="0.3">
      <c r="A203" s="18">
        <v>45114</v>
      </c>
    </row>
    <row r="204" spans="1:1" x14ac:dyDescent="0.3">
      <c r="A204" s="18">
        <v>45115</v>
      </c>
    </row>
    <row r="205" spans="1:1" x14ac:dyDescent="0.3">
      <c r="A205" s="18">
        <v>45116</v>
      </c>
    </row>
    <row r="206" spans="1:1" x14ac:dyDescent="0.3">
      <c r="A206" s="18">
        <v>45117</v>
      </c>
    </row>
    <row r="207" spans="1:1" x14ac:dyDescent="0.3">
      <c r="A207" s="18">
        <v>45118</v>
      </c>
    </row>
    <row r="208" spans="1:1" x14ac:dyDescent="0.3">
      <c r="A208" s="18">
        <v>45119</v>
      </c>
    </row>
    <row r="209" spans="1:1" x14ac:dyDescent="0.3">
      <c r="A209" s="18">
        <v>45120</v>
      </c>
    </row>
    <row r="210" spans="1:1" x14ac:dyDescent="0.3">
      <c r="A210" s="18">
        <v>45121</v>
      </c>
    </row>
    <row r="211" spans="1:1" x14ac:dyDescent="0.3">
      <c r="A211" s="18">
        <v>45122</v>
      </c>
    </row>
    <row r="212" spans="1:1" x14ac:dyDescent="0.3">
      <c r="A212" s="18">
        <v>45123</v>
      </c>
    </row>
    <row r="213" spans="1:1" x14ac:dyDescent="0.3">
      <c r="A213" s="18">
        <v>45124</v>
      </c>
    </row>
    <row r="214" spans="1:1" x14ac:dyDescent="0.3">
      <c r="A214" s="18">
        <v>45125</v>
      </c>
    </row>
    <row r="215" spans="1:1" x14ac:dyDescent="0.3">
      <c r="A215" s="18">
        <v>45126</v>
      </c>
    </row>
    <row r="216" spans="1:1" x14ac:dyDescent="0.3">
      <c r="A216" s="18">
        <v>45127</v>
      </c>
    </row>
    <row r="217" spans="1:1" x14ac:dyDescent="0.3">
      <c r="A217" s="18">
        <v>45128</v>
      </c>
    </row>
    <row r="218" spans="1:1" x14ac:dyDescent="0.3">
      <c r="A218" s="18">
        <v>45129</v>
      </c>
    </row>
    <row r="219" spans="1:1" x14ac:dyDescent="0.3">
      <c r="A219" s="18">
        <v>45130</v>
      </c>
    </row>
    <row r="220" spans="1:1" x14ac:dyDescent="0.3">
      <c r="A220" s="18">
        <v>45131</v>
      </c>
    </row>
    <row r="221" spans="1:1" x14ac:dyDescent="0.3">
      <c r="A221" s="18">
        <v>45132</v>
      </c>
    </row>
    <row r="222" spans="1:1" x14ac:dyDescent="0.3">
      <c r="A222" s="18">
        <v>45133</v>
      </c>
    </row>
    <row r="223" spans="1:1" x14ac:dyDescent="0.3">
      <c r="A223" s="18">
        <v>45134</v>
      </c>
    </row>
    <row r="224" spans="1:1" x14ac:dyDescent="0.3">
      <c r="A224" s="18">
        <v>45135</v>
      </c>
    </row>
    <row r="225" spans="1:1" x14ac:dyDescent="0.3">
      <c r="A225" s="18">
        <v>45136</v>
      </c>
    </row>
    <row r="226" spans="1:1" x14ac:dyDescent="0.3">
      <c r="A226" s="18">
        <v>45137</v>
      </c>
    </row>
    <row r="227" spans="1:1" x14ac:dyDescent="0.3">
      <c r="A227" s="18">
        <v>45138</v>
      </c>
    </row>
    <row r="228" spans="1:1" x14ac:dyDescent="0.3">
      <c r="A228" s="14" t="s">
        <v>601</v>
      </c>
    </row>
    <row r="229" spans="1:1" x14ac:dyDescent="0.3">
      <c r="A229" s="18">
        <v>45139</v>
      </c>
    </row>
    <row r="230" spans="1:1" x14ac:dyDescent="0.3">
      <c r="A230" s="18">
        <v>45140</v>
      </c>
    </row>
    <row r="231" spans="1:1" x14ac:dyDescent="0.3">
      <c r="A231" s="18">
        <v>45141</v>
      </c>
    </row>
    <row r="232" spans="1:1" x14ac:dyDescent="0.3">
      <c r="A232" s="18">
        <v>45142</v>
      </c>
    </row>
    <row r="233" spans="1:1" x14ac:dyDescent="0.3">
      <c r="A233" s="18">
        <v>45143</v>
      </c>
    </row>
    <row r="234" spans="1:1" x14ac:dyDescent="0.3">
      <c r="A234" s="18">
        <v>45144</v>
      </c>
    </row>
    <row r="235" spans="1:1" x14ac:dyDescent="0.3">
      <c r="A235" s="18">
        <v>45145</v>
      </c>
    </row>
    <row r="236" spans="1:1" x14ac:dyDescent="0.3">
      <c r="A236" s="18">
        <v>45146</v>
      </c>
    </row>
    <row r="237" spans="1:1" x14ac:dyDescent="0.3">
      <c r="A237" s="18">
        <v>45147</v>
      </c>
    </row>
    <row r="238" spans="1:1" x14ac:dyDescent="0.3">
      <c r="A238" s="18">
        <v>45148</v>
      </c>
    </row>
    <row r="239" spans="1:1" x14ac:dyDescent="0.3">
      <c r="A239" s="18">
        <v>45149</v>
      </c>
    </row>
    <row r="240" spans="1:1" x14ac:dyDescent="0.3">
      <c r="A240" s="18">
        <v>45150</v>
      </c>
    </row>
    <row r="241" spans="1:1" x14ac:dyDescent="0.3">
      <c r="A241" s="18">
        <v>45151</v>
      </c>
    </row>
    <row r="242" spans="1:1" x14ac:dyDescent="0.3">
      <c r="A242" s="18">
        <v>45152</v>
      </c>
    </row>
    <row r="243" spans="1:1" x14ac:dyDescent="0.3">
      <c r="A243" s="18">
        <v>45153</v>
      </c>
    </row>
    <row r="244" spans="1:1" x14ac:dyDescent="0.3">
      <c r="A244" s="18">
        <v>45154</v>
      </c>
    </row>
    <row r="245" spans="1:1" x14ac:dyDescent="0.3">
      <c r="A245" s="18">
        <v>45155</v>
      </c>
    </row>
    <row r="246" spans="1:1" x14ac:dyDescent="0.3">
      <c r="A246" s="18">
        <v>45156</v>
      </c>
    </row>
    <row r="247" spans="1:1" x14ac:dyDescent="0.3">
      <c r="A247" s="18">
        <v>45157</v>
      </c>
    </row>
    <row r="248" spans="1:1" x14ac:dyDescent="0.3">
      <c r="A248" s="18">
        <v>45158</v>
      </c>
    </row>
    <row r="249" spans="1:1" x14ac:dyDescent="0.3">
      <c r="A249" s="18">
        <v>45159</v>
      </c>
    </row>
    <row r="250" spans="1:1" x14ac:dyDescent="0.3">
      <c r="A250" s="18">
        <v>45160</v>
      </c>
    </row>
    <row r="251" spans="1:1" x14ac:dyDescent="0.3">
      <c r="A251" s="18">
        <v>45161</v>
      </c>
    </row>
    <row r="252" spans="1:1" x14ac:dyDescent="0.3">
      <c r="A252" s="18">
        <v>45162</v>
      </c>
    </row>
    <row r="253" spans="1:1" x14ac:dyDescent="0.3">
      <c r="A253" s="18">
        <v>45163</v>
      </c>
    </row>
    <row r="254" spans="1:1" x14ac:dyDescent="0.3">
      <c r="A254" s="18">
        <v>45164</v>
      </c>
    </row>
    <row r="255" spans="1:1" x14ac:dyDescent="0.3">
      <c r="A255" s="18">
        <v>45165</v>
      </c>
    </row>
    <row r="256" spans="1:1" x14ac:dyDescent="0.3">
      <c r="A256" s="18">
        <v>45166</v>
      </c>
    </row>
    <row r="257" spans="1:1" x14ac:dyDescent="0.3">
      <c r="A257" s="18">
        <v>45167</v>
      </c>
    </row>
    <row r="258" spans="1:1" x14ac:dyDescent="0.3">
      <c r="A258" s="18">
        <v>45168</v>
      </c>
    </row>
    <row r="259" spans="1:1" x14ac:dyDescent="0.3">
      <c r="A259" s="18">
        <v>45169</v>
      </c>
    </row>
    <row r="260" spans="1:1" x14ac:dyDescent="0.3">
      <c r="A260" s="14" t="s">
        <v>611</v>
      </c>
    </row>
    <row r="261" spans="1:1" x14ac:dyDescent="0.3">
      <c r="A261" s="18">
        <v>45170</v>
      </c>
    </row>
    <row r="262" spans="1:1" x14ac:dyDescent="0.3">
      <c r="A262" s="18">
        <v>45171</v>
      </c>
    </row>
    <row r="263" spans="1:1" x14ac:dyDescent="0.3">
      <c r="A263" s="18">
        <v>45172</v>
      </c>
    </row>
    <row r="264" spans="1:1" x14ac:dyDescent="0.3">
      <c r="A264" s="18">
        <v>45173</v>
      </c>
    </row>
    <row r="265" spans="1:1" x14ac:dyDescent="0.3">
      <c r="A265" s="18">
        <v>45174</v>
      </c>
    </row>
    <row r="266" spans="1:1" x14ac:dyDescent="0.3">
      <c r="A266" s="18">
        <v>45175</v>
      </c>
    </row>
    <row r="267" spans="1:1" x14ac:dyDescent="0.3">
      <c r="A267" s="18">
        <v>45176</v>
      </c>
    </row>
    <row r="268" spans="1:1" x14ac:dyDescent="0.3">
      <c r="A268" s="18">
        <v>45177</v>
      </c>
    </row>
    <row r="269" spans="1:1" x14ac:dyDescent="0.3">
      <c r="A269" s="18">
        <v>45178</v>
      </c>
    </row>
    <row r="270" spans="1:1" x14ac:dyDescent="0.3">
      <c r="A270" s="18">
        <v>45179</v>
      </c>
    </row>
    <row r="271" spans="1:1" x14ac:dyDescent="0.3">
      <c r="A271" s="18">
        <v>45180</v>
      </c>
    </row>
    <row r="272" spans="1:1" x14ac:dyDescent="0.3">
      <c r="A272" s="18">
        <v>45181</v>
      </c>
    </row>
    <row r="273" spans="1:1" x14ac:dyDescent="0.3">
      <c r="A273" s="18">
        <v>45182</v>
      </c>
    </row>
    <row r="274" spans="1:1" x14ac:dyDescent="0.3">
      <c r="A274" s="18">
        <v>45183</v>
      </c>
    </row>
    <row r="275" spans="1:1" x14ac:dyDescent="0.3">
      <c r="A275" s="18">
        <v>45184</v>
      </c>
    </row>
    <row r="276" spans="1:1" x14ac:dyDescent="0.3">
      <c r="A276" s="18">
        <v>45185</v>
      </c>
    </row>
    <row r="277" spans="1:1" x14ac:dyDescent="0.3">
      <c r="A277" s="18">
        <v>45186</v>
      </c>
    </row>
    <row r="278" spans="1:1" x14ac:dyDescent="0.3">
      <c r="A278" s="18">
        <v>45187</v>
      </c>
    </row>
    <row r="279" spans="1:1" x14ac:dyDescent="0.3">
      <c r="A279" s="18">
        <v>45188</v>
      </c>
    </row>
    <row r="280" spans="1:1" x14ac:dyDescent="0.3">
      <c r="A280" s="18">
        <v>45189</v>
      </c>
    </row>
    <row r="281" spans="1:1" x14ac:dyDescent="0.3">
      <c r="A281" s="18">
        <v>45190</v>
      </c>
    </row>
    <row r="282" spans="1:1" x14ac:dyDescent="0.3">
      <c r="A282" s="18">
        <v>45191</v>
      </c>
    </row>
    <row r="283" spans="1:1" x14ac:dyDescent="0.3">
      <c r="A283" s="18">
        <v>45192</v>
      </c>
    </row>
    <row r="284" spans="1:1" x14ac:dyDescent="0.3">
      <c r="A284" s="18">
        <v>45193</v>
      </c>
    </row>
    <row r="285" spans="1:1" x14ac:dyDescent="0.3">
      <c r="A285" s="18">
        <v>45194</v>
      </c>
    </row>
    <row r="286" spans="1:1" x14ac:dyDescent="0.3">
      <c r="A286" s="18">
        <v>45195</v>
      </c>
    </row>
    <row r="287" spans="1:1" x14ac:dyDescent="0.3">
      <c r="A287" s="18">
        <v>45196</v>
      </c>
    </row>
    <row r="288" spans="1:1" x14ac:dyDescent="0.3">
      <c r="A288" s="18">
        <v>45197</v>
      </c>
    </row>
    <row r="289" spans="1:1" x14ac:dyDescent="0.3">
      <c r="A289" s="18">
        <v>45198</v>
      </c>
    </row>
    <row r="290" spans="1:1" x14ac:dyDescent="0.3">
      <c r="A290" s="18">
        <v>45199</v>
      </c>
    </row>
    <row r="291" spans="1:1" x14ac:dyDescent="0.3">
      <c r="A291" s="14" t="s">
        <v>610</v>
      </c>
    </row>
    <row r="292" spans="1:1" x14ac:dyDescent="0.3">
      <c r="A292" s="18">
        <v>45200</v>
      </c>
    </row>
    <row r="293" spans="1:1" x14ac:dyDescent="0.3">
      <c r="A293" s="18">
        <v>45201</v>
      </c>
    </row>
    <row r="294" spans="1:1" x14ac:dyDescent="0.3">
      <c r="A294" s="18">
        <v>45202</v>
      </c>
    </row>
    <row r="295" spans="1:1" x14ac:dyDescent="0.3">
      <c r="A295" s="18">
        <v>45203</v>
      </c>
    </row>
    <row r="296" spans="1:1" x14ac:dyDescent="0.3">
      <c r="A296" s="18">
        <v>45204</v>
      </c>
    </row>
    <row r="297" spans="1:1" x14ac:dyDescent="0.3">
      <c r="A297" s="18">
        <v>45205</v>
      </c>
    </row>
    <row r="298" spans="1:1" x14ac:dyDescent="0.3">
      <c r="A298" s="18">
        <v>45206</v>
      </c>
    </row>
    <row r="299" spans="1:1" x14ac:dyDescent="0.3">
      <c r="A299" s="18">
        <v>45207</v>
      </c>
    </row>
    <row r="300" spans="1:1" x14ac:dyDescent="0.3">
      <c r="A300" s="18">
        <v>45208</v>
      </c>
    </row>
    <row r="301" spans="1:1" x14ac:dyDescent="0.3">
      <c r="A301" s="18">
        <v>45209</v>
      </c>
    </row>
    <row r="302" spans="1:1" x14ac:dyDescent="0.3">
      <c r="A302" s="18">
        <v>45210</v>
      </c>
    </row>
    <row r="303" spans="1:1" x14ac:dyDescent="0.3">
      <c r="A303" s="18">
        <v>45211</v>
      </c>
    </row>
    <row r="304" spans="1:1" x14ac:dyDescent="0.3">
      <c r="A304" s="18">
        <v>45212</v>
      </c>
    </row>
    <row r="305" spans="1:1" x14ac:dyDescent="0.3">
      <c r="A305" s="18">
        <v>45213</v>
      </c>
    </row>
    <row r="306" spans="1:1" x14ac:dyDescent="0.3">
      <c r="A306" s="18">
        <v>45214</v>
      </c>
    </row>
    <row r="307" spans="1:1" x14ac:dyDescent="0.3">
      <c r="A307" s="18">
        <v>45215</v>
      </c>
    </row>
    <row r="308" spans="1:1" x14ac:dyDescent="0.3">
      <c r="A308" s="18">
        <v>45216</v>
      </c>
    </row>
    <row r="309" spans="1:1" x14ac:dyDescent="0.3">
      <c r="A309" s="18">
        <v>45217</v>
      </c>
    </row>
    <row r="310" spans="1:1" x14ac:dyDescent="0.3">
      <c r="A310" s="18">
        <v>45218</v>
      </c>
    </row>
    <row r="311" spans="1:1" x14ac:dyDescent="0.3">
      <c r="A311" s="18">
        <v>45219</v>
      </c>
    </row>
    <row r="312" spans="1:1" x14ac:dyDescent="0.3">
      <c r="A312" s="18">
        <v>45220</v>
      </c>
    </row>
    <row r="313" spans="1:1" x14ac:dyDescent="0.3">
      <c r="A313" s="18">
        <v>45221</v>
      </c>
    </row>
    <row r="314" spans="1:1" x14ac:dyDescent="0.3">
      <c r="A314" s="18">
        <v>45222</v>
      </c>
    </row>
    <row r="315" spans="1:1" x14ac:dyDescent="0.3">
      <c r="A315" s="18">
        <v>45223</v>
      </c>
    </row>
    <row r="316" spans="1:1" x14ac:dyDescent="0.3">
      <c r="A316" s="18">
        <v>45224</v>
      </c>
    </row>
    <row r="317" spans="1:1" x14ac:dyDescent="0.3">
      <c r="A317" s="18">
        <v>45225</v>
      </c>
    </row>
    <row r="318" spans="1:1" x14ac:dyDescent="0.3">
      <c r="A318" s="18">
        <v>45226</v>
      </c>
    </row>
    <row r="319" spans="1:1" x14ac:dyDescent="0.3">
      <c r="A319" s="18">
        <v>45227</v>
      </c>
    </row>
    <row r="320" spans="1:1" x14ac:dyDescent="0.3">
      <c r="A320" s="18">
        <v>45228</v>
      </c>
    </row>
    <row r="321" spans="1:1" x14ac:dyDescent="0.3">
      <c r="A321" s="18">
        <v>45229</v>
      </c>
    </row>
    <row r="322" spans="1:1" x14ac:dyDescent="0.3">
      <c r="A322" s="18">
        <v>45230</v>
      </c>
    </row>
    <row r="323" spans="1:1" x14ac:dyDescent="0.3">
      <c r="A323" s="14" t="s">
        <v>609</v>
      </c>
    </row>
    <row r="324" spans="1:1" x14ac:dyDescent="0.3">
      <c r="A324" s="18">
        <v>45231</v>
      </c>
    </row>
    <row r="325" spans="1:1" x14ac:dyDescent="0.3">
      <c r="A325" s="18">
        <v>45232</v>
      </c>
    </row>
    <row r="326" spans="1:1" x14ac:dyDescent="0.3">
      <c r="A326" s="18">
        <v>45233</v>
      </c>
    </row>
    <row r="327" spans="1:1" x14ac:dyDescent="0.3">
      <c r="A327" s="18">
        <v>45234</v>
      </c>
    </row>
    <row r="328" spans="1:1" x14ac:dyDescent="0.3">
      <c r="A328" s="18">
        <v>45235</v>
      </c>
    </row>
    <row r="329" spans="1:1" x14ac:dyDescent="0.3">
      <c r="A329" s="18">
        <v>45236</v>
      </c>
    </row>
    <row r="330" spans="1:1" x14ac:dyDescent="0.3">
      <c r="A330" s="18">
        <v>45237</v>
      </c>
    </row>
    <row r="331" spans="1:1" x14ac:dyDescent="0.3">
      <c r="A331" s="18">
        <v>45238</v>
      </c>
    </row>
    <row r="332" spans="1:1" x14ac:dyDescent="0.3">
      <c r="A332" s="18">
        <v>45239</v>
      </c>
    </row>
    <row r="333" spans="1:1" x14ac:dyDescent="0.3">
      <c r="A333" s="18">
        <v>45240</v>
      </c>
    </row>
    <row r="334" spans="1:1" x14ac:dyDescent="0.3">
      <c r="A334" s="18">
        <v>45241</v>
      </c>
    </row>
    <row r="335" spans="1:1" x14ac:dyDescent="0.3">
      <c r="A335" s="18">
        <v>45242</v>
      </c>
    </row>
    <row r="336" spans="1:1" x14ac:dyDescent="0.3">
      <c r="A336" s="18">
        <v>45243</v>
      </c>
    </row>
    <row r="337" spans="1:1" x14ac:dyDescent="0.3">
      <c r="A337" s="18">
        <v>45244</v>
      </c>
    </row>
    <row r="338" spans="1:1" x14ac:dyDescent="0.3">
      <c r="A338" s="18">
        <v>45245</v>
      </c>
    </row>
    <row r="339" spans="1:1" x14ac:dyDescent="0.3">
      <c r="A339" s="18">
        <v>45246</v>
      </c>
    </row>
    <row r="340" spans="1:1" x14ac:dyDescent="0.3">
      <c r="A340" s="18">
        <v>45247</v>
      </c>
    </row>
    <row r="341" spans="1:1" x14ac:dyDescent="0.3">
      <c r="A341" s="18">
        <v>45248</v>
      </c>
    </row>
    <row r="342" spans="1:1" x14ac:dyDescent="0.3">
      <c r="A342" s="18">
        <v>45249</v>
      </c>
    </row>
    <row r="343" spans="1:1" x14ac:dyDescent="0.3">
      <c r="A343" s="18">
        <v>45250</v>
      </c>
    </row>
    <row r="344" spans="1:1" x14ac:dyDescent="0.3">
      <c r="A344" s="18">
        <v>45251</v>
      </c>
    </row>
    <row r="345" spans="1:1" x14ac:dyDescent="0.3">
      <c r="A345" s="18">
        <v>45252</v>
      </c>
    </row>
    <row r="346" spans="1:1" x14ac:dyDescent="0.3">
      <c r="A346" s="18">
        <v>45253</v>
      </c>
    </row>
    <row r="347" spans="1:1" x14ac:dyDescent="0.3">
      <c r="A347" s="18">
        <v>45254</v>
      </c>
    </row>
    <row r="348" spans="1:1" x14ac:dyDescent="0.3">
      <c r="A348" s="18">
        <v>45255</v>
      </c>
    </row>
    <row r="349" spans="1:1" x14ac:dyDescent="0.3">
      <c r="A349" s="18">
        <v>45256</v>
      </c>
    </row>
    <row r="350" spans="1:1" x14ac:dyDescent="0.3">
      <c r="A350" s="18">
        <v>45257</v>
      </c>
    </row>
    <row r="351" spans="1:1" x14ac:dyDescent="0.3">
      <c r="A351" s="18">
        <v>45258</v>
      </c>
    </row>
    <row r="352" spans="1:1" x14ac:dyDescent="0.3">
      <c r="A352" s="18">
        <v>45259</v>
      </c>
    </row>
    <row r="353" spans="1:1" x14ac:dyDescent="0.3">
      <c r="A353" s="18">
        <v>45260</v>
      </c>
    </row>
    <row r="354" spans="1:1" x14ac:dyDescent="0.3">
      <c r="A354" s="14" t="s">
        <v>602</v>
      </c>
    </row>
    <row r="355" spans="1:1" x14ac:dyDescent="0.3">
      <c r="A355" s="18">
        <v>45261</v>
      </c>
    </row>
    <row r="356" spans="1:1" x14ac:dyDescent="0.3">
      <c r="A356" s="18">
        <v>45262</v>
      </c>
    </row>
    <row r="357" spans="1:1" x14ac:dyDescent="0.3">
      <c r="A357" s="18">
        <v>45263</v>
      </c>
    </row>
    <row r="358" spans="1:1" x14ac:dyDescent="0.3">
      <c r="A358" s="18">
        <v>45264</v>
      </c>
    </row>
    <row r="359" spans="1:1" x14ac:dyDescent="0.3">
      <c r="A359" s="18">
        <v>45265</v>
      </c>
    </row>
    <row r="360" spans="1:1" x14ac:dyDescent="0.3">
      <c r="A360" s="18">
        <v>45266</v>
      </c>
    </row>
    <row r="361" spans="1:1" x14ac:dyDescent="0.3">
      <c r="A361" s="18">
        <v>45267</v>
      </c>
    </row>
    <row r="362" spans="1:1" x14ac:dyDescent="0.3">
      <c r="A362" s="18">
        <v>45268</v>
      </c>
    </row>
    <row r="363" spans="1:1" x14ac:dyDescent="0.3">
      <c r="A363" s="18">
        <v>45269</v>
      </c>
    </row>
    <row r="364" spans="1:1" x14ac:dyDescent="0.3">
      <c r="A364" s="18">
        <v>45270</v>
      </c>
    </row>
    <row r="365" spans="1:1" x14ac:dyDescent="0.3">
      <c r="A365" s="18">
        <v>45271</v>
      </c>
    </row>
    <row r="366" spans="1:1" x14ac:dyDescent="0.3">
      <c r="A366" s="18">
        <v>45272</v>
      </c>
    </row>
    <row r="367" spans="1:1" x14ac:dyDescent="0.3">
      <c r="A367" s="18">
        <v>45273</v>
      </c>
    </row>
    <row r="368" spans="1:1" x14ac:dyDescent="0.3">
      <c r="A368" s="18">
        <v>45274</v>
      </c>
    </row>
    <row r="369" spans="1:1" x14ac:dyDescent="0.3">
      <c r="A369" s="18">
        <v>45275</v>
      </c>
    </row>
    <row r="370" spans="1:1" x14ac:dyDescent="0.3">
      <c r="A370" s="18">
        <v>45276</v>
      </c>
    </row>
    <row r="371" spans="1:1" x14ac:dyDescent="0.3">
      <c r="A371" s="18">
        <v>45277</v>
      </c>
    </row>
    <row r="372" spans="1:1" x14ac:dyDescent="0.3">
      <c r="A372" s="18">
        <v>45278</v>
      </c>
    </row>
    <row r="373" spans="1:1" x14ac:dyDescent="0.3">
      <c r="A373" s="18">
        <v>45279</v>
      </c>
    </row>
    <row r="374" spans="1:1" x14ac:dyDescent="0.3">
      <c r="A374" s="18">
        <v>45280</v>
      </c>
    </row>
    <row r="375" spans="1:1" x14ac:dyDescent="0.3">
      <c r="A375" s="18">
        <v>45281</v>
      </c>
    </row>
    <row r="376" spans="1:1" x14ac:dyDescent="0.3">
      <c r="A376" s="18">
        <v>45282</v>
      </c>
    </row>
    <row r="377" spans="1:1" x14ac:dyDescent="0.3">
      <c r="A377" s="18">
        <v>45283</v>
      </c>
    </row>
    <row r="378" spans="1:1" x14ac:dyDescent="0.3">
      <c r="A378" s="18">
        <v>45284</v>
      </c>
    </row>
    <row r="379" spans="1:1" x14ac:dyDescent="0.3">
      <c r="A379" s="18">
        <v>45285</v>
      </c>
    </row>
    <row r="380" spans="1:1" x14ac:dyDescent="0.3">
      <c r="A380" s="18">
        <v>45286</v>
      </c>
    </row>
    <row r="381" spans="1:1" x14ac:dyDescent="0.3">
      <c r="A381" s="18">
        <v>45287</v>
      </c>
    </row>
    <row r="382" spans="1:1" x14ac:dyDescent="0.3">
      <c r="A382" s="18">
        <v>45288</v>
      </c>
    </row>
    <row r="383" spans="1:1" x14ac:dyDescent="0.3">
      <c r="A383" s="18">
        <v>45289</v>
      </c>
    </row>
    <row r="384" spans="1:1" x14ac:dyDescent="0.3">
      <c r="A384" s="18">
        <v>45290</v>
      </c>
    </row>
    <row r="385" spans="1:1" x14ac:dyDescent="0.3">
      <c r="A385" s="18">
        <v>45291</v>
      </c>
    </row>
    <row r="386" spans="1:1" x14ac:dyDescent="0.3">
      <c r="A386" s="10" t="s">
        <v>600</v>
      </c>
    </row>
    <row r="387" spans="1:1" x14ac:dyDescent="0.3">
      <c r="A387" s="14" t="s">
        <v>604</v>
      </c>
    </row>
    <row r="388" spans="1:1" x14ac:dyDescent="0.3">
      <c r="A388" s="18">
        <v>45292</v>
      </c>
    </row>
    <row r="389" spans="1:1" x14ac:dyDescent="0.3">
      <c r="A389" s="18">
        <v>45293</v>
      </c>
    </row>
    <row r="390" spans="1:1" x14ac:dyDescent="0.3">
      <c r="A390" s="18">
        <v>45294</v>
      </c>
    </row>
    <row r="391" spans="1:1" x14ac:dyDescent="0.3">
      <c r="A391" s="18">
        <v>45295</v>
      </c>
    </row>
    <row r="392" spans="1:1" x14ac:dyDescent="0.3">
      <c r="A392" s="18">
        <v>45296</v>
      </c>
    </row>
    <row r="393" spans="1:1" x14ac:dyDescent="0.3">
      <c r="A393" s="18">
        <v>45297</v>
      </c>
    </row>
    <row r="394" spans="1:1" x14ac:dyDescent="0.3">
      <c r="A394" s="18">
        <v>45298</v>
      </c>
    </row>
    <row r="395" spans="1:1" x14ac:dyDescent="0.3">
      <c r="A395" s="18">
        <v>45299</v>
      </c>
    </row>
    <row r="396" spans="1:1" x14ac:dyDescent="0.3">
      <c r="A396" s="18">
        <v>45300</v>
      </c>
    </row>
    <row r="397" spans="1:1" x14ac:dyDescent="0.3">
      <c r="A397" s="18">
        <v>45301</v>
      </c>
    </row>
    <row r="398" spans="1:1" x14ac:dyDescent="0.3">
      <c r="A398" s="18">
        <v>45302</v>
      </c>
    </row>
    <row r="399" spans="1:1" x14ac:dyDescent="0.3">
      <c r="A399" s="18">
        <v>45303</v>
      </c>
    </row>
    <row r="400" spans="1:1" x14ac:dyDescent="0.3">
      <c r="A400" s="18">
        <v>45304</v>
      </c>
    </row>
    <row r="401" spans="1:1" x14ac:dyDescent="0.3">
      <c r="A401" s="18">
        <v>45305</v>
      </c>
    </row>
    <row r="402" spans="1:1" x14ac:dyDescent="0.3">
      <c r="A402" s="18">
        <v>45306</v>
      </c>
    </row>
    <row r="403" spans="1:1" x14ac:dyDescent="0.3">
      <c r="A403" s="18">
        <v>45307</v>
      </c>
    </row>
    <row r="404" spans="1:1" x14ac:dyDescent="0.3">
      <c r="A404" s="18">
        <v>45308</v>
      </c>
    </row>
    <row r="405" spans="1:1" x14ac:dyDescent="0.3">
      <c r="A405" s="18">
        <v>45309</v>
      </c>
    </row>
    <row r="406" spans="1:1" x14ac:dyDescent="0.3">
      <c r="A406" s="18">
        <v>45310</v>
      </c>
    </row>
    <row r="407" spans="1:1" x14ac:dyDescent="0.3">
      <c r="A407" s="18">
        <v>45311</v>
      </c>
    </row>
    <row r="408" spans="1:1" x14ac:dyDescent="0.3">
      <c r="A408" s="18">
        <v>45312</v>
      </c>
    </row>
    <row r="409" spans="1:1" x14ac:dyDescent="0.3">
      <c r="A409" s="18">
        <v>45313</v>
      </c>
    </row>
    <row r="410" spans="1:1" x14ac:dyDescent="0.3">
      <c r="A410" s="18">
        <v>45314</v>
      </c>
    </row>
    <row r="411" spans="1:1" x14ac:dyDescent="0.3">
      <c r="A411" s="18">
        <v>45315</v>
      </c>
    </row>
    <row r="412" spans="1:1" x14ac:dyDescent="0.3">
      <c r="A412" s="18">
        <v>45316</v>
      </c>
    </row>
    <row r="413" spans="1:1" x14ac:dyDescent="0.3">
      <c r="A413" s="18">
        <v>45317</v>
      </c>
    </row>
    <row r="414" spans="1:1" x14ac:dyDescent="0.3">
      <c r="A414" s="18">
        <v>45318</v>
      </c>
    </row>
    <row r="415" spans="1:1" x14ac:dyDescent="0.3">
      <c r="A415" s="18">
        <v>45319</v>
      </c>
    </row>
    <row r="416" spans="1:1" x14ac:dyDescent="0.3">
      <c r="A416" s="18">
        <v>45320</v>
      </c>
    </row>
    <row r="417" spans="1:1" x14ac:dyDescent="0.3">
      <c r="A417" s="18">
        <v>45321</v>
      </c>
    </row>
    <row r="418" spans="1:1" x14ac:dyDescent="0.3">
      <c r="A418" s="18">
        <v>45322</v>
      </c>
    </row>
    <row r="419" spans="1:1" x14ac:dyDescent="0.3">
      <c r="A419" s="14" t="s">
        <v>603</v>
      </c>
    </row>
    <row r="420" spans="1:1" x14ac:dyDescent="0.3">
      <c r="A420" s="18">
        <v>45323</v>
      </c>
    </row>
    <row r="421" spans="1:1" x14ac:dyDescent="0.3">
      <c r="A421" s="18">
        <v>45324</v>
      </c>
    </row>
    <row r="422" spans="1:1" x14ac:dyDescent="0.3">
      <c r="A422" s="18">
        <v>45325</v>
      </c>
    </row>
    <row r="423" spans="1:1" x14ac:dyDescent="0.3">
      <c r="A423" s="18">
        <v>45326</v>
      </c>
    </row>
    <row r="424" spans="1:1" x14ac:dyDescent="0.3">
      <c r="A424" s="18">
        <v>45327</v>
      </c>
    </row>
    <row r="425" spans="1:1" x14ac:dyDescent="0.3">
      <c r="A425" s="18">
        <v>45328</v>
      </c>
    </row>
    <row r="426" spans="1:1" x14ac:dyDescent="0.3">
      <c r="A426" s="18">
        <v>45329</v>
      </c>
    </row>
    <row r="427" spans="1:1" x14ac:dyDescent="0.3">
      <c r="A427" s="18">
        <v>45330</v>
      </c>
    </row>
    <row r="428" spans="1:1" x14ac:dyDescent="0.3">
      <c r="A428" s="18">
        <v>45331</v>
      </c>
    </row>
    <row r="429" spans="1:1" x14ac:dyDescent="0.3">
      <c r="A429" s="18">
        <v>45332</v>
      </c>
    </row>
    <row r="430" spans="1:1" x14ac:dyDescent="0.3">
      <c r="A430" s="18">
        <v>45333</v>
      </c>
    </row>
    <row r="431" spans="1:1" x14ac:dyDescent="0.3">
      <c r="A431" s="18">
        <v>45334</v>
      </c>
    </row>
    <row r="432" spans="1:1" x14ac:dyDescent="0.3">
      <c r="A432" s="18">
        <v>45335</v>
      </c>
    </row>
    <row r="433" spans="1:1" x14ac:dyDescent="0.3">
      <c r="A433" s="18">
        <v>45336</v>
      </c>
    </row>
    <row r="434" spans="1:1" x14ac:dyDescent="0.3">
      <c r="A434" s="18">
        <v>45337</v>
      </c>
    </row>
    <row r="435" spans="1:1" x14ac:dyDescent="0.3">
      <c r="A435" s="18">
        <v>45338</v>
      </c>
    </row>
    <row r="436" spans="1:1" x14ac:dyDescent="0.3">
      <c r="A436" s="18">
        <v>45339</v>
      </c>
    </row>
    <row r="437" spans="1:1" x14ac:dyDescent="0.3">
      <c r="A437" s="18">
        <v>45340</v>
      </c>
    </row>
    <row r="438" spans="1:1" x14ac:dyDescent="0.3">
      <c r="A438" s="18">
        <v>45341</v>
      </c>
    </row>
    <row r="439" spans="1:1" x14ac:dyDescent="0.3">
      <c r="A439" s="18">
        <v>45342</v>
      </c>
    </row>
    <row r="440" spans="1:1" x14ac:dyDescent="0.3">
      <c r="A440" s="18">
        <v>45343</v>
      </c>
    </row>
    <row r="441" spans="1:1" x14ac:dyDescent="0.3">
      <c r="A441" s="18">
        <v>45344</v>
      </c>
    </row>
    <row r="442" spans="1:1" x14ac:dyDescent="0.3">
      <c r="A442" s="18">
        <v>45345</v>
      </c>
    </row>
    <row r="443" spans="1:1" x14ac:dyDescent="0.3">
      <c r="A443" s="18">
        <v>45346</v>
      </c>
    </row>
    <row r="444" spans="1:1" x14ac:dyDescent="0.3">
      <c r="A444" s="18">
        <v>45347</v>
      </c>
    </row>
    <row r="445" spans="1:1" x14ac:dyDescent="0.3">
      <c r="A445" s="18">
        <v>45348</v>
      </c>
    </row>
    <row r="446" spans="1:1" x14ac:dyDescent="0.3">
      <c r="A446" s="18">
        <v>45349</v>
      </c>
    </row>
    <row r="447" spans="1:1" x14ac:dyDescent="0.3">
      <c r="A447" s="18">
        <v>45350</v>
      </c>
    </row>
    <row r="448" spans="1:1" x14ac:dyDescent="0.3">
      <c r="A448" s="18">
        <v>45351</v>
      </c>
    </row>
    <row r="449" spans="1:1" x14ac:dyDescent="0.3">
      <c r="A449" s="14" t="s">
        <v>607</v>
      </c>
    </row>
    <row r="450" spans="1:1" x14ac:dyDescent="0.3">
      <c r="A450" s="18">
        <v>45352</v>
      </c>
    </row>
    <row r="451" spans="1:1" x14ac:dyDescent="0.3">
      <c r="A451" s="18">
        <v>45353</v>
      </c>
    </row>
    <row r="452" spans="1:1" x14ac:dyDescent="0.3">
      <c r="A452" s="18">
        <v>45354</v>
      </c>
    </row>
    <row r="453" spans="1:1" x14ac:dyDescent="0.3">
      <c r="A453" s="18">
        <v>45355</v>
      </c>
    </row>
    <row r="454" spans="1:1" x14ac:dyDescent="0.3">
      <c r="A454" s="18">
        <v>45356</v>
      </c>
    </row>
    <row r="455" spans="1:1" x14ac:dyDescent="0.3">
      <c r="A455" s="18">
        <v>45357</v>
      </c>
    </row>
    <row r="456" spans="1:1" x14ac:dyDescent="0.3">
      <c r="A456" s="18">
        <v>45358</v>
      </c>
    </row>
    <row r="457" spans="1:1" x14ac:dyDescent="0.3">
      <c r="A457" s="18">
        <v>45359</v>
      </c>
    </row>
    <row r="458" spans="1:1" x14ac:dyDescent="0.3">
      <c r="A458" s="18">
        <v>45360</v>
      </c>
    </row>
    <row r="459" spans="1:1" x14ac:dyDescent="0.3">
      <c r="A459" s="18">
        <v>45361</v>
      </c>
    </row>
    <row r="460" spans="1:1" x14ac:dyDescent="0.3">
      <c r="A460" s="18">
        <v>45362</v>
      </c>
    </row>
    <row r="461" spans="1:1" x14ac:dyDescent="0.3">
      <c r="A461" s="18">
        <v>45363</v>
      </c>
    </row>
    <row r="462" spans="1:1" x14ac:dyDescent="0.3">
      <c r="A462" s="18">
        <v>45364</v>
      </c>
    </row>
    <row r="463" spans="1:1" x14ac:dyDescent="0.3">
      <c r="A463" s="18">
        <v>45365</v>
      </c>
    </row>
    <row r="464" spans="1:1" x14ac:dyDescent="0.3">
      <c r="A464" s="18">
        <v>45366</v>
      </c>
    </row>
    <row r="465" spans="1:1" x14ac:dyDescent="0.3">
      <c r="A465" s="18">
        <v>45367</v>
      </c>
    </row>
    <row r="466" spans="1:1" x14ac:dyDescent="0.3">
      <c r="A466" s="18">
        <v>45368</v>
      </c>
    </row>
    <row r="467" spans="1:1" x14ac:dyDescent="0.3">
      <c r="A467" s="18">
        <v>45369</v>
      </c>
    </row>
    <row r="468" spans="1:1" x14ac:dyDescent="0.3">
      <c r="A468" s="18">
        <v>45370</v>
      </c>
    </row>
    <row r="469" spans="1:1" x14ac:dyDescent="0.3">
      <c r="A469" s="18">
        <v>45371</v>
      </c>
    </row>
    <row r="470" spans="1:1" x14ac:dyDescent="0.3">
      <c r="A470" s="18">
        <v>45372</v>
      </c>
    </row>
    <row r="471" spans="1:1" x14ac:dyDescent="0.3">
      <c r="A471" s="18">
        <v>45373</v>
      </c>
    </row>
    <row r="472" spans="1:1" x14ac:dyDescent="0.3">
      <c r="A472" s="18">
        <v>45374</v>
      </c>
    </row>
    <row r="473" spans="1:1" x14ac:dyDescent="0.3">
      <c r="A473" s="18">
        <v>45375</v>
      </c>
    </row>
    <row r="474" spans="1:1" x14ac:dyDescent="0.3">
      <c r="A474" s="18">
        <v>45376</v>
      </c>
    </row>
    <row r="475" spans="1:1" x14ac:dyDescent="0.3">
      <c r="A475" s="18">
        <v>45377</v>
      </c>
    </row>
    <row r="476" spans="1:1" x14ac:dyDescent="0.3">
      <c r="A476" s="18">
        <v>45378</v>
      </c>
    </row>
    <row r="477" spans="1:1" x14ac:dyDescent="0.3">
      <c r="A477" s="18">
        <v>45379</v>
      </c>
    </row>
    <row r="478" spans="1:1" x14ac:dyDescent="0.3">
      <c r="A478" s="18">
        <v>45380</v>
      </c>
    </row>
    <row r="479" spans="1:1" x14ac:dyDescent="0.3">
      <c r="A479" s="18">
        <v>45381</v>
      </c>
    </row>
    <row r="480" spans="1:1" x14ac:dyDescent="0.3">
      <c r="A480" s="18">
        <v>45382</v>
      </c>
    </row>
    <row r="481" spans="1:1" x14ac:dyDescent="0.3">
      <c r="A481" s="14" t="s">
        <v>599</v>
      </c>
    </row>
    <row r="482" spans="1:1" x14ac:dyDescent="0.3">
      <c r="A482" s="18">
        <v>45383</v>
      </c>
    </row>
    <row r="483" spans="1:1" x14ac:dyDescent="0.3">
      <c r="A483" s="18">
        <v>45384</v>
      </c>
    </row>
    <row r="484" spans="1:1" x14ac:dyDescent="0.3">
      <c r="A484" s="18">
        <v>45385</v>
      </c>
    </row>
    <row r="485" spans="1:1" x14ac:dyDescent="0.3">
      <c r="A485" s="18">
        <v>45386</v>
      </c>
    </row>
    <row r="486" spans="1:1" x14ac:dyDescent="0.3">
      <c r="A486" s="18">
        <v>45387</v>
      </c>
    </row>
    <row r="487" spans="1:1" x14ac:dyDescent="0.3">
      <c r="A487" s="18">
        <v>45388</v>
      </c>
    </row>
    <row r="488" spans="1:1" x14ac:dyDescent="0.3">
      <c r="A488" s="18">
        <v>45389</v>
      </c>
    </row>
    <row r="489" spans="1:1" x14ac:dyDescent="0.3">
      <c r="A489" s="18">
        <v>45390</v>
      </c>
    </row>
    <row r="490" spans="1:1" x14ac:dyDescent="0.3">
      <c r="A490" s="18">
        <v>45391</v>
      </c>
    </row>
    <row r="491" spans="1:1" x14ac:dyDescent="0.3">
      <c r="A491" s="18">
        <v>45392</v>
      </c>
    </row>
    <row r="492" spans="1:1" x14ac:dyDescent="0.3">
      <c r="A492" s="18">
        <v>45393</v>
      </c>
    </row>
    <row r="493" spans="1:1" x14ac:dyDescent="0.3">
      <c r="A493" s="18">
        <v>45394</v>
      </c>
    </row>
    <row r="494" spans="1:1" x14ac:dyDescent="0.3">
      <c r="A494" s="18">
        <v>45395</v>
      </c>
    </row>
    <row r="495" spans="1:1" x14ac:dyDescent="0.3">
      <c r="A495" s="18">
        <v>45396</v>
      </c>
    </row>
    <row r="496" spans="1:1" x14ac:dyDescent="0.3">
      <c r="A496" s="18">
        <v>45397</v>
      </c>
    </row>
    <row r="497" spans="1:1" x14ac:dyDescent="0.3">
      <c r="A497" s="18">
        <v>45398</v>
      </c>
    </row>
    <row r="498" spans="1:1" x14ac:dyDescent="0.3">
      <c r="A498" s="18">
        <v>45399</v>
      </c>
    </row>
    <row r="499" spans="1:1" x14ac:dyDescent="0.3">
      <c r="A499" s="18">
        <v>45400</v>
      </c>
    </row>
    <row r="500" spans="1:1" x14ac:dyDescent="0.3">
      <c r="A500" s="18">
        <v>45401</v>
      </c>
    </row>
    <row r="501" spans="1:1" x14ac:dyDescent="0.3">
      <c r="A501" s="18">
        <v>45402</v>
      </c>
    </row>
    <row r="502" spans="1:1" x14ac:dyDescent="0.3">
      <c r="A502" s="18">
        <v>45403</v>
      </c>
    </row>
    <row r="503" spans="1:1" x14ac:dyDescent="0.3">
      <c r="A503" s="18">
        <v>45404</v>
      </c>
    </row>
    <row r="504" spans="1:1" x14ac:dyDescent="0.3">
      <c r="A504" s="18">
        <v>45405</v>
      </c>
    </row>
    <row r="505" spans="1:1" x14ac:dyDescent="0.3">
      <c r="A505" s="18">
        <v>45406</v>
      </c>
    </row>
    <row r="506" spans="1:1" x14ac:dyDescent="0.3">
      <c r="A506" s="18">
        <v>45407</v>
      </c>
    </row>
    <row r="507" spans="1:1" x14ac:dyDescent="0.3">
      <c r="A507" s="18">
        <v>45408</v>
      </c>
    </row>
    <row r="508" spans="1:1" x14ac:dyDescent="0.3">
      <c r="A508" s="18">
        <v>45409</v>
      </c>
    </row>
    <row r="509" spans="1:1" x14ac:dyDescent="0.3">
      <c r="A509" s="18">
        <v>45410</v>
      </c>
    </row>
    <row r="510" spans="1:1" x14ac:dyDescent="0.3">
      <c r="A510" s="18">
        <v>45411</v>
      </c>
    </row>
    <row r="511" spans="1:1" x14ac:dyDescent="0.3">
      <c r="A511" s="18">
        <v>45412</v>
      </c>
    </row>
    <row r="512" spans="1:1" x14ac:dyDescent="0.3">
      <c r="A512" s="14" t="s">
        <v>608</v>
      </c>
    </row>
    <row r="513" spans="1:1" x14ac:dyDescent="0.3">
      <c r="A513" s="18">
        <v>45413</v>
      </c>
    </row>
    <row r="514" spans="1:1" x14ac:dyDescent="0.3">
      <c r="A514" s="18">
        <v>45414</v>
      </c>
    </row>
    <row r="515" spans="1:1" x14ac:dyDescent="0.3">
      <c r="A515" s="18">
        <v>45415</v>
      </c>
    </row>
    <row r="516" spans="1:1" x14ac:dyDescent="0.3">
      <c r="A516" s="18">
        <v>45416</v>
      </c>
    </row>
    <row r="517" spans="1:1" x14ac:dyDescent="0.3">
      <c r="A517" s="18">
        <v>45417</v>
      </c>
    </row>
    <row r="518" spans="1:1" x14ac:dyDescent="0.3">
      <c r="A518" s="18">
        <v>45418</v>
      </c>
    </row>
    <row r="519" spans="1:1" x14ac:dyDescent="0.3">
      <c r="A519" s="18">
        <v>45419</v>
      </c>
    </row>
    <row r="520" spans="1:1" x14ac:dyDescent="0.3">
      <c r="A520" s="18">
        <v>45420</v>
      </c>
    </row>
    <row r="521" spans="1:1" x14ac:dyDescent="0.3">
      <c r="A521" s="18">
        <v>45421</v>
      </c>
    </row>
    <row r="522" spans="1:1" x14ac:dyDescent="0.3">
      <c r="A522" s="18">
        <v>45422</v>
      </c>
    </row>
    <row r="523" spans="1:1" x14ac:dyDescent="0.3">
      <c r="A523" s="18">
        <v>45423</v>
      </c>
    </row>
    <row r="524" spans="1:1" x14ac:dyDescent="0.3">
      <c r="A524" s="18">
        <v>45424</v>
      </c>
    </row>
    <row r="525" spans="1:1" x14ac:dyDescent="0.3">
      <c r="A525" s="18">
        <v>45425</v>
      </c>
    </row>
    <row r="526" spans="1:1" x14ac:dyDescent="0.3">
      <c r="A526" s="18">
        <v>45426</v>
      </c>
    </row>
    <row r="527" spans="1:1" x14ac:dyDescent="0.3">
      <c r="A527" s="18">
        <v>45427</v>
      </c>
    </row>
    <row r="528" spans="1:1" x14ac:dyDescent="0.3">
      <c r="A528" s="10" t="s">
        <v>583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7D890-28C7-4EA2-8C01-53FFA85A6F99}">
  <dimension ref="A1:V3926"/>
  <sheetViews>
    <sheetView zoomScale="90" workbookViewId="0">
      <selection activeCell="D80" sqref="D80"/>
    </sheetView>
  </sheetViews>
  <sheetFormatPr defaultRowHeight="14.4" x14ac:dyDescent="0.3"/>
  <cols>
    <col min="1" max="1" width="10.33203125" bestFit="1" customWidth="1"/>
    <col min="2" max="2" width="12.44140625" bestFit="1" customWidth="1"/>
    <col min="3" max="3" width="13.6640625" bestFit="1" customWidth="1"/>
    <col min="4" max="4" width="7.33203125" bestFit="1" customWidth="1"/>
    <col min="5" max="5" width="12.21875" bestFit="1" customWidth="1"/>
    <col min="6" max="6" width="10.33203125" bestFit="1" customWidth="1"/>
    <col min="7" max="7" width="18.21875" bestFit="1" customWidth="1"/>
    <col min="8" max="8" width="18" bestFit="1" customWidth="1"/>
    <col min="9" max="9" width="12.5546875" bestFit="1" customWidth="1"/>
    <col min="10" max="10" width="20.33203125" bestFit="1" customWidth="1"/>
    <col min="11" max="11" width="15.109375" bestFit="1" customWidth="1"/>
    <col min="12" max="12" width="16" bestFit="1" customWidth="1"/>
    <col min="13" max="13" width="18.5546875" bestFit="1" customWidth="1"/>
    <col min="14" max="14" width="10.5546875" bestFit="1" customWidth="1"/>
    <col min="15" max="15" width="8.77734375" bestFit="1" customWidth="1"/>
    <col min="16" max="16" width="9.6640625" bestFit="1" customWidth="1"/>
  </cols>
  <sheetData>
    <row r="1" spans="1:18" x14ac:dyDescent="0.3">
      <c r="A1" t="s">
        <v>25</v>
      </c>
      <c r="B1" t="s">
        <v>1</v>
      </c>
      <c r="C1" t="s">
        <v>13</v>
      </c>
      <c r="D1" t="s">
        <v>26</v>
      </c>
      <c r="E1" t="s">
        <v>553</v>
      </c>
      <c r="F1" t="s">
        <v>27</v>
      </c>
      <c r="G1" t="s">
        <v>28</v>
      </c>
      <c r="H1" t="s">
        <v>29</v>
      </c>
      <c r="I1" t="s">
        <v>596</v>
      </c>
      <c r="J1" t="s">
        <v>30</v>
      </c>
      <c r="K1" t="s">
        <v>31</v>
      </c>
      <c r="L1" t="s">
        <v>32</v>
      </c>
      <c r="M1" t="s">
        <v>33</v>
      </c>
      <c r="N1" t="s">
        <v>14</v>
      </c>
      <c r="O1" t="s">
        <v>34</v>
      </c>
      <c r="P1" t="s">
        <v>19</v>
      </c>
      <c r="Q1" t="s">
        <v>554</v>
      </c>
      <c r="R1" t="s">
        <v>614</v>
      </c>
    </row>
    <row r="2" spans="1:18" hidden="1" x14ac:dyDescent="0.3">
      <c r="A2">
        <v>86206305</v>
      </c>
      <c r="B2">
        <v>770487</v>
      </c>
      <c r="C2">
        <v>582812</v>
      </c>
      <c r="D2">
        <v>16918</v>
      </c>
      <c r="E2">
        <v>7859</v>
      </c>
      <c r="F2">
        <v>4</v>
      </c>
      <c r="G2">
        <v>0</v>
      </c>
      <c r="H2">
        <v>0</v>
      </c>
      <c r="I2" s="15">
        <v>45024</v>
      </c>
      <c r="J2" s="11">
        <v>45024</v>
      </c>
      <c r="K2">
        <v>2</v>
      </c>
      <c r="L2" t="s">
        <v>139</v>
      </c>
      <c r="M2" t="s">
        <v>39</v>
      </c>
      <c r="N2" t="s">
        <v>15</v>
      </c>
      <c r="O2">
        <v>67672</v>
      </c>
      <c r="P2" t="s">
        <v>22</v>
      </c>
      <c r="Q2">
        <v>36236</v>
      </c>
      <c r="R2" s="16">
        <f>delivered_orders_table[[#This Row],[price]]*delivered_orders_table[[#This Row],[quantity]]</f>
        <v>67672</v>
      </c>
    </row>
    <row r="3" spans="1:18" hidden="1" x14ac:dyDescent="0.3">
      <c r="A3">
        <v>89379016</v>
      </c>
      <c r="B3">
        <v>770487</v>
      </c>
      <c r="C3">
        <v>497026</v>
      </c>
      <c r="D3">
        <v>14474</v>
      </c>
      <c r="E3">
        <v>7859</v>
      </c>
      <c r="F3">
        <v>1</v>
      </c>
      <c r="G3">
        <v>0</v>
      </c>
      <c r="H3">
        <v>0</v>
      </c>
      <c r="I3" s="15">
        <v>45015</v>
      </c>
      <c r="J3" s="11">
        <v>45015</v>
      </c>
      <c r="K3">
        <v>2</v>
      </c>
      <c r="L3" t="s">
        <v>422</v>
      </c>
      <c r="M3" t="s">
        <v>39</v>
      </c>
      <c r="N3" t="s">
        <v>15</v>
      </c>
      <c r="O3">
        <v>14474</v>
      </c>
      <c r="P3" t="s">
        <v>21</v>
      </c>
      <c r="Q3">
        <v>6615</v>
      </c>
      <c r="R3" s="16">
        <f>delivered_orders_table[[#This Row],[price]]*delivered_orders_table[[#This Row],[quantity]]</f>
        <v>14474</v>
      </c>
    </row>
    <row r="4" spans="1:18" hidden="1" x14ac:dyDescent="0.3">
      <c r="A4">
        <v>38688676</v>
      </c>
      <c r="B4">
        <v>770487</v>
      </c>
      <c r="C4">
        <v>244033</v>
      </c>
      <c r="D4">
        <v>777</v>
      </c>
      <c r="E4">
        <v>7859</v>
      </c>
      <c r="F4">
        <v>1</v>
      </c>
      <c r="G4">
        <v>0</v>
      </c>
      <c r="H4">
        <v>0</v>
      </c>
      <c r="I4" s="15">
        <v>45019</v>
      </c>
      <c r="J4" s="11">
        <v>45019</v>
      </c>
      <c r="K4">
        <v>3</v>
      </c>
      <c r="L4" t="s">
        <v>137</v>
      </c>
      <c r="M4" t="s">
        <v>39</v>
      </c>
      <c r="N4" t="s">
        <v>15</v>
      </c>
      <c r="O4">
        <v>777</v>
      </c>
      <c r="P4" t="s">
        <v>20</v>
      </c>
      <c r="Q4">
        <v>-7082</v>
      </c>
      <c r="R4" s="16">
        <f>delivered_orders_table[[#This Row],[price]]*delivered_orders_table[[#This Row],[quantity]]</f>
        <v>777</v>
      </c>
    </row>
    <row r="5" spans="1:18" hidden="1" x14ac:dyDescent="0.3">
      <c r="A5">
        <v>72059365</v>
      </c>
      <c r="B5">
        <v>216739</v>
      </c>
      <c r="C5">
        <v>889472</v>
      </c>
      <c r="D5">
        <v>18954</v>
      </c>
      <c r="E5">
        <v>3047</v>
      </c>
      <c r="F5">
        <v>2</v>
      </c>
      <c r="G5">
        <v>0</v>
      </c>
      <c r="H5">
        <v>0</v>
      </c>
      <c r="I5" s="15">
        <v>45038</v>
      </c>
      <c r="J5" s="11">
        <v>45038</v>
      </c>
      <c r="K5">
        <v>6</v>
      </c>
      <c r="L5" t="s">
        <v>502</v>
      </c>
      <c r="M5" t="s">
        <v>39</v>
      </c>
      <c r="N5" t="s">
        <v>17</v>
      </c>
      <c r="O5">
        <v>37908</v>
      </c>
      <c r="P5" t="s">
        <v>21</v>
      </c>
      <c r="Q5">
        <v>31814</v>
      </c>
      <c r="R5" s="16">
        <f>delivered_orders_table[[#This Row],[price]]*delivered_orders_table[[#This Row],[quantity]]</f>
        <v>37908</v>
      </c>
    </row>
    <row r="6" spans="1:18" hidden="1" x14ac:dyDescent="0.3">
      <c r="A6">
        <v>65757342</v>
      </c>
      <c r="B6">
        <v>216739</v>
      </c>
      <c r="C6">
        <v>410040</v>
      </c>
      <c r="D6">
        <v>4708</v>
      </c>
      <c r="E6">
        <v>3047</v>
      </c>
      <c r="F6">
        <v>1</v>
      </c>
      <c r="G6">
        <v>0</v>
      </c>
      <c r="H6">
        <v>0</v>
      </c>
      <c r="I6" s="15">
        <v>45022</v>
      </c>
      <c r="J6" s="11">
        <v>45022</v>
      </c>
      <c r="K6">
        <v>4</v>
      </c>
      <c r="L6" t="s">
        <v>139</v>
      </c>
      <c r="M6" t="s">
        <v>39</v>
      </c>
      <c r="N6" t="s">
        <v>16</v>
      </c>
      <c r="O6">
        <v>4708</v>
      </c>
      <c r="P6" t="s">
        <v>21</v>
      </c>
      <c r="Q6">
        <v>1661</v>
      </c>
      <c r="R6" s="16">
        <f>delivered_orders_table[[#This Row],[price]]*delivered_orders_table[[#This Row],[quantity]]</f>
        <v>4708</v>
      </c>
    </row>
    <row r="7" spans="1:18" hidden="1" x14ac:dyDescent="0.3">
      <c r="A7">
        <v>74300930</v>
      </c>
      <c r="B7">
        <v>216739</v>
      </c>
      <c r="C7">
        <v>593282</v>
      </c>
      <c r="D7">
        <v>3555</v>
      </c>
      <c r="E7">
        <v>3047</v>
      </c>
      <c r="F7">
        <v>1</v>
      </c>
      <c r="G7">
        <v>533.25</v>
      </c>
      <c r="H7">
        <v>15</v>
      </c>
      <c r="I7" s="15">
        <v>45039</v>
      </c>
      <c r="J7" s="11">
        <v>45039</v>
      </c>
      <c r="K7">
        <v>3</v>
      </c>
      <c r="L7" t="s">
        <v>150</v>
      </c>
      <c r="M7" t="s">
        <v>39</v>
      </c>
      <c r="N7" t="s">
        <v>16</v>
      </c>
      <c r="O7">
        <v>3021.75</v>
      </c>
      <c r="P7" t="s">
        <v>21</v>
      </c>
      <c r="Q7">
        <v>-25.25</v>
      </c>
      <c r="R7" s="16">
        <f>delivered_orders_table[[#This Row],[price]]*delivered_orders_table[[#This Row],[quantity]]</f>
        <v>3555</v>
      </c>
    </row>
    <row r="8" spans="1:18" hidden="1" x14ac:dyDescent="0.3">
      <c r="A8">
        <v>78865239</v>
      </c>
      <c r="B8">
        <v>216739</v>
      </c>
      <c r="C8">
        <v>257187</v>
      </c>
      <c r="D8">
        <v>16536</v>
      </c>
      <c r="E8">
        <v>3047</v>
      </c>
      <c r="F8">
        <v>1</v>
      </c>
      <c r="G8">
        <v>0</v>
      </c>
      <c r="H8">
        <v>0</v>
      </c>
      <c r="I8" s="15">
        <v>45035</v>
      </c>
      <c r="J8" s="11">
        <v>45035</v>
      </c>
      <c r="K8">
        <v>3</v>
      </c>
      <c r="L8" t="s">
        <v>290</v>
      </c>
      <c r="M8" t="s">
        <v>39</v>
      </c>
      <c r="N8" t="s">
        <v>17</v>
      </c>
      <c r="O8">
        <v>16536</v>
      </c>
      <c r="P8" t="s">
        <v>23</v>
      </c>
      <c r="Q8">
        <v>13489</v>
      </c>
      <c r="R8" s="16">
        <f>delivered_orders_table[[#This Row],[price]]*delivered_orders_table[[#This Row],[quantity]]</f>
        <v>16536</v>
      </c>
    </row>
    <row r="9" spans="1:18" hidden="1" x14ac:dyDescent="0.3">
      <c r="A9">
        <v>85017250</v>
      </c>
      <c r="B9">
        <v>216739</v>
      </c>
      <c r="C9">
        <v>479190</v>
      </c>
      <c r="D9">
        <v>10949</v>
      </c>
      <c r="E9">
        <v>3047</v>
      </c>
      <c r="F9">
        <v>1</v>
      </c>
      <c r="G9">
        <v>547.45000000000005</v>
      </c>
      <c r="H9">
        <v>5</v>
      </c>
      <c r="I9" s="15">
        <v>45037</v>
      </c>
      <c r="J9" s="11">
        <v>45037</v>
      </c>
      <c r="K9">
        <v>7</v>
      </c>
      <c r="L9" t="s">
        <v>502</v>
      </c>
      <c r="M9" t="s">
        <v>39</v>
      </c>
      <c r="N9" t="s">
        <v>18</v>
      </c>
      <c r="O9">
        <v>10401.549999999999</v>
      </c>
      <c r="P9" t="s">
        <v>21</v>
      </c>
      <c r="Q9">
        <v>7354.55</v>
      </c>
      <c r="R9" s="16">
        <f>delivered_orders_table[[#This Row],[price]]*delivered_orders_table[[#This Row],[quantity]]</f>
        <v>10949</v>
      </c>
    </row>
    <row r="10" spans="1:18" hidden="1" x14ac:dyDescent="0.3">
      <c r="A10">
        <v>17635653</v>
      </c>
      <c r="B10">
        <v>216739</v>
      </c>
      <c r="C10">
        <v>589776</v>
      </c>
      <c r="D10">
        <v>14026</v>
      </c>
      <c r="E10">
        <v>3047</v>
      </c>
      <c r="F10">
        <v>1</v>
      </c>
      <c r="G10">
        <v>701.3</v>
      </c>
      <c r="H10">
        <v>5</v>
      </c>
      <c r="I10" s="15">
        <v>45033</v>
      </c>
      <c r="J10" s="11">
        <v>45033</v>
      </c>
      <c r="K10">
        <v>3</v>
      </c>
      <c r="L10" t="s">
        <v>452</v>
      </c>
      <c r="M10" t="s">
        <v>39</v>
      </c>
      <c r="N10" t="s">
        <v>18</v>
      </c>
      <c r="O10">
        <v>13324.7</v>
      </c>
      <c r="P10" t="s">
        <v>21</v>
      </c>
      <c r="Q10">
        <v>10277.700000000001</v>
      </c>
      <c r="R10" s="16">
        <f>delivered_orders_table[[#This Row],[price]]*delivered_orders_table[[#This Row],[quantity]]</f>
        <v>14026</v>
      </c>
    </row>
    <row r="11" spans="1:18" hidden="1" x14ac:dyDescent="0.3">
      <c r="A11">
        <v>61818612</v>
      </c>
      <c r="B11">
        <v>216739</v>
      </c>
      <c r="C11">
        <v>200301</v>
      </c>
      <c r="D11">
        <v>5937</v>
      </c>
      <c r="E11">
        <v>3047</v>
      </c>
      <c r="F11">
        <v>2</v>
      </c>
      <c r="G11">
        <v>593.70000000000005</v>
      </c>
      <c r="H11">
        <v>5</v>
      </c>
      <c r="I11" s="15">
        <v>45026</v>
      </c>
      <c r="J11" s="11">
        <v>45026</v>
      </c>
      <c r="K11">
        <v>3</v>
      </c>
      <c r="L11" t="s">
        <v>465</v>
      </c>
      <c r="M11" t="s">
        <v>39</v>
      </c>
      <c r="N11" t="s">
        <v>16</v>
      </c>
      <c r="O11">
        <v>11280.3</v>
      </c>
      <c r="P11" t="s">
        <v>23</v>
      </c>
      <c r="Q11">
        <v>5186.3</v>
      </c>
      <c r="R11" s="16">
        <f>delivered_orders_table[[#This Row],[price]]*delivered_orders_table[[#This Row],[quantity]]</f>
        <v>11874</v>
      </c>
    </row>
    <row r="12" spans="1:18" hidden="1" x14ac:dyDescent="0.3">
      <c r="A12">
        <v>42655866</v>
      </c>
      <c r="B12">
        <v>216739</v>
      </c>
      <c r="C12">
        <v>556160</v>
      </c>
      <c r="D12">
        <v>5333</v>
      </c>
      <c r="E12">
        <v>3047</v>
      </c>
      <c r="F12">
        <v>1</v>
      </c>
      <c r="G12">
        <v>0</v>
      </c>
      <c r="H12">
        <v>0</v>
      </c>
      <c r="I12" s="15">
        <v>45025</v>
      </c>
      <c r="J12" s="11">
        <v>45025</v>
      </c>
      <c r="K12">
        <v>7</v>
      </c>
      <c r="L12" t="s">
        <v>363</v>
      </c>
      <c r="M12" t="s">
        <v>39</v>
      </c>
      <c r="N12" t="s">
        <v>16</v>
      </c>
      <c r="O12">
        <v>5333</v>
      </c>
      <c r="P12" t="s">
        <v>21</v>
      </c>
      <c r="Q12">
        <v>2286</v>
      </c>
      <c r="R12" s="16">
        <f>delivered_orders_table[[#This Row],[price]]*delivered_orders_table[[#This Row],[quantity]]</f>
        <v>5333</v>
      </c>
    </row>
    <row r="13" spans="1:18" hidden="1" x14ac:dyDescent="0.3">
      <c r="A13">
        <v>97873101</v>
      </c>
      <c r="B13">
        <v>216739</v>
      </c>
      <c r="C13">
        <v>219629</v>
      </c>
      <c r="D13">
        <v>16440</v>
      </c>
      <c r="E13">
        <v>3047</v>
      </c>
      <c r="F13">
        <v>2</v>
      </c>
      <c r="G13">
        <v>0</v>
      </c>
      <c r="H13">
        <v>0</v>
      </c>
      <c r="I13" s="15">
        <v>45022</v>
      </c>
      <c r="J13" s="11">
        <v>45022</v>
      </c>
      <c r="K13">
        <v>6</v>
      </c>
      <c r="L13" t="s">
        <v>404</v>
      </c>
      <c r="M13" t="s">
        <v>39</v>
      </c>
      <c r="N13" t="s">
        <v>17</v>
      </c>
      <c r="O13">
        <v>32880</v>
      </c>
      <c r="P13" t="s">
        <v>22</v>
      </c>
      <c r="Q13">
        <v>26786</v>
      </c>
      <c r="R13" s="16">
        <f>delivered_orders_table[[#This Row],[price]]*delivered_orders_table[[#This Row],[quantity]]</f>
        <v>32880</v>
      </c>
    </row>
    <row r="14" spans="1:18" hidden="1" x14ac:dyDescent="0.3">
      <c r="A14">
        <v>89795010</v>
      </c>
      <c r="B14">
        <v>216739</v>
      </c>
      <c r="C14">
        <v>625151</v>
      </c>
      <c r="D14">
        <v>5529</v>
      </c>
      <c r="E14">
        <v>3047</v>
      </c>
      <c r="F14">
        <v>1</v>
      </c>
      <c r="G14">
        <v>276.45</v>
      </c>
      <c r="H14">
        <v>5</v>
      </c>
      <c r="I14" s="15">
        <v>45016</v>
      </c>
      <c r="J14" s="11">
        <v>45016</v>
      </c>
      <c r="K14">
        <v>7</v>
      </c>
      <c r="L14" t="s">
        <v>206</v>
      </c>
      <c r="M14" t="s">
        <v>39</v>
      </c>
      <c r="N14" t="s">
        <v>15</v>
      </c>
      <c r="O14">
        <v>5252.55</v>
      </c>
      <c r="P14" t="s">
        <v>21</v>
      </c>
      <c r="Q14">
        <v>2205.5500000000002</v>
      </c>
      <c r="R14" s="16">
        <f>delivered_orders_table[[#This Row],[price]]*delivered_orders_table[[#This Row],[quantity]]</f>
        <v>5529</v>
      </c>
    </row>
    <row r="15" spans="1:18" hidden="1" x14ac:dyDescent="0.3">
      <c r="A15">
        <v>70211891</v>
      </c>
      <c r="B15">
        <v>216739</v>
      </c>
      <c r="C15">
        <v>536318</v>
      </c>
      <c r="D15">
        <v>19315</v>
      </c>
      <c r="E15">
        <v>3047</v>
      </c>
      <c r="F15">
        <v>2</v>
      </c>
      <c r="G15">
        <v>0</v>
      </c>
      <c r="H15">
        <v>0</v>
      </c>
      <c r="I15" s="15">
        <v>45015</v>
      </c>
      <c r="J15" s="11">
        <v>45015</v>
      </c>
      <c r="K15">
        <v>6</v>
      </c>
      <c r="L15" t="s">
        <v>106</v>
      </c>
      <c r="M15" t="s">
        <v>39</v>
      </c>
      <c r="N15" t="s">
        <v>15</v>
      </c>
      <c r="O15">
        <v>38630</v>
      </c>
      <c r="P15" t="s">
        <v>20</v>
      </c>
      <c r="Q15">
        <v>32536</v>
      </c>
      <c r="R15" s="16">
        <f>delivered_orders_table[[#This Row],[price]]*delivered_orders_table[[#This Row],[quantity]]</f>
        <v>38630</v>
      </c>
    </row>
    <row r="16" spans="1:18" hidden="1" x14ac:dyDescent="0.3">
      <c r="A16">
        <v>35649468</v>
      </c>
      <c r="B16">
        <v>126225</v>
      </c>
      <c r="C16">
        <v>486780</v>
      </c>
      <c r="D16">
        <v>2431</v>
      </c>
      <c r="E16">
        <v>4833</v>
      </c>
      <c r="F16">
        <v>4</v>
      </c>
      <c r="G16">
        <v>0</v>
      </c>
      <c r="H16">
        <v>0</v>
      </c>
      <c r="I16" s="15">
        <v>45033</v>
      </c>
      <c r="J16" s="11">
        <v>45033</v>
      </c>
      <c r="K16">
        <v>4</v>
      </c>
      <c r="L16" t="s">
        <v>458</v>
      </c>
      <c r="M16" t="s">
        <v>39</v>
      </c>
      <c r="N16" t="s">
        <v>17</v>
      </c>
      <c r="O16">
        <v>9724</v>
      </c>
      <c r="P16" t="s">
        <v>22</v>
      </c>
      <c r="Q16">
        <v>-9608</v>
      </c>
      <c r="R16" s="16">
        <f>delivered_orders_table[[#This Row],[price]]*delivered_orders_table[[#This Row],[quantity]]</f>
        <v>9724</v>
      </c>
    </row>
    <row r="17" spans="1:18" hidden="1" x14ac:dyDescent="0.3">
      <c r="A17">
        <v>69473616</v>
      </c>
      <c r="B17">
        <v>126225</v>
      </c>
      <c r="C17">
        <v>623579</v>
      </c>
      <c r="D17">
        <v>16037</v>
      </c>
      <c r="E17">
        <v>4833</v>
      </c>
      <c r="F17">
        <v>4</v>
      </c>
      <c r="G17">
        <v>3207.4</v>
      </c>
      <c r="H17">
        <v>5</v>
      </c>
      <c r="I17" s="15">
        <v>45021</v>
      </c>
      <c r="J17" s="11">
        <v>45021</v>
      </c>
      <c r="K17">
        <v>4</v>
      </c>
      <c r="L17" t="s">
        <v>138</v>
      </c>
      <c r="M17" t="s">
        <v>39</v>
      </c>
      <c r="N17" t="s">
        <v>15</v>
      </c>
      <c r="O17">
        <v>60940.6</v>
      </c>
      <c r="P17" t="s">
        <v>20</v>
      </c>
      <c r="Q17">
        <v>41608.6</v>
      </c>
      <c r="R17" s="16">
        <f>delivered_orders_table[[#This Row],[price]]*delivered_orders_table[[#This Row],[quantity]]</f>
        <v>64148</v>
      </c>
    </row>
    <row r="18" spans="1:18" hidden="1" x14ac:dyDescent="0.3">
      <c r="A18">
        <v>58024342</v>
      </c>
      <c r="B18">
        <v>126225</v>
      </c>
      <c r="C18">
        <v>784791</v>
      </c>
      <c r="D18">
        <v>7230</v>
      </c>
      <c r="E18">
        <v>4833</v>
      </c>
      <c r="F18">
        <v>1</v>
      </c>
      <c r="G18">
        <v>0</v>
      </c>
      <c r="H18">
        <v>0</v>
      </c>
      <c r="I18" s="15">
        <v>45012</v>
      </c>
      <c r="J18" s="11">
        <v>45012</v>
      </c>
      <c r="K18">
        <v>6</v>
      </c>
      <c r="L18" t="s">
        <v>169</v>
      </c>
      <c r="M18" t="s">
        <v>39</v>
      </c>
      <c r="N18" t="s">
        <v>17</v>
      </c>
      <c r="O18">
        <v>7230</v>
      </c>
      <c r="P18" t="s">
        <v>21</v>
      </c>
      <c r="Q18">
        <v>2397</v>
      </c>
      <c r="R18" s="16">
        <f>delivered_orders_table[[#This Row],[price]]*delivered_orders_table[[#This Row],[quantity]]</f>
        <v>7230</v>
      </c>
    </row>
    <row r="19" spans="1:18" hidden="1" x14ac:dyDescent="0.3">
      <c r="A19">
        <v>65388634</v>
      </c>
      <c r="B19">
        <v>877572</v>
      </c>
      <c r="C19">
        <v>616760</v>
      </c>
      <c r="D19">
        <v>18700</v>
      </c>
      <c r="E19">
        <v>5303</v>
      </c>
      <c r="F19">
        <v>1</v>
      </c>
      <c r="G19">
        <v>1870</v>
      </c>
      <c r="H19">
        <v>10</v>
      </c>
      <c r="I19" s="15">
        <v>45037</v>
      </c>
      <c r="J19" s="11">
        <v>45037</v>
      </c>
      <c r="K19">
        <v>6</v>
      </c>
      <c r="L19" t="s">
        <v>151</v>
      </c>
      <c r="M19" t="s">
        <v>39</v>
      </c>
      <c r="N19" t="s">
        <v>15</v>
      </c>
      <c r="O19">
        <v>16830</v>
      </c>
      <c r="P19" t="s">
        <v>23</v>
      </c>
      <c r="Q19">
        <v>11527</v>
      </c>
      <c r="R19" s="16">
        <f>delivered_orders_table[[#This Row],[price]]*delivered_orders_table[[#This Row],[quantity]]</f>
        <v>18700</v>
      </c>
    </row>
    <row r="20" spans="1:18" hidden="1" x14ac:dyDescent="0.3">
      <c r="A20">
        <v>16533225</v>
      </c>
      <c r="B20">
        <v>877572</v>
      </c>
      <c r="C20">
        <v>247057</v>
      </c>
      <c r="D20">
        <v>15311</v>
      </c>
      <c r="E20">
        <v>5303</v>
      </c>
      <c r="F20">
        <v>1</v>
      </c>
      <c r="G20">
        <v>0</v>
      </c>
      <c r="H20">
        <v>0</v>
      </c>
      <c r="I20" s="15">
        <v>45031</v>
      </c>
      <c r="J20" s="11">
        <v>45031</v>
      </c>
      <c r="K20">
        <v>3</v>
      </c>
      <c r="L20" t="s">
        <v>63</v>
      </c>
      <c r="M20" t="s">
        <v>39</v>
      </c>
      <c r="N20" t="s">
        <v>17</v>
      </c>
      <c r="O20">
        <v>15311</v>
      </c>
      <c r="P20" t="s">
        <v>23</v>
      </c>
      <c r="Q20">
        <v>10008</v>
      </c>
      <c r="R20" s="16">
        <f>delivered_orders_table[[#This Row],[price]]*delivered_orders_table[[#This Row],[quantity]]</f>
        <v>15311</v>
      </c>
    </row>
    <row r="21" spans="1:18" hidden="1" x14ac:dyDescent="0.3">
      <c r="A21">
        <v>20113745</v>
      </c>
      <c r="B21">
        <v>877572</v>
      </c>
      <c r="C21">
        <v>620106</v>
      </c>
      <c r="D21">
        <v>12071</v>
      </c>
      <c r="E21">
        <v>5303</v>
      </c>
      <c r="F21">
        <v>1</v>
      </c>
      <c r="G21">
        <v>0</v>
      </c>
      <c r="H21">
        <v>0</v>
      </c>
      <c r="I21" s="15">
        <v>45020</v>
      </c>
      <c r="J21" s="11">
        <v>45020</v>
      </c>
      <c r="K21">
        <v>4</v>
      </c>
      <c r="L21" t="s">
        <v>506</v>
      </c>
      <c r="M21" t="s">
        <v>39</v>
      </c>
      <c r="N21" t="s">
        <v>17</v>
      </c>
      <c r="O21">
        <v>12071</v>
      </c>
      <c r="P21" t="s">
        <v>23</v>
      </c>
      <c r="Q21">
        <v>6768</v>
      </c>
      <c r="R21" s="16">
        <f>delivered_orders_table[[#This Row],[price]]*delivered_orders_table[[#This Row],[quantity]]</f>
        <v>12071</v>
      </c>
    </row>
    <row r="22" spans="1:18" hidden="1" x14ac:dyDescent="0.3">
      <c r="A22">
        <v>16095815</v>
      </c>
      <c r="B22">
        <v>877572</v>
      </c>
      <c r="C22">
        <v>955185</v>
      </c>
      <c r="D22">
        <v>5639</v>
      </c>
      <c r="E22">
        <v>5303</v>
      </c>
      <c r="F22">
        <v>2</v>
      </c>
      <c r="G22">
        <v>0</v>
      </c>
      <c r="H22">
        <v>0</v>
      </c>
      <c r="I22" s="15">
        <v>45024</v>
      </c>
      <c r="J22" s="11">
        <v>45024</v>
      </c>
      <c r="K22">
        <v>2</v>
      </c>
      <c r="L22" t="s">
        <v>139</v>
      </c>
      <c r="M22" t="s">
        <v>39</v>
      </c>
      <c r="N22" t="s">
        <v>16</v>
      </c>
      <c r="O22">
        <v>11278</v>
      </c>
      <c r="P22" t="s">
        <v>22</v>
      </c>
      <c r="Q22">
        <v>672</v>
      </c>
      <c r="R22" s="16">
        <f>delivered_orders_table[[#This Row],[price]]*delivered_orders_table[[#This Row],[quantity]]</f>
        <v>11278</v>
      </c>
    </row>
    <row r="23" spans="1:18" hidden="1" x14ac:dyDescent="0.3">
      <c r="A23">
        <v>38874646</v>
      </c>
      <c r="B23">
        <v>877572</v>
      </c>
      <c r="C23">
        <v>816225</v>
      </c>
      <c r="D23">
        <v>5523</v>
      </c>
      <c r="E23">
        <v>5303</v>
      </c>
      <c r="F23">
        <v>1</v>
      </c>
      <c r="G23">
        <v>0</v>
      </c>
      <c r="H23">
        <v>0</v>
      </c>
      <c r="I23" s="15">
        <v>45029</v>
      </c>
      <c r="J23" s="11">
        <v>45029</v>
      </c>
      <c r="K23">
        <v>2</v>
      </c>
      <c r="L23" t="s">
        <v>289</v>
      </c>
      <c r="M23" t="s">
        <v>39</v>
      </c>
      <c r="N23" t="s">
        <v>152</v>
      </c>
      <c r="O23">
        <v>5523</v>
      </c>
      <c r="P23" t="s">
        <v>21</v>
      </c>
      <c r="Q23">
        <v>220</v>
      </c>
      <c r="R23" s="16">
        <f>delivered_orders_table[[#This Row],[price]]*delivered_orders_table[[#This Row],[quantity]]</f>
        <v>5523</v>
      </c>
    </row>
    <row r="24" spans="1:18" hidden="1" x14ac:dyDescent="0.3">
      <c r="A24">
        <v>25356396</v>
      </c>
      <c r="B24">
        <v>877572</v>
      </c>
      <c r="C24">
        <v>608783</v>
      </c>
      <c r="D24">
        <v>5397</v>
      </c>
      <c r="E24">
        <v>5303</v>
      </c>
      <c r="F24">
        <v>1</v>
      </c>
      <c r="G24">
        <v>0</v>
      </c>
      <c r="H24">
        <v>0</v>
      </c>
      <c r="I24" s="15">
        <v>45022</v>
      </c>
      <c r="J24" s="11">
        <v>45022</v>
      </c>
      <c r="K24">
        <v>6</v>
      </c>
      <c r="L24" t="s">
        <v>404</v>
      </c>
      <c r="M24" t="s">
        <v>39</v>
      </c>
      <c r="N24" t="s">
        <v>17</v>
      </c>
      <c r="O24">
        <v>5397</v>
      </c>
      <c r="P24" t="s">
        <v>23</v>
      </c>
      <c r="Q24">
        <v>94</v>
      </c>
      <c r="R24" s="16">
        <f>delivered_orders_table[[#This Row],[price]]*delivered_orders_table[[#This Row],[quantity]]</f>
        <v>5397</v>
      </c>
    </row>
    <row r="25" spans="1:18" hidden="1" x14ac:dyDescent="0.3">
      <c r="A25">
        <v>29909029</v>
      </c>
      <c r="B25">
        <v>877572</v>
      </c>
      <c r="C25">
        <v>611484</v>
      </c>
      <c r="D25">
        <v>6295</v>
      </c>
      <c r="E25">
        <v>5303</v>
      </c>
      <c r="F25">
        <v>4</v>
      </c>
      <c r="G25">
        <v>2518</v>
      </c>
      <c r="H25">
        <v>10</v>
      </c>
      <c r="I25" s="15">
        <v>45026</v>
      </c>
      <c r="J25" s="11">
        <v>45026</v>
      </c>
      <c r="K25">
        <v>5</v>
      </c>
      <c r="L25" t="s">
        <v>289</v>
      </c>
      <c r="M25" t="s">
        <v>39</v>
      </c>
      <c r="N25" t="s">
        <v>17</v>
      </c>
      <c r="O25">
        <v>22662</v>
      </c>
      <c r="P25" t="s">
        <v>20</v>
      </c>
      <c r="Q25">
        <v>1450</v>
      </c>
      <c r="R25" s="16">
        <f>delivered_orders_table[[#This Row],[price]]*delivered_orders_table[[#This Row],[quantity]]</f>
        <v>25180</v>
      </c>
    </row>
    <row r="26" spans="1:18" hidden="1" x14ac:dyDescent="0.3">
      <c r="A26">
        <v>68942178</v>
      </c>
      <c r="B26">
        <v>877572</v>
      </c>
      <c r="C26">
        <v>787783</v>
      </c>
      <c r="D26">
        <v>16825</v>
      </c>
      <c r="E26">
        <v>5303</v>
      </c>
      <c r="F26">
        <v>1</v>
      </c>
      <c r="G26">
        <v>841.25</v>
      </c>
      <c r="H26">
        <v>5</v>
      </c>
      <c r="I26" s="15">
        <v>45015</v>
      </c>
      <c r="J26" s="11">
        <v>45015</v>
      </c>
      <c r="K26">
        <v>2</v>
      </c>
      <c r="L26" t="s">
        <v>422</v>
      </c>
      <c r="M26" t="s">
        <v>39</v>
      </c>
      <c r="N26" t="s">
        <v>15</v>
      </c>
      <c r="O26">
        <v>15983.75</v>
      </c>
      <c r="P26" t="s">
        <v>21</v>
      </c>
      <c r="Q26">
        <v>10680.75</v>
      </c>
      <c r="R26" s="16">
        <f>delivered_orders_table[[#This Row],[price]]*delivered_orders_table[[#This Row],[quantity]]</f>
        <v>16825</v>
      </c>
    </row>
    <row r="27" spans="1:18" hidden="1" x14ac:dyDescent="0.3">
      <c r="A27">
        <v>99774697</v>
      </c>
      <c r="B27">
        <v>877572</v>
      </c>
      <c r="C27">
        <v>762146</v>
      </c>
      <c r="D27">
        <v>17450</v>
      </c>
      <c r="E27">
        <v>5303</v>
      </c>
      <c r="F27">
        <v>2</v>
      </c>
      <c r="G27">
        <v>0</v>
      </c>
      <c r="H27">
        <v>0</v>
      </c>
      <c r="I27" s="15">
        <v>45015</v>
      </c>
      <c r="J27" s="11">
        <v>45015</v>
      </c>
      <c r="K27">
        <v>4</v>
      </c>
      <c r="L27" t="s">
        <v>128</v>
      </c>
      <c r="M27" t="s">
        <v>39</v>
      </c>
      <c r="N27" t="s">
        <v>16</v>
      </c>
      <c r="O27">
        <v>34900</v>
      </c>
      <c r="P27" t="s">
        <v>20</v>
      </c>
      <c r="Q27">
        <v>24294</v>
      </c>
      <c r="R27" s="16">
        <f>delivered_orders_table[[#This Row],[price]]*delivered_orders_table[[#This Row],[quantity]]</f>
        <v>34900</v>
      </c>
    </row>
    <row r="28" spans="1:18" hidden="1" x14ac:dyDescent="0.3">
      <c r="A28">
        <v>34464938</v>
      </c>
      <c r="B28">
        <v>388389</v>
      </c>
      <c r="C28">
        <v>935236</v>
      </c>
      <c r="D28">
        <v>2862</v>
      </c>
      <c r="E28">
        <v>1807</v>
      </c>
      <c r="F28">
        <v>2</v>
      </c>
      <c r="G28">
        <v>0</v>
      </c>
      <c r="H28">
        <v>0</v>
      </c>
      <c r="I28" s="15">
        <v>45028</v>
      </c>
      <c r="J28" s="11">
        <v>45028</v>
      </c>
      <c r="K28">
        <v>2</v>
      </c>
      <c r="L28" t="s">
        <v>451</v>
      </c>
      <c r="M28" t="s">
        <v>39</v>
      </c>
      <c r="N28" t="s">
        <v>15</v>
      </c>
      <c r="O28">
        <v>5724</v>
      </c>
      <c r="P28" t="s">
        <v>21</v>
      </c>
      <c r="Q28">
        <v>2110</v>
      </c>
      <c r="R28" s="16">
        <f>delivered_orders_table[[#This Row],[price]]*delivered_orders_table[[#This Row],[quantity]]</f>
        <v>5724</v>
      </c>
    </row>
    <row r="29" spans="1:18" hidden="1" x14ac:dyDescent="0.3">
      <c r="A29">
        <v>39738898</v>
      </c>
      <c r="B29">
        <v>388389</v>
      </c>
      <c r="C29">
        <v>442397</v>
      </c>
      <c r="D29">
        <v>17182</v>
      </c>
      <c r="E29">
        <v>1807</v>
      </c>
      <c r="F29">
        <v>1</v>
      </c>
      <c r="G29">
        <v>0</v>
      </c>
      <c r="H29">
        <v>0</v>
      </c>
      <c r="I29" s="15">
        <v>45033</v>
      </c>
      <c r="J29" s="11">
        <v>45033</v>
      </c>
      <c r="K29">
        <v>4</v>
      </c>
      <c r="L29" t="s">
        <v>458</v>
      </c>
      <c r="M29" t="s">
        <v>39</v>
      </c>
      <c r="N29" t="s">
        <v>17</v>
      </c>
      <c r="O29">
        <v>17182</v>
      </c>
      <c r="P29" t="s">
        <v>21</v>
      </c>
      <c r="Q29">
        <v>15375</v>
      </c>
      <c r="R29" s="16">
        <f>delivered_orders_table[[#This Row],[price]]*delivered_orders_table[[#This Row],[quantity]]</f>
        <v>17182</v>
      </c>
    </row>
    <row r="30" spans="1:18" hidden="1" x14ac:dyDescent="0.3">
      <c r="A30">
        <v>67805802</v>
      </c>
      <c r="B30">
        <v>388389</v>
      </c>
      <c r="C30">
        <v>398994</v>
      </c>
      <c r="D30">
        <v>8455</v>
      </c>
      <c r="E30">
        <v>1807</v>
      </c>
      <c r="F30">
        <v>1</v>
      </c>
      <c r="G30">
        <v>0</v>
      </c>
      <c r="H30">
        <v>0</v>
      </c>
      <c r="I30" s="15">
        <v>45023</v>
      </c>
      <c r="J30" s="11">
        <v>45023</v>
      </c>
      <c r="K30">
        <v>7</v>
      </c>
      <c r="L30" t="s">
        <v>451</v>
      </c>
      <c r="M30" t="s">
        <v>39</v>
      </c>
      <c r="N30" t="s">
        <v>15</v>
      </c>
      <c r="O30">
        <v>8455</v>
      </c>
      <c r="P30" t="s">
        <v>22</v>
      </c>
      <c r="Q30">
        <v>6648</v>
      </c>
      <c r="R30" s="16">
        <f>delivered_orders_table[[#This Row],[price]]*delivered_orders_table[[#This Row],[quantity]]</f>
        <v>8455</v>
      </c>
    </row>
    <row r="31" spans="1:18" hidden="1" x14ac:dyDescent="0.3">
      <c r="A31">
        <v>85693188</v>
      </c>
      <c r="B31">
        <v>356787</v>
      </c>
      <c r="C31">
        <v>507151</v>
      </c>
      <c r="D31">
        <v>4330</v>
      </c>
      <c r="E31">
        <v>6320</v>
      </c>
      <c r="F31">
        <v>2</v>
      </c>
      <c r="G31">
        <v>0</v>
      </c>
      <c r="H31">
        <v>0</v>
      </c>
      <c r="I31" s="15">
        <v>45042</v>
      </c>
      <c r="J31" s="11">
        <v>45042</v>
      </c>
      <c r="K31">
        <v>1</v>
      </c>
      <c r="L31" t="s">
        <v>151</v>
      </c>
      <c r="M31" t="s">
        <v>39</v>
      </c>
      <c r="N31" t="s">
        <v>17</v>
      </c>
      <c r="O31">
        <v>8660</v>
      </c>
      <c r="P31" t="s">
        <v>23</v>
      </c>
      <c r="Q31">
        <v>-3980</v>
      </c>
      <c r="R31" s="16">
        <f>delivered_orders_table[[#This Row],[price]]*delivered_orders_table[[#This Row],[quantity]]</f>
        <v>8660</v>
      </c>
    </row>
    <row r="32" spans="1:18" hidden="1" x14ac:dyDescent="0.3">
      <c r="A32">
        <v>19122502</v>
      </c>
      <c r="B32">
        <v>356787</v>
      </c>
      <c r="C32">
        <v>540424</v>
      </c>
      <c r="D32">
        <v>14060</v>
      </c>
      <c r="E32">
        <v>6320</v>
      </c>
      <c r="F32">
        <v>1</v>
      </c>
      <c r="G32">
        <v>1406</v>
      </c>
      <c r="H32">
        <v>10</v>
      </c>
      <c r="I32" s="15">
        <v>45030</v>
      </c>
      <c r="J32" s="11">
        <v>45030</v>
      </c>
      <c r="K32">
        <v>4</v>
      </c>
      <c r="L32" t="s">
        <v>63</v>
      </c>
      <c r="M32" t="s">
        <v>39</v>
      </c>
      <c r="N32" t="s">
        <v>15</v>
      </c>
      <c r="O32">
        <v>12654</v>
      </c>
      <c r="P32" t="s">
        <v>20</v>
      </c>
      <c r="Q32">
        <v>6334</v>
      </c>
      <c r="R32" s="16">
        <f>delivered_orders_table[[#This Row],[price]]*delivered_orders_table[[#This Row],[quantity]]</f>
        <v>14060</v>
      </c>
    </row>
    <row r="33" spans="1:18" hidden="1" x14ac:dyDescent="0.3">
      <c r="A33">
        <v>17467311</v>
      </c>
      <c r="B33">
        <v>356787</v>
      </c>
      <c r="C33">
        <v>841209</v>
      </c>
      <c r="D33">
        <v>18577</v>
      </c>
      <c r="E33">
        <v>6320</v>
      </c>
      <c r="F33">
        <v>3</v>
      </c>
      <c r="G33">
        <v>0</v>
      </c>
      <c r="H33">
        <v>0</v>
      </c>
      <c r="I33" s="15">
        <v>45017</v>
      </c>
      <c r="J33" s="11">
        <v>45017</v>
      </c>
      <c r="K33">
        <v>7</v>
      </c>
      <c r="L33" t="s">
        <v>506</v>
      </c>
      <c r="M33" t="s">
        <v>39</v>
      </c>
      <c r="N33" t="s">
        <v>15</v>
      </c>
      <c r="O33">
        <v>55731</v>
      </c>
      <c r="P33" t="s">
        <v>23</v>
      </c>
      <c r="Q33">
        <v>36771</v>
      </c>
      <c r="R33" s="16">
        <f>delivered_orders_table[[#This Row],[price]]*delivered_orders_table[[#This Row],[quantity]]</f>
        <v>55731</v>
      </c>
    </row>
    <row r="34" spans="1:18" hidden="1" x14ac:dyDescent="0.3">
      <c r="A34">
        <v>25060409</v>
      </c>
      <c r="B34">
        <v>356787</v>
      </c>
      <c r="C34">
        <v>869018</v>
      </c>
      <c r="D34">
        <v>4647</v>
      </c>
      <c r="E34">
        <v>6320</v>
      </c>
      <c r="F34">
        <v>4</v>
      </c>
      <c r="G34">
        <v>0</v>
      </c>
      <c r="H34">
        <v>0</v>
      </c>
      <c r="I34" s="15">
        <v>45039</v>
      </c>
      <c r="J34" s="11">
        <v>45039</v>
      </c>
      <c r="K34">
        <v>6</v>
      </c>
      <c r="L34" t="s">
        <v>98</v>
      </c>
      <c r="M34" t="s">
        <v>39</v>
      </c>
      <c r="N34" t="s">
        <v>17</v>
      </c>
      <c r="O34">
        <v>18588</v>
      </c>
      <c r="P34" t="s">
        <v>21</v>
      </c>
      <c r="Q34">
        <v>-6692</v>
      </c>
      <c r="R34" s="16">
        <f>delivered_orders_table[[#This Row],[price]]*delivered_orders_table[[#This Row],[quantity]]</f>
        <v>18588</v>
      </c>
    </row>
    <row r="35" spans="1:18" hidden="1" x14ac:dyDescent="0.3">
      <c r="A35">
        <v>36802975</v>
      </c>
      <c r="B35">
        <v>356787</v>
      </c>
      <c r="C35">
        <v>428367</v>
      </c>
      <c r="D35">
        <v>16299</v>
      </c>
      <c r="E35">
        <v>6320</v>
      </c>
      <c r="F35">
        <v>1</v>
      </c>
      <c r="G35">
        <v>0</v>
      </c>
      <c r="H35">
        <v>0</v>
      </c>
      <c r="I35" s="15">
        <v>45042</v>
      </c>
      <c r="J35" s="11">
        <v>45042</v>
      </c>
      <c r="K35">
        <v>1</v>
      </c>
      <c r="L35" t="s">
        <v>151</v>
      </c>
      <c r="M35" t="s">
        <v>39</v>
      </c>
      <c r="N35" t="s">
        <v>15</v>
      </c>
      <c r="O35">
        <v>16299</v>
      </c>
      <c r="P35" t="s">
        <v>21</v>
      </c>
      <c r="Q35">
        <v>9979</v>
      </c>
      <c r="R35" s="16">
        <f>delivered_orders_table[[#This Row],[price]]*delivered_orders_table[[#This Row],[quantity]]</f>
        <v>16299</v>
      </c>
    </row>
    <row r="36" spans="1:18" hidden="1" x14ac:dyDescent="0.3">
      <c r="A36">
        <v>70152969</v>
      </c>
      <c r="B36">
        <v>356787</v>
      </c>
      <c r="C36">
        <v>530201</v>
      </c>
      <c r="D36">
        <v>849</v>
      </c>
      <c r="E36">
        <v>6320</v>
      </c>
      <c r="F36">
        <v>1</v>
      </c>
      <c r="G36">
        <v>42.45</v>
      </c>
      <c r="H36">
        <v>5</v>
      </c>
      <c r="I36" s="15">
        <v>45024</v>
      </c>
      <c r="J36" s="11">
        <v>45024</v>
      </c>
      <c r="K36">
        <v>4</v>
      </c>
      <c r="L36" t="s">
        <v>404</v>
      </c>
      <c r="M36" t="s">
        <v>39</v>
      </c>
      <c r="N36" t="s">
        <v>18</v>
      </c>
      <c r="O36">
        <v>806.55</v>
      </c>
      <c r="P36" t="s">
        <v>22</v>
      </c>
      <c r="Q36">
        <v>-5513.45</v>
      </c>
      <c r="R36" s="16">
        <f>delivered_orders_table[[#This Row],[price]]*delivered_orders_table[[#This Row],[quantity]]</f>
        <v>849</v>
      </c>
    </row>
    <row r="37" spans="1:18" hidden="1" x14ac:dyDescent="0.3">
      <c r="A37">
        <v>40289135</v>
      </c>
      <c r="B37">
        <v>334053</v>
      </c>
      <c r="C37">
        <v>528096</v>
      </c>
      <c r="D37">
        <v>11902</v>
      </c>
      <c r="E37">
        <v>6716</v>
      </c>
      <c r="F37">
        <v>1</v>
      </c>
      <c r="G37">
        <v>595.1</v>
      </c>
      <c r="H37">
        <v>5</v>
      </c>
      <c r="I37" s="15">
        <v>45019</v>
      </c>
      <c r="J37" s="11">
        <v>45019</v>
      </c>
      <c r="K37">
        <v>4</v>
      </c>
      <c r="L37" t="s">
        <v>206</v>
      </c>
      <c r="M37" t="s">
        <v>39</v>
      </c>
      <c r="N37" t="s">
        <v>17</v>
      </c>
      <c r="O37">
        <v>11306.9</v>
      </c>
      <c r="P37" t="s">
        <v>21</v>
      </c>
      <c r="Q37">
        <v>4590.8999999999996</v>
      </c>
      <c r="R37" s="16">
        <f>delivered_orders_table[[#This Row],[price]]*delivered_orders_table[[#This Row],[quantity]]</f>
        <v>11902</v>
      </c>
    </row>
    <row r="38" spans="1:18" hidden="1" x14ac:dyDescent="0.3">
      <c r="A38">
        <v>78412668</v>
      </c>
      <c r="B38">
        <v>334053</v>
      </c>
      <c r="C38">
        <v>799198</v>
      </c>
      <c r="D38">
        <v>5107</v>
      </c>
      <c r="E38">
        <v>6716</v>
      </c>
      <c r="F38">
        <v>2</v>
      </c>
      <c r="G38">
        <v>1021.4</v>
      </c>
      <c r="H38">
        <v>10</v>
      </c>
      <c r="I38" s="15">
        <v>45014</v>
      </c>
      <c r="J38" s="11">
        <v>45014</v>
      </c>
      <c r="K38">
        <v>4</v>
      </c>
      <c r="L38" t="s">
        <v>169</v>
      </c>
      <c r="M38" t="s">
        <v>39</v>
      </c>
      <c r="N38" t="s">
        <v>16</v>
      </c>
      <c r="O38">
        <v>9192.6</v>
      </c>
      <c r="P38" t="s">
        <v>20</v>
      </c>
      <c r="Q38">
        <v>-4239.3999999999996</v>
      </c>
      <c r="R38" s="16">
        <f>delivered_orders_table[[#This Row],[price]]*delivered_orders_table[[#This Row],[quantity]]</f>
        <v>10214</v>
      </c>
    </row>
    <row r="39" spans="1:18" hidden="1" x14ac:dyDescent="0.3">
      <c r="A39">
        <v>85383550</v>
      </c>
      <c r="B39">
        <v>334053</v>
      </c>
      <c r="C39">
        <v>671213</v>
      </c>
      <c r="D39">
        <v>4953</v>
      </c>
      <c r="E39">
        <v>6716</v>
      </c>
      <c r="F39">
        <v>1</v>
      </c>
      <c r="G39">
        <v>247.65</v>
      </c>
      <c r="H39">
        <v>5</v>
      </c>
      <c r="I39" s="15">
        <v>45015</v>
      </c>
      <c r="J39" s="11">
        <v>45015</v>
      </c>
      <c r="K39">
        <v>6</v>
      </c>
      <c r="L39" t="s">
        <v>106</v>
      </c>
      <c r="M39" t="s">
        <v>39</v>
      </c>
      <c r="N39" t="s">
        <v>18</v>
      </c>
      <c r="O39">
        <v>4705.3500000000004</v>
      </c>
      <c r="P39" t="s">
        <v>23</v>
      </c>
      <c r="Q39">
        <v>-2010.65</v>
      </c>
      <c r="R39" s="16">
        <f>delivered_orders_table[[#This Row],[price]]*delivered_orders_table[[#This Row],[quantity]]</f>
        <v>4953</v>
      </c>
    </row>
    <row r="40" spans="1:18" hidden="1" x14ac:dyDescent="0.3">
      <c r="A40">
        <v>95871687</v>
      </c>
      <c r="B40">
        <v>334053</v>
      </c>
      <c r="C40">
        <v>908029</v>
      </c>
      <c r="D40">
        <v>3826</v>
      </c>
      <c r="E40">
        <v>6716</v>
      </c>
      <c r="F40">
        <v>1</v>
      </c>
      <c r="G40">
        <v>0</v>
      </c>
      <c r="H40">
        <v>0</v>
      </c>
      <c r="I40" s="15">
        <v>45012</v>
      </c>
      <c r="J40" s="11">
        <v>45012</v>
      </c>
      <c r="K40">
        <v>7</v>
      </c>
      <c r="L40" t="s">
        <v>128</v>
      </c>
      <c r="M40" t="s">
        <v>39</v>
      </c>
      <c r="N40" t="s">
        <v>17</v>
      </c>
      <c r="O40">
        <v>3826</v>
      </c>
      <c r="P40" t="s">
        <v>20</v>
      </c>
      <c r="Q40">
        <v>-2890</v>
      </c>
      <c r="R40" s="16">
        <f>delivered_orders_table[[#This Row],[price]]*delivered_orders_table[[#This Row],[quantity]]</f>
        <v>3826</v>
      </c>
    </row>
    <row r="41" spans="1:18" hidden="1" x14ac:dyDescent="0.3">
      <c r="A41">
        <v>53455870</v>
      </c>
      <c r="B41">
        <v>334053</v>
      </c>
      <c r="C41">
        <v>477370</v>
      </c>
      <c r="D41">
        <v>12278</v>
      </c>
      <c r="E41">
        <v>6716</v>
      </c>
      <c r="F41">
        <v>3</v>
      </c>
      <c r="G41">
        <v>0</v>
      </c>
      <c r="H41">
        <v>0</v>
      </c>
      <c r="I41" s="15">
        <v>45015</v>
      </c>
      <c r="J41" s="11">
        <v>45015</v>
      </c>
      <c r="K41">
        <v>3</v>
      </c>
      <c r="L41" t="s">
        <v>169</v>
      </c>
      <c r="M41" t="s">
        <v>39</v>
      </c>
      <c r="N41" t="s">
        <v>15</v>
      </c>
      <c r="O41">
        <v>36834</v>
      </c>
      <c r="P41" t="s">
        <v>21</v>
      </c>
      <c r="Q41">
        <v>16686</v>
      </c>
      <c r="R41" s="16">
        <f>delivered_orders_table[[#This Row],[price]]*delivered_orders_table[[#This Row],[quantity]]</f>
        <v>36834</v>
      </c>
    </row>
    <row r="42" spans="1:18" hidden="1" x14ac:dyDescent="0.3">
      <c r="A42">
        <v>97219599</v>
      </c>
      <c r="B42">
        <v>334053</v>
      </c>
      <c r="C42">
        <v>736107</v>
      </c>
      <c r="D42">
        <v>17047</v>
      </c>
      <c r="E42">
        <v>6716</v>
      </c>
      <c r="F42">
        <v>1</v>
      </c>
      <c r="G42">
        <v>852.35</v>
      </c>
      <c r="H42">
        <v>5</v>
      </c>
      <c r="I42" s="15">
        <v>45035</v>
      </c>
      <c r="J42" s="11">
        <v>45035</v>
      </c>
      <c r="K42">
        <v>2</v>
      </c>
      <c r="L42" t="s">
        <v>458</v>
      </c>
      <c r="M42" t="s">
        <v>39</v>
      </c>
      <c r="N42" t="s">
        <v>15</v>
      </c>
      <c r="O42">
        <v>16194.65</v>
      </c>
      <c r="P42" t="s">
        <v>22</v>
      </c>
      <c r="Q42">
        <v>9478.65</v>
      </c>
      <c r="R42" s="16">
        <f>delivered_orders_table[[#This Row],[price]]*delivered_orders_table[[#This Row],[quantity]]</f>
        <v>17047</v>
      </c>
    </row>
    <row r="43" spans="1:18" hidden="1" x14ac:dyDescent="0.3">
      <c r="A43">
        <v>45059710</v>
      </c>
      <c r="B43">
        <v>334053</v>
      </c>
      <c r="C43">
        <v>785126</v>
      </c>
      <c r="D43">
        <v>17175</v>
      </c>
      <c r="E43">
        <v>6716</v>
      </c>
      <c r="F43">
        <v>2</v>
      </c>
      <c r="G43">
        <v>0</v>
      </c>
      <c r="H43">
        <v>0</v>
      </c>
      <c r="I43" s="15">
        <v>45026</v>
      </c>
      <c r="J43" s="11">
        <v>45026</v>
      </c>
      <c r="K43">
        <v>5</v>
      </c>
      <c r="L43" t="s">
        <v>289</v>
      </c>
      <c r="M43" t="s">
        <v>39</v>
      </c>
      <c r="N43" t="s">
        <v>17</v>
      </c>
      <c r="O43">
        <v>34350</v>
      </c>
      <c r="P43" t="s">
        <v>21</v>
      </c>
      <c r="Q43">
        <v>20918</v>
      </c>
      <c r="R43" s="16">
        <f>delivered_orders_table[[#This Row],[price]]*delivered_orders_table[[#This Row],[quantity]]</f>
        <v>34350</v>
      </c>
    </row>
    <row r="44" spans="1:18" hidden="1" x14ac:dyDescent="0.3">
      <c r="A44">
        <v>17849494</v>
      </c>
      <c r="B44">
        <v>334053</v>
      </c>
      <c r="C44">
        <v>442129</v>
      </c>
      <c r="D44">
        <v>19955</v>
      </c>
      <c r="E44">
        <v>6716</v>
      </c>
      <c r="F44">
        <v>3</v>
      </c>
      <c r="G44">
        <v>5986.5</v>
      </c>
      <c r="H44">
        <v>10</v>
      </c>
      <c r="I44" s="15">
        <v>45018</v>
      </c>
      <c r="J44" s="11">
        <v>45018</v>
      </c>
      <c r="K44">
        <v>1</v>
      </c>
      <c r="L44" t="s">
        <v>128</v>
      </c>
      <c r="M44" t="s">
        <v>39</v>
      </c>
      <c r="N44" t="s">
        <v>15</v>
      </c>
      <c r="O44">
        <v>53878.5</v>
      </c>
      <c r="P44" t="s">
        <v>23</v>
      </c>
      <c r="Q44">
        <v>33730.5</v>
      </c>
      <c r="R44" s="16">
        <f>delivered_orders_table[[#This Row],[price]]*delivered_orders_table[[#This Row],[quantity]]</f>
        <v>59865</v>
      </c>
    </row>
    <row r="45" spans="1:18" hidden="1" x14ac:dyDescent="0.3">
      <c r="A45">
        <v>35566010</v>
      </c>
      <c r="B45">
        <v>246316</v>
      </c>
      <c r="C45">
        <v>243182</v>
      </c>
      <c r="D45">
        <v>13240</v>
      </c>
      <c r="E45">
        <v>13689</v>
      </c>
      <c r="F45">
        <v>2</v>
      </c>
      <c r="G45">
        <v>0</v>
      </c>
      <c r="H45">
        <v>0</v>
      </c>
      <c r="I45" s="15">
        <v>45019</v>
      </c>
      <c r="J45" s="11">
        <v>45019</v>
      </c>
      <c r="K45">
        <v>1</v>
      </c>
      <c r="L45" t="s">
        <v>476</v>
      </c>
      <c r="M45" t="s">
        <v>39</v>
      </c>
      <c r="N45" t="s">
        <v>15</v>
      </c>
      <c r="O45">
        <v>26480</v>
      </c>
      <c r="P45" t="s">
        <v>23</v>
      </c>
      <c r="Q45">
        <v>-898</v>
      </c>
      <c r="R45" s="16">
        <f>delivered_orders_table[[#This Row],[price]]*delivered_orders_table[[#This Row],[quantity]]</f>
        <v>26480</v>
      </c>
    </row>
    <row r="46" spans="1:18" hidden="1" x14ac:dyDescent="0.3">
      <c r="A46">
        <v>51738753</v>
      </c>
      <c r="B46">
        <v>246316</v>
      </c>
      <c r="C46">
        <v>565227</v>
      </c>
      <c r="D46">
        <v>8478</v>
      </c>
      <c r="E46">
        <v>13689</v>
      </c>
      <c r="F46">
        <v>1</v>
      </c>
      <c r="G46">
        <v>1271.7</v>
      </c>
      <c r="H46">
        <v>15</v>
      </c>
      <c r="I46" s="15">
        <v>45034</v>
      </c>
      <c r="J46" s="11">
        <v>45034</v>
      </c>
      <c r="K46">
        <v>2</v>
      </c>
      <c r="L46" t="s">
        <v>452</v>
      </c>
      <c r="M46" t="s">
        <v>39</v>
      </c>
      <c r="N46" t="s">
        <v>18</v>
      </c>
      <c r="O46">
        <v>7206.3</v>
      </c>
      <c r="P46" t="s">
        <v>22</v>
      </c>
      <c r="Q46">
        <v>-6482.7</v>
      </c>
      <c r="R46" s="16">
        <f>delivered_orders_table[[#This Row],[price]]*delivered_orders_table[[#This Row],[quantity]]</f>
        <v>8478</v>
      </c>
    </row>
    <row r="47" spans="1:18" hidden="1" x14ac:dyDescent="0.3">
      <c r="A47">
        <v>34991216</v>
      </c>
      <c r="B47">
        <v>246316</v>
      </c>
      <c r="C47">
        <v>214400</v>
      </c>
      <c r="D47">
        <v>19102</v>
      </c>
      <c r="E47">
        <v>13689</v>
      </c>
      <c r="F47">
        <v>2</v>
      </c>
      <c r="G47">
        <v>1910.2</v>
      </c>
      <c r="H47">
        <v>5</v>
      </c>
      <c r="I47" s="15">
        <v>45034</v>
      </c>
      <c r="J47" s="11">
        <v>45034</v>
      </c>
      <c r="K47">
        <v>5</v>
      </c>
      <c r="L47" t="s">
        <v>64</v>
      </c>
      <c r="M47" t="s">
        <v>39</v>
      </c>
      <c r="N47" t="s">
        <v>16</v>
      </c>
      <c r="O47">
        <v>36293.800000000003</v>
      </c>
      <c r="P47" t="s">
        <v>20</v>
      </c>
      <c r="Q47">
        <v>8915.7999999999993</v>
      </c>
      <c r="R47" s="16">
        <f>delivered_orders_table[[#This Row],[price]]*delivered_orders_table[[#This Row],[quantity]]</f>
        <v>38204</v>
      </c>
    </row>
    <row r="48" spans="1:18" hidden="1" x14ac:dyDescent="0.3">
      <c r="A48">
        <v>33496796</v>
      </c>
      <c r="B48">
        <v>246316</v>
      </c>
      <c r="C48">
        <v>906848</v>
      </c>
      <c r="D48">
        <v>18804</v>
      </c>
      <c r="E48">
        <v>13689</v>
      </c>
      <c r="F48">
        <v>4</v>
      </c>
      <c r="G48">
        <v>7521.6</v>
      </c>
      <c r="H48">
        <v>10</v>
      </c>
      <c r="I48" s="15">
        <v>45012</v>
      </c>
      <c r="J48" s="11">
        <v>45012</v>
      </c>
      <c r="K48">
        <v>6</v>
      </c>
      <c r="L48" t="s">
        <v>169</v>
      </c>
      <c r="M48" t="s">
        <v>39</v>
      </c>
      <c r="N48" t="s">
        <v>15</v>
      </c>
      <c r="O48">
        <v>67694.399999999994</v>
      </c>
      <c r="P48" t="s">
        <v>22</v>
      </c>
      <c r="Q48">
        <v>12938.4</v>
      </c>
      <c r="R48" s="16">
        <f>delivered_orders_table[[#This Row],[price]]*delivered_orders_table[[#This Row],[quantity]]</f>
        <v>75216</v>
      </c>
    </row>
    <row r="49" spans="1:18" hidden="1" x14ac:dyDescent="0.3">
      <c r="A49">
        <v>51411602</v>
      </c>
      <c r="B49">
        <v>246316</v>
      </c>
      <c r="C49">
        <v>488698</v>
      </c>
      <c r="D49">
        <v>10569</v>
      </c>
      <c r="E49">
        <v>13689</v>
      </c>
      <c r="F49">
        <v>1</v>
      </c>
      <c r="G49">
        <v>528.45000000000005</v>
      </c>
      <c r="H49">
        <v>5</v>
      </c>
      <c r="I49" s="15">
        <v>45041</v>
      </c>
      <c r="J49" s="11">
        <v>45041</v>
      </c>
      <c r="K49">
        <v>1</v>
      </c>
      <c r="L49" t="s">
        <v>150</v>
      </c>
      <c r="M49" t="s">
        <v>39</v>
      </c>
      <c r="N49" t="s">
        <v>15</v>
      </c>
      <c r="O49">
        <v>10040.549999999999</v>
      </c>
      <c r="P49" t="s">
        <v>24</v>
      </c>
      <c r="Q49">
        <v>-3648.45</v>
      </c>
      <c r="R49" s="16">
        <f>delivered_orders_table[[#This Row],[price]]*delivered_orders_table[[#This Row],[quantity]]</f>
        <v>10569</v>
      </c>
    </row>
    <row r="50" spans="1:18" hidden="1" x14ac:dyDescent="0.3">
      <c r="A50">
        <v>68802946</v>
      </c>
      <c r="B50">
        <v>246316</v>
      </c>
      <c r="C50">
        <v>408855</v>
      </c>
      <c r="D50">
        <v>13232</v>
      </c>
      <c r="E50">
        <v>13689</v>
      </c>
      <c r="F50">
        <v>2</v>
      </c>
      <c r="G50">
        <v>0</v>
      </c>
      <c r="H50">
        <v>0</v>
      </c>
      <c r="I50" s="15">
        <v>45032</v>
      </c>
      <c r="J50" s="11">
        <v>45032</v>
      </c>
      <c r="K50">
        <v>4</v>
      </c>
      <c r="L50" t="s">
        <v>452</v>
      </c>
      <c r="M50" t="s">
        <v>39</v>
      </c>
      <c r="N50" t="s">
        <v>16</v>
      </c>
      <c r="O50">
        <v>26464</v>
      </c>
      <c r="P50" t="s">
        <v>20</v>
      </c>
      <c r="Q50">
        <v>-914</v>
      </c>
      <c r="R50" s="16">
        <f>delivered_orders_table[[#This Row],[price]]*delivered_orders_table[[#This Row],[quantity]]</f>
        <v>26464</v>
      </c>
    </row>
    <row r="51" spans="1:18" hidden="1" x14ac:dyDescent="0.3">
      <c r="A51">
        <v>16990811</v>
      </c>
      <c r="B51">
        <v>246316</v>
      </c>
      <c r="C51">
        <v>971403</v>
      </c>
      <c r="D51">
        <v>818</v>
      </c>
      <c r="E51">
        <v>13689</v>
      </c>
      <c r="F51">
        <v>1</v>
      </c>
      <c r="G51">
        <v>122.7</v>
      </c>
      <c r="H51">
        <v>15</v>
      </c>
      <c r="I51" s="15">
        <v>45014</v>
      </c>
      <c r="J51" s="11">
        <v>45014</v>
      </c>
      <c r="K51">
        <v>6</v>
      </c>
      <c r="L51" t="s">
        <v>476</v>
      </c>
      <c r="M51" t="s">
        <v>39</v>
      </c>
      <c r="N51" t="s">
        <v>15</v>
      </c>
      <c r="O51">
        <v>695.3</v>
      </c>
      <c r="P51" t="s">
        <v>21</v>
      </c>
      <c r="Q51">
        <v>-12993.7</v>
      </c>
      <c r="R51" s="16">
        <f>delivered_orders_table[[#This Row],[price]]*delivered_orders_table[[#This Row],[quantity]]</f>
        <v>818</v>
      </c>
    </row>
    <row r="52" spans="1:18" hidden="1" x14ac:dyDescent="0.3">
      <c r="A52">
        <v>33357554</v>
      </c>
      <c r="B52">
        <v>246316</v>
      </c>
      <c r="C52">
        <v>895186</v>
      </c>
      <c r="D52">
        <v>17587</v>
      </c>
      <c r="E52">
        <v>13689</v>
      </c>
      <c r="F52">
        <v>1</v>
      </c>
      <c r="G52">
        <v>1758.7</v>
      </c>
      <c r="H52">
        <v>10</v>
      </c>
      <c r="I52" s="15">
        <v>45040</v>
      </c>
      <c r="J52" s="11">
        <v>45040</v>
      </c>
      <c r="K52">
        <v>5</v>
      </c>
      <c r="L52" t="s">
        <v>98</v>
      </c>
      <c r="M52" t="s">
        <v>39</v>
      </c>
      <c r="N52" t="s">
        <v>15</v>
      </c>
      <c r="O52">
        <v>15828.3</v>
      </c>
      <c r="P52" t="s">
        <v>23</v>
      </c>
      <c r="Q52">
        <v>2139.3000000000002</v>
      </c>
      <c r="R52" s="16">
        <f>delivered_orders_table[[#This Row],[price]]*delivered_orders_table[[#This Row],[quantity]]</f>
        <v>17587</v>
      </c>
    </row>
    <row r="53" spans="1:18" hidden="1" x14ac:dyDescent="0.3">
      <c r="A53">
        <v>77631755</v>
      </c>
      <c r="B53">
        <v>872246</v>
      </c>
      <c r="C53">
        <v>447428</v>
      </c>
      <c r="D53">
        <v>8108</v>
      </c>
      <c r="E53">
        <v>8679</v>
      </c>
      <c r="F53">
        <v>2</v>
      </c>
      <c r="G53">
        <v>0</v>
      </c>
      <c r="H53">
        <v>0</v>
      </c>
      <c r="I53" s="15">
        <v>45040</v>
      </c>
      <c r="J53" s="11">
        <v>45040</v>
      </c>
      <c r="K53">
        <v>3</v>
      </c>
      <c r="L53" t="s">
        <v>151</v>
      </c>
      <c r="M53" t="s">
        <v>39</v>
      </c>
      <c r="N53" t="s">
        <v>17</v>
      </c>
      <c r="O53">
        <v>16216</v>
      </c>
      <c r="P53" t="s">
        <v>23</v>
      </c>
      <c r="Q53">
        <v>-1142</v>
      </c>
      <c r="R53" s="16">
        <f>delivered_orders_table[[#This Row],[price]]*delivered_orders_table[[#This Row],[quantity]]</f>
        <v>16216</v>
      </c>
    </row>
    <row r="54" spans="1:18" hidden="1" x14ac:dyDescent="0.3">
      <c r="A54">
        <v>19801857</v>
      </c>
      <c r="B54">
        <v>872246</v>
      </c>
      <c r="C54">
        <v>757487</v>
      </c>
      <c r="D54">
        <v>13811</v>
      </c>
      <c r="E54">
        <v>8679</v>
      </c>
      <c r="F54">
        <v>1</v>
      </c>
      <c r="G54">
        <v>2071.65</v>
      </c>
      <c r="H54">
        <v>15</v>
      </c>
      <c r="I54" s="15">
        <v>45037</v>
      </c>
      <c r="J54" s="11">
        <v>45037</v>
      </c>
      <c r="K54">
        <v>7</v>
      </c>
      <c r="L54" t="s">
        <v>502</v>
      </c>
      <c r="M54" t="s">
        <v>39</v>
      </c>
      <c r="N54" t="s">
        <v>16</v>
      </c>
      <c r="O54">
        <v>11739.35</v>
      </c>
      <c r="P54" t="s">
        <v>21</v>
      </c>
      <c r="Q54">
        <v>3060.35</v>
      </c>
      <c r="R54" s="16">
        <f>delivered_orders_table[[#This Row],[price]]*delivered_orders_table[[#This Row],[quantity]]</f>
        <v>13811</v>
      </c>
    </row>
    <row r="55" spans="1:18" hidden="1" x14ac:dyDescent="0.3">
      <c r="A55">
        <v>51536077</v>
      </c>
      <c r="B55">
        <v>872246</v>
      </c>
      <c r="C55">
        <v>327885</v>
      </c>
      <c r="D55">
        <v>8907</v>
      </c>
      <c r="E55">
        <v>8679</v>
      </c>
      <c r="F55">
        <v>1</v>
      </c>
      <c r="G55">
        <v>1781.4</v>
      </c>
      <c r="H55">
        <v>20</v>
      </c>
      <c r="I55" s="15">
        <v>45016</v>
      </c>
      <c r="J55" s="11">
        <v>45016</v>
      </c>
      <c r="K55">
        <v>2</v>
      </c>
      <c r="L55" t="s">
        <v>169</v>
      </c>
      <c r="M55" t="s">
        <v>39</v>
      </c>
      <c r="N55" t="s">
        <v>15</v>
      </c>
      <c r="O55">
        <v>7125.6</v>
      </c>
      <c r="P55" t="s">
        <v>20</v>
      </c>
      <c r="Q55">
        <v>-1553.4</v>
      </c>
      <c r="R55" s="16">
        <f>delivered_orders_table[[#This Row],[price]]*delivered_orders_table[[#This Row],[quantity]]</f>
        <v>8907</v>
      </c>
    </row>
    <row r="56" spans="1:18" hidden="1" x14ac:dyDescent="0.3">
      <c r="A56">
        <v>53233116</v>
      </c>
      <c r="B56">
        <v>872246</v>
      </c>
      <c r="C56">
        <v>483062</v>
      </c>
      <c r="D56">
        <v>12294</v>
      </c>
      <c r="E56">
        <v>8679</v>
      </c>
      <c r="F56">
        <v>1</v>
      </c>
      <c r="G56">
        <v>1844.1</v>
      </c>
      <c r="H56">
        <v>15</v>
      </c>
      <c r="I56" s="15">
        <v>45036</v>
      </c>
      <c r="J56" s="11">
        <v>45036</v>
      </c>
      <c r="K56">
        <v>7</v>
      </c>
      <c r="L56" t="s">
        <v>151</v>
      </c>
      <c r="M56" t="s">
        <v>39</v>
      </c>
      <c r="N56" t="s">
        <v>15</v>
      </c>
      <c r="O56">
        <v>10449.9</v>
      </c>
      <c r="P56" t="s">
        <v>22</v>
      </c>
      <c r="Q56">
        <v>1770.9</v>
      </c>
      <c r="R56" s="16">
        <f>delivered_orders_table[[#This Row],[price]]*delivered_orders_table[[#This Row],[quantity]]</f>
        <v>12294</v>
      </c>
    </row>
    <row r="57" spans="1:18" hidden="1" x14ac:dyDescent="0.3">
      <c r="A57">
        <v>58970845</v>
      </c>
      <c r="B57">
        <v>872246</v>
      </c>
      <c r="C57">
        <v>817661</v>
      </c>
      <c r="D57">
        <v>13650</v>
      </c>
      <c r="E57">
        <v>8679</v>
      </c>
      <c r="F57">
        <v>1</v>
      </c>
      <c r="G57">
        <v>0</v>
      </c>
      <c r="H57">
        <v>0</v>
      </c>
      <c r="I57" s="15">
        <v>45030</v>
      </c>
      <c r="J57" s="11">
        <v>45030</v>
      </c>
      <c r="K57">
        <v>3</v>
      </c>
      <c r="L57" t="s">
        <v>516</v>
      </c>
      <c r="M57" t="s">
        <v>39</v>
      </c>
      <c r="N57" t="s">
        <v>18</v>
      </c>
      <c r="O57">
        <v>13650</v>
      </c>
      <c r="P57" t="s">
        <v>23</v>
      </c>
      <c r="Q57">
        <v>4971</v>
      </c>
      <c r="R57" s="16">
        <f>delivered_orders_table[[#This Row],[price]]*delivered_orders_table[[#This Row],[quantity]]</f>
        <v>13650</v>
      </c>
    </row>
    <row r="58" spans="1:18" hidden="1" x14ac:dyDescent="0.3">
      <c r="A58">
        <v>76001106</v>
      </c>
      <c r="B58">
        <v>872246</v>
      </c>
      <c r="C58">
        <v>475201</v>
      </c>
      <c r="D58">
        <v>8095</v>
      </c>
      <c r="E58">
        <v>8679</v>
      </c>
      <c r="F58">
        <v>1</v>
      </c>
      <c r="G58">
        <v>0</v>
      </c>
      <c r="H58">
        <v>0</v>
      </c>
      <c r="I58" s="15">
        <v>45026</v>
      </c>
      <c r="J58" s="11">
        <v>45026</v>
      </c>
      <c r="K58">
        <v>7</v>
      </c>
      <c r="L58" t="s">
        <v>516</v>
      </c>
      <c r="M58" t="s">
        <v>39</v>
      </c>
      <c r="N58" t="s">
        <v>15</v>
      </c>
      <c r="O58">
        <v>8095</v>
      </c>
      <c r="P58" t="s">
        <v>23</v>
      </c>
      <c r="Q58">
        <v>-584</v>
      </c>
      <c r="R58" s="16">
        <f>delivered_orders_table[[#This Row],[price]]*delivered_orders_table[[#This Row],[quantity]]</f>
        <v>8095</v>
      </c>
    </row>
    <row r="59" spans="1:18" hidden="1" x14ac:dyDescent="0.3">
      <c r="A59">
        <v>71070189</v>
      </c>
      <c r="B59">
        <v>872246</v>
      </c>
      <c r="C59">
        <v>271789</v>
      </c>
      <c r="D59">
        <v>16296</v>
      </c>
      <c r="E59">
        <v>8679</v>
      </c>
      <c r="F59">
        <v>1</v>
      </c>
      <c r="G59">
        <v>0</v>
      </c>
      <c r="H59">
        <v>0</v>
      </c>
      <c r="I59" s="15">
        <v>45042</v>
      </c>
      <c r="J59" s="11">
        <v>45042</v>
      </c>
      <c r="K59">
        <v>1</v>
      </c>
      <c r="L59" t="s">
        <v>151</v>
      </c>
      <c r="M59" t="s">
        <v>39</v>
      </c>
      <c r="N59" t="s">
        <v>152</v>
      </c>
      <c r="O59">
        <v>16296</v>
      </c>
      <c r="P59" t="s">
        <v>23</v>
      </c>
      <c r="Q59">
        <v>7617</v>
      </c>
      <c r="R59" s="16">
        <f>delivered_orders_table[[#This Row],[price]]*delivered_orders_table[[#This Row],[quantity]]</f>
        <v>16296</v>
      </c>
    </row>
    <row r="60" spans="1:18" hidden="1" x14ac:dyDescent="0.3">
      <c r="A60">
        <v>30324759</v>
      </c>
      <c r="B60">
        <v>207473</v>
      </c>
      <c r="C60">
        <v>991645</v>
      </c>
      <c r="D60">
        <v>11656</v>
      </c>
      <c r="E60">
        <v>7043</v>
      </c>
      <c r="F60">
        <v>1</v>
      </c>
      <c r="G60">
        <v>2331.1999999999998</v>
      </c>
      <c r="H60">
        <v>20</v>
      </c>
      <c r="I60" s="15">
        <v>45028</v>
      </c>
      <c r="J60" s="11">
        <v>45028</v>
      </c>
      <c r="K60">
        <v>7</v>
      </c>
      <c r="L60" t="s">
        <v>342</v>
      </c>
      <c r="M60" t="s">
        <v>39</v>
      </c>
      <c r="N60" t="s">
        <v>15</v>
      </c>
      <c r="O60">
        <v>9324.7999999999993</v>
      </c>
      <c r="P60" t="s">
        <v>20</v>
      </c>
      <c r="Q60">
        <v>2281.8000000000002</v>
      </c>
      <c r="R60" s="16">
        <f>delivered_orders_table[[#This Row],[price]]*delivered_orders_table[[#This Row],[quantity]]</f>
        <v>11656</v>
      </c>
    </row>
    <row r="61" spans="1:18" hidden="1" x14ac:dyDescent="0.3">
      <c r="A61">
        <v>75718414</v>
      </c>
      <c r="B61">
        <v>207473</v>
      </c>
      <c r="C61">
        <v>345718</v>
      </c>
      <c r="D61">
        <v>13059</v>
      </c>
      <c r="E61">
        <v>7043</v>
      </c>
      <c r="F61">
        <v>4</v>
      </c>
      <c r="G61">
        <v>0</v>
      </c>
      <c r="H61">
        <v>0</v>
      </c>
      <c r="I61" s="15">
        <v>45014</v>
      </c>
      <c r="J61" s="11">
        <v>45014</v>
      </c>
      <c r="K61">
        <v>7</v>
      </c>
      <c r="L61" t="s">
        <v>106</v>
      </c>
      <c r="M61" t="s">
        <v>39</v>
      </c>
      <c r="N61" t="s">
        <v>18</v>
      </c>
      <c r="O61">
        <v>52236</v>
      </c>
      <c r="P61" t="s">
        <v>21</v>
      </c>
      <c r="Q61">
        <v>24064</v>
      </c>
      <c r="R61" s="16">
        <f>delivered_orders_table[[#This Row],[price]]*delivered_orders_table[[#This Row],[quantity]]</f>
        <v>52236</v>
      </c>
    </row>
    <row r="62" spans="1:18" hidden="1" x14ac:dyDescent="0.3">
      <c r="A62">
        <v>56138336</v>
      </c>
      <c r="B62">
        <v>207473</v>
      </c>
      <c r="C62">
        <v>589438</v>
      </c>
      <c r="D62">
        <v>19728</v>
      </c>
      <c r="E62">
        <v>7043</v>
      </c>
      <c r="F62">
        <v>2</v>
      </c>
      <c r="G62">
        <v>5918.4</v>
      </c>
      <c r="H62">
        <v>15</v>
      </c>
      <c r="I62" s="15">
        <v>45022</v>
      </c>
      <c r="J62" s="11">
        <v>45022</v>
      </c>
      <c r="K62">
        <v>4</v>
      </c>
      <c r="L62" t="s">
        <v>139</v>
      </c>
      <c r="M62" t="s">
        <v>39</v>
      </c>
      <c r="N62" t="s">
        <v>15</v>
      </c>
      <c r="O62">
        <v>33537.599999999999</v>
      </c>
      <c r="P62" t="s">
        <v>20</v>
      </c>
      <c r="Q62">
        <v>19451.599999999999</v>
      </c>
      <c r="R62" s="16">
        <f>delivered_orders_table[[#This Row],[price]]*delivered_orders_table[[#This Row],[quantity]]</f>
        <v>39456</v>
      </c>
    </row>
    <row r="63" spans="1:18" hidden="1" x14ac:dyDescent="0.3">
      <c r="A63">
        <v>82828034</v>
      </c>
      <c r="B63">
        <v>207473</v>
      </c>
      <c r="C63">
        <v>989410</v>
      </c>
      <c r="D63">
        <v>8375</v>
      </c>
      <c r="E63">
        <v>7043</v>
      </c>
      <c r="F63">
        <v>1</v>
      </c>
      <c r="G63">
        <v>1675</v>
      </c>
      <c r="H63">
        <v>20</v>
      </c>
      <c r="I63" s="15">
        <v>45030</v>
      </c>
      <c r="J63" s="11">
        <v>45030</v>
      </c>
      <c r="K63">
        <v>6</v>
      </c>
      <c r="L63" t="s">
        <v>452</v>
      </c>
      <c r="M63" t="s">
        <v>39</v>
      </c>
      <c r="N63" t="s">
        <v>15</v>
      </c>
      <c r="O63">
        <v>6700</v>
      </c>
      <c r="P63" t="s">
        <v>21</v>
      </c>
      <c r="Q63">
        <v>-343</v>
      </c>
      <c r="R63" s="16">
        <f>delivered_orders_table[[#This Row],[price]]*delivered_orders_table[[#This Row],[quantity]]</f>
        <v>8375</v>
      </c>
    </row>
    <row r="64" spans="1:18" hidden="1" x14ac:dyDescent="0.3">
      <c r="A64">
        <v>63826716</v>
      </c>
      <c r="B64">
        <v>207473</v>
      </c>
      <c r="C64">
        <v>888842</v>
      </c>
      <c r="D64">
        <v>3512</v>
      </c>
      <c r="E64">
        <v>7043</v>
      </c>
      <c r="F64">
        <v>3</v>
      </c>
      <c r="G64">
        <v>0</v>
      </c>
      <c r="H64">
        <v>0</v>
      </c>
      <c r="I64" s="15">
        <v>45025</v>
      </c>
      <c r="J64" s="11">
        <v>45025</v>
      </c>
      <c r="K64">
        <v>1</v>
      </c>
      <c r="L64" t="s">
        <v>139</v>
      </c>
      <c r="M64" t="s">
        <v>39</v>
      </c>
      <c r="N64" t="s">
        <v>15</v>
      </c>
      <c r="O64">
        <v>10536</v>
      </c>
      <c r="P64" t="s">
        <v>22</v>
      </c>
      <c r="Q64">
        <v>-10593</v>
      </c>
      <c r="R64" s="16">
        <f>delivered_orders_table[[#This Row],[price]]*delivered_orders_table[[#This Row],[quantity]]</f>
        <v>10536</v>
      </c>
    </row>
    <row r="65" spans="1:22" hidden="1" x14ac:dyDescent="0.3">
      <c r="A65">
        <v>82553061</v>
      </c>
      <c r="B65">
        <v>809570</v>
      </c>
      <c r="C65">
        <v>611967</v>
      </c>
      <c r="D65">
        <v>6486</v>
      </c>
      <c r="E65">
        <v>10780</v>
      </c>
      <c r="F65">
        <v>1</v>
      </c>
      <c r="G65">
        <v>0</v>
      </c>
      <c r="H65">
        <v>0</v>
      </c>
      <c r="I65" s="15">
        <v>45024</v>
      </c>
      <c r="J65" s="11">
        <v>45024</v>
      </c>
      <c r="K65">
        <v>7</v>
      </c>
      <c r="L65" t="s">
        <v>289</v>
      </c>
      <c r="M65" t="s">
        <v>39</v>
      </c>
      <c r="N65" t="s">
        <v>16</v>
      </c>
      <c r="O65">
        <v>6486</v>
      </c>
      <c r="P65" t="s">
        <v>22</v>
      </c>
      <c r="Q65">
        <v>-4294</v>
      </c>
      <c r="R65" s="16">
        <f>delivered_orders_table[[#This Row],[price]]*delivered_orders_table[[#This Row],[quantity]]</f>
        <v>6486</v>
      </c>
    </row>
    <row r="66" spans="1:22" hidden="1" x14ac:dyDescent="0.3">
      <c r="A66">
        <v>50237208</v>
      </c>
      <c r="B66">
        <v>809570</v>
      </c>
      <c r="C66">
        <v>845919</v>
      </c>
      <c r="D66">
        <v>12546</v>
      </c>
      <c r="E66">
        <v>10780</v>
      </c>
      <c r="F66">
        <v>2</v>
      </c>
      <c r="G66">
        <v>1254.5999999999999</v>
      </c>
      <c r="H66">
        <v>5</v>
      </c>
      <c r="I66" s="15">
        <v>45023</v>
      </c>
      <c r="J66" s="11">
        <v>45023</v>
      </c>
      <c r="K66">
        <v>1</v>
      </c>
      <c r="L66" t="s">
        <v>506</v>
      </c>
      <c r="M66" t="s">
        <v>39</v>
      </c>
      <c r="N66" t="s">
        <v>15</v>
      </c>
      <c r="O66">
        <v>23837.4</v>
      </c>
      <c r="P66" t="s">
        <v>22</v>
      </c>
      <c r="Q66">
        <v>2277.4</v>
      </c>
      <c r="R66" s="16">
        <f>delivered_orders_table[[#This Row],[price]]*delivered_orders_table[[#This Row],[quantity]]</f>
        <v>25092</v>
      </c>
    </row>
    <row r="67" spans="1:22" hidden="1" x14ac:dyDescent="0.3">
      <c r="A67">
        <v>13478029</v>
      </c>
      <c r="B67">
        <v>809570</v>
      </c>
      <c r="C67">
        <v>564158</v>
      </c>
      <c r="D67">
        <v>3876</v>
      </c>
      <c r="E67">
        <v>10780</v>
      </c>
      <c r="F67">
        <v>1</v>
      </c>
      <c r="G67">
        <v>0</v>
      </c>
      <c r="H67">
        <v>0</v>
      </c>
      <c r="I67" s="15">
        <v>45024</v>
      </c>
      <c r="J67" s="11">
        <v>45024</v>
      </c>
      <c r="K67">
        <v>5</v>
      </c>
      <c r="L67" t="s">
        <v>465</v>
      </c>
      <c r="M67" t="s">
        <v>39</v>
      </c>
      <c r="N67" t="s">
        <v>15</v>
      </c>
      <c r="O67">
        <v>3876</v>
      </c>
      <c r="P67" t="s">
        <v>21</v>
      </c>
      <c r="Q67">
        <v>-6904</v>
      </c>
      <c r="R67" s="16">
        <f>delivered_orders_table[[#This Row],[price]]*delivered_orders_table[[#This Row],[quantity]]</f>
        <v>3876</v>
      </c>
    </row>
    <row r="68" spans="1:22" hidden="1" x14ac:dyDescent="0.3">
      <c r="A68">
        <v>65833185</v>
      </c>
      <c r="B68">
        <v>809570</v>
      </c>
      <c r="C68">
        <v>475617</v>
      </c>
      <c r="D68">
        <v>10151</v>
      </c>
      <c r="E68">
        <v>10780</v>
      </c>
      <c r="F68">
        <v>1</v>
      </c>
      <c r="G68">
        <v>1522.65</v>
      </c>
      <c r="H68">
        <v>15</v>
      </c>
      <c r="I68" s="15">
        <v>45017</v>
      </c>
      <c r="J68" s="11">
        <v>45017</v>
      </c>
      <c r="K68">
        <v>5</v>
      </c>
      <c r="L68" t="s">
        <v>137</v>
      </c>
      <c r="M68" t="s">
        <v>39</v>
      </c>
      <c r="N68" t="s">
        <v>15</v>
      </c>
      <c r="O68">
        <v>8628.35</v>
      </c>
      <c r="P68" t="s">
        <v>21</v>
      </c>
      <c r="Q68">
        <v>-2151.65</v>
      </c>
      <c r="R68" s="16">
        <f>delivered_orders_table[[#This Row],[price]]*delivered_orders_table[[#This Row],[quantity]]</f>
        <v>10151</v>
      </c>
    </row>
    <row r="69" spans="1:22" hidden="1" x14ac:dyDescent="0.3">
      <c r="A69">
        <v>50079111</v>
      </c>
      <c r="B69">
        <v>809570</v>
      </c>
      <c r="C69">
        <v>762407</v>
      </c>
      <c r="D69">
        <v>1251</v>
      </c>
      <c r="E69">
        <v>10780</v>
      </c>
      <c r="F69">
        <v>1</v>
      </c>
      <c r="G69">
        <v>62.55</v>
      </c>
      <c r="H69">
        <v>5</v>
      </c>
      <c r="I69" s="15">
        <v>45036</v>
      </c>
      <c r="J69" s="11">
        <v>45036</v>
      </c>
      <c r="K69">
        <v>1</v>
      </c>
      <c r="L69" t="s">
        <v>458</v>
      </c>
      <c r="M69" t="s">
        <v>39</v>
      </c>
      <c r="N69" t="s">
        <v>15</v>
      </c>
      <c r="O69">
        <v>1188.45</v>
      </c>
      <c r="P69" t="s">
        <v>20</v>
      </c>
      <c r="Q69">
        <v>-9591.5499999999993</v>
      </c>
      <c r="R69" s="16">
        <f>delivered_orders_table[[#This Row],[price]]*delivered_orders_table[[#This Row],[quantity]]</f>
        <v>1251</v>
      </c>
    </row>
    <row r="70" spans="1:22" hidden="1" x14ac:dyDescent="0.3">
      <c r="A70">
        <v>64634663</v>
      </c>
      <c r="B70">
        <v>809570</v>
      </c>
      <c r="C70">
        <v>783347</v>
      </c>
      <c r="D70">
        <v>19222</v>
      </c>
      <c r="E70">
        <v>10780</v>
      </c>
      <c r="F70">
        <v>1</v>
      </c>
      <c r="G70">
        <v>0</v>
      </c>
      <c r="H70">
        <v>0</v>
      </c>
      <c r="I70" s="15">
        <v>45034</v>
      </c>
      <c r="J70" s="11">
        <v>45034</v>
      </c>
      <c r="K70">
        <v>5</v>
      </c>
      <c r="L70" t="s">
        <v>64</v>
      </c>
      <c r="M70" t="s">
        <v>39</v>
      </c>
      <c r="N70" t="s">
        <v>18</v>
      </c>
      <c r="O70">
        <v>19222</v>
      </c>
      <c r="P70" t="s">
        <v>24</v>
      </c>
      <c r="Q70">
        <v>8442</v>
      </c>
      <c r="R70" s="16">
        <f>delivered_orders_table[[#This Row],[price]]*delivered_orders_table[[#This Row],[quantity]]</f>
        <v>19222</v>
      </c>
    </row>
    <row r="71" spans="1:22" x14ac:dyDescent="0.3">
      <c r="A71">
        <v>83356206</v>
      </c>
      <c r="B71">
        <v>876646</v>
      </c>
      <c r="C71">
        <v>534827</v>
      </c>
      <c r="D71">
        <v>7308</v>
      </c>
      <c r="E71">
        <v>14603</v>
      </c>
      <c r="F71">
        <v>2</v>
      </c>
      <c r="G71">
        <v>0</v>
      </c>
      <c r="H71">
        <v>0</v>
      </c>
      <c r="I71" s="15">
        <v>45022</v>
      </c>
      <c r="J71" s="11">
        <v>45022</v>
      </c>
      <c r="K71">
        <v>1</v>
      </c>
      <c r="L71" t="s">
        <v>206</v>
      </c>
      <c r="M71" t="s">
        <v>39</v>
      </c>
      <c r="N71" t="s">
        <v>17</v>
      </c>
      <c r="O71">
        <v>14616</v>
      </c>
      <c r="P71" t="s">
        <v>21</v>
      </c>
      <c r="Q71">
        <v>-14590</v>
      </c>
      <c r="R71" s="16">
        <f>delivered_orders_table[[#This Row],[price]]*delivered_orders_table[[#This Row],[quantity]]</f>
        <v>14616</v>
      </c>
    </row>
    <row r="72" spans="1:22" x14ac:dyDescent="0.3">
      <c r="A72">
        <v>36332415</v>
      </c>
      <c r="B72">
        <v>876646</v>
      </c>
      <c r="C72">
        <v>494450</v>
      </c>
      <c r="D72">
        <v>15139</v>
      </c>
      <c r="E72">
        <v>14603</v>
      </c>
      <c r="F72">
        <v>1</v>
      </c>
      <c r="G72">
        <v>0</v>
      </c>
      <c r="H72">
        <v>0</v>
      </c>
      <c r="I72" s="15">
        <v>45013</v>
      </c>
      <c r="J72" s="11">
        <v>45013</v>
      </c>
      <c r="K72">
        <v>7</v>
      </c>
      <c r="L72" t="s">
        <v>476</v>
      </c>
      <c r="M72" t="s">
        <v>39</v>
      </c>
      <c r="N72" t="s">
        <v>17</v>
      </c>
      <c r="O72">
        <v>15139</v>
      </c>
      <c r="P72" t="s">
        <v>21</v>
      </c>
      <c r="Q72">
        <v>536</v>
      </c>
      <c r="R72" s="16">
        <f>delivered_orders_table[[#This Row],[price]]*delivered_orders_table[[#This Row],[quantity]]</f>
        <v>15139</v>
      </c>
    </row>
    <row r="73" spans="1:22" x14ac:dyDescent="0.3">
      <c r="A73">
        <v>73584863</v>
      </c>
      <c r="B73">
        <v>876646</v>
      </c>
      <c r="C73">
        <v>713707</v>
      </c>
      <c r="D73">
        <v>14101</v>
      </c>
      <c r="E73">
        <v>14603</v>
      </c>
      <c r="F73">
        <v>3</v>
      </c>
      <c r="G73">
        <v>6345.45</v>
      </c>
      <c r="H73">
        <v>15</v>
      </c>
      <c r="I73" s="15">
        <v>45016</v>
      </c>
      <c r="J73" s="11">
        <v>45016</v>
      </c>
      <c r="K73">
        <v>7</v>
      </c>
      <c r="L73" t="s">
        <v>206</v>
      </c>
      <c r="M73" t="s">
        <v>39</v>
      </c>
      <c r="N73" t="s">
        <v>17</v>
      </c>
      <c r="O73">
        <v>35957.550000000003</v>
      </c>
      <c r="P73" t="s">
        <v>21</v>
      </c>
      <c r="Q73">
        <v>-7851.45</v>
      </c>
      <c r="R73" s="16">
        <f>delivered_orders_table[[#This Row],[price]]*delivered_orders_table[[#This Row],[quantity]]</f>
        <v>42303</v>
      </c>
    </row>
    <row r="74" spans="1:22" x14ac:dyDescent="0.3">
      <c r="A74">
        <v>73161098</v>
      </c>
      <c r="B74">
        <v>876646</v>
      </c>
      <c r="C74">
        <v>251690</v>
      </c>
      <c r="D74">
        <v>11289</v>
      </c>
      <c r="E74">
        <v>14603</v>
      </c>
      <c r="F74">
        <v>1</v>
      </c>
      <c r="G74">
        <v>0</v>
      </c>
      <c r="H74">
        <v>0</v>
      </c>
      <c r="I74" s="15">
        <v>45036</v>
      </c>
      <c r="J74" s="11">
        <v>45036</v>
      </c>
      <c r="K74">
        <v>5</v>
      </c>
      <c r="L74" t="s">
        <v>216</v>
      </c>
      <c r="M74" t="s">
        <v>39</v>
      </c>
      <c r="N74" t="s">
        <v>152</v>
      </c>
      <c r="O74">
        <v>11289</v>
      </c>
      <c r="P74" t="s">
        <v>20</v>
      </c>
      <c r="Q74">
        <v>-3314</v>
      </c>
      <c r="R74" s="16">
        <f>delivered_orders_table[[#This Row],[price]]*delivered_orders_table[[#This Row],[quantity]]</f>
        <v>11289</v>
      </c>
      <c r="V74">
        <f>SUM(R71:R3619)/SUM(F71:F3619)</f>
        <v>10396.032499574612</v>
      </c>
    </row>
    <row r="75" spans="1:22" x14ac:dyDescent="0.3">
      <c r="A75">
        <v>28099607</v>
      </c>
      <c r="B75">
        <v>876646</v>
      </c>
      <c r="C75">
        <v>342921</v>
      </c>
      <c r="D75">
        <v>11485</v>
      </c>
      <c r="E75">
        <v>14603</v>
      </c>
      <c r="F75">
        <v>4</v>
      </c>
      <c r="G75">
        <v>0</v>
      </c>
      <c r="H75">
        <v>0</v>
      </c>
      <c r="I75" s="15">
        <v>45021</v>
      </c>
      <c r="J75" s="11">
        <v>45021</v>
      </c>
      <c r="K75">
        <v>5</v>
      </c>
      <c r="L75" t="s">
        <v>139</v>
      </c>
      <c r="M75" t="s">
        <v>39</v>
      </c>
      <c r="N75" t="s">
        <v>17</v>
      </c>
      <c r="O75">
        <v>45940</v>
      </c>
      <c r="P75" t="s">
        <v>21</v>
      </c>
      <c r="Q75">
        <v>-12472</v>
      </c>
      <c r="R75" s="16">
        <f>delivered_orders_table[[#This Row],[price]]*delivered_orders_table[[#This Row],[quantity]]</f>
        <v>45940</v>
      </c>
    </row>
    <row r="76" spans="1:22" x14ac:dyDescent="0.3">
      <c r="A76">
        <v>57284777</v>
      </c>
      <c r="B76">
        <v>876646</v>
      </c>
      <c r="C76">
        <v>802427</v>
      </c>
      <c r="D76">
        <v>11748</v>
      </c>
      <c r="E76">
        <v>14603</v>
      </c>
      <c r="F76">
        <v>3</v>
      </c>
      <c r="G76">
        <v>3524.4</v>
      </c>
      <c r="H76">
        <v>10</v>
      </c>
      <c r="I76" s="15">
        <v>45018</v>
      </c>
      <c r="J76" s="11">
        <v>45018</v>
      </c>
      <c r="K76">
        <v>6</v>
      </c>
      <c r="L76" t="s">
        <v>506</v>
      </c>
      <c r="M76" t="s">
        <v>39</v>
      </c>
      <c r="N76" t="s">
        <v>15</v>
      </c>
      <c r="O76">
        <v>31719.599999999999</v>
      </c>
      <c r="P76" t="s">
        <v>23</v>
      </c>
      <c r="Q76">
        <v>-12089.4</v>
      </c>
      <c r="R76" s="16">
        <f>delivered_orders_table[[#This Row],[price]]*delivered_orders_table[[#This Row],[quantity]]</f>
        <v>35244</v>
      </c>
    </row>
    <row r="77" spans="1:22" x14ac:dyDescent="0.3">
      <c r="A77">
        <v>80339290</v>
      </c>
      <c r="B77">
        <v>876646</v>
      </c>
      <c r="C77">
        <v>589227</v>
      </c>
      <c r="D77">
        <v>2715</v>
      </c>
      <c r="E77">
        <v>14603</v>
      </c>
      <c r="F77">
        <v>4</v>
      </c>
      <c r="G77">
        <v>0</v>
      </c>
      <c r="H77">
        <v>0</v>
      </c>
      <c r="I77" s="15">
        <v>45032</v>
      </c>
      <c r="J77" s="11">
        <v>45032</v>
      </c>
      <c r="K77">
        <v>2</v>
      </c>
      <c r="L77" t="s">
        <v>63</v>
      </c>
      <c r="M77" t="s">
        <v>39</v>
      </c>
      <c r="N77" t="s">
        <v>18</v>
      </c>
      <c r="O77">
        <v>10860</v>
      </c>
      <c r="P77" t="s">
        <v>20</v>
      </c>
      <c r="Q77">
        <v>-47552</v>
      </c>
      <c r="R77" s="16">
        <f>delivered_orders_table[[#This Row],[price]]*delivered_orders_table[[#This Row],[quantity]]</f>
        <v>10860</v>
      </c>
    </row>
    <row r="78" spans="1:22" x14ac:dyDescent="0.3">
      <c r="A78">
        <v>11646234</v>
      </c>
      <c r="B78">
        <v>876646</v>
      </c>
      <c r="C78">
        <v>835818</v>
      </c>
      <c r="D78">
        <v>10042</v>
      </c>
      <c r="E78">
        <v>14603</v>
      </c>
      <c r="F78">
        <v>2</v>
      </c>
      <c r="G78">
        <v>0</v>
      </c>
      <c r="H78">
        <v>0</v>
      </c>
      <c r="I78" s="15">
        <v>45040</v>
      </c>
      <c r="J78" s="11">
        <v>45040</v>
      </c>
      <c r="K78">
        <v>3</v>
      </c>
      <c r="L78" t="s">
        <v>151</v>
      </c>
      <c r="M78" t="s">
        <v>39</v>
      </c>
      <c r="N78" t="s">
        <v>16</v>
      </c>
      <c r="O78">
        <v>20084</v>
      </c>
      <c r="P78" t="s">
        <v>21</v>
      </c>
      <c r="Q78">
        <v>-9122</v>
      </c>
      <c r="R78" s="16">
        <f>delivered_orders_table[[#This Row],[price]]*delivered_orders_table[[#This Row],[quantity]]</f>
        <v>20084</v>
      </c>
    </row>
    <row r="79" spans="1:22" x14ac:dyDescent="0.3">
      <c r="A79">
        <v>70407340</v>
      </c>
      <c r="B79">
        <v>876646</v>
      </c>
      <c r="C79">
        <v>583041</v>
      </c>
      <c r="D79">
        <v>19239</v>
      </c>
      <c r="E79">
        <v>14603</v>
      </c>
      <c r="F79">
        <v>3</v>
      </c>
      <c r="G79">
        <v>5771.7</v>
      </c>
      <c r="H79">
        <v>10</v>
      </c>
      <c r="I79" s="15">
        <v>45032</v>
      </c>
      <c r="J79" s="11">
        <v>45032</v>
      </c>
      <c r="K79">
        <v>2</v>
      </c>
      <c r="L79" t="s">
        <v>63</v>
      </c>
      <c r="M79" t="s">
        <v>39</v>
      </c>
      <c r="N79" t="s">
        <v>17</v>
      </c>
      <c r="O79">
        <v>51945.3</v>
      </c>
      <c r="P79" t="s">
        <v>20</v>
      </c>
      <c r="Q79">
        <v>8136.3</v>
      </c>
      <c r="R79" s="16">
        <f>delivered_orders_table[[#This Row],[price]]*delivered_orders_table[[#This Row],[quantity]]</f>
        <v>57717</v>
      </c>
    </row>
    <row r="80" spans="1:22" x14ac:dyDescent="0.3">
      <c r="A80">
        <v>40547349</v>
      </c>
      <c r="B80">
        <v>876646</v>
      </c>
      <c r="C80">
        <v>477860</v>
      </c>
      <c r="D80">
        <v>9718</v>
      </c>
      <c r="E80">
        <v>14603</v>
      </c>
      <c r="F80">
        <v>2</v>
      </c>
      <c r="G80">
        <v>0</v>
      </c>
      <c r="H80">
        <v>0</v>
      </c>
      <c r="I80" s="15">
        <v>45035</v>
      </c>
      <c r="J80" s="11">
        <v>45035</v>
      </c>
      <c r="K80">
        <v>5</v>
      </c>
      <c r="L80" t="s">
        <v>343</v>
      </c>
      <c r="M80" t="s">
        <v>39</v>
      </c>
      <c r="N80" t="s">
        <v>15</v>
      </c>
      <c r="O80">
        <v>19436</v>
      </c>
      <c r="P80" t="s">
        <v>21</v>
      </c>
      <c r="Q80">
        <v>-9770</v>
      </c>
      <c r="R80" s="16">
        <f>delivered_orders_table[[#This Row],[price]]*delivered_orders_table[[#This Row],[quantity]]</f>
        <v>19436</v>
      </c>
    </row>
    <row r="81" spans="1:18" hidden="1" x14ac:dyDescent="0.3">
      <c r="A81">
        <v>60090149</v>
      </c>
      <c r="B81">
        <v>671858</v>
      </c>
      <c r="C81">
        <v>748736</v>
      </c>
      <c r="D81">
        <v>14009</v>
      </c>
      <c r="E81">
        <v>5308</v>
      </c>
      <c r="F81">
        <v>2</v>
      </c>
      <c r="G81">
        <v>1400.9</v>
      </c>
      <c r="H81">
        <v>5</v>
      </c>
      <c r="I81" s="15">
        <v>45017</v>
      </c>
      <c r="J81" s="11">
        <v>45017</v>
      </c>
      <c r="K81">
        <v>4</v>
      </c>
      <c r="L81" t="s">
        <v>106</v>
      </c>
      <c r="M81" t="s">
        <v>39</v>
      </c>
      <c r="N81" t="s">
        <v>16</v>
      </c>
      <c r="O81">
        <v>26617.1</v>
      </c>
      <c r="P81" t="s">
        <v>21</v>
      </c>
      <c r="Q81">
        <v>16001.1</v>
      </c>
      <c r="R81" s="16">
        <f>delivered_orders_table[[#This Row],[price]]*delivered_orders_table[[#This Row],[quantity]]</f>
        <v>28018</v>
      </c>
    </row>
    <row r="82" spans="1:18" hidden="1" x14ac:dyDescent="0.3">
      <c r="A82">
        <v>28784915</v>
      </c>
      <c r="B82">
        <v>671858</v>
      </c>
      <c r="C82">
        <v>725600</v>
      </c>
      <c r="D82">
        <v>5280</v>
      </c>
      <c r="E82">
        <v>5308</v>
      </c>
      <c r="F82">
        <v>2</v>
      </c>
      <c r="G82">
        <v>1584</v>
      </c>
      <c r="H82">
        <v>15</v>
      </c>
      <c r="I82" s="15">
        <v>45020</v>
      </c>
      <c r="J82" s="11">
        <v>45020</v>
      </c>
      <c r="K82">
        <v>7</v>
      </c>
      <c r="L82" t="s">
        <v>542</v>
      </c>
      <c r="M82" t="s">
        <v>39</v>
      </c>
      <c r="N82" t="s">
        <v>15</v>
      </c>
      <c r="O82">
        <v>8976</v>
      </c>
      <c r="P82" t="s">
        <v>20</v>
      </c>
      <c r="Q82">
        <v>-1640</v>
      </c>
      <c r="R82" s="16">
        <f>delivered_orders_table[[#This Row],[price]]*delivered_orders_table[[#This Row],[quantity]]</f>
        <v>10560</v>
      </c>
    </row>
    <row r="83" spans="1:18" hidden="1" x14ac:dyDescent="0.3">
      <c r="A83">
        <v>71694994</v>
      </c>
      <c r="B83">
        <v>671858</v>
      </c>
      <c r="C83">
        <v>999484</v>
      </c>
      <c r="D83">
        <v>19831</v>
      </c>
      <c r="E83">
        <v>5308</v>
      </c>
      <c r="F83">
        <v>1</v>
      </c>
      <c r="G83">
        <v>0</v>
      </c>
      <c r="H83">
        <v>0</v>
      </c>
      <c r="I83" s="15">
        <v>45035</v>
      </c>
      <c r="J83" s="11">
        <v>45035</v>
      </c>
      <c r="K83">
        <v>6</v>
      </c>
      <c r="L83" t="s">
        <v>216</v>
      </c>
      <c r="M83" t="s">
        <v>39</v>
      </c>
      <c r="N83" t="s">
        <v>15</v>
      </c>
      <c r="O83">
        <v>19831</v>
      </c>
      <c r="P83" t="s">
        <v>20</v>
      </c>
      <c r="Q83">
        <v>14523</v>
      </c>
      <c r="R83" s="16">
        <f>delivered_orders_table[[#This Row],[price]]*delivered_orders_table[[#This Row],[quantity]]</f>
        <v>19831</v>
      </c>
    </row>
    <row r="84" spans="1:18" hidden="1" x14ac:dyDescent="0.3">
      <c r="A84">
        <v>18429833</v>
      </c>
      <c r="B84">
        <v>671858</v>
      </c>
      <c r="C84">
        <v>442129</v>
      </c>
      <c r="D84">
        <v>2491</v>
      </c>
      <c r="E84">
        <v>5308</v>
      </c>
      <c r="F84">
        <v>1</v>
      </c>
      <c r="G84">
        <v>0</v>
      </c>
      <c r="H84">
        <v>0</v>
      </c>
      <c r="I84" s="15">
        <v>45035</v>
      </c>
      <c r="J84" s="11">
        <v>45035</v>
      </c>
      <c r="K84">
        <v>5</v>
      </c>
      <c r="L84" t="s">
        <v>343</v>
      </c>
      <c r="M84" t="s">
        <v>39</v>
      </c>
      <c r="N84" t="s">
        <v>16</v>
      </c>
      <c r="O84">
        <v>2491</v>
      </c>
      <c r="P84" t="s">
        <v>21</v>
      </c>
      <c r="Q84">
        <v>-2817</v>
      </c>
      <c r="R84" s="16">
        <f>delivered_orders_table[[#This Row],[price]]*delivered_orders_table[[#This Row],[quantity]]</f>
        <v>2491</v>
      </c>
    </row>
    <row r="85" spans="1:18" hidden="1" x14ac:dyDescent="0.3">
      <c r="A85">
        <v>72445234</v>
      </c>
      <c r="B85">
        <v>671858</v>
      </c>
      <c r="C85">
        <v>463807</v>
      </c>
      <c r="D85">
        <v>11565</v>
      </c>
      <c r="E85">
        <v>5308</v>
      </c>
      <c r="F85">
        <v>2</v>
      </c>
      <c r="G85">
        <v>2313</v>
      </c>
      <c r="H85">
        <v>10</v>
      </c>
      <c r="I85" s="15">
        <v>45011</v>
      </c>
      <c r="J85" s="11">
        <v>45011</v>
      </c>
      <c r="K85">
        <v>6</v>
      </c>
      <c r="L85" t="s">
        <v>422</v>
      </c>
      <c r="M85" t="s">
        <v>39</v>
      </c>
      <c r="N85" t="s">
        <v>18</v>
      </c>
      <c r="O85">
        <v>20817</v>
      </c>
      <c r="P85" t="s">
        <v>23</v>
      </c>
      <c r="Q85">
        <v>10201</v>
      </c>
      <c r="R85" s="16">
        <f>delivered_orders_table[[#This Row],[price]]*delivered_orders_table[[#This Row],[quantity]]</f>
        <v>23130</v>
      </c>
    </row>
    <row r="86" spans="1:18" hidden="1" x14ac:dyDescent="0.3">
      <c r="A86">
        <v>32814819</v>
      </c>
      <c r="B86">
        <v>671858</v>
      </c>
      <c r="C86">
        <v>540881</v>
      </c>
      <c r="D86">
        <v>14421</v>
      </c>
      <c r="E86">
        <v>5308</v>
      </c>
      <c r="F86">
        <v>2</v>
      </c>
      <c r="G86">
        <v>1442.1</v>
      </c>
      <c r="H86">
        <v>5</v>
      </c>
      <c r="I86" s="15">
        <v>45022</v>
      </c>
      <c r="J86" s="11">
        <v>45022</v>
      </c>
      <c r="K86">
        <v>1</v>
      </c>
      <c r="L86" t="s">
        <v>206</v>
      </c>
      <c r="M86" t="s">
        <v>39</v>
      </c>
      <c r="N86" t="s">
        <v>18</v>
      </c>
      <c r="O86">
        <v>27399.9</v>
      </c>
      <c r="P86" t="s">
        <v>23</v>
      </c>
      <c r="Q86">
        <v>16783.900000000001</v>
      </c>
      <c r="R86" s="16">
        <f>delivered_orders_table[[#This Row],[price]]*delivered_orders_table[[#This Row],[quantity]]</f>
        <v>28842</v>
      </c>
    </row>
    <row r="87" spans="1:18" hidden="1" x14ac:dyDescent="0.3">
      <c r="A87">
        <v>81690398</v>
      </c>
      <c r="B87">
        <v>671858</v>
      </c>
      <c r="C87">
        <v>245903</v>
      </c>
      <c r="D87">
        <v>17954</v>
      </c>
      <c r="E87">
        <v>5308</v>
      </c>
      <c r="F87">
        <v>2</v>
      </c>
      <c r="G87">
        <v>1795.4</v>
      </c>
      <c r="H87">
        <v>5</v>
      </c>
      <c r="I87" s="15">
        <v>45017</v>
      </c>
      <c r="J87" s="11">
        <v>45017</v>
      </c>
      <c r="K87">
        <v>4</v>
      </c>
      <c r="L87" t="s">
        <v>106</v>
      </c>
      <c r="M87" t="s">
        <v>39</v>
      </c>
      <c r="N87" t="s">
        <v>16</v>
      </c>
      <c r="O87">
        <v>34112.6</v>
      </c>
      <c r="P87" t="s">
        <v>20</v>
      </c>
      <c r="Q87">
        <v>23496.6</v>
      </c>
      <c r="R87" s="16">
        <f>delivered_orders_table[[#This Row],[price]]*delivered_orders_table[[#This Row],[quantity]]</f>
        <v>35908</v>
      </c>
    </row>
    <row r="88" spans="1:18" hidden="1" x14ac:dyDescent="0.3">
      <c r="A88">
        <v>75575808</v>
      </c>
      <c r="B88">
        <v>671858</v>
      </c>
      <c r="C88">
        <v>217094</v>
      </c>
      <c r="D88">
        <v>18970</v>
      </c>
      <c r="E88">
        <v>5308</v>
      </c>
      <c r="F88">
        <v>2</v>
      </c>
      <c r="G88">
        <v>3794</v>
      </c>
      <c r="H88">
        <v>10</v>
      </c>
      <c r="I88" s="15">
        <v>45037</v>
      </c>
      <c r="J88" s="11">
        <v>45037</v>
      </c>
      <c r="K88">
        <v>3</v>
      </c>
      <c r="L88" t="s">
        <v>343</v>
      </c>
      <c r="M88" t="s">
        <v>39</v>
      </c>
      <c r="N88" t="s">
        <v>17</v>
      </c>
      <c r="O88">
        <v>34146</v>
      </c>
      <c r="P88" t="s">
        <v>23</v>
      </c>
      <c r="Q88">
        <v>23530</v>
      </c>
      <c r="R88" s="16">
        <f>delivered_orders_table[[#This Row],[price]]*delivered_orders_table[[#This Row],[quantity]]</f>
        <v>37940</v>
      </c>
    </row>
    <row r="89" spans="1:18" hidden="1" x14ac:dyDescent="0.3">
      <c r="A89">
        <v>72732043</v>
      </c>
      <c r="B89">
        <v>671858</v>
      </c>
      <c r="C89">
        <v>686208</v>
      </c>
      <c r="D89">
        <v>8536</v>
      </c>
      <c r="E89">
        <v>5308</v>
      </c>
      <c r="F89">
        <v>2</v>
      </c>
      <c r="G89">
        <v>853.6</v>
      </c>
      <c r="H89">
        <v>5</v>
      </c>
      <c r="I89" s="15">
        <v>45040</v>
      </c>
      <c r="J89" s="11">
        <v>45040</v>
      </c>
      <c r="K89">
        <v>3</v>
      </c>
      <c r="L89" t="s">
        <v>151</v>
      </c>
      <c r="M89" t="s">
        <v>39</v>
      </c>
      <c r="N89" t="s">
        <v>18</v>
      </c>
      <c r="O89">
        <v>16218.4</v>
      </c>
      <c r="P89" t="s">
        <v>23</v>
      </c>
      <c r="Q89">
        <v>5602.4</v>
      </c>
      <c r="R89" s="16">
        <f>delivered_orders_table[[#This Row],[price]]*delivered_orders_table[[#This Row],[quantity]]</f>
        <v>17072</v>
      </c>
    </row>
    <row r="90" spans="1:18" hidden="1" x14ac:dyDescent="0.3">
      <c r="A90">
        <v>65625330</v>
      </c>
      <c r="B90">
        <v>671858</v>
      </c>
      <c r="C90">
        <v>821121</v>
      </c>
      <c r="D90">
        <v>18931</v>
      </c>
      <c r="E90">
        <v>5308</v>
      </c>
      <c r="F90">
        <v>1</v>
      </c>
      <c r="G90">
        <v>0</v>
      </c>
      <c r="H90">
        <v>0</v>
      </c>
      <c r="I90" s="15">
        <v>45032</v>
      </c>
      <c r="J90" s="11">
        <v>45032</v>
      </c>
      <c r="K90">
        <v>6</v>
      </c>
      <c r="L90" t="s">
        <v>290</v>
      </c>
      <c r="M90" t="s">
        <v>39</v>
      </c>
      <c r="N90" t="s">
        <v>18</v>
      </c>
      <c r="O90">
        <v>18931</v>
      </c>
      <c r="P90" t="s">
        <v>21</v>
      </c>
      <c r="Q90">
        <v>13623</v>
      </c>
      <c r="R90" s="16">
        <f>delivered_orders_table[[#This Row],[price]]*delivered_orders_table[[#This Row],[quantity]]</f>
        <v>18931</v>
      </c>
    </row>
    <row r="91" spans="1:18" hidden="1" x14ac:dyDescent="0.3">
      <c r="A91">
        <v>22517517</v>
      </c>
      <c r="B91">
        <v>671858</v>
      </c>
      <c r="C91">
        <v>489362</v>
      </c>
      <c r="D91">
        <v>8239</v>
      </c>
      <c r="E91">
        <v>5308</v>
      </c>
      <c r="F91">
        <v>3</v>
      </c>
      <c r="G91">
        <v>0</v>
      </c>
      <c r="H91">
        <v>0</v>
      </c>
      <c r="I91" s="15">
        <v>45016</v>
      </c>
      <c r="J91" s="11">
        <v>45016</v>
      </c>
      <c r="K91">
        <v>3</v>
      </c>
      <c r="L91" t="s">
        <v>128</v>
      </c>
      <c r="M91" t="s">
        <v>39</v>
      </c>
      <c r="N91" t="s">
        <v>15</v>
      </c>
      <c r="O91">
        <v>24717</v>
      </c>
      <c r="P91" t="s">
        <v>22</v>
      </c>
      <c r="Q91">
        <v>8793</v>
      </c>
      <c r="R91" s="16">
        <f>delivered_orders_table[[#This Row],[price]]*delivered_orders_table[[#This Row],[quantity]]</f>
        <v>24717</v>
      </c>
    </row>
    <row r="92" spans="1:18" hidden="1" x14ac:dyDescent="0.3">
      <c r="A92">
        <v>57572279</v>
      </c>
      <c r="B92">
        <v>191161</v>
      </c>
      <c r="C92">
        <v>872036</v>
      </c>
      <c r="D92">
        <v>18058</v>
      </c>
      <c r="E92">
        <v>2243</v>
      </c>
      <c r="F92">
        <v>1</v>
      </c>
      <c r="G92">
        <v>1805.8</v>
      </c>
      <c r="H92">
        <v>10</v>
      </c>
      <c r="I92" s="15">
        <v>45029</v>
      </c>
      <c r="J92" s="11">
        <v>45029</v>
      </c>
      <c r="K92">
        <v>5</v>
      </c>
      <c r="L92" t="s">
        <v>63</v>
      </c>
      <c r="M92" t="s">
        <v>39</v>
      </c>
      <c r="N92" t="s">
        <v>15</v>
      </c>
      <c r="O92">
        <v>16252.2</v>
      </c>
      <c r="P92" t="s">
        <v>20</v>
      </c>
      <c r="Q92">
        <v>14009.2</v>
      </c>
      <c r="R92" s="16">
        <f>delivered_orders_table[[#This Row],[price]]*delivered_orders_table[[#This Row],[quantity]]</f>
        <v>18058</v>
      </c>
    </row>
    <row r="93" spans="1:18" hidden="1" x14ac:dyDescent="0.3">
      <c r="A93">
        <v>91197624</v>
      </c>
      <c r="B93">
        <v>191161</v>
      </c>
      <c r="C93">
        <v>440497</v>
      </c>
      <c r="D93">
        <v>14431</v>
      </c>
      <c r="E93">
        <v>2243</v>
      </c>
      <c r="F93">
        <v>1</v>
      </c>
      <c r="G93">
        <v>0</v>
      </c>
      <c r="H93">
        <v>0</v>
      </c>
      <c r="I93" s="15">
        <v>45034</v>
      </c>
      <c r="J93" s="11">
        <v>45034</v>
      </c>
      <c r="K93">
        <v>3</v>
      </c>
      <c r="L93" t="s">
        <v>458</v>
      </c>
      <c r="M93" t="s">
        <v>39</v>
      </c>
      <c r="N93" t="s">
        <v>16</v>
      </c>
      <c r="O93">
        <v>14431</v>
      </c>
      <c r="P93" t="s">
        <v>21</v>
      </c>
      <c r="Q93">
        <v>12188</v>
      </c>
      <c r="R93" s="16">
        <f>delivered_orders_table[[#This Row],[price]]*delivered_orders_table[[#This Row],[quantity]]</f>
        <v>14431</v>
      </c>
    </row>
    <row r="94" spans="1:18" hidden="1" x14ac:dyDescent="0.3">
      <c r="A94">
        <v>19898653</v>
      </c>
      <c r="B94">
        <v>191161</v>
      </c>
      <c r="C94">
        <v>885428</v>
      </c>
      <c r="D94">
        <v>15687</v>
      </c>
      <c r="E94">
        <v>2243</v>
      </c>
      <c r="F94">
        <v>1</v>
      </c>
      <c r="G94">
        <v>0</v>
      </c>
      <c r="H94">
        <v>0</v>
      </c>
      <c r="I94" s="15">
        <v>45016</v>
      </c>
      <c r="J94" s="11">
        <v>45016</v>
      </c>
      <c r="K94">
        <v>5</v>
      </c>
      <c r="L94" t="s">
        <v>106</v>
      </c>
      <c r="M94" t="s">
        <v>39</v>
      </c>
      <c r="N94" t="s">
        <v>152</v>
      </c>
      <c r="O94">
        <v>15687</v>
      </c>
      <c r="P94" t="s">
        <v>23</v>
      </c>
      <c r="Q94">
        <v>13444</v>
      </c>
      <c r="R94" s="16">
        <f>delivered_orders_table[[#This Row],[price]]*delivered_orders_table[[#This Row],[quantity]]</f>
        <v>15687</v>
      </c>
    </row>
    <row r="95" spans="1:18" hidden="1" x14ac:dyDescent="0.3">
      <c r="A95">
        <v>21257528</v>
      </c>
      <c r="B95">
        <v>191161</v>
      </c>
      <c r="C95">
        <v>494450</v>
      </c>
      <c r="D95">
        <v>15849</v>
      </c>
      <c r="E95">
        <v>2243</v>
      </c>
      <c r="F95">
        <v>1</v>
      </c>
      <c r="G95">
        <v>0</v>
      </c>
      <c r="H95">
        <v>0</v>
      </c>
      <c r="I95" s="15">
        <v>45029</v>
      </c>
      <c r="J95" s="11">
        <v>45029</v>
      </c>
      <c r="K95">
        <v>1</v>
      </c>
      <c r="L95" t="s">
        <v>451</v>
      </c>
      <c r="M95" t="s">
        <v>39</v>
      </c>
      <c r="N95" t="s">
        <v>17</v>
      </c>
      <c r="O95">
        <v>15849</v>
      </c>
      <c r="P95" t="s">
        <v>20</v>
      </c>
      <c r="Q95">
        <v>13606</v>
      </c>
      <c r="R95" s="16">
        <f>delivered_orders_table[[#This Row],[price]]*delivered_orders_table[[#This Row],[quantity]]</f>
        <v>15849</v>
      </c>
    </row>
    <row r="96" spans="1:18" hidden="1" x14ac:dyDescent="0.3">
      <c r="A96">
        <v>13885234</v>
      </c>
      <c r="B96">
        <v>191161</v>
      </c>
      <c r="C96">
        <v>631228</v>
      </c>
      <c r="D96">
        <v>6049</v>
      </c>
      <c r="E96">
        <v>2243</v>
      </c>
      <c r="F96">
        <v>1</v>
      </c>
      <c r="G96">
        <v>1209.8</v>
      </c>
      <c r="H96">
        <v>20</v>
      </c>
      <c r="I96" s="15">
        <v>45038</v>
      </c>
      <c r="J96" s="11">
        <v>45038</v>
      </c>
      <c r="K96">
        <v>6</v>
      </c>
      <c r="L96" t="s">
        <v>502</v>
      </c>
      <c r="M96" t="s">
        <v>39</v>
      </c>
      <c r="N96" t="s">
        <v>16</v>
      </c>
      <c r="O96">
        <v>4839.2</v>
      </c>
      <c r="P96" t="s">
        <v>21</v>
      </c>
      <c r="Q96">
        <v>2596.1999999999998</v>
      </c>
      <c r="R96" s="16">
        <f>delivered_orders_table[[#This Row],[price]]*delivered_orders_table[[#This Row],[quantity]]</f>
        <v>6049</v>
      </c>
    </row>
    <row r="97" spans="1:18" hidden="1" x14ac:dyDescent="0.3">
      <c r="A97">
        <v>15917225</v>
      </c>
      <c r="B97">
        <v>191161</v>
      </c>
      <c r="C97">
        <v>735239</v>
      </c>
      <c r="D97">
        <v>6014</v>
      </c>
      <c r="E97">
        <v>2243</v>
      </c>
      <c r="F97">
        <v>2</v>
      </c>
      <c r="G97">
        <v>601.4</v>
      </c>
      <c r="H97">
        <v>5</v>
      </c>
      <c r="I97" s="15">
        <v>45031</v>
      </c>
      <c r="J97" s="11">
        <v>45031</v>
      </c>
      <c r="K97">
        <v>7</v>
      </c>
      <c r="L97" t="s">
        <v>290</v>
      </c>
      <c r="M97" t="s">
        <v>39</v>
      </c>
      <c r="N97" t="s">
        <v>152</v>
      </c>
      <c r="O97">
        <v>11426.6</v>
      </c>
      <c r="P97" t="s">
        <v>21</v>
      </c>
      <c r="Q97">
        <v>6940.6</v>
      </c>
      <c r="R97" s="16">
        <f>delivered_orders_table[[#This Row],[price]]*delivered_orders_table[[#This Row],[quantity]]</f>
        <v>12028</v>
      </c>
    </row>
    <row r="98" spans="1:18" hidden="1" x14ac:dyDescent="0.3">
      <c r="A98">
        <v>26821075</v>
      </c>
      <c r="B98">
        <v>719176</v>
      </c>
      <c r="C98">
        <v>960397</v>
      </c>
      <c r="D98">
        <v>15817</v>
      </c>
      <c r="E98">
        <v>819</v>
      </c>
      <c r="F98">
        <v>4</v>
      </c>
      <c r="G98">
        <v>6326.8</v>
      </c>
      <c r="H98">
        <v>10</v>
      </c>
      <c r="I98" s="15">
        <v>45027</v>
      </c>
      <c r="J98" s="11">
        <v>45027</v>
      </c>
      <c r="K98">
        <v>5</v>
      </c>
      <c r="L98" t="s">
        <v>363</v>
      </c>
      <c r="M98" t="s">
        <v>39</v>
      </c>
      <c r="N98" t="s">
        <v>15</v>
      </c>
      <c r="O98">
        <v>56941.2</v>
      </c>
      <c r="P98" t="s">
        <v>22</v>
      </c>
      <c r="Q98">
        <v>53665.2</v>
      </c>
      <c r="R98" s="16">
        <f>delivered_orders_table[[#This Row],[price]]*delivered_orders_table[[#This Row],[quantity]]</f>
        <v>63268</v>
      </c>
    </row>
    <row r="99" spans="1:18" hidden="1" x14ac:dyDescent="0.3">
      <c r="A99">
        <v>15684813</v>
      </c>
      <c r="B99">
        <v>719176</v>
      </c>
      <c r="C99">
        <v>437730</v>
      </c>
      <c r="D99">
        <v>2764</v>
      </c>
      <c r="E99">
        <v>819</v>
      </c>
      <c r="F99">
        <v>1</v>
      </c>
      <c r="G99">
        <v>0</v>
      </c>
      <c r="H99">
        <v>0</v>
      </c>
      <c r="I99" s="15">
        <v>45041</v>
      </c>
      <c r="J99" s="11">
        <v>45041</v>
      </c>
      <c r="K99">
        <v>4</v>
      </c>
      <c r="L99" t="s">
        <v>98</v>
      </c>
      <c r="M99" t="s">
        <v>39</v>
      </c>
      <c r="N99" t="s">
        <v>16</v>
      </c>
      <c r="O99">
        <v>2764</v>
      </c>
      <c r="P99" t="s">
        <v>21</v>
      </c>
      <c r="Q99">
        <v>1945</v>
      </c>
      <c r="R99" s="16">
        <f>delivered_orders_table[[#This Row],[price]]*delivered_orders_table[[#This Row],[quantity]]</f>
        <v>2764</v>
      </c>
    </row>
    <row r="100" spans="1:18" hidden="1" x14ac:dyDescent="0.3">
      <c r="A100">
        <v>57113566</v>
      </c>
      <c r="B100">
        <v>719176</v>
      </c>
      <c r="C100">
        <v>217094</v>
      </c>
      <c r="D100">
        <v>17971</v>
      </c>
      <c r="E100">
        <v>819</v>
      </c>
      <c r="F100">
        <v>2</v>
      </c>
      <c r="G100">
        <v>5391.3</v>
      </c>
      <c r="H100">
        <v>15</v>
      </c>
      <c r="I100" s="15">
        <v>45038</v>
      </c>
      <c r="J100" s="11">
        <v>45038</v>
      </c>
      <c r="K100">
        <v>5</v>
      </c>
      <c r="L100" t="s">
        <v>151</v>
      </c>
      <c r="M100" t="s">
        <v>39</v>
      </c>
      <c r="N100" t="s">
        <v>15</v>
      </c>
      <c r="O100">
        <v>30550.7</v>
      </c>
      <c r="P100" t="s">
        <v>22</v>
      </c>
      <c r="Q100">
        <v>28912.7</v>
      </c>
      <c r="R100" s="16">
        <f>delivered_orders_table[[#This Row],[price]]*delivered_orders_table[[#This Row],[quantity]]</f>
        <v>35942</v>
      </c>
    </row>
    <row r="101" spans="1:18" hidden="1" x14ac:dyDescent="0.3">
      <c r="A101">
        <v>46698468</v>
      </c>
      <c r="B101">
        <v>719176</v>
      </c>
      <c r="C101">
        <v>444312</v>
      </c>
      <c r="D101">
        <v>19015</v>
      </c>
      <c r="E101">
        <v>819</v>
      </c>
      <c r="F101">
        <v>2</v>
      </c>
      <c r="G101">
        <v>0</v>
      </c>
      <c r="H101">
        <v>0</v>
      </c>
      <c r="I101" s="15">
        <v>45019</v>
      </c>
      <c r="J101" s="11">
        <v>45019</v>
      </c>
      <c r="K101">
        <v>4</v>
      </c>
      <c r="L101" t="s">
        <v>206</v>
      </c>
      <c r="M101" t="s">
        <v>39</v>
      </c>
      <c r="N101" t="s">
        <v>16</v>
      </c>
      <c r="O101">
        <v>38030</v>
      </c>
      <c r="P101" t="s">
        <v>20</v>
      </c>
      <c r="Q101">
        <v>36392</v>
      </c>
      <c r="R101" s="16">
        <f>delivered_orders_table[[#This Row],[price]]*delivered_orders_table[[#This Row],[quantity]]</f>
        <v>38030</v>
      </c>
    </row>
    <row r="102" spans="1:18" hidden="1" x14ac:dyDescent="0.3">
      <c r="A102">
        <v>94560158</v>
      </c>
      <c r="B102">
        <v>719176</v>
      </c>
      <c r="C102">
        <v>274316</v>
      </c>
      <c r="D102">
        <v>1495</v>
      </c>
      <c r="E102">
        <v>819</v>
      </c>
      <c r="F102">
        <v>1</v>
      </c>
      <c r="G102">
        <v>0</v>
      </c>
      <c r="H102">
        <v>0</v>
      </c>
      <c r="I102" s="15">
        <v>45031</v>
      </c>
      <c r="J102" s="11">
        <v>45031</v>
      </c>
      <c r="K102">
        <v>1</v>
      </c>
      <c r="L102" t="s">
        <v>363</v>
      </c>
      <c r="M102" t="s">
        <v>39</v>
      </c>
      <c r="N102" t="s">
        <v>16</v>
      </c>
      <c r="O102">
        <v>1495</v>
      </c>
      <c r="P102" t="s">
        <v>22</v>
      </c>
      <c r="Q102">
        <v>676</v>
      </c>
      <c r="R102" s="16">
        <f>delivered_orders_table[[#This Row],[price]]*delivered_orders_table[[#This Row],[quantity]]</f>
        <v>1495</v>
      </c>
    </row>
    <row r="103" spans="1:18" hidden="1" x14ac:dyDescent="0.3">
      <c r="A103">
        <v>99514287</v>
      </c>
      <c r="B103">
        <v>719176</v>
      </c>
      <c r="C103">
        <v>842818</v>
      </c>
      <c r="D103">
        <v>14046</v>
      </c>
      <c r="E103">
        <v>819</v>
      </c>
      <c r="F103">
        <v>4</v>
      </c>
      <c r="G103">
        <v>0</v>
      </c>
      <c r="H103">
        <v>0</v>
      </c>
      <c r="I103" s="15">
        <v>45043</v>
      </c>
      <c r="J103" s="11">
        <v>45043</v>
      </c>
      <c r="K103">
        <v>2</v>
      </c>
      <c r="L103" t="s">
        <v>98</v>
      </c>
      <c r="M103" t="s">
        <v>39</v>
      </c>
      <c r="N103" t="s">
        <v>18</v>
      </c>
      <c r="O103">
        <v>56184</v>
      </c>
      <c r="P103" t="s">
        <v>20</v>
      </c>
      <c r="Q103">
        <v>52908</v>
      </c>
      <c r="R103" s="16">
        <f>delivered_orders_table[[#This Row],[price]]*delivered_orders_table[[#This Row],[quantity]]</f>
        <v>56184</v>
      </c>
    </row>
    <row r="104" spans="1:18" hidden="1" x14ac:dyDescent="0.3">
      <c r="A104">
        <v>95125977</v>
      </c>
      <c r="B104">
        <v>719176</v>
      </c>
      <c r="C104">
        <v>266418</v>
      </c>
      <c r="D104">
        <v>17730</v>
      </c>
      <c r="E104">
        <v>819</v>
      </c>
      <c r="F104">
        <v>3</v>
      </c>
      <c r="G104">
        <v>0</v>
      </c>
      <c r="H104">
        <v>0</v>
      </c>
      <c r="I104" s="15">
        <v>45014</v>
      </c>
      <c r="J104" s="11">
        <v>45014</v>
      </c>
      <c r="K104">
        <v>5</v>
      </c>
      <c r="L104" t="s">
        <v>128</v>
      </c>
      <c r="M104" t="s">
        <v>39</v>
      </c>
      <c r="N104" t="s">
        <v>15</v>
      </c>
      <c r="O104">
        <v>53190</v>
      </c>
      <c r="P104" t="s">
        <v>22</v>
      </c>
      <c r="Q104">
        <v>50733</v>
      </c>
      <c r="R104" s="16">
        <f>delivered_orders_table[[#This Row],[price]]*delivered_orders_table[[#This Row],[quantity]]</f>
        <v>53190</v>
      </c>
    </row>
    <row r="105" spans="1:18" hidden="1" x14ac:dyDescent="0.3">
      <c r="A105">
        <v>71510041</v>
      </c>
      <c r="B105">
        <v>719176</v>
      </c>
      <c r="C105">
        <v>776680</v>
      </c>
      <c r="D105">
        <v>3733</v>
      </c>
      <c r="E105">
        <v>819</v>
      </c>
      <c r="F105">
        <v>3</v>
      </c>
      <c r="G105">
        <v>0</v>
      </c>
      <c r="H105">
        <v>0</v>
      </c>
      <c r="I105" s="15">
        <v>45014</v>
      </c>
      <c r="J105" s="11">
        <v>45014</v>
      </c>
      <c r="K105">
        <v>7</v>
      </c>
      <c r="L105" t="s">
        <v>106</v>
      </c>
      <c r="M105" t="s">
        <v>39</v>
      </c>
      <c r="N105" t="s">
        <v>15</v>
      </c>
      <c r="O105">
        <v>11199</v>
      </c>
      <c r="P105" t="s">
        <v>23</v>
      </c>
      <c r="Q105">
        <v>8742</v>
      </c>
      <c r="R105" s="16">
        <f>delivered_orders_table[[#This Row],[price]]*delivered_orders_table[[#This Row],[quantity]]</f>
        <v>11199</v>
      </c>
    </row>
    <row r="106" spans="1:18" hidden="1" x14ac:dyDescent="0.3">
      <c r="A106">
        <v>98437437</v>
      </c>
      <c r="B106">
        <v>872246</v>
      </c>
      <c r="C106">
        <v>660295</v>
      </c>
      <c r="D106">
        <v>7819</v>
      </c>
      <c r="E106">
        <v>8679</v>
      </c>
      <c r="F106">
        <v>4</v>
      </c>
      <c r="G106">
        <v>0</v>
      </c>
      <c r="H106">
        <v>0</v>
      </c>
      <c r="I106" s="15">
        <v>45035</v>
      </c>
      <c r="J106" s="11">
        <v>45035</v>
      </c>
      <c r="K106">
        <v>1</v>
      </c>
      <c r="L106" t="s">
        <v>452</v>
      </c>
      <c r="M106" t="s">
        <v>39</v>
      </c>
      <c r="N106" t="s">
        <v>16</v>
      </c>
      <c r="O106">
        <v>31276</v>
      </c>
      <c r="P106" t="s">
        <v>21</v>
      </c>
      <c r="Q106">
        <v>-3440</v>
      </c>
      <c r="R106" s="16">
        <f>delivered_orders_table[[#This Row],[price]]*delivered_orders_table[[#This Row],[quantity]]</f>
        <v>31276</v>
      </c>
    </row>
    <row r="107" spans="1:18" hidden="1" x14ac:dyDescent="0.3">
      <c r="A107">
        <v>92906016</v>
      </c>
      <c r="B107">
        <v>872246</v>
      </c>
      <c r="C107">
        <v>630720</v>
      </c>
      <c r="D107">
        <v>3052</v>
      </c>
      <c r="E107">
        <v>8679</v>
      </c>
      <c r="F107">
        <v>1</v>
      </c>
      <c r="G107">
        <v>0</v>
      </c>
      <c r="H107">
        <v>0</v>
      </c>
      <c r="I107" s="15">
        <v>45016</v>
      </c>
      <c r="J107" s="11">
        <v>45016</v>
      </c>
      <c r="K107">
        <v>5</v>
      </c>
      <c r="L107" t="s">
        <v>106</v>
      </c>
      <c r="M107" t="s">
        <v>39</v>
      </c>
      <c r="N107" t="s">
        <v>18</v>
      </c>
      <c r="O107">
        <v>3052</v>
      </c>
      <c r="P107" t="s">
        <v>20</v>
      </c>
      <c r="Q107">
        <v>-5627</v>
      </c>
      <c r="R107" s="16">
        <f>delivered_orders_table[[#This Row],[price]]*delivered_orders_table[[#This Row],[quantity]]</f>
        <v>3052</v>
      </c>
    </row>
    <row r="108" spans="1:18" hidden="1" x14ac:dyDescent="0.3">
      <c r="A108">
        <v>43257324</v>
      </c>
      <c r="B108">
        <v>872246</v>
      </c>
      <c r="C108">
        <v>614664</v>
      </c>
      <c r="D108">
        <v>19399</v>
      </c>
      <c r="E108">
        <v>8679</v>
      </c>
      <c r="F108">
        <v>2</v>
      </c>
      <c r="G108">
        <v>5819.7</v>
      </c>
      <c r="H108">
        <v>15</v>
      </c>
      <c r="I108" s="15">
        <v>45018</v>
      </c>
      <c r="J108" s="11">
        <v>45018</v>
      </c>
      <c r="K108">
        <v>7</v>
      </c>
      <c r="L108" t="s">
        <v>138</v>
      </c>
      <c r="M108" t="s">
        <v>39</v>
      </c>
      <c r="N108" t="s">
        <v>15</v>
      </c>
      <c r="O108">
        <v>32978.300000000003</v>
      </c>
      <c r="P108" t="s">
        <v>23</v>
      </c>
      <c r="Q108">
        <v>15620.3</v>
      </c>
      <c r="R108" s="16">
        <f>delivered_orders_table[[#This Row],[price]]*delivered_orders_table[[#This Row],[quantity]]</f>
        <v>38798</v>
      </c>
    </row>
    <row r="109" spans="1:18" hidden="1" x14ac:dyDescent="0.3">
      <c r="A109">
        <v>39369404</v>
      </c>
      <c r="B109">
        <v>809570</v>
      </c>
      <c r="C109">
        <v>419162</v>
      </c>
      <c r="D109">
        <v>14191</v>
      </c>
      <c r="E109">
        <v>10780</v>
      </c>
      <c r="F109">
        <v>3</v>
      </c>
      <c r="G109">
        <v>2128.65</v>
      </c>
      <c r="H109">
        <v>5</v>
      </c>
      <c r="I109" s="15">
        <v>45011</v>
      </c>
      <c r="J109" s="11">
        <v>45011</v>
      </c>
      <c r="K109">
        <v>6</v>
      </c>
      <c r="L109" t="s">
        <v>422</v>
      </c>
      <c r="M109" t="s">
        <v>39</v>
      </c>
      <c r="N109" t="s">
        <v>15</v>
      </c>
      <c r="O109">
        <v>40444.35</v>
      </c>
      <c r="P109" t="s">
        <v>21</v>
      </c>
      <c r="Q109">
        <v>8104.35</v>
      </c>
      <c r="R109" s="16">
        <f>delivered_orders_table[[#This Row],[price]]*delivered_orders_table[[#This Row],[quantity]]</f>
        <v>42573</v>
      </c>
    </row>
    <row r="110" spans="1:18" hidden="1" x14ac:dyDescent="0.3">
      <c r="A110">
        <v>89289163</v>
      </c>
      <c r="B110">
        <v>809570</v>
      </c>
      <c r="C110">
        <v>331113</v>
      </c>
      <c r="D110">
        <v>10990</v>
      </c>
      <c r="E110">
        <v>10780</v>
      </c>
      <c r="F110">
        <v>1</v>
      </c>
      <c r="G110">
        <v>0</v>
      </c>
      <c r="H110">
        <v>0</v>
      </c>
      <c r="I110" s="15">
        <v>45027</v>
      </c>
      <c r="J110" s="11">
        <v>45027</v>
      </c>
      <c r="K110">
        <v>4</v>
      </c>
      <c r="L110" t="s">
        <v>289</v>
      </c>
      <c r="M110" t="s">
        <v>39</v>
      </c>
      <c r="N110" t="s">
        <v>15</v>
      </c>
      <c r="O110">
        <v>10990</v>
      </c>
      <c r="P110" t="s">
        <v>20</v>
      </c>
      <c r="Q110">
        <v>210</v>
      </c>
      <c r="R110" s="16">
        <f>delivered_orders_table[[#This Row],[price]]*delivered_orders_table[[#This Row],[quantity]]</f>
        <v>10990</v>
      </c>
    </row>
    <row r="111" spans="1:18" hidden="1" x14ac:dyDescent="0.3">
      <c r="A111">
        <v>73380252</v>
      </c>
      <c r="B111">
        <v>809570</v>
      </c>
      <c r="C111">
        <v>470343</v>
      </c>
      <c r="D111">
        <v>10133</v>
      </c>
      <c r="E111">
        <v>10780</v>
      </c>
      <c r="F111">
        <v>1</v>
      </c>
      <c r="G111">
        <v>0</v>
      </c>
      <c r="H111">
        <v>0</v>
      </c>
      <c r="I111" s="15">
        <v>45027</v>
      </c>
      <c r="J111" s="11">
        <v>45027</v>
      </c>
      <c r="K111">
        <v>4</v>
      </c>
      <c r="L111" t="s">
        <v>289</v>
      </c>
      <c r="M111" t="s">
        <v>39</v>
      </c>
      <c r="N111" t="s">
        <v>15</v>
      </c>
      <c r="O111">
        <v>10133</v>
      </c>
      <c r="P111" t="s">
        <v>21</v>
      </c>
      <c r="Q111">
        <v>-647</v>
      </c>
      <c r="R111" s="16">
        <f>delivered_orders_table[[#This Row],[price]]*delivered_orders_table[[#This Row],[quantity]]</f>
        <v>10133</v>
      </c>
    </row>
    <row r="112" spans="1:18" hidden="1" x14ac:dyDescent="0.3">
      <c r="A112">
        <v>41240803</v>
      </c>
      <c r="B112">
        <v>809570</v>
      </c>
      <c r="C112">
        <v>201258</v>
      </c>
      <c r="D112">
        <v>6391</v>
      </c>
      <c r="E112">
        <v>10780</v>
      </c>
      <c r="F112">
        <v>2</v>
      </c>
      <c r="G112">
        <v>639.1</v>
      </c>
      <c r="H112">
        <v>5</v>
      </c>
      <c r="I112" s="15">
        <v>45027</v>
      </c>
      <c r="J112" s="11">
        <v>45027</v>
      </c>
      <c r="K112">
        <v>7</v>
      </c>
      <c r="L112" t="s">
        <v>63</v>
      </c>
      <c r="M112" t="s">
        <v>39</v>
      </c>
      <c r="N112" t="s">
        <v>18</v>
      </c>
      <c r="O112">
        <v>12142.9</v>
      </c>
      <c r="P112" t="s">
        <v>22</v>
      </c>
      <c r="Q112">
        <v>-9417.1</v>
      </c>
      <c r="R112" s="16">
        <f>delivered_orders_table[[#This Row],[price]]*delivered_orders_table[[#This Row],[quantity]]</f>
        <v>12782</v>
      </c>
    </row>
    <row r="113" spans="1:18" hidden="1" x14ac:dyDescent="0.3">
      <c r="A113">
        <v>46890134</v>
      </c>
      <c r="B113">
        <v>809570</v>
      </c>
      <c r="C113">
        <v>594609</v>
      </c>
      <c r="D113">
        <v>2901</v>
      </c>
      <c r="E113">
        <v>10780</v>
      </c>
      <c r="F113">
        <v>1</v>
      </c>
      <c r="G113">
        <v>435.15</v>
      </c>
      <c r="H113">
        <v>15</v>
      </c>
      <c r="I113" s="15">
        <v>45012</v>
      </c>
      <c r="J113" s="11">
        <v>45012</v>
      </c>
      <c r="K113">
        <v>5</v>
      </c>
      <c r="L113" t="s">
        <v>422</v>
      </c>
      <c r="M113" t="s">
        <v>39</v>
      </c>
      <c r="N113" t="s">
        <v>18</v>
      </c>
      <c r="O113">
        <v>2465.85</v>
      </c>
      <c r="P113" t="s">
        <v>21</v>
      </c>
      <c r="Q113">
        <v>-8314.15</v>
      </c>
      <c r="R113" s="16">
        <f>delivered_orders_table[[#This Row],[price]]*delivered_orders_table[[#This Row],[quantity]]</f>
        <v>2901</v>
      </c>
    </row>
    <row r="114" spans="1:18" hidden="1" x14ac:dyDescent="0.3">
      <c r="A114">
        <v>32059232</v>
      </c>
      <c r="B114">
        <v>809570</v>
      </c>
      <c r="C114">
        <v>647180</v>
      </c>
      <c r="D114">
        <v>2113</v>
      </c>
      <c r="E114">
        <v>10780</v>
      </c>
      <c r="F114">
        <v>2</v>
      </c>
      <c r="G114">
        <v>845.2</v>
      </c>
      <c r="H114">
        <v>20</v>
      </c>
      <c r="I114" s="15">
        <v>45029</v>
      </c>
      <c r="J114" s="11">
        <v>45029</v>
      </c>
      <c r="K114">
        <v>6</v>
      </c>
      <c r="L114" t="s">
        <v>342</v>
      </c>
      <c r="M114" t="s">
        <v>39</v>
      </c>
      <c r="N114" t="s">
        <v>15</v>
      </c>
      <c r="O114">
        <v>3380.8</v>
      </c>
      <c r="P114" t="s">
        <v>20</v>
      </c>
      <c r="Q114">
        <v>-18179.2</v>
      </c>
      <c r="R114" s="16">
        <f>delivered_orders_table[[#This Row],[price]]*delivered_orders_table[[#This Row],[quantity]]</f>
        <v>4226</v>
      </c>
    </row>
    <row r="115" spans="1:18" hidden="1" x14ac:dyDescent="0.3">
      <c r="A115">
        <v>11656329</v>
      </c>
      <c r="B115">
        <v>809570</v>
      </c>
      <c r="C115">
        <v>204877</v>
      </c>
      <c r="D115">
        <v>19241</v>
      </c>
      <c r="E115">
        <v>10780</v>
      </c>
      <c r="F115">
        <v>1</v>
      </c>
      <c r="G115">
        <v>962.05</v>
      </c>
      <c r="H115">
        <v>5</v>
      </c>
      <c r="I115" s="15">
        <v>45033</v>
      </c>
      <c r="J115" s="11">
        <v>45033</v>
      </c>
      <c r="K115">
        <v>6</v>
      </c>
      <c r="L115" t="s">
        <v>64</v>
      </c>
      <c r="M115" t="s">
        <v>39</v>
      </c>
      <c r="N115" t="s">
        <v>16</v>
      </c>
      <c r="O115">
        <v>18278.95</v>
      </c>
      <c r="P115" t="s">
        <v>22</v>
      </c>
      <c r="Q115">
        <v>7498.95</v>
      </c>
      <c r="R115" s="16">
        <f>delivered_orders_table[[#This Row],[price]]*delivered_orders_table[[#This Row],[quantity]]</f>
        <v>19241</v>
      </c>
    </row>
    <row r="116" spans="1:18" hidden="1" x14ac:dyDescent="0.3">
      <c r="A116">
        <v>22475714</v>
      </c>
      <c r="B116">
        <v>877572</v>
      </c>
      <c r="C116">
        <v>743377</v>
      </c>
      <c r="D116">
        <v>3416</v>
      </c>
      <c r="E116">
        <v>5303</v>
      </c>
      <c r="F116">
        <v>1</v>
      </c>
      <c r="G116">
        <v>170.8</v>
      </c>
      <c r="H116">
        <v>5</v>
      </c>
      <c r="I116" s="15">
        <v>45026</v>
      </c>
      <c r="J116" s="11">
        <v>45026</v>
      </c>
      <c r="K116">
        <v>1</v>
      </c>
      <c r="L116" t="s">
        <v>542</v>
      </c>
      <c r="M116" t="s">
        <v>39</v>
      </c>
      <c r="N116" t="s">
        <v>17</v>
      </c>
      <c r="O116">
        <v>3245.2</v>
      </c>
      <c r="P116" t="s">
        <v>23</v>
      </c>
      <c r="Q116">
        <v>-2057.8000000000002</v>
      </c>
      <c r="R116" s="16">
        <f>delivered_orders_table[[#This Row],[price]]*delivered_orders_table[[#This Row],[quantity]]</f>
        <v>3416</v>
      </c>
    </row>
    <row r="117" spans="1:18" hidden="1" x14ac:dyDescent="0.3">
      <c r="A117">
        <v>32436477</v>
      </c>
      <c r="B117">
        <v>877572</v>
      </c>
      <c r="C117">
        <v>978533</v>
      </c>
      <c r="D117">
        <v>3985</v>
      </c>
      <c r="E117">
        <v>5303</v>
      </c>
      <c r="F117">
        <v>1</v>
      </c>
      <c r="G117">
        <v>0</v>
      </c>
      <c r="H117">
        <v>0</v>
      </c>
      <c r="I117" s="15">
        <v>45015</v>
      </c>
      <c r="J117" s="11">
        <v>45015</v>
      </c>
      <c r="K117">
        <v>4</v>
      </c>
      <c r="L117" t="s">
        <v>128</v>
      </c>
      <c r="M117" t="s">
        <v>39</v>
      </c>
      <c r="N117" t="s">
        <v>17</v>
      </c>
      <c r="O117">
        <v>3985</v>
      </c>
      <c r="P117" t="s">
        <v>20</v>
      </c>
      <c r="Q117">
        <v>-1318</v>
      </c>
      <c r="R117" s="16">
        <f>delivered_orders_table[[#This Row],[price]]*delivered_orders_table[[#This Row],[quantity]]</f>
        <v>3985</v>
      </c>
    </row>
    <row r="118" spans="1:18" hidden="1" x14ac:dyDescent="0.3">
      <c r="A118">
        <v>62734442</v>
      </c>
      <c r="B118">
        <v>877572</v>
      </c>
      <c r="C118">
        <v>446024</v>
      </c>
      <c r="D118">
        <v>11703</v>
      </c>
      <c r="E118">
        <v>5303</v>
      </c>
      <c r="F118">
        <v>1</v>
      </c>
      <c r="G118">
        <v>2340.6</v>
      </c>
      <c r="H118">
        <v>20</v>
      </c>
      <c r="I118" s="15">
        <v>45011</v>
      </c>
      <c r="J118" s="11">
        <v>45011</v>
      </c>
      <c r="K118">
        <v>6</v>
      </c>
      <c r="L118" t="s">
        <v>422</v>
      </c>
      <c r="M118" t="s">
        <v>39</v>
      </c>
      <c r="N118" t="s">
        <v>15</v>
      </c>
      <c r="O118">
        <v>9362.4</v>
      </c>
      <c r="P118" t="s">
        <v>22</v>
      </c>
      <c r="Q118">
        <v>4059.4</v>
      </c>
      <c r="R118" s="16">
        <f>delivered_orders_table[[#This Row],[price]]*delivered_orders_table[[#This Row],[quantity]]</f>
        <v>11703</v>
      </c>
    </row>
    <row r="119" spans="1:18" hidden="1" x14ac:dyDescent="0.3">
      <c r="A119">
        <v>63765180</v>
      </c>
      <c r="B119">
        <v>877572</v>
      </c>
      <c r="C119">
        <v>961594</v>
      </c>
      <c r="D119">
        <v>5471</v>
      </c>
      <c r="E119">
        <v>5303</v>
      </c>
      <c r="F119">
        <v>2</v>
      </c>
      <c r="G119">
        <v>0</v>
      </c>
      <c r="H119">
        <v>0</v>
      </c>
      <c r="I119" s="15">
        <v>45024</v>
      </c>
      <c r="J119" s="11">
        <v>45024</v>
      </c>
      <c r="K119">
        <v>4</v>
      </c>
      <c r="L119" t="s">
        <v>404</v>
      </c>
      <c r="M119" t="s">
        <v>39</v>
      </c>
      <c r="N119" t="s">
        <v>16</v>
      </c>
      <c r="O119">
        <v>10942</v>
      </c>
      <c r="P119" t="s">
        <v>21</v>
      </c>
      <c r="Q119">
        <v>336</v>
      </c>
      <c r="R119" s="16">
        <f>delivered_orders_table[[#This Row],[price]]*delivered_orders_table[[#This Row],[quantity]]</f>
        <v>10942</v>
      </c>
    </row>
    <row r="120" spans="1:18" hidden="1" x14ac:dyDescent="0.3">
      <c r="A120">
        <v>62162278</v>
      </c>
      <c r="B120">
        <v>877572</v>
      </c>
      <c r="C120">
        <v>205547</v>
      </c>
      <c r="D120">
        <v>19203</v>
      </c>
      <c r="E120">
        <v>5303</v>
      </c>
      <c r="F120">
        <v>2</v>
      </c>
      <c r="G120">
        <v>0</v>
      </c>
      <c r="H120">
        <v>0</v>
      </c>
      <c r="I120" s="15">
        <v>45021</v>
      </c>
      <c r="J120" s="11">
        <v>45021</v>
      </c>
      <c r="K120">
        <v>4</v>
      </c>
      <c r="L120" t="s">
        <v>138</v>
      </c>
      <c r="M120" t="s">
        <v>39</v>
      </c>
      <c r="N120" t="s">
        <v>18</v>
      </c>
      <c r="O120">
        <v>38406</v>
      </c>
      <c r="P120" t="s">
        <v>21</v>
      </c>
      <c r="Q120">
        <v>27800</v>
      </c>
      <c r="R120" s="16">
        <f>delivered_orders_table[[#This Row],[price]]*delivered_orders_table[[#This Row],[quantity]]</f>
        <v>38406</v>
      </c>
    </row>
    <row r="121" spans="1:18" hidden="1" x14ac:dyDescent="0.3">
      <c r="A121">
        <v>61100987</v>
      </c>
      <c r="B121">
        <v>877572</v>
      </c>
      <c r="C121">
        <v>979769</v>
      </c>
      <c r="D121">
        <v>8919</v>
      </c>
      <c r="E121">
        <v>5303</v>
      </c>
      <c r="F121">
        <v>1</v>
      </c>
      <c r="G121">
        <v>0</v>
      </c>
      <c r="H121">
        <v>0</v>
      </c>
      <c r="I121" s="15">
        <v>45010</v>
      </c>
      <c r="J121" s="11">
        <v>45010</v>
      </c>
      <c r="K121">
        <v>7</v>
      </c>
      <c r="L121" t="s">
        <v>422</v>
      </c>
      <c r="M121" t="s">
        <v>39</v>
      </c>
      <c r="N121" t="s">
        <v>18</v>
      </c>
      <c r="O121">
        <v>8919</v>
      </c>
      <c r="P121" t="s">
        <v>21</v>
      </c>
      <c r="Q121">
        <v>3616</v>
      </c>
      <c r="R121" s="16">
        <f>delivered_orders_table[[#This Row],[price]]*delivered_orders_table[[#This Row],[quantity]]</f>
        <v>8919</v>
      </c>
    </row>
    <row r="122" spans="1:18" hidden="1" x14ac:dyDescent="0.3">
      <c r="A122">
        <v>61002735</v>
      </c>
      <c r="B122">
        <v>877572</v>
      </c>
      <c r="C122">
        <v>519939</v>
      </c>
      <c r="D122">
        <v>14933</v>
      </c>
      <c r="E122">
        <v>5303</v>
      </c>
      <c r="F122">
        <v>1</v>
      </c>
      <c r="G122">
        <v>746.65</v>
      </c>
      <c r="H122">
        <v>5</v>
      </c>
      <c r="I122" s="15">
        <v>45026</v>
      </c>
      <c r="J122" s="11">
        <v>45026</v>
      </c>
      <c r="K122">
        <v>6</v>
      </c>
      <c r="L122" t="s">
        <v>363</v>
      </c>
      <c r="M122" t="s">
        <v>39</v>
      </c>
      <c r="N122" t="s">
        <v>17</v>
      </c>
      <c r="O122">
        <v>14186.35</v>
      </c>
      <c r="P122" t="s">
        <v>20</v>
      </c>
      <c r="Q122">
        <v>8883.35</v>
      </c>
      <c r="R122" s="16">
        <f>delivered_orders_table[[#This Row],[price]]*delivered_orders_table[[#This Row],[quantity]]</f>
        <v>14933</v>
      </c>
    </row>
    <row r="123" spans="1:18" hidden="1" x14ac:dyDescent="0.3">
      <c r="A123">
        <v>98807116</v>
      </c>
      <c r="B123">
        <v>334053</v>
      </c>
      <c r="C123">
        <v>931531</v>
      </c>
      <c r="D123">
        <v>4112</v>
      </c>
      <c r="E123">
        <v>6716</v>
      </c>
      <c r="F123">
        <v>2</v>
      </c>
      <c r="G123">
        <v>1644.8</v>
      </c>
      <c r="H123">
        <v>20</v>
      </c>
      <c r="I123" s="15">
        <v>45014</v>
      </c>
      <c r="J123" s="11">
        <v>45014</v>
      </c>
      <c r="K123">
        <v>6</v>
      </c>
      <c r="L123" t="s">
        <v>476</v>
      </c>
      <c r="M123" t="s">
        <v>39</v>
      </c>
      <c r="N123" t="s">
        <v>15</v>
      </c>
      <c r="O123">
        <v>6579.2</v>
      </c>
      <c r="P123" t="s">
        <v>21</v>
      </c>
      <c r="Q123">
        <v>-6852.8</v>
      </c>
      <c r="R123" s="16">
        <f>delivered_orders_table[[#This Row],[price]]*delivered_orders_table[[#This Row],[quantity]]</f>
        <v>8224</v>
      </c>
    </row>
    <row r="124" spans="1:18" hidden="1" x14ac:dyDescent="0.3">
      <c r="A124">
        <v>12621269</v>
      </c>
      <c r="B124">
        <v>334053</v>
      </c>
      <c r="C124">
        <v>624434</v>
      </c>
      <c r="D124">
        <v>12427</v>
      </c>
      <c r="E124">
        <v>6716</v>
      </c>
      <c r="F124">
        <v>1</v>
      </c>
      <c r="G124">
        <v>0</v>
      </c>
      <c r="H124">
        <v>0</v>
      </c>
      <c r="I124" s="15">
        <v>45016</v>
      </c>
      <c r="J124" s="11">
        <v>45016</v>
      </c>
      <c r="K124">
        <v>5</v>
      </c>
      <c r="L124" t="s">
        <v>106</v>
      </c>
      <c r="M124" t="s">
        <v>39</v>
      </c>
      <c r="N124" t="s">
        <v>15</v>
      </c>
      <c r="O124">
        <v>12427</v>
      </c>
      <c r="P124" t="s">
        <v>23</v>
      </c>
      <c r="Q124">
        <v>5711</v>
      </c>
      <c r="R124" s="16">
        <f>delivered_orders_table[[#This Row],[price]]*delivered_orders_table[[#This Row],[quantity]]</f>
        <v>12427</v>
      </c>
    </row>
    <row r="125" spans="1:18" hidden="1" x14ac:dyDescent="0.3">
      <c r="A125">
        <v>23811663</v>
      </c>
      <c r="B125">
        <v>334053</v>
      </c>
      <c r="C125">
        <v>402647</v>
      </c>
      <c r="D125">
        <v>17026</v>
      </c>
      <c r="E125">
        <v>6716</v>
      </c>
      <c r="F125">
        <v>1</v>
      </c>
      <c r="G125">
        <v>851.3</v>
      </c>
      <c r="H125">
        <v>5</v>
      </c>
      <c r="I125" s="15">
        <v>45020</v>
      </c>
      <c r="J125" s="11">
        <v>45020</v>
      </c>
      <c r="K125">
        <v>1</v>
      </c>
      <c r="L125" t="s">
        <v>106</v>
      </c>
      <c r="M125" t="s">
        <v>39</v>
      </c>
      <c r="N125" t="s">
        <v>15</v>
      </c>
      <c r="O125">
        <v>16174.7</v>
      </c>
      <c r="P125" t="s">
        <v>23</v>
      </c>
      <c r="Q125">
        <v>9458.7000000000007</v>
      </c>
      <c r="R125" s="16">
        <f>delivered_orders_table[[#This Row],[price]]*delivered_orders_table[[#This Row],[quantity]]</f>
        <v>17026</v>
      </c>
    </row>
    <row r="126" spans="1:18" hidden="1" x14ac:dyDescent="0.3">
      <c r="A126">
        <v>63094168</v>
      </c>
      <c r="B126">
        <v>334053</v>
      </c>
      <c r="C126">
        <v>855498</v>
      </c>
      <c r="D126">
        <v>19826</v>
      </c>
      <c r="E126">
        <v>6716</v>
      </c>
      <c r="F126">
        <v>1</v>
      </c>
      <c r="G126">
        <v>0</v>
      </c>
      <c r="H126">
        <v>0</v>
      </c>
      <c r="I126" s="15">
        <v>45035</v>
      </c>
      <c r="J126" s="11">
        <v>45035</v>
      </c>
      <c r="K126">
        <v>1</v>
      </c>
      <c r="L126" t="s">
        <v>452</v>
      </c>
      <c r="M126" t="s">
        <v>39</v>
      </c>
      <c r="N126" t="s">
        <v>16</v>
      </c>
      <c r="O126">
        <v>19826</v>
      </c>
      <c r="P126" t="s">
        <v>21</v>
      </c>
      <c r="Q126">
        <v>13110</v>
      </c>
      <c r="R126" s="16">
        <f>delivered_orders_table[[#This Row],[price]]*delivered_orders_table[[#This Row],[quantity]]</f>
        <v>19826</v>
      </c>
    </row>
    <row r="127" spans="1:18" hidden="1" x14ac:dyDescent="0.3">
      <c r="A127">
        <v>22153955</v>
      </c>
      <c r="B127">
        <v>388389</v>
      </c>
      <c r="C127">
        <v>388783</v>
      </c>
      <c r="D127">
        <v>2748</v>
      </c>
      <c r="E127">
        <v>1807</v>
      </c>
      <c r="F127">
        <v>3</v>
      </c>
      <c r="G127">
        <v>412.2</v>
      </c>
      <c r="H127">
        <v>5</v>
      </c>
      <c r="I127" s="15">
        <v>45016</v>
      </c>
      <c r="J127" s="11">
        <v>45016</v>
      </c>
      <c r="K127">
        <v>3</v>
      </c>
      <c r="L127" t="s">
        <v>128</v>
      </c>
      <c r="M127" t="s">
        <v>39</v>
      </c>
      <c r="N127" t="s">
        <v>18</v>
      </c>
      <c r="O127">
        <v>7831.8</v>
      </c>
      <c r="P127" t="s">
        <v>23</v>
      </c>
      <c r="Q127">
        <v>2410.8000000000002</v>
      </c>
      <c r="R127" s="16">
        <f>delivered_orders_table[[#This Row],[price]]*delivered_orders_table[[#This Row],[quantity]]</f>
        <v>8244</v>
      </c>
    </row>
    <row r="128" spans="1:18" hidden="1" x14ac:dyDescent="0.3">
      <c r="A128">
        <v>98203489</v>
      </c>
      <c r="B128">
        <v>388389</v>
      </c>
      <c r="C128">
        <v>293904</v>
      </c>
      <c r="D128">
        <v>7351</v>
      </c>
      <c r="E128">
        <v>1807</v>
      </c>
      <c r="F128">
        <v>1</v>
      </c>
      <c r="G128">
        <v>0</v>
      </c>
      <c r="H128">
        <v>0</v>
      </c>
      <c r="I128" s="15">
        <v>45011</v>
      </c>
      <c r="J128" s="11">
        <v>45011</v>
      </c>
      <c r="K128">
        <v>6</v>
      </c>
      <c r="L128" t="s">
        <v>422</v>
      </c>
      <c r="M128" t="s">
        <v>39</v>
      </c>
      <c r="N128" t="s">
        <v>16</v>
      </c>
      <c r="O128">
        <v>7351</v>
      </c>
      <c r="P128" t="s">
        <v>20</v>
      </c>
      <c r="Q128">
        <v>5544</v>
      </c>
      <c r="R128" s="16">
        <f>delivered_orders_table[[#This Row],[price]]*delivered_orders_table[[#This Row],[quantity]]</f>
        <v>7351</v>
      </c>
    </row>
    <row r="129" spans="1:18" hidden="1" x14ac:dyDescent="0.3">
      <c r="A129">
        <v>27758896</v>
      </c>
      <c r="B129">
        <v>388389</v>
      </c>
      <c r="C129">
        <v>536318</v>
      </c>
      <c r="D129">
        <v>17274</v>
      </c>
      <c r="E129">
        <v>1807</v>
      </c>
      <c r="F129">
        <v>2</v>
      </c>
      <c r="G129">
        <v>0</v>
      </c>
      <c r="H129">
        <v>0</v>
      </c>
      <c r="I129" s="15">
        <v>45031</v>
      </c>
      <c r="J129" s="11">
        <v>45031</v>
      </c>
      <c r="K129">
        <v>4</v>
      </c>
      <c r="L129" t="s">
        <v>342</v>
      </c>
      <c r="M129" t="s">
        <v>39</v>
      </c>
      <c r="N129" t="s">
        <v>16</v>
      </c>
      <c r="O129">
        <v>34548</v>
      </c>
      <c r="P129" t="s">
        <v>23</v>
      </c>
      <c r="Q129">
        <v>30934</v>
      </c>
      <c r="R129" s="16">
        <f>delivered_orders_table[[#This Row],[price]]*delivered_orders_table[[#This Row],[quantity]]</f>
        <v>34548</v>
      </c>
    </row>
    <row r="130" spans="1:18" hidden="1" x14ac:dyDescent="0.3">
      <c r="A130">
        <v>76479831</v>
      </c>
      <c r="B130">
        <v>388389</v>
      </c>
      <c r="C130">
        <v>748736</v>
      </c>
      <c r="D130">
        <v>9252</v>
      </c>
      <c r="E130">
        <v>1807</v>
      </c>
      <c r="F130">
        <v>1</v>
      </c>
      <c r="G130">
        <v>0</v>
      </c>
      <c r="H130">
        <v>0</v>
      </c>
      <c r="I130" s="15">
        <v>45015</v>
      </c>
      <c r="J130" s="11">
        <v>45015</v>
      </c>
      <c r="K130">
        <v>4</v>
      </c>
      <c r="L130" t="s">
        <v>128</v>
      </c>
      <c r="M130" t="s">
        <v>39</v>
      </c>
      <c r="N130" t="s">
        <v>152</v>
      </c>
      <c r="O130">
        <v>9252</v>
      </c>
      <c r="P130" t="s">
        <v>20</v>
      </c>
      <c r="Q130">
        <v>7445</v>
      </c>
      <c r="R130" s="16">
        <f>delivered_orders_table[[#This Row],[price]]*delivered_orders_table[[#This Row],[quantity]]</f>
        <v>9252</v>
      </c>
    </row>
    <row r="131" spans="1:18" hidden="1" x14ac:dyDescent="0.3">
      <c r="A131">
        <v>84757265</v>
      </c>
      <c r="B131">
        <v>388389</v>
      </c>
      <c r="C131">
        <v>617885</v>
      </c>
      <c r="D131">
        <v>2875</v>
      </c>
      <c r="E131">
        <v>1807</v>
      </c>
      <c r="F131">
        <v>1</v>
      </c>
      <c r="G131">
        <v>287.5</v>
      </c>
      <c r="H131">
        <v>10</v>
      </c>
      <c r="I131" s="15">
        <v>45037</v>
      </c>
      <c r="J131" s="11">
        <v>45037</v>
      </c>
      <c r="K131">
        <v>4</v>
      </c>
      <c r="L131" t="s">
        <v>216</v>
      </c>
      <c r="M131" t="s">
        <v>39</v>
      </c>
      <c r="N131" t="s">
        <v>15</v>
      </c>
      <c r="O131">
        <v>2587.5</v>
      </c>
      <c r="P131" t="s">
        <v>23</v>
      </c>
      <c r="Q131">
        <v>780.5</v>
      </c>
      <c r="R131" s="16">
        <f>delivered_orders_table[[#This Row],[price]]*delivered_orders_table[[#This Row],[quantity]]</f>
        <v>2875</v>
      </c>
    </row>
    <row r="132" spans="1:18" hidden="1" x14ac:dyDescent="0.3">
      <c r="A132">
        <v>34695085</v>
      </c>
      <c r="B132">
        <v>356787</v>
      </c>
      <c r="C132">
        <v>891691</v>
      </c>
      <c r="D132">
        <v>7970</v>
      </c>
      <c r="E132">
        <v>6320</v>
      </c>
      <c r="F132">
        <v>1</v>
      </c>
      <c r="G132">
        <v>0</v>
      </c>
      <c r="H132">
        <v>0</v>
      </c>
      <c r="I132" s="15">
        <v>45018</v>
      </c>
      <c r="J132" s="11">
        <v>45018</v>
      </c>
      <c r="K132">
        <v>4</v>
      </c>
      <c r="L132" t="s">
        <v>137</v>
      </c>
      <c r="M132" t="s">
        <v>39</v>
      </c>
      <c r="N132" t="s">
        <v>15</v>
      </c>
      <c r="O132">
        <v>7970</v>
      </c>
      <c r="P132" t="s">
        <v>21</v>
      </c>
      <c r="Q132">
        <v>1650</v>
      </c>
      <c r="R132" s="16">
        <f>delivered_orders_table[[#This Row],[price]]*delivered_orders_table[[#This Row],[quantity]]</f>
        <v>7970</v>
      </c>
    </row>
    <row r="133" spans="1:18" hidden="1" x14ac:dyDescent="0.3">
      <c r="A133">
        <v>98062882</v>
      </c>
      <c r="B133">
        <v>356787</v>
      </c>
      <c r="C133">
        <v>624434</v>
      </c>
      <c r="D133">
        <v>5494</v>
      </c>
      <c r="E133">
        <v>6320</v>
      </c>
      <c r="F133">
        <v>3</v>
      </c>
      <c r="G133">
        <v>1648.2</v>
      </c>
      <c r="H133">
        <v>10</v>
      </c>
      <c r="I133" s="15">
        <v>45016</v>
      </c>
      <c r="J133" s="11">
        <v>45016</v>
      </c>
      <c r="K133">
        <v>6</v>
      </c>
      <c r="L133" t="s">
        <v>137</v>
      </c>
      <c r="M133" t="s">
        <v>39</v>
      </c>
      <c r="N133" t="s">
        <v>17</v>
      </c>
      <c r="O133">
        <v>14833.8</v>
      </c>
      <c r="P133" t="s">
        <v>23</v>
      </c>
      <c r="Q133">
        <v>-4126.2</v>
      </c>
      <c r="R133" s="16">
        <f>delivered_orders_table[[#This Row],[price]]*delivered_orders_table[[#This Row],[quantity]]</f>
        <v>16482</v>
      </c>
    </row>
    <row r="134" spans="1:18" hidden="1" x14ac:dyDescent="0.3">
      <c r="A134">
        <v>58429638</v>
      </c>
      <c r="B134">
        <v>356787</v>
      </c>
      <c r="C134">
        <v>800727</v>
      </c>
      <c r="D134">
        <v>7805</v>
      </c>
      <c r="E134">
        <v>6320</v>
      </c>
      <c r="F134">
        <v>4</v>
      </c>
      <c r="G134">
        <v>0</v>
      </c>
      <c r="H134">
        <v>0</v>
      </c>
      <c r="I134" s="15">
        <v>45042</v>
      </c>
      <c r="J134" s="11">
        <v>45042</v>
      </c>
      <c r="K134">
        <v>2</v>
      </c>
      <c r="L134" t="s">
        <v>502</v>
      </c>
      <c r="M134" t="s">
        <v>39</v>
      </c>
      <c r="N134" t="s">
        <v>18</v>
      </c>
      <c r="O134">
        <v>31220</v>
      </c>
      <c r="P134" t="s">
        <v>22</v>
      </c>
      <c r="Q134">
        <v>5940</v>
      </c>
      <c r="R134" s="16">
        <f>delivered_orders_table[[#This Row],[price]]*delivered_orders_table[[#This Row],[quantity]]</f>
        <v>31220</v>
      </c>
    </row>
    <row r="135" spans="1:18" hidden="1" x14ac:dyDescent="0.3">
      <c r="A135">
        <v>55172462</v>
      </c>
      <c r="B135">
        <v>356787</v>
      </c>
      <c r="C135">
        <v>280951</v>
      </c>
      <c r="D135">
        <v>17433</v>
      </c>
      <c r="E135">
        <v>6320</v>
      </c>
      <c r="F135">
        <v>3</v>
      </c>
      <c r="G135">
        <v>10459.799999999999</v>
      </c>
      <c r="H135">
        <v>20</v>
      </c>
      <c r="I135" s="15">
        <v>45021</v>
      </c>
      <c r="J135" s="11">
        <v>45021</v>
      </c>
      <c r="K135">
        <v>5</v>
      </c>
      <c r="L135" t="s">
        <v>139</v>
      </c>
      <c r="M135" t="s">
        <v>39</v>
      </c>
      <c r="N135" t="s">
        <v>15</v>
      </c>
      <c r="O135">
        <v>41839.199999999997</v>
      </c>
      <c r="P135" t="s">
        <v>21</v>
      </c>
      <c r="Q135">
        <v>22879.200000000001</v>
      </c>
      <c r="R135" s="16">
        <f>delivered_orders_table[[#This Row],[price]]*delivered_orders_table[[#This Row],[quantity]]</f>
        <v>52299</v>
      </c>
    </row>
    <row r="136" spans="1:18" hidden="1" x14ac:dyDescent="0.3">
      <c r="A136">
        <v>46297263</v>
      </c>
      <c r="B136">
        <v>356787</v>
      </c>
      <c r="C136">
        <v>694312</v>
      </c>
      <c r="D136">
        <v>7404</v>
      </c>
      <c r="E136">
        <v>6320</v>
      </c>
      <c r="F136">
        <v>4</v>
      </c>
      <c r="G136">
        <v>1480.8</v>
      </c>
      <c r="H136">
        <v>5</v>
      </c>
      <c r="I136" s="15">
        <v>45011</v>
      </c>
      <c r="J136" s="11">
        <v>45011</v>
      </c>
      <c r="K136">
        <v>7</v>
      </c>
      <c r="L136" t="s">
        <v>169</v>
      </c>
      <c r="M136" t="s">
        <v>39</v>
      </c>
      <c r="N136" t="s">
        <v>18</v>
      </c>
      <c r="O136">
        <v>28135.200000000001</v>
      </c>
      <c r="P136" t="s">
        <v>20</v>
      </c>
      <c r="Q136">
        <v>2855.2</v>
      </c>
      <c r="R136" s="16">
        <f>delivered_orders_table[[#This Row],[price]]*delivered_orders_table[[#This Row],[quantity]]</f>
        <v>29616</v>
      </c>
    </row>
    <row r="137" spans="1:18" hidden="1" x14ac:dyDescent="0.3">
      <c r="A137">
        <v>93104469</v>
      </c>
      <c r="B137">
        <v>356787</v>
      </c>
      <c r="C137">
        <v>581760</v>
      </c>
      <c r="D137">
        <v>14317</v>
      </c>
      <c r="E137">
        <v>6320</v>
      </c>
      <c r="F137">
        <v>2</v>
      </c>
      <c r="G137">
        <v>0</v>
      </c>
      <c r="H137">
        <v>0</v>
      </c>
      <c r="I137" s="15">
        <v>45038</v>
      </c>
      <c r="J137" s="11">
        <v>45038</v>
      </c>
      <c r="K137">
        <v>4</v>
      </c>
      <c r="L137" t="s">
        <v>150</v>
      </c>
      <c r="M137" t="s">
        <v>39</v>
      </c>
      <c r="N137" t="s">
        <v>17</v>
      </c>
      <c r="O137">
        <v>28634</v>
      </c>
      <c r="P137" t="s">
        <v>20</v>
      </c>
      <c r="Q137">
        <v>15994</v>
      </c>
      <c r="R137" s="16">
        <f>delivered_orders_table[[#This Row],[price]]*delivered_orders_table[[#This Row],[quantity]]</f>
        <v>28634</v>
      </c>
    </row>
    <row r="138" spans="1:18" hidden="1" x14ac:dyDescent="0.3">
      <c r="A138">
        <v>78778646</v>
      </c>
      <c r="B138">
        <v>356787</v>
      </c>
      <c r="C138">
        <v>418572</v>
      </c>
      <c r="D138">
        <v>17177</v>
      </c>
      <c r="E138">
        <v>6320</v>
      </c>
      <c r="F138">
        <v>2</v>
      </c>
      <c r="G138">
        <v>0</v>
      </c>
      <c r="H138">
        <v>0</v>
      </c>
      <c r="I138" s="15">
        <v>45029</v>
      </c>
      <c r="J138" s="11">
        <v>45029</v>
      </c>
      <c r="K138">
        <v>4</v>
      </c>
      <c r="L138" t="s">
        <v>516</v>
      </c>
      <c r="M138" t="s">
        <v>39</v>
      </c>
      <c r="N138" t="s">
        <v>16</v>
      </c>
      <c r="O138">
        <v>34354</v>
      </c>
      <c r="P138" t="s">
        <v>23</v>
      </c>
      <c r="Q138">
        <v>21714</v>
      </c>
      <c r="R138" s="16">
        <f>delivered_orders_table[[#This Row],[price]]*delivered_orders_table[[#This Row],[quantity]]</f>
        <v>34354</v>
      </c>
    </row>
    <row r="139" spans="1:18" hidden="1" x14ac:dyDescent="0.3">
      <c r="A139">
        <v>89193333</v>
      </c>
      <c r="B139">
        <v>719176</v>
      </c>
      <c r="C139">
        <v>427999</v>
      </c>
      <c r="D139">
        <v>6126</v>
      </c>
      <c r="E139">
        <v>819</v>
      </c>
      <c r="F139">
        <v>4</v>
      </c>
      <c r="G139">
        <v>0</v>
      </c>
      <c r="H139">
        <v>0</v>
      </c>
      <c r="I139" s="15">
        <v>45032</v>
      </c>
      <c r="J139" s="11">
        <v>45032</v>
      </c>
      <c r="K139">
        <v>7</v>
      </c>
      <c r="L139" t="s">
        <v>64</v>
      </c>
      <c r="M139" t="s">
        <v>39</v>
      </c>
      <c r="N139" t="s">
        <v>15</v>
      </c>
      <c r="O139">
        <v>24504</v>
      </c>
      <c r="P139" t="s">
        <v>21</v>
      </c>
      <c r="Q139">
        <v>21228</v>
      </c>
      <c r="R139" s="16">
        <f>delivered_orders_table[[#This Row],[price]]*delivered_orders_table[[#This Row],[quantity]]</f>
        <v>24504</v>
      </c>
    </row>
    <row r="140" spans="1:18" hidden="1" x14ac:dyDescent="0.3">
      <c r="A140">
        <v>35970938</v>
      </c>
      <c r="B140">
        <v>719176</v>
      </c>
      <c r="C140">
        <v>323224</v>
      </c>
      <c r="D140">
        <v>2654</v>
      </c>
      <c r="E140">
        <v>819</v>
      </c>
      <c r="F140">
        <v>2</v>
      </c>
      <c r="G140">
        <v>0</v>
      </c>
      <c r="H140">
        <v>0</v>
      </c>
      <c r="I140" s="15">
        <v>45024</v>
      </c>
      <c r="J140" s="11">
        <v>45024</v>
      </c>
      <c r="K140">
        <v>1</v>
      </c>
      <c r="L140" t="s">
        <v>138</v>
      </c>
      <c r="M140" t="s">
        <v>39</v>
      </c>
      <c r="N140" t="s">
        <v>15</v>
      </c>
      <c r="O140">
        <v>5308</v>
      </c>
      <c r="P140" t="s">
        <v>23</v>
      </c>
      <c r="Q140">
        <v>3670</v>
      </c>
      <c r="R140" s="16">
        <f>delivered_orders_table[[#This Row],[price]]*delivered_orders_table[[#This Row],[quantity]]</f>
        <v>5308</v>
      </c>
    </row>
    <row r="141" spans="1:18" hidden="1" x14ac:dyDescent="0.3">
      <c r="A141">
        <v>36496940</v>
      </c>
      <c r="B141">
        <v>719176</v>
      </c>
      <c r="C141">
        <v>952146</v>
      </c>
      <c r="D141">
        <v>4752</v>
      </c>
      <c r="E141">
        <v>819</v>
      </c>
      <c r="F141">
        <v>1</v>
      </c>
      <c r="G141">
        <v>0</v>
      </c>
      <c r="H141">
        <v>0</v>
      </c>
      <c r="I141" s="15">
        <v>45018</v>
      </c>
      <c r="J141" s="11">
        <v>45018</v>
      </c>
      <c r="K141">
        <v>5</v>
      </c>
      <c r="L141" t="s">
        <v>206</v>
      </c>
      <c r="M141" t="s">
        <v>39</v>
      </c>
      <c r="N141" t="s">
        <v>15</v>
      </c>
      <c r="O141">
        <v>4752</v>
      </c>
      <c r="P141" t="s">
        <v>22</v>
      </c>
      <c r="Q141">
        <v>3933</v>
      </c>
      <c r="R141" s="16">
        <f>delivered_orders_table[[#This Row],[price]]*delivered_orders_table[[#This Row],[quantity]]</f>
        <v>4752</v>
      </c>
    </row>
    <row r="142" spans="1:18" hidden="1" x14ac:dyDescent="0.3">
      <c r="A142">
        <v>31600382</v>
      </c>
      <c r="B142">
        <v>719176</v>
      </c>
      <c r="C142">
        <v>855498</v>
      </c>
      <c r="D142">
        <v>8001</v>
      </c>
      <c r="E142">
        <v>819</v>
      </c>
      <c r="F142">
        <v>1</v>
      </c>
      <c r="G142">
        <v>0</v>
      </c>
      <c r="H142">
        <v>0</v>
      </c>
      <c r="I142" s="15">
        <v>45032</v>
      </c>
      <c r="J142" s="11">
        <v>45032</v>
      </c>
      <c r="K142">
        <v>7</v>
      </c>
      <c r="L142" t="s">
        <v>64</v>
      </c>
      <c r="M142" t="s">
        <v>39</v>
      </c>
      <c r="N142" t="s">
        <v>15</v>
      </c>
      <c r="O142">
        <v>8001</v>
      </c>
      <c r="P142" t="s">
        <v>22</v>
      </c>
      <c r="Q142">
        <v>7182</v>
      </c>
      <c r="R142" s="16">
        <f>delivered_orders_table[[#This Row],[price]]*delivered_orders_table[[#This Row],[quantity]]</f>
        <v>8001</v>
      </c>
    </row>
    <row r="143" spans="1:18" hidden="1" x14ac:dyDescent="0.3">
      <c r="A143">
        <v>52710350</v>
      </c>
      <c r="B143">
        <v>719176</v>
      </c>
      <c r="C143">
        <v>427738</v>
      </c>
      <c r="D143">
        <v>567</v>
      </c>
      <c r="E143">
        <v>819</v>
      </c>
      <c r="F143">
        <v>1</v>
      </c>
      <c r="G143">
        <v>0</v>
      </c>
      <c r="H143">
        <v>0</v>
      </c>
      <c r="I143" s="15">
        <v>45033</v>
      </c>
      <c r="J143" s="11">
        <v>45033</v>
      </c>
      <c r="K143">
        <v>3</v>
      </c>
      <c r="L143" t="s">
        <v>452</v>
      </c>
      <c r="M143" t="s">
        <v>39</v>
      </c>
      <c r="N143" t="s">
        <v>15</v>
      </c>
      <c r="O143">
        <v>567</v>
      </c>
      <c r="P143" t="s">
        <v>21</v>
      </c>
      <c r="Q143">
        <v>-252</v>
      </c>
      <c r="R143" s="16">
        <f>delivered_orders_table[[#This Row],[price]]*delivered_orders_table[[#This Row],[quantity]]</f>
        <v>567</v>
      </c>
    </row>
    <row r="144" spans="1:18" hidden="1" x14ac:dyDescent="0.3">
      <c r="A144">
        <v>36770773</v>
      </c>
      <c r="B144">
        <v>719176</v>
      </c>
      <c r="C144">
        <v>829057</v>
      </c>
      <c r="D144">
        <v>8676</v>
      </c>
      <c r="E144">
        <v>819</v>
      </c>
      <c r="F144">
        <v>1</v>
      </c>
      <c r="G144">
        <v>0</v>
      </c>
      <c r="H144">
        <v>0</v>
      </c>
      <c r="I144" s="15">
        <v>45017</v>
      </c>
      <c r="J144" s="11">
        <v>45017</v>
      </c>
      <c r="K144">
        <v>7</v>
      </c>
      <c r="L144" t="s">
        <v>506</v>
      </c>
      <c r="M144" t="s">
        <v>39</v>
      </c>
      <c r="N144" t="s">
        <v>16</v>
      </c>
      <c r="O144">
        <v>8676</v>
      </c>
      <c r="P144" t="s">
        <v>21</v>
      </c>
      <c r="Q144">
        <v>7857</v>
      </c>
      <c r="R144" s="16">
        <f>delivered_orders_table[[#This Row],[price]]*delivered_orders_table[[#This Row],[quantity]]</f>
        <v>8676</v>
      </c>
    </row>
    <row r="145" spans="1:18" hidden="1" x14ac:dyDescent="0.3">
      <c r="A145">
        <v>53995720</v>
      </c>
      <c r="B145">
        <v>719176</v>
      </c>
      <c r="C145">
        <v>297716</v>
      </c>
      <c r="D145">
        <v>19374</v>
      </c>
      <c r="E145">
        <v>819</v>
      </c>
      <c r="F145">
        <v>1</v>
      </c>
      <c r="G145">
        <v>0</v>
      </c>
      <c r="H145">
        <v>0</v>
      </c>
      <c r="I145" s="15">
        <v>45022</v>
      </c>
      <c r="J145" s="11">
        <v>45022</v>
      </c>
      <c r="K145">
        <v>5</v>
      </c>
      <c r="L145" t="s">
        <v>542</v>
      </c>
      <c r="M145" t="s">
        <v>39</v>
      </c>
      <c r="N145" t="s">
        <v>15</v>
      </c>
      <c r="O145">
        <v>19374</v>
      </c>
      <c r="P145" t="s">
        <v>22</v>
      </c>
      <c r="Q145">
        <v>18555</v>
      </c>
      <c r="R145" s="16">
        <f>delivered_orders_table[[#This Row],[price]]*delivered_orders_table[[#This Row],[quantity]]</f>
        <v>19374</v>
      </c>
    </row>
    <row r="146" spans="1:18" hidden="1" x14ac:dyDescent="0.3">
      <c r="A146">
        <v>35016429</v>
      </c>
      <c r="B146">
        <v>719176</v>
      </c>
      <c r="C146">
        <v>427738</v>
      </c>
      <c r="D146">
        <v>16991</v>
      </c>
      <c r="E146">
        <v>819</v>
      </c>
      <c r="F146">
        <v>1</v>
      </c>
      <c r="G146">
        <v>0</v>
      </c>
      <c r="H146">
        <v>0</v>
      </c>
      <c r="I146" s="15">
        <v>45041</v>
      </c>
      <c r="J146" s="11">
        <v>45041</v>
      </c>
      <c r="K146">
        <v>3</v>
      </c>
      <c r="L146" t="s">
        <v>502</v>
      </c>
      <c r="M146" t="s">
        <v>39</v>
      </c>
      <c r="N146" t="s">
        <v>15</v>
      </c>
      <c r="O146">
        <v>16991</v>
      </c>
      <c r="P146" t="s">
        <v>23</v>
      </c>
      <c r="Q146">
        <v>16172</v>
      </c>
      <c r="R146" s="16">
        <f>delivered_orders_table[[#This Row],[price]]*delivered_orders_table[[#This Row],[quantity]]</f>
        <v>16991</v>
      </c>
    </row>
    <row r="147" spans="1:18" hidden="1" x14ac:dyDescent="0.3">
      <c r="A147">
        <v>43077929</v>
      </c>
      <c r="B147">
        <v>719176</v>
      </c>
      <c r="C147">
        <v>239589</v>
      </c>
      <c r="D147">
        <v>13415</v>
      </c>
      <c r="E147">
        <v>819</v>
      </c>
      <c r="F147">
        <v>1</v>
      </c>
      <c r="G147">
        <v>0</v>
      </c>
      <c r="H147">
        <v>0</v>
      </c>
      <c r="I147" s="15">
        <v>45036</v>
      </c>
      <c r="J147" s="11">
        <v>45036</v>
      </c>
      <c r="K147">
        <v>5</v>
      </c>
      <c r="L147" t="s">
        <v>216</v>
      </c>
      <c r="M147" t="s">
        <v>39</v>
      </c>
      <c r="N147" t="s">
        <v>17</v>
      </c>
      <c r="O147">
        <v>13415</v>
      </c>
      <c r="P147" t="s">
        <v>23</v>
      </c>
      <c r="Q147">
        <v>12596</v>
      </c>
      <c r="R147" s="16">
        <f>delivered_orders_table[[#This Row],[price]]*delivered_orders_table[[#This Row],[quantity]]</f>
        <v>13415</v>
      </c>
    </row>
    <row r="148" spans="1:18" hidden="1" x14ac:dyDescent="0.3">
      <c r="A148">
        <v>54522084</v>
      </c>
      <c r="B148">
        <v>191161</v>
      </c>
      <c r="C148">
        <v>341678</v>
      </c>
      <c r="D148">
        <v>7215</v>
      </c>
      <c r="E148">
        <v>2243</v>
      </c>
      <c r="F148">
        <v>3</v>
      </c>
      <c r="G148">
        <v>0</v>
      </c>
      <c r="H148">
        <v>0</v>
      </c>
      <c r="I148" s="15">
        <v>45030</v>
      </c>
      <c r="J148" s="11">
        <v>45030</v>
      </c>
      <c r="K148">
        <v>1</v>
      </c>
      <c r="L148" t="s">
        <v>289</v>
      </c>
      <c r="M148" t="s">
        <v>39</v>
      </c>
      <c r="N148" t="s">
        <v>15</v>
      </c>
      <c r="O148">
        <v>21645</v>
      </c>
      <c r="P148" t="s">
        <v>21</v>
      </c>
      <c r="Q148">
        <v>14916</v>
      </c>
      <c r="R148" s="16">
        <f>delivered_orders_table[[#This Row],[price]]*delivered_orders_table[[#This Row],[quantity]]</f>
        <v>21645</v>
      </c>
    </row>
    <row r="149" spans="1:18" hidden="1" x14ac:dyDescent="0.3">
      <c r="A149">
        <v>51970837</v>
      </c>
      <c r="B149">
        <v>191161</v>
      </c>
      <c r="C149">
        <v>431307</v>
      </c>
      <c r="D149">
        <v>2298</v>
      </c>
      <c r="E149">
        <v>2243</v>
      </c>
      <c r="F149">
        <v>3</v>
      </c>
      <c r="G149">
        <v>0</v>
      </c>
      <c r="H149">
        <v>0</v>
      </c>
      <c r="I149" s="15">
        <v>45036</v>
      </c>
      <c r="J149" s="11">
        <v>45036</v>
      </c>
      <c r="K149">
        <v>2</v>
      </c>
      <c r="L149" t="s">
        <v>290</v>
      </c>
      <c r="M149" t="s">
        <v>39</v>
      </c>
      <c r="N149" t="s">
        <v>15</v>
      </c>
      <c r="O149">
        <v>6894</v>
      </c>
      <c r="P149" t="s">
        <v>20</v>
      </c>
      <c r="Q149">
        <v>165</v>
      </c>
      <c r="R149" s="16">
        <f>delivered_orders_table[[#This Row],[price]]*delivered_orders_table[[#This Row],[quantity]]</f>
        <v>6894</v>
      </c>
    </row>
    <row r="150" spans="1:18" hidden="1" x14ac:dyDescent="0.3">
      <c r="A150">
        <v>37068117</v>
      </c>
      <c r="B150">
        <v>191161</v>
      </c>
      <c r="C150">
        <v>748615</v>
      </c>
      <c r="D150">
        <v>9011</v>
      </c>
      <c r="E150">
        <v>2243</v>
      </c>
      <c r="F150">
        <v>2</v>
      </c>
      <c r="G150">
        <v>901.1</v>
      </c>
      <c r="H150">
        <v>5</v>
      </c>
      <c r="I150" s="15">
        <v>45020</v>
      </c>
      <c r="J150" s="11">
        <v>45020</v>
      </c>
      <c r="K150">
        <v>2</v>
      </c>
      <c r="L150" t="s">
        <v>137</v>
      </c>
      <c r="M150" t="s">
        <v>39</v>
      </c>
      <c r="N150" t="s">
        <v>16</v>
      </c>
      <c r="O150">
        <v>17120.900000000001</v>
      </c>
      <c r="P150" t="s">
        <v>22</v>
      </c>
      <c r="Q150">
        <v>12634.9</v>
      </c>
      <c r="R150" s="16">
        <f>delivered_orders_table[[#This Row],[price]]*delivered_orders_table[[#This Row],[quantity]]</f>
        <v>18022</v>
      </c>
    </row>
    <row r="151" spans="1:18" hidden="1" x14ac:dyDescent="0.3">
      <c r="A151">
        <v>15028557</v>
      </c>
      <c r="B151">
        <v>191161</v>
      </c>
      <c r="C151">
        <v>806739</v>
      </c>
      <c r="D151">
        <v>1016</v>
      </c>
      <c r="E151">
        <v>2243</v>
      </c>
      <c r="F151">
        <v>2</v>
      </c>
      <c r="G151">
        <v>101.6</v>
      </c>
      <c r="H151">
        <v>5</v>
      </c>
      <c r="I151" s="15">
        <v>45030</v>
      </c>
      <c r="J151" s="11">
        <v>45030</v>
      </c>
      <c r="K151">
        <v>6</v>
      </c>
      <c r="L151" t="s">
        <v>452</v>
      </c>
      <c r="M151" t="s">
        <v>39</v>
      </c>
      <c r="N151" t="s">
        <v>15</v>
      </c>
      <c r="O151">
        <v>1930.4</v>
      </c>
      <c r="P151" t="s">
        <v>22</v>
      </c>
      <c r="Q151">
        <v>-2555.6</v>
      </c>
      <c r="R151" s="16">
        <f>delivered_orders_table[[#This Row],[price]]*delivered_orders_table[[#This Row],[quantity]]</f>
        <v>2032</v>
      </c>
    </row>
    <row r="152" spans="1:18" hidden="1" x14ac:dyDescent="0.3">
      <c r="A152">
        <v>59515518</v>
      </c>
      <c r="B152">
        <v>191161</v>
      </c>
      <c r="C152">
        <v>855700</v>
      </c>
      <c r="D152">
        <v>7484</v>
      </c>
      <c r="E152">
        <v>2243</v>
      </c>
      <c r="F152">
        <v>1</v>
      </c>
      <c r="G152">
        <v>0</v>
      </c>
      <c r="H152">
        <v>0</v>
      </c>
      <c r="I152" s="15">
        <v>45043</v>
      </c>
      <c r="J152" s="11">
        <v>45043</v>
      </c>
      <c r="K152">
        <v>1</v>
      </c>
      <c r="L152" t="s">
        <v>502</v>
      </c>
      <c r="M152" t="s">
        <v>39</v>
      </c>
      <c r="N152" t="s">
        <v>17</v>
      </c>
      <c r="O152">
        <v>7484</v>
      </c>
      <c r="P152" t="s">
        <v>23</v>
      </c>
      <c r="Q152">
        <v>5241</v>
      </c>
      <c r="R152" s="16">
        <f>delivered_orders_table[[#This Row],[price]]*delivered_orders_table[[#This Row],[quantity]]</f>
        <v>7484</v>
      </c>
    </row>
    <row r="153" spans="1:18" hidden="1" x14ac:dyDescent="0.3">
      <c r="A153">
        <v>74796438</v>
      </c>
      <c r="B153">
        <v>191161</v>
      </c>
      <c r="C153">
        <v>887603</v>
      </c>
      <c r="D153">
        <v>14812</v>
      </c>
      <c r="E153">
        <v>2243</v>
      </c>
      <c r="F153">
        <v>4</v>
      </c>
      <c r="G153">
        <v>0</v>
      </c>
      <c r="H153">
        <v>0</v>
      </c>
      <c r="I153" s="15">
        <v>45016</v>
      </c>
      <c r="J153" s="11">
        <v>45016</v>
      </c>
      <c r="K153">
        <v>5</v>
      </c>
      <c r="L153" t="s">
        <v>106</v>
      </c>
      <c r="M153" t="s">
        <v>39</v>
      </c>
      <c r="N153" t="s">
        <v>15</v>
      </c>
      <c r="O153">
        <v>59248</v>
      </c>
      <c r="P153" t="s">
        <v>23</v>
      </c>
      <c r="Q153">
        <v>50276</v>
      </c>
      <c r="R153" s="16">
        <f>delivered_orders_table[[#This Row],[price]]*delivered_orders_table[[#This Row],[quantity]]</f>
        <v>59248</v>
      </c>
    </row>
    <row r="154" spans="1:18" x14ac:dyDescent="0.3">
      <c r="A154">
        <v>85341065</v>
      </c>
      <c r="B154">
        <v>876646</v>
      </c>
      <c r="C154">
        <v>835388</v>
      </c>
      <c r="D154">
        <v>4799</v>
      </c>
      <c r="E154">
        <v>14603</v>
      </c>
      <c r="F154">
        <v>4</v>
      </c>
      <c r="G154">
        <v>2879.4</v>
      </c>
      <c r="H154">
        <v>15</v>
      </c>
      <c r="I154" s="15">
        <v>45016</v>
      </c>
      <c r="J154" s="11">
        <v>45016</v>
      </c>
      <c r="K154">
        <v>7</v>
      </c>
      <c r="L154" t="s">
        <v>206</v>
      </c>
      <c r="M154" t="s">
        <v>39</v>
      </c>
      <c r="N154" t="s">
        <v>16</v>
      </c>
      <c r="O154">
        <v>16316.6</v>
      </c>
      <c r="P154" t="s">
        <v>22</v>
      </c>
      <c r="Q154">
        <v>-42095.4</v>
      </c>
      <c r="R154" s="16">
        <f>delivered_orders_table[[#This Row],[price]]*delivered_orders_table[[#This Row],[quantity]]</f>
        <v>19196</v>
      </c>
    </row>
    <row r="155" spans="1:18" x14ac:dyDescent="0.3">
      <c r="A155">
        <v>73502927</v>
      </c>
      <c r="B155">
        <v>876646</v>
      </c>
      <c r="C155">
        <v>800727</v>
      </c>
      <c r="D155">
        <v>5325</v>
      </c>
      <c r="E155">
        <v>14603</v>
      </c>
      <c r="F155">
        <v>2</v>
      </c>
      <c r="G155">
        <v>532.5</v>
      </c>
      <c r="H155">
        <v>5</v>
      </c>
      <c r="I155" s="15">
        <v>45018</v>
      </c>
      <c r="J155" s="11">
        <v>45018</v>
      </c>
      <c r="K155">
        <v>2</v>
      </c>
      <c r="L155" t="s">
        <v>476</v>
      </c>
      <c r="M155" t="s">
        <v>39</v>
      </c>
      <c r="N155" t="s">
        <v>15</v>
      </c>
      <c r="O155">
        <v>10117.5</v>
      </c>
      <c r="P155" t="s">
        <v>22</v>
      </c>
      <c r="Q155">
        <v>-19088.5</v>
      </c>
      <c r="R155" s="16">
        <f>delivered_orders_table[[#This Row],[price]]*delivered_orders_table[[#This Row],[quantity]]</f>
        <v>10650</v>
      </c>
    </row>
    <row r="156" spans="1:18" x14ac:dyDescent="0.3">
      <c r="A156">
        <v>27286109</v>
      </c>
      <c r="B156">
        <v>876646</v>
      </c>
      <c r="C156">
        <v>919335</v>
      </c>
      <c r="D156">
        <v>11373</v>
      </c>
      <c r="E156">
        <v>14603</v>
      </c>
      <c r="F156">
        <v>1</v>
      </c>
      <c r="G156">
        <v>568.65</v>
      </c>
      <c r="H156">
        <v>5</v>
      </c>
      <c r="I156" s="15">
        <v>45023</v>
      </c>
      <c r="J156" s="11">
        <v>45023</v>
      </c>
      <c r="K156">
        <v>5</v>
      </c>
      <c r="L156" t="s">
        <v>404</v>
      </c>
      <c r="M156" t="s">
        <v>39</v>
      </c>
      <c r="N156" t="s">
        <v>15</v>
      </c>
      <c r="O156">
        <v>10804.35</v>
      </c>
      <c r="P156" t="s">
        <v>22</v>
      </c>
      <c r="Q156">
        <v>-3798.65</v>
      </c>
      <c r="R156" s="16">
        <f>delivered_orders_table[[#This Row],[price]]*delivered_orders_table[[#This Row],[quantity]]</f>
        <v>11373</v>
      </c>
    </row>
    <row r="157" spans="1:18" x14ac:dyDescent="0.3">
      <c r="A157">
        <v>42900372</v>
      </c>
      <c r="B157">
        <v>876646</v>
      </c>
      <c r="C157">
        <v>749435</v>
      </c>
      <c r="D157">
        <v>11712</v>
      </c>
      <c r="E157">
        <v>14603</v>
      </c>
      <c r="F157">
        <v>1</v>
      </c>
      <c r="G157">
        <v>0</v>
      </c>
      <c r="H157">
        <v>0</v>
      </c>
      <c r="I157" s="15">
        <v>45021</v>
      </c>
      <c r="J157" s="11">
        <v>45021</v>
      </c>
      <c r="K157">
        <v>4</v>
      </c>
      <c r="L157" t="s">
        <v>138</v>
      </c>
      <c r="M157" t="s">
        <v>39</v>
      </c>
      <c r="N157" t="s">
        <v>17</v>
      </c>
      <c r="O157">
        <v>11712</v>
      </c>
      <c r="P157" t="s">
        <v>22</v>
      </c>
      <c r="Q157">
        <v>-2891</v>
      </c>
      <c r="R157" s="16">
        <f>delivered_orders_table[[#This Row],[price]]*delivered_orders_table[[#This Row],[quantity]]</f>
        <v>11712</v>
      </c>
    </row>
    <row r="158" spans="1:18" x14ac:dyDescent="0.3">
      <c r="A158">
        <v>27030641</v>
      </c>
      <c r="B158">
        <v>876646</v>
      </c>
      <c r="C158">
        <v>741198</v>
      </c>
      <c r="D158">
        <v>6903</v>
      </c>
      <c r="E158">
        <v>14603</v>
      </c>
      <c r="F158">
        <v>1</v>
      </c>
      <c r="G158">
        <v>345.15</v>
      </c>
      <c r="H158">
        <v>5</v>
      </c>
      <c r="I158" s="15">
        <v>45031</v>
      </c>
      <c r="J158" s="11">
        <v>45031</v>
      </c>
      <c r="K158">
        <v>6</v>
      </c>
      <c r="L158" t="s">
        <v>458</v>
      </c>
      <c r="M158" t="s">
        <v>39</v>
      </c>
      <c r="N158" t="s">
        <v>15</v>
      </c>
      <c r="O158">
        <v>6557.85</v>
      </c>
      <c r="P158" t="s">
        <v>20</v>
      </c>
      <c r="Q158">
        <v>-8045.15</v>
      </c>
      <c r="R158" s="16">
        <f>delivered_orders_table[[#This Row],[price]]*delivered_orders_table[[#This Row],[quantity]]</f>
        <v>6903</v>
      </c>
    </row>
    <row r="159" spans="1:18" x14ac:dyDescent="0.3">
      <c r="A159">
        <v>85594147</v>
      </c>
      <c r="B159">
        <v>876646</v>
      </c>
      <c r="C159">
        <v>255663</v>
      </c>
      <c r="D159">
        <v>1019</v>
      </c>
      <c r="E159">
        <v>14603</v>
      </c>
      <c r="F159">
        <v>1</v>
      </c>
      <c r="G159">
        <v>0</v>
      </c>
      <c r="H159">
        <v>0</v>
      </c>
      <c r="I159" s="15">
        <v>45033</v>
      </c>
      <c r="J159" s="11">
        <v>45033</v>
      </c>
      <c r="K159">
        <v>4</v>
      </c>
      <c r="L159" t="s">
        <v>458</v>
      </c>
      <c r="M159" t="s">
        <v>39</v>
      </c>
      <c r="N159" t="s">
        <v>15</v>
      </c>
      <c r="O159">
        <v>1019</v>
      </c>
      <c r="P159" t="s">
        <v>23</v>
      </c>
      <c r="Q159">
        <v>-13584</v>
      </c>
      <c r="R159" s="16">
        <f>delivered_orders_table[[#This Row],[price]]*delivered_orders_table[[#This Row],[quantity]]</f>
        <v>1019</v>
      </c>
    </row>
    <row r="160" spans="1:18" hidden="1" x14ac:dyDescent="0.3">
      <c r="A160">
        <v>35264294</v>
      </c>
      <c r="B160">
        <v>126225</v>
      </c>
      <c r="C160">
        <v>691989</v>
      </c>
      <c r="D160">
        <v>16479</v>
      </c>
      <c r="E160">
        <v>4833</v>
      </c>
      <c r="F160">
        <v>2</v>
      </c>
      <c r="G160">
        <v>0</v>
      </c>
      <c r="H160">
        <v>0</v>
      </c>
      <c r="I160" s="15">
        <v>45041</v>
      </c>
      <c r="J160" s="11">
        <v>45041</v>
      </c>
      <c r="K160">
        <v>1</v>
      </c>
      <c r="L160" t="s">
        <v>150</v>
      </c>
      <c r="M160" t="s">
        <v>39</v>
      </c>
      <c r="N160" t="s">
        <v>15</v>
      </c>
      <c r="O160">
        <v>32958</v>
      </c>
      <c r="P160" t="s">
        <v>22</v>
      </c>
      <c r="Q160">
        <v>23292</v>
      </c>
      <c r="R160" s="16">
        <f>delivered_orders_table[[#This Row],[price]]*delivered_orders_table[[#This Row],[quantity]]</f>
        <v>32958</v>
      </c>
    </row>
    <row r="161" spans="1:18" hidden="1" x14ac:dyDescent="0.3">
      <c r="A161">
        <v>46907428</v>
      </c>
      <c r="B161">
        <v>126225</v>
      </c>
      <c r="C161">
        <v>235138</v>
      </c>
      <c r="D161">
        <v>9022</v>
      </c>
      <c r="E161">
        <v>4833</v>
      </c>
      <c r="F161">
        <v>1</v>
      </c>
      <c r="G161">
        <v>451.1</v>
      </c>
      <c r="H161">
        <v>5</v>
      </c>
      <c r="I161" s="15">
        <v>45041</v>
      </c>
      <c r="J161" s="11">
        <v>45041</v>
      </c>
      <c r="K161">
        <v>3</v>
      </c>
      <c r="L161" t="s">
        <v>502</v>
      </c>
      <c r="M161" t="s">
        <v>39</v>
      </c>
      <c r="N161" t="s">
        <v>16</v>
      </c>
      <c r="O161">
        <v>8570.9</v>
      </c>
      <c r="P161" t="s">
        <v>21</v>
      </c>
      <c r="Q161">
        <v>3737.9</v>
      </c>
      <c r="R161" s="16">
        <f>delivered_orders_table[[#This Row],[price]]*delivered_orders_table[[#This Row],[quantity]]</f>
        <v>9022</v>
      </c>
    </row>
    <row r="162" spans="1:18" hidden="1" x14ac:dyDescent="0.3">
      <c r="A162">
        <v>60213478</v>
      </c>
      <c r="B162">
        <v>126225</v>
      </c>
      <c r="C162">
        <v>867782</v>
      </c>
      <c r="D162">
        <v>18204</v>
      </c>
      <c r="E162">
        <v>4833</v>
      </c>
      <c r="F162">
        <v>4</v>
      </c>
      <c r="G162">
        <v>0</v>
      </c>
      <c r="H162">
        <v>0</v>
      </c>
      <c r="I162" s="15">
        <v>45040</v>
      </c>
      <c r="J162" s="11">
        <v>45040</v>
      </c>
      <c r="K162">
        <v>4</v>
      </c>
      <c r="L162" t="s">
        <v>502</v>
      </c>
      <c r="M162" t="s">
        <v>39</v>
      </c>
      <c r="N162" t="s">
        <v>15</v>
      </c>
      <c r="O162">
        <v>72816</v>
      </c>
      <c r="P162" t="s">
        <v>23</v>
      </c>
      <c r="Q162">
        <v>53484</v>
      </c>
      <c r="R162" s="16">
        <f>delivered_orders_table[[#This Row],[price]]*delivered_orders_table[[#This Row],[quantity]]</f>
        <v>72816</v>
      </c>
    </row>
    <row r="163" spans="1:18" hidden="1" x14ac:dyDescent="0.3">
      <c r="A163">
        <v>43782566</v>
      </c>
      <c r="B163">
        <v>126225</v>
      </c>
      <c r="C163">
        <v>301836</v>
      </c>
      <c r="D163">
        <v>8414</v>
      </c>
      <c r="E163">
        <v>4833</v>
      </c>
      <c r="F163">
        <v>1</v>
      </c>
      <c r="G163">
        <v>420.7</v>
      </c>
      <c r="H163">
        <v>5</v>
      </c>
      <c r="I163" s="15">
        <v>45016</v>
      </c>
      <c r="J163" s="11">
        <v>45016</v>
      </c>
      <c r="K163">
        <v>2</v>
      </c>
      <c r="L163" t="s">
        <v>169</v>
      </c>
      <c r="M163" t="s">
        <v>39</v>
      </c>
      <c r="N163" t="s">
        <v>15</v>
      </c>
      <c r="O163">
        <v>7993.3</v>
      </c>
      <c r="P163" t="s">
        <v>21</v>
      </c>
      <c r="Q163">
        <v>3160.3</v>
      </c>
      <c r="R163" s="16">
        <f>delivered_orders_table[[#This Row],[price]]*delivered_orders_table[[#This Row],[quantity]]</f>
        <v>8414</v>
      </c>
    </row>
    <row r="164" spans="1:18" hidden="1" x14ac:dyDescent="0.3">
      <c r="A164">
        <v>93302863</v>
      </c>
      <c r="B164">
        <v>246316</v>
      </c>
      <c r="C164">
        <v>281721</v>
      </c>
      <c r="D164">
        <v>13617</v>
      </c>
      <c r="E164">
        <v>13689</v>
      </c>
      <c r="F164">
        <v>2</v>
      </c>
      <c r="G164">
        <v>0</v>
      </c>
      <c r="H164">
        <v>0</v>
      </c>
      <c r="I164" s="15">
        <v>45020</v>
      </c>
      <c r="J164" s="11">
        <v>45020</v>
      </c>
      <c r="K164">
        <v>7</v>
      </c>
      <c r="L164" t="s">
        <v>542</v>
      </c>
      <c r="M164" t="s">
        <v>39</v>
      </c>
      <c r="N164" t="s">
        <v>15</v>
      </c>
      <c r="O164">
        <v>27234</v>
      </c>
      <c r="P164" t="s">
        <v>20</v>
      </c>
      <c r="Q164">
        <v>-144</v>
      </c>
      <c r="R164" s="16">
        <f>delivered_orders_table[[#This Row],[price]]*delivered_orders_table[[#This Row],[quantity]]</f>
        <v>27234</v>
      </c>
    </row>
    <row r="165" spans="1:18" hidden="1" x14ac:dyDescent="0.3">
      <c r="A165">
        <v>44715663</v>
      </c>
      <c r="B165">
        <v>246316</v>
      </c>
      <c r="C165">
        <v>701554</v>
      </c>
      <c r="D165">
        <v>17576</v>
      </c>
      <c r="E165">
        <v>13689</v>
      </c>
      <c r="F165">
        <v>1</v>
      </c>
      <c r="G165">
        <v>1757.6</v>
      </c>
      <c r="H165">
        <v>10</v>
      </c>
      <c r="I165" s="15">
        <v>45035</v>
      </c>
      <c r="J165" s="11">
        <v>45035</v>
      </c>
      <c r="K165">
        <v>6</v>
      </c>
      <c r="L165" t="s">
        <v>216</v>
      </c>
      <c r="M165" t="s">
        <v>39</v>
      </c>
      <c r="N165" t="s">
        <v>16</v>
      </c>
      <c r="O165">
        <v>15818.4</v>
      </c>
      <c r="P165" t="s">
        <v>20</v>
      </c>
      <c r="Q165">
        <v>2129.4</v>
      </c>
      <c r="R165" s="16">
        <f>delivered_orders_table[[#This Row],[price]]*delivered_orders_table[[#This Row],[quantity]]</f>
        <v>17576</v>
      </c>
    </row>
    <row r="166" spans="1:18" hidden="1" x14ac:dyDescent="0.3">
      <c r="A166">
        <v>13454186</v>
      </c>
      <c r="B166">
        <v>246316</v>
      </c>
      <c r="C166">
        <v>961594</v>
      </c>
      <c r="D166">
        <v>14479</v>
      </c>
      <c r="E166">
        <v>13689</v>
      </c>
      <c r="F166">
        <v>1</v>
      </c>
      <c r="G166">
        <v>1447.9</v>
      </c>
      <c r="H166">
        <v>10</v>
      </c>
      <c r="I166" s="15">
        <v>45030</v>
      </c>
      <c r="J166" s="11">
        <v>45030</v>
      </c>
      <c r="K166">
        <v>7</v>
      </c>
      <c r="L166" t="s">
        <v>458</v>
      </c>
      <c r="M166" t="s">
        <v>39</v>
      </c>
      <c r="N166" t="s">
        <v>16</v>
      </c>
      <c r="O166">
        <v>13031.1</v>
      </c>
      <c r="P166" t="s">
        <v>20</v>
      </c>
      <c r="Q166">
        <v>-657.9</v>
      </c>
      <c r="R166" s="16">
        <f>delivered_orders_table[[#This Row],[price]]*delivered_orders_table[[#This Row],[quantity]]</f>
        <v>14479</v>
      </c>
    </row>
    <row r="167" spans="1:18" hidden="1" x14ac:dyDescent="0.3">
      <c r="A167">
        <v>19735027</v>
      </c>
      <c r="B167">
        <v>246316</v>
      </c>
      <c r="C167">
        <v>902191</v>
      </c>
      <c r="D167">
        <v>17685</v>
      </c>
      <c r="E167">
        <v>13689</v>
      </c>
      <c r="F167">
        <v>3</v>
      </c>
      <c r="G167">
        <v>2652.75</v>
      </c>
      <c r="H167">
        <v>5</v>
      </c>
      <c r="I167" s="15">
        <v>45044</v>
      </c>
      <c r="J167" s="11">
        <v>45044</v>
      </c>
      <c r="K167">
        <v>2</v>
      </c>
      <c r="L167" t="s">
        <v>550</v>
      </c>
      <c r="M167" t="s">
        <v>39</v>
      </c>
      <c r="N167" t="s">
        <v>16</v>
      </c>
      <c r="O167">
        <v>50402.25</v>
      </c>
      <c r="P167" t="s">
        <v>23</v>
      </c>
      <c r="Q167">
        <v>9335.25</v>
      </c>
      <c r="R167" s="16">
        <f>delivered_orders_table[[#This Row],[price]]*delivered_orders_table[[#This Row],[quantity]]</f>
        <v>53055</v>
      </c>
    </row>
    <row r="168" spans="1:18" hidden="1" x14ac:dyDescent="0.3">
      <c r="A168">
        <v>41104946</v>
      </c>
      <c r="B168">
        <v>207473</v>
      </c>
      <c r="C168">
        <v>448658</v>
      </c>
      <c r="D168">
        <v>16420</v>
      </c>
      <c r="E168">
        <v>7043</v>
      </c>
      <c r="F168">
        <v>1</v>
      </c>
      <c r="G168">
        <v>0</v>
      </c>
      <c r="H168">
        <v>0</v>
      </c>
      <c r="I168" s="15">
        <v>45024</v>
      </c>
      <c r="J168" s="11">
        <v>45024</v>
      </c>
      <c r="K168">
        <v>2</v>
      </c>
      <c r="L168" t="s">
        <v>139</v>
      </c>
      <c r="M168" t="s">
        <v>39</v>
      </c>
      <c r="N168" t="s">
        <v>18</v>
      </c>
      <c r="O168">
        <v>16420</v>
      </c>
      <c r="P168" t="s">
        <v>20</v>
      </c>
      <c r="Q168">
        <v>9377</v>
      </c>
      <c r="R168" s="16">
        <f>delivered_orders_table[[#This Row],[price]]*delivered_orders_table[[#This Row],[quantity]]</f>
        <v>16420</v>
      </c>
    </row>
    <row r="169" spans="1:18" hidden="1" x14ac:dyDescent="0.3">
      <c r="A169">
        <v>23180503</v>
      </c>
      <c r="B169">
        <v>207473</v>
      </c>
      <c r="C169">
        <v>612842</v>
      </c>
      <c r="D169">
        <v>15158</v>
      </c>
      <c r="E169">
        <v>7043</v>
      </c>
      <c r="F169">
        <v>2</v>
      </c>
      <c r="G169">
        <v>1515.8</v>
      </c>
      <c r="H169">
        <v>5</v>
      </c>
      <c r="I169" s="15">
        <v>45016</v>
      </c>
      <c r="J169" s="11">
        <v>45016</v>
      </c>
      <c r="K169">
        <v>2</v>
      </c>
      <c r="L169" t="s">
        <v>169</v>
      </c>
      <c r="M169" t="s">
        <v>39</v>
      </c>
      <c r="N169" t="s">
        <v>15</v>
      </c>
      <c r="O169">
        <v>28800.2</v>
      </c>
      <c r="P169" t="s">
        <v>21</v>
      </c>
      <c r="Q169">
        <v>14714.2</v>
      </c>
      <c r="R169" s="16">
        <f>delivered_orders_table[[#This Row],[price]]*delivered_orders_table[[#This Row],[quantity]]</f>
        <v>30316</v>
      </c>
    </row>
    <row r="170" spans="1:18" hidden="1" x14ac:dyDescent="0.3">
      <c r="A170">
        <v>65938288</v>
      </c>
      <c r="B170">
        <v>207473</v>
      </c>
      <c r="C170">
        <v>256440</v>
      </c>
      <c r="D170">
        <v>17822</v>
      </c>
      <c r="E170">
        <v>7043</v>
      </c>
      <c r="F170">
        <v>3</v>
      </c>
      <c r="G170">
        <v>2673.3</v>
      </c>
      <c r="H170">
        <v>5</v>
      </c>
      <c r="I170" s="15">
        <v>45016</v>
      </c>
      <c r="J170" s="11">
        <v>45016</v>
      </c>
      <c r="K170">
        <v>1</v>
      </c>
      <c r="L170" t="s">
        <v>422</v>
      </c>
      <c r="M170" t="s">
        <v>39</v>
      </c>
      <c r="N170" t="s">
        <v>17</v>
      </c>
      <c r="O170">
        <v>50792.7</v>
      </c>
      <c r="P170" t="s">
        <v>21</v>
      </c>
      <c r="Q170">
        <v>29663.7</v>
      </c>
      <c r="R170" s="16">
        <f>delivered_orders_table[[#This Row],[price]]*delivered_orders_table[[#This Row],[quantity]]</f>
        <v>53466</v>
      </c>
    </row>
    <row r="171" spans="1:18" hidden="1" x14ac:dyDescent="0.3">
      <c r="A171">
        <v>74382155</v>
      </c>
      <c r="B171">
        <v>207473</v>
      </c>
      <c r="C171">
        <v>539162</v>
      </c>
      <c r="D171">
        <v>2197</v>
      </c>
      <c r="E171">
        <v>7043</v>
      </c>
      <c r="F171">
        <v>2</v>
      </c>
      <c r="G171">
        <v>219.7</v>
      </c>
      <c r="H171">
        <v>5</v>
      </c>
      <c r="I171" s="15">
        <v>45015</v>
      </c>
      <c r="J171" s="11">
        <v>45015</v>
      </c>
      <c r="K171">
        <v>4</v>
      </c>
      <c r="L171" t="s">
        <v>128</v>
      </c>
      <c r="M171" t="s">
        <v>39</v>
      </c>
      <c r="N171" t="s">
        <v>16</v>
      </c>
      <c r="O171">
        <v>4174.3</v>
      </c>
      <c r="P171" t="s">
        <v>22</v>
      </c>
      <c r="Q171">
        <v>-9911.7000000000007</v>
      </c>
      <c r="R171" s="16">
        <f>delivered_orders_table[[#This Row],[price]]*delivered_orders_table[[#This Row],[quantity]]</f>
        <v>4394</v>
      </c>
    </row>
    <row r="172" spans="1:18" hidden="1" x14ac:dyDescent="0.3">
      <c r="A172">
        <v>94365330</v>
      </c>
      <c r="B172">
        <v>207473</v>
      </c>
      <c r="C172">
        <v>373650</v>
      </c>
      <c r="D172">
        <v>10588</v>
      </c>
      <c r="E172">
        <v>7043</v>
      </c>
      <c r="F172">
        <v>1</v>
      </c>
      <c r="G172">
        <v>1588.2</v>
      </c>
      <c r="H172">
        <v>15</v>
      </c>
      <c r="I172" s="15">
        <v>45027</v>
      </c>
      <c r="J172" s="11">
        <v>45027</v>
      </c>
      <c r="K172">
        <v>2</v>
      </c>
      <c r="L172" t="s">
        <v>465</v>
      </c>
      <c r="M172" t="s">
        <v>39</v>
      </c>
      <c r="N172" t="s">
        <v>15</v>
      </c>
      <c r="O172">
        <v>8999.7999999999993</v>
      </c>
      <c r="P172" t="s">
        <v>22</v>
      </c>
      <c r="Q172">
        <v>1956.8</v>
      </c>
      <c r="R172" s="16">
        <f>delivered_orders_table[[#This Row],[price]]*delivered_orders_table[[#This Row],[quantity]]</f>
        <v>10588</v>
      </c>
    </row>
    <row r="173" spans="1:18" hidden="1" x14ac:dyDescent="0.3">
      <c r="A173">
        <v>98222374</v>
      </c>
      <c r="B173">
        <v>207473</v>
      </c>
      <c r="C173">
        <v>806739</v>
      </c>
      <c r="D173">
        <v>13360</v>
      </c>
      <c r="E173">
        <v>7043</v>
      </c>
      <c r="F173">
        <v>2</v>
      </c>
      <c r="G173">
        <v>1336</v>
      </c>
      <c r="H173">
        <v>5</v>
      </c>
      <c r="I173" s="15">
        <v>45030</v>
      </c>
      <c r="J173" s="11">
        <v>45030</v>
      </c>
      <c r="K173">
        <v>5</v>
      </c>
      <c r="L173" t="s">
        <v>342</v>
      </c>
      <c r="M173" t="s">
        <v>39</v>
      </c>
      <c r="N173" t="s">
        <v>152</v>
      </c>
      <c r="O173">
        <v>25384</v>
      </c>
      <c r="P173" t="s">
        <v>22</v>
      </c>
      <c r="Q173">
        <v>11298</v>
      </c>
      <c r="R173" s="16">
        <f>delivered_orders_table[[#This Row],[price]]*delivered_orders_table[[#This Row],[quantity]]</f>
        <v>26720</v>
      </c>
    </row>
    <row r="174" spans="1:18" hidden="1" x14ac:dyDescent="0.3">
      <c r="A174">
        <v>75645462</v>
      </c>
      <c r="B174">
        <v>216739</v>
      </c>
      <c r="C174">
        <v>971523</v>
      </c>
      <c r="D174">
        <v>14891</v>
      </c>
      <c r="E174">
        <v>3047</v>
      </c>
      <c r="F174">
        <v>1</v>
      </c>
      <c r="G174">
        <v>0</v>
      </c>
      <c r="H174">
        <v>0</v>
      </c>
      <c r="I174" s="15">
        <v>45016</v>
      </c>
      <c r="J174" s="11">
        <v>45016</v>
      </c>
      <c r="K174">
        <v>4</v>
      </c>
      <c r="L174" t="s">
        <v>476</v>
      </c>
      <c r="M174" t="s">
        <v>39</v>
      </c>
      <c r="N174" t="s">
        <v>17</v>
      </c>
      <c r="O174">
        <v>14891</v>
      </c>
      <c r="P174" t="s">
        <v>20</v>
      </c>
      <c r="Q174">
        <v>11844</v>
      </c>
      <c r="R174" s="16">
        <f>delivered_orders_table[[#This Row],[price]]*delivered_orders_table[[#This Row],[quantity]]</f>
        <v>14891</v>
      </c>
    </row>
    <row r="175" spans="1:18" hidden="1" x14ac:dyDescent="0.3">
      <c r="A175">
        <v>94597104</v>
      </c>
      <c r="B175">
        <v>216739</v>
      </c>
      <c r="C175">
        <v>716596</v>
      </c>
      <c r="D175">
        <v>13840</v>
      </c>
      <c r="E175">
        <v>3047</v>
      </c>
      <c r="F175">
        <v>3</v>
      </c>
      <c r="G175">
        <v>6228</v>
      </c>
      <c r="H175">
        <v>15</v>
      </c>
      <c r="I175" s="15">
        <v>45028</v>
      </c>
      <c r="J175" s="11">
        <v>45028</v>
      </c>
      <c r="K175">
        <v>5</v>
      </c>
      <c r="L175" t="s">
        <v>516</v>
      </c>
      <c r="M175" t="s">
        <v>39</v>
      </c>
      <c r="N175" t="s">
        <v>15</v>
      </c>
      <c r="O175">
        <v>35292</v>
      </c>
      <c r="P175" t="s">
        <v>23</v>
      </c>
      <c r="Q175">
        <v>26151</v>
      </c>
      <c r="R175" s="16">
        <f>delivered_orders_table[[#This Row],[price]]*delivered_orders_table[[#This Row],[quantity]]</f>
        <v>41520</v>
      </c>
    </row>
    <row r="176" spans="1:18" hidden="1" x14ac:dyDescent="0.3">
      <c r="A176">
        <v>49148093</v>
      </c>
      <c r="B176">
        <v>216739</v>
      </c>
      <c r="C176">
        <v>272187</v>
      </c>
      <c r="D176">
        <v>16732</v>
      </c>
      <c r="E176">
        <v>3047</v>
      </c>
      <c r="F176">
        <v>1</v>
      </c>
      <c r="G176">
        <v>836.6</v>
      </c>
      <c r="H176">
        <v>5</v>
      </c>
      <c r="I176" s="15">
        <v>45021</v>
      </c>
      <c r="J176" s="11">
        <v>45021</v>
      </c>
      <c r="K176">
        <v>4</v>
      </c>
      <c r="L176" t="s">
        <v>138</v>
      </c>
      <c r="M176" t="s">
        <v>39</v>
      </c>
      <c r="N176" t="s">
        <v>15</v>
      </c>
      <c r="O176">
        <v>15895.4</v>
      </c>
      <c r="P176" t="s">
        <v>23</v>
      </c>
      <c r="Q176">
        <v>12848.4</v>
      </c>
      <c r="R176" s="16">
        <f>delivered_orders_table[[#This Row],[price]]*delivered_orders_table[[#This Row],[quantity]]</f>
        <v>16732</v>
      </c>
    </row>
    <row r="177" spans="1:18" hidden="1" x14ac:dyDescent="0.3">
      <c r="A177">
        <v>23747542</v>
      </c>
      <c r="B177">
        <v>216739</v>
      </c>
      <c r="C177">
        <v>527557</v>
      </c>
      <c r="D177">
        <v>14927</v>
      </c>
      <c r="E177">
        <v>3047</v>
      </c>
      <c r="F177">
        <v>1</v>
      </c>
      <c r="G177">
        <v>0</v>
      </c>
      <c r="H177">
        <v>0</v>
      </c>
      <c r="I177" s="15">
        <v>45025</v>
      </c>
      <c r="J177" s="11">
        <v>45025</v>
      </c>
      <c r="K177">
        <v>3</v>
      </c>
      <c r="L177" t="s">
        <v>404</v>
      </c>
      <c r="M177" t="s">
        <v>39</v>
      </c>
      <c r="N177" t="s">
        <v>16</v>
      </c>
      <c r="O177">
        <v>14927</v>
      </c>
      <c r="P177" t="s">
        <v>21</v>
      </c>
      <c r="Q177">
        <v>11880</v>
      </c>
      <c r="R177" s="16">
        <f>delivered_orders_table[[#This Row],[price]]*delivered_orders_table[[#This Row],[quantity]]</f>
        <v>14927</v>
      </c>
    </row>
    <row r="178" spans="1:18" hidden="1" x14ac:dyDescent="0.3">
      <c r="A178">
        <v>17597364</v>
      </c>
      <c r="B178">
        <v>671858</v>
      </c>
      <c r="C178">
        <v>385636</v>
      </c>
      <c r="D178">
        <v>8384</v>
      </c>
      <c r="E178">
        <v>5308</v>
      </c>
      <c r="F178">
        <v>1</v>
      </c>
      <c r="G178">
        <v>419.2</v>
      </c>
      <c r="H178">
        <v>5</v>
      </c>
      <c r="I178" s="15">
        <v>45020</v>
      </c>
      <c r="J178" s="11">
        <v>45020</v>
      </c>
      <c r="K178">
        <v>1</v>
      </c>
      <c r="L178" t="s">
        <v>106</v>
      </c>
      <c r="M178" t="s">
        <v>39</v>
      </c>
      <c r="N178" t="s">
        <v>18</v>
      </c>
      <c r="O178">
        <v>7964.8</v>
      </c>
      <c r="P178" t="s">
        <v>20</v>
      </c>
      <c r="Q178">
        <v>2656.8</v>
      </c>
      <c r="R178" s="16">
        <f>delivered_orders_table[[#This Row],[price]]*delivered_orders_table[[#This Row],[quantity]]</f>
        <v>8384</v>
      </c>
    </row>
    <row r="179" spans="1:18" hidden="1" x14ac:dyDescent="0.3">
      <c r="A179">
        <v>95480242</v>
      </c>
      <c r="B179">
        <v>671858</v>
      </c>
      <c r="C179">
        <v>241843</v>
      </c>
      <c r="D179">
        <v>9146</v>
      </c>
      <c r="E179">
        <v>5308</v>
      </c>
      <c r="F179">
        <v>2</v>
      </c>
      <c r="G179">
        <v>914.6</v>
      </c>
      <c r="H179">
        <v>5</v>
      </c>
      <c r="I179" s="15">
        <v>45038</v>
      </c>
      <c r="J179" s="11">
        <v>45038</v>
      </c>
      <c r="K179">
        <v>7</v>
      </c>
      <c r="L179" t="s">
        <v>98</v>
      </c>
      <c r="M179" t="s">
        <v>39</v>
      </c>
      <c r="N179" t="s">
        <v>15</v>
      </c>
      <c r="O179">
        <v>17377.400000000001</v>
      </c>
      <c r="P179" t="s">
        <v>21</v>
      </c>
      <c r="Q179">
        <v>6761.4</v>
      </c>
      <c r="R179" s="16">
        <f>delivered_orders_table[[#This Row],[price]]*delivered_orders_table[[#This Row],[quantity]]</f>
        <v>18292</v>
      </c>
    </row>
    <row r="180" spans="1:18" hidden="1" x14ac:dyDescent="0.3">
      <c r="A180">
        <v>24178065</v>
      </c>
      <c r="B180">
        <v>671858</v>
      </c>
      <c r="C180">
        <v>206887</v>
      </c>
      <c r="D180">
        <v>1949</v>
      </c>
      <c r="E180">
        <v>5308</v>
      </c>
      <c r="F180">
        <v>3</v>
      </c>
      <c r="G180">
        <v>0</v>
      </c>
      <c r="H180">
        <v>0</v>
      </c>
      <c r="I180" s="15">
        <v>45034</v>
      </c>
      <c r="J180" s="11">
        <v>45034</v>
      </c>
      <c r="K180">
        <v>4</v>
      </c>
      <c r="L180" t="s">
        <v>290</v>
      </c>
      <c r="M180" t="s">
        <v>39</v>
      </c>
      <c r="N180" t="s">
        <v>15</v>
      </c>
      <c r="O180">
        <v>5847</v>
      </c>
      <c r="P180" t="s">
        <v>21</v>
      </c>
      <c r="Q180">
        <v>-10077</v>
      </c>
      <c r="R180" s="16">
        <f>delivered_orders_table[[#This Row],[price]]*delivered_orders_table[[#This Row],[quantity]]</f>
        <v>5847</v>
      </c>
    </row>
    <row r="181" spans="1:18" hidden="1" x14ac:dyDescent="0.3">
      <c r="A181">
        <v>14650569</v>
      </c>
      <c r="B181">
        <v>671858</v>
      </c>
      <c r="C181">
        <v>891691</v>
      </c>
      <c r="D181">
        <v>12633</v>
      </c>
      <c r="E181">
        <v>5308</v>
      </c>
      <c r="F181">
        <v>1</v>
      </c>
      <c r="G181">
        <v>0</v>
      </c>
      <c r="H181">
        <v>0</v>
      </c>
      <c r="I181" s="15">
        <v>45028</v>
      </c>
      <c r="J181" s="11">
        <v>45028</v>
      </c>
      <c r="K181">
        <v>4</v>
      </c>
      <c r="L181" t="s">
        <v>363</v>
      </c>
      <c r="M181" t="s">
        <v>39</v>
      </c>
      <c r="N181" t="s">
        <v>16</v>
      </c>
      <c r="O181">
        <v>12633</v>
      </c>
      <c r="P181" t="s">
        <v>20</v>
      </c>
      <c r="Q181">
        <v>7325</v>
      </c>
      <c r="R181" s="16">
        <f>delivered_orders_table[[#This Row],[price]]*delivered_orders_table[[#This Row],[quantity]]</f>
        <v>12633</v>
      </c>
    </row>
    <row r="182" spans="1:18" hidden="1" x14ac:dyDescent="0.3">
      <c r="A182">
        <v>51701149</v>
      </c>
      <c r="B182">
        <v>671858</v>
      </c>
      <c r="C182">
        <v>785549</v>
      </c>
      <c r="D182">
        <v>15344</v>
      </c>
      <c r="E182">
        <v>5308</v>
      </c>
      <c r="F182">
        <v>2</v>
      </c>
      <c r="G182">
        <v>0</v>
      </c>
      <c r="H182">
        <v>0</v>
      </c>
      <c r="I182" s="15">
        <v>45030</v>
      </c>
      <c r="J182" s="11">
        <v>45030</v>
      </c>
      <c r="K182">
        <v>2</v>
      </c>
      <c r="L182" t="s">
        <v>363</v>
      </c>
      <c r="M182" t="s">
        <v>39</v>
      </c>
      <c r="N182" t="s">
        <v>15</v>
      </c>
      <c r="O182">
        <v>30688</v>
      </c>
      <c r="P182" t="s">
        <v>20</v>
      </c>
      <c r="Q182">
        <v>20072</v>
      </c>
      <c r="R182" s="16">
        <f>delivered_orders_table[[#This Row],[price]]*delivered_orders_table[[#This Row],[quantity]]</f>
        <v>30688</v>
      </c>
    </row>
    <row r="183" spans="1:18" hidden="1" x14ac:dyDescent="0.3">
      <c r="A183">
        <v>47173969</v>
      </c>
      <c r="B183">
        <v>671858</v>
      </c>
      <c r="C183">
        <v>861286</v>
      </c>
      <c r="D183">
        <v>1593</v>
      </c>
      <c r="E183">
        <v>5308</v>
      </c>
      <c r="F183">
        <v>1</v>
      </c>
      <c r="G183">
        <v>0</v>
      </c>
      <c r="H183">
        <v>0</v>
      </c>
      <c r="I183" s="15">
        <v>45019</v>
      </c>
      <c r="J183" s="11">
        <v>45019</v>
      </c>
      <c r="K183">
        <v>2</v>
      </c>
      <c r="L183" t="s">
        <v>106</v>
      </c>
      <c r="M183" t="s">
        <v>39</v>
      </c>
      <c r="N183" t="s">
        <v>17</v>
      </c>
      <c r="O183">
        <v>1593</v>
      </c>
      <c r="P183" t="s">
        <v>21</v>
      </c>
      <c r="Q183">
        <v>-3715</v>
      </c>
      <c r="R183" s="16">
        <f>delivered_orders_table[[#This Row],[price]]*delivered_orders_table[[#This Row],[quantity]]</f>
        <v>1593</v>
      </c>
    </row>
    <row r="184" spans="1:18" hidden="1" x14ac:dyDescent="0.3">
      <c r="A184">
        <v>20262606</v>
      </c>
      <c r="B184">
        <v>770487</v>
      </c>
      <c r="C184">
        <v>650956</v>
      </c>
      <c r="D184">
        <v>9235</v>
      </c>
      <c r="E184">
        <v>7859</v>
      </c>
      <c r="F184">
        <v>2</v>
      </c>
      <c r="G184">
        <v>923.5</v>
      </c>
      <c r="H184">
        <v>5</v>
      </c>
      <c r="I184" s="15">
        <v>45042</v>
      </c>
      <c r="J184" s="11">
        <v>45042</v>
      </c>
      <c r="K184">
        <v>4</v>
      </c>
      <c r="L184" t="s">
        <v>550</v>
      </c>
      <c r="M184" t="s">
        <v>39</v>
      </c>
      <c r="N184" t="s">
        <v>15</v>
      </c>
      <c r="O184">
        <v>17546.5</v>
      </c>
      <c r="P184" t="s">
        <v>22</v>
      </c>
      <c r="Q184">
        <v>1828.5</v>
      </c>
      <c r="R184" s="16">
        <f>delivered_orders_table[[#This Row],[price]]*delivered_orders_table[[#This Row],[quantity]]</f>
        <v>18470</v>
      </c>
    </row>
    <row r="185" spans="1:18" hidden="1" x14ac:dyDescent="0.3">
      <c r="A185">
        <v>82292089</v>
      </c>
      <c r="B185">
        <v>770487</v>
      </c>
      <c r="C185">
        <v>714646</v>
      </c>
      <c r="D185">
        <v>18292</v>
      </c>
      <c r="E185">
        <v>7859</v>
      </c>
      <c r="F185">
        <v>4</v>
      </c>
      <c r="G185">
        <v>0</v>
      </c>
      <c r="H185">
        <v>0</v>
      </c>
      <c r="I185" s="15">
        <v>45036</v>
      </c>
      <c r="J185" s="11">
        <v>45036</v>
      </c>
      <c r="K185">
        <v>7</v>
      </c>
      <c r="L185" t="s">
        <v>151</v>
      </c>
      <c r="M185" t="s">
        <v>39</v>
      </c>
      <c r="N185" t="s">
        <v>17</v>
      </c>
      <c r="O185">
        <v>73168</v>
      </c>
      <c r="P185" t="s">
        <v>23</v>
      </c>
      <c r="Q185">
        <v>41732</v>
      </c>
      <c r="R185" s="16">
        <f>delivered_orders_table[[#This Row],[price]]*delivered_orders_table[[#This Row],[quantity]]</f>
        <v>73168</v>
      </c>
    </row>
    <row r="186" spans="1:18" hidden="1" x14ac:dyDescent="0.3">
      <c r="A186">
        <v>54492381</v>
      </c>
      <c r="B186">
        <v>770487</v>
      </c>
      <c r="C186">
        <v>651344</v>
      </c>
      <c r="D186">
        <v>14462</v>
      </c>
      <c r="E186">
        <v>7859</v>
      </c>
      <c r="F186">
        <v>3</v>
      </c>
      <c r="G186">
        <v>0</v>
      </c>
      <c r="H186">
        <v>0</v>
      </c>
      <c r="I186" s="15">
        <v>45042</v>
      </c>
      <c r="J186" s="11">
        <v>45042</v>
      </c>
      <c r="K186">
        <v>2</v>
      </c>
      <c r="L186" t="s">
        <v>502</v>
      </c>
      <c r="M186" t="s">
        <v>39</v>
      </c>
      <c r="N186" t="s">
        <v>16</v>
      </c>
      <c r="O186">
        <v>43386</v>
      </c>
      <c r="P186" t="s">
        <v>20</v>
      </c>
      <c r="Q186">
        <v>19809</v>
      </c>
      <c r="R186" s="16">
        <f>delivered_orders_table[[#This Row],[price]]*delivered_orders_table[[#This Row],[quantity]]</f>
        <v>43386</v>
      </c>
    </row>
    <row r="187" spans="1:18" hidden="1" x14ac:dyDescent="0.3">
      <c r="A187">
        <v>72423883</v>
      </c>
      <c r="B187">
        <v>770487</v>
      </c>
      <c r="C187">
        <v>495818</v>
      </c>
      <c r="D187">
        <v>15433</v>
      </c>
      <c r="E187">
        <v>7859</v>
      </c>
      <c r="F187">
        <v>3</v>
      </c>
      <c r="G187">
        <v>0</v>
      </c>
      <c r="H187">
        <v>0</v>
      </c>
      <c r="I187" s="15">
        <v>45038</v>
      </c>
      <c r="J187" s="11">
        <v>45038</v>
      </c>
      <c r="K187">
        <v>7</v>
      </c>
      <c r="L187" t="s">
        <v>98</v>
      </c>
      <c r="M187" t="s">
        <v>39</v>
      </c>
      <c r="N187" t="s">
        <v>18</v>
      </c>
      <c r="O187">
        <v>46299</v>
      </c>
      <c r="P187" t="s">
        <v>23</v>
      </c>
      <c r="Q187">
        <v>22722</v>
      </c>
      <c r="R187" s="16">
        <f>delivered_orders_table[[#This Row],[price]]*delivered_orders_table[[#This Row],[quantity]]</f>
        <v>46299</v>
      </c>
    </row>
    <row r="188" spans="1:18" hidden="1" x14ac:dyDescent="0.3">
      <c r="A188">
        <v>45212476</v>
      </c>
      <c r="B188">
        <v>770487</v>
      </c>
      <c r="C188">
        <v>341003</v>
      </c>
      <c r="D188">
        <v>17183</v>
      </c>
      <c r="E188">
        <v>7859</v>
      </c>
      <c r="F188">
        <v>4</v>
      </c>
      <c r="G188">
        <v>0</v>
      </c>
      <c r="H188">
        <v>0</v>
      </c>
      <c r="I188" s="15">
        <v>45017</v>
      </c>
      <c r="J188" s="11">
        <v>45017</v>
      </c>
      <c r="K188">
        <v>7</v>
      </c>
      <c r="L188" t="s">
        <v>506</v>
      </c>
      <c r="M188" t="s">
        <v>39</v>
      </c>
      <c r="N188" t="s">
        <v>15</v>
      </c>
      <c r="O188">
        <v>68732</v>
      </c>
      <c r="P188" t="s">
        <v>21</v>
      </c>
      <c r="Q188">
        <v>37296</v>
      </c>
      <c r="R188" s="16">
        <f>delivered_orders_table[[#This Row],[price]]*delivered_orders_table[[#This Row],[quantity]]</f>
        <v>68732</v>
      </c>
    </row>
    <row r="189" spans="1:18" hidden="1" x14ac:dyDescent="0.3">
      <c r="A189">
        <v>82060023</v>
      </c>
      <c r="B189">
        <v>770487</v>
      </c>
      <c r="C189">
        <v>686208</v>
      </c>
      <c r="D189">
        <v>923</v>
      </c>
      <c r="E189">
        <v>7859</v>
      </c>
      <c r="F189">
        <v>1</v>
      </c>
      <c r="G189">
        <v>0</v>
      </c>
      <c r="H189">
        <v>0</v>
      </c>
      <c r="I189" s="15">
        <v>45022</v>
      </c>
      <c r="J189" s="11">
        <v>45022</v>
      </c>
      <c r="K189">
        <v>2</v>
      </c>
      <c r="L189" t="s">
        <v>506</v>
      </c>
      <c r="M189" t="s">
        <v>39</v>
      </c>
      <c r="N189" t="s">
        <v>18</v>
      </c>
      <c r="O189">
        <v>923</v>
      </c>
      <c r="P189" t="s">
        <v>21</v>
      </c>
      <c r="Q189">
        <v>-6936</v>
      </c>
      <c r="R189" s="16">
        <f>delivered_orders_table[[#This Row],[price]]*delivered_orders_table[[#This Row],[quantity]]</f>
        <v>923</v>
      </c>
    </row>
    <row r="190" spans="1:18" hidden="1" x14ac:dyDescent="0.3">
      <c r="A190">
        <v>63108878</v>
      </c>
      <c r="B190">
        <v>770487</v>
      </c>
      <c r="C190">
        <v>670988</v>
      </c>
      <c r="D190">
        <v>19767</v>
      </c>
      <c r="E190">
        <v>7859</v>
      </c>
      <c r="F190">
        <v>1</v>
      </c>
      <c r="G190">
        <v>988.35</v>
      </c>
      <c r="H190">
        <v>5</v>
      </c>
      <c r="I190" s="15">
        <v>45038</v>
      </c>
      <c r="J190" s="11">
        <v>45038</v>
      </c>
      <c r="K190">
        <v>1</v>
      </c>
      <c r="L190" t="s">
        <v>64</v>
      </c>
      <c r="M190" t="s">
        <v>39</v>
      </c>
      <c r="N190" t="s">
        <v>16</v>
      </c>
      <c r="O190">
        <v>18778.650000000001</v>
      </c>
      <c r="P190" t="s">
        <v>22</v>
      </c>
      <c r="Q190">
        <v>10919.65</v>
      </c>
      <c r="R190" s="16">
        <f>delivered_orders_table[[#This Row],[price]]*delivered_orders_table[[#This Row],[quantity]]</f>
        <v>19767</v>
      </c>
    </row>
    <row r="191" spans="1:18" hidden="1" x14ac:dyDescent="0.3">
      <c r="A191">
        <v>49597485</v>
      </c>
      <c r="B191">
        <v>770487</v>
      </c>
      <c r="C191">
        <v>241683</v>
      </c>
      <c r="D191">
        <v>6834</v>
      </c>
      <c r="E191">
        <v>7859</v>
      </c>
      <c r="F191">
        <v>2</v>
      </c>
      <c r="G191">
        <v>0</v>
      </c>
      <c r="H191">
        <v>0</v>
      </c>
      <c r="I191" s="15">
        <v>45377</v>
      </c>
      <c r="J191" s="11">
        <v>45377</v>
      </c>
      <c r="K191">
        <v>6</v>
      </c>
      <c r="L191" t="s">
        <v>89</v>
      </c>
      <c r="M191" t="s">
        <v>39</v>
      </c>
      <c r="N191" t="s">
        <v>15</v>
      </c>
      <c r="O191">
        <v>13668</v>
      </c>
      <c r="P191" t="s">
        <v>21</v>
      </c>
      <c r="Q191">
        <v>-2050</v>
      </c>
      <c r="R191" s="16">
        <f>delivered_orders_table[[#This Row],[price]]*delivered_orders_table[[#This Row],[quantity]]</f>
        <v>13668</v>
      </c>
    </row>
    <row r="192" spans="1:18" hidden="1" x14ac:dyDescent="0.3">
      <c r="A192">
        <v>15402922</v>
      </c>
      <c r="B192">
        <v>770487</v>
      </c>
      <c r="C192">
        <v>301836</v>
      </c>
      <c r="D192">
        <v>17774</v>
      </c>
      <c r="E192">
        <v>7859</v>
      </c>
      <c r="F192">
        <v>1</v>
      </c>
      <c r="G192">
        <v>0</v>
      </c>
      <c r="H192">
        <v>0</v>
      </c>
      <c r="I192" s="15">
        <v>45377</v>
      </c>
      <c r="J192" s="11">
        <v>45377</v>
      </c>
      <c r="K192">
        <v>6</v>
      </c>
      <c r="L192" t="s">
        <v>89</v>
      </c>
      <c r="M192" t="s">
        <v>39</v>
      </c>
      <c r="N192" t="s">
        <v>15</v>
      </c>
      <c r="O192">
        <v>17774</v>
      </c>
      <c r="P192" t="s">
        <v>22</v>
      </c>
      <c r="Q192">
        <v>9915</v>
      </c>
      <c r="R192" s="16">
        <f>delivered_orders_table[[#This Row],[price]]*delivered_orders_table[[#This Row],[quantity]]</f>
        <v>17774</v>
      </c>
    </row>
    <row r="193" spans="1:18" hidden="1" x14ac:dyDescent="0.3">
      <c r="A193">
        <v>58657117</v>
      </c>
      <c r="B193">
        <v>770487</v>
      </c>
      <c r="C193">
        <v>631736</v>
      </c>
      <c r="D193">
        <v>9431</v>
      </c>
      <c r="E193">
        <v>7859</v>
      </c>
      <c r="F193">
        <v>1</v>
      </c>
      <c r="G193">
        <v>0</v>
      </c>
      <c r="H193">
        <v>0</v>
      </c>
      <c r="I193" s="15">
        <v>45402</v>
      </c>
      <c r="J193" s="11">
        <v>45402</v>
      </c>
      <c r="K193">
        <v>3</v>
      </c>
      <c r="L193" t="s">
        <v>254</v>
      </c>
      <c r="M193" t="s">
        <v>39</v>
      </c>
      <c r="N193" t="s">
        <v>16</v>
      </c>
      <c r="O193">
        <v>9431</v>
      </c>
      <c r="P193" t="s">
        <v>20</v>
      </c>
      <c r="Q193">
        <v>1572</v>
      </c>
      <c r="R193" s="16">
        <f>delivered_orders_table[[#This Row],[price]]*delivered_orders_table[[#This Row],[quantity]]</f>
        <v>9431</v>
      </c>
    </row>
    <row r="194" spans="1:18" hidden="1" x14ac:dyDescent="0.3">
      <c r="A194">
        <v>84359498</v>
      </c>
      <c r="B194">
        <v>770487</v>
      </c>
      <c r="C194">
        <v>911521</v>
      </c>
      <c r="D194">
        <v>17939</v>
      </c>
      <c r="E194">
        <v>7859</v>
      </c>
      <c r="F194">
        <v>4</v>
      </c>
      <c r="G194">
        <v>10763.4</v>
      </c>
      <c r="H194">
        <v>15</v>
      </c>
      <c r="I194" s="15">
        <v>45394</v>
      </c>
      <c r="J194" s="11">
        <v>45394</v>
      </c>
      <c r="K194">
        <v>5</v>
      </c>
      <c r="L194" t="s">
        <v>450</v>
      </c>
      <c r="M194" t="s">
        <v>39</v>
      </c>
      <c r="N194" t="s">
        <v>17</v>
      </c>
      <c r="O194">
        <v>60992.6</v>
      </c>
      <c r="P194" t="s">
        <v>21</v>
      </c>
      <c r="Q194">
        <v>29556.6</v>
      </c>
      <c r="R194" s="16">
        <f>delivered_orders_table[[#This Row],[price]]*delivered_orders_table[[#This Row],[quantity]]</f>
        <v>71756</v>
      </c>
    </row>
    <row r="195" spans="1:18" hidden="1" x14ac:dyDescent="0.3">
      <c r="A195">
        <v>26354208</v>
      </c>
      <c r="B195">
        <v>770487</v>
      </c>
      <c r="C195">
        <v>923092</v>
      </c>
      <c r="D195">
        <v>13442</v>
      </c>
      <c r="E195">
        <v>7859</v>
      </c>
      <c r="F195">
        <v>1</v>
      </c>
      <c r="G195">
        <v>2016.3</v>
      </c>
      <c r="H195">
        <v>15</v>
      </c>
      <c r="I195" s="15">
        <v>45397</v>
      </c>
      <c r="J195" s="11">
        <v>45397</v>
      </c>
      <c r="K195">
        <v>4</v>
      </c>
      <c r="L195" t="s">
        <v>438</v>
      </c>
      <c r="M195" t="s">
        <v>39</v>
      </c>
      <c r="N195" t="s">
        <v>15</v>
      </c>
      <c r="O195">
        <v>11425.7</v>
      </c>
      <c r="P195" t="s">
        <v>21</v>
      </c>
      <c r="Q195">
        <v>3566.7</v>
      </c>
      <c r="R195" s="16">
        <f>delivered_orders_table[[#This Row],[price]]*delivered_orders_table[[#This Row],[quantity]]</f>
        <v>13442</v>
      </c>
    </row>
    <row r="196" spans="1:18" hidden="1" x14ac:dyDescent="0.3">
      <c r="A196">
        <v>68978194</v>
      </c>
      <c r="B196">
        <v>770487</v>
      </c>
      <c r="C196">
        <v>730535</v>
      </c>
      <c r="D196">
        <v>17414</v>
      </c>
      <c r="E196">
        <v>7859</v>
      </c>
      <c r="F196">
        <v>1</v>
      </c>
      <c r="G196">
        <v>0</v>
      </c>
      <c r="H196">
        <v>0</v>
      </c>
      <c r="I196" s="15">
        <v>45384</v>
      </c>
      <c r="J196" s="11">
        <v>45384</v>
      </c>
      <c r="K196">
        <v>4</v>
      </c>
      <c r="L196" t="s">
        <v>444</v>
      </c>
      <c r="M196" t="s">
        <v>39</v>
      </c>
      <c r="N196" t="s">
        <v>16</v>
      </c>
      <c r="O196">
        <v>17414</v>
      </c>
      <c r="P196" t="s">
        <v>20</v>
      </c>
      <c r="Q196">
        <v>9555</v>
      </c>
      <c r="R196" s="16">
        <f>delivered_orders_table[[#This Row],[price]]*delivered_orders_table[[#This Row],[quantity]]</f>
        <v>17414</v>
      </c>
    </row>
    <row r="197" spans="1:18" hidden="1" x14ac:dyDescent="0.3">
      <c r="A197">
        <v>69401199</v>
      </c>
      <c r="B197">
        <v>770487</v>
      </c>
      <c r="C197">
        <v>741593</v>
      </c>
      <c r="D197">
        <v>8592</v>
      </c>
      <c r="E197">
        <v>7859</v>
      </c>
      <c r="F197">
        <v>1</v>
      </c>
      <c r="G197">
        <v>0</v>
      </c>
      <c r="H197">
        <v>0</v>
      </c>
      <c r="I197" s="15">
        <v>45409</v>
      </c>
      <c r="J197" s="11">
        <v>45409</v>
      </c>
      <c r="K197">
        <v>3</v>
      </c>
      <c r="L197" t="s">
        <v>434</v>
      </c>
      <c r="M197" t="s">
        <v>39</v>
      </c>
      <c r="N197" t="s">
        <v>15</v>
      </c>
      <c r="O197">
        <v>8592</v>
      </c>
      <c r="P197" t="s">
        <v>20</v>
      </c>
      <c r="Q197">
        <v>733</v>
      </c>
      <c r="R197" s="16">
        <f>delivered_orders_table[[#This Row],[price]]*delivered_orders_table[[#This Row],[quantity]]</f>
        <v>8592</v>
      </c>
    </row>
    <row r="198" spans="1:18" hidden="1" x14ac:dyDescent="0.3">
      <c r="A198">
        <v>94457912</v>
      </c>
      <c r="B198">
        <v>216739</v>
      </c>
      <c r="C198">
        <v>781866</v>
      </c>
      <c r="D198">
        <v>14051</v>
      </c>
      <c r="E198">
        <v>3047</v>
      </c>
      <c r="F198">
        <v>1</v>
      </c>
      <c r="G198">
        <v>2810.2</v>
      </c>
      <c r="H198">
        <v>20</v>
      </c>
      <c r="I198" s="15">
        <v>45382</v>
      </c>
      <c r="J198" s="11">
        <v>45382</v>
      </c>
      <c r="K198">
        <v>3</v>
      </c>
      <c r="L198" t="s">
        <v>90</v>
      </c>
      <c r="M198" t="s">
        <v>39</v>
      </c>
      <c r="N198" t="s">
        <v>15</v>
      </c>
      <c r="O198">
        <v>11240.8</v>
      </c>
      <c r="P198" t="s">
        <v>22</v>
      </c>
      <c r="Q198">
        <v>8193.7999999999993</v>
      </c>
      <c r="R198" s="16">
        <f>delivered_orders_table[[#This Row],[price]]*delivered_orders_table[[#This Row],[quantity]]</f>
        <v>14051</v>
      </c>
    </row>
    <row r="199" spans="1:18" hidden="1" x14ac:dyDescent="0.3">
      <c r="A199">
        <v>50259503</v>
      </c>
      <c r="B199">
        <v>216739</v>
      </c>
      <c r="C199">
        <v>596583</v>
      </c>
      <c r="D199">
        <v>7078</v>
      </c>
      <c r="E199">
        <v>3047</v>
      </c>
      <c r="F199">
        <v>1</v>
      </c>
      <c r="G199">
        <v>0</v>
      </c>
      <c r="H199">
        <v>0</v>
      </c>
      <c r="I199" s="15">
        <v>45392</v>
      </c>
      <c r="J199" s="11">
        <v>45392</v>
      </c>
      <c r="K199">
        <v>2</v>
      </c>
      <c r="L199" t="s">
        <v>425</v>
      </c>
      <c r="M199" t="s">
        <v>39</v>
      </c>
      <c r="N199" t="s">
        <v>17</v>
      </c>
      <c r="O199">
        <v>7078</v>
      </c>
      <c r="P199" t="s">
        <v>23</v>
      </c>
      <c r="Q199">
        <v>4031</v>
      </c>
      <c r="R199" s="16">
        <f>delivered_orders_table[[#This Row],[price]]*delivered_orders_table[[#This Row],[quantity]]</f>
        <v>7078</v>
      </c>
    </row>
    <row r="200" spans="1:18" hidden="1" x14ac:dyDescent="0.3">
      <c r="A200">
        <v>61385847</v>
      </c>
      <c r="B200">
        <v>216739</v>
      </c>
      <c r="C200">
        <v>282216</v>
      </c>
      <c r="D200">
        <v>5069</v>
      </c>
      <c r="E200">
        <v>3047</v>
      </c>
      <c r="F200">
        <v>2</v>
      </c>
      <c r="G200">
        <v>0</v>
      </c>
      <c r="H200">
        <v>0</v>
      </c>
      <c r="I200" s="15">
        <v>45385</v>
      </c>
      <c r="J200" s="11">
        <v>45385</v>
      </c>
      <c r="K200">
        <v>2</v>
      </c>
      <c r="L200" t="s">
        <v>526</v>
      </c>
      <c r="M200" t="s">
        <v>39</v>
      </c>
      <c r="N200" t="s">
        <v>15</v>
      </c>
      <c r="O200">
        <v>10138</v>
      </c>
      <c r="P200" t="s">
        <v>23</v>
      </c>
      <c r="Q200">
        <v>4044</v>
      </c>
      <c r="R200" s="16">
        <f>delivered_orders_table[[#This Row],[price]]*delivered_orders_table[[#This Row],[quantity]]</f>
        <v>10138</v>
      </c>
    </row>
    <row r="201" spans="1:18" hidden="1" x14ac:dyDescent="0.3">
      <c r="A201">
        <v>76776459</v>
      </c>
      <c r="B201">
        <v>216739</v>
      </c>
      <c r="C201">
        <v>500384</v>
      </c>
      <c r="D201">
        <v>3392</v>
      </c>
      <c r="E201">
        <v>3047</v>
      </c>
      <c r="F201">
        <v>3</v>
      </c>
      <c r="G201">
        <v>0</v>
      </c>
      <c r="H201">
        <v>0</v>
      </c>
      <c r="I201" s="15">
        <v>45404</v>
      </c>
      <c r="J201" s="11">
        <v>45404</v>
      </c>
      <c r="K201">
        <v>5</v>
      </c>
      <c r="L201" t="s">
        <v>263</v>
      </c>
      <c r="M201" t="s">
        <v>39</v>
      </c>
      <c r="N201" t="s">
        <v>15</v>
      </c>
      <c r="O201">
        <v>10176</v>
      </c>
      <c r="P201" t="s">
        <v>22</v>
      </c>
      <c r="Q201">
        <v>1035</v>
      </c>
      <c r="R201" s="16">
        <f>delivered_orders_table[[#This Row],[price]]*delivered_orders_table[[#This Row],[quantity]]</f>
        <v>10176</v>
      </c>
    </row>
    <row r="202" spans="1:18" hidden="1" x14ac:dyDescent="0.3">
      <c r="A202">
        <v>18126895</v>
      </c>
      <c r="B202">
        <v>216739</v>
      </c>
      <c r="C202">
        <v>581760</v>
      </c>
      <c r="D202">
        <v>5029</v>
      </c>
      <c r="E202">
        <v>3047</v>
      </c>
      <c r="F202">
        <v>4</v>
      </c>
      <c r="G202">
        <v>3017.4</v>
      </c>
      <c r="H202">
        <v>15</v>
      </c>
      <c r="I202" s="15">
        <v>45384</v>
      </c>
      <c r="J202" s="11">
        <v>45384</v>
      </c>
      <c r="K202">
        <v>3</v>
      </c>
      <c r="L202" t="s">
        <v>526</v>
      </c>
      <c r="M202" t="s">
        <v>39</v>
      </c>
      <c r="N202" t="s">
        <v>17</v>
      </c>
      <c r="O202">
        <v>17098.599999999999</v>
      </c>
      <c r="P202" t="s">
        <v>21</v>
      </c>
      <c r="Q202">
        <v>4910.6000000000004</v>
      </c>
      <c r="R202" s="16">
        <f>delivered_orders_table[[#This Row],[price]]*delivered_orders_table[[#This Row],[quantity]]</f>
        <v>20116</v>
      </c>
    </row>
    <row r="203" spans="1:18" hidden="1" x14ac:dyDescent="0.3">
      <c r="A203">
        <v>95060193</v>
      </c>
      <c r="B203">
        <v>216739</v>
      </c>
      <c r="C203">
        <v>220798</v>
      </c>
      <c r="D203">
        <v>3780</v>
      </c>
      <c r="E203">
        <v>3047</v>
      </c>
      <c r="F203">
        <v>2</v>
      </c>
      <c r="G203">
        <v>0</v>
      </c>
      <c r="H203">
        <v>0</v>
      </c>
      <c r="I203" s="15">
        <v>45403</v>
      </c>
      <c r="J203" s="11">
        <v>45403</v>
      </c>
      <c r="K203">
        <v>5</v>
      </c>
      <c r="L203" t="s">
        <v>365</v>
      </c>
      <c r="M203" t="s">
        <v>39</v>
      </c>
      <c r="N203" t="s">
        <v>16</v>
      </c>
      <c r="O203">
        <v>7560</v>
      </c>
      <c r="P203" t="s">
        <v>23</v>
      </c>
      <c r="Q203">
        <v>1466</v>
      </c>
      <c r="R203" s="16">
        <f>delivered_orders_table[[#This Row],[price]]*delivered_orders_table[[#This Row],[quantity]]</f>
        <v>7560</v>
      </c>
    </row>
    <row r="204" spans="1:18" hidden="1" x14ac:dyDescent="0.3">
      <c r="A204">
        <v>30820038</v>
      </c>
      <c r="B204">
        <v>126225</v>
      </c>
      <c r="C204">
        <v>906423</v>
      </c>
      <c r="D204">
        <v>7679</v>
      </c>
      <c r="E204">
        <v>4833</v>
      </c>
      <c r="F204">
        <v>1</v>
      </c>
      <c r="G204">
        <v>383.95</v>
      </c>
      <c r="H204">
        <v>5</v>
      </c>
      <c r="I204" s="15">
        <v>45385</v>
      </c>
      <c r="J204" s="11">
        <v>45385</v>
      </c>
      <c r="K204">
        <v>7</v>
      </c>
      <c r="L204" t="s">
        <v>44</v>
      </c>
      <c r="M204" t="s">
        <v>39</v>
      </c>
      <c r="N204" t="s">
        <v>15</v>
      </c>
      <c r="O204">
        <v>7295.05</v>
      </c>
      <c r="P204" t="s">
        <v>21</v>
      </c>
      <c r="Q204">
        <v>2462.0500000000002</v>
      </c>
      <c r="R204" s="16">
        <f>delivered_orders_table[[#This Row],[price]]*delivered_orders_table[[#This Row],[quantity]]</f>
        <v>7679</v>
      </c>
    </row>
    <row r="205" spans="1:18" hidden="1" x14ac:dyDescent="0.3">
      <c r="A205">
        <v>62755436</v>
      </c>
      <c r="B205">
        <v>126225</v>
      </c>
      <c r="C205">
        <v>304721</v>
      </c>
      <c r="D205">
        <v>11525</v>
      </c>
      <c r="E205">
        <v>4833</v>
      </c>
      <c r="F205">
        <v>1</v>
      </c>
      <c r="G205">
        <v>576.25</v>
      </c>
      <c r="H205">
        <v>5</v>
      </c>
      <c r="I205" s="15">
        <v>45396</v>
      </c>
      <c r="J205" s="11">
        <v>45396</v>
      </c>
      <c r="K205">
        <v>5</v>
      </c>
      <c r="L205" t="s">
        <v>438</v>
      </c>
      <c r="M205" t="s">
        <v>39</v>
      </c>
      <c r="N205" t="s">
        <v>15</v>
      </c>
      <c r="O205">
        <v>10948.75</v>
      </c>
      <c r="P205" t="s">
        <v>23</v>
      </c>
      <c r="Q205">
        <v>6115.75</v>
      </c>
      <c r="R205" s="16">
        <f>delivered_orders_table[[#This Row],[price]]*delivered_orders_table[[#This Row],[quantity]]</f>
        <v>11525</v>
      </c>
    </row>
    <row r="206" spans="1:18" hidden="1" x14ac:dyDescent="0.3">
      <c r="A206">
        <v>61028283</v>
      </c>
      <c r="B206">
        <v>126225</v>
      </c>
      <c r="C206">
        <v>973422</v>
      </c>
      <c r="D206">
        <v>2999</v>
      </c>
      <c r="E206">
        <v>4833</v>
      </c>
      <c r="F206">
        <v>2</v>
      </c>
      <c r="G206">
        <v>599.79999999999995</v>
      </c>
      <c r="H206">
        <v>10</v>
      </c>
      <c r="I206" s="15">
        <v>45397</v>
      </c>
      <c r="J206" s="11">
        <v>45397</v>
      </c>
      <c r="K206">
        <v>5</v>
      </c>
      <c r="L206" t="s">
        <v>423</v>
      </c>
      <c r="M206" t="s">
        <v>39</v>
      </c>
      <c r="N206" t="s">
        <v>17</v>
      </c>
      <c r="O206">
        <v>5398.2</v>
      </c>
      <c r="P206" t="s">
        <v>20</v>
      </c>
      <c r="Q206">
        <v>-4267.8</v>
      </c>
      <c r="R206" s="16">
        <f>delivered_orders_table[[#This Row],[price]]*delivered_orders_table[[#This Row],[quantity]]</f>
        <v>5998</v>
      </c>
    </row>
    <row r="207" spans="1:18" hidden="1" x14ac:dyDescent="0.3">
      <c r="A207">
        <v>17539294</v>
      </c>
      <c r="B207">
        <v>126225</v>
      </c>
      <c r="C207">
        <v>652917</v>
      </c>
      <c r="D207">
        <v>7070</v>
      </c>
      <c r="E207">
        <v>4833</v>
      </c>
      <c r="F207">
        <v>2</v>
      </c>
      <c r="G207">
        <v>2121</v>
      </c>
      <c r="H207">
        <v>15</v>
      </c>
      <c r="I207" s="15">
        <v>45377</v>
      </c>
      <c r="J207" s="11">
        <v>45377</v>
      </c>
      <c r="K207">
        <v>6</v>
      </c>
      <c r="L207" t="s">
        <v>89</v>
      </c>
      <c r="M207" t="s">
        <v>39</v>
      </c>
      <c r="N207" t="s">
        <v>15</v>
      </c>
      <c r="O207">
        <v>12019</v>
      </c>
      <c r="P207" t="s">
        <v>21</v>
      </c>
      <c r="Q207">
        <v>2353</v>
      </c>
      <c r="R207" s="16">
        <f>delivered_orders_table[[#This Row],[price]]*delivered_orders_table[[#This Row],[quantity]]</f>
        <v>14140</v>
      </c>
    </row>
    <row r="208" spans="1:18" hidden="1" x14ac:dyDescent="0.3">
      <c r="A208">
        <v>10819505</v>
      </c>
      <c r="B208">
        <v>126225</v>
      </c>
      <c r="C208">
        <v>933281</v>
      </c>
      <c r="D208">
        <v>4729</v>
      </c>
      <c r="E208">
        <v>4833</v>
      </c>
      <c r="F208">
        <v>3</v>
      </c>
      <c r="G208">
        <v>1418.7</v>
      </c>
      <c r="H208">
        <v>10</v>
      </c>
      <c r="I208" s="15">
        <v>45384</v>
      </c>
      <c r="J208" s="11">
        <v>45384</v>
      </c>
      <c r="K208">
        <v>7</v>
      </c>
      <c r="L208" t="s">
        <v>539</v>
      </c>
      <c r="M208" t="s">
        <v>39</v>
      </c>
      <c r="N208" t="s">
        <v>15</v>
      </c>
      <c r="O208">
        <v>12768.3</v>
      </c>
      <c r="P208" t="s">
        <v>22</v>
      </c>
      <c r="Q208">
        <v>-1730.7</v>
      </c>
      <c r="R208" s="16">
        <f>delivered_orders_table[[#This Row],[price]]*delivered_orders_table[[#This Row],[quantity]]</f>
        <v>14187</v>
      </c>
    </row>
    <row r="209" spans="1:18" hidden="1" x14ac:dyDescent="0.3">
      <c r="A209">
        <v>66254240</v>
      </c>
      <c r="B209">
        <v>126225</v>
      </c>
      <c r="C209">
        <v>867782</v>
      </c>
      <c r="D209">
        <v>9054</v>
      </c>
      <c r="E209">
        <v>4833</v>
      </c>
      <c r="F209">
        <v>2</v>
      </c>
      <c r="G209">
        <v>0</v>
      </c>
      <c r="H209">
        <v>0</v>
      </c>
      <c r="I209" s="15">
        <v>45388</v>
      </c>
      <c r="J209" s="11">
        <v>45388</v>
      </c>
      <c r="K209">
        <v>1</v>
      </c>
      <c r="L209" t="s">
        <v>288</v>
      </c>
      <c r="M209" t="s">
        <v>39</v>
      </c>
      <c r="N209" t="s">
        <v>18</v>
      </c>
      <c r="O209">
        <v>18108</v>
      </c>
      <c r="P209" t="s">
        <v>21</v>
      </c>
      <c r="Q209">
        <v>8442</v>
      </c>
      <c r="R209" s="16">
        <f>delivered_orders_table[[#This Row],[price]]*delivered_orders_table[[#This Row],[quantity]]</f>
        <v>18108</v>
      </c>
    </row>
    <row r="210" spans="1:18" hidden="1" x14ac:dyDescent="0.3">
      <c r="A210">
        <v>14994527</v>
      </c>
      <c r="B210">
        <v>126225</v>
      </c>
      <c r="C210">
        <v>861282</v>
      </c>
      <c r="D210">
        <v>5389</v>
      </c>
      <c r="E210">
        <v>4833</v>
      </c>
      <c r="F210">
        <v>4</v>
      </c>
      <c r="G210">
        <v>1077.8</v>
      </c>
      <c r="H210">
        <v>5</v>
      </c>
      <c r="I210" s="15">
        <v>45402</v>
      </c>
      <c r="J210" s="11">
        <v>45402</v>
      </c>
      <c r="K210">
        <v>7</v>
      </c>
      <c r="L210" t="s">
        <v>263</v>
      </c>
      <c r="M210" t="s">
        <v>39</v>
      </c>
      <c r="N210" t="s">
        <v>15</v>
      </c>
      <c r="O210">
        <v>20478.2</v>
      </c>
      <c r="P210" t="s">
        <v>21</v>
      </c>
      <c r="Q210">
        <v>1146.2</v>
      </c>
      <c r="R210" s="16">
        <f>delivered_orders_table[[#This Row],[price]]*delivered_orders_table[[#This Row],[quantity]]</f>
        <v>21556</v>
      </c>
    </row>
    <row r="211" spans="1:18" hidden="1" x14ac:dyDescent="0.3">
      <c r="A211">
        <v>19183277</v>
      </c>
      <c r="B211">
        <v>126225</v>
      </c>
      <c r="C211">
        <v>200301</v>
      </c>
      <c r="D211">
        <v>3331</v>
      </c>
      <c r="E211">
        <v>4833</v>
      </c>
      <c r="F211">
        <v>1</v>
      </c>
      <c r="G211">
        <v>0</v>
      </c>
      <c r="H211">
        <v>0</v>
      </c>
      <c r="I211" s="15">
        <v>45394</v>
      </c>
      <c r="J211" s="11">
        <v>45394</v>
      </c>
      <c r="K211">
        <v>5</v>
      </c>
      <c r="L211" t="s">
        <v>450</v>
      </c>
      <c r="M211" t="s">
        <v>39</v>
      </c>
      <c r="N211" t="s">
        <v>15</v>
      </c>
      <c r="O211">
        <v>3331</v>
      </c>
      <c r="P211" t="s">
        <v>24</v>
      </c>
      <c r="Q211">
        <v>-1502</v>
      </c>
      <c r="R211" s="16">
        <f>delivered_orders_table[[#This Row],[price]]*delivered_orders_table[[#This Row],[quantity]]</f>
        <v>3331</v>
      </c>
    </row>
    <row r="212" spans="1:18" hidden="1" x14ac:dyDescent="0.3">
      <c r="A212">
        <v>40291214</v>
      </c>
      <c r="B212">
        <v>126225</v>
      </c>
      <c r="C212">
        <v>589227</v>
      </c>
      <c r="D212">
        <v>5500</v>
      </c>
      <c r="E212">
        <v>4833</v>
      </c>
      <c r="F212">
        <v>1</v>
      </c>
      <c r="G212">
        <v>0</v>
      </c>
      <c r="H212">
        <v>0</v>
      </c>
      <c r="I212" s="15">
        <v>45377</v>
      </c>
      <c r="J212" s="11">
        <v>45377</v>
      </c>
      <c r="K212">
        <v>6</v>
      </c>
      <c r="L212" t="s">
        <v>89</v>
      </c>
      <c r="M212" t="s">
        <v>39</v>
      </c>
      <c r="N212" t="s">
        <v>18</v>
      </c>
      <c r="O212">
        <v>5500</v>
      </c>
      <c r="P212" t="s">
        <v>21</v>
      </c>
      <c r="Q212">
        <v>667</v>
      </c>
      <c r="R212" s="16">
        <f>delivered_orders_table[[#This Row],[price]]*delivered_orders_table[[#This Row],[quantity]]</f>
        <v>5500</v>
      </c>
    </row>
    <row r="213" spans="1:18" hidden="1" x14ac:dyDescent="0.3">
      <c r="A213">
        <v>94951883</v>
      </c>
      <c r="B213">
        <v>126225</v>
      </c>
      <c r="C213">
        <v>378895</v>
      </c>
      <c r="D213">
        <v>4304</v>
      </c>
      <c r="E213">
        <v>4833</v>
      </c>
      <c r="F213">
        <v>4</v>
      </c>
      <c r="G213">
        <v>860.8</v>
      </c>
      <c r="H213">
        <v>5</v>
      </c>
      <c r="I213" s="15">
        <v>45406</v>
      </c>
      <c r="J213" s="11">
        <v>45406</v>
      </c>
      <c r="K213">
        <v>2</v>
      </c>
      <c r="L213" t="s">
        <v>365</v>
      </c>
      <c r="M213" t="s">
        <v>39</v>
      </c>
      <c r="N213" t="s">
        <v>15</v>
      </c>
      <c r="O213">
        <v>16355.2</v>
      </c>
      <c r="P213" t="s">
        <v>20</v>
      </c>
      <c r="Q213">
        <v>-2976.8</v>
      </c>
      <c r="R213" s="16">
        <f>delivered_orders_table[[#This Row],[price]]*delivered_orders_table[[#This Row],[quantity]]</f>
        <v>17216</v>
      </c>
    </row>
    <row r="214" spans="1:18" hidden="1" x14ac:dyDescent="0.3">
      <c r="A214">
        <v>28872606</v>
      </c>
      <c r="B214">
        <v>877572</v>
      </c>
      <c r="C214">
        <v>359338</v>
      </c>
      <c r="D214">
        <v>2921</v>
      </c>
      <c r="E214">
        <v>5303</v>
      </c>
      <c r="F214">
        <v>1</v>
      </c>
      <c r="G214">
        <v>146.05000000000001</v>
      </c>
      <c r="H214">
        <v>5</v>
      </c>
      <c r="I214" s="15">
        <v>45394</v>
      </c>
      <c r="J214" s="11">
        <v>45394</v>
      </c>
      <c r="K214">
        <v>1</v>
      </c>
      <c r="L214" t="s">
        <v>222</v>
      </c>
      <c r="M214" t="s">
        <v>39</v>
      </c>
      <c r="N214" t="s">
        <v>17</v>
      </c>
      <c r="O214">
        <v>2774.95</v>
      </c>
      <c r="P214" t="s">
        <v>22</v>
      </c>
      <c r="Q214">
        <v>-2528.0500000000002</v>
      </c>
      <c r="R214" s="16">
        <f>delivered_orders_table[[#This Row],[price]]*delivered_orders_table[[#This Row],[quantity]]</f>
        <v>2921</v>
      </c>
    </row>
    <row r="215" spans="1:18" hidden="1" x14ac:dyDescent="0.3">
      <c r="A215">
        <v>44935501</v>
      </c>
      <c r="B215">
        <v>877572</v>
      </c>
      <c r="C215">
        <v>486780</v>
      </c>
      <c r="D215">
        <v>16388</v>
      </c>
      <c r="E215">
        <v>5303</v>
      </c>
      <c r="F215">
        <v>3</v>
      </c>
      <c r="G215">
        <v>4916.3999999999996</v>
      </c>
      <c r="H215">
        <v>10</v>
      </c>
      <c r="I215" s="15">
        <v>45402</v>
      </c>
      <c r="J215" s="11">
        <v>45402</v>
      </c>
      <c r="K215">
        <v>4</v>
      </c>
      <c r="L215" t="s">
        <v>364</v>
      </c>
      <c r="M215" t="s">
        <v>39</v>
      </c>
      <c r="N215" t="s">
        <v>17</v>
      </c>
      <c r="O215">
        <v>44247.6</v>
      </c>
      <c r="P215" t="s">
        <v>20</v>
      </c>
      <c r="Q215">
        <v>28338.6</v>
      </c>
      <c r="R215" s="16">
        <f>delivered_orders_table[[#This Row],[price]]*delivered_orders_table[[#This Row],[quantity]]</f>
        <v>49164</v>
      </c>
    </row>
    <row r="216" spans="1:18" hidden="1" x14ac:dyDescent="0.3">
      <c r="A216">
        <v>56952151</v>
      </c>
      <c r="B216">
        <v>877572</v>
      </c>
      <c r="C216">
        <v>546265</v>
      </c>
      <c r="D216">
        <v>15198</v>
      </c>
      <c r="E216">
        <v>5303</v>
      </c>
      <c r="F216">
        <v>1</v>
      </c>
      <c r="G216">
        <v>759.9</v>
      </c>
      <c r="H216">
        <v>5</v>
      </c>
      <c r="I216" s="15">
        <v>45382</v>
      </c>
      <c r="J216" s="11">
        <v>45382</v>
      </c>
      <c r="K216">
        <v>5</v>
      </c>
      <c r="L216" t="s">
        <v>526</v>
      </c>
      <c r="M216" t="s">
        <v>39</v>
      </c>
      <c r="N216" t="s">
        <v>18</v>
      </c>
      <c r="O216">
        <v>14438.1</v>
      </c>
      <c r="P216" t="s">
        <v>22</v>
      </c>
      <c r="Q216">
        <v>9135.1</v>
      </c>
      <c r="R216" s="16">
        <f>delivered_orders_table[[#This Row],[price]]*delivered_orders_table[[#This Row],[quantity]]</f>
        <v>15198</v>
      </c>
    </row>
    <row r="217" spans="1:18" hidden="1" x14ac:dyDescent="0.3">
      <c r="A217">
        <v>23383077</v>
      </c>
      <c r="B217">
        <v>877572</v>
      </c>
      <c r="C217">
        <v>944943</v>
      </c>
      <c r="D217">
        <v>13781</v>
      </c>
      <c r="E217">
        <v>5303</v>
      </c>
      <c r="F217">
        <v>1</v>
      </c>
      <c r="G217">
        <v>1378.1</v>
      </c>
      <c r="H217">
        <v>10</v>
      </c>
      <c r="I217" s="15">
        <v>45402</v>
      </c>
      <c r="J217" s="11">
        <v>45402</v>
      </c>
      <c r="K217">
        <v>4</v>
      </c>
      <c r="L217" t="s">
        <v>364</v>
      </c>
      <c r="M217" t="s">
        <v>39</v>
      </c>
      <c r="N217" t="s">
        <v>16</v>
      </c>
      <c r="O217">
        <v>12402.9</v>
      </c>
      <c r="P217" t="s">
        <v>23</v>
      </c>
      <c r="Q217">
        <v>7099.9</v>
      </c>
      <c r="R217" s="16">
        <f>delivered_orders_table[[#This Row],[price]]*delivered_orders_table[[#This Row],[quantity]]</f>
        <v>13781</v>
      </c>
    </row>
    <row r="218" spans="1:18" hidden="1" x14ac:dyDescent="0.3">
      <c r="A218">
        <v>46023439</v>
      </c>
      <c r="B218">
        <v>877572</v>
      </c>
      <c r="C218">
        <v>797856</v>
      </c>
      <c r="D218">
        <v>18189</v>
      </c>
      <c r="E218">
        <v>5303</v>
      </c>
      <c r="F218">
        <v>1</v>
      </c>
      <c r="G218">
        <v>1818.9</v>
      </c>
      <c r="H218">
        <v>10</v>
      </c>
      <c r="I218" s="15">
        <v>45389</v>
      </c>
      <c r="J218" s="11">
        <v>45389</v>
      </c>
      <c r="K218">
        <v>1</v>
      </c>
      <c r="L218" t="s">
        <v>498</v>
      </c>
      <c r="M218" t="s">
        <v>39</v>
      </c>
      <c r="N218" t="s">
        <v>15</v>
      </c>
      <c r="O218">
        <v>16370.1</v>
      </c>
      <c r="P218" t="s">
        <v>22</v>
      </c>
      <c r="Q218">
        <v>11067.1</v>
      </c>
      <c r="R218" s="16">
        <f>delivered_orders_table[[#This Row],[price]]*delivered_orders_table[[#This Row],[quantity]]</f>
        <v>18189</v>
      </c>
    </row>
    <row r="219" spans="1:18" hidden="1" x14ac:dyDescent="0.3">
      <c r="A219">
        <v>15512205</v>
      </c>
      <c r="B219">
        <v>877572</v>
      </c>
      <c r="C219">
        <v>411505</v>
      </c>
      <c r="D219">
        <v>16432</v>
      </c>
      <c r="E219">
        <v>5303</v>
      </c>
      <c r="F219">
        <v>3</v>
      </c>
      <c r="G219">
        <v>0</v>
      </c>
      <c r="H219">
        <v>0</v>
      </c>
      <c r="I219" s="15">
        <v>45388</v>
      </c>
      <c r="J219" s="11">
        <v>45388</v>
      </c>
      <c r="K219">
        <v>4</v>
      </c>
      <c r="L219" t="s">
        <v>44</v>
      </c>
      <c r="M219" t="s">
        <v>39</v>
      </c>
      <c r="N219" t="s">
        <v>16</v>
      </c>
      <c r="O219">
        <v>49296</v>
      </c>
      <c r="P219" t="s">
        <v>21</v>
      </c>
      <c r="Q219">
        <v>33387</v>
      </c>
      <c r="R219" s="16">
        <f>delivered_orders_table[[#This Row],[price]]*delivered_orders_table[[#This Row],[quantity]]</f>
        <v>49296</v>
      </c>
    </row>
    <row r="220" spans="1:18" hidden="1" x14ac:dyDescent="0.3">
      <c r="A220">
        <v>38408562</v>
      </c>
      <c r="B220">
        <v>877572</v>
      </c>
      <c r="C220">
        <v>341422</v>
      </c>
      <c r="D220">
        <v>4509</v>
      </c>
      <c r="E220">
        <v>5303</v>
      </c>
      <c r="F220">
        <v>1</v>
      </c>
      <c r="G220">
        <v>0</v>
      </c>
      <c r="H220">
        <v>0</v>
      </c>
      <c r="I220" s="15">
        <v>45385</v>
      </c>
      <c r="J220" s="11">
        <v>45385</v>
      </c>
      <c r="K220">
        <v>4</v>
      </c>
      <c r="L220" t="s">
        <v>288</v>
      </c>
      <c r="M220" t="s">
        <v>39</v>
      </c>
      <c r="N220" t="s">
        <v>17</v>
      </c>
      <c r="O220">
        <v>4509</v>
      </c>
      <c r="P220" t="s">
        <v>20</v>
      </c>
      <c r="Q220">
        <v>-794</v>
      </c>
      <c r="R220" s="16">
        <f>delivered_orders_table[[#This Row],[price]]*delivered_orders_table[[#This Row],[quantity]]</f>
        <v>4509</v>
      </c>
    </row>
    <row r="221" spans="1:18" hidden="1" x14ac:dyDescent="0.3">
      <c r="A221">
        <v>43183955</v>
      </c>
      <c r="B221">
        <v>877572</v>
      </c>
      <c r="C221">
        <v>735962</v>
      </c>
      <c r="D221">
        <v>2188</v>
      </c>
      <c r="E221">
        <v>5303</v>
      </c>
      <c r="F221">
        <v>1</v>
      </c>
      <c r="G221">
        <v>0</v>
      </c>
      <c r="H221">
        <v>0</v>
      </c>
      <c r="I221" s="15">
        <v>45401</v>
      </c>
      <c r="J221" s="11">
        <v>45401</v>
      </c>
      <c r="K221">
        <v>2</v>
      </c>
      <c r="L221" t="s">
        <v>437</v>
      </c>
      <c r="M221" t="s">
        <v>39</v>
      </c>
      <c r="N221" t="s">
        <v>16</v>
      </c>
      <c r="O221">
        <v>2188</v>
      </c>
      <c r="P221" t="s">
        <v>20</v>
      </c>
      <c r="Q221">
        <v>-3115</v>
      </c>
      <c r="R221" s="16">
        <f>delivered_orders_table[[#This Row],[price]]*delivered_orders_table[[#This Row],[quantity]]</f>
        <v>2188</v>
      </c>
    </row>
    <row r="222" spans="1:18" hidden="1" x14ac:dyDescent="0.3">
      <c r="A222">
        <v>33607110</v>
      </c>
      <c r="B222">
        <v>877572</v>
      </c>
      <c r="C222">
        <v>382294</v>
      </c>
      <c r="D222">
        <v>13786</v>
      </c>
      <c r="E222">
        <v>5303</v>
      </c>
      <c r="F222">
        <v>2</v>
      </c>
      <c r="G222">
        <v>1378.6</v>
      </c>
      <c r="H222">
        <v>5</v>
      </c>
      <c r="I222" s="15">
        <v>45381</v>
      </c>
      <c r="J222" s="11">
        <v>45381</v>
      </c>
      <c r="K222">
        <v>5</v>
      </c>
      <c r="L222" t="s">
        <v>43</v>
      </c>
      <c r="M222" t="s">
        <v>39</v>
      </c>
      <c r="N222" t="s">
        <v>15</v>
      </c>
      <c r="O222">
        <v>26193.4</v>
      </c>
      <c r="P222" t="s">
        <v>23</v>
      </c>
      <c r="Q222">
        <v>15587.4</v>
      </c>
      <c r="R222" s="16">
        <f>delivered_orders_table[[#This Row],[price]]*delivered_orders_table[[#This Row],[quantity]]</f>
        <v>27572</v>
      </c>
    </row>
    <row r="223" spans="1:18" hidden="1" x14ac:dyDescent="0.3">
      <c r="A223">
        <v>48401154</v>
      </c>
      <c r="B223">
        <v>388389</v>
      </c>
      <c r="C223">
        <v>475311</v>
      </c>
      <c r="D223">
        <v>5085</v>
      </c>
      <c r="E223">
        <v>1807</v>
      </c>
      <c r="F223">
        <v>1</v>
      </c>
      <c r="G223">
        <v>0</v>
      </c>
      <c r="H223">
        <v>0</v>
      </c>
      <c r="I223" s="15">
        <v>45389</v>
      </c>
      <c r="J223" s="11">
        <v>45389</v>
      </c>
      <c r="K223">
        <v>6</v>
      </c>
      <c r="L223" t="s">
        <v>222</v>
      </c>
      <c r="M223" t="s">
        <v>39</v>
      </c>
      <c r="N223" t="s">
        <v>15</v>
      </c>
      <c r="O223">
        <v>5085</v>
      </c>
      <c r="P223" t="s">
        <v>22</v>
      </c>
      <c r="Q223">
        <v>3278</v>
      </c>
      <c r="R223" s="16">
        <f>delivered_orders_table[[#This Row],[price]]*delivered_orders_table[[#This Row],[quantity]]</f>
        <v>5085</v>
      </c>
    </row>
    <row r="224" spans="1:18" hidden="1" x14ac:dyDescent="0.3">
      <c r="A224">
        <v>40406092</v>
      </c>
      <c r="B224">
        <v>388389</v>
      </c>
      <c r="C224">
        <v>920767</v>
      </c>
      <c r="D224">
        <v>2700</v>
      </c>
      <c r="E224">
        <v>1807</v>
      </c>
      <c r="F224">
        <v>1</v>
      </c>
      <c r="G224">
        <v>0</v>
      </c>
      <c r="H224">
        <v>0</v>
      </c>
      <c r="I224" s="15">
        <v>45400</v>
      </c>
      <c r="J224" s="11">
        <v>45400</v>
      </c>
      <c r="K224">
        <v>7</v>
      </c>
      <c r="L224" t="s">
        <v>544</v>
      </c>
      <c r="M224" t="s">
        <v>39</v>
      </c>
      <c r="N224" t="s">
        <v>16</v>
      </c>
      <c r="O224">
        <v>2700</v>
      </c>
      <c r="P224" t="s">
        <v>21</v>
      </c>
      <c r="Q224">
        <v>893</v>
      </c>
      <c r="R224" s="16">
        <f>delivered_orders_table[[#This Row],[price]]*delivered_orders_table[[#This Row],[quantity]]</f>
        <v>2700</v>
      </c>
    </row>
    <row r="225" spans="1:18" hidden="1" x14ac:dyDescent="0.3">
      <c r="A225">
        <v>84077101</v>
      </c>
      <c r="B225">
        <v>388389</v>
      </c>
      <c r="C225">
        <v>220337</v>
      </c>
      <c r="D225">
        <v>8853</v>
      </c>
      <c r="E225">
        <v>1807</v>
      </c>
      <c r="F225">
        <v>4</v>
      </c>
      <c r="G225">
        <v>0</v>
      </c>
      <c r="H225">
        <v>0</v>
      </c>
      <c r="I225" s="15">
        <v>45392</v>
      </c>
      <c r="J225" s="11">
        <v>45392</v>
      </c>
      <c r="K225">
        <v>4</v>
      </c>
      <c r="L225" t="s">
        <v>443</v>
      </c>
      <c r="M225" t="s">
        <v>39</v>
      </c>
      <c r="N225" t="s">
        <v>15</v>
      </c>
      <c r="O225">
        <v>35412</v>
      </c>
      <c r="P225" t="s">
        <v>23</v>
      </c>
      <c r="Q225">
        <v>28184</v>
      </c>
      <c r="R225" s="16">
        <f>delivered_orders_table[[#This Row],[price]]*delivered_orders_table[[#This Row],[quantity]]</f>
        <v>35412</v>
      </c>
    </row>
    <row r="226" spans="1:18" hidden="1" x14ac:dyDescent="0.3">
      <c r="A226">
        <v>99943797</v>
      </c>
      <c r="B226">
        <v>388389</v>
      </c>
      <c r="C226">
        <v>834992</v>
      </c>
      <c r="D226">
        <v>18600</v>
      </c>
      <c r="E226">
        <v>1807</v>
      </c>
      <c r="F226">
        <v>1</v>
      </c>
      <c r="G226">
        <v>0</v>
      </c>
      <c r="H226">
        <v>0</v>
      </c>
      <c r="I226" s="15">
        <v>45409</v>
      </c>
      <c r="J226" s="11">
        <v>45409</v>
      </c>
      <c r="K226">
        <v>3</v>
      </c>
      <c r="L226" t="s">
        <v>434</v>
      </c>
      <c r="M226" t="s">
        <v>39</v>
      </c>
      <c r="N226" t="s">
        <v>17</v>
      </c>
      <c r="O226">
        <v>18600</v>
      </c>
      <c r="P226" t="s">
        <v>22</v>
      </c>
      <c r="Q226">
        <v>16793</v>
      </c>
      <c r="R226" s="16">
        <f>delivered_orders_table[[#This Row],[price]]*delivered_orders_table[[#This Row],[quantity]]</f>
        <v>18600</v>
      </c>
    </row>
    <row r="227" spans="1:18" hidden="1" x14ac:dyDescent="0.3">
      <c r="A227">
        <v>64807553</v>
      </c>
      <c r="B227">
        <v>388389</v>
      </c>
      <c r="C227">
        <v>597455</v>
      </c>
      <c r="D227">
        <v>8325</v>
      </c>
      <c r="E227">
        <v>1807</v>
      </c>
      <c r="F227">
        <v>1</v>
      </c>
      <c r="G227">
        <v>0</v>
      </c>
      <c r="H227">
        <v>0</v>
      </c>
      <c r="I227" s="15">
        <v>45390</v>
      </c>
      <c r="J227" s="11">
        <v>45390</v>
      </c>
      <c r="K227">
        <v>2</v>
      </c>
      <c r="L227" t="s">
        <v>44</v>
      </c>
      <c r="M227" t="s">
        <v>39</v>
      </c>
      <c r="N227" t="s">
        <v>152</v>
      </c>
      <c r="O227">
        <v>8325</v>
      </c>
      <c r="P227" t="s">
        <v>23</v>
      </c>
      <c r="Q227">
        <v>6518</v>
      </c>
      <c r="R227" s="16">
        <f>delivered_orders_table[[#This Row],[price]]*delivered_orders_table[[#This Row],[quantity]]</f>
        <v>8325</v>
      </c>
    </row>
    <row r="228" spans="1:18" hidden="1" x14ac:dyDescent="0.3">
      <c r="A228">
        <v>41473195</v>
      </c>
      <c r="B228">
        <v>388389</v>
      </c>
      <c r="C228">
        <v>757783</v>
      </c>
      <c r="D228">
        <v>4108</v>
      </c>
      <c r="E228">
        <v>1807</v>
      </c>
      <c r="F228">
        <v>1</v>
      </c>
      <c r="G228">
        <v>0</v>
      </c>
      <c r="H228">
        <v>0</v>
      </c>
      <c r="I228" s="15">
        <v>45388</v>
      </c>
      <c r="J228" s="11">
        <v>45388</v>
      </c>
      <c r="K228">
        <v>1</v>
      </c>
      <c r="L228" t="s">
        <v>288</v>
      </c>
      <c r="M228" t="s">
        <v>39</v>
      </c>
      <c r="N228" t="s">
        <v>18</v>
      </c>
      <c r="O228">
        <v>4108</v>
      </c>
      <c r="P228" t="s">
        <v>21</v>
      </c>
      <c r="Q228">
        <v>2301</v>
      </c>
      <c r="R228" s="16">
        <f>delivered_orders_table[[#This Row],[price]]*delivered_orders_table[[#This Row],[quantity]]</f>
        <v>4108</v>
      </c>
    </row>
    <row r="229" spans="1:18" hidden="1" x14ac:dyDescent="0.3">
      <c r="A229">
        <v>40872577</v>
      </c>
      <c r="B229">
        <v>356787</v>
      </c>
      <c r="C229">
        <v>500692</v>
      </c>
      <c r="D229">
        <v>2331</v>
      </c>
      <c r="E229">
        <v>6320</v>
      </c>
      <c r="F229">
        <v>2</v>
      </c>
      <c r="G229">
        <v>466.2</v>
      </c>
      <c r="H229">
        <v>10</v>
      </c>
      <c r="I229" s="15">
        <v>45391</v>
      </c>
      <c r="J229" s="11">
        <v>45391</v>
      </c>
      <c r="K229">
        <v>6</v>
      </c>
      <c r="L229" t="s">
        <v>435</v>
      </c>
      <c r="M229" t="s">
        <v>39</v>
      </c>
      <c r="N229" t="s">
        <v>16</v>
      </c>
      <c r="O229">
        <v>4195.8</v>
      </c>
      <c r="P229" t="s">
        <v>20</v>
      </c>
      <c r="Q229">
        <v>-8444.2000000000007</v>
      </c>
      <c r="R229" s="16">
        <f>delivered_orders_table[[#This Row],[price]]*delivered_orders_table[[#This Row],[quantity]]</f>
        <v>4662</v>
      </c>
    </row>
    <row r="230" spans="1:18" hidden="1" x14ac:dyDescent="0.3">
      <c r="A230">
        <v>30537388</v>
      </c>
      <c r="B230">
        <v>356787</v>
      </c>
      <c r="C230">
        <v>300976</v>
      </c>
      <c r="D230">
        <v>13273</v>
      </c>
      <c r="E230">
        <v>6320</v>
      </c>
      <c r="F230">
        <v>4</v>
      </c>
      <c r="G230">
        <v>0</v>
      </c>
      <c r="H230">
        <v>0</v>
      </c>
      <c r="I230" s="15">
        <v>45406</v>
      </c>
      <c r="J230" s="11">
        <v>45406</v>
      </c>
      <c r="K230">
        <v>4</v>
      </c>
      <c r="L230" t="s">
        <v>255</v>
      </c>
      <c r="M230" t="s">
        <v>39</v>
      </c>
      <c r="N230" t="s">
        <v>15</v>
      </c>
      <c r="O230">
        <v>53092</v>
      </c>
      <c r="P230" t="s">
        <v>20</v>
      </c>
      <c r="Q230">
        <v>27812</v>
      </c>
      <c r="R230" s="16">
        <f>delivered_orders_table[[#This Row],[price]]*delivered_orders_table[[#This Row],[quantity]]</f>
        <v>53092</v>
      </c>
    </row>
    <row r="231" spans="1:18" hidden="1" x14ac:dyDescent="0.3">
      <c r="A231">
        <v>58567046</v>
      </c>
      <c r="B231">
        <v>356787</v>
      </c>
      <c r="C231">
        <v>207459</v>
      </c>
      <c r="D231">
        <v>7742</v>
      </c>
      <c r="E231">
        <v>6320</v>
      </c>
      <c r="F231">
        <v>2</v>
      </c>
      <c r="G231">
        <v>774.2</v>
      </c>
      <c r="H231">
        <v>5</v>
      </c>
      <c r="I231" s="15">
        <v>45400</v>
      </c>
      <c r="J231" s="11">
        <v>45400</v>
      </c>
      <c r="K231">
        <v>4</v>
      </c>
      <c r="L231" t="s">
        <v>398</v>
      </c>
      <c r="M231" t="s">
        <v>39</v>
      </c>
      <c r="N231" t="s">
        <v>16</v>
      </c>
      <c r="O231">
        <v>14709.8</v>
      </c>
      <c r="P231" t="s">
        <v>21</v>
      </c>
      <c r="Q231">
        <v>2069.8000000000002</v>
      </c>
      <c r="R231" s="16">
        <f>delivered_orders_table[[#This Row],[price]]*delivered_orders_table[[#This Row],[quantity]]</f>
        <v>15484</v>
      </c>
    </row>
    <row r="232" spans="1:18" hidden="1" x14ac:dyDescent="0.3">
      <c r="A232">
        <v>91737913</v>
      </c>
      <c r="B232">
        <v>356787</v>
      </c>
      <c r="C232">
        <v>455506</v>
      </c>
      <c r="D232">
        <v>1606</v>
      </c>
      <c r="E232">
        <v>6320</v>
      </c>
      <c r="F232">
        <v>1</v>
      </c>
      <c r="G232">
        <v>0</v>
      </c>
      <c r="H232">
        <v>0</v>
      </c>
      <c r="I232" s="15">
        <v>45382</v>
      </c>
      <c r="J232" s="11">
        <v>45382</v>
      </c>
      <c r="K232">
        <v>3</v>
      </c>
      <c r="L232" t="s">
        <v>90</v>
      </c>
      <c r="M232" t="s">
        <v>39</v>
      </c>
      <c r="N232" t="s">
        <v>15</v>
      </c>
      <c r="O232">
        <v>1606</v>
      </c>
      <c r="P232" t="s">
        <v>21</v>
      </c>
      <c r="Q232">
        <v>-4714</v>
      </c>
      <c r="R232" s="16">
        <f>delivered_orders_table[[#This Row],[price]]*delivered_orders_table[[#This Row],[quantity]]</f>
        <v>1606</v>
      </c>
    </row>
    <row r="233" spans="1:18" hidden="1" x14ac:dyDescent="0.3">
      <c r="A233">
        <v>73083727</v>
      </c>
      <c r="B233">
        <v>356787</v>
      </c>
      <c r="C233">
        <v>634098</v>
      </c>
      <c r="D233">
        <v>6959</v>
      </c>
      <c r="E233">
        <v>6320</v>
      </c>
      <c r="F233">
        <v>2</v>
      </c>
      <c r="G233">
        <v>2087.6999999999998</v>
      </c>
      <c r="H233">
        <v>15</v>
      </c>
      <c r="I233" s="15">
        <v>45405</v>
      </c>
      <c r="J233" s="11">
        <v>45405</v>
      </c>
      <c r="K233">
        <v>7</v>
      </c>
      <c r="L233" t="s">
        <v>434</v>
      </c>
      <c r="M233" t="s">
        <v>39</v>
      </c>
      <c r="N233" t="s">
        <v>16</v>
      </c>
      <c r="O233">
        <v>11830.3</v>
      </c>
      <c r="P233" t="s">
        <v>22</v>
      </c>
      <c r="Q233">
        <v>-809.7</v>
      </c>
      <c r="R233" s="16">
        <f>delivered_orders_table[[#This Row],[price]]*delivered_orders_table[[#This Row],[quantity]]</f>
        <v>13918</v>
      </c>
    </row>
    <row r="234" spans="1:18" hidden="1" x14ac:dyDescent="0.3">
      <c r="A234">
        <v>36550845</v>
      </c>
      <c r="B234">
        <v>356787</v>
      </c>
      <c r="C234">
        <v>363690</v>
      </c>
      <c r="D234">
        <v>9130</v>
      </c>
      <c r="E234">
        <v>6320</v>
      </c>
      <c r="F234">
        <v>1</v>
      </c>
      <c r="G234">
        <v>0</v>
      </c>
      <c r="H234">
        <v>0</v>
      </c>
      <c r="I234" s="15">
        <v>45395</v>
      </c>
      <c r="J234" s="11">
        <v>45395</v>
      </c>
      <c r="K234">
        <v>6</v>
      </c>
      <c r="L234" t="s">
        <v>438</v>
      </c>
      <c r="M234" t="s">
        <v>39</v>
      </c>
      <c r="N234" t="s">
        <v>17</v>
      </c>
      <c r="O234">
        <v>9130</v>
      </c>
      <c r="P234" t="s">
        <v>23</v>
      </c>
      <c r="Q234">
        <v>2810</v>
      </c>
      <c r="R234" s="16">
        <f>delivered_orders_table[[#This Row],[price]]*delivered_orders_table[[#This Row],[quantity]]</f>
        <v>9130</v>
      </c>
    </row>
    <row r="235" spans="1:18" hidden="1" x14ac:dyDescent="0.3">
      <c r="A235">
        <v>75884623</v>
      </c>
      <c r="B235">
        <v>356787</v>
      </c>
      <c r="C235">
        <v>241683</v>
      </c>
      <c r="D235">
        <v>7384</v>
      </c>
      <c r="E235">
        <v>6320</v>
      </c>
      <c r="F235">
        <v>2</v>
      </c>
      <c r="G235">
        <v>0</v>
      </c>
      <c r="H235">
        <v>0</v>
      </c>
      <c r="I235" s="15">
        <v>45394</v>
      </c>
      <c r="J235" s="11">
        <v>45394</v>
      </c>
      <c r="K235">
        <v>2</v>
      </c>
      <c r="L235" t="s">
        <v>443</v>
      </c>
      <c r="M235" t="s">
        <v>39</v>
      </c>
      <c r="N235" t="s">
        <v>17</v>
      </c>
      <c r="O235">
        <v>14768</v>
      </c>
      <c r="P235" t="s">
        <v>23</v>
      </c>
      <c r="Q235">
        <v>2128</v>
      </c>
      <c r="R235" s="16">
        <f>delivered_orders_table[[#This Row],[price]]*delivered_orders_table[[#This Row],[quantity]]</f>
        <v>14768</v>
      </c>
    </row>
    <row r="236" spans="1:18" hidden="1" x14ac:dyDescent="0.3">
      <c r="A236">
        <v>62191530</v>
      </c>
      <c r="B236">
        <v>356787</v>
      </c>
      <c r="C236">
        <v>669237</v>
      </c>
      <c r="D236">
        <v>1360</v>
      </c>
      <c r="E236">
        <v>6320</v>
      </c>
      <c r="F236">
        <v>3</v>
      </c>
      <c r="G236">
        <v>204</v>
      </c>
      <c r="H236">
        <v>5</v>
      </c>
      <c r="I236" s="15">
        <v>45392</v>
      </c>
      <c r="J236" s="11">
        <v>45392</v>
      </c>
      <c r="K236">
        <v>4</v>
      </c>
      <c r="L236" t="s">
        <v>443</v>
      </c>
      <c r="M236" t="s">
        <v>39</v>
      </c>
      <c r="N236" t="s">
        <v>18</v>
      </c>
      <c r="O236">
        <v>3876</v>
      </c>
      <c r="P236" t="s">
        <v>24</v>
      </c>
      <c r="Q236">
        <v>-15084</v>
      </c>
      <c r="R236" s="16">
        <f>delivered_orders_table[[#This Row],[price]]*delivered_orders_table[[#This Row],[quantity]]</f>
        <v>4080</v>
      </c>
    </row>
    <row r="237" spans="1:18" hidden="1" x14ac:dyDescent="0.3">
      <c r="A237">
        <v>48349783</v>
      </c>
      <c r="B237">
        <v>356787</v>
      </c>
      <c r="C237">
        <v>558388</v>
      </c>
      <c r="D237">
        <v>14496</v>
      </c>
      <c r="E237">
        <v>6320</v>
      </c>
      <c r="F237">
        <v>1</v>
      </c>
      <c r="G237">
        <v>2174.4</v>
      </c>
      <c r="H237">
        <v>15</v>
      </c>
      <c r="I237" s="15">
        <v>45394</v>
      </c>
      <c r="J237" s="11">
        <v>45394</v>
      </c>
      <c r="K237">
        <v>2</v>
      </c>
      <c r="L237" t="s">
        <v>443</v>
      </c>
      <c r="M237" t="s">
        <v>39</v>
      </c>
      <c r="N237" t="s">
        <v>16</v>
      </c>
      <c r="O237">
        <v>12321.6</v>
      </c>
      <c r="P237" t="s">
        <v>23</v>
      </c>
      <c r="Q237">
        <v>6001.6</v>
      </c>
      <c r="R237" s="16">
        <f>delivered_orders_table[[#This Row],[price]]*delivered_orders_table[[#This Row],[quantity]]</f>
        <v>14496</v>
      </c>
    </row>
    <row r="238" spans="1:18" hidden="1" x14ac:dyDescent="0.3">
      <c r="A238">
        <v>11049999</v>
      </c>
      <c r="B238">
        <v>356787</v>
      </c>
      <c r="C238">
        <v>748615</v>
      </c>
      <c r="D238">
        <v>2462</v>
      </c>
      <c r="E238">
        <v>6320</v>
      </c>
      <c r="F238">
        <v>1</v>
      </c>
      <c r="G238">
        <v>0</v>
      </c>
      <c r="H238">
        <v>0</v>
      </c>
      <c r="I238" s="15">
        <v>45405</v>
      </c>
      <c r="J238" s="11">
        <v>45405</v>
      </c>
      <c r="K238">
        <v>5</v>
      </c>
      <c r="L238" t="s">
        <v>255</v>
      </c>
      <c r="M238" t="s">
        <v>39</v>
      </c>
      <c r="N238" t="s">
        <v>15</v>
      </c>
      <c r="O238">
        <v>2462</v>
      </c>
      <c r="P238" t="s">
        <v>20</v>
      </c>
      <c r="Q238">
        <v>-3858</v>
      </c>
      <c r="R238" s="16">
        <f>delivered_orders_table[[#This Row],[price]]*delivered_orders_table[[#This Row],[quantity]]</f>
        <v>2462</v>
      </c>
    </row>
    <row r="239" spans="1:18" hidden="1" x14ac:dyDescent="0.3">
      <c r="A239">
        <v>75151231</v>
      </c>
      <c r="B239">
        <v>356787</v>
      </c>
      <c r="C239">
        <v>842108</v>
      </c>
      <c r="D239">
        <v>15399</v>
      </c>
      <c r="E239">
        <v>6320</v>
      </c>
      <c r="F239">
        <v>2</v>
      </c>
      <c r="G239">
        <v>1539.9</v>
      </c>
      <c r="H239">
        <v>5</v>
      </c>
      <c r="I239" s="15">
        <v>45386</v>
      </c>
      <c r="J239" s="11">
        <v>45386</v>
      </c>
      <c r="K239">
        <v>6</v>
      </c>
      <c r="L239" t="s">
        <v>44</v>
      </c>
      <c r="M239" t="s">
        <v>39</v>
      </c>
      <c r="N239" t="s">
        <v>17</v>
      </c>
      <c r="O239">
        <v>29258.1</v>
      </c>
      <c r="P239" t="s">
        <v>21</v>
      </c>
      <c r="Q239">
        <v>16618.099999999999</v>
      </c>
      <c r="R239" s="16">
        <f>delivered_orders_table[[#This Row],[price]]*delivered_orders_table[[#This Row],[quantity]]</f>
        <v>30798</v>
      </c>
    </row>
    <row r="240" spans="1:18" hidden="1" x14ac:dyDescent="0.3">
      <c r="A240">
        <v>77454225</v>
      </c>
      <c r="B240">
        <v>334053</v>
      </c>
      <c r="C240">
        <v>378895</v>
      </c>
      <c r="D240">
        <v>1391</v>
      </c>
      <c r="E240">
        <v>6716</v>
      </c>
      <c r="F240">
        <v>1</v>
      </c>
      <c r="G240">
        <v>278.2</v>
      </c>
      <c r="H240">
        <v>20</v>
      </c>
      <c r="I240" s="15">
        <v>45399</v>
      </c>
      <c r="J240" s="11">
        <v>45399</v>
      </c>
      <c r="K240">
        <v>4</v>
      </c>
      <c r="L240" t="s">
        <v>437</v>
      </c>
      <c r="M240" t="s">
        <v>39</v>
      </c>
      <c r="N240" t="s">
        <v>16</v>
      </c>
      <c r="O240">
        <v>1112.8</v>
      </c>
      <c r="P240" t="s">
        <v>20</v>
      </c>
      <c r="Q240">
        <v>-5603.2</v>
      </c>
      <c r="R240" s="16">
        <f>delivered_orders_table[[#This Row],[price]]*delivered_orders_table[[#This Row],[quantity]]</f>
        <v>1391</v>
      </c>
    </row>
    <row r="241" spans="1:18" hidden="1" x14ac:dyDescent="0.3">
      <c r="A241">
        <v>70549373</v>
      </c>
      <c r="B241">
        <v>334053</v>
      </c>
      <c r="C241">
        <v>799166</v>
      </c>
      <c r="D241">
        <v>8249</v>
      </c>
      <c r="E241">
        <v>6716</v>
      </c>
      <c r="F241">
        <v>1</v>
      </c>
      <c r="G241">
        <v>0</v>
      </c>
      <c r="H241">
        <v>0</v>
      </c>
      <c r="I241" s="15">
        <v>45402</v>
      </c>
      <c r="J241" s="11">
        <v>45402</v>
      </c>
      <c r="K241">
        <v>7</v>
      </c>
      <c r="L241" t="s">
        <v>263</v>
      </c>
      <c r="M241" t="s">
        <v>39</v>
      </c>
      <c r="N241" t="s">
        <v>17</v>
      </c>
      <c r="O241">
        <v>8249</v>
      </c>
      <c r="P241" t="s">
        <v>22</v>
      </c>
      <c r="Q241">
        <v>1533</v>
      </c>
      <c r="R241" s="16">
        <f>delivered_orders_table[[#This Row],[price]]*delivered_orders_table[[#This Row],[quantity]]</f>
        <v>8249</v>
      </c>
    </row>
    <row r="242" spans="1:18" hidden="1" x14ac:dyDescent="0.3">
      <c r="A242">
        <v>65144509</v>
      </c>
      <c r="B242">
        <v>334053</v>
      </c>
      <c r="C242">
        <v>971041</v>
      </c>
      <c r="D242">
        <v>6119</v>
      </c>
      <c r="E242">
        <v>6716</v>
      </c>
      <c r="F242">
        <v>1</v>
      </c>
      <c r="G242">
        <v>305.95</v>
      </c>
      <c r="H242">
        <v>5</v>
      </c>
      <c r="I242" s="15">
        <v>45379</v>
      </c>
      <c r="J242" s="11">
        <v>45379</v>
      </c>
      <c r="K242">
        <v>4</v>
      </c>
      <c r="L242" t="s">
        <v>89</v>
      </c>
      <c r="M242" t="s">
        <v>39</v>
      </c>
      <c r="N242" t="s">
        <v>17</v>
      </c>
      <c r="O242">
        <v>5813.05</v>
      </c>
      <c r="P242" t="s">
        <v>21</v>
      </c>
      <c r="Q242">
        <v>-902.95</v>
      </c>
      <c r="R242" s="16">
        <f>delivered_orders_table[[#This Row],[price]]*delivered_orders_table[[#This Row],[quantity]]</f>
        <v>6119</v>
      </c>
    </row>
    <row r="243" spans="1:18" hidden="1" x14ac:dyDescent="0.3">
      <c r="A243">
        <v>67213476</v>
      </c>
      <c r="B243">
        <v>334053</v>
      </c>
      <c r="C243">
        <v>930550</v>
      </c>
      <c r="D243">
        <v>3323</v>
      </c>
      <c r="E243">
        <v>6716</v>
      </c>
      <c r="F243">
        <v>2</v>
      </c>
      <c r="G243">
        <v>0</v>
      </c>
      <c r="H243">
        <v>0</v>
      </c>
      <c r="I243" s="15">
        <v>45380</v>
      </c>
      <c r="J243" s="11">
        <v>45380</v>
      </c>
      <c r="K243">
        <v>7</v>
      </c>
      <c r="L243" t="s">
        <v>526</v>
      </c>
      <c r="M243" t="s">
        <v>39</v>
      </c>
      <c r="N243" t="s">
        <v>18</v>
      </c>
      <c r="O243">
        <v>6646</v>
      </c>
      <c r="P243" t="s">
        <v>22</v>
      </c>
      <c r="Q243">
        <v>-6786</v>
      </c>
      <c r="R243" s="16">
        <f>delivered_orders_table[[#This Row],[price]]*delivered_orders_table[[#This Row],[quantity]]</f>
        <v>6646</v>
      </c>
    </row>
    <row r="244" spans="1:18" hidden="1" x14ac:dyDescent="0.3">
      <c r="A244">
        <v>71934487</v>
      </c>
      <c r="B244">
        <v>334053</v>
      </c>
      <c r="C244">
        <v>227645</v>
      </c>
      <c r="D244">
        <v>10545</v>
      </c>
      <c r="E244">
        <v>6716</v>
      </c>
      <c r="F244">
        <v>3</v>
      </c>
      <c r="G244">
        <v>0</v>
      </c>
      <c r="H244">
        <v>0</v>
      </c>
      <c r="I244" s="15">
        <v>45395</v>
      </c>
      <c r="J244" s="11">
        <v>45395</v>
      </c>
      <c r="K244">
        <v>1</v>
      </c>
      <c r="L244" t="s">
        <v>443</v>
      </c>
      <c r="M244" t="s">
        <v>39</v>
      </c>
      <c r="N244" t="s">
        <v>17</v>
      </c>
      <c r="O244">
        <v>31635</v>
      </c>
      <c r="P244" t="s">
        <v>21</v>
      </c>
      <c r="Q244">
        <v>11487</v>
      </c>
      <c r="R244" s="16">
        <f>delivered_orders_table[[#This Row],[price]]*delivered_orders_table[[#This Row],[quantity]]</f>
        <v>31635</v>
      </c>
    </row>
    <row r="245" spans="1:18" hidden="1" x14ac:dyDescent="0.3">
      <c r="A245">
        <v>26288475</v>
      </c>
      <c r="B245">
        <v>334053</v>
      </c>
      <c r="C245">
        <v>215440</v>
      </c>
      <c r="D245">
        <v>8696</v>
      </c>
      <c r="E245">
        <v>6716</v>
      </c>
      <c r="F245">
        <v>1</v>
      </c>
      <c r="G245">
        <v>0</v>
      </c>
      <c r="H245">
        <v>0</v>
      </c>
      <c r="I245" s="15">
        <v>45394</v>
      </c>
      <c r="J245" s="11">
        <v>45394</v>
      </c>
      <c r="K245">
        <v>4</v>
      </c>
      <c r="L245" t="s">
        <v>426</v>
      </c>
      <c r="M245" t="s">
        <v>39</v>
      </c>
      <c r="N245" t="s">
        <v>17</v>
      </c>
      <c r="O245">
        <v>8696</v>
      </c>
      <c r="P245" t="s">
        <v>21</v>
      </c>
      <c r="Q245">
        <v>1980</v>
      </c>
      <c r="R245" s="16">
        <f>delivered_orders_table[[#This Row],[price]]*delivered_orders_table[[#This Row],[quantity]]</f>
        <v>8696</v>
      </c>
    </row>
    <row r="246" spans="1:18" hidden="1" x14ac:dyDescent="0.3">
      <c r="A246">
        <v>18359252</v>
      </c>
      <c r="B246">
        <v>246316</v>
      </c>
      <c r="C246">
        <v>799083</v>
      </c>
      <c r="D246">
        <v>10226</v>
      </c>
      <c r="E246">
        <v>13689</v>
      </c>
      <c r="F246">
        <v>3</v>
      </c>
      <c r="G246">
        <v>6135.6</v>
      </c>
      <c r="H246">
        <v>20</v>
      </c>
      <c r="I246" s="15">
        <v>45402</v>
      </c>
      <c r="J246" s="11">
        <v>45402</v>
      </c>
      <c r="K246">
        <v>5</v>
      </c>
      <c r="L246" t="s">
        <v>544</v>
      </c>
      <c r="M246" t="s">
        <v>39</v>
      </c>
      <c r="N246" t="s">
        <v>17</v>
      </c>
      <c r="O246">
        <v>24542.400000000001</v>
      </c>
      <c r="P246" t="s">
        <v>23</v>
      </c>
      <c r="Q246">
        <v>-16524.599999999999</v>
      </c>
      <c r="R246" s="16">
        <f>delivered_orders_table[[#This Row],[price]]*delivered_orders_table[[#This Row],[quantity]]</f>
        <v>30678</v>
      </c>
    </row>
    <row r="247" spans="1:18" hidden="1" x14ac:dyDescent="0.3">
      <c r="A247">
        <v>79190008</v>
      </c>
      <c r="B247">
        <v>246316</v>
      </c>
      <c r="C247">
        <v>279721</v>
      </c>
      <c r="D247">
        <v>7506</v>
      </c>
      <c r="E247">
        <v>13689</v>
      </c>
      <c r="F247">
        <v>1</v>
      </c>
      <c r="G247">
        <v>0</v>
      </c>
      <c r="H247">
        <v>0</v>
      </c>
      <c r="I247" s="15">
        <v>45390</v>
      </c>
      <c r="J247" s="11">
        <v>45390</v>
      </c>
      <c r="K247">
        <v>6</v>
      </c>
      <c r="L247" t="s">
        <v>443</v>
      </c>
      <c r="M247" t="s">
        <v>39</v>
      </c>
      <c r="N247" t="s">
        <v>15</v>
      </c>
      <c r="O247">
        <v>7506</v>
      </c>
      <c r="P247" t="s">
        <v>23</v>
      </c>
      <c r="Q247">
        <v>-6183</v>
      </c>
      <c r="R247" s="16">
        <f>delivered_orders_table[[#This Row],[price]]*delivered_orders_table[[#This Row],[quantity]]</f>
        <v>7506</v>
      </c>
    </row>
    <row r="248" spans="1:18" hidden="1" x14ac:dyDescent="0.3">
      <c r="A248">
        <v>92594562</v>
      </c>
      <c r="B248">
        <v>246316</v>
      </c>
      <c r="C248">
        <v>962398</v>
      </c>
      <c r="D248">
        <v>10839</v>
      </c>
      <c r="E248">
        <v>13689</v>
      </c>
      <c r="F248">
        <v>1</v>
      </c>
      <c r="G248">
        <v>0</v>
      </c>
      <c r="H248">
        <v>0</v>
      </c>
      <c r="I248" s="15">
        <v>45392</v>
      </c>
      <c r="J248" s="11">
        <v>45392</v>
      </c>
      <c r="K248">
        <v>3</v>
      </c>
      <c r="L248" t="s">
        <v>222</v>
      </c>
      <c r="M248" t="s">
        <v>39</v>
      </c>
      <c r="N248" t="s">
        <v>15</v>
      </c>
      <c r="O248">
        <v>10839</v>
      </c>
      <c r="P248" t="s">
        <v>21</v>
      </c>
      <c r="Q248">
        <v>-2850</v>
      </c>
      <c r="R248" s="16">
        <f>delivered_orders_table[[#This Row],[price]]*delivered_orders_table[[#This Row],[quantity]]</f>
        <v>10839</v>
      </c>
    </row>
    <row r="249" spans="1:18" hidden="1" x14ac:dyDescent="0.3">
      <c r="A249">
        <v>24251766</v>
      </c>
      <c r="B249">
        <v>246316</v>
      </c>
      <c r="C249">
        <v>215440</v>
      </c>
      <c r="D249">
        <v>16749</v>
      </c>
      <c r="E249">
        <v>13689</v>
      </c>
      <c r="F249">
        <v>2</v>
      </c>
      <c r="G249">
        <v>1674.9</v>
      </c>
      <c r="H249">
        <v>5</v>
      </c>
      <c r="I249" s="15">
        <v>45380</v>
      </c>
      <c r="J249" s="11">
        <v>45380</v>
      </c>
      <c r="K249">
        <v>5</v>
      </c>
      <c r="L249" t="s">
        <v>90</v>
      </c>
      <c r="M249" t="s">
        <v>39</v>
      </c>
      <c r="N249" t="s">
        <v>18</v>
      </c>
      <c r="O249">
        <v>31823.1</v>
      </c>
      <c r="P249" t="s">
        <v>22</v>
      </c>
      <c r="Q249">
        <v>4445.1000000000004</v>
      </c>
      <c r="R249" s="16">
        <f>delivered_orders_table[[#This Row],[price]]*delivered_orders_table[[#This Row],[quantity]]</f>
        <v>33498</v>
      </c>
    </row>
    <row r="250" spans="1:18" hidden="1" x14ac:dyDescent="0.3">
      <c r="A250">
        <v>32099899</v>
      </c>
      <c r="B250">
        <v>246316</v>
      </c>
      <c r="C250">
        <v>509030</v>
      </c>
      <c r="D250">
        <v>15004</v>
      </c>
      <c r="E250">
        <v>13689</v>
      </c>
      <c r="F250">
        <v>2</v>
      </c>
      <c r="G250">
        <v>0</v>
      </c>
      <c r="H250">
        <v>0</v>
      </c>
      <c r="I250" s="15">
        <v>45387</v>
      </c>
      <c r="J250" s="11">
        <v>45387</v>
      </c>
      <c r="K250">
        <v>1</v>
      </c>
      <c r="L250" t="s">
        <v>444</v>
      </c>
      <c r="M250" t="s">
        <v>39</v>
      </c>
      <c r="N250" t="s">
        <v>15</v>
      </c>
      <c r="O250">
        <v>30008</v>
      </c>
      <c r="P250" t="s">
        <v>20</v>
      </c>
      <c r="Q250">
        <v>2630</v>
      </c>
      <c r="R250" s="16">
        <f>delivered_orders_table[[#This Row],[price]]*delivered_orders_table[[#This Row],[quantity]]</f>
        <v>30008</v>
      </c>
    </row>
    <row r="251" spans="1:18" hidden="1" x14ac:dyDescent="0.3">
      <c r="A251">
        <v>28217159</v>
      </c>
      <c r="B251">
        <v>246316</v>
      </c>
      <c r="C251">
        <v>707259</v>
      </c>
      <c r="D251">
        <v>19493</v>
      </c>
      <c r="E251">
        <v>13689</v>
      </c>
      <c r="F251">
        <v>1</v>
      </c>
      <c r="G251">
        <v>974.65</v>
      </c>
      <c r="H251">
        <v>5</v>
      </c>
      <c r="I251" s="15">
        <v>45389</v>
      </c>
      <c r="J251" s="11">
        <v>45389</v>
      </c>
      <c r="K251">
        <v>4</v>
      </c>
      <c r="L251" t="s">
        <v>221</v>
      </c>
      <c r="M251" t="s">
        <v>39</v>
      </c>
      <c r="N251" t="s">
        <v>17</v>
      </c>
      <c r="O251">
        <v>18518.349999999999</v>
      </c>
      <c r="P251" t="s">
        <v>20</v>
      </c>
      <c r="Q251">
        <v>4829.3500000000004</v>
      </c>
      <c r="R251" s="16">
        <f>delivered_orders_table[[#This Row],[price]]*delivered_orders_table[[#This Row],[quantity]]</f>
        <v>19493</v>
      </c>
    </row>
    <row r="252" spans="1:18" hidden="1" x14ac:dyDescent="0.3">
      <c r="A252">
        <v>96707983</v>
      </c>
      <c r="B252">
        <v>246316</v>
      </c>
      <c r="C252">
        <v>914703</v>
      </c>
      <c r="D252">
        <v>19257</v>
      </c>
      <c r="E252">
        <v>13689</v>
      </c>
      <c r="F252">
        <v>1</v>
      </c>
      <c r="G252">
        <v>0</v>
      </c>
      <c r="H252">
        <v>0</v>
      </c>
      <c r="I252" s="15">
        <v>45407</v>
      </c>
      <c r="J252" s="11">
        <v>45407</v>
      </c>
      <c r="K252">
        <v>3</v>
      </c>
      <c r="L252" t="s">
        <v>255</v>
      </c>
      <c r="M252" t="s">
        <v>39</v>
      </c>
      <c r="N252" t="s">
        <v>15</v>
      </c>
      <c r="O252">
        <v>19257</v>
      </c>
      <c r="P252" t="s">
        <v>21</v>
      </c>
      <c r="Q252">
        <v>5568</v>
      </c>
      <c r="R252" s="16">
        <f>delivered_orders_table[[#This Row],[price]]*delivered_orders_table[[#This Row],[quantity]]</f>
        <v>19257</v>
      </c>
    </row>
    <row r="253" spans="1:18" hidden="1" x14ac:dyDescent="0.3">
      <c r="A253">
        <v>33286644</v>
      </c>
      <c r="B253">
        <v>246316</v>
      </c>
      <c r="C253">
        <v>617469</v>
      </c>
      <c r="D253">
        <v>13853</v>
      </c>
      <c r="E253">
        <v>13689</v>
      </c>
      <c r="F253">
        <v>2</v>
      </c>
      <c r="G253">
        <v>0</v>
      </c>
      <c r="H253">
        <v>0</v>
      </c>
      <c r="I253" s="15">
        <v>45399</v>
      </c>
      <c r="J253" s="11">
        <v>45399</v>
      </c>
      <c r="K253">
        <v>6</v>
      </c>
      <c r="L253" t="s">
        <v>254</v>
      </c>
      <c r="M253" t="s">
        <v>39</v>
      </c>
      <c r="N253" t="s">
        <v>15</v>
      </c>
      <c r="O253">
        <v>27706</v>
      </c>
      <c r="P253" t="s">
        <v>22</v>
      </c>
      <c r="Q253">
        <v>328</v>
      </c>
      <c r="R253" s="16">
        <f>delivered_orders_table[[#This Row],[price]]*delivered_orders_table[[#This Row],[quantity]]</f>
        <v>27706</v>
      </c>
    </row>
    <row r="254" spans="1:18" hidden="1" x14ac:dyDescent="0.3">
      <c r="A254">
        <v>25659979</v>
      </c>
      <c r="B254">
        <v>246316</v>
      </c>
      <c r="C254">
        <v>608654</v>
      </c>
      <c r="D254">
        <v>17077</v>
      </c>
      <c r="E254">
        <v>13689</v>
      </c>
      <c r="F254">
        <v>2</v>
      </c>
      <c r="G254">
        <v>1707.7</v>
      </c>
      <c r="H254">
        <v>5</v>
      </c>
      <c r="I254" s="15">
        <v>45380</v>
      </c>
      <c r="J254" s="11">
        <v>45380</v>
      </c>
      <c r="K254">
        <v>4</v>
      </c>
      <c r="L254" t="s">
        <v>514</v>
      </c>
      <c r="M254" t="s">
        <v>39</v>
      </c>
      <c r="N254" t="s">
        <v>18</v>
      </c>
      <c r="O254">
        <v>32446.3</v>
      </c>
      <c r="P254" t="s">
        <v>23</v>
      </c>
      <c r="Q254">
        <v>5068.3</v>
      </c>
      <c r="R254" s="16">
        <f>delivered_orders_table[[#This Row],[price]]*delivered_orders_table[[#This Row],[quantity]]</f>
        <v>34154</v>
      </c>
    </row>
    <row r="255" spans="1:18" hidden="1" x14ac:dyDescent="0.3">
      <c r="A255">
        <v>20796722</v>
      </c>
      <c r="B255">
        <v>246316</v>
      </c>
      <c r="C255">
        <v>850817</v>
      </c>
      <c r="D255">
        <v>2890</v>
      </c>
      <c r="E255">
        <v>13689</v>
      </c>
      <c r="F255">
        <v>2</v>
      </c>
      <c r="G255">
        <v>289</v>
      </c>
      <c r="H255">
        <v>5</v>
      </c>
      <c r="I255" s="15">
        <v>45383</v>
      </c>
      <c r="J255" s="11">
        <v>45383</v>
      </c>
      <c r="K255">
        <v>2</v>
      </c>
      <c r="L255" t="s">
        <v>90</v>
      </c>
      <c r="M255" t="s">
        <v>39</v>
      </c>
      <c r="N255" t="s">
        <v>15</v>
      </c>
      <c r="O255">
        <v>5491</v>
      </c>
      <c r="P255" t="s">
        <v>22</v>
      </c>
      <c r="Q255">
        <v>-21887</v>
      </c>
      <c r="R255" s="16">
        <f>delivered_orders_table[[#This Row],[price]]*delivered_orders_table[[#This Row],[quantity]]</f>
        <v>5780</v>
      </c>
    </row>
    <row r="256" spans="1:18" hidden="1" x14ac:dyDescent="0.3">
      <c r="A256">
        <v>34744872</v>
      </c>
      <c r="B256">
        <v>246316</v>
      </c>
      <c r="C256">
        <v>601261</v>
      </c>
      <c r="D256">
        <v>7982</v>
      </c>
      <c r="E256">
        <v>13689</v>
      </c>
      <c r="F256">
        <v>1</v>
      </c>
      <c r="G256">
        <v>399.1</v>
      </c>
      <c r="H256">
        <v>5</v>
      </c>
      <c r="I256" s="15">
        <v>45406</v>
      </c>
      <c r="J256" s="11">
        <v>45406</v>
      </c>
      <c r="K256">
        <v>6</v>
      </c>
      <c r="L256" t="s">
        <v>434</v>
      </c>
      <c r="M256" t="s">
        <v>39</v>
      </c>
      <c r="N256" t="s">
        <v>15</v>
      </c>
      <c r="O256">
        <v>7582.9</v>
      </c>
      <c r="P256" t="s">
        <v>21</v>
      </c>
      <c r="Q256">
        <v>-6106.1</v>
      </c>
      <c r="R256" s="16">
        <f>delivered_orders_table[[#This Row],[price]]*delivered_orders_table[[#This Row],[quantity]]</f>
        <v>7982</v>
      </c>
    </row>
    <row r="257" spans="1:18" hidden="1" x14ac:dyDescent="0.3">
      <c r="A257">
        <v>70505620</v>
      </c>
      <c r="B257">
        <v>246316</v>
      </c>
      <c r="C257">
        <v>558605</v>
      </c>
      <c r="D257">
        <v>9192</v>
      </c>
      <c r="E257">
        <v>13689</v>
      </c>
      <c r="F257">
        <v>2</v>
      </c>
      <c r="G257">
        <v>0</v>
      </c>
      <c r="H257">
        <v>0</v>
      </c>
      <c r="I257" s="15">
        <v>45409</v>
      </c>
      <c r="J257" s="11">
        <v>45409</v>
      </c>
      <c r="K257">
        <v>2</v>
      </c>
      <c r="L257" t="s">
        <v>392</v>
      </c>
      <c r="M257" t="s">
        <v>39</v>
      </c>
      <c r="N257" t="s">
        <v>18</v>
      </c>
      <c r="O257">
        <v>18384</v>
      </c>
      <c r="P257" t="s">
        <v>22</v>
      </c>
      <c r="Q257">
        <v>-8994</v>
      </c>
      <c r="R257" s="16">
        <f>delivered_orders_table[[#This Row],[price]]*delivered_orders_table[[#This Row],[quantity]]</f>
        <v>18384</v>
      </c>
    </row>
    <row r="258" spans="1:18" hidden="1" x14ac:dyDescent="0.3">
      <c r="A258">
        <v>92228802</v>
      </c>
      <c r="B258">
        <v>246316</v>
      </c>
      <c r="C258">
        <v>485353</v>
      </c>
      <c r="D258">
        <v>6556</v>
      </c>
      <c r="E258">
        <v>13689</v>
      </c>
      <c r="F258">
        <v>1</v>
      </c>
      <c r="G258">
        <v>0</v>
      </c>
      <c r="H258">
        <v>0</v>
      </c>
      <c r="I258" s="15">
        <v>45392</v>
      </c>
      <c r="J258" s="11">
        <v>45392</v>
      </c>
      <c r="K258">
        <v>5</v>
      </c>
      <c r="L258" t="s">
        <v>435</v>
      </c>
      <c r="M258" t="s">
        <v>39</v>
      </c>
      <c r="N258" t="s">
        <v>16</v>
      </c>
      <c r="O258">
        <v>6556</v>
      </c>
      <c r="P258" t="s">
        <v>22</v>
      </c>
      <c r="Q258">
        <v>-7133</v>
      </c>
      <c r="R258" s="16">
        <f>delivered_orders_table[[#This Row],[price]]*delivered_orders_table[[#This Row],[quantity]]</f>
        <v>6556</v>
      </c>
    </row>
    <row r="259" spans="1:18" hidden="1" x14ac:dyDescent="0.3">
      <c r="A259">
        <v>16917129</v>
      </c>
      <c r="B259">
        <v>872246</v>
      </c>
      <c r="C259">
        <v>628705</v>
      </c>
      <c r="D259">
        <v>8771</v>
      </c>
      <c r="E259">
        <v>8679</v>
      </c>
      <c r="F259">
        <v>1</v>
      </c>
      <c r="G259">
        <v>0</v>
      </c>
      <c r="H259">
        <v>0</v>
      </c>
      <c r="I259" s="15">
        <v>45407</v>
      </c>
      <c r="J259" s="11">
        <v>45407</v>
      </c>
      <c r="K259">
        <v>2</v>
      </c>
      <c r="L259" t="s">
        <v>263</v>
      </c>
      <c r="M259" t="s">
        <v>39</v>
      </c>
      <c r="N259" t="s">
        <v>15</v>
      </c>
      <c r="O259">
        <v>8771</v>
      </c>
      <c r="P259" t="s">
        <v>20</v>
      </c>
      <c r="Q259">
        <v>92</v>
      </c>
      <c r="R259" s="16">
        <f>delivered_orders_table[[#This Row],[price]]*delivered_orders_table[[#This Row],[quantity]]</f>
        <v>8771</v>
      </c>
    </row>
    <row r="260" spans="1:18" hidden="1" x14ac:dyDescent="0.3">
      <c r="A260">
        <v>54383668</v>
      </c>
      <c r="B260">
        <v>872246</v>
      </c>
      <c r="C260">
        <v>775458</v>
      </c>
      <c r="D260">
        <v>12476</v>
      </c>
      <c r="E260">
        <v>8679</v>
      </c>
      <c r="F260">
        <v>1</v>
      </c>
      <c r="G260">
        <v>0</v>
      </c>
      <c r="H260">
        <v>0</v>
      </c>
      <c r="I260" s="15">
        <v>45378</v>
      </c>
      <c r="J260" s="11">
        <v>45378</v>
      </c>
      <c r="K260">
        <v>7</v>
      </c>
      <c r="L260" t="s">
        <v>90</v>
      </c>
      <c r="M260" t="s">
        <v>39</v>
      </c>
      <c r="N260" t="s">
        <v>17</v>
      </c>
      <c r="O260">
        <v>12476</v>
      </c>
      <c r="P260" t="s">
        <v>21</v>
      </c>
      <c r="Q260">
        <v>3797</v>
      </c>
      <c r="R260" s="16">
        <f>delivered_orders_table[[#This Row],[price]]*delivered_orders_table[[#This Row],[quantity]]</f>
        <v>12476</v>
      </c>
    </row>
    <row r="261" spans="1:18" hidden="1" x14ac:dyDescent="0.3">
      <c r="A261">
        <v>83998961</v>
      </c>
      <c r="B261">
        <v>872246</v>
      </c>
      <c r="C261">
        <v>849838</v>
      </c>
      <c r="D261">
        <v>18934</v>
      </c>
      <c r="E261">
        <v>8679</v>
      </c>
      <c r="F261">
        <v>1</v>
      </c>
      <c r="G261">
        <v>946.7</v>
      </c>
      <c r="H261">
        <v>5</v>
      </c>
      <c r="I261" s="15">
        <v>45393</v>
      </c>
      <c r="J261" s="11">
        <v>45393</v>
      </c>
      <c r="K261">
        <v>4</v>
      </c>
      <c r="L261" t="s">
        <v>435</v>
      </c>
      <c r="M261" t="s">
        <v>39</v>
      </c>
      <c r="N261" t="s">
        <v>15</v>
      </c>
      <c r="O261">
        <v>17987.3</v>
      </c>
      <c r="P261" t="s">
        <v>23</v>
      </c>
      <c r="Q261">
        <v>9308.2999999999993</v>
      </c>
      <c r="R261" s="16">
        <f>delivered_orders_table[[#This Row],[price]]*delivered_orders_table[[#This Row],[quantity]]</f>
        <v>18934</v>
      </c>
    </row>
    <row r="262" spans="1:18" hidden="1" x14ac:dyDescent="0.3">
      <c r="A262">
        <v>79067939</v>
      </c>
      <c r="B262">
        <v>872246</v>
      </c>
      <c r="C262">
        <v>209576</v>
      </c>
      <c r="D262">
        <v>16103</v>
      </c>
      <c r="E262">
        <v>8679</v>
      </c>
      <c r="F262">
        <v>2</v>
      </c>
      <c r="G262">
        <v>0</v>
      </c>
      <c r="H262">
        <v>0</v>
      </c>
      <c r="I262" s="15">
        <v>45392</v>
      </c>
      <c r="J262" s="11">
        <v>45392</v>
      </c>
      <c r="K262">
        <v>7</v>
      </c>
      <c r="L262" t="s">
        <v>450</v>
      </c>
      <c r="M262" t="s">
        <v>39</v>
      </c>
      <c r="N262" t="s">
        <v>15</v>
      </c>
      <c r="O262">
        <v>32206</v>
      </c>
      <c r="P262" t="s">
        <v>20</v>
      </c>
      <c r="Q262">
        <v>14848</v>
      </c>
      <c r="R262" s="16">
        <f>delivered_orders_table[[#This Row],[price]]*delivered_orders_table[[#This Row],[quantity]]</f>
        <v>32206</v>
      </c>
    </row>
    <row r="263" spans="1:18" hidden="1" x14ac:dyDescent="0.3">
      <c r="A263">
        <v>76276072</v>
      </c>
      <c r="B263">
        <v>872246</v>
      </c>
      <c r="C263">
        <v>704906</v>
      </c>
      <c r="D263">
        <v>10777</v>
      </c>
      <c r="E263">
        <v>8679</v>
      </c>
      <c r="F263">
        <v>1</v>
      </c>
      <c r="G263">
        <v>0</v>
      </c>
      <c r="H263">
        <v>0</v>
      </c>
      <c r="I263" s="15">
        <v>45387</v>
      </c>
      <c r="J263" s="11">
        <v>45387</v>
      </c>
      <c r="K263">
        <v>5</v>
      </c>
      <c r="L263" t="s">
        <v>44</v>
      </c>
      <c r="M263" t="s">
        <v>39</v>
      </c>
      <c r="N263" t="s">
        <v>18</v>
      </c>
      <c r="O263">
        <v>10777</v>
      </c>
      <c r="P263" t="s">
        <v>21</v>
      </c>
      <c r="Q263">
        <v>2098</v>
      </c>
      <c r="R263" s="16">
        <f>delivered_orders_table[[#This Row],[price]]*delivered_orders_table[[#This Row],[quantity]]</f>
        <v>10777</v>
      </c>
    </row>
    <row r="264" spans="1:18" hidden="1" x14ac:dyDescent="0.3">
      <c r="A264">
        <v>47135391</v>
      </c>
      <c r="B264">
        <v>872246</v>
      </c>
      <c r="C264">
        <v>754718</v>
      </c>
      <c r="D264">
        <v>12182</v>
      </c>
      <c r="E264">
        <v>8679</v>
      </c>
      <c r="F264">
        <v>1</v>
      </c>
      <c r="G264">
        <v>0</v>
      </c>
      <c r="H264">
        <v>0</v>
      </c>
      <c r="I264" s="15">
        <v>45385</v>
      </c>
      <c r="J264" s="11">
        <v>45385</v>
      </c>
      <c r="K264">
        <v>4</v>
      </c>
      <c r="L264" t="s">
        <v>288</v>
      </c>
      <c r="M264" t="s">
        <v>39</v>
      </c>
      <c r="N264" t="s">
        <v>15</v>
      </c>
      <c r="O264">
        <v>12182</v>
      </c>
      <c r="P264" t="s">
        <v>20</v>
      </c>
      <c r="Q264">
        <v>3503</v>
      </c>
      <c r="R264" s="16">
        <f>delivered_orders_table[[#This Row],[price]]*delivered_orders_table[[#This Row],[quantity]]</f>
        <v>12182</v>
      </c>
    </row>
    <row r="265" spans="1:18" hidden="1" x14ac:dyDescent="0.3">
      <c r="A265">
        <v>77491435</v>
      </c>
      <c r="B265">
        <v>872246</v>
      </c>
      <c r="C265">
        <v>482495</v>
      </c>
      <c r="D265">
        <v>6068</v>
      </c>
      <c r="E265">
        <v>8679</v>
      </c>
      <c r="F265">
        <v>1</v>
      </c>
      <c r="G265">
        <v>606.79999999999995</v>
      </c>
      <c r="H265">
        <v>10</v>
      </c>
      <c r="I265" s="15">
        <v>45380</v>
      </c>
      <c r="J265" s="11">
        <v>45380</v>
      </c>
      <c r="K265">
        <v>3</v>
      </c>
      <c r="L265" t="s">
        <v>89</v>
      </c>
      <c r="M265" t="s">
        <v>39</v>
      </c>
      <c r="N265" t="s">
        <v>152</v>
      </c>
      <c r="O265">
        <v>5461.2</v>
      </c>
      <c r="P265" t="s">
        <v>23</v>
      </c>
      <c r="Q265">
        <v>-3217.8</v>
      </c>
      <c r="R265" s="16">
        <f>delivered_orders_table[[#This Row],[price]]*delivered_orders_table[[#This Row],[quantity]]</f>
        <v>6068</v>
      </c>
    </row>
    <row r="266" spans="1:18" hidden="1" x14ac:dyDescent="0.3">
      <c r="A266">
        <v>23209423</v>
      </c>
      <c r="B266">
        <v>872246</v>
      </c>
      <c r="C266">
        <v>341678</v>
      </c>
      <c r="D266">
        <v>6809</v>
      </c>
      <c r="E266">
        <v>8679</v>
      </c>
      <c r="F266">
        <v>2</v>
      </c>
      <c r="G266">
        <v>680.9</v>
      </c>
      <c r="H266">
        <v>5</v>
      </c>
      <c r="I266" s="15">
        <v>45383</v>
      </c>
      <c r="J266" s="11">
        <v>45383</v>
      </c>
      <c r="K266">
        <v>2</v>
      </c>
      <c r="L266" t="s">
        <v>90</v>
      </c>
      <c r="M266" t="s">
        <v>39</v>
      </c>
      <c r="N266" t="s">
        <v>15</v>
      </c>
      <c r="O266">
        <v>12937.1</v>
      </c>
      <c r="P266" t="s">
        <v>21</v>
      </c>
      <c r="Q266">
        <v>-4420.8999999999996</v>
      </c>
      <c r="R266" s="16">
        <f>delivered_orders_table[[#This Row],[price]]*delivered_orders_table[[#This Row],[quantity]]</f>
        <v>13618</v>
      </c>
    </row>
    <row r="267" spans="1:18" hidden="1" x14ac:dyDescent="0.3">
      <c r="A267">
        <v>37568520</v>
      </c>
      <c r="B267">
        <v>207473</v>
      </c>
      <c r="C267">
        <v>631736</v>
      </c>
      <c r="D267">
        <v>2934</v>
      </c>
      <c r="E267">
        <v>7043</v>
      </c>
      <c r="F267">
        <v>4</v>
      </c>
      <c r="G267">
        <v>586.79999999999995</v>
      </c>
      <c r="H267">
        <v>5</v>
      </c>
      <c r="I267" s="15">
        <v>45382</v>
      </c>
      <c r="J267" s="11">
        <v>45382</v>
      </c>
      <c r="K267">
        <v>7</v>
      </c>
      <c r="L267" t="s">
        <v>288</v>
      </c>
      <c r="M267" t="s">
        <v>39</v>
      </c>
      <c r="N267" t="s">
        <v>18</v>
      </c>
      <c r="O267">
        <v>11149.2</v>
      </c>
      <c r="P267" t="s">
        <v>22</v>
      </c>
      <c r="Q267">
        <v>-17022.8</v>
      </c>
      <c r="R267" s="16">
        <f>delivered_orders_table[[#This Row],[price]]*delivered_orders_table[[#This Row],[quantity]]</f>
        <v>11736</v>
      </c>
    </row>
    <row r="268" spans="1:18" hidden="1" x14ac:dyDescent="0.3">
      <c r="A268">
        <v>52111160</v>
      </c>
      <c r="B268">
        <v>207473</v>
      </c>
      <c r="C268">
        <v>751752</v>
      </c>
      <c r="D268">
        <v>8645</v>
      </c>
      <c r="E268">
        <v>7043</v>
      </c>
      <c r="F268">
        <v>2</v>
      </c>
      <c r="G268">
        <v>864.5</v>
      </c>
      <c r="H268">
        <v>5</v>
      </c>
      <c r="I268" s="15">
        <v>45398</v>
      </c>
      <c r="J268" s="11">
        <v>45398</v>
      </c>
      <c r="K268">
        <v>3</v>
      </c>
      <c r="L268" t="s">
        <v>438</v>
      </c>
      <c r="M268" t="s">
        <v>39</v>
      </c>
      <c r="N268" t="s">
        <v>17</v>
      </c>
      <c r="O268">
        <v>16425.5</v>
      </c>
      <c r="P268" t="s">
        <v>20</v>
      </c>
      <c r="Q268">
        <v>2339.5</v>
      </c>
      <c r="R268" s="16">
        <f>delivered_orders_table[[#This Row],[price]]*delivered_orders_table[[#This Row],[quantity]]</f>
        <v>17290</v>
      </c>
    </row>
    <row r="269" spans="1:18" hidden="1" x14ac:dyDescent="0.3">
      <c r="A269">
        <v>54550177</v>
      </c>
      <c r="B269">
        <v>207473</v>
      </c>
      <c r="C269">
        <v>615035</v>
      </c>
      <c r="D269">
        <v>19084</v>
      </c>
      <c r="E269">
        <v>7043</v>
      </c>
      <c r="F269">
        <v>1</v>
      </c>
      <c r="G269">
        <v>954.2</v>
      </c>
      <c r="H269">
        <v>5</v>
      </c>
      <c r="I269" s="15">
        <v>45393</v>
      </c>
      <c r="J269" s="11">
        <v>45393</v>
      </c>
      <c r="K269">
        <v>4</v>
      </c>
      <c r="L269" t="s">
        <v>435</v>
      </c>
      <c r="M269" t="s">
        <v>39</v>
      </c>
      <c r="N269" t="s">
        <v>18</v>
      </c>
      <c r="O269">
        <v>18129.8</v>
      </c>
      <c r="P269" t="s">
        <v>21</v>
      </c>
      <c r="Q269">
        <v>11086.8</v>
      </c>
      <c r="R269" s="16">
        <f>delivered_orders_table[[#This Row],[price]]*delivered_orders_table[[#This Row],[quantity]]</f>
        <v>19084</v>
      </c>
    </row>
    <row r="270" spans="1:18" hidden="1" x14ac:dyDescent="0.3">
      <c r="A270">
        <v>58399417</v>
      </c>
      <c r="B270">
        <v>207473</v>
      </c>
      <c r="C270">
        <v>890266</v>
      </c>
      <c r="D270">
        <v>14808</v>
      </c>
      <c r="E270">
        <v>7043</v>
      </c>
      <c r="F270">
        <v>4</v>
      </c>
      <c r="G270">
        <v>0</v>
      </c>
      <c r="H270">
        <v>0</v>
      </c>
      <c r="I270" s="15">
        <v>45390</v>
      </c>
      <c r="J270" s="11">
        <v>45390</v>
      </c>
      <c r="K270">
        <v>6</v>
      </c>
      <c r="L270" t="s">
        <v>443</v>
      </c>
      <c r="M270" t="s">
        <v>39</v>
      </c>
      <c r="N270" t="s">
        <v>15</v>
      </c>
      <c r="O270">
        <v>59232</v>
      </c>
      <c r="P270" t="s">
        <v>20</v>
      </c>
      <c r="Q270">
        <v>31060</v>
      </c>
      <c r="R270" s="16">
        <f>delivered_orders_table[[#This Row],[price]]*delivered_orders_table[[#This Row],[quantity]]</f>
        <v>59232</v>
      </c>
    </row>
    <row r="271" spans="1:18" hidden="1" x14ac:dyDescent="0.3">
      <c r="A271">
        <v>28628439</v>
      </c>
      <c r="B271">
        <v>207473</v>
      </c>
      <c r="C271">
        <v>705666</v>
      </c>
      <c r="D271">
        <v>19125</v>
      </c>
      <c r="E271">
        <v>7043</v>
      </c>
      <c r="F271">
        <v>1</v>
      </c>
      <c r="G271">
        <v>3825</v>
      </c>
      <c r="H271">
        <v>20</v>
      </c>
      <c r="I271" s="15">
        <v>45401</v>
      </c>
      <c r="J271" s="11">
        <v>45401</v>
      </c>
      <c r="K271">
        <v>4</v>
      </c>
      <c r="L271" t="s">
        <v>254</v>
      </c>
      <c r="M271" t="s">
        <v>39</v>
      </c>
      <c r="N271" t="s">
        <v>15</v>
      </c>
      <c r="O271">
        <v>15300</v>
      </c>
      <c r="P271" t="s">
        <v>22</v>
      </c>
      <c r="Q271">
        <v>8257</v>
      </c>
      <c r="R271" s="16">
        <f>delivered_orders_table[[#This Row],[price]]*delivered_orders_table[[#This Row],[quantity]]</f>
        <v>19125</v>
      </c>
    </row>
    <row r="272" spans="1:18" hidden="1" x14ac:dyDescent="0.3">
      <c r="A272">
        <v>81210133</v>
      </c>
      <c r="B272">
        <v>207473</v>
      </c>
      <c r="C272">
        <v>691534</v>
      </c>
      <c r="D272">
        <v>14538</v>
      </c>
      <c r="E272">
        <v>7043</v>
      </c>
      <c r="F272">
        <v>1</v>
      </c>
      <c r="G272">
        <v>0</v>
      </c>
      <c r="H272">
        <v>0</v>
      </c>
      <c r="I272" s="15">
        <v>45407</v>
      </c>
      <c r="J272" s="11">
        <v>45407</v>
      </c>
      <c r="K272">
        <v>1</v>
      </c>
      <c r="L272" t="s">
        <v>365</v>
      </c>
      <c r="M272" t="s">
        <v>39</v>
      </c>
      <c r="N272" t="s">
        <v>15</v>
      </c>
      <c r="O272">
        <v>14538</v>
      </c>
      <c r="P272" t="s">
        <v>23</v>
      </c>
      <c r="Q272">
        <v>7495</v>
      </c>
      <c r="R272" s="16">
        <f>delivered_orders_table[[#This Row],[price]]*delivered_orders_table[[#This Row],[quantity]]</f>
        <v>14538</v>
      </c>
    </row>
    <row r="273" spans="1:18" hidden="1" x14ac:dyDescent="0.3">
      <c r="A273">
        <v>66390708</v>
      </c>
      <c r="B273">
        <v>207473</v>
      </c>
      <c r="C273">
        <v>559946</v>
      </c>
      <c r="D273">
        <v>13201</v>
      </c>
      <c r="E273">
        <v>7043</v>
      </c>
      <c r="F273">
        <v>1</v>
      </c>
      <c r="G273">
        <v>0</v>
      </c>
      <c r="H273">
        <v>0</v>
      </c>
      <c r="I273" s="15">
        <v>45383</v>
      </c>
      <c r="J273" s="11">
        <v>45383</v>
      </c>
      <c r="K273">
        <v>6</v>
      </c>
      <c r="L273" t="s">
        <v>288</v>
      </c>
      <c r="M273" t="s">
        <v>39</v>
      </c>
      <c r="N273" t="s">
        <v>16</v>
      </c>
      <c r="O273">
        <v>13201</v>
      </c>
      <c r="P273" t="s">
        <v>22</v>
      </c>
      <c r="Q273">
        <v>6158</v>
      </c>
      <c r="R273" s="16">
        <f>delivered_orders_table[[#This Row],[price]]*delivered_orders_table[[#This Row],[quantity]]</f>
        <v>13201</v>
      </c>
    </row>
    <row r="274" spans="1:18" hidden="1" x14ac:dyDescent="0.3">
      <c r="A274">
        <v>54524025</v>
      </c>
      <c r="B274">
        <v>809570</v>
      </c>
      <c r="C274">
        <v>641119</v>
      </c>
      <c r="D274">
        <v>2287</v>
      </c>
      <c r="E274">
        <v>10780</v>
      </c>
      <c r="F274">
        <v>2</v>
      </c>
      <c r="G274">
        <v>0</v>
      </c>
      <c r="H274">
        <v>0</v>
      </c>
      <c r="I274" s="15">
        <v>45385</v>
      </c>
      <c r="J274" s="11">
        <v>45385</v>
      </c>
      <c r="K274">
        <v>4</v>
      </c>
      <c r="L274" t="s">
        <v>288</v>
      </c>
      <c r="M274" t="s">
        <v>39</v>
      </c>
      <c r="N274" t="s">
        <v>15</v>
      </c>
      <c r="O274">
        <v>4574</v>
      </c>
      <c r="P274" t="s">
        <v>21</v>
      </c>
      <c r="Q274">
        <v>-16986</v>
      </c>
      <c r="R274" s="16">
        <f>delivered_orders_table[[#This Row],[price]]*delivered_orders_table[[#This Row],[quantity]]</f>
        <v>4574</v>
      </c>
    </row>
    <row r="275" spans="1:18" hidden="1" x14ac:dyDescent="0.3">
      <c r="A275">
        <v>27318510</v>
      </c>
      <c r="B275">
        <v>809570</v>
      </c>
      <c r="C275">
        <v>644136</v>
      </c>
      <c r="D275">
        <v>14222</v>
      </c>
      <c r="E275">
        <v>10780</v>
      </c>
      <c r="F275">
        <v>4</v>
      </c>
      <c r="G275">
        <v>11377.6</v>
      </c>
      <c r="H275">
        <v>20</v>
      </c>
      <c r="I275" s="15">
        <v>45396</v>
      </c>
      <c r="J275" s="11">
        <v>45396</v>
      </c>
      <c r="K275">
        <v>7</v>
      </c>
      <c r="L275" t="s">
        <v>437</v>
      </c>
      <c r="M275" t="s">
        <v>39</v>
      </c>
      <c r="N275" t="s">
        <v>17</v>
      </c>
      <c r="O275">
        <v>45510.400000000001</v>
      </c>
      <c r="P275" t="s">
        <v>22</v>
      </c>
      <c r="Q275">
        <v>2390.4</v>
      </c>
      <c r="R275" s="16">
        <f>delivered_orders_table[[#This Row],[price]]*delivered_orders_table[[#This Row],[quantity]]</f>
        <v>56888</v>
      </c>
    </row>
    <row r="276" spans="1:18" hidden="1" x14ac:dyDescent="0.3">
      <c r="A276">
        <v>56278607</v>
      </c>
      <c r="B276">
        <v>809570</v>
      </c>
      <c r="C276">
        <v>949666</v>
      </c>
      <c r="D276">
        <v>14418</v>
      </c>
      <c r="E276">
        <v>10780</v>
      </c>
      <c r="F276">
        <v>4</v>
      </c>
      <c r="G276">
        <v>2883.6</v>
      </c>
      <c r="H276">
        <v>5</v>
      </c>
      <c r="I276" s="15">
        <v>45405</v>
      </c>
      <c r="J276" s="11">
        <v>45405</v>
      </c>
      <c r="K276">
        <v>1</v>
      </c>
      <c r="L276" t="s">
        <v>364</v>
      </c>
      <c r="M276" t="s">
        <v>39</v>
      </c>
      <c r="N276" t="s">
        <v>16</v>
      </c>
      <c r="O276">
        <v>54788.4</v>
      </c>
      <c r="P276" t="s">
        <v>20</v>
      </c>
      <c r="Q276">
        <v>11668.4</v>
      </c>
      <c r="R276" s="16">
        <f>delivered_orders_table[[#This Row],[price]]*delivered_orders_table[[#This Row],[quantity]]</f>
        <v>57672</v>
      </c>
    </row>
    <row r="277" spans="1:18" hidden="1" x14ac:dyDescent="0.3">
      <c r="A277">
        <v>17318358</v>
      </c>
      <c r="B277">
        <v>809570</v>
      </c>
      <c r="C277">
        <v>975507</v>
      </c>
      <c r="D277">
        <v>15611</v>
      </c>
      <c r="E277">
        <v>10780</v>
      </c>
      <c r="F277">
        <v>1</v>
      </c>
      <c r="G277">
        <v>0</v>
      </c>
      <c r="H277">
        <v>0</v>
      </c>
      <c r="I277" s="15">
        <v>45384</v>
      </c>
      <c r="J277" s="11">
        <v>45384</v>
      </c>
      <c r="K277">
        <v>1</v>
      </c>
      <c r="L277" t="s">
        <v>90</v>
      </c>
      <c r="M277" t="s">
        <v>39</v>
      </c>
      <c r="N277" t="s">
        <v>16</v>
      </c>
      <c r="O277">
        <v>15611</v>
      </c>
      <c r="P277" t="s">
        <v>23</v>
      </c>
      <c r="Q277">
        <v>4831</v>
      </c>
      <c r="R277" s="16">
        <f>delivered_orders_table[[#This Row],[price]]*delivered_orders_table[[#This Row],[quantity]]</f>
        <v>15611</v>
      </c>
    </row>
    <row r="278" spans="1:18" hidden="1" x14ac:dyDescent="0.3">
      <c r="A278">
        <v>67110154</v>
      </c>
      <c r="B278">
        <v>809570</v>
      </c>
      <c r="C278">
        <v>792099</v>
      </c>
      <c r="D278">
        <v>16081</v>
      </c>
      <c r="E278">
        <v>10780</v>
      </c>
      <c r="F278">
        <v>1</v>
      </c>
      <c r="G278">
        <v>0</v>
      </c>
      <c r="H278">
        <v>0</v>
      </c>
      <c r="I278" s="15">
        <v>45388</v>
      </c>
      <c r="J278" s="11">
        <v>45388</v>
      </c>
      <c r="K278">
        <v>1</v>
      </c>
      <c r="L278" t="s">
        <v>288</v>
      </c>
      <c r="M278" t="s">
        <v>39</v>
      </c>
      <c r="N278" t="s">
        <v>16</v>
      </c>
      <c r="O278">
        <v>16081</v>
      </c>
      <c r="P278" t="s">
        <v>23</v>
      </c>
      <c r="Q278">
        <v>5301</v>
      </c>
      <c r="R278" s="16">
        <f>delivered_orders_table[[#This Row],[price]]*delivered_orders_table[[#This Row],[quantity]]</f>
        <v>16081</v>
      </c>
    </row>
    <row r="279" spans="1:18" hidden="1" x14ac:dyDescent="0.3">
      <c r="A279">
        <v>48089166</v>
      </c>
      <c r="B279">
        <v>809570</v>
      </c>
      <c r="C279">
        <v>274316</v>
      </c>
      <c r="D279">
        <v>7721</v>
      </c>
      <c r="E279">
        <v>10780</v>
      </c>
      <c r="F279">
        <v>4</v>
      </c>
      <c r="G279">
        <v>1544.2</v>
      </c>
      <c r="H279">
        <v>5</v>
      </c>
      <c r="I279" s="15">
        <v>45389</v>
      </c>
      <c r="J279" s="11">
        <v>45389</v>
      </c>
      <c r="K279">
        <v>4</v>
      </c>
      <c r="L279" t="s">
        <v>221</v>
      </c>
      <c r="M279" t="s">
        <v>39</v>
      </c>
      <c r="N279" t="s">
        <v>18</v>
      </c>
      <c r="O279">
        <v>29339.8</v>
      </c>
      <c r="P279" t="s">
        <v>23</v>
      </c>
      <c r="Q279">
        <v>-13780.2</v>
      </c>
      <c r="R279" s="16">
        <f>delivered_orders_table[[#This Row],[price]]*delivered_orders_table[[#This Row],[quantity]]</f>
        <v>30884</v>
      </c>
    </row>
    <row r="280" spans="1:18" x14ac:dyDescent="0.3">
      <c r="A280">
        <v>10916723</v>
      </c>
      <c r="B280">
        <v>876646</v>
      </c>
      <c r="C280">
        <v>855910</v>
      </c>
      <c r="D280">
        <v>6841</v>
      </c>
      <c r="E280">
        <v>14603</v>
      </c>
      <c r="F280">
        <v>1</v>
      </c>
      <c r="G280">
        <v>342.05</v>
      </c>
      <c r="H280">
        <v>5</v>
      </c>
      <c r="I280" s="15">
        <v>45404</v>
      </c>
      <c r="J280" s="11">
        <v>45404</v>
      </c>
      <c r="K280">
        <v>2</v>
      </c>
      <c r="L280" t="s">
        <v>364</v>
      </c>
      <c r="M280" t="s">
        <v>39</v>
      </c>
      <c r="N280" t="s">
        <v>18</v>
      </c>
      <c r="O280">
        <v>6498.95</v>
      </c>
      <c r="P280" t="s">
        <v>24</v>
      </c>
      <c r="Q280">
        <v>-8104.05</v>
      </c>
      <c r="R280" s="16">
        <f>delivered_orders_table[[#This Row],[price]]*delivered_orders_table[[#This Row],[quantity]]</f>
        <v>6841</v>
      </c>
    </row>
    <row r="281" spans="1:18" x14ac:dyDescent="0.3">
      <c r="A281">
        <v>88295121</v>
      </c>
      <c r="B281">
        <v>876646</v>
      </c>
      <c r="C281">
        <v>838613</v>
      </c>
      <c r="D281">
        <v>11628</v>
      </c>
      <c r="E281">
        <v>14603</v>
      </c>
      <c r="F281">
        <v>1</v>
      </c>
      <c r="G281">
        <v>0</v>
      </c>
      <c r="H281">
        <v>0</v>
      </c>
      <c r="I281" s="15">
        <v>45394</v>
      </c>
      <c r="J281" s="11">
        <v>45394</v>
      </c>
      <c r="K281">
        <v>7</v>
      </c>
      <c r="L281" t="s">
        <v>438</v>
      </c>
      <c r="M281" t="s">
        <v>39</v>
      </c>
      <c r="N281" t="s">
        <v>15</v>
      </c>
      <c r="O281">
        <v>11628</v>
      </c>
      <c r="P281" t="s">
        <v>23</v>
      </c>
      <c r="Q281">
        <v>-2975</v>
      </c>
      <c r="R281" s="16">
        <f>delivered_orders_table[[#This Row],[price]]*delivered_orders_table[[#This Row],[quantity]]</f>
        <v>11628</v>
      </c>
    </row>
    <row r="282" spans="1:18" x14ac:dyDescent="0.3">
      <c r="A282">
        <v>36867482</v>
      </c>
      <c r="B282">
        <v>876646</v>
      </c>
      <c r="C282">
        <v>871697</v>
      </c>
      <c r="D282">
        <v>2074</v>
      </c>
      <c r="E282">
        <v>14603</v>
      </c>
      <c r="F282">
        <v>1</v>
      </c>
      <c r="G282">
        <v>0</v>
      </c>
      <c r="H282">
        <v>0</v>
      </c>
      <c r="I282" s="15">
        <v>45391</v>
      </c>
      <c r="J282" s="11">
        <v>45391</v>
      </c>
      <c r="K282">
        <v>1</v>
      </c>
      <c r="L282" t="s">
        <v>44</v>
      </c>
      <c r="M282" t="s">
        <v>39</v>
      </c>
      <c r="N282" t="s">
        <v>15</v>
      </c>
      <c r="O282">
        <v>2074</v>
      </c>
      <c r="P282" t="s">
        <v>23</v>
      </c>
      <c r="Q282">
        <v>-12529</v>
      </c>
      <c r="R282" s="16">
        <f>delivered_orders_table[[#This Row],[price]]*delivered_orders_table[[#This Row],[quantity]]</f>
        <v>2074</v>
      </c>
    </row>
    <row r="283" spans="1:18" x14ac:dyDescent="0.3">
      <c r="A283">
        <v>87030477</v>
      </c>
      <c r="B283">
        <v>876646</v>
      </c>
      <c r="C283">
        <v>811248</v>
      </c>
      <c r="D283">
        <v>6826</v>
      </c>
      <c r="E283">
        <v>14603</v>
      </c>
      <c r="F283">
        <v>2</v>
      </c>
      <c r="G283">
        <v>2047.8</v>
      </c>
      <c r="H283">
        <v>15</v>
      </c>
      <c r="I283" s="15">
        <v>45410</v>
      </c>
      <c r="J283" s="11">
        <v>45410</v>
      </c>
      <c r="K283">
        <v>2</v>
      </c>
      <c r="L283" t="s">
        <v>434</v>
      </c>
      <c r="M283" t="s">
        <v>39</v>
      </c>
      <c r="N283" t="s">
        <v>15</v>
      </c>
      <c r="O283">
        <v>11604.2</v>
      </c>
      <c r="P283" t="s">
        <v>21</v>
      </c>
      <c r="Q283">
        <v>-17601.8</v>
      </c>
      <c r="R283" s="16">
        <f>delivered_orders_table[[#This Row],[price]]*delivered_orders_table[[#This Row],[quantity]]</f>
        <v>13652</v>
      </c>
    </row>
    <row r="284" spans="1:18" x14ac:dyDescent="0.3">
      <c r="A284">
        <v>31361812</v>
      </c>
      <c r="B284">
        <v>876646</v>
      </c>
      <c r="C284">
        <v>239589</v>
      </c>
      <c r="D284">
        <v>5970</v>
      </c>
      <c r="E284">
        <v>14603</v>
      </c>
      <c r="F284">
        <v>1</v>
      </c>
      <c r="G284">
        <v>1194</v>
      </c>
      <c r="H284">
        <v>20</v>
      </c>
      <c r="I284" s="15">
        <v>45403</v>
      </c>
      <c r="J284" s="11">
        <v>45403</v>
      </c>
      <c r="K284">
        <v>5</v>
      </c>
      <c r="L284" t="s">
        <v>365</v>
      </c>
      <c r="M284" t="s">
        <v>39</v>
      </c>
      <c r="N284" t="s">
        <v>18</v>
      </c>
      <c r="O284">
        <v>4776</v>
      </c>
      <c r="P284" t="s">
        <v>21</v>
      </c>
      <c r="Q284">
        <v>-9827</v>
      </c>
      <c r="R284" s="16">
        <f>delivered_orders_table[[#This Row],[price]]*delivered_orders_table[[#This Row],[quantity]]</f>
        <v>5970</v>
      </c>
    </row>
    <row r="285" spans="1:18" x14ac:dyDescent="0.3">
      <c r="A285">
        <v>19233013</v>
      </c>
      <c r="B285">
        <v>876646</v>
      </c>
      <c r="C285">
        <v>664478</v>
      </c>
      <c r="D285">
        <v>14612</v>
      </c>
      <c r="E285">
        <v>14603</v>
      </c>
      <c r="F285">
        <v>1</v>
      </c>
      <c r="G285">
        <v>0</v>
      </c>
      <c r="H285">
        <v>0</v>
      </c>
      <c r="I285" s="15">
        <v>45379</v>
      </c>
      <c r="J285" s="11">
        <v>45379</v>
      </c>
      <c r="K285">
        <v>6</v>
      </c>
      <c r="L285" t="s">
        <v>90</v>
      </c>
      <c r="M285" t="s">
        <v>39</v>
      </c>
      <c r="N285" t="s">
        <v>16</v>
      </c>
      <c r="O285">
        <v>14612</v>
      </c>
      <c r="P285" t="s">
        <v>23</v>
      </c>
      <c r="Q285">
        <v>9</v>
      </c>
      <c r="R285" s="16">
        <f>delivered_orders_table[[#This Row],[price]]*delivered_orders_table[[#This Row],[quantity]]</f>
        <v>14612</v>
      </c>
    </row>
    <row r="286" spans="1:18" hidden="1" x14ac:dyDescent="0.3">
      <c r="A286">
        <v>63991141</v>
      </c>
      <c r="B286">
        <v>671858</v>
      </c>
      <c r="C286">
        <v>965380</v>
      </c>
      <c r="D286">
        <v>14614</v>
      </c>
      <c r="E286">
        <v>5308</v>
      </c>
      <c r="F286">
        <v>2</v>
      </c>
      <c r="G286">
        <v>1461.4</v>
      </c>
      <c r="H286">
        <v>5</v>
      </c>
      <c r="I286" s="15">
        <v>45407</v>
      </c>
      <c r="J286" s="11">
        <v>45407</v>
      </c>
      <c r="K286">
        <v>3</v>
      </c>
      <c r="L286" t="s">
        <v>255</v>
      </c>
      <c r="M286" t="s">
        <v>39</v>
      </c>
      <c r="N286" t="s">
        <v>18</v>
      </c>
      <c r="O286">
        <v>27766.6</v>
      </c>
      <c r="P286" t="s">
        <v>20</v>
      </c>
      <c r="Q286">
        <v>17150.599999999999</v>
      </c>
      <c r="R286" s="16">
        <f>delivered_orders_table[[#This Row],[price]]*delivered_orders_table[[#This Row],[quantity]]</f>
        <v>29228</v>
      </c>
    </row>
    <row r="287" spans="1:18" hidden="1" x14ac:dyDescent="0.3">
      <c r="A287">
        <v>16813620</v>
      </c>
      <c r="B287">
        <v>671858</v>
      </c>
      <c r="C287">
        <v>979015</v>
      </c>
      <c r="D287">
        <v>10124</v>
      </c>
      <c r="E287">
        <v>5308</v>
      </c>
      <c r="F287">
        <v>1</v>
      </c>
      <c r="G287">
        <v>506.2</v>
      </c>
      <c r="H287">
        <v>5</v>
      </c>
      <c r="I287" s="15">
        <v>45399</v>
      </c>
      <c r="J287" s="11">
        <v>45399</v>
      </c>
      <c r="K287">
        <v>1</v>
      </c>
      <c r="L287" t="s">
        <v>484</v>
      </c>
      <c r="M287" t="s">
        <v>39</v>
      </c>
      <c r="N287" t="s">
        <v>15</v>
      </c>
      <c r="O287">
        <v>9617.7999999999993</v>
      </c>
      <c r="P287" t="s">
        <v>21</v>
      </c>
      <c r="Q287">
        <v>4309.8</v>
      </c>
      <c r="R287" s="16">
        <f>delivered_orders_table[[#This Row],[price]]*delivered_orders_table[[#This Row],[quantity]]</f>
        <v>10124</v>
      </c>
    </row>
    <row r="288" spans="1:18" hidden="1" x14ac:dyDescent="0.3">
      <c r="A288">
        <v>74484744</v>
      </c>
      <c r="B288">
        <v>671858</v>
      </c>
      <c r="C288">
        <v>209576</v>
      </c>
      <c r="D288">
        <v>9913</v>
      </c>
      <c r="E288">
        <v>5308</v>
      </c>
      <c r="F288">
        <v>1</v>
      </c>
      <c r="G288">
        <v>0</v>
      </c>
      <c r="H288">
        <v>0</v>
      </c>
      <c r="I288" s="15">
        <v>45380</v>
      </c>
      <c r="J288" s="11">
        <v>45380</v>
      </c>
      <c r="K288">
        <v>7</v>
      </c>
      <c r="L288" t="s">
        <v>526</v>
      </c>
      <c r="M288" t="s">
        <v>39</v>
      </c>
      <c r="N288" t="s">
        <v>17</v>
      </c>
      <c r="O288">
        <v>9913</v>
      </c>
      <c r="P288" t="s">
        <v>22</v>
      </c>
      <c r="Q288">
        <v>4605</v>
      </c>
      <c r="R288" s="16">
        <f>delivered_orders_table[[#This Row],[price]]*delivered_orders_table[[#This Row],[quantity]]</f>
        <v>9913</v>
      </c>
    </row>
    <row r="289" spans="1:18" hidden="1" x14ac:dyDescent="0.3">
      <c r="A289">
        <v>53589647</v>
      </c>
      <c r="B289">
        <v>671858</v>
      </c>
      <c r="C289">
        <v>589227</v>
      </c>
      <c r="D289">
        <v>3740</v>
      </c>
      <c r="E289">
        <v>5308</v>
      </c>
      <c r="F289">
        <v>1</v>
      </c>
      <c r="G289">
        <v>374</v>
      </c>
      <c r="H289">
        <v>10</v>
      </c>
      <c r="I289" s="15">
        <v>45395</v>
      </c>
      <c r="J289" s="11">
        <v>45395</v>
      </c>
      <c r="K289">
        <v>3</v>
      </c>
      <c r="L289" t="s">
        <v>426</v>
      </c>
      <c r="M289" t="s">
        <v>39</v>
      </c>
      <c r="N289" t="s">
        <v>152</v>
      </c>
      <c r="O289">
        <v>3366</v>
      </c>
      <c r="P289" t="s">
        <v>24</v>
      </c>
      <c r="Q289">
        <v>-1942</v>
      </c>
      <c r="R289" s="16">
        <f>delivered_orders_table[[#This Row],[price]]*delivered_orders_table[[#This Row],[quantity]]</f>
        <v>3740</v>
      </c>
    </row>
    <row r="290" spans="1:18" hidden="1" x14ac:dyDescent="0.3">
      <c r="A290">
        <v>46677730</v>
      </c>
      <c r="B290">
        <v>671858</v>
      </c>
      <c r="C290">
        <v>880768</v>
      </c>
      <c r="D290">
        <v>10572</v>
      </c>
      <c r="E290">
        <v>5308</v>
      </c>
      <c r="F290">
        <v>2</v>
      </c>
      <c r="G290">
        <v>0</v>
      </c>
      <c r="H290">
        <v>0</v>
      </c>
      <c r="I290" s="15">
        <v>45409</v>
      </c>
      <c r="J290" s="11">
        <v>45409</v>
      </c>
      <c r="K290">
        <v>3</v>
      </c>
      <c r="L290" t="s">
        <v>434</v>
      </c>
      <c r="M290" t="s">
        <v>39</v>
      </c>
      <c r="N290" t="s">
        <v>16</v>
      </c>
      <c r="O290">
        <v>21144</v>
      </c>
      <c r="P290" t="s">
        <v>23</v>
      </c>
      <c r="Q290">
        <v>10528</v>
      </c>
      <c r="R290" s="16">
        <f>delivered_orders_table[[#This Row],[price]]*delivered_orders_table[[#This Row],[quantity]]</f>
        <v>21144</v>
      </c>
    </row>
    <row r="291" spans="1:18" hidden="1" x14ac:dyDescent="0.3">
      <c r="A291">
        <v>60237832</v>
      </c>
      <c r="B291">
        <v>671858</v>
      </c>
      <c r="C291">
        <v>702073</v>
      </c>
      <c r="D291">
        <v>17896</v>
      </c>
      <c r="E291">
        <v>5308</v>
      </c>
      <c r="F291">
        <v>1</v>
      </c>
      <c r="G291">
        <v>1789.6</v>
      </c>
      <c r="H291">
        <v>10</v>
      </c>
      <c r="I291" s="15">
        <v>45410</v>
      </c>
      <c r="J291" s="11">
        <v>45410</v>
      </c>
      <c r="K291">
        <v>2</v>
      </c>
      <c r="L291" t="s">
        <v>434</v>
      </c>
      <c r="M291" t="s">
        <v>39</v>
      </c>
      <c r="N291" t="s">
        <v>17</v>
      </c>
      <c r="O291">
        <v>16106.4</v>
      </c>
      <c r="P291" t="s">
        <v>21</v>
      </c>
      <c r="Q291">
        <v>10798.4</v>
      </c>
      <c r="R291" s="16">
        <f>delivered_orders_table[[#This Row],[price]]*delivered_orders_table[[#This Row],[quantity]]</f>
        <v>17896</v>
      </c>
    </row>
    <row r="292" spans="1:18" hidden="1" x14ac:dyDescent="0.3">
      <c r="A292">
        <v>94216001</v>
      </c>
      <c r="B292">
        <v>671858</v>
      </c>
      <c r="C292">
        <v>327885</v>
      </c>
      <c r="D292">
        <v>2307</v>
      </c>
      <c r="E292">
        <v>5308</v>
      </c>
      <c r="F292">
        <v>1</v>
      </c>
      <c r="G292">
        <v>0</v>
      </c>
      <c r="H292">
        <v>0</v>
      </c>
      <c r="I292" s="15">
        <v>45391</v>
      </c>
      <c r="J292" s="11">
        <v>45391</v>
      </c>
      <c r="K292">
        <v>4</v>
      </c>
      <c r="L292" t="s">
        <v>222</v>
      </c>
      <c r="M292" t="s">
        <v>39</v>
      </c>
      <c r="N292" t="s">
        <v>17</v>
      </c>
      <c r="O292">
        <v>2307</v>
      </c>
      <c r="P292" t="s">
        <v>20</v>
      </c>
      <c r="Q292">
        <v>-3001</v>
      </c>
      <c r="R292" s="16">
        <f>delivered_orders_table[[#This Row],[price]]*delivered_orders_table[[#This Row],[quantity]]</f>
        <v>2307</v>
      </c>
    </row>
    <row r="293" spans="1:18" hidden="1" x14ac:dyDescent="0.3">
      <c r="A293">
        <v>50814428</v>
      </c>
      <c r="B293">
        <v>671858</v>
      </c>
      <c r="C293">
        <v>869018</v>
      </c>
      <c r="D293">
        <v>18456</v>
      </c>
      <c r="E293">
        <v>5308</v>
      </c>
      <c r="F293">
        <v>4</v>
      </c>
      <c r="G293">
        <v>3691.2</v>
      </c>
      <c r="H293">
        <v>5</v>
      </c>
      <c r="I293" s="15">
        <v>45398</v>
      </c>
      <c r="J293" s="11">
        <v>45398</v>
      </c>
      <c r="K293">
        <v>3</v>
      </c>
      <c r="L293" t="s">
        <v>438</v>
      </c>
      <c r="M293" t="s">
        <v>39</v>
      </c>
      <c r="N293" t="s">
        <v>15</v>
      </c>
      <c r="O293">
        <v>70132.800000000003</v>
      </c>
      <c r="P293" t="s">
        <v>21</v>
      </c>
      <c r="Q293">
        <v>48900.800000000003</v>
      </c>
      <c r="R293" s="16">
        <f>delivered_orders_table[[#This Row],[price]]*delivered_orders_table[[#This Row],[quantity]]</f>
        <v>73824</v>
      </c>
    </row>
    <row r="294" spans="1:18" hidden="1" x14ac:dyDescent="0.3">
      <c r="A294">
        <v>38323322</v>
      </c>
      <c r="B294">
        <v>671858</v>
      </c>
      <c r="C294">
        <v>440341</v>
      </c>
      <c r="D294">
        <v>13116</v>
      </c>
      <c r="E294">
        <v>5308</v>
      </c>
      <c r="F294">
        <v>1</v>
      </c>
      <c r="G294">
        <v>0</v>
      </c>
      <c r="H294">
        <v>0</v>
      </c>
      <c r="I294" s="15">
        <v>45405</v>
      </c>
      <c r="J294" s="11">
        <v>45405</v>
      </c>
      <c r="K294">
        <v>7</v>
      </c>
      <c r="L294" t="s">
        <v>434</v>
      </c>
      <c r="M294" t="s">
        <v>39</v>
      </c>
      <c r="N294" t="s">
        <v>17</v>
      </c>
      <c r="O294">
        <v>13116</v>
      </c>
      <c r="P294" t="s">
        <v>21</v>
      </c>
      <c r="Q294">
        <v>7808</v>
      </c>
      <c r="R294" s="16">
        <f>delivered_orders_table[[#This Row],[price]]*delivered_orders_table[[#This Row],[quantity]]</f>
        <v>13116</v>
      </c>
    </row>
    <row r="295" spans="1:18" hidden="1" x14ac:dyDescent="0.3">
      <c r="A295">
        <v>50785405</v>
      </c>
      <c r="B295">
        <v>671858</v>
      </c>
      <c r="C295">
        <v>240382</v>
      </c>
      <c r="D295">
        <v>14796</v>
      </c>
      <c r="E295">
        <v>5308</v>
      </c>
      <c r="F295">
        <v>1</v>
      </c>
      <c r="G295">
        <v>739.8</v>
      </c>
      <c r="H295">
        <v>5</v>
      </c>
      <c r="I295" s="15">
        <v>45404</v>
      </c>
      <c r="J295" s="11">
        <v>45404</v>
      </c>
      <c r="K295">
        <v>5</v>
      </c>
      <c r="L295" t="s">
        <v>263</v>
      </c>
      <c r="M295" t="s">
        <v>39</v>
      </c>
      <c r="N295" t="s">
        <v>15</v>
      </c>
      <c r="O295">
        <v>14056.2</v>
      </c>
      <c r="P295" t="s">
        <v>21</v>
      </c>
      <c r="Q295">
        <v>8748.2000000000007</v>
      </c>
      <c r="R295" s="16">
        <f>delivered_orders_table[[#This Row],[price]]*delivered_orders_table[[#This Row],[quantity]]</f>
        <v>14796</v>
      </c>
    </row>
    <row r="296" spans="1:18" hidden="1" x14ac:dyDescent="0.3">
      <c r="A296">
        <v>83074216</v>
      </c>
      <c r="B296">
        <v>191161</v>
      </c>
      <c r="C296">
        <v>431444</v>
      </c>
      <c r="D296">
        <v>13929</v>
      </c>
      <c r="E296">
        <v>2243</v>
      </c>
      <c r="F296">
        <v>2</v>
      </c>
      <c r="G296">
        <v>1392.9</v>
      </c>
      <c r="H296">
        <v>5</v>
      </c>
      <c r="I296" s="15">
        <v>45405</v>
      </c>
      <c r="J296" s="11">
        <v>45405</v>
      </c>
      <c r="K296">
        <v>6</v>
      </c>
      <c r="L296" t="s">
        <v>392</v>
      </c>
      <c r="M296" t="s">
        <v>39</v>
      </c>
      <c r="N296" t="s">
        <v>15</v>
      </c>
      <c r="O296">
        <v>26465.1</v>
      </c>
      <c r="P296" t="s">
        <v>20</v>
      </c>
      <c r="Q296">
        <v>21979.1</v>
      </c>
      <c r="R296" s="16">
        <f>delivered_orders_table[[#This Row],[price]]*delivered_orders_table[[#This Row],[quantity]]</f>
        <v>27858</v>
      </c>
    </row>
    <row r="297" spans="1:18" hidden="1" x14ac:dyDescent="0.3">
      <c r="A297">
        <v>25119192</v>
      </c>
      <c r="B297">
        <v>191161</v>
      </c>
      <c r="C297">
        <v>743377</v>
      </c>
      <c r="D297">
        <v>2093</v>
      </c>
      <c r="E297">
        <v>2243</v>
      </c>
      <c r="F297">
        <v>1</v>
      </c>
      <c r="G297">
        <v>104.65</v>
      </c>
      <c r="H297">
        <v>5</v>
      </c>
      <c r="I297" s="15">
        <v>45402</v>
      </c>
      <c r="J297" s="11">
        <v>45402</v>
      </c>
      <c r="K297">
        <v>3</v>
      </c>
      <c r="L297" t="s">
        <v>254</v>
      </c>
      <c r="M297" t="s">
        <v>39</v>
      </c>
      <c r="N297" t="s">
        <v>18</v>
      </c>
      <c r="O297">
        <v>1988.35</v>
      </c>
      <c r="P297" t="s">
        <v>23</v>
      </c>
      <c r="Q297">
        <v>-254.65</v>
      </c>
      <c r="R297" s="16">
        <f>delivered_orders_table[[#This Row],[price]]*delivered_orders_table[[#This Row],[quantity]]</f>
        <v>2093</v>
      </c>
    </row>
    <row r="298" spans="1:18" hidden="1" x14ac:dyDescent="0.3">
      <c r="A298">
        <v>16101779</v>
      </c>
      <c r="B298">
        <v>191161</v>
      </c>
      <c r="C298">
        <v>871697</v>
      </c>
      <c r="D298">
        <v>4552</v>
      </c>
      <c r="E298">
        <v>2243</v>
      </c>
      <c r="F298">
        <v>1</v>
      </c>
      <c r="G298">
        <v>0</v>
      </c>
      <c r="H298">
        <v>0</v>
      </c>
      <c r="I298" s="15">
        <v>45396</v>
      </c>
      <c r="J298" s="11">
        <v>45396</v>
      </c>
      <c r="K298">
        <v>5</v>
      </c>
      <c r="L298" t="s">
        <v>438</v>
      </c>
      <c r="M298" t="s">
        <v>39</v>
      </c>
      <c r="N298" t="s">
        <v>15</v>
      </c>
      <c r="O298">
        <v>4552</v>
      </c>
      <c r="P298" t="s">
        <v>20</v>
      </c>
      <c r="Q298">
        <v>2309</v>
      </c>
      <c r="R298" s="16">
        <f>delivered_orders_table[[#This Row],[price]]*delivered_orders_table[[#This Row],[quantity]]</f>
        <v>4552</v>
      </c>
    </row>
    <row r="299" spans="1:18" hidden="1" x14ac:dyDescent="0.3">
      <c r="A299">
        <v>72523073</v>
      </c>
      <c r="B299">
        <v>191161</v>
      </c>
      <c r="C299">
        <v>365725</v>
      </c>
      <c r="D299">
        <v>5382</v>
      </c>
      <c r="E299">
        <v>2243</v>
      </c>
      <c r="F299">
        <v>1</v>
      </c>
      <c r="G299">
        <v>0</v>
      </c>
      <c r="H299">
        <v>0</v>
      </c>
      <c r="I299" s="15">
        <v>45380</v>
      </c>
      <c r="J299" s="11">
        <v>45380</v>
      </c>
      <c r="K299">
        <v>4</v>
      </c>
      <c r="L299" t="s">
        <v>514</v>
      </c>
      <c r="M299" t="s">
        <v>39</v>
      </c>
      <c r="N299" t="s">
        <v>15</v>
      </c>
      <c r="O299">
        <v>5382</v>
      </c>
      <c r="P299" t="s">
        <v>21</v>
      </c>
      <c r="Q299">
        <v>3139</v>
      </c>
      <c r="R299" s="16">
        <f>delivered_orders_table[[#This Row],[price]]*delivered_orders_table[[#This Row],[quantity]]</f>
        <v>5382</v>
      </c>
    </row>
    <row r="300" spans="1:18" hidden="1" x14ac:dyDescent="0.3">
      <c r="A300">
        <v>23913528</v>
      </c>
      <c r="B300">
        <v>191161</v>
      </c>
      <c r="C300">
        <v>450385</v>
      </c>
      <c r="D300">
        <v>1029</v>
      </c>
      <c r="E300">
        <v>2243</v>
      </c>
      <c r="F300">
        <v>2</v>
      </c>
      <c r="G300">
        <v>0</v>
      </c>
      <c r="H300">
        <v>0</v>
      </c>
      <c r="I300" s="15">
        <v>45383</v>
      </c>
      <c r="J300" s="11">
        <v>45383</v>
      </c>
      <c r="K300">
        <v>4</v>
      </c>
      <c r="L300" t="s">
        <v>526</v>
      </c>
      <c r="M300" t="s">
        <v>39</v>
      </c>
      <c r="N300" t="s">
        <v>15</v>
      </c>
      <c r="O300">
        <v>2058</v>
      </c>
      <c r="P300" t="s">
        <v>20</v>
      </c>
      <c r="Q300">
        <v>-2428</v>
      </c>
      <c r="R300" s="16">
        <f>delivered_orders_table[[#This Row],[price]]*delivered_orders_table[[#This Row],[quantity]]</f>
        <v>2058</v>
      </c>
    </row>
    <row r="301" spans="1:18" hidden="1" x14ac:dyDescent="0.3">
      <c r="A301">
        <v>57459130</v>
      </c>
      <c r="B301">
        <v>191161</v>
      </c>
      <c r="C301">
        <v>965344</v>
      </c>
      <c r="D301">
        <v>5625</v>
      </c>
      <c r="E301">
        <v>2243</v>
      </c>
      <c r="F301">
        <v>1</v>
      </c>
      <c r="G301">
        <v>843.75</v>
      </c>
      <c r="H301">
        <v>15</v>
      </c>
      <c r="I301" s="15">
        <v>45404</v>
      </c>
      <c r="J301" s="11">
        <v>45404</v>
      </c>
      <c r="K301">
        <v>5</v>
      </c>
      <c r="L301" t="s">
        <v>263</v>
      </c>
      <c r="M301" t="s">
        <v>39</v>
      </c>
      <c r="N301" t="s">
        <v>18</v>
      </c>
      <c r="O301">
        <v>4781.25</v>
      </c>
      <c r="P301" t="s">
        <v>22</v>
      </c>
      <c r="Q301">
        <v>2538.25</v>
      </c>
      <c r="R301" s="16">
        <f>delivered_orders_table[[#This Row],[price]]*delivered_orders_table[[#This Row],[quantity]]</f>
        <v>5625</v>
      </c>
    </row>
    <row r="302" spans="1:18" hidden="1" x14ac:dyDescent="0.3">
      <c r="A302">
        <v>24508768</v>
      </c>
      <c r="B302">
        <v>191161</v>
      </c>
      <c r="C302">
        <v>880768</v>
      </c>
      <c r="D302">
        <v>8707</v>
      </c>
      <c r="E302">
        <v>2243</v>
      </c>
      <c r="F302">
        <v>1</v>
      </c>
      <c r="G302">
        <v>0</v>
      </c>
      <c r="H302">
        <v>0</v>
      </c>
      <c r="I302" s="15">
        <v>45399</v>
      </c>
      <c r="J302" s="11">
        <v>45399</v>
      </c>
      <c r="K302">
        <v>1</v>
      </c>
      <c r="L302" t="s">
        <v>484</v>
      </c>
      <c r="M302" t="s">
        <v>39</v>
      </c>
      <c r="N302" t="s">
        <v>15</v>
      </c>
      <c r="O302">
        <v>8707</v>
      </c>
      <c r="P302" t="s">
        <v>21</v>
      </c>
      <c r="Q302">
        <v>6464</v>
      </c>
      <c r="R302" s="16">
        <f>delivered_orders_table[[#This Row],[price]]*delivered_orders_table[[#This Row],[quantity]]</f>
        <v>8707</v>
      </c>
    </row>
    <row r="303" spans="1:18" hidden="1" x14ac:dyDescent="0.3">
      <c r="A303">
        <v>27566185</v>
      </c>
      <c r="B303">
        <v>191161</v>
      </c>
      <c r="C303">
        <v>781489</v>
      </c>
      <c r="D303">
        <v>5564</v>
      </c>
      <c r="E303">
        <v>2243</v>
      </c>
      <c r="F303">
        <v>2</v>
      </c>
      <c r="G303">
        <v>556.4</v>
      </c>
      <c r="H303">
        <v>5</v>
      </c>
      <c r="I303" s="15">
        <v>45393</v>
      </c>
      <c r="J303" s="11">
        <v>45393</v>
      </c>
      <c r="K303">
        <v>2</v>
      </c>
      <c r="L303" t="s">
        <v>222</v>
      </c>
      <c r="M303" t="s">
        <v>39</v>
      </c>
      <c r="N303" t="s">
        <v>18</v>
      </c>
      <c r="O303">
        <v>10571.6</v>
      </c>
      <c r="P303" t="s">
        <v>22</v>
      </c>
      <c r="Q303">
        <v>6085.6</v>
      </c>
      <c r="R303" s="16">
        <f>delivered_orders_table[[#This Row],[price]]*delivered_orders_table[[#This Row],[quantity]]</f>
        <v>11128</v>
      </c>
    </row>
    <row r="304" spans="1:18" hidden="1" x14ac:dyDescent="0.3">
      <c r="A304">
        <v>42595918</v>
      </c>
      <c r="B304">
        <v>719176</v>
      </c>
      <c r="C304">
        <v>620106</v>
      </c>
      <c r="D304">
        <v>2259</v>
      </c>
      <c r="E304">
        <v>819</v>
      </c>
      <c r="F304">
        <v>1</v>
      </c>
      <c r="G304">
        <v>112.95</v>
      </c>
      <c r="H304">
        <v>5</v>
      </c>
      <c r="I304" s="15">
        <v>45404</v>
      </c>
      <c r="J304" s="11">
        <v>45404</v>
      </c>
      <c r="K304">
        <v>4</v>
      </c>
      <c r="L304" t="s">
        <v>365</v>
      </c>
      <c r="M304" t="s">
        <v>39</v>
      </c>
      <c r="N304" t="s">
        <v>16</v>
      </c>
      <c r="O304">
        <v>2146.0500000000002</v>
      </c>
      <c r="P304" t="s">
        <v>21</v>
      </c>
      <c r="Q304">
        <v>1327.05</v>
      </c>
      <c r="R304" s="16">
        <f>delivered_orders_table[[#This Row],[price]]*delivered_orders_table[[#This Row],[quantity]]</f>
        <v>2259</v>
      </c>
    </row>
    <row r="305" spans="1:18" hidden="1" x14ac:dyDescent="0.3">
      <c r="A305">
        <v>87412924</v>
      </c>
      <c r="B305">
        <v>719176</v>
      </c>
      <c r="C305">
        <v>935236</v>
      </c>
      <c r="D305">
        <v>16672</v>
      </c>
      <c r="E305">
        <v>819</v>
      </c>
      <c r="F305">
        <v>4</v>
      </c>
      <c r="G305">
        <v>0</v>
      </c>
      <c r="H305">
        <v>0</v>
      </c>
      <c r="I305" s="15">
        <v>45389</v>
      </c>
      <c r="J305" s="11">
        <v>45389</v>
      </c>
      <c r="K305">
        <v>7</v>
      </c>
      <c r="L305" t="s">
        <v>443</v>
      </c>
      <c r="M305" t="s">
        <v>39</v>
      </c>
      <c r="N305" t="s">
        <v>15</v>
      </c>
      <c r="O305">
        <v>66688</v>
      </c>
      <c r="P305" t="s">
        <v>21</v>
      </c>
      <c r="Q305">
        <v>63412</v>
      </c>
      <c r="R305" s="16">
        <f>delivered_orders_table[[#This Row],[price]]*delivered_orders_table[[#This Row],[quantity]]</f>
        <v>66688</v>
      </c>
    </row>
    <row r="306" spans="1:18" hidden="1" x14ac:dyDescent="0.3">
      <c r="A306">
        <v>40262109</v>
      </c>
      <c r="B306">
        <v>719176</v>
      </c>
      <c r="C306">
        <v>559316</v>
      </c>
      <c r="D306">
        <v>10647</v>
      </c>
      <c r="E306">
        <v>819</v>
      </c>
      <c r="F306">
        <v>1</v>
      </c>
      <c r="G306">
        <v>0</v>
      </c>
      <c r="H306">
        <v>0</v>
      </c>
      <c r="I306" s="15">
        <v>45381</v>
      </c>
      <c r="J306" s="11">
        <v>45381</v>
      </c>
      <c r="K306">
        <v>2</v>
      </c>
      <c r="L306" t="s">
        <v>89</v>
      </c>
      <c r="M306" t="s">
        <v>39</v>
      </c>
      <c r="N306" t="s">
        <v>17</v>
      </c>
      <c r="O306">
        <v>10647</v>
      </c>
      <c r="P306" t="s">
        <v>21</v>
      </c>
      <c r="Q306">
        <v>9828</v>
      </c>
      <c r="R306" s="16">
        <f>delivered_orders_table[[#This Row],[price]]*delivered_orders_table[[#This Row],[quantity]]</f>
        <v>10647</v>
      </c>
    </row>
    <row r="307" spans="1:18" hidden="1" x14ac:dyDescent="0.3">
      <c r="A307">
        <v>17698469</v>
      </c>
      <c r="B307">
        <v>719176</v>
      </c>
      <c r="C307">
        <v>235241</v>
      </c>
      <c r="D307">
        <v>11056</v>
      </c>
      <c r="E307">
        <v>819</v>
      </c>
      <c r="F307">
        <v>1</v>
      </c>
      <c r="G307">
        <v>0</v>
      </c>
      <c r="H307">
        <v>0</v>
      </c>
      <c r="I307" s="15">
        <v>45403</v>
      </c>
      <c r="J307" s="11">
        <v>45403</v>
      </c>
      <c r="K307">
        <v>2</v>
      </c>
      <c r="L307" t="s">
        <v>254</v>
      </c>
      <c r="M307" t="s">
        <v>39</v>
      </c>
      <c r="N307" t="s">
        <v>18</v>
      </c>
      <c r="O307">
        <v>11056</v>
      </c>
      <c r="P307" t="s">
        <v>21</v>
      </c>
      <c r="Q307">
        <v>10237</v>
      </c>
      <c r="R307" s="16">
        <f>delivered_orders_table[[#This Row],[price]]*delivered_orders_table[[#This Row],[quantity]]</f>
        <v>11056</v>
      </c>
    </row>
    <row r="308" spans="1:18" hidden="1" x14ac:dyDescent="0.3">
      <c r="A308">
        <v>48858073</v>
      </c>
      <c r="B308">
        <v>719176</v>
      </c>
      <c r="C308">
        <v>412137</v>
      </c>
      <c r="D308">
        <v>10249</v>
      </c>
      <c r="E308">
        <v>819</v>
      </c>
      <c r="F308">
        <v>2</v>
      </c>
      <c r="G308">
        <v>0</v>
      </c>
      <c r="H308">
        <v>0</v>
      </c>
      <c r="I308" s="15">
        <v>45407</v>
      </c>
      <c r="J308" s="11">
        <v>45407</v>
      </c>
      <c r="K308">
        <v>5</v>
      </c>
      <c r="L308" t="s">
        <v>434</v>
      </c>
      <c r="M308" t="s">
        <v>39</v>
      </c>
      <c r="N308" t="s">
        <v>15</v>
      </c>
      <c r="O308">
        <v>20498</v>
      </c>
      <c r="P308" t="s">
        <v>22</v>
      </c>
      <c r="Q308">
        <v>18860</v>
      </c>
      <c r="R308" s="16">
        <f>delivered_orders_table[[#This Row],[price]]*delivered_orders_table[[#This Row],[quantity]]</f>
        <v>20498</v>
      </c>
    </row>
    <row r="309" spans="1:18" hidden="1" x14ac:dyDescent="0.3">
      <c r="A309">
        <v>61053474</v>
      </c>
      <c r="B309">
        <v>719176</v>
      </c>
      <c r="C309">
        <v>539403</v>
      </c>
      <c r="D309">
        <v>1394</v>
      </c>
      <c r="E309">
        <v>819</v>
      </c>
      <c r="F309">
        <v>1</v>
      </c>
      <c r="G309">
        <v>209.1</v>
      </c>
      <c r="H309">
        <v>15</v>
      </c>
      <c r="I309" s="15">
        <v>45397</v>
      </c>
      <c r="J309" s="11">
        <v>45397</v>
      </c>
      <c r="K309">
        <v>2</v>
      </c>
      <c r="L309" t="s">
        <v>450</v>
      </c>
      <c r="M309" t="s">
        <v>39</v>
      </c>
      <c r="N309" t="s">
        <v>18</v>
      </c>
      <c r="O309">
        <v>1184.9000000000001</v>
      </c>
      <c r="P309" t="s">
        <v>22</v>
      </c>
      <c r="Q309">
        <v>365.9</v>
      </c>
      <c r="R309" s="16">
        <f>delivered_orders_table[[#This Row],[price]]*delivered_orders_table[[#This Row],[quantity]]</f>
        <v>1394</v>
      </c>
    </row>
    <row r="310" spans="1:18" hidden="1" x14ac:dyDescent="0.3">
      <c r="A310">
        <v>84813739</v>
      </c>
      <c r="B310">
        <v>719176</v>
      </c>
      <c r="C310">
        <v>932697</v>
      </c>
      <c r="D310">
        <v>1660</v>
      </c>
      <c r="E310">
        <v>819</v>
      </c>
      <c r="F310">
        <v>3</v>
      </c>
      <c r="G310">
        <v>0</v>
      </c>
      <c r="H310">
        <v>0</v>
      </c>
      <c r="I310" s="15">
        <v>45402</v>
      </c>
      <c r="J310" s="11">
        <v>45402</v>
      </c>
      <c r="K310">
        <v>6</v>
      </c>
      <c r="L310" t="s">
        <v>365</v>
      </c>
      <c r="M310" t="s">
        <v>39</v>
      </c>
      <c r="N310" t="s">
        <v>16</v>
      </c>
      <c r="O310">
        <v>4980</v>
      </c>
      <c r="P310" t="s">
        <v>20</v>
      </c>
      <c r="Q310">
        <v>2523</v>
      </c>
      <c r="R310" s="16">
        <f>delivered_orders_table[[#This Row],[price]]*delivered_orders_table[[#This Row],[quantity]]</f>
        <v>4980</v>
      </c>
    </row>
    <row r="311" spans="1:18" hidden="1" x14ac:dyDescent="0.3">
      <c r="A311">
        <v>64543049</v>
      </c>
      <c r="B311">
        <v>719176</v>
      </c>
      <c r="C311">
        <v>855602</v>
      </c>
      <c r="D311">
        <v>14988</v>
      </c>
      <c r="E311">
        <v>819</v>
      </c>
      <c r="F311">
        <v>1</v>
      </c>
      <c r="G311">
        <v>0</v>
      </c>
      <c r="H311">
        <v>0</v>
      </c>
      <c r="I311" s="15">
        <v>45381</v>
      </c>
      <c r="J311" s="11">
        <v>45381</v>
      </c>
      <c r="K311">
        <v>5</v>
      </c>
      <c r="L311" t="s">
        <v>43</v>
      </c>
      <c r="M311" t="s">
        <v>39</v>
      </c>
      <c r="N311" t="s">
        <v>15</v>
      </c>
      <c r="O311">
        <v>14988</v>
      </c>
      <c r="P311" t="s">
        <v>20</v>
      </c>
      <c r="Q311">
        <v>14169</v>
      </c>
      <c r="R311" s="16">
        <f>delivered_orders_table[[#This Row],[price]]*delivered_orders_table[[#This Row],[quantity]]</f>
        <v>14988</v>
      </c>
    </row>
    <row r="312" spans="1:18" hidden="1" x14ac:dyDescent="0.3">
      <c r="A312">
        <v>52457517</v>
      </c>
      <c r="B312">
        <v>872246</v>
      </c>
      <c r="C312">
        <v>898359</v>
      </c>
      <c r="D312">
        <v>17893</v>
      </c>
      <c r="E312">
        <v>8679</v>
      </c>
      <c r="F312">
        <v>3</v>
      </c>
      <c r="G312">
        <v>0</v>
      </c>
      <c r="H312">
        <v>0</v>
      </c>
      <c r="I312" s="15">
        <v>45384</v>
      </c>
      <c r="J312" s="11">
        <v>45384</v>
      </c>
      <c r="K312">
        <v>5</v>
      </c>
      <c r="L312" t="s">
        <v>288</v>
      </c>
      <c r="M312" t="s">
        <v>39</v>
      </c>
      <c r="N312" t="s">
        <v>15</v>
      </c>
      <c r="O312">
        <v>53679</v>
      </c>
      <c r="P312" t="s">
        <v>20</v>
      </c>
      <c r="Q312">
        <v>27642</v>
      </c>
      <c r="R312" s="16">
        <f>delivered_orders_table[[#This Row],[price]]*delivered_orders_table[[#This Row],[quantity]]</f>
        <v>53679</v>
      </c>
    </row>
    <row r="313" spans="1:18" hidden="1" x14ac:dyDescent="0.3">
      <c r="A313">
        <v>53075436</v>
      </c>
      <c r="B313">
        <v>872246</v>
      </c>
      <c r="C313">
        <v>460846</v>
      </c>
      <c r="D313">
        <v>1473</v>
      </c>
      <c r="E313">
        <v>8679</v>
      </c>
      <c r="F313">
        <v>2</v>
      </c>
      <c r="G313">
        <v>147.30000000000001</v>
      </c>
      <c r="H313">
        <v>5</v>
      </c>
      <c r="I313" s="15">
        <v>45386</v>
      </c>
      <c r="J313" s="11">
        <v>45386</v>
      </c>
      <c r="K313">
        <v>7</v>
      </c>
      <c r="L313" t="s">
        <v>221</v>
      </c>
      <c r="M313" t="s">
        <v>39</v>
      </c>
      <c r="N313" t="s">
        <v>152</v>
      </c>
      <c r="O313">
        <v>2798.7</v>
      </c>
      <c r="P313" t="s">
        <v>21</v>
      </c>
      <c r="Q313">
        <v>-14559.3</v>
      </c>
      <c r="R313" s="16">
        <f>delivered_orders_table[[#This Row],[price]]*delivered_orders_table[[#This Row],[quantity]]</f>
        <v>2946</v>
      </c>
    </row>
    <row r="314" spans="1:18" hidden="1" x14ac:dyDescent="0.3">
      <c r="A314">
        <v>93290380</v>
      </c>
      <c r="B314">
        <v>872246</v>
      </c>
      <c r="C314">
        <v>616297</v>
      </c>
      <c r="D314">
        <v>14996</v>
      </c>
      <c r="E314">
        <v>8679</v>
      </c>
      <c r="F314">
        <v>1</v>
      </c>
      <c r="G314">
        <v>2249.4</v>
      </c>
      <c r="H314">
        <v>15</v>
      </c>
      <c r="I314" s="15">
        <v>45379</v>
      </c>
      <c r="J314" s="11">
        <v>45379</v>
      </c>
      <c r="K314">
        <v>6</v>
      </c>
      <c r="L314" t="s">
        <v>90</v>
      </c>
      <c r="M314" t="s">
        <v>39</v>
      </c>
      <c r="N314" t="s">
        <v>15</v>
      </c>
      <c r="O314">
        <v>12746.6</v>
      </c>
      <c r="P314" t="s">
        <v>20</v>
      </c>
      <c r="Q314">
        <v>4067.6</v>
      </c>
      <c r="R314" s="16">
        <f>delivered_orders_table[[#This Row],[price]]*delivered_orders_table[[#This Row],[quantity]]</f>
        <v>14996</v>
      </c>
    </row>
    <row r="315" spans="1:18" hidden="1" x14ac:dyDescent="0.3">
      <c r="A315">
        <v>51734908</v>
      </c>
      <c r="B315">
        <v>872246</v>
      </c>
      <c r="C315">
        <v>705719</v>
      </c>
      <c r="D315">
        <v>18834</v>
      </c>
      <c r="E315">
        <v>8679</v>
      </c>
      <c r="F315">
        <v>1</v>
      </c>
      <c r="G315">
        <v>0</v>
      </c>
      <c r="H315">
        <v>0</v>
      </c>
      <c r="I315" s="15">
        <v>45402</v>
      </c>
      <c r="J315" s="11">
        <v>45402</v>
      </c>
      <c r="K315">
        <v>3</v>
      </c>
      <c r="L315" t="s">
        <v>254</v>
      </c>
      <c r="M315" t="s">
        <v>39</v>
      </c>
      <c r="N315" t="s">
        <v>15</v>
      </c>
      <c r="O315">
        <v>18834</v>
      </c>
      <c r="P315" t="s">
        <v>23</v>
      </c>
      <c r="Q315">
        <v>10155</v>
      </c>
      <c r="R315" s="16">
        <f>delivered_orders_table[[#This Row],[price]]*delivered_orders_table[[#This Row],[quantity]]</f>
        <v>18834</v>
      </c>
    </row>
    <row r="316" spans="1:18" hidden="1" x14ac:dyDescent="0.3">
      <c r="A316">
        <v>14159837</v>
      </c>
      <c r="B316">
        <v>872246</v>
      </c>
      <c r="C316">
        <v>295841</v>
      </c>
      <c r="D316">
        <v>14000</v>
      </c>
      <c r="E316">
        <v>8679</v>
      </c>
      <c r="F316">
        <v>1</v>
      </c>
      <c r="G316">
        <v>1400</v>
      </c>
      <c r="H316">
        <v>10</v>
      </c>
      <c r="I316" s="15">
        <v>45386</v>
      </c>
      <c r="J316" s="11">
        <v>45386</v>
      </c>
      <c r="K316">
        <v>4</v>
      </c>
      <c r="L316" t="s">
        <v>498</v>
      </c>
      <c r="M316" t="s">
        <v>39</v>
      </c>
      <c r="N316" t="s">
        <v>16</v>
      </c>
      <c r="O316">
        <v>12600</v>
      </c>
      <c r="P316" t="s">
        <v>23</v>
      </c>
      <c r="Q316">
        <v>3921</v>
      </c>
      <c r="R316" s="16">
        <f>delivered_orders_table[[#This Row],[price]]*delivered_orders_table[[#This Row],[quantity]]</f>
        <v>14000</v>
      </c>
    </row>
    <row r="317" spans="1:18" hidden="1" x14ac:dyDescent="0.3">
      <c r="A317">
        <v>48063218</v>
      </c>
      <c r="B317">
        <v>872246</v>
      </c>
      <c r="C317">
        <v>962427</v>
      </c>
      <c r="D317">
        <v>19058</v>
      </c>
      <c r="E317">
        <v>8679</v>
      </c>
      <c r="F317">
        <v>1</v>
      </c>
      <c r="G317">
        <v>0</v>
      </c>
      <c r="H317">
        <v>0</v>
      </c>
      <c r="I317" s="15">
        <v>45380</v>
      </c>
      <c r="J317" s="11">
        <v>45380</v>
      </c>
      <c r="K317">
        <v>4</v>
      </c>
      <c r="L317" t="s">
        <v>514</v>
      </c>
      <c r="M317" t="s">
        <v>39</v>
      </c>
      <c r="N317" t="s">
        <v>16</v>
      </c>
      <c r="O317">
        <v>19058</v>
      </c>
      <c r="P317" t="s">
        <v>20</v>
      </c>
      <c r="Q317">
        <v>10379</v>
      </c>
      <c r="R317" s="16">
        <f>delivered_orders_table[[#This Row],[price]]*delivered_orders_table[[#This Row],[quantity]]</f>
        <v>19058</v>
      </c>
    </row>
    <row r="318" spans="1:18" hidden="1" x14ac:dyDescent="0.3">
      <c r="A318">
        <v>39633659</v>
      </c>
      <c r="B318">
        <v>809570</v>
      </c>
      <c r="C318">
        <v>597455</v>
      </c>
      <c r="D318">
        <v>19444</v>
      </c>
      <c r="E318">
        <v>10780</v>
      </c>
      <c r="F318">
        <v>2</v>
      </c>
      <c r="G318">
        <v>7777.6</v>
      </c>
      <c r="H318">
        <v>20</v>
      </c>
      <c r="I318" s="15">
        <v>45402</v>
      </c>
      <c r="J318" s="11">
        <v>45402</v>
      </c>
      <c r="K318">
        <v>6</v>
      </c>
      <c r="L318" t="s">
        <v>365</v>
      </c>
      <c r="M318" t="s">
        <v>39</v>
      </c>
      <c r="N318" t="s">
        <v>16</v>
      </c>
      <c r="O318">
        <v>31110.400000000001</v>
      </c>
      <c r="P318" t="s">
        <v>22</v>
      </c>
      <c r="Q318">
        <v>9550.4</v>
      </c>
      <c r="R318" s="16">
        <f>delivered_orders_table[[#This Row],[price]]*delivered_orders_table[[#This Row],[quantity]]</f>
        <v>38888</v>
      </c>
    </row>
    <row r="319" spans="1:18" hidden="1" x14ac:dyDescent="0.3">
      <c r="A319">
        <v>24464073</v>
      </c>
      <c r="B319">
        <v>809570</v>
      </c>
      <c r="C319">
        <v>886563</v>
      </c>
      <c r="D319">
        <v>16307</v>
      </c>
      <c r="E319">
        <v>10780</v>
      </c>
      <c r="F319">
        <v>1</v>
      </c>
      <c r="G319">
        <v>0</v>
      </c>
      <c r="H319">
        <v>0</v>
      </c>
      <c r="I319" s="15">
        <v>45392</v>
      </c>
      <c r="J319" s="11">
        <v>45392</v>
      </c>
      <c r="K319">
        <v>4</v>
      </c>
      <c r="L319" t="s">
        <v>443</v>
      </c>
      <c r="M319" t="s">
        <v>39</v>
      </c>
      <c r="N319" t="s">
        <v>15</v>
      </c>
      <c r="O319">
        <v>16307</v>
      </c>
      <c r="P319" t="s">
        <v>22</v>
      </c>
      <c r="Q319">
        <v>5527</v>
      </c>
      <c r="R319" s="16">
        <f>delivered_orders_table[[#This Row],[price]]*delivered_orders_table[[#This Row],[quantity]]</f>
        <v>16307</v>
      </c>
    </row>
    <row r="320" spans="1:18" hidden="1" x14ac:dyDescent="0.3">
      <c r="A320">
        <v>10553491</v>
      </c>
      <c r="B320">
        <v>809570</v>
      </c>
      <c r="C320">
        <v>223853</v>
      </c>
      <c r="D320">
        <v>10144</v>
      </c>
      <c r="E320">
        <v>10780</v>
      </c>
      <c r="F320">
        <v>1</v>
      </c>
      <c r="G320">
        <v>0</v>
      </c>
      <c r="H320">
        <v>0</v>
      </c>
      <c r="I320" s="15">
        <v>45401</v>
      </c>
      <c r="J320" s="11">
        <v>45401</v>
      </c>
      <c r="K320">
        <v>6</v>
      </c>
      <c r="L320" t="s">
        <v>544</v>
      </c>
      <c r="M320" t="s">
        <v>39</v>
      </c>
      <c r="N320" t="s">
        <v>15</v>
      </c>
      <c r="O320">
        <v>10144</v>
      </c>
      <c r="P320" t="s">
        <v>22</v>
      </c>
      <c r="Q320">
        <v>-636</v>
      </c>
      <c r="R320" s="16">
        <f>delivered_orders_table[[#This Row],[price]]*delivered_orders_table[[#This Row],[quantity]]</f>
        <v>10144</v>
      </c>
    </row>
    <row r="321" spans="1:18" hidden="1" x14ac:dyDescent="0.3">
      <c r="A321">
        <v>27368573</v>
      </c>
      <c r="B321">
        <v>809570</v>
      </c>
      <c r="C321">
        <v>518667</v>
      </c>
      <c r="D321">
        <v>12816</v>
      </c>
      <c r="E321">
        <v>10780</v>
      </c>
      <c r="F321">
        <v>1</v>
      </c>
      <c r="G321">
        <v>0</v>
      </c>
      <c r="H321">
        <v>0</v>
      </c>
      <c r="I321" s="15">
        <v>45383</v>
      </c>
      <c r="J321" s="11">
        <v>45383</v>
      </c>
      <c r="K321">
        <v>5</v>
      </c>
      <c r="L321" t="s">
        <v>444</v>
      </c>
      <c r="M321" t="s">
        <v>39</v>
      </c>
      <c r="N321" t="s">
        <v>18</v>
      </c>
      <c r="O321">
        <v>12816</v>
      </c>
      <c r="P321" t="s">
        <v>22</v>
      </c>
      <c r="Q321">
        <v>2036</v>
      </c>
      <c r="R321" s="16">
        <f>delivered_orders_table[[#This Row],[price]]*delivered_orders_table[[#This Row],[quantity]]</f>
        <v>12816</v>
      </c>
    </row>
    <row r="322" spans="1:18" hidden="1" x14ac:dyDescent="0.3">
      <c r="A322">
        <v>85357498</v>
      </c>
      <c r="B322">
        <v>809570</v>
      </c>
      <c r="C322">
        <v>308239</v>
      </c>
      <c r="D322">
        <v>9848</v>
      </c>
      <c r="E322">
        <v>10780</v>
      </c>
      <c r="F322">
        <v>1</v>
      </c>
      <c r="G322">
        <v>0</v>
      </c>
      <c r="H322">
        <v>0</v>
      </c>
      <c r="I322" s="15">
        <v>45382</v>
      </c>
      <c r="J322" s="11">
        <v>45382</v>
      </c>
      <c r="K322">
        <v>6</v>
      </c>
      <c r="L322" t="s">
        <v>444</v>
      </c>
      <c r="M322" t="s">
        <v>39</v>
      </c>
      <c r="N322" t="s">
        <v>16</v>
      </c>
      <c r="O322">
        <v>9848</v>
      </c>
      <c r="P322" t="s">
        <v>23</v>
      </c>
      <c r="Q322">
        <v>-932</v>
      </c>
      <c r="R322" s="16">
        <f>delivered_orders_table[[#This Row],[price]]*delivered_orders_table[[#This Row],[quantity]]</f>
        <v>9848</v>
      </c>
    </row>
    <row r="323" spans="1:18" hidden="1" x14ac:dyDescent="0.3">
      <c r="A323">
        <v>16462242</v>
      </c>
      <c r="B323">
        <v>809570</v>
      </c>
      <c r="C323">
        <v>788426</v>
      </c>
      <c r="D323">
        <v>17614</v>
      </c>
      <c r="E323">
        <v>10780</v>
      </c>
      <c r="F323">
        <v>1</v>
      </c>
      <c r="G323">
        <v>880.7</v>
      </c>
      <c r="H323">
        <v>5</v>
      </c>
      <c r="I323" s="15">
        <v>45380</v>
      </c>
      <c r="J323" s="11">
        <v>45380</v>
      </c>
      <c r="K323">
        <v>7</v>
      </c>
      <c r="L323" t="s">
        <v>526</v>
      </c>
      <c r="M323" t="s">
        <v>39</v>
      </c>
      <c r="N323" t="s">
        <v>17</v>
      </c>
      <c r="O323">
        <v>16733.3</v>
      </c>
      <c r="P323" t="s">
        <v>23</v>
      </c>
      <c r="Q323">
        <v>5953.3</v>
      </c>
      <c r="R323" s="16">
        <f>delivered_orders_table[[#This Row],[price]]*delivered_orders_table[[#This Row],[quantity]]</f>
        <v>17614</v>
      </c>
    </row>
    <row r="324" spans="1:18" hidden="1" x14ac:dyDescent="0.3">
      <c r="A324">
        <v>20064609</v>
      </c>
      <c r="B324">
        <v>809570</v>
      </c>
      <c r="C324">
        <v>980746</v>
      </c>
      <c r="D324">
        <v>6523</v>
      </c>
      <c r="E324">
        <v>10780</v>
      </c>
      <c r="F324">
        <v>1</v>
      </c>
      <c r="G324">
        <v>0</v>
      </c>
      <c r="H324">
        <v>0</v>
      </c>
      <c r="I324" s="15">
        <v>45384</v>
      </c>
      <c r="J324" s="11">
        <v>45384</v>
      </c>
      <c r="K324">
        <v>2</v>
      </c>
      <c r="L324" t="s">
        <v>43</v>
      </c>
      <c r="M324" t="s">
        <v>39</v>
      </c>
      <c r="N324" t="s">
        <v>16</v>
      </c>
      <c r="O324">
        <v>6523</v>
      </c>
      <c r="P324" t="s">
        <v>21</v>
      </c>
      <c r="Q324">
        <v>-4257</v>
      </c>
      <c r="R324" s="16">
        <f>delivered_orders_table[[#This Row],[price]]*delivered_orders_table[[#This Row],[quantity]]</f>
        <v>6523</v>
      </c>
    </row>
    <row r="325" spans="1:18" hidden="1" x14ac:dyDescent="0.3">
      <c r="A325">
        <v>98007006</v>
      </c>
      <c r="B325">
        <v>809570</v>
      </c>
      <c r="C325">
        <v>564831</v>
      </c>
      <c r="D325">
        <v>4777</v>
      </c>
      <c r="E325">
        <v>10780</v>
      </c>
      <c r="F325">
        <v>2</v>
      </c>
      <c r="G325">
        <v>1433.1</v>
      </c>
      <c r="H325">
        <v>15</v>
      </c>
      <c r="I325" s="15">
        <v>45393</v>
      </c>
      <c r="J325" s="11">
        <v>45393</v>
      </c>
      <c r="K325">
        <v>6</v>
      </c>
      <c r="L325" t="s">
        <v>450</v>
      </c>
      <c r="M325" t="s">
        <v>39</v>
      </c>
      <c r="N325" t="s">
        <v>18</v>
      </c>
      <c r="O325">
        <v>8120.9</v>
      </c>
      <c r="P325" t="s">
        <v>21</v>
      </c>
      <c r="Q325">
        <v>-13439.1</v>
      </c>
      <c r="R325" s="16">
        <f>delivered_orders_table[[#This Row],[price]]*delivered_orders_table[[#This Row],[quantity]]</f>
        <v>9554</v>
      </c>
    </row>
    <row r="326" spans="1:18" hidden="1" x14ac:dyDescent="0.3">
      <c r="A326">
        <v>95641960</v>
      </c>
      <c r="B326">
        <v>809570</v>
      </c>
      <c r="C326">
        <v>965344</v>
      </c>
      <c r="D326">
        <v>13084</v>
      </c>
      <c r="E326">
        <v>10780</v>
      </c>
      <c r="F326">
        <v>1</v>
      </c>
      <c r="G326">
        <v>654.20000000000005</v>
      </c>
      <c r="H326">
        <v>5</v>
      </c>
      <c r="I326" s="15">
        <v>45383</v>
      </c>
      <c r="J326" s="11">
        <v>45383</v>
      </c>
      <c r="K326">
        <v>1</v>
      </c>
      <c r="L326" t="s">
        <v>514</v>
      </c>
      <c r="M326" t="s">
        <v>39</v>
      </c>
      <c r="N326" t="s">
        <v>16</v>
      </c>
      <c r="O326">
        <v>12429.8</v>
      </c>
      <c r="P326" t="s">
        <v>23</v>
      </c>
      <c r="Q326">
        <v>1649.8</v>
      </c>
      <c r="R326" s="16">
        <f>delivered_orders_table[[#This Row],[price]]*delivered_orders_table[[#This Row],[quantity]]</f>
        <v>13084</v>
      </c>
    </row>
    <row r="327" spans="1:18" hidden="1" x14ac:dyDescent="0.3">
      <c r="A327">
        <v>67418250</v>
      </c>
      <c r="B327">
        <v>809570</v>
      </c>
      <c r="C327">
        <v>458207</v>
      </c>
      <c r="D327">
        <v>16824</v>
      </c>
      <c r="E327">
        <v>10780</v>
      </c>
      <c r="F327">
        <v>4</v>
      </c>
      <c r="G327">
        <v>0</v>
      </c>
      <c r="H327">
        <v>0</v>
      </c>
      <c r="I327" s="15">
        <v>45380</v>
      </c>
      <c r="J327" s="11">
        <v>45380</v>
      </c>
      <c r="K327">
        <v>5</v>
      </c>
      <c r="L327" t="s">
        <v>90</v>
      </c>
      <c r="M327" t="s">
        <v>39</v>
      </c>
      <c r="N327" t="s">
        <v>16</v>
      </c>
      <c r="O327">
        <v>67296</v>
      </c>
      <c r="P327" t="s">
        <v>23</v>
      </c>
      <c r="Q327">
        <v>24176</v>
      </c>
      <c r="R327" s="16">
        <f>delivered_orders_table[[#This Row],[price]]*delivered_orders_table[[#This Row],[quantity]]</f>
        <v>67296</v>
      </c>
    </row>
    <row r="328" spans="1:18" hidden="1" x14ac:dyDescent="0.3">
      <c r="A328">
        <v>32576626</v>
      </c>
      <c r="B328">
        <v>809570</v>
      </c>
      <c r="C328">
        <v>681137</v>
      </c>
      <c r="D328">
        <v>18396</v>
      </c>
      <c r="E328">
        <v>10780</v>
      </c>
      <c r="F328">
        <v>4</v>
      </c>
      <c r="G328">
        <v>0</v>
      </c>
      <c r="H328">
        <v>0</v>
      </c>
      <c r="I328" s="15">
        <v>45402</v>
      </c>
      <c r="J328" s="11">
        <v>45402</v>
      </c>
      <c r="K328">
        <v>6</v>
      </c>
      <c r="L328" t="s">
        <v>365</v>
      </c>
      <c r="M328" t="s">
        <v>39</v>
      </c>
      <c r="N328" t="s">
        <v>15</v>
      </c>
      <c r="O328">
        <v>73584</v>
      </c>
      <c r="P328" t="s">
        <v>20</v>
      </c>
      <c r="Q328">
        <v>30464</v>
      </c>
      <c r="R328" s="16">
        <f>delivered_orders_table[[#This Row],[price]]*delivered_orders_table[[#This Row],[quantity]]</f>
        <v>73584</v>
      </c>
    </row>
    <row r="329" spans="1:18" hidden="1" x14ac:dyDescent="0.3">
      <c r="A329">
        <v>93890601</v>
      </c>
      <c r="B329">
        <v>809570</v>
      </c>
      <c r="C329">
        <v>210215</v>
      </c>
      <c r="D329">
        <v>3965</v>
      </c>
      <c r="E329">
        <v>10780</v>
      </c>
      <c r="F329">
        <v>2</v>
      </c>
      <c r="G329">
        <v>793</v>
      </c>
      <c r="H329">
        <v>10</v>
      </c>
      <c r="I329" s="15">
        <v>45392</v>
      </c>
      <c r="J329" s="11">
        <v>45392</v>
      </c>
      <c r="K329">
        <v>4</v>
      </c>
      <c r="L329" t="s">
        <v>443</v>
      </c>
      <c r="M329" t="s">
        <v>39</v>
      </c>
      <c r="N329" t="s">
        <v>18</v>
      </c>
      <c r="O329">
        <v>7137</v>
      </c>
      <c r="P329" t="s">
        <v>23</v>
      </c>
      <c r="Q329">
        <v>-14423</v>
      </c>
      <c r="R329" s="16">
        <f>delivered_orders_table[[#This Row],[price]]*delivered_orders_table[[#This Row],[quantity]]</f>
        <v>7930</v>
      </c>
    </row>
    <row r="330" spans="1:18" hidden="1" x14ac:dyDescent="0.3">
      <c r="A330">
        <v>21368176</v>
      </c>
      <c r="B330">
        <v>809570</v>
      </c>
      <c r="C330">
        <v>465617</v>
      </c>
      <c r="D330">
        <v>10661</v>
      </c>
      <c r="E330">
        <v>10780</v>
      </c>
      <c r="F330">
        <v>1</v>
      </c>
      <c r="G330">
        <v>1066.0999999999999</v>
      </c>
      <c r="H330">
        <v>10</v>
      </c>
      <c r="I330" s="15">
        <v>45383</v>
      </c>
      <c r="J330" s="11">
        <v>45383</v>
      </c>
      <c r="K330">
        <v>1</v>
      </c>
      <c r="L330" t="s">
        <v>514</v>
      </c>
      <c r="M330" t="s">
        <v>39</v>
      </c>
      <c r="N330" t="s">
        <v>16</v>
      </c>
      <c r="O330">
        <v>9594.9</v>
      </c>
      <c r="P330" t="s">
        <v>22</v>
      </c>
      <c r="Q330">
        <v>-1185.0999999999999</v>
      </c>
      <c r="R330" s="16">
        <f>delivered_orders_table[[#This Row],[price]]*delivered_orders_table[[#This Row],[quantity]]</f>
        <v>10661</v>
      </c>
    </row>
    <row r="331" spans="1:18" hidden="1" x14ac:dyDescent="0.3">
      <c r="A331">
        <v>24510741</v>
      </c>
      <c r="B331">
        <v>877572</v>
      </c>
      <c r="C331">
        <v>749713</v>
      </c>
      <c r="D331">
        <v>16107</v>
      </c>
      <c r="E331">
        <v>5303</v>
      </c>
      <c r="F331">
        <v>1</v>
      </c>
      <c r="G331">
        <v>805.35</v>
      </c>
      <c r="H331">
        <v>5</v>
      </c>
      <c r="I331" s="15">
        <v>45383</v>
      </c>
      <c r="J331" s="11">
        <v>45383</v>
      </c>
      <c r="K331">
        <v>5</v>
      </c>
      <c r="L331" t="s">
        <v>444</v>
      </c>
      <c r="M331" t="s">
        <v>39</v>
      </c>
      <c r="N331" t="s">
        <v>15</v>
      </c>
      <c r="O331">
        <v>15301.65</v>
      </c>
      <c r="P331" t="s">
        <v>21</v>
      </c>
      <c r="Q331">
        <v>9998.65</v>
      </c>
      <c r="R331" s="16">
        <f>delivered_orders_table[[#This Row],[price]]*delivered_orders_table[[#This Row],[quantity]]</f>
        <v>16107</v>
      </c>
    </row>
    <row r="332" spans="1:18" hidden="1" x14ac:dyDescent="0.3">
      <c r="A332">
        <v>26081422</v>
      </c>
      <c r="B332">
        <v>877572</v>
      </c>
      <c r="C332">
        <v>341822</v>
      </c>
      <c r="D332">
        <v>14411</v>
      </c>
      <c r="E332">
        <v>5303</v>
      </c>
      <c r="F332">
        <v>2</v>
      </c>
      <c r="G332">
        <v>2882.2</v>
      </c>
      <c r="H332">
        <v>10</v>
      </c>
      <c r="I332" s="15">
        <v>45392</v>
      </c>
      <c r="J332" s="11">
        <v>45392</v>
      </c>
      <c r="K332">
        <v>4</v>
      </c>
      <c r="L332" t="s">
        <v>443</v>
      </c>
      <c r="M332" t="s">
        <v>39</v>
      </c>
      <c r="N332" t="s">
        <v>17</v>
      </c>
      <c r="O332">
        <v>25939.8</v>
      </c>
      <c r="P332" t="s">
        <v>21</v>
      </c>
      <c r="Q332">
        <v>15333.8</v>
      </c>
      <c r="R332" s="16">
        <f>delivered_orders_table[[#This Row],[price]]*delivered_orders_table[[#This Row],[quantity]]</f>
        <v>28822</v>
      </c>
    </row>
    <row r="333" spans="1:18" hidden="1" x14ac:dyDescent="0.3">
      <c r="A333">
        <v>73491242</v>
      </c>
      <c r="B333">
        <v>877572</v>
      </c>
      <c r="C333">
        <v>810948</v>
      </c>
      <c r="D333">
        <v>12598</v>
      </c>
      <c r="E333">
        <v>5303</v>
      </c>
      <c r="F333">
        <v>1</v>
      </c>
      <c r="G333">
        <v>0</v>
      </c>
      <c r="H333">
        <v>0</v>
      </c>
      <c r="I333" s="15">
        <v>45410</v>
      </c>
      <c r="J333" s="11">
        <v>45410</v>
      </c>
      <c r="K333">
        <v>1</v>
      </c>
      <c r="L333" t="s">
        <v>392</v>
      </c>
      <c r="M333" t="s">
        <v>39</v>
      </c>
      <c r="N333" t="s">
        <v>152</v>
      </c>
      <c r="O333">
        <v>12598</v>
      </c>
      <c r="P333" t="s">
        <v>21</v>
      </c>
      <c r="Q333">
        <v>7295</v>
      </c>
      <c r="R333" s="16">
        <f>delivered_orders_table[[#This Row],[price]]*delivered_orders_table[[#This Row],[quantity]]</f>
        <v>12598</v>
      </c>
    </row>
    <row r="334" spans="1:18" hidden="1" x14ac:dyDescent="0.3">
      <c r="A334">
        <v>95778910</v>
      </c>
      <c r="B334">
        <v>877572</v>
      </c>
      <c r="C334">
        <v>518319</v>
      </c>
      <c r="D334">
        <v>5779</v>
      </c>
      <c r="E334">
        <v>5303</v>
      </c>
      <c r="F334">
        <v>1</v>
      </c>
      <c r="G334">
        <v>288.95</v>
      </c>
      <c r="H334">
        <v>5</v>
      </c>
      <c r="I334" s="15">
        <v>45407</v>
      </c>
      <c r="J334" s="11">
        <v>45407</v>
      </c>
      <c r="K334">
        <v>5</v>
      </c>
      <c r="L334" t="s">
        <v>434</v>
      </c>
      <c r="M334" t="s">
        <v>39</v>
      </c>
      <c r="N334" t="s">
        <v>15</v>
      </c>
      <c r="O334">
        <v>5490.05</v>
      </c>
      <c r="P334" t="s">
        <v>22</v>
      </c>
      <c r="Q334">
        <v>187.05</v>
      </c>
      <c r="R334" s="16">
        <f>delivered_orders_table[[#This Row],[price]]*delivered_orders_table[[#This Row],[quantity]]</f>
        <v>5779</v>
      </c>
    </row>
    <row r="335" spans="1:18" hidden="1" x14ac:dyDescent="0.3">
      <c r="A335">
        <v>73319171</v>
      </c>
      <c r="B335">
        <v>877572</v>
      </c>
      <c r="C335">
        <v>853306</v>
      </c>
      <c r="D335">
        <v>18114</v>
      </c>
      <c r="E335">
        <v>5303</v>
      </c>
      <c r="F335">
        <v>1</v>
      </c>
      <c r="G335">
        <v>0</v>
      </c>
      <c r="H335">
        <v>0</v>
      </c>
      <c r="I335" s="15">
        <v>45400</v>
      </c>
      <c r="J335" s="11">
        <v>45400</v>
      </c>
      <c r="K335">
        <v>2</v>
      </c>
      <c r="L335" t="s">
        <v>423</v>
      </c>
      <c r="M335" t="s">
        <v>39</v>
      </c>
      <c r="N335" t="s">
        <v>17</v>
      </c>
      <c r="O335">
        <v>18114</v>
      </c>
      <c r="P335" t="s">
        <v>20</v>
      </c>
      <c r="Q335">
        <v>12811</v>
      </c>
      <c r="R335" s="16">
        <f>delivered_orders_table[[#This Row],[price]]*delivered_orders_table[[#This Row],[quantity]]</f>
        <v>18114</v>
      </c>
    </row>
    <row r="336" spans="1:18" hidden="1" x14ac:dyDescent="0.3">
      <c r="A336">
        <v>92050405</v>
      </c>
      <c r="B336">
        <v>334053</v>
      </c>
      <c r="C336">
        <v>289913</v>
      </c>
      <c r="D336">
        <v>2242</v>
      </c>
      <c r="E336">
        <v>6716</v>
      </c>
      <c r="F336">
        <v>1</v>
      </c>
      <c r="G336">
        <v>224.2</v>
      </c>
      <c r="H336">
        <v>10</v>
      </c>
      <c r="I336" s="15">
        <v>45395</v>
      </c>
      <c r="J336" s="11">
        <v>45395</v>
      </c>
      <c r="K336">
        <v>1</v>
      </c>
      <c r="L336" t="s">
        <v>443</v>
      </c>
      <c r="M336" t="s">
        <v>39</v>
      </c>
      <c r="N336" t="s">
        <v>18</v>
      </c>
      <c r="O336">
        <v>2017.8</v>
      </c>
      <c r="P336" t="s">
        <v>23</v>
      </c>
      <c r="Q336">
        <v>-4698.2</v>
      </c>
      <c r="R336" s="16">
        <f>delivered_orders_table[[#This Row],[price]]*delivered_orders_table[[#This Row],[quantity]]</f>
        <v>2242</v>
      </c>
    </row>
    <row r="337" spans="1:18" hidden="1" x14ac:dyDescent="0.3">
      <c r="A337">
        <v>90851238</v>
      </c>
      <c r="B337">
        <v>334053</v>
      </c>
      <c r="C337">
        <v>937920</v>
      </c>
      <c r="D337">
        <v>2933</v>
      </c>
      <c r="E337">
        <v>6716</v>
      </c>
      <c r="F337">
        <v>2</v>
      </c>
      <c r="G337">
        <v>586.6</v>
      </c>
      <c r="H337">
        <v>10</v>
      </c>
      <c r="I337" s="15">
        <v>45389</v>
      </c>
      <c r="J337" s="11">
        <v>45389</v>
      </c>
      <c r="K337">
        <v>1</v>
      </c>
      <c r="L337" t="s">
        <v>498</v>
      </c>
      <c r="M337" t="s">
        <v>39</v>
      </c>
      <c r="N337" t="s">
        <v>17</v>
      </c>
      <c r="O337">
        <v>5279.4</v>
      </c>
      <c r="P337" t="s">
        <v>21</v>
      </c>
      <c r="Q337">
        <v>-8152.6</v>
      </c>
      <c r="R337" s="16">
        <f>delivered_orders_table[[#This Row],[price]]*delivered_orders_table[[#This Row],[quantity]]</f>
        <v>5866</v>
      </c>
    </row>
    <row r="338" spans="1:18" hidden="1" x14ac:dyDescent="0.3">
      <c r="A338">
        <v>34438599</v>
      </c>
      <c r="B338">
        <v>334053</v>
      </c>
      <c r="C338">
        <v>311871</v>
      </c>
      <c r="D338">
        <v>4614</v>
      </c>
      <c r="E338">
        <v>6716</v>
      </c>
      <c r="F338">
        <v>1</v>
      </c>
      <c r="G338">
        <v>230.7</v>
      </c>
      <c r="H338">
        <v>5</v>
      </c>
      <c r="I338" s="15">
        <v>45393</v>
      </c>
      <c r="J338" s="11">
        <v>45393</v>
      </c>
      <c r="K338">
        <v>7</v>
      </c>
      <c r="L338" t="s">
        <v>484</v>
      </c>
      <c r="M338" t="s">
        <v>39</v>
      </c>
      <c r="N338" t="s">
        <v>15</v>
      </c>
      <c r="O338">
        <v>4383.3</v>
      </c>
      <c r="P338" t="s">
        <v>21</v>
      </c>
      <c r="Q338">
        <v>-2332.6999999999998</v>
      </c>
      <c r="R338" s="16">
        <f>delivered_orders_table[[#This Row],[price]]*delivered_orders_table[[#This Row],[quantity]]</f>
        <v>4614</v>
      </c>
    </row>
    <row r="339" spans="1:18" hidden="1" x14ac:dyDescent="0.3">
      <c r="A339">
        <v>65869014</v>
      </c>
      <c r="B339">
        <v>334053</v>
      </c>
      <c r="C339">
        <v>710511</v>
      </c>
      <c r="D339">
        <v>9130</v>
      </c>
      <c r="E339">
        <v>6716</v>
      </c>
      <c r="F339">
        <v>1</v>
      </c>
      <c r="G339">
        <v>0</v>
      </c>
      <c r="H339">
        <v>0</v>
      </c>
      <c r="I339" s="15">
        <v>45382</v>
      </c>
      <c r="J339" s="11">
        <v>45382</v>
      </c>
      <c r="K339">
        <v>4</v>
      </c>
      <c r="L339" t="s">
        <v>43</v>
      </c>
      <c r="M339" t="s">
        <v>39</v>
      </c>
      <c r="N339" t="s">
        <v>15</v>
      </c>
      <c r="O339">
        <v>9130</v>
      </c>
      <c r="P339" t="s">
        <v>23</v>
      </c>
      <c r="Q339">
        <v>2414</v>
      </c>
      <c r="R339" s="16">
        <f>delivered_orders_table[[#This Row],[price]]*delivered_orders_table[[#This Row],[quantity]]</f>
        <v>9130</v>
      </c>
    </row>
    <row r="340" spans="1:18" hidden="1" x14ac:dyDescent="0.3">
      <c r="A340">
        <v>96322745</v>
      </c>
      <c r="B340">
        <v>334053</v>
      </c>
      <c r="C340">
        <v>630720</v>
      </c>
      <c r="D340">
        <v>16383</v>
      </c>
      <c r="E340">
        <v>6716</v>
      </c>
      <c r="F340">
        <v>3</v>
      </c>
      <c r="G340">
        <v>0</v>
      </c>
      <c r="H340">
        <v>0</v>
      </c>
      <c r="I340" s="15">
        <v>45401</v>
      </c>
      <c r="J340" s="11">
        <v>45401</v>
      </c>
      <c r="K340">
        <v>7</v>
      </c>
      <c r="L340" t="s">
        <v>365</v>
      </c>
      <c r="M340" t="s">
        <v>39</v>
      </c>
      <c r="N340" t="s">
        <v>18</v>
      </c>
      <c r="O340">
        <v>49149</v>
      </c>
      <c r="P340" t="s">
        <v>20</v>
      </c>
      <c r="Q340">
        <v>29001</v>
      </c>
      <c r="R340" s="16">
        <f>delivered_orders_table[[#This Row],[price]]*delivered_orders_table[[#This Row],[quantity]]</f>
        <v>49149</v>
      </c>
    </row>
    <row r="341" spans="1:18" hidden="1" x14ac:dyDescent="0.3">
      <c r="A341">
        <v>70362053</v>
      </c>
      <c r="B341">
        <v>334053</v>
      </c>
      <c r="C341">
        <v>227470</v>
      </c>
      <c r="D341">
        <v>5155</v>
      </c>
      <c r="E341">
        <v>6716</v>
      </c>
      <c r="F341">
        <v>1</v>
      </c>
      <c r="G341">
        <v>0</v>
      </c>
      <c r="H341">
        <v>0</v>
      </c>
      <c r="I341" s="15">
        <v>45395</v>
      </c>
      <c r="J341" s="11">
        <v>45395</v>
      </c>
      <c r="K341">
        <v>5</v>
      </c>
      <c r="L341" t="s">
        <v>484</v>
      </c>
      <c r="M341" t="s">
        <v>39</v>
      </c>
      <c r="N341" t="s">
        <v>15</v>
      </c>
      <c r="O341">
        <v>5155</v>
      </c>
      <c r="P341" t="s">
        <v>21</v>
      </c>
      <c r="Q341">
        <v>-1561</v>
      </c>
      <c r="R341" s="16">
        <f>delivered_orders_table[[#This Row],[price]]*delivered_orders_table[[#This Row],[quantity]]</f>
        <v>5155</v>
      </c>
    </row>
    <row r="342" spans="1:18" hidden="1" x14ac:dyDescent="0.3">
      <c r="A342">
        <v>42020689</v>
      </c>
      <c r="B342">
        <v>334053</v>
      </c>
      <c r="C342">
        <v>608654</v>
      </c>
      <c r="D342">
        <v>5333</v>
      </c>
      <c r="E342">
        <v>6716</v>
      </c>
      <c r="F342">
        <v>1</v>
      </c>
      <c r="G342">
        <v>0</v>
      </c>
      <c r="H342">
        <v>0</v>
      </c>
      <c r="I342" s="15">
        <v>45403</v>
      </c>
      <c r="J342" s="11">
        <v>45403</v>
      </c>
      <c r="K342">
        <v>2</v>
      </c>
      <c r="L342" t="s">
        <v>254</v>
      </c>
      <c r="M342" t="s">
        <v>39</v>
      </c>
      <c r="N342" t="s">
        <v>15</v>
      </c>
      <c r="O342">
        <v>5333</v>
      </c>
      <c r="P342" t="s">
        <v>21</v>
      </c>
      <c r="Q342">
        <v>-1383</v>
      </c>
      <c r="R342" s="16">
        <f>delivered_orders_table[[#This Row],[price]]*delivered_orders_table[[#This Row],[quantity]]</f>
        <v>5333</v>
      </c>
    </row>
    <row r="343" spans="1:18" hidden="1" x14ac:dyDescent="0.3">
      <c r="A343">
        <v>57501571</v>
      </c>
      <c r="B343">
        <v>334053</v>
      </c>
      <c r="C343">
        <v>921179</v>
      </c>
      <c r="D343">
        <v>8557</v>
      </c>
      <c r="E343">
        <v>6716</v>
      </c>
      <c r="F343">
        <v>2</v>
      </c>
      <c r="G343">
        <v>0</v>
      </c>
      <c r="H343">
        <v>0</v>
      </c>
      <c r="I343" s="15">
        <v>45388</v>
      </c>
      <c r="J343" s="11">
        <v>45388</v>
      </c>
      <c r="K343">
        <v>3</v>
      </c>
      <c r="L343" t="s">
        <v>539</v>
      </c>
      <c r="M343" t="s">
        <v>39</v>
      </c>
      <c r="N343" t="s">
        <v>15</v>
      </c>
      <c r="O343">
        <v>17114</v>
      </c>
      <c r="P343" t="s">
        <v>22</v>
      </c>
      <c r="Q343">
        <v>3682</v>
      </c>
      <c r="R343" s="16">
        <f>delivered_orders_table[[#This Row],[price]]*delivered_orders_table[[#This Row],[quantity]]</f>
        <v>17114</v>
      </c>
    </row>
    <row r="344" spans="1:18" hidden="1" x14ac:dyDescent="0.3">
      <c r="A344">
        <v>90081663</v>
      </c>
      <c r="B344">
        <v>388389</v>
      </c>
      <c r="C344">
        <v>338173</v>
      </c>
      <c r="D344">
        <v>19022</v>
      </c>
      <c r="E344">
        <v>1807</v>
      </c>
      <c r="F344">
        <v>2</v>
      </c>
      <c r="G344">
        <v>0</v>
      </c>
      <c r="H344">
        <v>0</v>
      </c>
      <c r="I344" s="15">
        <v>45406</v>
      </c>
      <c r="J344" s="11">
        <v>45406</v>
      </c>
      <c r="K344">
        <v>3</v>
      </c>
      <c r="L344" t="s">
        <v>263</v>
      </c>
      <c r="M344" t="s">
        <v>39</v>
      </c>
      <c r="N344" t="s">
        <v>15</v>
      </c>
      <c r="O344">
        <v>38044</v>
      </c>
      <c r="P344" t="s">
        <v>20</v>
      </c>
      <c r="Q344">
        <v>34430</v>
      </c>
      <c r="R344" s="16">
        <f>delivered_orders_table[[#This Row],[price]]*delivered_orders_table[[#This Row],[quantity]]</f>
        <v>38044</v>
      </c>
    </row>
    <row r="345" spans="1:18" hidden="1" x14ac:dyDescent="0.3">
      <c r="A345">
        <v>29952062</v>
      </c>
      <c r="B345">
        <v>388389</v>
      </c>
      <c r="C345">
        <v>726214</v>
      </c>
      <c r="D345">
        <v>2962</v>
      </c>
      <c r="E345">
        <v>1807</v>
      </c>
      <c r="F345">
        <v>1</v>
      </c>
      <c r="G345">
        <v>0</v>
      </c>
      <c r="H345">
        <v>0</v>
      </c>
      <c r="I345" s="15">
        <v>45381</v>
      </c>
      <c r="J345" s="11">
        <v>45381</v>
      </c>
      <c r="K345">
        <v>6</v>
      </c>
      <c r="L345" t="s">
        <v>526</v>
      </c>
      <c r="M345" t="s">
        <v>39</v>
      </c>
      <c r="N345" t="s">
        <v>15</v>
      </c>
      <c r="O345">
        <v>2962</v>
      </c>
      <c r="P345" t="s">
        <v>23</v>
      </c>
      <c r="Q345">
        <v>1155</v>
      </c>
      <c r="R345" s="16">
        <f>delivered_orders_table[[#This Row],[price]]*delivered_orders_table[[#This Row],[quantity]]</f>
        <v>2962</v>
      </c>
    </row>
    <row r="346" spans="1:18" hidden="1" x14ac:dyDescent="0.3">
      <c r="A346">
        <v>98899843</v>
      </c>
      <c r="B346">
        <v>388389</v>
      </c>
      <c r="C346">
        <v>307241</v>
      </c>
      <c r="D346">
        <v>3370</v>
      </c>
      <c r="E346">
        <v>1807</v>
      </c>
      <c r="F346">
        <v>3</v>
      </c>
      <c r="G346">
        <v>505.5</v>
      </c>
      <c r="H346">
        <v>5</v>
      </c>
      <c r="I346" s="15">
        <v>45410</v>
      </c>
      <c r="J346" s="11">
        <v>45410</v>
      </c>
      <c r="K346">
        <v>2</v>
      </c>
      <c r="L346" t="s">
        <v>434</v>
      </c>
      <c r="M346" t="s">
        <v>39</v>
      </c>
      <c r="N346" t="s">
        <v>15</v>
      </c>
      <c r="O346">
        <v>9604.5</v>
      </c>
      <c r="P346" t="s">
        <v>20</v>
      </c>
      <c r="Q346">
        <v>4183.5</v>
      </c>
      <c r="R346" s="16">
        <f>delivered_orders_table[[#This Row],[price]]*delivered_orders_table[[#This Row],[quantity]]</f>
        <v>10110</v>
      </c>
    </row>
    <row r="347" spans="1:18" hidden="1" x14ac:dyDescent="0.3">
      <c r="A347">
        <v>26625933</v>
      </c>
      <c r="B347">
        <v>388389</v>
      </c>
      <c r="C347">
        <v>524398</v>
      </c>
      <c r="D347">
        <v>12432</v>
      </c>
      <c r="E347">
        <v>1807</v>
      </c>
      <c r="F347">
        <v>2</v>
      </c>
      <c r="G347">
        <v>0</v>
      </c>
      <c r="H347">
        <v>0</v>
      </c>
      <c r="I347" s="15">
        <v>45389</v>
      </c>
      <c r="J347" s="11">
        <v>45389</v>
      </c>
      <c r="K347">
        <v>6</v>
      </c>
      <c r="L347" t="s">
        <v>222</v>
      </c>
      <c r="M347" t="s">
        <v>39</v>
      </c>
      <c r="N347" t="s">
        <v>15</v>
      </c>
      <c r="O347">
        <v>24864</v>
      </c>
      <c r="P347" t="s">
        <v>21</v>
      </c>
      <c r="Q347">
        <v>21250</v>
      </c>
      <c r="R347" s="16">
        <f>delivered_orders_table[[#This Row],[price]]*delivered_orders_table[[#This Row],[quantity]]</f>
        <v>24864</v>
      </c>
    </row>
    <row r="348" spans="1:18" hidden="1" x14ac:dyDescent="0.3">
      <c r="A348">
        <v>58974686</v>
      </c>
      <c r="B348">
        <v>388389</v>
      </c>
      <c r="C348">
        <v>853306</v>
      </c>
      <c r="D348">
        <v>16468</v>
      </c>
      <c r="E348">
        <v>1807</v>
      </c>
      <c r="F348">
        <v>1</v>
      </c>
      <c r="G348">
        <v>823.4</v>
      </c>
      <c r="H348">
        <v>5</v>
      </c>
      <c r="I348" s="15">
        <v>45385</v>
      </c>
      <c r="J348" s="11">
        <v>45385</v>
      </c>
      <c r="K348">
        <v>6</v>
      </c>
      <c r="L348" t="s">
        <v>539</v>
      </c>
      <c r="M348" t="s">
        <v>39</v>
      </c>
      <c r="N348" t="s">
        <v>15</v>
      </c>
      <c r="O348">
        <v>15644.6</v>
      </c>
      <c r="P348" t="s">
        <v>22</v>
      </c>
      <c r="Q348">
        <v>13837.6</v>
      </c>
      <c r="R348" s="16">
        <f>delivered_orders_table[[#This Row],[price]]*delivered_orders_table[[#This Row],[quantity]]</f>
        <v>16468</v>
      </c>
    </row>
    <row r="349" spans="1:18" hidden="1" x14ac:dyDescent="0.3">
      <c r="A349">
        <v>75319770</v>
      </c>
      <c r="B349">
        <v>388389</v>
      </c>
      <c r="C349">
        <v>444831</v>
      </c>
      <c r="D349">
        <v>16191</v>
      </c>
      <c r="E349">
        <v>1807</v>
      </c>
      <c r="F349">
        <v>1</v>
      </c>
      <c r="G349">
        <v>0</v>
      </c>
      <c r="H349">
        <v>0</v>
      </c>
      <c r="I349" s="15">
        <v>45404</v>
      </c>
      <c r="J349" s="11">
        <v>45404</v>
      </c>
      <c r="K349">
        <v>4</v>
      </c>
      <c r="L349" t="s">
        <v>365</v>
      </c>
      <c r="M349" t="s">
        <v>39</v>
      </c>
      <c r="N349" t="s">
        <v>15</v>
      </c>
      <c r="O349">
        <v>16191</v>
      </c>
      <c r="P349" t="s">
        <v>20</v>
      </c>
      <c r="Q349">
        <v>14384</v>
      </c>
      <c r="R349" s="16">
        <f>delivered_orders_table[[#This Row],[price]]*delivered_orders_table[[#This Row],[quantity]]</f>
        <v>16191</v>
      </c>
    </row>
    <row r="350" spans="1:18" hidden="1" x14ac:dyDescent="0.3">
      <c r="A350">
        <v>26206227</v>
      </c>
      <c r="B350">
        <v>356787</v>
      </c>
      <c r="C350">
        <v>227470</v>
      </c>
      <c r="D350">
        <v>19289</v>
      </c>
      <c r="E350">
        <v>6320</v>
      </c>
      <c r="F350">
        <v>2</v>
      </c>
      <c r="G350">
        <v>1928.9</v>
      </c>
      <c r="H350">
        <v>5</v>
      </c>
      <c r="I350" s="15">
        <v>45397</v>
      </c>
      <c r="J350" s="11">
        <v>45397</v>
      </c>
      <c r="K350">
        <v>3</v>
      </c>
      <c r="L350" t="s">
        <v>484</v>
      </c>
      <c r="M350" t="s">
        <v>39</v>
      </c>
      <c r="N350" t="s">
        <v>18</v>
      </c>
      <c r="O350">
        <v>36649.1</v>
      </c>
      <c r="P350" t="s">
        <v>22</v>
      </c>
      <c r="Q350">
        <v>24009.1</v>
      </c>
      <c r="R350" s="16">
        <f>delivered_orders_table[[#This Row],[price]]*delivered_orders_table[[#This Row],[quantity]]</f>
        <v>38578</v>
      </c>
    </row>
    <row r="351" spans="1:18" hidden="1" x14ac:dyDescent="0.3">
      <c r="A351">
        <v>76549837</v>
      </c>
      <c r="B351">
        <v>356787</v>
      </c>
      <c r="C351">
        <v>958729</v>
      </c>
      <c r="D351">
        <v>5866</v>
      </c>
      <c r="E351">
        <v>6320</v>
      </c>
      <c r="F351">
        <v>2</v>
      </c>
      <c r="G351">
        <v>1173.2</v>
      </c>
      <c r="H351">
        <v>10</v>
      </c>
      <c r="I351" s="15">
        <v>45390</v>
      </c>
      <c r="J351" s="11">
        <v>45390</v>
      </c>
      <c r="K351">
        <v>7</v>
      </c>
      <c r="L351" t="s">
        <v>435</v>
      </c>
      <c r="M351" t="s">
        <v>39</v>
      </c>
      <c r="N351" t="s">
        <v>16</v>
      </c>
      <c r="O351">
        <v>10558.8</v>
      </c>
      <c r="P351" t="s">
        <v>21</v>
      </c>
      <c r="Q351">
        <v>-2081.1999999999998</v>
      </c>
      <c r="R351" s="16">
        <f>delivered_orders_table[[#This Row],[price]]*delivered_orders_table[[#This Row],[quantity]]</f>
        <v>11732</v>
      </c>
    </row>
    <row r="352" spans="1:18" hidden="1" x14ac:dyDescent="0.3">
      <c r="A352">
        <v>13684342</v>
      </c>
      <c r="B352">
        <v>356787</v>
      </c>
      <c r="C352">
        <v>978533</v>
      </c>
      <c r="D352">
        <v>16641</v>
      </c>
      <c r="E352">
        <v>6320</v>
      </c>
      <c r="F352">
        <v>1</v>
      </c>
      <c r="G352">
        <v>2496.15</v>
      </c>
      <c r="H352">
        <v>15</v>
      </c>
      <c r="I352" s="15">
        <v>45376</v>
      </c>
      <c r="J352" s="11">
        <v>45376</v>
      </c>
      <c r="K352">
        <v>7</v>
      </c>
      <c r="L352" t="s">
        <v>89</v>
      </c>
      <c r="M352" t="s">
        <v>39</v>
      </c>
      <c r="N352" t="s">
        <v>15</v>
      </c>
      <c r="O352">
        <v>14144.85</v>
      </c>
      <c r="P352" t="s">
        <v>22</v>
      </c>
      <c r="Q352">
        <v>7824.85</v>
      </c>
      <c r="R352" s="16">
        <f>delivered_orders_table[[#This Row],[price]]*delivered_orders_table[[#This Row],[quantity]]</f>
        <v>16641</v>
      </c>
    </row>
    <row r="353" spans="1:18" hidden="1" x14ac:dyDescent="0.3">
      <c r="A353">
        <v>79751366</v>
      </c>
      <c r="B353">
        <v>356787</v>
      </c>
      <c r="C353">
        <v>803998</v>
      </c>
      <c r="D353">
        <v>15925</v>
      </c>
      <c r="E353">
        <v>6320</v>
      </c>
      <c r="F353">
        <v>1</v>
      </c>
      <c r="G353">
        <v>796.25</v>
      </c>
      <c r="H353">
        <v>5</v>
      </c>
      <c r="I353" s="15">
        <v>45402</v>
      </c>
      <c r="J353" s="11">
        <v>45402</v>
      </c>
      <c r="K353">
        <v>3</v>
      </c>
      <c r="L353" t="s">
        <v>254</v>
      </c>
      <c r="M353" t="s">
        <v>39</v>
      </c>
      <c r="N353" t="s">
        <v>16</v>
      </c>
      <c r="O353">
        <v>15128.75</v>
      </c>
      <c r="P353" t="s">
        <v>20</v>
      </c>
      <c r="Q353">
        <v>8808.75</v>
      </c>
      <c r="R353" s="16">
        <f>delivered_orders_table[[#This Row],[price]]*delivered_orders_table[[#This Row],[quantity]]</f>
        <v>15925</v>
      </c>
    </row>
    <row r="354" spans="1:18" hidden="1" x14ac:dyDescent="0.3">
      <c r="A354">
        <v>47071046</v>
      </c>
      <c r="B354">
        <v>356787</v>
      </c>
      <c r="C354">
        <v>761091</v>
      </c>
      <c r="D354">
        <v>10616</v>
      </c>
      <c r="E354">
        <v>6320</v>
      </c>
      <c r="F354">
        <v>4</v>
      </c>
      <c r="G354">
        <v>0</v>
      </c>
      <c r="H354">
        <v>0</v>
      </c>
      <c r="I354" s="15">
        <v>45384</v>
      </c>
      <c r="J354" s="11">
        <v>45384</v>
      </c>
      <c r="K354">
        <v>4</v>
      </c>
      <c r="L354" t="s">
        <v>444</v>
      </c>
      <c r="M354" t="s">
        <v>39</v>
      </c>
      <c r="N354" t="s">
        <v>16</v>
      </c>
      <c r="O354">
        <v>42464</v>
      </c>
      <c r="P354" t="s">
        <v>21</v>
      </c>
      <c r="Q354">
        <v>17184</v>
      </c>
      <c r="R354" s="16">
        <f>delivered_orders_table[[#This Row],[price]]*delivered_orders_table[[#This Row],[quantity]]</f>
        <v>42464</v>
      </c>
    </row>
    <row r="355" spans="1:18" hidden="1" x14ac:dyDescent="0.3">
      <c r="A355">
        <v>20043577</v>
      </c>
      <c r="B355">
        <v>356787</v>
      </c>
      <c r="C355">
        <v>546290</v>
      </c>
      <c r="D355">
        <v>15043</v>
      </c>
      <c r="E355">
        <v>6320</v>
      </c>
      <c r="F355">
        <v>3</v>
      </c>
      <c r="G355">
        <v>0</v>
      </c>
      <c r="H355">
        <v>0</v>
      </c>
      <c r="I355" s="15">
        <v>45390</v>
      </c>
      <c r="J355" s="11">
        <v>45390</v>
      </c>
      <c r="K355">
        <v>7</v>
      </c>
      <c r="L355" t="s">
        <v>435</v>
      </c>
      <c r="M355" t="s">
        <v>39</v>
      </c>
      <c r="N355" t="s">
        <v>15</v>
      </c>
      <c r="O355">
        <v>45129</v>
      </c>
      <c r="P355" t="s">
        <v>23</v>
      </c>
      <c r="Q355">
        <v>26169</v>
      </c>
      <c r="R355" s="16">
        <f>delivered_orders_table[[#This Row],[price]]*delivered_orders_table[[#This Row],[quantity]]</f>
        <v>45129</v>
      </c>
    </row>
    <row r="356" spans="1:18" hidden="1" x14ac:dyDescent="0.3">
      <c r="A356">
        <v>13976288</v>
      </c>
      <c r="B356">
        <v>356787</v>
      </c>
      <c r="C356">
        <v>573321</v>
      </c>
      <c r="D356">
        <v>8506</v>
      </c>
      <c r="E356">
        <v>6320</v>
      </c>
      <c r="F356">
        <v>2</v>
      </c>
      <c r="G356">
        <v>850.6</v>
      </c>
      <c r="H356">
        <v>5</v>
      </c>
      <c r="I356" s="15">
        <v>45401</v>
      </c>
      <c r="J356" s="11">
        <v>45401</v>
      </c>
      <c r="K356">
        <v>4</v>
      </c>
      <c r="L356" t="s">
        <v>254</v>
      </c>
      <c r="M356" t="s">
        <v>39</v>
      </c>
      <c r="N356" t="s">
        <v>15</v>
      </c>
      <c r="O356">
        <v>16161.4</v>
      </c>
      <c r="P356" t="s">
        <v>21</v>
      </c>
      <c r="Q356">
        <v>3521.4</v>
      </c>
      <c r="R356" s="16">
        <f>delivered_orders_table[[#This Row],[price]]*delivered_orders_table[[#This Row],[quantity]]</f>
        <v>17012</v>
      </c>
    </row>
    <row r="357" spans="1:18" hidden="1" x14ac:dyDescent="0.3">
      <c r="A357">
        <v>86868988</v>
      </c>
      <c r="B357">
        <v>719176</v>
      </c>
      <c r="C357">
        <v>345718</v>
      </c>
      <c r="D357">
        <v>9462</v>
      </c>
      <c r="E357">
        <v>819</v>
      </c>
      <c r="F357">
        <v>1</v>
      </c>
      <c r="G357">
        <v>946.2</v>
      </c>
      <c r="H357">
        <v>10</v>
      </c>
      <c r="I357" s="15">
        <v>45402</v>
      </c>
      <c r="J357" s="11">
        <v>45402</v>
      </c>
      <c r="K357">
        <v>4</v>
      </c>
      <c r="L357" t="s">
        <v>364</v>
      </c>
      <c r="M357" t="s">
        <v>39</v>
      </c>
      <c r="N357" t="s">
        <v>15</v>
      </c>
      <c r="O357">
        <v>8515.7999999999993</v>
      </c>
      <c r="P357" t="s">
        <v>21</v>
      </c>
      <c r="Q357">
        <v>7696.8</v>
      </c>
      <c r="R357" s="16">
        <f>delivered_orders_table[[#This Row],[price]]*delivered_orders_table[[#This Row],[quantity]]</f>
        <v>9462</v>
      </c>
    </row>
    <row r="358" spans="1:18" hidden="1" x14ac:dyDescent="0.3">
      <c r="A358">
        <v>32629881</v>
      </c>
      <c r="B358">
        <v>719176</v>
      </c>
      <c r="C358">
        <v>283057</v>
      </c>
      <c r="D358">
        <v>9658</v>
      </c>
      <c r="E358">
        <v>819</v>
      </c>
      <c r="F358">
        <v>1</v>
      </c>
      <c r="G358">
        <v>965.8</v>
      </c>
      <c r="H358">
        <v>10</v>
      </c>
      <c r="I358" s="15">
        <v>45407</v>
      </c>
      <c r="J358" s="11">
        <v>45407</v>
      </c>
      <c r="K358">
        <v>4</v>
      </c>
      <c r="L358" t="s">
        <v>392</v>
      </c>
      <c r="M358" t="s">
        <v>39</v>
      </c>
      <c r="N358" t="s">
        <v>15</v>
      </c>
      <c r="O358">
        <v>8692.2000000000007</v>
      </c>
      <c r="P358" t="s">
        <v>23</v>
      </c>
      <c r="Q358">
        <v>7873.2</v>
      </c>
      <c r="R358" s="16">
        <f>delivered_orders_table[[#This Row],[price]]*delivered_orders_table[[#This Row],[quantity]]</f>
        <v>9658</v>
      </c>
    </row>
    <row r="359" spans="1:18" hidden="1" x14ac:dyDescent="0.3">
      <c r="A359">
        <v>83998759</v>
      </c>
      <c r="B359">
        <v>719176</v>
      </c>
      <c r="C359">
        <v>332552</v>
      </c>
      <c r="D359">
        <v>12096</v>
      </c>
      <c r="E359">
        <v>819</v>
      </c>
      <c r="F359">
        <v>1</v>
      </c>
      <c r="G359">
        <v>0</v>
      </c>
      <c r="H359">
        <v>0</v>
      </c>
      <c r="I359" s="15">
        <v>45405</v>
      </c>
      <c r="J359" s="11">
        <v>45405</v>
      </c>
      <c r="K359">
        <v>3</v>
      </c>
      <c r="L359" t="s">
        <v>365</v>
      </c>
      <c r="M359" t="s">
        <v>39</v>
      </c>
      <c r="N359" t="s">
        <v>18</v>
      </c>
      <c r="O359">
        <v>12096</v>
      </c>
      <c r="P359" t="s">
        <v>20</v>
      </c>
      <c r="Q359">
        <v>11277</v>
      </c>
      <c r="R359" s="16">
        <f>delivered_orders_table[[#This Row],[price]]*delivered_orders_table[[#This Row],[quantity]]</f>
        <v>12096</v>
      </c>
    </row>
    <row r="360" spans="1:18" hidden="1" x14ac:dyDescent="0.3">
      <c r="A360">
        <v>86046949</v>
      </c>
      <c r="B360">
        <v>719176</v>
      </c>
      <c r="C360">
        <v>480465</v>
      </c>
      <c r="D360">
        <v>16728</v>
      </c>
      <c r="E360">
        <v>819</v>
      </c>
      <c r="F360">
        <v>1</v>
      </c>
      <c r="G360">
        <v>1672.8</v>
      </c>
      <c r="H360">
        <v>10</v>
      </c>
      <c r="I360" s="15">
        <v>45387</v>
      </c>
      <c r="J360" s="11">
        <v>45387</v>
      </c>
      <c r="K360">
        <v>2</v>
      </c>
      <c r="L360" t="s">
        <v>288</v>
      </c>
      <c r="M360" t="s">
        <v>39</v>
      </c>
      <c r="N360" t="s">
        <v>16</v>
      </c>
      <c r="O360">
        <v>15055.2</v>
      </c>
      <c r="P360" t="s">
        <v>21</v>
      </c>
      <c r="Q360">
        <v>14236.2</v>
      </c>
      <c r="R360" s="16">
        <f>delivered_orders_table[[#This Row],[price]]*delivered_orders_table[[#This Row],[quantity]]</f>
        <v>16728</v>
      </c>
    </row>
    <row r="361" spans="1:18" hidden="1" x14ac:dyDescent="0.3">
      <c r="A361">
        <v>23613510</v>
      </c>
      <c r="B361">
        <v>719176</v>
      </c>
      <c r="C361">
        <v>715895</v>
      </c>
      <c r="D361">
        <v>1488</v>
      </c>
      <c r="E361">
        <v>819</v>
      </c>
      <c r="F361">
        <v>1</v>
      </c>
      <c r="G361">
        <v>297.60000000000002</v>
      </c>
      <c r="H361">
        <v>20</v>
      </c>
      <c r="I361" s="15">
        <v>45406</v>
      </c>
      <c r="J361" s="11">
        <v>45406</v>
      </c>
      <c r="K361">
        <v>4</v>
      </c>
      <c r="L361" t="s">
        <v>255</v>
      </c>
      <c r="M361" t="s">
        <v>39</v>
      </c>
      <c r="N361" t="s">
        <v>152</v>
      </c>
      <c r="O361">
        <v>1190.4000000000001</v>
      </c>
      <c r="P361" t="s">
        <v>21</v>
      </c>
      <c r="Q361">
        <v>371.4</v>
      </c>
      <c r="R361" s="16">
        <f>delivered_orders_table[[#This Row],[price]]*delivered_orders_table[[#This Row],[quantity]]</f>
        <v>1488</v>
      </c>
    </row>
    <row r="362" spans="1:18" hidden="1" x14ac:dyDescent="0.3">
      <c r="A362">
        <v>41272427</v>
      </c>
      <c r="B362">
        <v>719176</v>
      </c>
      <c r="C362">
        <v>726199</v>
      </c>
      <c r="D362">
        <v>19465</v>
      </c>
      <c r="E362">
        <v>819</v>
      </c>
      <c r="F362">
        <v>3</v>
      </c>
      <c r="G362">
        <v>0</v>
      </c>
      <c r="H362">
        <v>0</v>
      </c>
      <c r="I362" s="15">
        <v>45383</v>
      </c>
      <c r="J362" s="11">
        <v>45383</v>
      </c>
      <c r="K362">
        <v>7</v>
      </c>
      <c r="L362" t="s">
        <v>498</v>
      </c>
      <c r="M362" t="s">
        <v>39</v>
      </c>
      <c r="N362" t="s">
        <v>15</v>
      </c>
      <c r="O362">
        <v>58395</v>
      </c>
      <c r="P362" t="s">
        <v>21</v>
      </c>
      <c r="Q362">
        <v>55938</v>
      </c>
      <c r="R362" s="16">
        <f>delivered_orders_table[[#This Row],[price]]*delivered_orders_table[[#This Row],[quantity]]</f>
        <v>58395</v>
      </c>
    </row>
    <row r="363" spans="1:18" hidden="1" x14ac:dyDescent="0.3">
      <c r="A363">
        <v>17324144</v>
      </c>
      <c r="B363">
        <v>719176</v>
      </c>
      <c r="C363">
        <v>495818</v>
      </c>
      <c r="D363">
        <v>3282</v>
      </c>
      <c r="E363">
        <v>819</v>
      </c>
      <c r="F363">
        <v>4</v>
      </c>
      <c r="G363">
        <v>656.4</v>
      </c>
      <c r="H363">
        <v>5</v>
      </c>
      <c r="I363" s="15">
        <v>45401</v>
      </c>
      <c r="J363" s="11">
        <v>45401</v>
      </c>
      <c r="K363">
        <v>6</v>
      </c>
      <c r="L363" t="s">
        <v>544</v>
      </c>
      <c r="M363" t="s">
        <v>39</v>
      </c>
      <c r="N363" t="s">
        <v>17</v>
      </c>
      <c r="O363">
        <v>12471.6</v>
      </c>
      <c r="P363" t="s">
        <v>20</v>
      </c>
      <c r="Q363">
        <v>9195.6</v>
      </c>
      <c r="R363" s="16">
        <f>delivered_orders_table[[#This Row],[price]]*delivered_orders_table[[#This Row],[quantity]]</f>
        <v>13128</v>
      </c>
    </row>
    <row r="364" spans="1:18" hidden="1" x14ac:dyDescent="0.3">
      <c r="A364">
        <v>82966824</v>
      </c>
      <c r="B364">
        <v>719176</v>
      </c>
      <c r="C364">
        <v>375490</v>
      </c>
      <c r="D364">
        <v>4145</v>
      </c>
      <c r="E364">
        <v>819</v>
      </c>
      <c r="F364">
        <v>1</v>
      </c>
      <c r="G364">
        <v>0</v>
      </c>
      <c r="H364">
        <v>0</v>
      </c>
      <c r="I364" s="15">
        <v>45387</v>
      </c>
      <c r="J364" s="11">
        <v>45387</v>
      </c>
      <c r="K364">
        <v>3</v>
      </c>
      <c r="L364" t="s">
        <v>498</v>
      </c>
      <c r="M364" t="s">
        <v>39</v>
      </c>
      <c r="N364" t="s">
        <v>18</v>
      </c>
      <c r="O364">
        <v>4145</v>
      </c>
      <c r="P364" t="s">
        <v>23</v>
      </c>
      <c r="Q364">
        <v>3326</v>
      </c>
      <c r="R364" s="16">
        <f>delivered_orders_table[[#This Row],[price]]*delivered_orders_table[[#This Row],[quantity]]</f>
        <v>4145</v>
      </c>
    </row>
    <row r="365" spans="1:18" hidden="1" x14ac:dyDescent="0.3">
      <c r="A365">
        <v>35151299</v>
      </c>
      <c r="B365">
        <v>719176</v>
      </c>
      <c r="C365">
        <v>393079</v>
      </c>
      <c r="D365">
        <v>1598</v>
      </c>
      <c r="E365">
        <v>819</v>
      </c>
      <c r="F365">
        <v>2</v>
      </c>
      <c r="G365">
        <v>479.4</v>
      </c>
      <c r="H365">
        <v>15</v>
      </c>
      <c r="I365" s="15">
        <v>45380</v>
      </c>
      <c r="J365" s="11">
        <v>45380</v>
      </c>
      <c r="K365">
        <v>4</v>
      </c>
      <c r="L365" t="s">
        <v>514</v>
      </c>
      <c r="M365" t="s">
        <v>39</v>
      </c>
      <c r="N365" t="s">
        <v>16</v>
      </c>
      <c r="O365">
        <v>2716.6</v>
      </c>
      <c r="P365" t="s">
        <v>22</v>
      </c>
      <c r="Q365">
        <v>1078.5999999999999</v>
      </c>
      <c r="R365" s="16">
        <f>delivered_orders_table[[#This Row],[price]]*delivered_orders_table[[#This Row],[quantity]]</f>
        <v>3196</v>
      </c>
    </row>
    <row r="366" spans="1:18" hidden="1" x14ac:dyDescent="0.3">
      <c r="A366">
        <v>20120010</v>
      </c>
      <c r="B366">
        <v>191161</v>
      </c>
      <c r="C366">
        <v>577214</v>
      </c>
      <c r="D366">
        <v>2662</v>
      </c>
      <c r="E366">
        <v>2243</v>
      </c>
      <c r="F366">
        <v>1</v>
      </c>
      <c r="G366">
        <v>0</v>
      </c>
      <c r="H366">
        <v>0</v>
      </c>
      <c r="I366" s="15">
        <v>45392</v>
      </c>
      <c r="J366" s="11">
        <v>45392</v>
      </c>
      <c r="K366">
        <v>6</v>
      </c>
      <c r="L366" t="s">
        <v>426</v>
      </c>
      <c r="M366" t="s">
        <v>39</v>
      </c>
      <c r="N366" t="s">
        <v>15</v>
      </c>
      <c r="O366">
        <v>2662</v>
      </c>
      <c r="P366" t="s">
        <v>20</v>
      </c>
      <c r="Q366">
        <v>419</v>
      </c>
      <c r="R366" s="16">
        <f>delivered_orders_table[[#This Row],[price]]*delivered_orders_table[[#This Row],[quantity]]</f>
        <v>2662</v>
      </c>
    </row>
    <row r="367" spans="1:18" hidden="1" x14ac:dyDescent="0.3">
      <c r="A367">
        <v>28070539</v>
      </c>
      <c r="B367">
        <v>191161</v>
      </c>
      <c r="C367">
        <v>244235</v>
      </c>
      <c r="D367">
        <v>3810</v>
      </c>
      <c r="E367">
        <v>2243</v>
      </c>
      <c r="F367">
        <v>1</v>
      </c>
      <c r="G367">
        <v>0</v>
      </c>
      <c r="H367">
        <v>0</v>
      </c>
      <c r="I367" s="15">
        <v>45382</v>
      </c>
      <c r="J367" s="11">
        <v>45382</v>
      </c>
      <c r="K367">
        <v>6</v>
      </c>
      <c r="L367" t="s">
        <v>444</v>
      </c>
      <c r="M367" t="s">
        <v>39</v>
      </c>
      <c r="N367" t="s">
        <v>16</v>
      </c>
      <c r="O367">
        <v>3810</v>
      </c>
      <c r="P367" t="s">
        <v>20</v>
      </c>
      <c r="Q367">
        <v>1567</v>
      </c>
      <c r="R367" s="16">
        <f>delivered_orders_table[[#This Row],[price]]*delivered_orders_table[[#This Row],[quantity]]</f>
        <v>3810</v>
      </c>
    </row>
    <row r="368" spans="1:18" hidden="1" x14ac:dyDescent="0.3">
      <c r="A368">
        <v>71605671</v>
      </c>
      <c r="B368">
        <v>191161</v>
      </c>
      <c r="C368">
        <v>967115</v>
      </c>
      <c r="D368">
        <v>1386</v>
      </c>
      <c r="E368">
        <v>2243</v>
      </c>
      <c r="F368">
        <v>1</v>
      </c>
      <c r="G368">
        <v>138.6</v>
      </c>
      <c r="H368">
        <v>10</v>
      </c>
      <c r="I368" s="15">
        <v>45378</v>
      </c>
      <c r="J368" s="11">
        <v>45378</v>
      </c>
      <c r="K368">
        <v>7</v>
      </c>
      <c r="L368" t="s">
        <v>90</v>
      </c>
      <c r="M368" t="s">
        <v>39</v>
      </c>
      <c r="N368" t="s">
        <v>18</v>
      </c>
      <c r="O368">
        <v>1247.4000000000001</v>
      </c>
      <c r="P368" t="s">
        <v>22</v>
      </c>
      <c r="Q368">
        <v>-995.6</v>
      </c>
      <c r="R368" s="16">
        <f>delivered_orders_table[[#This Row],[price]]*delivered_orders_table[[#This Row],[quantity]]</f>
        <v>1386</v>
      </c>
    </row>
    <row r="369" spans="1:22" hidden="1" x14ac:dyDescent="0.3">
      <c r="A369">
        <v>22873617</v>
      </c>
      <c r="B369">
        <v>191161</v>
      </c>
      <c r="C369">
        <v>728859</v>
      </c>
      <c r="D369">
        <v>1712</v>
      </c>
      <c r="E369">
        <v>2243</v>
      </c>
      <c r="F369">
        <v>1</v>
      </c>
      <c r="G369">
        <v>0</v>
      </c>
      <c r="H369">
        <v>0</v>
      </c>
      <c r="I369" s="15">
        <v>45389</v>
      </c>
      <c r="J369" s="11">
        <v>45389</v>
      </c>
      <c r="K369">
        <v>2</v>
      </c>
      <c r="L369" t="s">
        <v>539</v>
      </c>
      <c r="M369" t="s">
        <v>39</v>
      </c>
      <c r="N369" t="s">
        <v>17</v>
      </c>
      <c r="O369">
        <v>1712</v>
      </c>
      <c r="P369" t="s">
        <v>23</v>
      </c>
      <c r="Q369">
        <v>-531</v>
      </c>
      <c r="R369" s="16">
        <f>delivered_orders_table[[#This Row],[price]]*delivered_orders_table[[#This Row],[quantity]]</f>
        <v>1712</v>
      </c>
    </row>
    <row r="370" spans="1:22" hidden="1" x14ac:dyDescent="0.3">
      <c r="A370">
        <v>33188838</v>
      </c>
      <c r="B370">
        <v>191161</v>
      </c>
      <c r="C370">
        <v>200754</v>
      </c>
      <c r="D370">
        <v>12133</v>
      </c>
      <c r="E370">
        <v>2243</v>
      </c>
      <c r="F370">
        <v>1</v>
      </c>
      <c r="G370">
        <v>0</v>
      </c>
      <c r="H370">
        <v>0</v>
      </c>
      <c r="I370" s="15">
        <v>45402</v>
      </c>
      <c r="J370" s="11">
        <v>45402</v>
      </c>
      <c r="K370">
        <v>7</v>
      </c>
      <c r="L370" t="s">
        <v>263</v>
      </c>
      <c r="M370" t="s">
        <v>39</v>
      </c>
      <c r="N370" t="s">
        <v>17</v>
      </c>
      <c r="O370">
        <v>12133</v>
      </c>
      <c r="P370" t="s">
        <v>20</v>
      </c>
      <c r="Q370">
        <v>9890</v>
      </c>
      <c r="R370" s="16">
        <f>delivered_orders_table[[#This Row],[price]]*delivered_orders_table[[#This Row],[quantity]]</f>
        <v>12133</v>
      </c>
    </row>
    <row r="371" spans="1:22" hidden="1" x14ac:dyDescent="0.3">
      <c r="A371">
        <v>99213703</v>
      </c>
      <c r="B371">
        <v>191161</v>
      </c>
      <c r="C371">
        <v>864001</v>
      </c>
      <c r="D371">
        <v>14119</v>
      </c>
      <c r="E371">
        <v>2243</v>
      </c>
      <c r="F371">
        <v>4</v>
      </c>
      <c r="G371">
        <v>2823.8</v>
      </c>
      <c r="H371">
        <v>5</v>
      </c>
      <c r="I371" s="15">
        <v>45402</v>
      </c>
      <c r="J371" s="11">
        <v>45402</v>
      </c>
      <c r="K371">
        <v>7</v>
      </c>
      <c r="L371" t="s">
        <v>263</v>
      </c>
      <c r="M371" t="s">
        <v>39</v>
      </c>
      <c r="N371" t="s">
        <v>15</v>
      </c>
      <c r="O371">
        <v>53652.2</v>
      </c>
      <c r="P371" t="s">
        <v>23</v>
      </c>
      <c r="Q371">
        <v>44680.2</v>
      </c>
      <c r="R371" s="16">
        <f>delivered_orders_table[[#This Row],[price]]*delivered_orders_table[[#This Row],[quantity]]</f>
        <v>56476</v>
      </c>
    </row>
    <row r="372" spans="1:22" hidden="1" x14ac:dyDescent="0.3">
      <c r="A372">
        <v>85099723</v>
      </c>
      <c r="B372">
        <v>191161</v>
      </c>
      <c r="C372">
        <v>710258</v>
      </c>
      <c r="D372">
        <v>14689</v>
      </c>
      <c r="E372">
        <v>2243</v>
      </c>
      <c r="F372">
        <v>1</v>
      </c>
      <c r="G372">
        <v>0</v>
      </c>
      <c r="H372">
        <v>0</v>
      </c>
      <c r="I372" s="15">
        <v>45404</v>
      </c>
      <c r="J372" s="11">
        <v>45404</v>
      </c>
      <c r="K372">
        <v>3</v>
      </c>
      <c r="L372" t="s">
        <v>544</v>
      </c>
      <c r="M372" t="s">
        <v>39</v>
      </c>
      <c r="N372" t="s">
        <v>15</v>
      </c>
      <c r="O372">
        <v>14689</v>
      </c>
      <c r="P372" t="s">
        <v>20</v>
      </c>
      <c r="Q372">
        <v>12446</v>
      </c>
      <c r="R372" s="16">
        <f>delivered_orders_table[[#This Row],[price]]*delivered_orders_table[[#This Row],[quantity]]</f>
        <v>14689</v>
      </c>
    </row>
    <row r="373" spans="1:22" hidden="1" x14ac:dyDescent="0.3">
      <c r="A373">
        <v>90268079</v>
      </c>
      <c r="B373">
        <v>191161</v>
      </c>
      <c r="C373">
        <v>817661</v>
      </c>
      <c r="D373">
        <v>15521</v>
      </c>
      <c r="E373">
        <v>2243</v>
      </c>
      <c r="F373">
        <v>4</v>
      </c>
      <c r="G373">
        <v>9312.6</v>
      </c>
      <c r="H373">
        <v>15</v>
      </c>
      <c r="I373" s="15">
        <v>45389</v>
      </c>
      <c r="J373" s="11">
        <v>45389</v>
      </c>
      <c r="K373">
        <v>4</v>
      </c>
      <c r="L373" t="s">
        <v>221</v>
      </c>
      <c r="M373" t="s">
        <v>39</v>
      </c>
      <c r="N373" t="s">
        <v>17</v>
      </c>
      <c r="O373">
        <v>52771.4</v>
      </c>
      <c r="P373" t="s">
        <v>22</v>
      </c>
      <c r="Q373">
        <v>43799.4</v>
      </c>
      <c r="R373" s="16">
        <f>delivered_orders_table[[#This Row],[price]]*delivered_orders_table[[#This Row],[quantity]]</f>
        <v>62084</v>
      </c>
    </row>
    <row r="374" spans="1:22" x14ac:dyDescent="0.3">
      <c r="A374">
        <v>25216804</v>
      </c>
      <c r="B374">
        <v>876646</v>
      </c>
      <c r="C374">
        <v>913666</v>
      </c>
      <c r="D374">
        <v>11137</v>
      </c>
      <c r="E374">
        <v>14603</v>
      </c>
      <c r="F374">
        <v>2</v>
      </c>
      <c r="G374">
        <v>0</v>
      </c>
      <c r="H374">
        <v>0</v>
      </c>
      <c r="I374" s="15">
        <v>45389</v>
      </c>
      <c r="J374" s="11">
        <v>45389</v>
      </c>
      <c r="K374">
        <v>4</v>
      </c>
      <c r="L374" t="s">
        <v>221</v>
      </c>
      <c r="M374" t="s">
        <v>39</v>
      </c>
      <c r="N374" t="s">
        <v>17</v>
      </c>
      <c r="O374">
        <v>22274</v>
      </c>
      <c r="P374" t="s">
        <v>22</v>
      </c>
      <c r="Q374">
        <v>-6932</v>
      </c>
      <c r="R374" s="16">
        <f>delivered_orders_table[[#This Row],[price]]*delivered_orders_table[[#This Row],[quantity]]</f>
        <v>22274</v>
      </c>
    </row>
    <row r="375" spans="1:22" x14ac:dyDescent="0.3">
      <c r="A375">
        <v>61920550</v>
      </c>
      <c r="B375">
        <v>876646</v>
      </c>
      <c r="C375">
        <v>666509</v>
      </c>
      <c r="D375">
        <v>19506</v>
      </c>
      <c r="E375">
        <v>14603</v>
      </c>
      <c r="F375">
        <v>2</v>
      </c>
      <c r="G375">
        <v>3901.2</v>
      </c>
      <c r="H375">
        <v>10</v>
      </c>
      <c r="I375" s="15">
        <v>45386</v>
      </c>
      <c r="J375" s="11">
        <v>45386</v>
      </c>
      <c r="K375">
        <v>4</v>
      </c>
      <c r="L375" t="s">
        <v>498</v>
      </c>
      <c r="M375" t="s">
        <v>39</v>
      </c>
      <c r="N375" t="s">
        <v>16</v>
      </c>
      <c r="O375">
        <v>35110.800000000003</v>
      </c>
      <c r="P375" t="s">
        <v>23</v>
      </c>
      <c r="Q375">
        <v>5904.8</v>
      </c>
      <c r="R375" s="16">
        <f>delivered_orders_table[[#This Row],[price]]*delivered_orders_table[[#This Row],[quantity]]</f>
        <v>39012</v>
      </c>
    </row>
    <row r="376" spans="1:22" x14ac:dyDescent="0.3">
      <c r="A376">
        <v>21095863</v>
      </c>
      <c r="B376">
        <v>876646</v>
      </c>
      <c r="C376">
        <v>949666</v>
      </c>
      <c r="D376">
        <v>14865</v>
      </c>
      <c r="E376">
        <v>14603</v>
      </c>
      <c r="F376">
        <v>1</v>
      </c>
      <c r="G376">
        <v>2973</v>
      </c>
      <c r="H376">
        <v>20</v>
      </c>
      <c r="I376" s="15">
        <v>45404</v>
      </c>
      <c r="J376" s="11">
        <v>45404</v>
      </c>
      <c r="K376">
        <v>7</v>
      </c>
      <c r="L376" t="s">
        <v>392</v>
      </c>
      <c r="M376" t="s">
        <v>39</v>
      </c>
      <c r="N376" t="s">
        <v>152</v>
      </c>
      <c r="O376">
        <v>11892</v>
      </c>
      <c r="P376" t="s">
        <v>21</v>
      </c>
      <c r="Q376">
        <v>-2711</v>
      </c>
      <c r="R376" s="16">
        <f>delivered_orders_table[[#This Row],[price]]*delivered_orders_table[[#This Row],[quantity]]</f>
        <v>14865</v>
      </c>
    </row>
    <row r="377" spans="1:22" x14ac:dyDescent="0.3">
      <c r="A377">
        <v>21406082</v>
      </c>
      <c r="B377">
        <v>876646</v>
      </c>
      <c r="C377">
        <v>583010</v>
      </c>
      <c r="D377">
        <v>934</v>
      </c>
      <c r="E377">
        <v>14603</v>
      </c>
      <c r="F377">
        <v>1</v>
      </c>
      <c r="G377">
        <v>46.7</v>
      </c>
      <c r="H377">
        <v>5</v>
      </c>
      <c r="I377" s="15">
        <v>45398</v>
      </c>
      <c r="J377" s="11">
        <v>45398</v>
      </c>
      <c r="K377">
        <v>3</v>
      </c>
      <c r="L377" t="s">
        <v>438</v>
      </c>
      <c r="M377" t="s">
        <v>39</v>
      </c>
      <c r="N377" t="s">
        <v>18</v>
      </c>
      <c r="O377">
        <v>887.3</v>
      </c>
      <c r="P377" t="s">
        <v>23</v>
      </c>
      <c r="Q377">
        <v>-13715.7</v>
      </c>
      <c r="R377" s="16">
        <f>delivered_orders_table[[#This Row],[price]]*delivered_orders_table[[#This Row],[quantity]]</f>
        <v>934</v>
      </c>
    </row>
    <row r="378" spans="1:22" x14ac:dyDescent="0.3">
      <c r="A378">
        <v>24301022</v>
      </c>
      <c r="B378">
        <v>876646</v>
      </c>
      <c r="C378">
        <v>373650</v>
      </c>
      <c r="D378">
        <v>5394</v>
      </c>
      <c r="E378">
        <v>14603</v>
      </c>
      <c r="F378">
        <v>1</v>
      </c>
      <c r="G378">
        <v>0</v>
      </c>
      <c r="H378">
        <v>0</v>
      </c>
      <c r="I378" s="15">
        <v>45385</v>
      </c>
      <c r="J378" s="11">
        <v>45385</v>
      </c>
      <c r="K378">
        <v>6</v>
      </c>
      <c r="L378" t="s">
        <v>539</v>
      </c>
      <c r="M378" t="s">
        <v>39</v>
      </c>
      <c r="N378" t="s">
        <v>15</v>
      </c>
      <c r="O378">
        <v>5394</v>
      </c>
      <c r="P378" t="s">
        <v>23</v>
      </c>
      <c r="Q378">
        <v>-9209</v>
      </c>
      <c r="R378" s="16">
        <f>delivered_orders_table[[#This Row],[price]]*delivered_orders_table[[#This Row],[quantity]]</f>
        <v>5394</v>
      </c>
      <c r="V378" cm="1">
        <f t="array" ref="V378:V3926">R71:R3619</f>
        <v>14616</v>
      </c>
    </row>
    <row r="379" spans="1:22" hidden="1" x14ac:dyDescent="0.3">
      <c r="A379">
        <v>58009699</v>
      </c>
      <c r="B379">
        <v>126225</v>
      </c>
      <c r="C379">
        <v>294458</v>
      </c>
      <c r="D379">
        <v>10722</v>
      </c>
      <c r="E379">
        <v>4833</v>
      </c>
      <c r="F379">
        <v>1</v>
      </c>
      <c r="G379">
        <v>536.1</v>
      </c>
      <c r="H379">
        <v>5</v>
      </c>
      <c r="I379" s="15">
        <v>45403</v>
      </c>
      <c r="J379" s="11">
        <v>45403</v>
      </c>
      <c r="K379">
        <v>1</v>
      </c>
      <c r="L379" t="s">
        <v>398</v>
      </c>
      <c r="M379" t="s">
        <v>39</v>
      </c>
      <c r="N379" t="s">
        <v>16</v>
      </c>
      <c r="O379">
        <v>10185.9</v>
      </c>
      <c r="P379" t="s">
        <v>21</v>
      </c>
      <c r="Q379">
        <v>5352.9</v>
      </c>
      <c r="R379" s="16">
        <f>delivered_orders_table[[#This Row],[price]]*delivered_orders_table[[#This Row],[quantity]]</f>
        <v>10722</v>
      </c>
      <c r="V379">
        <v>15139</v>
      </c>
    </row>
    <row r="380" spans="1:22" hidden="1" x14ac:dyDescent="0.3">
      <c r="A380">
        <v>79029393</v>
      </c>
      <c r="B380">
        <v>126225</v>
      </c>
      <c r="C380">
        <v>282289</v>
      </c>
      <c r="D380">
        <v>15632</v>
      </c>
      <c r="E380">
        <v>4833</v>
      </c>
      <c r="F380">
        <v>1</v>
      </c>
      <c r="G380">
        <v>1563.2</v>
      </c>
      <c r="H380">
        <v>10</v>
      </c>
      <c r="I380" s="15">
        <v>45406</v>
      </c>
      <c r="J380" s="11">
        <v>45406</v>
      </c>
      <c r="K380">
        <v>1</v>
      </c>
      <c r="L380" t="s">
        <v>544</v>
      </c>
      <c r="M380" t="s">
        <v>39</v>
      </c>
      <c r="N380" t="s">
        <v>16</v>
      </c>
      <c r="O380">
        <v>14068.8</v>
      </c>
      <c r="P380" t="s">
        <v>21</v>
      </c>
      <c r="Q380">
        <v>9235.7999999999993</v>
      </c>
      <c r="R380" s="16">
        <f>delivered_orders_table[[#This Row],[price]]*delivered_orders_table[[#This Row],[quantity]]</f>
        <v>15632</v>
      </c>
      <c r="V380">
        <v>42303</v>
      </c>
    </row>
    <row r="381" spans="1:22" hidden="1" x14ac:dyDescent="0.3">
      <c r="A381">
        <v>45603234</v>
      </c>
      <c r="B381">
        <v>126225</v>
      </c>
      <c r="C381">
        <v>656526</v>
      </c>
      <c r="D381">
        <v>14726</v>
      </c>
      <c r="E381">
        <v>4833</v>
      </c>
      <c r="F381">
        <v>2</v>
      </c>
      <c r="G381">
        <v>5890.4</v>
      </c>
      <c r="H381">
        <v>20</v>
      </c>
      <c r="I381" s="15">
        <v>45381</v>
      </c>
      <c r="J381" s="11">
        <v>45381</v>
      </c>
      <c r="K381">
        <v>4</v>
      </c>
      <c r="L381" t="s">
        <v>90</v>
      </c>
      <c r="M381" t="s">
        <v>39</v>
      </c>
      <c r="N381" t="s">
        <v>18</v>
      </c>
      <c r="O381">
        <v>23561.599999999999</v>
      </c>
      <c r="P381" t="s">
        <v>21</v>
      </c>
      <c r="Q381">
        <v>13895.6</v>
      </c>
      <c r="R381" s="16">
        <f>delivered_orders_table[[#This Row],[price]]*delivered_orders_table[[#This Row],[quantity]]</f>
        <v>29452</v>
      </c>
      <c r="V381">
        <v>11289</v>
      </c>
    </row>
    <row r="382" spans="1:22" hidden="1" x14ac:dyDescent="0.3">
      <c r="A382">
        <v>25479814</v>
      </c>
      <c r="B382">
        <v>126225</v>
      </c>
      <c r="C382">
        <v>848696</v>
      </c>
      <c r="D382">
        <v>8403</v>
      </c>
      <c r="E382">
        <v>4833</v>
      </c>
      <c r="F382">
        <v>2</v>
      </c>
      <c r="G382">
        <v>2520.9</v>
      </c>
      <c r="H382">
        <v>15</v>
      </c>
      <c r="I382" s="15">
        <v>45399</v>
      </c>
      <c r="J382" s="11">
        <v>45399</v>
      </c>
      <c r="K382">
        <v>6</v>
      </c>
      <c r="L382" t="s">
        <v>254</v>
      </c>
      <c r="M382" t="s">
        <v>39</v>
      </c>
      <c r="N382" t="s">
        <v>15</v>
      </c>
      <c r="O382">
        <v>14285.1</v>
      </c>
      <c r="P382" t="s">
        <v>24</v>
      </c>
      <c r="Q382">
        <v>4619.1000000000004</v>
      </c>
      <c r="R382" s="16">
        <f>delivered_orders_table[[#This Row],[price]]*delivered_orders_table[[#This Row],[quantity]]</f>
        <v>16806</v>
      </c>
      <c r="V382">
        <v>45940</v>
      </c>
    </row>
    <row r="383" spans="1:22" hidden="1" x14ac:dyDescent="0.3">
      <c r="A383">
        <v>54927535</v>
      </c>
      <c r="B383">
        <v>126225</v>
      </c>
      <c r="C383">
        <v>761671</v>
      </c>
      <c r="D383">
        <v>15170</v>
      </c>
      <c r="E383">
        <v>4833</v>
      </c>
      <c r="F383">
        <v>2</v>
      </c>
      <c r="G383">
        <v>0</v>
      </c>
      <c r="H383">
        <v>0</v>
      </c>
      <c r="I383" s="15">
        <v>45402</v>
      </c>
      <c r="J383" s="11">
        <v>45402</v>
      </c>
      <c r="K383">
        <v>2</v>
      </c>
      <c r="L383" t="s">
        <v>398</v>
      </c>
      <c r="M383" t="s">
        <v>39</v>
      </c>
      <c r="N383" t="s">
        <v>15</v>
      </c>
      <c r="O383">
        <v>30340</v>
      </c>
      <c r="P383" t="s">
        <v>21</v>
      </c>
      <c r="Q383">
        <v>20674</v>
      </c>
      <c r="R383" s="16">
        <f>delivered_orders_table[[#This Row],[price]]*delivered_orders_table[[#This Row],[quantity]]</f>
        <v>30340</v>
      </c>
      <c r="V383">
        <v>35244</v>
      </c>
    </row>
    <row r="384" spans="1:22" hidden="1" x14ac:dyDescent="0.3">
      <c r="A384">
        <v>62478133</v>
      </c>
      <c r="B384">
        <v>246316</v>
      </c>
      <c r="C384">
        <v>301836</v>
      </c>
      <c r="D384">
        <v>19792</v>
      </c>
      <c r="E384">
        <v>13689</v>
      </c>
      <c r="F384">
        <v>1</v>
      </c>
      <c r="G384">
        <v>0</v>
      </c>
      <c r="H384">
        <v>0</v>
      </c>
      <c r="I384" s="15">
        <v>45382</v>
      </c>
      <c r="J384" s="11">
        <v>45382</v>
      </c>
      <c r="K384">
        <v>1</v>
      </c>
      <c r="L384" t="s">
        <v>89</v>
      </c>
      <c r="M384" t="s">
        <v>39</v>
      </c>
      <c r="N384" t="s">
        <v>15</v>
      </c>
      <c r="O384">
        <v>19792</v>
      </c>
      <c r="P384" t="s">
        <v>23</v>
      </c>
      <c r="Q384">
        <v>6103</v>
      </c>
      <c r="R384" s="16">
        <f>delivered_orders_table[[#This Row],[price]]*delivered_orders_table[[#This Row],[quantity]]</f>
        <v>19792</v>
      </c>
      <c r="V384">
        <v>10860</v>
      </c>
    </row>
    <row r="385" spans="1:22" hidden="1" x14ac:dyDescent="0.3">
      <c r="A385">
        <v>57986515</v>
      </c>
      <c r="B385">
        <v>246316</v>
      </c>
      <c r="C385">
        <v>733243</v>
      </c>
      <c r="D385">
        <v>13603</v>
      </c>
      <c r="E385">
        <v>13689</v>
      </c>
      <c r="F385">
        <v>1</v>
      </c>
      <c r="G385">
        <v>0</v>
      </c>
      <c r="H385">
        <v>0</v>
      </c>
      <c r="I385" s="15">
        <v>45382</v>
      </c>
      <c r="J385" s="11">
        <v>45382</v>
      </c>
      <c r="K385">
        <v>3</v>
      </c>
      <c r="L385" t="s">
        <v>90</v>
      </c>
      <c r="M385" t="s">
        <v>39</v>
      </c>
      <c r="N385" t="s">
        <v>15</v>
      </c>
      <c r="O385">
        <v>13603</v>
      </c>
      <c r="P385" t="s">
        <v>21</v>
      </c>
      <c r="Q385">
        <v>-86</v>
      </c>
      <c r="R385" s="16">
        <f>delivered_orders_table[[#This Row],[price]]*delivered_orders_table[[#This Row],[quantity]]</f>
        <v>13603</v>
      </c>
      <c r="V385">
        <v>20084</v>
      </c>
    </row>
    <row r="386" spans="1:22" hidden="1" x14ac:dyDescent="0.3">
      <c r="A386">
        <v>12404661</v>
      </c>
      <c r="B386">
        <v>246316</v>
      </c>
      <c r="C386">
        <v>898359</v>
      </c>
      <c r="D386">
        <v>17296</v>
      </c>
      <c r="E386">
        <v>13689</v>
      </c>
      <c r="F386">
        <v>1</v>
      </c>
      <c r="G386">
        <v>0</v>
      </c>
      <c r="H386">
        <v>0</v>
      </c>
      <c r="I386" s="15">
        <v>45379</v>
      </c>
      <c r="J386" s="11">
        <v>45379</v>
      </c>
      <c r="K386">
        <v>6</v>
      </c>
      <c r="L386" t="s">
        <v>90</v>
      </c>
      <c r="M386" t="s">
        <v>39</v>
      </c>
      <c r="N386" t="s">
        <v>18</v>
      </c>
      <c r="O386">
        <v>17296</v>
      </c>
      <c r="P386" t="s">
        <v>23</v>
      </c>
      <c r="Q386">
        <v>3607</v>
      </c>
      <c r="R386" s="16">
        <f>delivered_orders_table[[#This Row],[price]]*delivered_orders_table[[#This Row],[quantity]]</f>
        <v>17296</v>
      </c>
      <c r="V386">
        <v>57717</v>
      </c>
    </row>
    <row r="387" spans="1:22" hidden="1" x14ac:dyDescent="0.3">
      <c r="A387">
        <v>90683906</v>
      </c>
      <c r="B387">
        <v>246316</v>
      </c>
      <c r="C387">
        <v>963873</v>
      </c>
      <c r="D387">
        <v>5236</v>
      </c>
      <c r="E387">
        <v>13689</v>
      </c>
      <c r="F387">
        <v>1</v>
      </c>
      <c r="G387">
        <v>0</v>
      </c>
      <c r="H387">
        <v>0</v>
      </c>
      <c r="I387" s="15">
        <v>45376</v>
      </c>
      <c r="J387" s="11">
        <v>45376</v>
      </c>
      <c r="K387">
        <v>7</v>
      </c>
      <c r="L387" t="s">
        <v>89</v>
      </c>
      <c r="M387" t="s">
        <v>39</v>
      </c>
      <c r="N387" t="s">
        <v>17</v>
      </c>
      <c r="O387">
        <v>5236</v>
      </c>
      <c r="P387" t="s">
        <v>23</v>
      </c>
      <c r="Q387">
        <v>-8453</v>
      </c>
      <c r="R387" s="16">
        <f>delivered_orders_table[[#This Row],[price]]*delivered_orders_table[[#This Row],[quantity]]</f>
        <v>5236</v>
      </c>
      <c r="V387">
        <v>19436</v>
      </c>
    </row>
    <row r="388" spans="1:22" hidden="1" x14ac:dyDescent="0.3">
      <c r="A388">
        <v>83031359</v>
      </c>
      <c r="B388">
        <v>246316</v>
      </c>
      <c r="C388">
        <v>913666</v>
      </c>
      <c r="D388">
        <v>1889</v>
      </c>
      <c r="E388">
        <v>13689</v>
      </c>
      <c r="F388">
        <v>1</v>
      </c>
      <c r="G388">
        <v>0</v>
      </c>
      <c r="H388">
        <v>0</v>
      </c>
      <c r="I388" s="15">
        <v>45382</v>
      </c>
      <c r="J388" s="11">
        <v>45382</v>
      </c>
      <c r="K388">
        <v>5</v>
      </c>
      <c r="L388" t="s">
        <v>526</v>
      </c>
      <c r="M388" t="s">
        <v>39</v>
      </c>
      <c r="N388" t="s">
        <v>16</v>
      </c>
      <c r="O388">
        <v>1889</v>
      </c>
      <c r="P388" t="s">
        <v>23</v>
      </c>
      <c r="Q388">
        <v>-11800</v>
      </c>
      <c r="R388" s="16">
        <f>delivered_orders_table[[#This Row],[price]]*delivered_orders_table[[#This Row],[quantity]]</f>
        <v>1889</v>
      </c>
      <c r="V388">
        <v>28018</v>
      </c>
    </row>
    <row r="389" spans="1:22" hidden="1" x14ac:dyDescent="0.3">
      <c r="A389">
        <v>96149847</v>
      </c>
      <c r="B389">
        <v>246316</v>
      </c>
      <c r="C389">
        <v>338610</v>
      </c>
      <c r="D389">
        <v>5042</v>
      </c>
      <c r="E389">
        <v>13689</v>
      </c>
      <c r="F389">
        <v>1</v>
      </c>
      <c r="G389">
        <v>252.1</v>
      </c>
      <c r="H389">
        <v>5</v>
      </c>
      <c r="I389" s="15">
        <v>45406</v>
      </c>
      <c r="J389" s="11">
        <v>45406</v>
      </c>
      <c r="K389">
        <v>6</v>
      </c>
      <c r="L389" t="s">
        <v>434</v>
      </c>
      <c r="M389" t="s">
        <v>39</v>
      </c>
      <c r="N389" t="s">
        <v>16</v>
      </c>
      <c r="O389">
        <v>4789.8999999999996</v>
      </c>
      <c r="P389" t="s">
        <v>23</v>
      </c>
      <c r="Q389">
        <v>-8899.1</v>
      </c>
      <c r="R389" s="16">
        <f>delivered_orders_table[[#This Row],[price]]*delivered_orders_table[[#This Row],[quantity]]</f>
        <v>5042</v>
      </c>
      <c r="V389">
        <v>10560</v>
      </c>
    </row>
    <row r="390" spans="1:22" hidden="1" x14ac:dyDescent="0.3">
      <c r="A390">
        <v>83774469</v>
      </c>
      <c r="B390">
        <v>246316</v>
      </c>
      <c r="C390">
        <v>647820</v>
      </c>
      <c r="D390">
        <v>17069</v>
      </c>
      <c r="E390">
        <v>13689</v>
      </c>
      <c r="F390">
        <v>2</v>
      </c>
      <c r="G390">
        <v>1706.9</v>
      </c>
      <c r="H390">
        <v>5</v>
      </c>
      <c r="I390" s="15">
        <v>45383</v>
      </c>
      <c r="J390" s="11">
        <v>45383</v>
      </c>
      <c r="K390">
        <v>4</v>
      </c>
      <c r="L390" t="s">
        <v>526</v>
      </c>
      <c r="M390" t="s">
        <v>39</v>
      </c>
      <c r="N390" t="s">
        <v>15</v>
      </c>
      <c r="O390">
        <v>32431.1</v>
      </c>
      <c r="P390" t="s">
        <v>20</v>
      </c>
      <c r="Q390">
        <v>5053.1000000000004</v>
      </c>
      <c r="R390" s="16">
        <f>delivered_orders_table[[#This Row],[price]]*delivered_orders_table[[#This Row],[quantity]]</f>
        <v>34138</v>
      </c>
      <c r="V390">
        <v>19831</v>
      </c>
    </row>
    <row r="391" spans="1:22" hidden="1" x14ac:dyDescent="0.3">
      <c r="A391">
        <v>11287794</v>
      </c>
      <c r="B391">
        <v>246316</v>
      </c>
      <c r="C391">
        <v>540464</v>
      </c>
      <c r="D391">
        <v>17313</v>
      </c>
      <c r="E391">
        <v>13689</v>
      </c>
      <c r="F391">
        <v>1</v>
      </c>
      <c r="G391">
        <v>865.65</v>
      </c>
      <c r="H391">
        <v>5</v>
      </c>
      <c r="I391" s="15">
        <v>45403</v>
      </c>
      <c r="J391" s="11">
        <v>45403</v>
      </c>
      <c r="K391">
        <v>5</v>
      </c>
      <c r="L391" t="s">
        <v>365</v>
      </c>
      <c r="M391" t="s">
        <v>39</v>
      </c>
      <c r="N391" t="s">
        <v>16</v>
      </c>
      <c r="O391">
        <v>16447.349999999999</v>
      </c>
      <c r="P391" t="s">
        <v>20</v>
      </c>
      <c r="Q391">
        <v>2758.35</v>
      </c>
      <c r="R391" s="16">
        <f>delivered_orders_table[[#This Row],[price]]*delivered_orders_table[[#This Row],[quantity]]</f>
        <v>17313</v>
      </c>
      <c r="V391">
        <v>2491</v>
      </c>
    </row>
    <row r="392" spans="1:22" hidden="1" x14ac:dyDescent="0.3">
      <c r="A392">
        <v>31989243</v>
      </c>
      <c r="B392">
        <v>246316</v>
      </c>
      <c r="C392">
        <v>356846</v>
      </c>
      <c r="D392">
        <v>9289</v>
      </c>
      <c r="E392">
        <v>13689</v>
      </c>
      <c r="F392">
        <v>3</v>
      </c>
      <c r="G392">
        <v>0</v>
      </c>
      <c r="H392">
        <v>0</v>
      </c>
      <c r="I392" s="15">
        <v>45394</v>
      </c>
      <c r="J392" s="11">
        <v>45394</v>
      </c>
      <c r="K392">
        <v>1</v>
      </c>
      <c r="L392" t="s">
        <v>222</v>
      </c>
      <c r="M392" t="s">
        <v>39</v>
      </c>
      <c r="N392" t="s">
        <v>18</v>
      </c>
      <c r="O392">
        <v>27867</v>
      </c>
      <c r="P392" t="s">
        <v>23</v>
      </c>
      <c r="Q392">
        <v>-13200</v>
      </c>
      <c r="R392" s="16">
        <f>delivered_orders_table[[#This Row],[price]]*delivered_orders_table[[#This Row],[quantity]]</f>
        <v>27867</v>
      </c>
      <c r="V392">
        <v>23130</v>
      </c>
    </row>
    <row r="393" spans="1:22" hidden="1" x14ac:dyDescent="0.3">
      <c r="A393">
        <v>39158087</v>
      </c>
      <c r="B393">
        <v>246316</v>
      </c>
      <c r="C393">
        <v>539162</v>
      </c>
      <c r="D393">
        <v>12992</v>
      </c>
      <c r="E393">
        <v>13689</v>
      </c>
      <c r="F393">
        <v>2</v>
      </c>
      <c r="G393">
        <v>3897.6</v>
      </c>
      <c r="H393">
        <v>15</v>
      </c>
      <c r="I393" s="15">
        <v>45387</v>
      </c>
      <c r="J393" s="11">
        <v>45387</v>
      </c>
      <c r="K393">
        <v>6</v>
      </c>
      <c r="L393" t="s">
        <v>221</v>
      </c>
      <c r="M393" t="s">
        <v>39</v>
      </c>
      <c r="N393" t="s">
        <v>18</v>
      </c>
      <c r="O393">
        <v>22086.400000000001</v>
      </c>
      <c r="P393" t="s">
        <v>24</v>
      </c>
      <c r="Q393">
        <v>-5291.6</v>
      </c>
      <c r="R393" s="16">
        <f>delivered_orders_table[[#This Row],[price]]*delivered_orders_table[[#This Row],[quantity]]</f>
        <v>25984</v>
      </c>
      <c r="V393">
        <v>28842</v>
      </c>
    </row>
    <row r="394" spans="1:22" hidden="1" x14ac:dyDescent="0.3">
      <c r="A394">
        <v>22780905</v>
      </c>
      <c r="B394">
        <v>246316</v>
      </c>
      <c r="C394">
        <v>726806</v>
      </c>
      <c r="D394">
        <v>10991</v>
      </c>
      <c r="E394">
        <v>13689</v>
      </c>
      <c r="F394">
        <v>2</v>
      </c>
      <c r="G394">
        <v>1099.0999999999999</v>
      </c>
      <c r="H394">
        <v>5</v>
      </c>
      <c r="I394" s="15">
        <v>45382</v>
      </c>
      <c r="J394" s="11">
        <v>45382</v>
      </c>
      <c r="K394">
        <v>4</v>
      </c>
      <c r="L394" t="s">
        <v>43</v>
      </c>
      <c r="M394" t="s">
        <v>39</v>
      </c>
      <c r="N394" t="s">
        <v>15</v>
      </c>
      <c r="O394">
        <v>20882.900000000001</v>
      </c>
      <c r="P394" t="s">
        <v>23</v>
      </c>
      <c r="Q394">
        <v>-6495.1</v>
      </c>
      <c r="R394" s="16">
        <f>delivered_orders_table[[#This Row],[price]]*delivered_orders_table[[#This Row],[quantity]]</f>
        <v>21982</v>
      </c>
      <c r="V394">
        <v>35908</v>
      </c>
    </row>
    <row r="395" spans="1:22" hidden="1" x14ac:dyDescent="0.3">
      <c r="A395">
        <v>67845091</v>
      </c>
      <c r="B395">
        <v>246316</v>
      </c>
      <c r="C395">
        <v>498433</v>
      </c>
      <c r="D395">
        <v>12293</v>
      </c>
      <c r="E395">
        <v>13689</v>
      </c>
      <c r="F395">
        <v>2</v>
      </c>
      <c r="G395">
        <v>4917.2</v>
      </c>
      <c r="H395">
        <v>20</v>
      </c>
      <c r="I395" s="15">
        <v>45406</v>
      </c>
      <c r="J395" s="11">
        <v>45406</v>
      </c>
      <c r="K395">
        <v>6</v>
      </c>
      <c r="L395" t="s">
        <v>434</v>
      </c>
      <c r="M395" t="s">
        <v>39</v>
      </c>
      <c r="N395" t="s">
        <v>15</v>
      </c>
      <c r="O395">
        <v>19668.8</v>
      </c>
      <c r="P395" t="s">
        <v>22</v>
      </c>
      <c r="Q395">
        <v>-7709.2</v>
      </c>
      <c r="R395" s="16">
        <f>delivered_orders_table[[#This Row],[price]]*delivered_orders_table[[#This Row],[quantity]]</f>
        <v>24586</v>
      </c>
      <c r="V395">
        <v>37940</v>
      </c>
    </row>
    <row r="396" spans="1:22" hidden="1" x14ac:dyDescent="0.3">
      <c r="A396">
        <v>17323740</v>
      </c>
      <c r="B396">
        <v>207473</v>
      </c>
      <c r="C396">
        <v>327885</v>
      </c>
      <c r="D396">
        <v>19959</v>
      </c>
      <c r="E396">
        <v>7043</v>
      </c>
      <c r="F396">
        <v>2</v>
      </c>
      <c r="G396">
        <v>0</v>
      </c>
      <c r="H396">
        <v>0</v>
      </c>
      <c r="I396" s="15">
        <v>45409</v>
      </c>
      <c r="J396" s="11">
        <v>45409</v>
      </c>
      <c r="K396">
        <v>1</v>
      </c>
      <c r="L396" t="s">
        <v>255</v>
      </c>
      <c r="M396" t="s">
        <v>39</v>
      </c>
      <c r="N396" t="s">
        <v>17</v>
      </c>
      <c r="O396">
        <v>39918</v>
      </c>
      <c r="P396" t="s">
        <v>21</v>
      </c>
      <c r="Q396">
        <v>25832</v>
      </c>
      <c r="R396" s="16">
        <f>delivered_orders_table[[#This Row],[price]]*delivered_orders_table[[#This Row],[quantity]]</f>
        <v>39918</v>
      </c>
      <c r="V396">
        <v>17072</v>
      </c>
    </row>
    <row r="397" spans="1:22" hidden="1" x14ac:dyDescent="0.3">
      <c r="A397">
        <v>37581060</v>
      </c>
      <c r="B397">
        <v>207473</v>
      </c>
      <c r="C397">
        <v>855698</v>
      </c>
      <c r="D397">
        <v>14706</v>
      </c>
      <c r="E397">
        <v>7043</v>
      </c>
      <c r="F397">
        <v>2</v>
      </c>
      <c r="G397">
        <v>0</v>
      </c>
      <c r="H397">
        <v>0</v>
      </c>
      <c r="I397" s="15">
        <v>45403</v>
      </c>
      <c r="J397" s="11">
        <v>45403</v>
      </c>
      <c r="K397">
        <v>7</v>
      </c>
      <c r="L397" t="s">
        <v>255</v>
      </c>
      <c r="M397" t="s">
        <v>39</v>
      </c>
      <c r="N397" t="s">
        <v>15</v>
      </c>
      <c r="O397">
        <v>29412</v>
      </c>
      <c r="P397" t="s">
        <v>22</v>
      </c>
      <c r="Q397">
        <v>15326</v>
      </c>
      <c r="R397" s="16">
        <f>delivered_orders_table[[#This Row],[price]]*delivered_orders_table[[#This Row],[quantity]]</f>
        <v>29412</v>
      </c>
      <c r="V397">
        <v>18931</v>
      </c>
    </row>
    <row r="398" spans="1:22" hidden="1" x14ac:dyDescent="0.3">
      <c r="A398">
        <v>66824417</v>
      </c>
      <c r="B398">
        <v>207473</v>
      </c>
      <c r="C398">
        <v>930897</v>
      </c>
      <c r="D398">
        <v>12019</v>
      </c>
      <c r="E398">
        <v>7043</v>
      </c>
      <c r="F398">
        <v>2</v>
      </c>
      <c r="G398">
        <v>0</v>
      </c>
      <c r="H398">
        <v>0</v>
      </c>
      <c r="I398" s="15">
        <v>45406</v>
      </c>
      <c r="J398" s="11">
        <v>45406</v>
      </c>
      <c r="K398">
        <v>4</v>
      </c>
      <c r="L398" t="s">
        <v>255</v>
      </c>
      <c r="M398" t="s">
        <v>39</v>
      </c>
      <c r="N398" t="s">
        <v>15</v>
      </c>
      <c r="O398">
        <v>24038</v>
      </c>
      <c r="P398" t="s">
        <v>22</v>
      </c>
      <c r="Q398">
        <v>9952</v>
      </c>
      <c r="R398" s="16">
        <f>delivered_orders_table[[#This Row],[price]]*delivered_orders_table[[#This Row],[quantity]]</f>
        <v>24038</v>
      </c>
      <c r="V398">
        <v>24717</v>
      </c>
    </row>
    <row r="399" spans="1:22" hidden="1" x14ac:dyDescent="0.3">
      <c r="A399">
        <v>81059199</v>
      </c>
      <c r="B399">
        <v>207473</v>
      </c>
      <c r="C399">
        <v>835988</v>
      </c>
      <c r="D399">
        <v>13619</v>
      </c>
      <c r="E399">
        <v>7043</v>
      </c>
      <c r="F399">
        <v>3</v>
      </c>
      <c r="G399">
        <v>8171.4</v>
      </c>
      <c r="H399">
        <v>20</v>
      </c>
      <c r="I399" s="15">
        <v>45391</v>
      </c>
      <c r="J399" s="11">
        <v>45391</v>
      </c>
      <c r="K399">
        <v>2</v>
      </c>
      <c r="L399" t="s">
        <v>221</v>
      </c>
      <c r="M399" t="s">
        <v>39</v>
      </c>
      <c r="N399" t="s">
        <v>15</v>
      </c>
      <c r="O399">
        <v>32685.599999999999</v>
      </c>
      <c r="P399" t="s">
        <v>20</v>
      </c>
      <c r="Q399">
        <v>11556.6</v>
      </c>
      <c r="R399" s="16">
        <f>delivered_orders_table[[#This Row],[price]]*delivered_orders_table[[#This Row],[quantity]]</f>
        <v>40857</v>
      </c>
      <c r="V399">
        <v>18058</v>
      </c>
    </row>
    <row r="400" spans="1:22" hidden="1" x14ac:dyDescent="0.3">
      <c r="A400">
        <v>52940967</v>
      </c>
      <c r="B400">
        <v>207473</v>
      </c>
      <c r="C400">
        <v>724970</v>
      </c>
      <c r="D400">
        <v>16835</v>
      </c>
      <c r="E400">
        <v>7043</v>
      </c>
      <c r="F400">
        <v>4</v>
      </c>
      <c r="G400">
        <v>0</v>
      </c>
      <c r="H400">
        <v>0</v>
      </c>
      <c r="I400" s="15">
        <v>45389</v>
      </c>
      <c r="J400" s="11">
        <v>45389</v>
      </c>
      <c r="K400">
        <v>5</v>
      </c>
      <c r="L400" t="s">
        <v>425</v>
      </c>
      <c r="M400" t="s">
        <v>39</v>
      </c>
      <c r="N400" t="s">
        <v>18</v>
      </c>
      <c r="O400">
        <v>67340</v>
      </c>
      <c r="P400" t="s">
        <v>21</v>
      </c>
      <c r="Q400">
        <v>39168</v>
      </c>
      <c r="R400" s="16">
        <f>delivered_orders_table[[#This Row],[price]]*delivered_orders_table[[#This Row],[quantity]]</f>
        <v>67340</v>
      </c>
      <c r="V400">
        <v>14431</v>
      </c>
    </row>
    <row r="401" spans="1:22" hidden="1" x14ac:dyDescent="0.3">
      <c r="A401">
        <v>46504617</v>
      </c>
      <c r="B401">
        <v>207473</v>
      </c>
      <c r="C401">
        <v>378852</v>
      </c>
      <c r="D401">
        <v>6338</v>
      </c>
      <c r="E401">
        <v>7043</v>
      </c>
      <c r="F401">
        <v>1</v>
      </c>
      <c r="G401">
        <v>0</v>
      </c>
      <c r="H401">
        <v>0</v>
      </c>
      <c r="I401" s="15">
        <v>45406</v>
      </c>
      <c r="J401" s="11">
        <v>45406</v>
      </c>
      <c r="K401">
        <v>2</v>
      </c>
      <c r="L401" t="s">
        <v>365</v>
      </c>
      <c r="M401" t="s">
        <v>39</v>
      </c>
      <c r="N401" t="s">
        <v>15</v>
      </c>
      <c r="O401">
        <v>6338</v>
      </c>
      <c r="P401" t="s">
        <v>21</v>
      </c>
      <c r="Q401">
        <v>-705</v>
      </c>
      <c r="R401" s="16">
        <f>delivered_orders_table[[#This Row],[price]]*delivered_orders_table[[#This Row],[quantity]]</f>
        <v>6338</v>
      </c>
      <c r="V401">
        <v>15687</v>
      </c>
    </row>
    <row r="402" spans="1:22" hidden="1" x14ac:dyDescent="0.3">
      <c r="A402">
        <v>27809465</v>
      </c>
      <c r="B402">
        <v>207473</v>
      </c>
      <c r="C402">
        <v>766843</v>
      </c>
      <c r="D402">
        <v>5847</v>
      </c>
      <c r="E402">
        <v>7043</v>
      </c>
      <c r="F402">
        <v>2</v>
      </c>
      <c r="G402">
        <v>0</v>
      </c>
      <c r="H402">
        <v>0</v>
      </c>
      <c r="I402" s="15">
        <v>45403</v>
      </c>
      <c r="J402" s="11">
        <v>45403</v>
      </c>
      <c r="K402">
        <v>2</v>
      </c>
      <c r="L402" t="s">
        <v>254</v>
      </c>
      <c r="M402" t="s">
        <v>39</v>
      </c>
      <c r="N402" t="s">
        <v>16</v>
      </c>
      <c r="O402">
        <v>11694</v>
      </c>
      <c r="P402" t="s">
        <v>21</v>
      </c>
      <c r="Q402">
        <v>-2392</v>
      </c>
      <c r="R402" s="16">
        <f>delivered_orders_table[[#This Row],[price]]*delivered_orders_table[[#This Row],[quantity]]</f>
        <v>11694</v>
      </c>
      <c r="V402">
        <v>15849</v>
      </c>
    </row>
    <row r="403" spans="1:22" hidden="1" x14ac:dyDescent="0.3">
      <c r="A403">
        <v>21375216</v>
      </c>
      <c r="B403">
        <v>207473</v>
      </c>
      <c r="C403">
        <v>642750</v>
      </c>
      <c r="D403">
        <v>5489</v>
      </c>
      <c r="E403">
        <v>7043</v>
      </c>
      <c r="F403">
        <v>1</v>
      </c>
      <c r="G403">
        <v>548.9</v>
      </c>
      <c r="H403">
        <v>10</v>
      </c>
      <c r="I403" s="15">
        <v>45394</v>
      </c>
      <c r="J403" s="11">
        <v>45394</v>
      </c>
      <c r="K403">
        <v>7</v>
      </c>
      <c r="L403" t="s">
        <v>438</v>
      </c>
      <c r="M403" t="s">
        <v>39</v>
      </c>
      <c r="N403" t="s">
        <v>16</v>
      </c>
      <c r="O403">
        <v>4940.1000000000004</v>
      </c>
      <c r="P403" t="s">
        <v>20</v>
      </c>
      <c r="Q403">
        <v>-2102.9</v>
      </c>
      <c r="R403" s="16">
        <f>delivered_orders_table[[#This Row],[price]]*delivered_orders_table[[#This Row],[quantity]]</f>
        <v>5489</v>
      </c>
      <c r="V403">
        <v>6049</v>
      </c>
    </row>
    <row r="404" spans="1:22" hidden="1" x14ac:dyDescent="0.3">
      <c r="A404">
        <v>49171088</v>
      </c>
      <c r="B404">
        <v>207473</v>
      </c>
      <c r="C404">
        <v>831264</v>
      </c>
      <c r="D404">
        <v>5717</v>
      </c>
      <c r="E404">
        <v>7043</v>
      </c>
      <c r="F404">
        <v>1</v>
      </c>
      <c r="G404">
        <v>285.85000000000002</v>
      </c>
      <c r="H404">
        <v>5</v>
      </c>
      <c r="I404" s="15">
        <v>45386</v>
      </c>
      <c r="J404" s="11">
        <v>45386</v>
      </c>
      <c r="K404">
        <v>7</v>
      </c>
      <c r="L404" t="s">
        <v>221</v>
      </c>
      <c r="M404" t="s">
        <v>39</v>
      </c>
      <c r="N404" t="s">
        <v>18</v>
      </c>
      <c r="O404">
        <v>5431.15</v>
      </c>
      <c r="P404" t="s">
        <v>21</v>
      </c>
      <c r="Q404">
        <v>-1611.85</v>
      </c>
      <c r="R404" s="16">
        <f>delivered_orders_table[[#This Row],[price]]*delivered_orders_table[[#This Row],[quantity]]</f>
        <v>5717</v>
      </c>
      <c r="V404">
        <v>12028</v>
      </c>
    </row>
    <row r="405" spans="1:22" hidden="1" x14ac:dyDescent="0.3">
      <c r="A405">
        <v>98376561</v>
      </c>
      <c r="B405">
        <v>216739</v>
      </c>
      <c r="C405">
        <v>402647</v>
      </c>
      <c r="D405">
        <v>13508</v>
      </c>
      <c r="E405">
        <v>3047</v>
      </c>
      <c r="F405">
        <v>1</v>
      </c>
      <c r="G405">
        <v>1350.8</v>
      </c>
      <c r="H405">
        <v>10</v>
      </c>
      <c r="I405" s="15">
        <v>45382</v>
      </c>
      <c r="J405" s="11">
        <v>45382</v>
      </c>
      <c r="K405">
        <v>3</v>
      </c>
      <c r="L405" t="s">
        <v>90</v>
      </c>
      <c r="M405" t="s">
        <v>39</v>
      </c>
      <c r="N405" t="s">
        <v>16</v>
      </c>
      <c r="O405">
        <v>12157.2</v>
      </c>
      <c r="P405" t="s">
        <v>20</v>
      </c>
      <c r="Q405">
        <v>9110.2000000000007</v>
      </c>
      <c r="R405" s="16">
        <f>delivered_orders_table[[#This Row],[price]]*delivered_orders_table[[#This Row],[quantity]]</f>
        <v>13508</v>
      </c>
      <c r="V405">
        <v>63268</v>
      </c>
    </row>
    <row r="406" spans="1:22" hidden="1" x14ac:dyDescent="0.3">
      <c r="A406">
        <v>32384662</v>
      </c>
      <c r="B406">
        <v>216739</v>
      </c>
      <c r="C406">
        <v>459414</v>
      </c>
      <c r="D406">
        <v>1260</v>
      </c>
      <c r="E406">
        <v>3047</v>
      </c>
      <c r="F406">
        <v>2</v>
      </c>
      <c r="G406">
        <v>504</v>
      </c>
      <c r="H406">
        <v>20</v>
      </c>
      <c r="I406" s="15">
        <v>45386</v>
      </c>
      <c r="J406" s="11">
        <v>45386</v>
      </c>
      <c r="K406">
        <v>4</v>
      </c>
      <c r="L406" t="s">
        <v>498</v>
      </c>
      <c r="M406" t="s">
        <v>39</v>
      </c>
      <c r="N406" t="s">
        <v>15</v>
      </c>
      <c r="O406">
        <v>2016</v>
      </c>
      <c r="P406" t="s">
        <v>23</v>
      </c>
      <c r="Q406">
        <v>-4078</v>
      </c>
      <c r="R406" s="16">
        <f>delivered_orders_table[[#This Row],[price]]*delivered_orders_table[[#This Row],[quantity]]</f>
        <v>2520</v>
      </c>
      <c r="V406">
        <v>2764</v>
      </c>
    </row>
    <row r="407" spans="1:22" hidden="1" x14ac:dyDescent="0.3">
      <c r="A407">
        <v>17620167</v>
      </c>
      <c r="B407">
        <v>216739</v>
      </c>
      <c r="C407">
        <v>724970</v>
      </c>
      <c r="D407">
        <v>6566</v>
      </c>
      <c r="E407">
        <v>3047</v>
      </c>
      <c r="F407">
        <v>2</v>
      </c>
      <c r="G407">
        <v>656.6</v>
      </c>
      <c r="H407">
        <v>5</v>
      </c>
      <c r="I407" s="15">
        <v>45381</v>
      </c>
      <c r="J407" s="11">
        <v>45381</v>
      </c>
      <c r="K407">
        <v>5</v>
      </c>
      <c r="L407" t="s">
        <v>43</v>
      </c>
      <c r="M407" t="s">
        <v>39</v>
      </c>
      <c r="N407" t="s">
        <v>15</v>
      </c>
      <c r="O407">
        <v>12475.4</v>
      </c>
      <c r="P407" t="s">
        <v>21</v>
      </c>
      <c r="Q407">
        <v>6381.4</v>
      </c>
      <c r="R407" s="16">
        <f>delivered_orders_table[[#This Row],[price]]*delivered_orders_table[[#This Row],[quantity]]</f>
        <v>13132</v>
      </c>
      <c r="V407">
        <v>35942</v>
      </c>
    </row>
    <row r="408" spans="1:22" hidden="1" x14ac:dyDescent="0.3">
      <c r="A408">
        <v>55876720</v>
      </c>
      <c r="B408">
        <v>216739</v>
      </c>
      <c r="C408">
        <v>583010</v>
      </c>
      <c r="D408">
        <v>19344</v>
      </c>
      <c r="E408">
        <v>3047</v>
      </c>
      <c r="F408">
        <v>1</v>
      </c>
      <c r="G408">
        <v>2901.6</v>
      </c>
      <c r="H408">
        <v>15</v>
      </c>
      <c r="I408" s="15">
        <v>45399</v>
      </c>
      <c r="J408" s="11">
        <v>45399</v>
      </c>
      <c r="K408">
        <v>5</v>
      </c>
      <c r="L408" t="s">
        <v>398</v>
      </c>
      <c r="M408" t="s">
        <v>39</v>
      </c>
      <c r="N408" t="s">
        <v>15</v>
      </c>
      <c r="O408">
        <v>16442.400000000001</v>
      </c>
      <c r="P408" t="s">
        <v>21</v>
      </c>
      <c r="Q408">
        <v>13395.4</v>
      </c>
      <c r="R408" s="16">
        <f>delivered_orders_table[[#This Row],[price]]*delivered_orders_table[[#This Row],[quantity]]</f>
        <v>19344</v>
      </c>
      <c r="V408">
        <v>38030</v>
      </c>
    </row>
    <row r="409" spans="1:22" hidden="1" x14ac:dyDescent="0.3">
      <c r="A409">
        <v>52681823</v>
      </c>
      <c r="B409">
        <v>216739</v>
      </c>
      <c r="C409">
        <v>786252</v>
      </c>
      <c r="D409">
        <v>14565</v>
      </c>
      <c r="E409">
        <v>3047</v>
      </c>
      <c r="F409">
        <v>1</v>
      </c>
      <c r="G409">
        <v>0</v>
      </c>
      <c r="H409">
        <v>0</v>
      </c>
      <c r="I409" s="15">
        <v>45382</v>
      </c>
      <c r="J409" s="11">
        <v>45382</v>
      </c>
      <c r="K409">
        <v>6</v>
      </c>
      <c r="L409" t="s">
        <v>444</v>
      </c>
      <c r="M409" t="s">
        <v>39</v>
      </c>
      <c r="N409" t="s">
        <v>15</v>
      </c>
      <c r="O409">
        <v>14565</v>
      </c>
      <c r="P409" t="s">
        <v>22</v>
      </c>
      <c r="Q409">
        <v>11518</v>
      </c>
      <c r="R409" s="16">
        <f>delivered_orders_table[[#This Row],[price]]*delivered_orders_table[[#This Row],[quantity]]</f>
        <v>14565</v>
      </c>
      <c r="V409">
        <v>1495</v>
      </c>
    </row>
    <row r="410" spans="1:22" hidden="1" x14ac:dyDescent="0.3">
      <c r="A410">
        <v>59961172</v>
      </c>
      <c r="B410">
        <v>216739</v>
      </c>
      <c r="C410">
        <v>436540</v>
      </c>
      <c r="D410">
        <v>8031</v>
      </c>
      <c r="E410">
        <v>3047</v>
      </c>
      <c r="F410">
        <v>1</v>
      </c>
      <c r="G410">
        <v>0</v>
      </c>
      <c r="H410">
        <v>0</v>
      </c>
      <c r="I410" s="15">
        <v>45386</v>
      </c>
      <c r="J410" s="11">
        <v>45386</v>
      </c>
      <c r="K410">
        <v>6</v>
      </c>
      <c r="L410" t="s">
        <v>44</v>
      </c>
      <c r="M410" t="s">
        <v>39</v>
      </c>
      <c r="N410" t="s">
        <v>16</v>
      </c>
      <c r="O410">
        <v>8031</v>
      </c>
      <c r="P410" t="s">
        <v>23</v>
      </c>
      <c r="Q410">
        <v>4984</v>
      </c>
      <c r="R410" s="16">
        <f>delivered_orders_table[[#This Row],[price]]*delivered_orders_table[[#This Row],[quantity]]</f>
        <v>8031</v>
      </c>
      <c r="V410">
        <v>56184</v>
      </c>
    </row>
    <row r="411" spans="1:22" hidden="1" x14ac:dyDescent="0.3">
      <c r="A411">
        <v>76038997</v>
      </c>
      <c r="B411">
        <v>216739</v>
      </c>
      <c r="C411">
        <v>402338</v>
      </c>
      <c r="D411">
        <v>10051</v>
      </c>
      <c r="E411">
        <v>3047</v>
      </c>
      <c r="F411">
        <v>3</v>
      </c>
      <c r="G411">
        <v>0</v>
      </c>
      <c r="H411">
        <v>0</v>
      </c>
      <c r="I411" s="15">
        <v>45399</v>
      </c>
      <c r="J411" s="11">
        <v>45399</v>
      </c>
      <c r="K411">
        <v>5</v>
      </c>
      <c r="L411" t="s">
        <v>398</v>
      </c>
      <c r="M411" t="s">
        <v>39</v>
      </c>
      <c r="N411" t="s">
        <v>15</v>
      </c>
      <c r="O411">
        <v>30153</v>
      </c>
      <c r="P411" t="s">
        <v>20</v>
      </c>
      <c r="Q411">
        <v>21012</v>
      </c>
      <c r="R411" s="16">
        <f>delivered_orders_table[[#This Row],[price]]*delivered_orders_table[[#This Row],[quantity]]</f>
        <v>30153</v>
      </c>
      <c r="V411">
        <v>53190</v>
      </c>
    </row>
    <row r="412" spans="1:22" hidden="1" x14ac:dyDescent="0.3">
      <c r="A412">
        <v>50486688</v>
      </c>
      <c r="B412">
        <v>216739</v>
      </c>
      <c r="C412">
        <v>841209</v>
      </c>
      <c r="D412">
        <v>19278</v>
      </c>
      <c r="E412">
        <v>3047</v>
      </c>
      <c r="F412">
        <v>1</v>
      </c>
      <c r="G412">
        <v>0</v>
      </c>
      <c r="H412">
        <v>0</v>
      </c>
      <c r="I412" s="15">
        <v>45390</v>
      </c>
      <c r="J412" s="11">
        <v>45390</v>
      </c>
      <c r="K412">
        <v>2</v>
      </c>
      <c r="L412" t="s">
        <v>44</v>
      </c>
      <c r="M412" t="s">
        <v>39</v>
      </c>
      <c r="N412" t="s">
        <v>18</v>
      </c>
      <c r="O412">
        <v>19278</v>
      </c>
      <c r="P412" t="s">
        <v>20</v>
      </c>
      <c r="Q412">
        <v>16231</v>
      </c>
      <c r="R412" s="16">
        <f>delivered_orders_table[[#This Row],[price]]*delivered_orders_table[[#This Row],[quantity]]</f>
        <v>19278</v>
      </c>
      <c r="V412">
        <v>11199</v>
      </c>
    </row>
    <row r="413" spans="1:22" hidden="1" x14ac:dyDescent="0.3">
      <c r="A413">
        <v>67610401</v>
      </c>
      <c r="B413">
        <v>216739</v>
      </c>
      <c r="C413">
        <v>485647</v>
      </c>
      <c r="D413">
        <v>8563</v>
      </c>
      <c r="E413">
        <v>3047</v>
      </c>
      <c r="F413">
        <v>2</v>
      </c>
      <c r="G413">
        <v>0</v>
      </c>
      <c r="H413">
        <v>0</v>
      </c>
      <c r="I413" s="15">
        <v>45392</v>
      </c>
      <c r="J413" s="11">
        <v>45392</v>
      </c>
      <c r="K413">
        <v>1</v>
      </c>
      <c r="L413" t="s">
        <v>221</v>
      </c>
      <c r="M413" t="s">
        <v>39</v>
      </c>
      <c r="N413" t="s">
        <v>17</v>
      </c>
      <c r="O413">
        <v>17126</v>
      </c>
      <c r="P413" t="s">
        <v>21</v>
      </c>
      <c r="Q413">
        <v>11032</v>
      </c>
      <c r="R413" s="16">
        <f>delivered_orders_table[[#This Row],[price]]*delivered_orders_table[[#This Row],[quantity]]</f>
        <v>17126</v>
      </c>
      <c r="V413">
        <v>31276</v>
      </c>
    </row>
    <row r="414" spans="1:22" hidden="1" x14ac:dyDescent="0.3">
      <c r="A414">
        <v>41426254</v>
      </c>
      <c r="B414">
        <v>216739</v>
      </c>
      <c r="C414">
        <v>561083</v>
      </c>
      <c r="D414">
        <v>12472</v>
      </c>
      <c r="E414">
        <v>3047</v>
      </c>
      <c r="F414">
        <v>1</v>
      </c>
      <c r="G414">
        <v>1247.2</v>
      </c>
      <c r="H414">
        <v>10</v>
      </c>
      <c r="I414" s="15">
        <v>45395</v>
      </c>
      <c r="J414" s="11">
        <v>45395</v>
      </c>
      <c r="K414">
        <v>5</v>
      </c>
      <c r="L414" t="s">
        <v>484</v>
      </c>
      <c r="M414" t="s">
        <v>39</v>
      </c>
      <c r="N414" t="s">
        <v>15</v>
      </c>
      <c r="O414">
        <v>11224.8</v>
      </c>
      <c r="P414" t="s">
        <v>20</v>
      </c>
      <c r="Q414">
        <v>8177.8</v>
      </c>
      <c r="R414" s="16">
        <f>delivered_orders_table[[#This Row],[price]]*delivered_orders_table[[#This Row],[quantity]]</f>
        <v>12472</v>
      </c>
      <c r="V414">
        <v>3052</v>
      </c>
    </row>
    <row r="415" spans="1:22" hidden="1" x14ac:dyDescent="0.3">
      <c r="A415">
        <v>88222933</v>
      </c>
      <c r="B415">
        <v>671858</v>
      </c>
      <c r="C415">
        <v>802819</v>
      </c>
      <c r="D415">
        <v>15921</v>
      </c>
      <c r="E415">
        <v>5308</v>
      </c>
      <c r="F415">
        <v>1</v>
      </c>
      <c r="G415">
        <v>0</v>
      </c>
      <c r="H415">
        <v>0</v>
      </c>
      <c r="I415" s="15">
        <v>45385</v>
      </c>
      <c r="J415" s="11">
        <v>45385</v>
      </c>
      <c r="K415">
        <v>2</v>
      </c>
      <c r="L415" t="s">
        <v>526</v>
      </c>
      <c r="M415" t="s">
        <v>39</v>
      </c>
      <c r="N415" t="s">
        <v>18</v>
      </c>
      <c r="O415">
        <v>15921</v>
      </c>
      <c r="P415" t="s">
        <v>23</v>
      </c>
      <c r="Q415">
        <v>10613</v>
      </c>
      <c r="R415" s="16">
        <f>delivered_orders_table[[#This Row],[price]]*delivered_orders_table[[#This Row],[quantity]]</f>
        <v>15921</v>
      </c>
      <c r="V415">
        <v>38798</v>
      </c>
    </row>
    <row r="416" spans="1:22" hidden="1" x14ac:dyDescent="0.3">
      <c r="A416">
        <v>68211760</v>
      </c>
      <c r="B416">
        <v>671858</v>
      </c>
      <c r="C416">
        <v>632373</v>
      </c>
      <c r="D416">
        <v>8544</v>
      </c>
      <c r="E416">
        <v>5308</v>
      </c>
      <c r="F416">
        <v>1</v>
      </c>
      <c r="G416">
        <v>427.2</v>
      </c>
      <c r="H416">
        <v>5</v>
      </c>
      <c r="I416" s="15">
        <v>45395</v>
      </c>
      <c r="J416" s="11">
        <v>45395</v>
      </c>
      <c r="K416">
        <v>3</v>
      </c>
      <c r="L416" t="s">
        <v>426</v>
      </c>
      <c r="M416" t="s">
        <v>39</v>
      </c>
      <c r="N416" t="s">
        <v>18</v>
      </c>
      <c r="O416">
        <v>8116.8</v>
      </c>
      <c r="P416" t="s">
        <v>21</v>
      </c>
      <c r="Q416">
        <v>2808.8</v>
      </c>
      <c r="R416" s="16">
        <f>delivered_orders_table[[#This Row],[price]]*delivered_orders_table[[#This Row],[quantity]]</f>
        <v>8544</v>
      </c>
      <c r="V416">
        <v>42573</v>
      </c>
    </row>
    <row r="417" spans="1:22" hidden="1" x14ac:dyDescent="0.3">
      <c r="A417">
        <v>56153339</v>
      </c>
      <c r="B417">
        <v>671858</v>
      </c>
      <c r="C417">
        <v>802819</v>
      </c>
      <c r="D417">
        <v>7236</v>
      </c>
      <c r="E417">
        <v>5308</v>
      </c>
      <c r="F417">
        <v>1</v>
      </c>
      <c r="G417">
        <v>0</v>
      </c>
      <c r="H417">
        <v>0</v>
      </c>
      <c r="I417" s="15">
        <v>45400</v>
      </c>
      <c r="J417" s="11">
        <v>45400</v>
      </c>
      <c r="K417">
        <v>1</v>
      </c>
      <c r="L417" t="s">
        <v>438</v>
      </c>
      <c r="M417" t="s">
        <v>39</v>
      </c>
      <c r="N417" t="s">
        <v>17</v>
      </c>
      <c r="O417">
        <v>7236</v>
      </c>
      <c r="P417" t="s">
        <v>20</v>
      </c>
      <c r="Q417">
        <v>1928</v>
      </c>
      <c r="R417" s="16">
        <f>delivered_orders_table[[#This Row],[price]]*delivered_orders_table[[#This Row],[quantity]]</f>
        <v>7236</v>
      </c>
      <c r="V417">
        <v>10990</v>
      </c>
    </row>
    <row r="418" spans="1:22" hidden="1" x14ac:dyDescent="0.3">
      <c r="A418">
        <v>52799022</v>
      </c>
      <c r="B418">
        <v>671858</v>
      </c>
      <c r="C418">
        <v>631736</v>
      </c>
      <c r="D418">
        <v>16812</v>
      </c>
      <c r="E418">
        <v>5308</v>
      </c>
      <c r="F418">
        <v>2</v>
      </c>
      <c r="G418">
        <v>0</v>
      </c>
      <c r="H418">
        <v>0</v>
      </c>
      <c r="I418" s="15">
        <v>45381</v>
      </c>
      <c r="J418" s="11">
        <v>45381</v>
      </c>
      <c r="K418">
        <v>5</v>
      </c>
      <c r="L418" t="s">
        <v>43</v>
      </c>
      <c r="M418" t="s">
        <v>39</v>
      </c>
      <c r="N418" t="s">
        <v>17</v>
      </c>
      <c r="O418">
        <v>33624</v>
      </c>
      <c r="P418" t="s">
        <v>22</v>
      </c>
      <c r="Q418">
        <v>23008</v>
      </c>
      <c r="R418" s="16">
        <f>delivered_orders_table[[#This Row],[price]]*delivered_orders_table[[#This Row],[quantity]]</f>
        <v>33624</v>
      </c>
      <c r="V418">
        <v>10133</v>
      </c>
    </row>
    <row r="419" spans="1:22" hidden="1" x14ac:dyDescent="0.3">
      <c r="A419">
        <v>91549765</v>
      </c>
      <c r="B419">
        <v>671858</v>
      </c>
      <c r="C419">
        <v>632373</v>
      </c>
      <c r="D419">
        <v>3813</v>
      </c>
      <c r="E419">
        <v>5308</v>
      </c>
      <c r="F419">
        <v>1</v>
      </c>
      <c r="G419">
        <v>190.65</v>
      </c>
      <c r="H419">
        <v>5</v>
      </c>
      <c r="I419" s="15">
        <v>45396</v>
      </c>
      <c r="J419" s="11">
        <v>45396</v>
      </c>
      <c r="K419">
        <v>3</v>
      </c>
      <c r="L419" t="s">
        <v>450</v>
      </c>
      <c r="M419" t="s">
        <v>39</v>
      </c>
      <c r="N419" t="s">
        <v>16</v>
      </c>
      <c r="O419">
        <v>3622.35</v>
      </c>
      <c r="P419" t="s">
        <v>21</v>
      </c>
      <c r="Q419">
        <v>-1685.65</v>
      </c>
      <c r="R419" s="16">
        <f>delivered_orders_table[[#This Row],[price]]*delivered_orders_table[[#This Row],[quantity]]</f>
        <v>3813</v>
      </c>
      <c r="V419">
        <v>12782</v>
      </c>
    </row>
    <row r="420" spans="1:22" hidden="1" x14ac:dyDescent="0.3">
      <c r="A420">
        <v>88786439</v>
      </c>
      <c r="B420">
        <v>671858</v>
      </c>
      <c r="C420">
        <v>864343</v>
      </c>
      <c r="D420">
        <v>8332</v>
      </c>
      <c r="E420">
        <v>5308</v>
      </c>
      <c r="F420">
        <v>1</v>
      </c>
      <c r="G420">
        <v>0</v>
      </c>
      <c r="H420">
        <v>0</v>
      </c>
      <c r="I420" s="15">
        <v>45386</v>
      </c>
      <c r="J420" s="11">
        <v>45386</v>
      </c>
      <c r="K420">
        <v>5</v>
      </c>
      <c r="L420" t="s">
        <v>539</v>
      </c>
      <c r="M420" t="s">
        <v>39</v>
      </c>
      <c r="N420" t="s">
        <v>15</v>
      </c>
      <c r="O420">
        <v>8332</v>
      </c>
      <c r="P420" t="s">
        <v>22</v>
      </c>
      <c r="Q420">
        <v>3024</v>
      </c>
      <c r="R420" s="16">
        <f>delivered_orders_table[[#This Row],[price]]*delivered_orders_table[[#This Row],[quantity]]</f>
        <v>8332</v>
      </c>
      <c r="V420">
        <v>2901</v>
      </c>
    </row>
    <row r="421" spans="1:22" hidden="1" x14ac:dyDescent="0.3">
      <c r="A421">
        <v>33591471</v>
      </c>
      <c r="B421">
        <v>770487</v>
      </c>
      <c r="C421">
        <v>377715</v>
      </c>
      <c r="D421">
        <v>9123</v>
      </c>
      <c r="E421">
        <v>7859</v>
      </c>
      <c r="F421">
        <v>2</v>
      </c>
      <c r="G421">
        <v>0</v>
      </c>
      <c r="H421">
        <v>0</v>
      </c>
      <c r="I421" s="15">
        <v>45391</v>
      </c>
      <c r="J421" s="11">
        <v>45391</v>
      </c>
      <c r="K421">
        <v>2</v>
      </c>
      <c r="L421" t="s">
        <v>221</v>
      </c>
      <c r="M421" t="s">
        <v>39</v>
      </c>
      <c r="N421" t="s">
        <v>16</v>
      </c>
      <c r="O421">
        <v>18246</v>
      </c>
      <c r="P421" t="s">
        <v>22</v>
      </c>
      <c r="Q421">
        <v>2528</v>
      </c>
      <c r="R421" s="16">
        <f>delivered_orders_table[[#This Row],[price]]*delivered_orders_table[[#This Row],[quantity]]</f>
        <v>18246</v>
      </c>
      <c r="V421">
        <v>4226</v>
      </c>
    </row>
    <row r="422" spans="1:22" hidden="1" x14ac:dyDescent="0.3">
      <c r="A422">
        <v>51027069</v>
      </c>
      <c r="B422">
        <v>770487</v>
      </c>
      <c r="C422">
        <v>973422</v>
      </c>
      <c r="D422">
        <v>17048</v>
      </c>
      <c r="E422">
        <v>7859</v>
      </c>
      <c r="F422">
        <v>2</v>
      </c>
      <c r="G422">
        <v>0</v>
      </c>
      <c r="H422">
        <v>0</v>
      </c>
      <c r="I422" s="15">
        <v>45381</v>
      </c>
      <c r="J422" s="11">
        <v>45381</v>
      </c>
      <c r="K422">
        <v>2</v>
      </c>
      <c r="L422" t="s">
        <v>89</v>
      </c>
      <c r="M422" t="s">
        <v>39</v>
      </c>
      <c r="N422" t="s">
        <v>15</v>
      </c>
      <c r="O422">
        <v>34096</v>
      </c>
      <c r="P422" t="s">
        <v>20</v>
      </c>
      <c r="Q422">
        <v>18378</v>
      </c>
      <c r="R422" s="16">
        <f>delivered_orders_table[[#This Row],[price]]*delivered_orders_table[[#This Row],[quantity]]</f>
        <v>34096</v>
      </c>
      <c r="V422">
        <v>19241</v>
      </c>
    </row>
    <row r="423" spans="1:22" hidden="1" x14ac:dyDescent="0.3">
      <c r="A423">
        <v>70779921</v>
      </c>
      <c r="B423">
        <v>770487</v>
      </c>
      <c r="C423">
        <v>413588</v>
      </c>
      <c r="D423">
        <v>11846</v>
      </c>
      <c r="E423">
        <v>7859</v>
      </c>
      <c r="F423">
        <v>2</v>
      </c>
      <c r="G423">
        <v>3553.8</v>
      </c>
      <c r="H423">
        <v>15</v>
      </c>
      <c r="I423" s="15">
        <v>45393</v>
      </c>
      <c r="J423" s="11">
        <v>45393</v>
      </c>
      <c r="K423">
        <v>4</v>
      </c>
      <c r="L423" t="s">
        <v>435</v>
      </c>
      <c r="M423" t="s">
        <v>39</v>
      </c>
      <c r="N423" t="s">
        <v>15</v>
      </c>
      <c r="O423">
        <v>20138.2</v>
      </c>
      <c r="P423" t="s">
        <v>23</v>
      </c>
      <c r="Q423">
        <v>4420.2</v>
      </c>
      <c r="R423" s="16">
        <f>delivered_orders_table[[#This Row],[price]]*delivered_orders_table[[#This Row],[quantity]]</f>
        <v>23692</v>
      </c>
      <c r="V423">
        <v>3416</v>
      </c>
    </row>
    <row r="424" spans="1:22" hidden="1" x14ac:dyDescent="0.3">
      <c r="A424">
        <v>10582186</v>
      </c>
      <c r="B424">
        <v>770487</v>
      </c>
      <c r="C424">
        <v>625146</v>
      </c>
      <c r="D424">
        <v>18532</v>
      </c>
      <c r="E424">
        <v>7859</v>
      </c>
      <c r="F424">
        <v>1</v>
      </c>
      <c r="G424">
        <v>0</v>
      </c>
      <c r="H424">
        <v>0</v>
      </c>
      <c r="I424" s="15">
        <v>45392</v>
      </c>
      <c r="J424" s="11">
        <v>45392</v>
      </c>
      <c r="K424">
        <v>5</v>
      </c>
      <c r="L424" t="s">
        <v>435</v>
      </c>
      <c r="M424" t="s">
        <v>39</v>
      </c>
      <c r="N424" t="s">
        <v>16</v>
      </c>
      <c r="O424">
        <v>18532</v>
      </c>
      <c r="P424" t="s">
        <v>20</v>
      </c>
      <c r="Q424">
        <v>10673</v>
      </c>
      <c r="R424" s="16">
        <f>delivered_orders_table[[#This Row],[price]]*delivered_orders_table[[#This Row],[quantity]]</f>
        <v>18532</v>
      </c>
      <c r="V424">
        <v>3985</v>
      </c>
    </row>
    <row r="425" spans="1:22" hidden="1" x14ac:dyDescent="0.3">
      <c r="A425">
        <v>37101146</v>
      </c>
      <c r="B425">
        <v>770487</v>
      </c>
      <c r="C425">
        <v>617375</v>
      </c>
      <c r="D425">
        <v>16346</v>
      </c>
      <c r="E425">
        <v>7859</v>
      </c>
      <c r="F425">
        <v>1</v>
      </c>
      <c r="G425">
        <v>0</v>
      </c>
      <c r="H425">
        <v>0</v>
      </c>
      <c r="I425" s="15">
        <v>45379</v>
      </c>
      <c r="J425" s="11">
        <v>45379</v>
      </c>
      <c r="K425">
        <v>7</v>
      </c>
      <c r="L425" t="s">
        <v>43</v>
      </c>
      <c r="M425" t="s">
        <v>39</v>
      </c>
      <c r="N425" t="s">
        <v>18</v>
      </c>
      <c r="O425">
        <v>16346</v>
      </c>
      <c r="P425" t="s">
        <v>23</v>
      </c>
      <c r="Q425">
        <v>8487</v>
      </c>
      <c r="R425" s="16">
        <f>delivered_orders_table[[#This Row],[price]]*delivered_orders_table[[#This Row],[quantity]]</f>
        <v>16346</v>
      </c>
      <c r="V425">
        <v>11703</v>
      </c>
    </row>
    <row r="426" spans="1:22" hidden="1" x14ac:dyDescent="0.3">
      <c r="A426">
        <v>35499255</v>
      </c>
      <c r="B426">
        <v>770487</v>
      </c>
      <c r="C426">
        <v>361618</v>
      </c>
      <c r="D426">
        <v>17477</v>
      </c>
      <c r="E426">
        <v>7859</v>
      </c>
      <c r="F426">
        <v>1</v>
      </c>
      <c r="G426">
        <v>1747.7</v>
      </c>
      <c r="H426">
        <v>10</v>
      </c>
      <c r="I426" s="15">
        <v>45405</v>
      </c>
      <c r="J426" s="11">
        <v>45405</v>
      </c>
      <c r="K426">
        <v>2</v>
      </c>
      <c r="L426" t="s">
        <v>544</v>
      </c>
      <c r="M426" t="s">
        <v>39</v>
      </c>
      <c r="N426" t="s">
        <v>15</v>
      </c>
      <c r="O426">
        <v>15729.3</v>
      </c>
      <c r="P426" t="s">
        <v>20</v>
      </c>
      <c r="Q426">
        <v>7870.3</v>
      </c>
      <c r="R426" s="16">
        <f>delivered_orders_table[[#This Row],[price]]*delivered_orders_table[[#This Row],[quantity]]</f>
        <v>17477</v>
      </c>
      <c r="V426">
        <v>10942</v>
      </c>
    </row>
    <row r="427" spans="1:22" hidden="1" x14ac:dyDescent="0.3">
      <c r="A427">
        <v>91460345</v>
      </c>
      <c r="B427">
        <v>770487</v>
      </c>
      <c r="C427">
        <v>213721</v>
      </c>
      <c r="D427">
        <v>12659</v>
      </c>
      <c r="E427">
        <v>7859</v>
      </c>
      <c r="F427">
        <v>1</v>
      </c>
      <c r="G427">
        <v>0</v>
      </c>
      <c r="H427">
        <v>0</v>
      </c>
      <c r="I427" s="15">
        <v>45385</v>
      </c>
      <c r="J427" s="11">
        <v>45385</v>
      </c>
      <c r="K427">
        <v>1</v>
      </c>
      <c r="L427" t="s">
        <v>43</v>
      </c>
      <c r="M427" t="s">
        <v>39</v>
      </c>
      <c r="N427" t="s">
        <v>15</v>
      </c>
      <c r="O427">
        <v>12659</v>
      </c>
      <c r="P427" t="s">
        <v>22</v>
      </c>
      <c r="Q427">
        <v>4800</v>
      </c>
      <c r="R427" s="16">
        <f>delivered_orders_table[[#This Row],[price]]*delivered_orders_table[[#This Row],[quantity]]</f>
        <v>12659</v>
      </c>
      <c r="V427">
        <v>38406</v>
      </c>
    </row>
    <row r="428" spans="1:22" hidden="1" x14ac:dyDescent="0.3">
      <c r="A428">
        <v>56751880</v>
      </c>
      <c r="B428">
        <v>770487</v>
      </c>
      <c r="C428">
        <v>794587</v>
      </c>
      <c r="D428">
        <v>16998</v>
      </c>
      <c r="E428">
        <v>7859</v>
      </c>
      <c r="F428">
        <v>1</v>
      </c>
      <c r="G428">
        <v>0</v>
      </c>
      <c r="H428">
        <v>0</v>
      </c>
      <c r="I428" s="15">
        <v>45389</v>
      </c>
      <c r="J428" s="11">
        <v>45389</v>
      </c>
      <c r="K428">
        <v>1</v>
      </c>
      <c r="L428" t="s">
        <v>498</v>
      </c>
      <c r="M428" t="s">
        <v>39</v>
      </c>
      <c r="N428" t="s">
        <v>17</v>
      </c>
      <c r="O428">
        <v>16998</v>
      </c>
      <c r="P428" t="s">
        <v>22</v>
      </c>
      <c r="Q428">
        <v>9139</v>
      </c>
      <c r="R428" s="16">
        <f>delivered_orders_table[[#This Row],[price]]*delivered_orders_table[[#This Row],[quantity]]</f>
        <v>16998</v>
      </c>
      <c r="V428">
        <v>8919</v>
      </c>
    </row>
    <row r="429" spans="1:22" hidden="1" x14ac:dyDescent="0.3">
      <c r="A429">
        <v>69691437</v>
      </c>
      <c r="B429">
        <v>770487</v>
      </c>
      <c r="C429">
        <v>927912</v>
      </c>
      <c r="D429">
        <v>2696</v>
      </c>
      <c r="E429">
        <v>7859</v>
      </c>
      <c r="F429">
        <v>4</v>
      </c>
      <c r="G429">
        <v>539.20000000000005</v>
      </c>
      <c r="H429">
        <v>5</v>
      </c>
      <c r="I429" s="15">
        <v>45380</v>
      </c>
      <c r="J429" s="11">
        <v>45380</v>
      </c>
      <c r="K429">
        <v>5</v>
      </c>
      <c r="L429" t="s">
        <v>90</v>
      </c>
      <c r="M429" t="s">
        <v>39</v>
      </c>
      <c r="N429" t="s">
        <v>15</v>
      </c>
      <c r="O429">
        <v>10244.799999999999</v>
      </c>
      <c r="P429" t="s">
        <v>21</v>
      </c>
      <c r="Q429">
        <v>-21191.200000000001</v>
      </c>
      <c r="R429" s="16">
        <f>delivered_orders_table[[#This Row],[price]]*delivered_orders_table[[#This Row],[quantity]]</f>
        <v>10784</v>
      </c>
      <c r="V429">
        <v>14933</v>
      </c>
    </row>
    <row r="430" spans="1:22" hidden="1" x14ac:dyDescent="0.3">
      <c r="A430">
        <v>51395738</v>
      </c>
      <c r="B430">
        <v>770487</v>
      </c>
      <c r="C430">
        <v>306142</v>
      </c>
      <c r="D430">
        <v>17048</v>
      </c>
      <c r="E430">
        <v>7859</v>
      </c>
      <c r="F430">
        <v>2</v>
      </c>
      <c r="G430">
        <v>3409.6</v>
      </c>
      <c r="H430">
        <v>10</v>
      </c>
      <c r="I430" s="15">
        <v>45155</v>
      </c>
      <c r="J430" s="11">
        <v>45155</v>
      </c>
      <c r="K430">
        <v>1</v>
      </c>
      <c r="L430" t="s">
        <v>381</v>
      </c>
      <c r="M430" t="s">
        <v>39</v>
      </c>
      <c r="N430" t="s">
        <v>17</v>
      </c>
      <c r="O430">
        <v>30686.400000000001</v>
      </c>
      <c r="P430" t="s">
        <v>22</v>
      </c>
      <c r="Q430">
        <v>14968.4</v>
      </c>
      <c r="R430" s="16">
        <f>delivered_orders_table[[#This Row],[price]]*delivered_orders_table[[#This Row],[quantity]]</f>
        <v>34096</v>
      </c>
      <c r="V430">
        <v>8224</v>
      </c>
    </row>
    <row r="431" spans="1:22" hidden="1" x14ac:dyDescent="0.3">
      <c r="A431">
        <v>63765155</v>
      </c>
      <c r="B431">
        <v>770487</v>
      </c>
      <c r="C431">
        <v>830025</v>
      </c>
      <c r="D431">
        <v>8285</v>
      </c>
      <c r="E431">
        <v>7859</v>
      </c>
      <c r="F431">
        <v>2</v>
      </c>
      <c r="G431">
        <v>0</v>
      </c>
      <c r="H431">
        <v>0</v>
      </c>
      <c r="I431" s="15">
        <v>45152</v>
      </c>
      <c r="J431" s="11">
        <v>45152</v>
      </c>
      <c r="K431">
        <v>5</v>
      </c>
      <c r="L431" t="s">
        <v>428</v>
      </c>
      <c r="M431" t="s">
        <v>39</v>
      </c>
      <c r="N431" t="s">
        <v>17</v>
      </c>
      <c r="O431">
        <v>16570</v>
      </c>
      <c r="P431" t="s">
        <v>21</v>
      </c>
      <c r="Q431">
        <v>852</v>
      </c>
      <c r="R431" s="16">
        <f>delivered_orders_table[[#This Row],[price]]*delivered_orders_table[[#This Row],[quantity]]</f>
        <v>16570</v>
      </c>
      <c r="V431">
        <v>12427</v>
      </c>
    </row>
    <row r="432" spans="1:22" hidden="1" x14ac:dyDescent="0.3">
      <c r="A432">
        <v>87161840</v>
      </c>
      <c r="B432">
        <v>770487</v>
      </c>
      <c r="C432">
        <v>673546</v>
      </c>
      <c r="D432">
        <v>18049</v>
      </c>
      <c r="E432">
        <v>7859</v>
      </c>
      <c r="F432">
        <v>2</v>
      </c>
      <c r="G432">
        <v>0</v>
      </c>
      <c r="H432">
        <v>0</v>
      </c>
      <c r="I432" s="15">
        <v>45147</v>
      </c>
      <c r="J432" s="11">
        <v>45147</v>
      </c>
      <c r="K432">
        <v>5</v>
      </c>
      <c r="L432" t="s">
        <v>336</v>
      </c>
      <c r="M432" t="s">
        <v>39</v>
      </c>
      <c r="N432" t="s">
        <v>152</v>
      </c>
      <c r="O432">
        <v>36098</v>
      </c>
      <c r="P432" t="s">
        <v>21</v>
      </c>
      <c r="Q432">
        <v>20380</v>
      </c>
      <c r="R432" s="16">
        <f>delivered_orders_table[[#This Row],[price]]*delivered_orders_table[[#This Row],[quantity]]</f>
        <v>36098</v>
      </c>
      <c r="V432">
        <v>17026</v>
      </c>
    </row>
    <row r="433" spans="1:22" hidden="1" x14ac:dyDescent="0.3">
      <c r="A433">
        <v>24490391</v>
      </c>
      <c r="B433">
        <v>770487</v>
      </c>
      <c r="C433">
        <v>300932</v>
      </c>
      <c r="D433">
        <v>4961</v>
      </c>
      <c r="E433">
        <v>7859</v>
      </c>
      <c r="F433">
        <v>1</v>
      </c>
      <c r="G433">
        <v>0</v>
      </c>
      <c r="H433">
        <v>0</v>
      </c>
      <c r="I433" s="15">
        <v>45152</v>
      </c>
      <c r="J433" s="11">
        <v>45152</v>
      </c>
      <c r="K433">
        <v>1</v>
      </c>
      <c r="L433" t="s">
        <v>431</v>
      </c>
      <c r="M433" t="s">
        <v>39</v>
      </c>
      <c r="N433" t="s">
        <v>15</v>
      </c>
      <c r="O433">
        <v>4961</v>
      </c>
      <c r="P433" t="s">
        <v>22</v>
      </c>
      <c r="Q433">
        <v>-2898</v>
      </c>
      <c r="R433" s="16">
        <f>delivered_orders_table[[#This Row],[price]]*delivered_orders_table[[#This Row],[quantity]]</f>
        <v>4961</v>
      </c>
      <c r="V433">
        <v>19826</v>
      </c>
    </row>
    <row r="434" spans="1:22" hidden="1" x14ac:dyDescent="0.3">
      <c r="A434">
        <v>63437398</v>
      </c>
      <c r="B434">
        <v>770487</v>
      </c>
      <c r="C434">
        <v>441535</v>
      </c>
      <c r="D434">
        <v>877</v>
      </c>
      <c r="E434">
        <v>7859</v>
      </c>
      <c r="F434">
        <v>1</v>
      </c>
      <c r="G434">
        <v>0</v>
      </c>
      <c r="H434">
        <v>0</v>
      </c>
      <c r="I434" s="15">
        <v>45152</v>
      </c>
      <c r="J434" s="11">
        <v>45152</v>
      </c>
      <c r="K434">
        <v>5</v>
      </c>
      <c r="L434" t="s">
        <v>428</v>
      </c>
      <c r="M434" t="s">
        <v>39</v>
      </c>
      <c r="N434" t="s">
        <v>16</v>
      </c>
      <c r="O434">
        <v>877</v>
      </c>
      <c r="P434" t="s">
        <v>21</v>
      </c>
      <c r="Q434">
        <v>-6982</v>
      </c>
      <c r="R434" s="16">
        <f>delivered_orders_table[[#This Row],[price]]*delivered_orders_table[[#This Row],[quantity]]</f>
        <v>877</v>
      </c>
      <c r="V434">
        <v>8244</v>
      </c>
    </row>
    <row r="435" spans="1:22" hidden="1" x14ac:dyDescent="0.3">
      <c r="A435">
        <v>82398083</v>
      </c>
      <c r="B435">
        <v>770487</v>
      </c>
      <c r="C435">
        <v>715895</v>
      </c>
      <c r="D435">
        <v>5301</v>
      </c>
      <c r="E435">
        <v>7859</v>
      </c>
      <c r="F435">
        <v>2</v>
      </c>
      <c r="G435">
        <v>0</v>
      </c>
      <c r="H435">
        <v>0</v>
      </c>
      <c r="I435" s="15">
        <v>45134</v>
      </c>
      <c r="J435" s="11">
        <v>45134</v>
      </c>
      <c r="K435">
        <v>5</v>
      </c>
      <c r="L435" t="s">
        <v>278</v>
      </c>
      <c r="M435" t="s">
        <v>39</v>
      </c>
      <c r="N435" t="s">
        <v>16</v>
      </c>
      <c r="O435">
        <v>10602</v>
      </c>
      <c r="P435" t="s">
        <v>21</v>
      </c>
      <c r="Q435">
        <v>-5116</v>
      </c>
      <c r="R435" s="16">
        <f>delivered_orders_table[[#This Row],[price]]*delivered_orders_table[[#This Row],[quantity]]</f>
        <v>10602</v>
      </c>
      <c r="V435">
        <v>7351</v>
      </c>
    </row>
    <row r="436" spans="1:22" hidden="1" x14ac:dyDescent="0.3">
      <c r="A436">
        <v>47111151</v>
      </c>
      <c r="B436">
        <v>770487</v>
      </c>
      <c r="C436">
        <v>755552</v>
      </c>
      <c r="D436">
        <v>17655</v>
      </c>
      <c r="E436">
        <v>7859</v>
      </c>
      <c r="F436">
        <v>1</v>
      </c>
      <c r="G436">
        <v>0</v>
      </c>
      <c r="H436">
        <v>0</v>
      </c>
      <c r="I436" s="15">
        <v>45161</v>
      </c>
      <c r="J436" s="11">
        <v>45161</v>
      </c>
      <c r="K436">
        <v>6</v>
      </c>
      <c r="L436" t="s">
        <v>249</v>
      </c>
      <c r="M436" t="s">
        <v>39</v>
      </c>
      <c r="N436" t="s">
        <v>17</v>
      </c>
      <c r="O436">
        <v>17655</v>
      </c>
      <c r="P436" t="s">
        <v>22</v>
      </c>
      <c r="Q436">
        <v>9796</v>
      </c>
      <c r="R436" s="16">
        <f>delivered_orders_table[[#This Row],[price]]*delivered_orders_table[[#This Row],[quantity]]</f>
        <v>17655</v>
      </c>
      <c r="V436">
        <v>34548</v>
      </c>
    </row>
    <row r="437" spans="1:22" hidden="1" x14ac:dyDescent="0.3">
      <c r="A437">
        <v>88763056</v>
      </c>
      <c r="B437">
        <v>216739</v>
      </c>
      <c r="C437">
        <v>893223</v>
      </c>
      <c r="D437">
        <v>8575</v>
      </c>
      <c r="E437">
        <v>3047</v>
      </c>
      <c r="F437">
        <v>1</v>
      </c>
      <c r="G437">
        <v>1286.25</v>
      </c>
      <c r="H437">
        <v>15</v>
      </c>
      <c r="I437" s="15">
        <v>45166</v>
      </c>
      <c r="J437" s="11">
        <v>45166</v>
      </c>
      <c r="K437">
        <v>1</v>
      </c>
      <c r="L437" t="s">
        <v>249</v>
      </c>
      <c r="M437" t="s">
        <v>39</v>
      </c>
      <c r="N437" t="s">
        <v>16</v>
      </c>
      <c r="O437">
        <v>7288.75</v>
      </c>
      <c r="P437" t="s">
        <v>23</v>
      </c>
      <c r="Q437">
        <v>4241.75</v>
      </c>
      <c r="R437" s="16">
        <f>delivered_orders_table[[#This Row],[price]]*delivered_orders_table[[#This Row],[quantity]]</f>
        <v>8575</v>
      </c>
      <c r="V437">
        <v>9252</v>
      </c>
    </row>
    <row r="438" spans="1:22" hidden="1" x14ac:dyDescent="0.3">
      <c r="A438">
        <v>47763008</v>
      </c>
      <c r="B438">
        <v>216739</v>
      </c>
      <c r="C438">
        <v>664478</v>
      </c>
      <c r="D438">
        <v>9006</v>
      </c>
      <c r="E438">
        <v>3047</v>
      </c>
      <c r="F438">
        <v>1</v>
      </c>
      <c r="G438">
        <v>900.6</v>
      </c>
      <c r="H438">
        <v>10</v>
      </c>
      <c r="I438" s="15">
        <v>45150</v>
      </c>
      <c r="J438" s="11">
        <v>45150</v>
      </c>
      <c r="K438">
        <v>4</v>
      </c>
      <c r="L438" t="s">
        <v>114</v>
      </c>
      <c r="M438" t="s">
        <v>39</v>
      </c>
      <c r="N438" t="s">
        <v>15</v>
      </c>
      <c r="O438">
        <v>8105.4</v>
      </c>
      <c r="P438" t="s">
        <v>20</v>
      </c>
      <c r="Q438">
        <v>5058.3999999999996</v>
      </c>
      <c r="R438" s="16">
        <f>delivered_orders_table[[#This Row],[price]]*delivered_orders_table[[#This Row],[quantity]]</f>
        <v>9006</v>
      </c>
      <c r="V438">
        <v>2875</v>
      </c>
    </row>
    <row r="439" spans="1:22" hidden="1" x14ac:dyDescent="0.3">
      <c r="A439">
        <v>43275109</v>
      </c>
      <c r="B439">
        <v>216739</v>
      </c>
      <c r="C439">
        <v>313844</v>
      </c>
      <c r="D439">
        <v>19198</v>
      </c>
      <c r="E439">
        <v>3047</v>
      </c>
      <c r="F439">
        <v>2</v>
      </c>
      <c r="G439">
        <v>3839.6</v>
      </c>
      <c r="H439">
        <v>10</v>
      </c>
      <c r="I439" s="15">
        <v>45165</v>
      </c>
      <c r="J439" s="11">
        <v>45165</v>
      </c>
      <c r="K439">
        <v>1</v>
      </c>
      <c r="L439" t="s">
        <v>142</v>
      </c>
      <c r="M439" t="s">
        <v>39</v>
      </c>
      <c r="N439" t="s">
        <v>17</v>
      </c>
      <c r="O439">
        <v>34556.400000000001</v>
      </c>
      <c r="P439" t="s">
        <v>20</v>
      </c>
      <c r="Q439">
        <v>28462.400000000001</v>
      </c>
      <c r="R439" s="16">
        <f>delivered_orders_table[[#This Row],[price]]*delivered_orders_table[[#This Row],[quantity]]</f>
        <v>38396</v>
      </c>
      <c r="V439">
        <v>7970</v>
      </c>
    </row>
    <row r="440" spans="1:22" hidden="1" x14ac:dyDescent="0.3">
      <c r="A440">
        <v>14670638</v>
      </c>
      <c r="B440">
        <v>216739</v>
      </c>
      <c r="C440">
        <v>392913</v>
      </c>
      <c r="D440">
        <v>19357</v>
      </c>
      <c r="E440">
        <v>3047</v>
      </c>
      <c r="F440">
        <v>2</v>
      </c>
      <c r="G440">
        <v>0</v>
      </c>
      <c r="H440">
        <v>0</v>
      </c>
      <c r="I440" s="15">
        <v>45141</v>
      </c>
      <c r="J440" s="11">
        <v>45141</v>
      </c>
      <c r="K440">
        <v>1</v>
      </c>
      <c r="L440" t="s">
        <v>279</v>
      </c>
      <c r="M440" t="s">
        <v>39</v>
      </c>
      <c r="N440" t="s">
        <v>16</v>
      </c>
      <c r="O440">
        <v>38714</v>
      </c>
      <c r="P440" t="s">
        <v>22</v>
      </c>
      <c r="Q440">
        <v>32620</v>
      </c>
      <c r="R440" s="16">
        <f>delivered_orders_table[[#This Row],[price]]*delivered_orders_table[[#This Row],[quantity]]</f>
        <v>38714</v>
      </c>
      <c r="V440">
        <v>16482</v>
      </c>
    </row>
    <row r="441" spans="1:22" hidden="1" x14ac:dyDescent="0.3">
      <c r="A441">
        <v>20071854</v>
      </c>
      <c r="B441">
        <v>216739</v>
      </c>
      <c r="C441">
        <v>242627</v>
      </c>
      <c r="D441">
        <v>3470</v>
      </c>
      <c r="E441">
        <v>3047</v>
      </c>
      <c r="F441">
        <v>1</v>
      </c>
      <c r="G441">
        <v>0</v>
      </c>
      <c r="H441">
        <v>0</v>
      </c>
      <c r="I441" s="15">
        <v>45149</v>
      </c>
      <c r="J441" s="11">
        <v>45149</v>
      </c>
      <c r="K441">
        <v>4</v>
      </c>
      <c r="L441" t="s">
        <v>431</v>
      </c>
      <c r="M441" t="s">
        <v>39</v>
      </c>
      <c r="N441" t="s">
        <v>15</v>
      </c>
      <c r="O441">
        <v>3470</v>
      </c>
      <c r="P441" t="s">
        <v>20</v>
      </c>
      <c r="Q441">
        <v>423</v>
      </c>
      <c r="R441" s="16">
        <f>delivered_orders_table[[#This Row],[price]]*delivered_orders_table[[#This Row],[quantity]]</f>
        <v>3470</v>
      </c>
      <c r="V441">
        <v>31220</v>
      </c>
    </row>
    <row r="442" spans="1:22" hidden="1" x14ac:dyDescent="0.3">
      <c r="A442">
        <v>59370777</v>
      </c>
      <c r="B442">
        <v>216739</v>
      </c>
      <c r="C442">
        <v>210215</v>
      </c>
      <c r="D442">
        <v>14715</v>
      </c>
      <c r="E442">
        <v>3047</v>
      </c>
      <c r="F442">
        <v>1</v>
      </c>
      <c r="G442">
        <v>0</v>
      </c>
      <c r="H442">
        <v>0</v>
      </c>
      <c r="I442" s="15">
        <v>45157</v>
      </c>
      <c r="J442" s="11">
        <v>45157</v>
      </c>
      <c r="K442">
        <v>5</v>
      </c>
      <c r="L442" t="s">
        <v>189</v>
      </c>
      <c r="M442" t="s">
        <v>39</v>
      </c>
      <c r="N442" t="s">
        <v>18</v>
      </c>
      <c r="O442">
        <v>14715</v>
      </c>
      <c r="P442" t="s">
        <v>21</v>
      </c>
      <c r="Q442">
        <v>11668</v>
      </c>
      <c r="R442" s="16">
        <f>delivered_orders_table[[#This Row],[price]]*delivered_orders_table[[#This Row],[quantity]]</f>
        <v>14715</v>
      </c>
      <c r="V442">
        <v>52299</v>
      </c>
    </row>
    <row r="443" spans="1:22" hidden="1" x14ac:dyDescent="0.3">
      <c r="A443">
        <v>65250068</v>
      </c>
      <c r="B443">
        <v>216739</v>
      </c>
      <c r="C443">
        <v>327885</v>
      </c>
      <c r="D443">
        <v>7388</v>
      </c>
      <c r="E443">
        <v>3047</v>
      </c>
      <c r="F443">
        <v>1</v>
      </c>
      <c r="G443">
        <v>0</v>
      </c>
      <c r="H443">
        <v>0</v>
      </c>
      <c r="I443" s="15">
        <v>45148</v>
      </c>
      <c r="J443" s="11">
        <v>45148</v>
      </c>
      <c r="K443">
        <v>7</v>
      </c>
      <c r="L443" t="s">
        <v>380</v>
      </c>
      <c r="M443" t="s">
        <v>39</v>
      </c>
      <c r="N443" t="s">
        <v>15</v>
      </c>
      <c r="O443">
        <v>7388</v>
      </c>
      <c r="P443" t="s">
        <v>24</v>
      </c>
      <c r="Q443">
        <v>4341</v>
      </c>
      <c r="R443" s="16">
        <f>delivered_orders_table[[#This Row],[price]]*delivered_orders_table[[#This Row],[quantity]]</f>
        <v>7388</v>
      </c>
      <c r="V443">
        <v>29616</v>
      </c>
    </row>
    <row r="444" spans="1:22" hidden="1" x14ac:dyDescent="0.3">
      <c r="A444">
        <v>34073380</v>
      </c>
      <c r="B444">
        <v>216739</v>
      </c>
      <c r="C444">
        <v>227351</v>
      </c>
      <c r="D444">
        <v>17316</v>
      </c>
      <c r="E444">
        <v>3047</v>
      </c>
      <c r="F444">
        <v>1</v>
      </c>
      <c r="G444">
        <v>0</v>
      </c>
      <c r="H444">
        <v>0</v>
      </c>
      <c r="I444" s="15">
        <v>45161</v>
      </c>
      <c r="J444" s="11">
        <v>45161</v>
      </c>
      <c r="K444">
        <v>2</v>
      </c>
      <c r="L444" t="s">
        <v>327</v>
      </c>
      <c r="M444" t="s">
        <v>39</v>
      </c>
      <c r="N444" t="s">
        <v>18</v>
      </c>
      <c r="O444">
        <v>17316</v>
      </c>
      <c r="P444" t="s">
        <v>20</v>
      </c>
      <c r="Q444">
        <v>14269</v>
      </c>
      <c r="R444" s="16">
        <f>delivered_orders_table[[#This Row],[price]]*delivered_orders_table[[#This Row],[quantity]]</f>
        <v>17316</v>
      </c>
      <c r="V444">
        <v>28634</v>
      </c>
    </row>
    <row r="445" spans="1:22" hidden="1" x14ac:dyDescent="0.3">
      <c r="A445">
        <v>16135823</v>
      </c>
      <c r="B445">
        <v>126225</v>
      </c>
      <c r="C445">
        <v>498433</v>
      </c>
      <c r="D445">
        <v>17717</v>
      </c>
      <c r="E445">
        <v>4833</v>
      </c>
      <c r="F445">
        <v>3</v>
      </c>
      <c r="G445">
        <v>0</v>
      </c>
      <c r="H445">
        <v>0</v>
      </c>
      <c r="I445" s="15">
        <v>45155</v>
      </c>
      <c r="J445" s="11">
        <v>45155</v>
      </c>
      <c r="K445">
        <v>2</v>
      </c>
      <c r="L445" t="s">
        <v>428</v>
      </c>
      <c r="M445" t="s">
        <v>39</v>
      </c>
      <c r="N445" t="s">
        <v>15</v>
      </c>
      <c r="O445">
        <v>53151</v>
      </c>
      <c r="P445" t="s">
        <v>22</v>
      </c>
      <c r="Q445">
        <v>38652</v>
      </c>
      <c r="R445" s="16">
        <f>delivered_orders_table[[#This Row],[price]]*delivered_orders_table[[#This Row],[quantity]]</f>
        <v>53151</v>
      </c>
      <c r="V445">
        <v>34354</v>
      </c>
    </row>
    <row r="446" spans="1:22" hidden="1" x14ac:dyDescent="0.3">
      <c r="A446">
        <v>59930790</v>
      </c>
      <c r="B446">
        <v>126225</v>
      </c>
      <c r="C446">
        <v>489340</v>
      </c>
      <c r="D446">
        <v>12665</v>
      </c>
      <c r="E446">
        <v>4833</v>
      </c>
      <c r="F446">
        <v>2</v>
      </c>
      <c r="G446">
        <v>0</v>
      </c>
      <c r="H446">
        <v>0</v>
      </c>
      <c r="I446" s="15">
        <v>45150</v>
      </c>
      <c r="J446" s="11">
        <v>45150</v>
      </c>
      <c r="K446">
        <v>7</v>
      </c>
      <c r="L446" t="s">
        <v>428</v>
      </c>
      <c r="M446" t="s">
        <v>39</v>
      </c>
      <c r="N446" t="s">
        <v>16</v>
      </c>
      <c r="O446">
        <v>25330</v>
      </c>
      <c r="P446" t="s">
        <v>22</v>
      </c>
      <c r="Q446">
        <v>15664</v>
      </c>
      <c r="R446" s="16">
        <f>delivered_orders_table[[#This Row],[price]]*delivered_orders_table[[#This Row],[quantity]]</f>
        <v>25330</v>
      </c>
      <c r="V446">
        <v>24504</v>
      </c>
    </row>
    <row r="447" spans="1:22" hidden="1" x14ac:dyDescent="0.3">
      <c r="A447">
        <v>69352161</v>
      </c>
      <c r="B447">
        <v>126225</v>
      </c>
      <c r="C447">
        <v>408855</v>
      </c>
      <c r="D447">
        <v>9969</v>
      </c>
      <c r="E447">
        <v>4833</v>
      </c>
      <c r="F447">
        <v>1</v>
      </c>
      <c r="G447">
        <v>0</v>
      </c>
      <c r="H447">
        <v>0</v>
      </c>
      <c r="I447" s="15">
        <v>45155</v>
      </c>
      <c r="J447" s="11">
        <v>45155</v>
      </c>
      <c r="K447">
        <v>5</v>
      </c>
      <c r="L447" t="s">
        <v>401</v>
      </c>
      <c r="M447" t="s">
        <v>39</v>
      </c>
      <c r="N447" t="s">
        <v>15</v>
      </c>
      <c r="O447">
        <v>9969</v>
      </c>
      <c r="P447" t="s">
        <v>21</v>
      </c>
      <c r="Q447">
        <v>5136</v>
      </c>
      <c r="R447" s="16">
        <f>delivered_orders_table[[#This Row],[price]]*delivered_orders_table[[#This Row],[quantity]]</f>
        <v>9969</v>
      </c>
      <c r="V447">
        <v>5308</v>
      </c>
    </row>
    <row r="448" spans="1:22" hidden="1" x14ac:dyDescent="0.3">
      <c r="A448">
        <v>35519083</v>
      </c>
      <c r="B448">
        <v>126225</v>
      </c>
      <c r="C448">
        <v>234144</v>
      </c>
      <c r="D448">
        <v>1500</v>
      </c>
      <c r="E448">
        <v>4833</v>
      </c>
      <c r="F448">
        <v>1</v>
      </c>
      <c r="G448">
        <v>225</v>
      </c>
      <c r="H448">
        <v>15</v>
      </c>
      <c r="I448" s="15">
        <v>45161</v>
      </c>
      <c r="J448" s="11">
        <v>45161</v>
      </c>
      <c r="K448">
        <v>7</v>
      </c>
      <c r="L448" t="s">
        <v>519</v>
      </c>
      <c r="M448" t="s">
        <v>39</v>
      </c>
      <c r="N448" t="s">
        <v>16</v>
      </c>
      <c r="O448">
        <v>1275</v>
      </c>
      <c r="P448" t="s">
        <v>21</v>
      </c>
      <c r="Q448">
        <v>-3558</v>
      </c>
      <c r="R448" s="16">
        <f>delivered_orders_table[[#This Row],[price]]*delivered_orders_table[[#This Row],[quantity]]</f>
        <v>1500</v>
      </c>
      <c r="V448">
        <v>4752</v>
      </c>
    </row>
    <row r="449" spans="1:22" hidden="1" x14ac:dyDescent="0.3">
      <c r="A449">
        <v>73380266</v>
      </c>
      <c r="B449">
        <v>126225</v>
      </c>
      <c r="C449">
        <v>746313</v>
      </c>
      <c r="D449">
        <v>4304</v>
      </c>
      <c r="E449">
        <v>4833</v>
      </c>
      <c r="F449">
        <v>2</v>
      </c>
      <c r="G449">
        <v>1291.2</v>
      </c>
      <c r="H449">
        <v>15</v>
      </c>
      <c r="I449" s="15">
        <v>45154</v>
      </c>
      <c r="J449" s="11">
        <v>45154</v>
      </c>
      <c r="K449">
        <v>7</v>
      </c>
      <c r="L449" t="s">
        <v>326</v>
      </c>
      <c r="M449" t="s">
        <v>39</v>
      </c>
      <c r="N449" t="s">
        <v>15</v>
      </c>
      <c r="O449">
        <v>7316.8</v>
      </c>
      <c r="P449" t="s">
        <v>20</v>
      </c>
      <c r="Q449">
        <v>-2349.1999999999998</v>
      </c>
      <c r="R449" s="16">
        <f>delivered_orders_table[[#This Row],[price]]*delivered_orders_table[[#This Row],[quantity]]</f>
        <v>8608</v>
      </c>
      <c r="V449">
        <v>8001</v>
      </c>
    </row>
    <row r="450" spans="1:22" hidden="1" x14ac:dyDescent="0.3">
      <c r="A450">
        <v>26989677</v>
      </c>
      <c r="B450">
        <v>126225</v>
      </c>
      <c r="C450">
        <v>223853</v>
      </c>
      <c r="D450">
        <v>1451</v>
      </c>
      <c r="E450">
        <v>4833</v>
      </c>
      <c r="F450">
        <v>2</v>
      </c>
      <c r="G450">
        <v>0</v>
      </c>
      <c r="H450">
        <v>0</v>
      </c>
      <c r="I450" s="15">
        <v>45141</v>
      </c>
      <c r="J450" s="11">
        <v>45141</v>
      </c>
      <c r="K450">
        <v>4</v>
      </c>
      <c r="L450" t="s">
        <v>268</v>
      </c>
      <c r="M450" t="s">
        <v>39</v>
      </c>
      <c r="N450" t="s">
        <v>17</v>
      </c>
      <c r="O450">
        <v>2902</v>
      </c>
      <c r="P450" t="s">
        <v>22</v>
      </c>
      <c r="Q450">
        <v>-6764</v>
      </c>
      <c r="R450" s="16">
        <f>delivered_orders_table[[#This Row],[price]]*delivered_orders_table[[#This Row],[quantity]]</f>
        <v>2902</v>
      </c>
      <c r="V450">
        <v>567</v>
      </c>
    </row>
    <row r="451" spans="1:22" hidden="1" x14ac:dyDescent="0.3">
      <c r="A451">
        <v>61536717</v>
      </c>
      <c r="B451">
        <v>126225</v>
      </c>
      <c r="C451">
        <v>444312</v>
      </c>
      <c r="D451">
        <v>14437</v>
      </c>
      <c r="E451">
        <v>4833</v>
      </c>
      <c r="F451">
        <v>1</v>
      </c>
      <c r="G451">
        <v>721.85</v>
      </c>
      <c r="H451">
        <v>5</v>
      </c>
      <c r="I451" s="15">
        <v>45160</v>
      </c>
      <c r="J451" s="11">
        <v>45160</v>
      </c>
      <c r="K451">
        <v>1</v>
      </c>
      <c r="L451" t="s">
        <v>326</v>
      </c>
      <c r="M451" t="s">
        <v>39</v>
      </c>
      <c r="N451" t="s">
        <v>16</v>
      </c>
      <c r="O451">
        <v>13715.15</v>
      </c>
      <c r="P451" t="s">
        <v>23</v>
      </c>
      <c r="Q451">
        <v>8882.15</v>
      </c>
      <c r="R451" s="16">
        <f>delivered_orders_table[[#This Row],[price]]*delivered_orders_table[[#This Row],[quantity]]</f>
        <v>14437</v>
      </c>
      <c r="V451">
        <v>8676</v>
      </c>
    </row>
    <row r="452" spans="1:22" hidden="1" x14ac:dyDescent="0.3">
      <c r="A452">
        <v>41428626</v>
      </c>
      <c r="B452">
        <v>877572</v>
      </c>
      <c r="C452">
        <v>213721</v>
      </c>
      <c r="D452">
        <v>19748</v>
      </c>
      <c r="E452">
        <v>5303</v>
      </c>
      <c r="F452">
        <v>1</v>
      </c>
      <c r="G452">
        <v>0</v>
      </c>
      <c r="H452">
        <v>0</v>
      </c>
      <c r="I452" s="15">
        <v>45145</v>
      </c>
      <c r="J452" s="11">
        <v>45145</v>
      </c>
      <c r="K452">
        <v>1</v>
      </c>
      <c r="L452" t="s">
        <v>496</v>
      </c>
      <c r="M452" t="s">
        <v>39</v>
      </c>
      <c r="N452" t="s">
        <v>17</v>
      </c>
      <c r="O452">
        <v>19748</v>
      </c>
      <c r="P452" t="s">
        <v>23</v>
      </c>
      <c r="Q452">
        <v>14445</v>
      </c>
      <c r="R452" s="16">
        <f>delivered_orders_table[[#This Row],[price]]*delivered_orders_table[[#This Row],[quantity]]</f>
        <v>19748</v>
      </c>
      <c r="V452">
        <v>19374</v>
      </c>
    </row>
    <row r="453" spans="1:22" hidden="1" x14ac:dyDescent="0.3">
      <c r="A453">
        <v>65913331</v>
      </c>
      <c r="B453">
        <v>877572</v>
      </c>
      <c r="C453">
        <v>467865</v>
      </c>
      <c r="D453">
        <v>2680</v>
      </c>
      <c r="E453">
        <v>5303</v>
      </c>
      <c r="F453">
        <v>1</v>
      </c>
      <c r="G453">
        <v>402</v>
      </c>
      <c r="H453">
        <v>15</v>
      </c>
      <c r="I453" s="15">
        <v>45141</v>
      </c>
      <c r="J453" s="11">
        <v>45141</v>
      </c>
      <c r="K453">
        <v>4</v>
      </c>
      <c r="L453" t="s">
        <v>268</v>
      </c>
      <c r="M453" t="s">
        <v>39</v>
      </c>
      <c r="N453" t="s">
        <v>16</v>
      </c>
      <c r="O453">
        <v>2278</v>
      </c>
      <c r="P453" t="s">
        <v>21</v>
      </c>
      <c r="Q453">
        <v>-3025</v>
      </c>
      <c r="R453" s="16">
        <f>delivered_orders_table[[#This Row],[price]]*delivered_orders_table[[#This Row],[quantity]]</f>
        <v>2680</v>
      </c>
      <c r="V453">
        <v>16991</v>
      </c>
    </row>
    <row r="454" spans="1:22" hidden="1" x14ac:dyDescent="0.3">
      <c r="A454">
        <v>19939096</v>
      </c>
      <c r="B454">
        <v>877572</v>
      </c>
      <c r="C454">
        <v>972918</v>
      </c>
      <c r="D454">
        <v>12874</v>
      </c>
      <c r="E454">
        <v>5303</v>
      </c>
      <c r="F454">
        <v>1</v>
      </c>
      <c r="G454">
        <v>0</v>
      </c>
      <c r="H454">
        <v>0</v>
      </c>
      <c r="I454" s="15">
        <v>45160</v>
      </c>
      <c r="J454" s="11">
        <v>45160</v>
      </c>
      <c r="K454">
        <v>4</v>
      </c>
      <c r="L454" t="s">
        <v>116</v>
      </c>
      <c r="M454" t="s">
        <v>39</v>
      </c>
      <c r="N454" t="s">
        <v>17</v>
      </c>
      <c r="O454">
        <v>12874</v>
      </c>
      <c r="P454" t="s">
        <v>21</v>
      </c>
      <c r="Q454">
        <v>7571</v>
      </c>
      <c r="R454" s="16">
        <f>delivered_orders_table[[#This Row],[price]]*delivered_orders_table[[#This Row],[quantity]]</f>
        <v>12874</v>
      </c>
      <c r="V454">
        <v>13415</v>
      </c>
    </row>
    <row r="455" spans="1:22" hidden="1" x14ac:dyDescent="0.3">
      <c r="A455">
        <v>96525668</v>
      </c>
      <c r="B455">
        <v>877572</v>
      </c>
      <c r="C455">
        <v>761091</v>
      </c>
      <c r="D455">
        <v>14558</v>
      </c>
      <c r="E455">
        <v>5303</v>
      </c>
      <c r="F455">
        <v>2</v>
      </c>
      <c r="G455">
        <v>2911.6</v>
      </c>
      <c r="H455">
        <v>10</v>
      </c>
      <c r="I455" s="15">
        <v>45164</v>
      </c>
      <c r="J455" s="11">
        <v>45164</v>
      </c>
      <c r="K455">
        <v>2</v>
      </c>
      <c r="L455" t="s">
        <v>142</v>
      </c>
      <c r="M455" t="s">
        <v>39</v>
      </c>
      <c r="N455" t="s">
        <v>18</v>
      </c>
      <c r="O455">
        <v>26204.400000000001</v>
      </c>
      <c r="P455" t="s">
        <v>22</v>
      </c>
      <c r="Q455">
        <v>15598.4</v>
      </c>
      <c r="R455" s="16">
        <f>delivered_orders_table[[#This Row],[price]]*delivered_orders_table[[#This Row],[quantity]]</f>
        <v>29116</v>
      </c>
      <c r="V455">
        <v>21645</v>
      </c>
    </row>
    <row r="456" spans="1:22" hidden="1" x14ac:dyDescent="0.3">
      <c r="A456">
        <v>25304396</v>
      </c>
      <c r="B456">
        <v>877572</v>
      </c>
      <c r="C456">
        <v>643732</v>
      </c>
      <c r="D456">
        <v>17276</v>
      </c>
      <c r="E456">
        <v>5303</v>
      </c>
      <c r="F456">
        <v>1</v>
      </c>
      <c r="G456">
        <v>1727.6</v>
      </c>
      <c r="H456">
        <v>10</v>
      </c>
      <c r="I456" s="15">
        <v>45153</v>
      </c>
      <c r="J456" s="11">
        <v>45153</v>
      </c>
      <c r="K456">
        <v>6</v>
      </c>
      <c r="L456" t="s">
        <v>42</v>
      </c>
      <c r="M456" t="s">
        <v>39</v>
      </c>
      <c r="N456" t="s">
        <v>17</v>
      </c>
      <c r="O456">
        <v>15548.4</v>
      </c>
      <c r="P456" t="s">
        <v>21</v>
      </c>
      <c r="Q456">
        <v>10245.4</v>
      </c>
      <c r="R456" s="16">
        <f>delivered_orders_table[[#This Row],[price]]*delivered_orders_table[[#This Row],[quantity]]</f>
        <v>17276</v>
      </c>
      <c r="V456">
        <v>6894</v>
      </c>
    </row>
    <row r="457" spans="1:22" hidden="1" x14ac:dyDescent="0.3">
      <c r="A457">
        <v>97444123</v>
      </c>
      <c r="B457">
        <v>877572</v>
      </c>
      <c r="C457">
        <v>208721</v>
      </c>
      <c r="D457">
        <v>14004</v>
      </c>
      <c r="E457">
        <v>5303</v>
      </c>
      <c r="F457">
        <v>2</v>
      </c>
      <c r="G457">
        <v>0</v>
      </c>
      <c r="H457">
        <v>0</v>
      </c>
      <c r="I457" s="15">
        <v>45158</v>
      </c>
      <c r="J457" s="11">
        <v>45158</v>
      </c>
      <c r="K457">
        <v>3</v>
      </c>
      <c r="L457" t="s">
        <v>326</v>
      </c>
      <c r="M457" t="s">
        <v>39</v>
      </c>
      <c r="N457" t="s">
        <v>16</v>
      </c>
      <c r="O457">
        <v>28008</v>
      </c>
      <c r="P457" t="s">
        <v>21</v>
      </c>
      <c r="Q457">
        <v>17402</v>
      </c>
      <c r="R457" s="16">
        <f>delivered_orders_table[[#This Row],[price]]*delivered_orders_table[[#This Row],[quantity]]</f>
        <v>28008</v>
      </c>
      <c r="V457">
        <v>18022</v>
      </c>
    </row>
    <row r="458" spans="1:22" hidden="1" x14ac:dyDescent="0.3">
      <c r="A458">
        <v>77834855</v>
      </c>
      <c r="B458">
        <v>877572</v>
      </c>
      <c r="C458">
        <v>932697</v>
      </c>
      <c r="D458">
        <v>10009</v>
      </c>
      <c r="E458">
        <v>5303</v>
      </c>
      <c r="F458">
        <v>1</v>
      </c>
      <c r="G458">
        <v>0</v>
      </c>
      <c r="H458">
        <v>0</v>
      </c>
      <c r="I458" s="15">
        <v>45136</v>
      </c>
      <c r="J458" s="11">
        <v>45136</v>
      </c>
      <c r="K458">
        <v>7</v>
      </c>
      <c r="L458" t="s">
        <v>267</v>
      </c>
      <c r="M458" t="s">
        <v>39</v>
      </c>
      <c r="N458" t="s">
        <v>16</v>
      </c>
      <c r="O458">
        <v>10009</v>
      </c>
      <c r="P458" t="s">
        <v>21</v>
      </c>
      <c r="Q458">
        <v>4706</v>
      </c>
      <c r="R458" s="16">
        <f>delivered_orders_table[[#This Row],[price]]*delivered_orders_table[[#This Row],[quantity]]</f>
        <v>10009</v>
      </c>
      <c r="V458">
        <v>2032</v>
      </c>
    </row>
    <row r="459" spans="1:22" hidden="1" x14ac:dyDescent="0.3">
      <c r="A459">
        <v>69476001</v>
      </c>
      <c r="B459">
        <v>877572</v>
      </c>
      <c r="C459">
        <v>618309</v>
      </c>
      <c r="D459">
        <v>15247</v>
      </c>
      <c r="E459">
        <v>5303</v>
      </c>
      <c r="F459">
        <v>1</v>
      </c>
      <c r="G459">
        <v>0</v>
      </c>
      <c r="H459">
        <v>0</v>
      </c>
      <c r="I459" s="15">
        <v>45159</v>
      </c>
      <c r="J459" s="11">
        <v>45159</v>
      </c>
      <c r="K459">
        <v>5</v>
      </c>
      <c r="L459" t="s">
        <v>116</v>
      </c>
      <c r="M459" t="s">
        <v>39</v>
      </c>
      <c r="N459" t="s">
        <v>17</v>
      </c>
      <c r="O459">
        <v>15247</v>
      </c>
      <c r="P459" t="s">
        <v>23</v>
      </c>
      <c r="Q459">
        <v>9944</v>
      </c>
      <c r="R459" s="16">
        <f>delivered_orders_table[[#This Row],[price]]*delivered_orders_table[[#This Row],[quantity]]</f>
        <v>15247</v>
      </c>
      <c r="V459">
        <v>7484</v>
      </c>
    </row>
    <row r="460" spans="1:22" hidden="1" x14ac:dyDescent="0.3">
      <c r="A460">
        <v>15047559</v>
      </c>
      <c r="B460">
        <v>388389</v>
      </c>
      <c r="C460">
        <v>410445</v>
      </c>
      <c r="D460">
        <v>17232</v>
      </c>
      <c r="E460">
        <v>1807</v>
      </c>
      <c r="F460">
        <v>1</v>
      </c>
      <c r="G460">
        <v>0</v>
      </c>
      <c r="H460">
        <v>0</v>
      </c>
      <c r="I460" s="15">
        <v>45136</v>
      </c>
      <c r="J460" s="11">
        <v>45136</v>
      </c>
      <c r="K460">
        <v>7</v>
      </c>
      <c r="L460" t="s">
        <v>267</v>
      </c>
      <c r="M460" t="s">
        <v>39</v>
      </c>
      <c r="N460" t="s">
        <v>15</v>
      </c>
      <c r="O460">
        <v>17232</v>
      </c>
      <c r="P460" t="s">
        <v>21</v>
      </c>
      <c r="Q460">
        <v>15425</v>
      </c>
      <c r="R460" s="16">
        <f>delivered_orders_table[[#This Row],[price]]*delivered_orders_table[[#This Row],[quantity]]</f>
        <v>17232</v>
      </c>
      <c r="V460">
        <v>59248</v>
      </c>
    </row>
    <row r="461" spans="1:22" hidden="1" x14ac:dyDescent="0.3">
      <c r="A461">
        <v>27690330</v>
      </c>
      <c r="B461">
        <v>388389</v>
      </c>
      <c r="C461">
        <v>980550</v>
      </c>
      <c r="D461">
        <v>7259</v>
      </c>
      <c r="E461">
        <v>1807</v>
      </c>
      <c r="F461">
        <v>2</v>
      </c>
      <c r="G461">
        <v>725.9</v>
      </c>
      <c r="H461">
        <v>5</v>
      </c>
      <c r="I461" s="15">
        <v>45151</v>
      </c>
      <c r="J461" s="11">
        <v>45151</v>
      </c>
      <c r="K461">
        <v>7</v>
      </c>
      <c r="L461" t="s">
        <v>41</v>
      </c>
      <c r="M461" t="s">
        <v>39</v>
      </c>
      <c r="N461" t="s">
        <v>15</v>
      </c>
      <c r="O461">
        <v>13792.1</v>
      </c>
      <c r="P461" t="s">
        <v>22</v>
      </c>
      <c r="Q461">
        <v>10178.1</v>
      </c>
      <c r="R461" s="16">
        <f>delivered_orders_table[[#This Row],[price]]*delivered_orders_table[[#This Row],[quantity]]</f>
        <v>14518</v>
      </c>
      <c r="V461">
        <v>19196</v>
      </c>
    </row>
    <row r="462" spans="1:22" hidden="1" x14ac:dyDescent="0.3">
      <c r="A462">
        <v>53258988</v>
      </c>
      <c r="B462">
        <v>388389</v>
      </c>
      <c r="C462">
        <v>805711</v>
      </c>
      <c r="D462">
        <v>4634</v>
      </c>
      <c r="E462">
        <v>1807</v>
      </c>
      <c r="F462">
        <v>2</v>
      </c>
      <c r="G462">
        <v>1390.2</v>
      </c>
      <c r="H462">
        <v>15</v>
      </c>
      <c r="I462" s="15">
        <v>45145</v>
      </c>
      <c r="J462" s="11">
        <v>45145</v>
      </c>
      <c r="K462">
        <v>6</v>
      </c>
      <c r="L462" t="s">
        <v>427</v>
      </c>
      <c r="M462" t="s">
        <v>39</v>
      </c>
      <c r="N462" t="s">
        <v>18</v>
      </c>
      <c r="O462">
        <v>7877.8</v>
      </c>
      <c r="P462" t="s">
        <v>20</v>
      </c>
      <c r="Q462">
        <v>4263.8</v>
      </c>
      <c r="R462" s="16">
        <f>delivered_orders_table[[#This Row],[price]]*delivered_orders_table[[#This Row],[quantity]]</f>
        <v>9268</v>
      </c>
      <c r="V462">
        <v>10650</v>
      </c>
    </row>
    <row r="463" spans="1:22" hidden="1" x14ac:dyDescent="0.3">
      <c r="A463">
        <v>68461818</v>
      </c>
      <c r="B463">
        <v>388389</v>
      </c>
      <c r="C463">
        <v>556480</v>
      </c>
      <c r="D463">
        <v>10801</v>
      </c>
      <c r="E463">
        <v>1807</v>
      </c>
      <c r="F463">
        <v>1</v>
      </c>
      <c r="G463">
        <v>0</v>
      </c>
      <c r="H463">
        <v>0</v>
      </c>
      <c r="I463" s="15">
        <v>45147</v>
      </c>
      <c r="J463" s="11">
        <v>45147</v>
      </c>
      <c r="K463">
        <v>5</v>
      </c>
      <c r="L463" t="s">
        <v>336</v>
      </c>
      <c r="M463" t="s">
        <v>39</v>
      </c>
      <c r="N463" t="s">
        <v>18</v>
      </c>
      <c r="O463">
        <v>10801</v>
      </c>
      <c r="P463" t="s">
        <v>20</v>
      </c>
      <c r="Q463">
        <v>8994</v>
      </c>
      <c r="R463" s="16">
        <f>delivered_orders_table[[#This Row],[price]]*delivered_orders_table[[#This Row],[quantity]]</f>
        <v>10801</v>
      </c>
      <c r="V463">
        <v>11373</v>
      </c>
    </row>
    <row r="464" spans="1:22" hidden="1" x14ac:dyDescent="0.3">
      <c r="A464">
        <v>46249845</v>
      </c>
      <c r="B464">
        <v>388389</v>
      </c>
      <c r="C464">
        <v>843852</v>
      </c>
      <c r="D464">
        <v>18749</v>
      </c>
      <c r="E464">
        <v>1807</v>
      </c>
      <c r="F464">
        <v>1</v>
      </c>
      <c r="G464">
        <v>1874.9</v>
      </c>
      <c r="H464">
        <v>10</v>
      </c>
      <c r="I464" s="15">
        <v>45143</v>
      </c>
      <c r="J464" s="11">
        <v>45143</v>
      </c>
      <c r="K464">
        <v>3</v>
      </c>
      <c r="L464" t="s">
        <v>496</v>
      </c>
      <c r="M464" t="s">
        <v>39</v>
      </c>
      <c r="N464" t="s">
        <v>16</v>
      </c>
      <c r="O464">
        <v>16874.099999999999</v>
      </c>
      <c r="P464" t="s">
        <v>21</v>
      </c>
      <c r="Q464">
        <v>15067.1</v>
      </c>
      <c r="R464" s="16">
        <f>delivered_orders_table[[#This Row],[price]]*delivered_orders_table[[#This Row],[quantity]]</f>
        <v>18749</v>
      </c>
      <c r="V464">
        <v>11712</v>
      </c>
    </row>
    <row r="465" spans="1:22" hidden="1" x14ac:dyDescent="0.3">
      <c r="A465">
        <v>78371272</v>
      </c>
      <c r="B465">
        <v>388389</v>
      </c>
      <c r="C465">
        <v>640186</v>
      </c>
      <c r="D465">
        <v>6951</v>
      </c>
      <c r="E465">
        <v>1807</v>
      </c>
      <c r="F465">
        <v>2</v>
      </c>
      <c r="G465">
        <v>0</v>
      </c>
      <c r="H465">
        <v>0</v>
      </c>
      <c r="I465" s="15">
        <v>45143</v>
      </c>
      <c r="J465" s="11">
        <v>45143</v>
      </c>
      <c r="K465">
        <v>1</v>
      </c>
      <c r="L465" t="s">
        <v>300</v>
      </c>
      <c r="M465" t="s">
        <v>39</v>
      </c>
      <c r="N465" t="s">
        <v>17</v>
      </c>
      <c r="O465">
        <v>13902</v>
      </c>
      <c r="P465" t="s">
        <v>23</v>
      </c>
      <c r="Q465">
        <v>10288</v>
      </c>
      <c r="R465" s="16">
        <f>delivered_orders_table[[#This Row],[price]]*delivered_orders_table[[#This Row],[quantity]]</f>
        <v>13902</v>
      </c>
      <c r="V465">
        <v>6903</v>
      </c>
    </row>
    <row r="466" spans="1:22" hidden="1" x14ac:dyDescent="0.3">
      <c r="A466">
        <v>15197528</v>
      </c>
      <c r="B466">
        <v>388389</v>
      </c>
      <c r="C466">
        <v>323552</v>
      </c>
      <c r="D466">
        <v>17798</v>
      </c>
      <c r="E466">
        <v>1807</v>
      </c>
      <c r="F466">
        <v>1</v>
      </c>
      <c r="G466">
        <v>0</v>
      </c>
      <c r="H466">
        <v>0</v>
      </c>
      <c r="I466" s="15">
        <v>45150</v>
      </c>
      <c r="J466" s="11">
        <v>45150</v>
      </c>
      <c r="K466">
        <v>2</v>
      </c>
      <c r="L466" t="s">
        <v>336</v>
      </c>
      <c r="M466" t="s">
        <v>39</v>
      </c>
      <c r="N466" t="s">
        <v>15</v>
      </c>
      <c r="O466">
        <v>17798</v>
      </c>
      <c r="P466" t="s">
        <v>21</v>
      </c>
      <c r="Q466">
        <v>15991</v>
      </c>
      <c r="R466" s="16">
        <f>delivered_orders_table[[#This Row],[price]]*delivered_orders_table[[#This Row],[quantity]]</f>
        <v>17798</v>
      </c>
      <c r="V466">
        <v>1019</v>
      </c>
    </row>
    <row r="467" spans="1:22" hidden="1" x14ac:dyDescent="0.3">
      <c r="A467">
        <v>45496015</v>
      </c>
      <c r="B467">
        <v>388389</v>
      </c>
      <c r="C467">
        <v>539403</v>
      </c>
      <c r="D467">
        <v>6239</v>
      </c>
      <c r="E467">
        <v>1807</v>
      </c>
      <c r="F467">
        <v>1</v>
      </c>
      <c r="G467">
        <v>623.9</v>
      </c>
      <c r="H467">
        <v>10</v>
      </c>
      <c r="I467" s="15">
        <v>45143</v>
      </c>
      <c r="J467" s="11">
        <v>45143</v>
      </c>
      <c r="K467">
        <v>2</v>
      </c>
      <c r="L467" t="s">
        <v>268</v>
      </c>
      <c r="M467" t="s">
        <v>39</v>
      </c>
      <c r="N467" t="s">
        <v>16</v>
      </c>
      <c r="O467">
        <v>5615.1</v>
      </c>
      <c r="P467" t="s">
        <v>23</v>
      </c>
      <c r="Q467">
        <v>3808.1</v>
      </c>
      <c r="R467" s="16">
        <f>delivered_orders_table[[#This Row],[price]]*delivered_orders_table[[#This Row],[quantity]]</f>
        <v>6239</v>
      </c>
      <c r="V467">
        <v>32958</v>
      </c>
    </row>
    <row r="468" spans="1:22" hidden="1" x14ac:dyDescent="0.3">
      <c r="A468">
        <v>97775215</v>
      </c>
      <c r="B468">
        <v>388389</v>
      </c>
      <c r="C468">
        <v>847983</v>
      </c>
      <c r="D468">
        <v>7056</v>
      </c>
      <c r="E468">
        <v>1807</v>
      </c>
      <c r="F468">
        <v>1</v>
      </c>
      <c r="G468">
        <v>352.8</v>
      </c>
      <c r="H468">
        <v>5</v>
      </c>
      <c r="I468" s="15">
        <v>45148</v>
      </c>
      <c r="J468" s="11">
        <v>45148</v>
      </c>
      <c r="K468">
        <v>6</v>
      </c>
      <c r="L468" t="s">
        <v>114</v>
      </c>
      <c r="M468" t="s">
        <v>39</v>
      </c>
      <c r="N468" t="s">
        <v>18</v>
      </c>
      <c r="O468">
        <v>6703.2</v>
      </c>
      <c r="P468" t="s">
        <v>23</v>
      </c>
      <c r="Q468">
        <v>4896.2</v>
      </c>
      <c r="R468" s="16">
        <f>delivered_orders_table[[#This Row],[price]]*delivered_orders_table[[#This Row],[quantity]]</f>
        <v>7056</v>
      </c>
      <c r="V468">
        <v>9022</v>
      </c>
    </row>
    <row r="469" spans="1:22" hidden="1" x14ac:dyDescent="0.3">
      <c r="A469">
        <v>73013937</v>
      </c>
      <c r="B469">
        <v>356787</v>
      </c>
      <c r="C469">
        <v>403974</v>
      </c>
      <c r="D469">
        <v>2272</v>
      </c>
      <c r="E469">
        <v>6320</v>
      </c>
      <c r="F469">
        <v>1</v>
      </c>
      <c r="G469">
        <v>340.8</v>
      </c>
      <c r="H469">
        <v>15</v>
      </c>
      <c r="I469" s="15">
        <v>45143</v>
      </c>
      <c r="J469" s="11">
        <v>45143</v>
      </c>
      <c r="K469">
        <v>5</v>
      </c>
      <c r="L469" t="s">
        <v>113</v>
      </c>
      <c r="M469" t="s">
        <v>39</v>
      </c>
      <c r="N469" t="s">
        <v>15</v>
      </c>
      <c r="O469">
        <v>1931.2</v>
      </c>
      <c r="P469" t="s">
        <v>22</v>
      </c>
      <c r="Q469">
        <v>-4388.8</v>
      </c>
      <c r="R469" s="16">
        <f>delivered_orders_table[[#This Row],[price]]*delivered_orders_table[[#This Row],[quantity]]</f>
        <v>2272</v>
      </c>
      <c r="V469">
        <v>72816</v>
      </c>
    </row>
    <row r="470" spans="1:22" hidden="1" x14ac:dyDescent="0.3">
      <c r="A470">
        <v>95565484</v>
      </c>
      <c r="B470">
        <v>356787</v>
      </c>
      <c r="C470">
        <v>867782</v>
      </c>
      <c r="D470">
        <v>6294</v>
      </c>
      <c r="E470">
        <v>6320</v>
      </c>
      <c r="F470">
        <v>1</v>
      </c>
      <c r="G470">
        <v>0</v>
      </c>
      <c r="H470">
        <v>0</v>
      </c>
      <c r="I470" s="15">
        <v>45135</v>
      </c>
      <c r="J470" s="11">
        <v>45135</v>
      </c>
      <c r="K470">
        <v>4</v>
      </c>
      <c r="L470" t="s">
        <v>278</v>
      </c>
      <c r="M470" t="s">
        <v>39</v>
      </c>
      <c r="N470" t="s">
        <v>16</v>
      </c>
      <c r="O470">
        <v>6294</v>
      </c>
      <c r="P470" t="s">
        <v>20</v>
      </c>
      <c r="Q470">
        <v>-26</v>
      </c>
      <c r="R470" s="16">
        <f>delivered_orders_table[[#This Row],[price]]*delivered_orders_table[[#This Row],[quantity]]</f>
        <v>6294</v>
      </c>
      <c r="V470">
        <v>8414</v>
      </c>
    </row>
    <row r="471" spans="1:22" hidden="1" x14ac:dyDescent="0.3">
      <c r="A471">
        <v>70012727</v>
      </c>
      <c r="B471">
        <v>356787</v>
      </c>
      <c r="C471">
        <v>362555</v>
      </c>
      <c r="D471">
        <v>15322</v>
      </c>
      <c r="E471">
        <v>6320</v>
      </c>
      <c r="F471">
        <v>3</v>
      </c>
      <c r="G471">
        <v>0</v>
      </c>
      <c r="H471">
        <v>0</v>
      </c>
      <c r="I471" s="15">
        <v>45142</v>
      </c>
      <c r="J471" s="11">
        <v>45142</v>
      </c>
      <c r="K471">
        <v>4</v>
      </c>
      <c r="L471" t="s">
        <v>496</v>
      </c>
      <c r="M471" t="s">
        <v>39</v>
      </c>
      <c r="N471" t="s">
        <v>15</v>
      </c>
      <c r="O471">
        <v>45966</v>
      </c>
      <c r="P471" t="s">
        <v>21</v>
      </c>
      <c r="Q471">
        <v>27006</v>
      </c>
      <c r="R471" s="16">
        <f>delivered_orders_table[[#This Row],[price]]*delivered_orders_table[[#This Row],[quantity]]</f>
        <v>45966</v>
      </c>
      <c r="V471">
        <v>27234</v>
      </c>
    </row>
    <row r="472" spans="1:22" hidden="1" x14ac:dyDescent="0.3">
      <c r="A472">
        <v>99663907</v>
      </c>
      <c r="B472">
        <v>356787</v>
      </c>
      <c r="C472">
        <v>770792</v>
      </c>
      <c r="D472">
        <v>8094</v>
      </c>
      <c r="E472">
        <v>6320</v>
      </c>
      <c r="F472">
        <v>1</v>
      </c>
      <c r="G472">
        <v>0</v>
      </c>
      <c r="H472">
        <v>0</v>
      </c>
      <c r="I472" s="15">
        <v>45150</v>
      </c>
      <c r="J472" s="11">
        <v>45150</v>
      </c>
      <c r="K472">
        <v>3</v>
      </c>
      <c r="L472" t="s">
        <v>431</v>
      </c>
      <c r="M472" t="s">
        <v>39</v>
      </c>
      <c r="N472" t="s">
        <v>15</v>
      </c>
      <c r="O472">
        <v>8094</v>
      </c>
      <c r="P472" t="s">
        <v>20</v>
      </c>
      <c r="Q472">
        <v>1774</v>
      </c>
      <c r="R472" s="16">
        <f>delivered_orders_table[[#This Row],[price]]*delivered_orders_table[[#This Row],[quantity]]</f>
        <v>8094</v>
      </c>
      <c r="V472">
        <v>17576</v>
      </c>
    </row>
    <row r="473" spans="1:22" hidden="1" x14ac:dyDescent="0.3">
      <c r="A473">
        <v>20043277</v>
      </c>
      <c r="B473">
        <v>356787</v>
      </c>
      <c r="C473">
        <v>393720</v>
      </c>
      <c r="D473">
        <v>2906</v>
      </c>
      <c r="E473">
        <v>6320</v>
      </c>
      <c r="F473">
        <v>1</v>
      </c>
      <c r="G473">
        <v>0</v>
      </c>
      <c r="H473">
        <v>0</v>
      </c>
      <c r="I473" s="15">
        <v>45156</v>
      </c>
      <c r="J473" s="11">
        <v>45156</v>
      </c>
      <c r="K473">
        <v>2</v>
      </c>
      <c r="L473" t="s">
        <v>41</v>
      </c>
      <c r="M473" t="s">
        <v>39</v>
      </c>
      <c r="N473" t="s">
        <v>15</v>
      </c>
      <c r="O473">
        <v>2906</v>
      </c>
      <c r="P473" t="s">
        <v>22</v>
      </c>
      <c r="Q473">
        <v>-3414</v>
      </c>
      <c r="R473" s="16">
        <f>delivered_orders_table[[#This Row],[price]]*delivered_orders_table[[#This Row],[quantity]]</f>
        <v>2906</v>
      </c>
      <c r="V473">
        <v>14479</v>
      </c>
    </row>
    <row r="474" spans="1:22" hidden="1" x14ac:dyDescent="0.3">
      <c r="A474">
        <v>82825679</v>
      </c>
      <c r="B474">
        <v>356787</v>
      </c>
      <c r="C474">
        <v>604186</v>
      </c>
      <c r="D474">
        <v>9550</v>
      </c>
      <c r="E474">
        <v>6320</v>
      </c>
      <c r="F474">
        <v>1</v>
      </c>
      <c r="G474">
        <v>0</v>
      </c>
      <c r="H474">
        <v>0</v>
      </c>
      <c r="I474" s="15">
        <v>45157</v>
      </c>
      <c r="J474" s="11">
        <v>45157</v>
      </c>
      <c r="K474">
        <v>4</v>
      </c>
      <c r="L474" t="s">
        <v>326</v>
      </c>
      <c r="M474" t="s">
        <v>39</v>
      </c>
      <c r="N474" t="s">
        <v>15</v>
      </c>
      <c r="O474">
        <v>9550</v>
      </c>
      <c r="P474" t="s">
        <v>23</v>
      </c>
      <c r="Q474">
        <v>3230</v>
      </c>
      <c r="R474" s="16">
        <f>delivered_orders_table[[#This Row],[price]]*delivered_orders_table[[#This Row],[quantity]]</f>
        <v>9550</v>
      </c>
      <c r="V474">
        <v>53055</v>
      </c>
    </row>
    <row r="475" spans="1:22" hidden="1" x14ac:dyDescent="0.3">
      <c r="A475">
        <v>85283645</v>
      </c>
      <c r="B475">
        <v>356787</v>
      </c>
      <c r="C475">
        <v>617754</v>
      </c>
      <c r="D475">
        <v>19127</v>
      </c>
      <c r="E475">
        <v>6320</v>
      </c>
      <c r="F475">
        <v>2</v>
      </c>
      <c r="G475">
        <v>3825.4</v>
      </c>
      <c r="H475">
        <v>10</v>
      </c>
      <c r="I475" s="15">
        <v>45144</v>
      </c>
      <c r="J475" s="11">
        <v>45144</v>
      </c>
      <c r="K475">
        <v>4</v>
      </c>
      <c r="L475" t="s">
        <v>113</v>
      </c>
      <c r="M475" t="s">
        <v>39</v>
      </c>
      <c r="N475" t="s">
        <v>17</v>
      </c>
      <c r="O475">
        <v>34428.6</v>
      </c>
      <c r="P475" t="s">
        <v>20</v>
      </c>
      <c r="Q475">
        <v>21788.6</v>
      </c>
      <c r="R475" s="16">
        <f>delivered_orders_table[[#This Row],[price]]*delivered_orders_table[[#This Row],[quantity]]</f>
        <v>38254</v>
      </c>
      <c r="V475">
        <v>16420</v>
      </c>
    </row>
    <row r="476" spans="1:22" hidden="1" x14ac:dyDescent="0.3">
      <c r="A476">
        <v>30270856</v>
      </c>
      <c r="B476">
        <v>334053</v>
      </c>
      <c r="C476">
        <v>484489</v>
      </c>
      <c r="D476">
        <v>2274</v>
      </c>
      <c r="E476">
        <v>6716</v>
      </c>
      <c r="F476">
        <v>3</v>
      </c>
      <c r="G476">
        <v>341.1</v>
      </c>
      <c r="H476">
        <v>5</v>
      </c>
      <c r="I476" s="15">
        <v>45142</v>
      </c>
      <c r="J476" s="11">
        <v>45142</v>
      </c>
      <c r="K476">
        <v>4</v>
      </c>
      <c r="L476" t="s">
        <v>496</v>
      </c>
      <c r="M476" t="s">
        <v>39</v>
      </c>
      <c r="N476" t="s">
        <v>17</v>
      </c>
      <c r="O476">
        <v>6480.9</v>
      </c>
      <c r="P476" t="s">
        <v>21</v>
      </c>
      <c r="Q476">
        <v>-13667.1</v>
      </c>
      <c r="R476" s="16">
        <f>delivered_orders_table[[#This Row],[price]]*delivered_orders_table[[#This Row],[quantity]]</f>
        <v>6822</v>
      </c>
      <c r="V476">
        <v>30316</v>
      </c>
    </row>
    <row r="477" spans="1:22" hidden="1" x14ac:dyDescent="0.3">
      <c r="A477">
        <v>52802529</v>
      </c>
      <c r="B477">
        <v>334053</v>
      </c>
      <c r="C477">
        <v>385679</v>
      </c>
      <c r="D477">
        <v>12006</v>
      </c>
      <c r="E477">
        <v>6716</v>
      </c>
      <c r="F477">
        <v>1</v>
      </c>
      <c r="G477">
        <v>1800.9</v>
      </c>
      <c r="H477">
        <v>15</v>
      </c>
      <c r="I477" s="15">
        <v>45134</v>
      </c>
      <c r="J477" s="11">
        <v>45134</v>
      </c>
      <c r="K477">
        <v>6</v>
      </c>
      <c r="L477" t="s">
        <v>385</v>
      </c>
      <c r="M477" t="s">
        <v>39</v>
      </c>
      <c r="N477" t="s">
        <v>16</v>
      </c>
      <c r="O477">
        <v>10205.1</v>
      </c>
      <c r="P477" t="s">
        <v>23</v>
      </c>
      <c r="Q477">
        <v>3489.1</v>
      </c>
      <c r="R477" s="16">
        <f>delivered_orders_table[[#This Row],[price]]*delivered_orders_table[[#This Row],[quantity]]</f>
        <v>12006</v>
      </c>
      <c r="V477">
        <v>53466</v>
      </c>
    </row>
    <row r="478" spans="1:22" hidden="1" x14ac:dyDescent="0.3">
      <c r="A478">
        <v>31473054</v>
      </c>
      <c r="B478">
        <v>334053</v>
      </c>
      <c r="C478">
        <v>837460</v>
      </c>
      <c r="D478">
        <v>6536</v>
      </c>
      <c r="E478">
        <v>6716</v>
      </c>
      <c r="F478">
        <v>2</v>
      </c>
      <c r="G478">
        <v>0</v>
      </c>
      <c r="H478">
        <v>0</v>
      </c>
      <c r="I478" s="15">
        <v>45147</v>
      </c>
      <c r="J478" s="11">
        <v>45147</v>
      </c>
      <c r="K478">
        <v>1</v>
      </c>
      <c r="L478" t="s">
        <v>113</v>
      </c>
      <c r="M478" t="s">
        <v>39</v>
      </c>
      <c r="N478" t="s">
        <v>16</v>
      </c>
      <c r="O478">
        <v>13072</v>
      </c>
      <c r="P478" t="s">
        <v>20</v>
      </c>
      <c r="Q478">
        <v>-360</v>
      </c>
      <c r="R478" s="16">
        <f>delivered_orders_table[[#This Row],[price]]*delivered_orders_table[[#This Row],[quantity]]</f>
        <v>13072</v>
      </c>
      <c r="V478">
        <v>4394</v>
      </c>
    </row>
    <row r="479" spans="1:22" hidden="1" x14ac:dyDescent="0.3">
      <c r="A479">
        <v>94790150</v>
      </c>
      <c r="B479">
        <v>334053</v>
      </c>
      <c r="C479">
        <v>459409</v>
      </c>
      <c r="D479">
        <v>15381</v>
      </c>
      <c r="E479">
        <v>6716</v>
      </c>
      <c r="F479">
        <v>1</v>
      </c>
      <c r="G479">
        <v>1538.1</v>
      </c>
      <c r="H479">
        <v>10</v>
      </c>
      <c r="I479" s="15">
        <v>45143</v>
      </c>
      <c r="J479" s="11">
        <v>45143</v>
      </c>
      <c r="K479">
        <v>3</v>
      </c>
      <c r="L479" t="s">
        <v>496</v>
      </c>
      <c r="M479" t="s">
        <v>39</v>
      </c>
      <c r="N479" t="s">
        <v>15</v>
      </c>
      <c r="O479">
        <v>13842.9</v>
      </c>
      <c r="P479" t="s">
        <v>23</v>
      </c>
      <c r="Q479">
        <v>7126.9</v>
      </c>
      <c r="R479" s="16">
        <f>delivered_orders_table[[#This Row],[price]]*delivered_orders_table[[#This Row],[quantity]]</f>
        <v>15381</v>
      </c>
      <c r="V479">
        <v>10588</v>
      </c>
    </row>
    <row r="480" spans="1:22" hidden="1" x14ac:dyDescent="0.3">
      <c r="A480">
        <v>20075036</v>
      </c>
      <c r="B480">
        <v>334053</v>
      </c>
      <c r="C480">
        <v>980009</v>
      </c>
      <c r="D480">
        <v>2102</v>
      </c>
      <c r="E480">
        <v>6716</v>
      </c>
      <c r="F480">
        <v>1</v>
      </c>
      <c r="G480">
        <v>0</v>
      </c>
      <c r="H480">
        <v>0</v>
      </c>
      <c r="I480" s="15">
        <v>45144</v>
      </c>
      <c r="J480" s="11">
        <v>45144</v>
      </c>
      <c r="K480">
        <v>7</v>
      </c>
      <c r="L480" t="s">
        <v>427</v>
      </c>
      <c r="M480" t="s">
        <v>39</v>
      </c>
      <c r="N480" t="s">
        <v>16</v>
      </c>
      <c r="O480">
        <v>2102</v>
      </c>
      <c r="P480" t="s">
        <v>20</v>
      </c>
      <c r="Q480">
        <v>-4614</v>
      </c>
      <c r="R480" s="16">
        <f>delivered_orders_table[[#This Row],[price]]*delivered_orders_table[[#This Row],[quantity]]</f>
        <v>2102</v>
      </c>
      <c r="V480">
        <v>26720</v>
      </c>
    </row>
    <row r="481" spans="1:22" hidden="1" x14ac:dyDescent="0.3">
      <c r="A481">
        <v>26948946</v>
      </c>
      <c r="B481">
        <v>334053</v>
      </c>
      <c r="C481">
        <v>457657</v>
      </c>
      <c r="D481">
        <v>2459</v>
      </c>
      <c r="E481">
        <v>6716</v>
      </c>
      <c r="F481">
        <v>2</v>
      </c>
      <c r="G481">
        <v>0</v>
      </c>
      <c r="H481">
        <v>0</v>
      </c>
      <c r="I481" s="15">
        <v>45151</v>
      </c>
      <c r="J481" s="11">
        <v>45151</v>
      </c>
      <c r="K481">
        <v>4</v>
      </c>
      <c r="L481" t="s">
        <v>380</v>
      </c>
      <c r="M481" t="s">
        <v>39</v>
      </c>
      <c r="N481" t="s">
        <v>16</v>
      </c>
      <c r="O481">
        <v>4918</v>
      </c>
      <c r="P481" t="s">
        <v>23</v>
      </c>
      <c r="Q481">
        <v>-8514</v>
      </c>
      <c r="R481" s="16">
        <f>delivered_orders_table[[#This Row],[price]]*delivered_orders_table[[#This Row],[quantity]]</f>
        <v>4918</v>
      </c>
      <c r="V481">
        <v>14891</v>
      </c>
    </row>
    <row r="482" spans="1:22" hidden="1" x14ac:dyDescent="0.3">
      <c r="A482">
        <v>83871890</v>
      </c>
      <c r="B482">
        <v>334053</v>
      </c>
      <c r="C482">
        <v>399072</v>
      </c>
      <c r="D482">
        <v>19950</v>
      </c>
      <c r="E482">
        <v>6716</v>
      </c>
      <c r="F482">
        <v>1</v>
      </c>
      <c r="G482">
        <v>1995</v>
      </c>
      <c r="H482">
        <v>10</v>
      </c>
      <c r="I482" s="15">
        <v>45151</v>
      </c>
      <c r="J482" s="11">
        <v>45151</v>
      </c>
      <c r="K482">
        <v>7</v>
      </c>
      <c r="L482" t="s">
        <v>41</v>
      </c>
      <c r="M482" t="s">
        <v>39</v>
      </c>
      <c r="N482" t="s">
        <v>15</v>
      </c>
      <c r="O482">
        <v>17955</v>
      </c>
      <c r="P482" t="s">
        <v>20</v>
      </c>
      <c r="Q482">
        <v>11239</v>
      </c>
      <c r="R482" s="16">
        <f>delivered_orders_table[[#This Row],[price]]*delivered_orders_table[[#This Row],[quantity]]</f>
        <v>19950</v>
      </c>
      <c r="V482">
        <v>41520</v>
      </c>
    </row>
    <row r="483" spans="1:22" hidden="1" x14ac:dyDescent="0.3">
      <c r="A483">
        <v>64549859</v>
      </c>
      <c r="B483">
        <v>334053</v>
      </c>
      <c r="C483">
        <v>617754</v>
      </c>
      <c r="D483">
        <v>12534</v>
      </c>
      <c r="E483">
        <v>6716</v>
      </c>
      <c r="F483">
        <v>2</v>
      </c>
      <c r="G483">
        <v>1253.4000000000001</v>
      </c>
      <c r="H483">
        <v>5</v>
      </c>
      <c r="I483" s="15">
        <v>45145</v>
      </c>
      <c r="J483" s="11">
        <v>45145</v>
      </c>
      <c r="K483">
        <v>5</v>
      </c>
      <c r="L483" t="s">
        <v>335</v>
      </c>
      <c r="M483" t="s">
        <v>39</v>
      </c>
      <c r="N483" t="s">
        <v>16</v>
      </c>
      <c r="O483">
        <v>23814.6</v>
      </c>
      <c r="P483" t="s">
        <v>21</v>
      </c>
      <c r="Q483">
        <v>10382.6</v>
      </c>
      <c r="R483" s="16">
        <f>delivered_orders_table[[#This Row],[price]]*delivered_orders_table[[#This Row],[quantity]]</f>
        <v>25068</v>
      </c>
      <c r="V483">
        <v>16732</v>
      </c>
    </row>
    <row r="484" spans="1:22" hidden="1" x14ac:dyDescent="0.3">
      <c r="A484">
        <v>52587010</v>
      </c>
      <c r="B484">
        <v>334053</v>
      </c>
      <c r="C484">
        <v>690795</v>
      </c>
      <c r="D484">
        <v>8083</v>
      </c>
      <c r="E484">
        <v>6716</v>
      </c>
      <c r="F484">
        <v>1</v>
      </c>
      <c r="G484">
        <v>0</v>
      </c>
      <c r="H484">
        <v>0</v>
      </c>
      <c r="I484" s="15">
        <v>45135</v>
      </c>
      <c r="J484" s="11">
        <v>45135</v>
      </c>
      <c r="K484">
        <v>5</v>
      </c>
      <c r="L484" t="s">
        <v>385</v>
      </c>
      <c r="M484" t="s">
        <v>39</v>
      </c>
      <c r="N484" t="s">
        <v>15</v>
      </c>
      <c r="O484">
        <v>8083</v>
      </c>
      <c r="P484" t="s">
        <v>20</v>
      </c>
      <c r="Q484">
        <v>1367</v>
      </c>
      <c r="R484" s="16">
        <f>delivered_orders_table[[#This Row],[price]]*delivered_orders_table[[#This Row],[quantity]]</f>
        <v>8083</v>
      </c>
      <c r="V484">
        <v>14927</v>
      </c>
    </row>
    <row r="485" spans="1:22" hidden="1" x14ac:dyDescent="0.3">
      <c r="A485">
        <v>81287314</v>
      </c>
      <c r="B485">
        <v>334053</v>
      </c>
      <c r="C485">
        <v>641996</v>
      </c>
      <c r="D485">
        <v>16422</v>
      </c>
      <c r="E485">
        <v>6716</v>
      </c>
      <c r="F485">
        <v>2</v>
      </c>
      <c r="G485">
        <v>1642.2</v>
      </c>
      <c r="H485">
        <v>5</v>
      </c>
      <c r="I485" s="15">
        <v>45149</v>
      </c>
      <c r="J485" s="11">
        <v>45149</v>
      </c>
      <c r="K485">
        <v>4</v>
      </c>
      <c r="L485" t="s">
        <v>431</v>
      </c>
      <c r="M485" t="s">
        <v>39</v>
      </c>
      <c r="N485" t="s">
        <v>15</v>
      </c>
      <c r="O485">
        <v>31201.8</v>
      </c>
      <c r="P485" t="s">
        <v>21</v>
      </c>
      <c r="Q485">
        <v>17769.8</v>
      </c>
      <c r="R485" s="16">
        <f>delivered_orders_table[[#This Row],[price]]*delivered_orders_table[[#This Row],[quantity]]</f>
        <v>32844</v>
      </c>
      <c r="V485">
        <v>8384</v>
      </c>
    </row>
    <row r="486" spans="1:22" hidden="1" x14ac:dyDescent="0.3">
      <c r="A486">
        <v>72092888</v>
      </c>
      <c r="B486">
        <v>334053</v>
      </c>
      <c r="C486">
        <v>258760</v>
      </c>
      <c r="D486">
        <v>10924</v>
      </c>
      <c r="E486">
        <v>6716</v>
      </c>
      <c r="F486">
        <v>1</v>
      </c>
      <c r="G486">
        <v>0</v>
      </c>
      <c r="H486">
        <v>0</v>
      </c>
      <c r="I486" s="15">
        <v>45148</v>
      </c>
      <c r="J486" s="11">
        <v>45148</v>
      </c>
      <c r="K486">
        <v>6</v>
      </c>
      <c r="L486" t="s">
        <v>114</v>
      </c>
      <c r="M486" t="s">
        <v>39</v>
      </c>
      <c r="N486" t="s">
        <v>15</v>
      </c>
      <c r="O486">
        <v>10924</v>
      </c>
      <c r="P486" t="s">
        <v>23</v>
      </c>
      <c r="Q486">
        <v>4208</v>
      </c>
      <c r="R486" s="16">
        <f>delivered_orders_table[[#This Row],[price]]*delivered_orders_table[[#This Row],[quantity]]</f>
        <v>10924</v>
      </c>
      <c r="V486">
        <v>18292</v>
      </c>
    </row>
    <row r="487" spans="1:22" hidden="1" x14ac:dyDescent="0.3">
      <c r="A487">
        <v>99490304</v>
      </c>
      <c r="B487">
        <v>246316</v>
      </c>
      <c r="C487">
        <v>281618</v>
      </c>
      <c r="D487">
        <v>5307</v>
      </c>
      <c r="E487">
        <v>13689</v>
      </c>
      <c r="F487">
        <v>3</v>
      </c>
      <c r="G487">
        <v>796.05</v>
      </c>
      <c r="H487">
        <v>5</v>
      </c>
      <c r="I487" s="15">
        <v>45156</v>
      </c>
      <c r="J487" s="11">
        <v>45156</v>
      </c>
      <c r="K487">
        <v>1</v>
      </c>
      <c r="L487" t="s">
        <v>428</v>
      </c>
      <c r="M487" t="s">
        <v>39</v>
      </c>
      <c r="N487" t="s">
        <v>15</v>
      </c>
      <c r="O487">
        <v>15124.95</v>
      </c>
      <c r="P487" t="s">
        <v>21</v>
      </c>
      <c r="Q487">
        <v>-25942.05</v>
      </c>
      <c r="R487" s="16">
        <f>delivered_orders_table[[#This Row],[price]]*delivered_orders_table[[#This Row],[quantity]]</f>
        <v>15921</v>
      </c>
      <c r="V487">
        <v>5847</v>
      </c>
    </row>
    <row r="488" spans="1:22" hidden="1" x14ac:dyDescent="0.3">
      <c r="A488">
        <v>39161379</v>
      </c>
      <c r="B488">
        <v>246316</v>
      </c>
      <c r="C488">
        <v>747923</v>
      </c>
      <c r="D488">
        <v>10426</v>
      </c>
      <c r="E488">
        <v>13689</v>
      </c>
      <c r="F488">
        <v>2</v>
      </c>
      <c r="G488">
        <v>3127.8</v>
      </c>
      <c r="H488">
        <v>15</v>
      </c>
      <c r="I488" s="15">
        <v>45153</v>
      </c>
      <c r="J488" s="11">
        <v>45153</v>
      </c>
      <c r="K488">
        <v>5</v>
      </c>
      <c r="L488" t="s">
        <v>41</v>
      </c>
      <c r="M488" t="s">
        <v>39</v>
      </c>
      <c r="N488" t="s">
        <v>15</v>
      </c>
      <c r="O488">
        <v>17724.2</v>
      </c>
      <c r="P488" t="s">
        <v>20</v>
      </c>
      <c r="Q488">
        <v>-9653.7999999999993</v>
      </c>
      <c r="R488" s="16">
        <f>delivered_orders_table[[#This Row],[price]]*delivered_orders_table[[#This Row],[quantity]]</f>
        <v>20852</v>
      </c>
      <c r="V488">
        <v>12633</v>
      </c>
    </row>
    <row r="489" spans="1:22" hidden="1" x14ac:dyDescent="0.3">
      <c r="A489">
        <v>67594492</v>
      </c>
      <c r="B489">
        <v>246316</v>
      </c>
      <c r="C489">
        <v>863653</v>
      </c>
      <c r="D489">
        <v>17931</v>
      </c>
      <c r="E489">
        <v>13689</v>
      </c>
      <c r="F489">
        <v>1</v>
      </c>
      <c r="G489">
        <v>3586.2</v>
      </c>
      <c r="H489">
        <v>20</v>
      </c>
      <c r="I489" s="15">
        <v>45147</v>
      </c>
      <c r="J489" s="11">
        <v>45147</v>
      </c>
      <c r="K489">
        <v>5</v>
      </c>
      <c r="L489" t="s">
        <v>336</v>
      </c>
      <c r="M489" t="s">
        <v>39</v>
      </c>
      <c r="N489" t="s">
        <v>15</v>
      </c>
      <c r="O489">
        <v>14344.8</v>
      </c>
      <c r="P489" t="s">
        <v>20</v>
      </c>
      <c r="Q489">
        <v>655.8</v>
      </c>
      <c r="R489" s="16">
        <f>delivered_orders_table[[#This Row],[price]]*delivered_orders_table[[#This Row],[quantity]]</f>
        <v>17931</v>
      </c>
      <c r="V489">
        <v>30688</v>
      </c>
    </row>
    <row r="490" spans="1:22" hidden="1" x14ac:dyDescent="0.3">
      <c r="A490">
        <v>67723010</v>
      </c>
      <c r="B490">
        <v>246316</v>
      </c>
      <c r="C490">
        <v>890897</v>
      </c>
      <c r="D490">
        <v>6612</v>
      </c>
      <c r="E490">
        <v>13689</v>
      </c>
      <c r="F490">
        <v>3</v>
      </c>
      <c r="G490">
        <v>991.8</v>
      </c>
      <c r="H490">
        <v>5</v>
      </c>
      <c r="I490" s="15">
        <v>45161</v>
      </c>
      <c r="J490" s="11">
        <v>45161</v>
      </c>
      <c r="K490">
        <v>3</v>
      </c>
      <c r="L490" t="s">
        <v>116</v>
      </c>
      <c r="M490" t="s">
        <v>39</v>
      </c>
      <c r="N490" t="s">
        <v>18</v>
      </c>
      <c r="O490">
        <v>18844.2</v>
      </c>
      <c r="P490" t="s">
        <v>21</v>
      </c>
      <c r="Q490">
        <v>-22222.799999999999</v>
      </c>
      <c r="R490" s="16">
        <f>delivered_orders_table[[#This Row],[price]]*delivered_orders_table[[#This Row],[quantity]]</f>
        <v>19836</v>
      </c>
      <c r="V490">
        <v>1593</v>
      </c>
    </row>
    <row r="491" spans="1:22" hidden="1" x14ac:dyDescent="0.3">
      <c r="A491">
        <v>35848226</v>
      </c>
      <c r="B491">
        <v>246316</v>
      </c>
      <c r="C491">
        <v>821121</v>
      </c>
      <c r="D491">
        <v>13175</v>
      </c>
      <c r="E491">
        <v>13689</v>
      </c>
      <c r="F491">
        <v>1</v>
      </c>
      <c r="G491">
        <v>2635</v>
      </c>
      <c r="H491">
        <v>20</v>
      </c>
      <c r="I491" s="15">
        <v>45144</v>
      </c>
      <c r="J491" s="11">
        <v>45144</v>
      </c>
      <c r="K491">
        <v>2</v>
      </c>
      <c r="L491" t="s">
        <v>496</v>
      </c>
      <c r="M491" t="s">
        <v>39</v>
      </c>
      <c r="N491" t="s">
        <v>15</v>
      </c>
      <c r="O491">
        <v>10540</v>
      </c>
      <c r="P491" t="s">
        <v>20</v>
      </c>
      <c r="Q491">
        <v>-3149</v>
      </c>
      <c r="R491" s="16">
        <f>delivered_orders_table[[#This Row],[price]]*delivered_orders_table[[#This Row],[quantity]]</f>
        <v>13175</v>
      </c>
      <c r="V491">
        <v>18470</v>
      </c>
    </row>
    <row r="492" spans="1:22" hidden="1" x14ac:dyDescent="0.3">
      <c r="A492">
        <v>26726926</v>
      </c>
      <c r="B492">
        <v>246316</v>
      </c>
      <c r="C492">
        <v>546265</v>
      </c>
      <c r="D492">
        <v>7295</v>
      </c>
      <c r="E492">
        <v>13689</v>
      </c>
      <c r="F492">
        <v>1</v>
      </c>
      <c r="G492">
        <v>364.75</v>
      </c>
      <c r="H492">
        <v>5</v>
      </c>
      <c r="I492" s="15">
        <v>45136</v>
      </c>
      <c r="J492" s="11">
        <v>45136</v>
      </c>
      <c r="K492">
        <v>4</v>
      </c>
      <c r="L492" t="s">
        <v>385</v>
      </c>
      <c r="M492" t="s">
        <v>39</v>
      </c>
      <c r="N492" t="s">
        <v>15</v>
      </c>
      <c r="O492">
        <v>6930.25</v>
      </c>
      <c r="P492" t="s">
        <v>23</v>
      </c>
      <c r="Q492">
        <v>-6758.75</v>
      </c>
      <c r="R492" s="16">
        <f>delivered_orders_table[[#This Row],[price]]*delivered_orders_table[[#This Row],[quantity]]</f>
        <v>7295</v>
      </c>
      <c r="V492">
        <v>73168</v>
      </c>
    </row>
    <row r="493" spans="1:22" hidden="1" x14ac:dyDescent="0.3">
      <c r="A493">
        <v>14835614</v>
      </c>
      <c r="B493">
        <v>246316</v>
      </c>
      <c r="C493">
        <v>754718</v>
      </c>
      <c r="D493">
        <v>5494</v>
      </c>
      <c r="E493">
        <v>13689</v>
      </c>
      <c r="F493">
        <v>1</v>
      </c>
      <c r="G493">
        <v>549.4</v>
      </c>
      <c r="H493">
        <v>10</v>
      </c>
      <c r="I493" s="15">
        <v>45143</v>
      </c>
      <c r="J493" s="11">
        <v>45143</v>
      </c>
      <c r="K493">
        <v>1</v>
      </c>
      <c r="L493" t="s">
        <v>300</v>
      </c>
      <c r="M493" t="s">
        <v>39</v>
      </c>
      <c r="N493" t="s">
        <v>15</v>
      </c>
      <c r="O493">
        <v>4944.6000000000004</v>
      </c>
      <c r="P493" t="s">
        <v>23</v>
      </c>
      <c r="Q493">
        <v>-8744.4</v>
      </c>
      <c r="R493" s="16">
        <f>delivered_orders_table[[#This Row],[price]]*delivered_orders_table[[#This Row],[quantity]]</f>
        <v>5494</v>
      </c>
      <c r="V493">
        <v>43386</v>
      </c>
    </row>
    <row r="494" spans="1:22" hidden="1" x14ac:dyDescent="0.3">
      <c r="A494">
        <v>74854563</v>
      </c>
      <c r="B494">
        <v>872246</v>
      </c>
      <c r="C494">
        <v>466105</v>
      </c>
      <c r="D494">
        <v>18164</v>
      </c>
      <c r="E494">
        <v>8679</v>
      </c>
      <c r="F494">
        <v>1</v>
      </c>
      <c r="G494">
        <v>908.2</v>
      </c>
      <c r="H494">
        <v>5</v>
      </c>
      <c r="I494" s="15">
        <v>45156</v>
      </c>
      <c r="J494" s="11">
        <v>45156</v>
      </c>
      <c r="K494">
        <v>6</v>
      </c>
      <c r="L494" t="s">
        <v>189</v>
      </c>
      <c r="M494" t="s">
        <v>39</v>
      </c>
      <c r="N494" t="s">
        <v>15</v>
      </c>
      <c r="O494">
        <v>17255.8</v>
      </c>
      <c r="P494" t="s">
        <v>21</v>
      </c>
      <c r="Q494">
        <v>8576.7999999999993</v>
      </c>
      <c r="R494" s="16">
        <f>delivered_orders_table[[#This Row],[price]]*delivered_orders_table[[#This Row],[quantity]]</f>
        <v>18164</v>
      </c>
      <c r="V494">
        <v>46299</v>
      </c>
    </row>
    <row r="495" spans="1:22" hidden="1" x14ac:dyDescent="0.3">
      <c r="A495">
        <v>39127464</v>
      </c>
      <c r="B495">
        <v>872246</v>
      </c>
      <c r="C495">
        <v>327885</v>
      </c>
      <c r="D495">
        <v>6183</v>
      </c>
      <c r="E495">
        <v>8679</v>
      </c>
      <c r="F495">
        <v>2</v>
      </c>
      <c r="G495">
        <v>0</v>
      </c>
      <c r="H495">
        <v>0</v>
      </c>
      <c r="I495" s="15">
        <v>45148</v>
      </c>
      <c r="J495" s="11">
        <v>45148</v>
      </c>
      <c r="K495">
        <v>3</v>
      </c>
      <c r="L495" t="s">
        <v>427</v>
      </c>
      <c r="M495" t="s">
        <v>39</v>
      </c>
      <c r="N495" t="s">
        <v>15</v>
      </c>
      <c r="O495">
        <v>12366</v>
      </c>
      <c r="P495" t="s">
        <v>20</v>
      </c>
      <c r="Q495">
        <v>-4992</v>
      </c>
      <c r="R495" s="16">
        <f>delivered_orders_table[[#This Row],[price]]*delivered_orders_table[[#This Row],[quantity]]</f>
        <v>12366</v>
      </c>
      <c r="V495">
        <v>68732</v>
      </c>
    </row>
    <row r="496" spans="1:22" hidden="1" x14ac:dyDescent="0.3">
      <c r="A496">
        <v>15937353</v>
      </c>
      <c r="B496">
        <v>872246</v>
      </c>
      <c r="C496">
        <v>698969</v>
      </c>
      <c r="D496">
        <v>15156</v>
      </c>
      <c r="E496">
        <v>8679</v>
      </c>
      <c r="F496">
        <v>2</v>
      </c>
      <c r="G496">
        <v>0</v>
      </c>
      <c r="H496">
        <v>0</v>
      </c>
      <c r="I496" s="15">
        <v>45138</v>
      </c>
      <c r="J496" s="11">
        <v>45138</v>
      </c>
      <c r="K496">
        <v>3</v>
      </c>
      <c r="L496" t="s">
        <v>375</v>
      </c>
      <c r="M496" t="s">
        <v>39</v>
      </c>
      <c r="N496" t="s">
        <v>15</v>
      </c>
      <c r="O496">
        <v>30312</v>
      </c>
      <c r="P496" t="s">
        <v>20</v>
      </c>
      <c r="Q496">
        <v>12954</v>
      </c>
      <c r="R496" s="16">
        <f>delivered_orders_table[[#This Row],[price]]*delivered_orders_table[[#This Row],[quantity]]</f>
        <v>30312</v>
      </c>
      <c r="V496">
        <v>923</v>
      </c>
    </row>
    <row r="497" spans="1:22" hidden="1" x14ac:dyDescent="0.3">
      <c r="A497">
        <v>74227366</v>
      </c>
      <c r="B497">
        <v>872246</v>
      </c>
      <c r="C497">
        <v>440633</v>
      </c>
      <c r="D497">
        <v>984</v>
      </c>
      <c r="E497">
        <v>8679</v>
      </c>
      <c r="F497">
        <v>1</v>
      </c>
      <c r="G497">
        <v>0</v>
      </c>
      <c r="H497">
        <v>0</v>
      </c>
      <c r="I497" s="15">
        <v>45138</v>
      </c>
      <c r="J497" s="11">
        <v>45138</v>
      </c>
      <c r="K497">
        <v>2</v>
      </c>
      <c r="L497" t="s">
        <v>385</v>
      </c>
      <c r="M497" t="s">
        <v>39</v>
      </c>
      <c r="N497" t="s">
        <v>15</v>
      </c>
      <c r="O497">
        <v>984</v>
      </c>
      <c r="P497" t="s">
        <v>20</v>
      </c>
      <c r="Q497">
        <v>-7695</v>
      </c>
      <c r="R497" s="16">
        <f>delivered_orders_table[[#This Row],[price]]*delivered_orders_table[[#This Row],[quantity]]</f>
        <v>984</v>
      </c>
      <c r="V497">
        <v>19767</v>
      </c>
    </row>
    <row r="498" spans="1:22" hidden="1" x14ac:dyDescent="0.3">
      <c r="A498">
        <v>24923247</v>
      </c>
      <c r="B498">
        <v>872246</v>
      </c>
      <c r="C498">
        <v>936677</v>
      </c>
      <c r="D498">
        <v>16611</v>
      </c>
      <c r="E498">
        <v>8679</v>
      </c>
      <c r="F498">
        <v>1</v>
      </c>
      <c r="G498">
        <v>2491.65</v>
      </c>
      <c r="H498">
        <v>15</v>
      </c>
      <c r="I498" s="15">
        <v>45163</v>
      </c>
      <c r="J498" s="11">
        <v>45163</v>
      </c>
      <c r="K498">
        <v>6</v>
      </c>
      <c r="L498" t="s">
        <v>123</v>
      </c>
      <c r="M498" t="s">
        <v>39</v>
      </c>
      <c r="N498" t="s">
        <v>16</v>
      </c>
      <c r="O498">
        <v>14119.35</v>
      </c>
      <c r="P498" t="s">
        <v>23</v>
      </c>
      <c r="Q498">
        <v>5440.35</v>
      </c>
      <c r="R498" s="16">
        <f>delivered_orders_table[[#This Row],[price]]*delivered_orders_table[[#This Row],[quantity]]</f>
        <v>16611</v>
      </c>
      <c r="V498">
        <v>13668</v>
      </c>
    </row>
    <row r="499" spans="1:22" hidden="1" x14ac:dyDescent="0.3">
      <c r="A499">
        <v>21402740</v>
      </c>
      <c r="B499">
        <v>872246</v>
      </c>
      <c r="C499">
        <v>460804</v>
      </c>
      <c r="D499">
        <v>11859</v>
      </c>
      <c r="E499">
        <v>8679</v>
      </c>
      <c r="F499">
        <v>3</v>
      </c>
      <c r="G499">
        <v>1778.85</v>
      </c>
      <c r="H499">
        <v>5</v>
      </c>
      <c r="I499" s="15">
        <v>45161</v>
      </c>
      <c r="J499" s="11">
        <v>45161</v>
      </c>
      <c r="K499">
        <v>5</v>
      </c>
      <c r="L499" t="s">
        <v>142</v>
      </c>
      <c r="M499" t="s">
        <v>39</v>
      </c>
      <c r="N499" t="s">
        <v>18</v>
      </c>
      <c r="O499">
        <v>33798.15</v>
      </c>
      <c r="P499" t="s">
        <v>22</v>
      </c>
      <c r="Q499">
        <v>7761.15</v>
      </c>
      <c r="R499" s="16">
        <f>delivered_orders_table[[#This Row],[price]]*delivered_orders_table[[#This Row],[quantity]]</f>
        <v>35577</v>
      </c>
      <c r="V499">
        <v>17774</v>
      </c>
    </row>
    <row r="500" spans="1:22" hidden="1" x14ac:dyDescent="0.3">
      <c r="A500">
        <v>65541117</v>
      </c>
      <c r="B500">
        <v>872246</v>
      </c>
      <c r="C500">
        <v>659713</v>
      </c>
      <c r="D500">
        <v>16986</v>
      </c>
      <c r="E500">
        <v>8679</v>
      </c>
      <c r="F500">
        <v>1</v>
      </c>
      <c r="G500">
        <v>849.3</v>
      </c>
      <c r="H500">
        <v>5</v>
      </c>
      <c r="I500" s="15">
        <v>45149</v>
      </c>
      <c r="J500" s="11">
        <v>45149</v>
      </c>
      <c r="K500">
        <v>1</v>
      </c>
      <c r="L500" t="s">
        <v>335</v>
      </c>
      <c r="M500" t="s">
        <v>39</v>
      </c>
      <c r="N500" t="s">
        <v>18</v>
      </c>
      <c r="O500">
        <v>16136.7</v>
      </c>
      <c r="P500" t="s">
        <v>23</v>
      </c>
      <c r="Q500">
        <v>7457.7</v>
      </c>
      <c r="R500" s="16">
        <f>delivered_orders_table[[#This Row],[price]]*delivered_orders_table[[#This Row],[quantity]]</f>
        <v>16986</v>
      </c>
      <c r="V500">
        <v>9431</v>
      </c>
    </row>
    <row r="501" spans="1:22" hidden="1" x14ac:dyDescent="0.3">
      <c r="A501">
        <v>37804191</v>
      </c>
      <c r="B501">
        <v>872246</v>
      </c>
      <c r="C501">
        <v>601066</v>
      </c>
      <c r="D501">
        <v>7940</v>
      </c>
      <c r="E501">
        <v>8679</v>
      </c>
      <c r="F501">
        <v>3</v>
      </c>
      <c r="G501">
        <v>0</v>
      </c>
      <c r="H501">
        <v>0</v>
      </c>
      <c r="I501" s="15">
        <v>45143</v>
      </c>
      <c r="J501" s="11">
        <v>45143</v>
      </c>
      <c r="K501">
        <v>6</v>
      </c>
      <c r="L501" t="s">
        <v>430</v>
      </c>
      <c r="M501" t="s">
        <v>39</v>
      </c>
      <c r="N501" t="s">
        <v>15</v>
      </c>
      <c r="O501">
        <v>23820</v>
      </c>
      <c r="P501" t="s">
        <v>23</v>
      </c>
      <c r="Q501">
        <v>-2217</v>
      </c>
      <c r="R501" s="16">
        <f>delivered_orders_table[[#This Row],[price]]*delivered_orders_table[[#This Row],[quantity]]</f>
        <v>23820</v>
      </c>
      <c r="V501">
        <v>71756</v>
      </c>
    </row>
    <row r="502" spans="1:22" hidden="1" x14ac:dyDescent="0.3">
      <c r="A502">
        <v>74019136</v>
      </c>
      <c r="B502">
        <v>872246</v>
      </c>
      <c r="C502">
        <v>387316</v>
      </c>
      <c r="D502">
        <v>15765</v>
      </c>
      <c r="E502">
        <v>8679</v>
      </c>
      <c r="F502">
        <v>1</v>
      </c>
      <c r="G502">
        <v>0</v>
      </c>
      <c r="H502">
        <v>0</v>
      </c>
      <c r="I502" s="15">
        <v>45163</v>
      </c>
      <c r="J502" s="11">
        <v>45163</v>
      </c>
      <c r="K502">
        <v>6</v>
      </c>
      <c r="L502" t="s">
        <v>123</v>
      </c>
      <c r="M502" t="s">
        <v>39</v>
      </c>
      <c r="N502" t="s">
        <v>18</v>
      </c>
      <c r="O502">
        <v>15765</v>
      </c>
      <c r="P502" t="s">
        <v>20</v>
      </c>
      <c r="Q502">
        <v>7086</v>
      </c>
      <c r="R502" s="16">
        <f>delivered_orders_table[[#This Row],[price]]*delivered_orders_table[[#This Row],[quantity]]</f>
        <v>15765</v>
      </c>
      <c r="V502">
        <v>13442</v>
      </c>
    </row>
    <row r="503" spans="1:22" hidden="1" x14ac:dyDescent="0.3">
      <c r="A503">
        <v>87731247</v>
      </c>
      <c r="B503">
        <v>207473</v>
      </c>
      <c r="C503">
        <v>441099</v>
      </c>
      <c r="D503">
        <v>16659</v>
      </c>
      <c r="E503">
        <v>7043</v>
      </c>
      <c r="F503">
        <v>1</v>
      </c>
      <c r="G503">
        <v>2498.85</v>
      </c>
      <c r="H503">
        <v>15</v>
      </c>
      <c r="I503" s="15">
        <v>45158</v>
      </c>
      <c r="J503" s="11">
        <v>45158</v>
      </c>
      <c r="K503">
        <v>6</v>
      </c>
      <c r="L503" t="s">
        <v>116</v>
      </c>
      <c r="M503" t="s">
        <v>39</v>
      </c>
      <c r="N503" t="s">
        <v>15</v>
      </c>
      <c r="O503">
        <v>14160.15</v>
      </c>
      <c r="P503" t="s">
        <v>20</v>
      </c>
      <c r="Q503">
        <v>7117.15</v>
      </c>
      <c r="R503" s="16">
        <f>delivered_orders_table[[#This Row],[price]]*delivered_orders_table[[#This Row],[quantity]]</f>
        <v>16659</v>
      </c>
      <c r="V503">
        <v>17414</v>
      </c>
    </row>
    <row r="504" spans="1:22" hidden="1" x14ac:dyDescent="0.3">
      <c r="A504">
        <v>44224936</v>
      </c>
      <c r="B504">
        <v>207473</v>
      </c>
      <c r="C504">
        <v>497223</v>
      </c>
      <c r="D504">
        <v>16590</v>
      </c>
      <c r="E504">
        <v>7043</v>
      </c>
      <c r="F504">
        <v>4</v>
      </c>
      <c r="G504">
        <v>0</v>
      </c>
      <c r="H504">
        <v>0</v>
      </c>
      <c r="I504" s="15">
        <v>45150</v>
      </c>
      <c r="J504" s="11">
        <v>45150</v>
      </c>
      <c r="K504">
        <v>2</v>
      </c>
      <c r="L504" t="s">
        <v>336</v>
      </c>
      <c r="M504" t="s">
        <v>39</v>
      </c>
      <c r="N504" t="s">
        <v>15</v>
      </c>
      <c r="O504">
        <v>66360</v>
      </c>
      <c r="P504" t="s">
        <v>21</v>
      </c>
      <c r="Q504">
        <v>38188</v>
      </c>
      <c r="R504" s="16">
        <f>delivered_orders_table[[#This Row],[price]]*delivered_orders_table[[#This Row],[quantity]]</f>
        <v>66360</v>
      </c>
      <c r="V504">
        <v>8592</v>
      </c>
    </row>
    <row r="505" spans="1:22" hidden="1" x14ac:dyDescent="0.3">
      <c r="A505">
        <v>42542167</v>
      </c>
      <c r="B505">
        <v>207473</v>
      </c>
      <c r="C505">
        <v>402647</v>
      </c>
      <c r="D505">
        <v>2921</v>
      </c>
      <c r="E505">
        <v>7043</v>
      </c>
      <c r="F505">
        <v>2</v>
      </c>
      <c r="G505">
        <v>584.20000000000005</v>
      </c>
      <c r="H505">
        <v>10</v>
      </c>
      <c r="I505" s="15">
        <v>45154</v>
      </c>
      <c r="J505" s="11">
        <v>45154</v>
      </c>
      <c r="K505">
        <v>5</v>
      </c>
      <c r="L505" t="s">
        <v>42</v>
      </c>
      <c r="M505" t="s">
        <v>39</v>
      </c>
      <c r="N505" t="s">
        <v>15</v>
      </c>
      <c r="O505">
        <v>5257.8</v>
      </c>
      <c r="P505" t="s">
        <v>21</v>
      </c>
      <c r="Q505">
        <v>-8828.2000000000007</v>
      </c>
      <c r="R505" s="16">
        <f>delivered_orders_table[[#This Row],[price]]*delivered_orders_table[[#This Row],[quantity]]</f>
        <v>5842</v>
      </c>
      <c r="V505">
        <v>14051</v>
      </c>
    </row>
    <row r="506" spans="1:22" hidden="1" x14ac:dyDescent="0.3">
      <c r="A506">
        <v>16783418</v>
      </c>
      <c r="B506">
        <v>207473</v>
      </c>
      <c r="C506">
        <v>579818</v>
      </c>
      <c r="D506">
        <v>11676</v>
      </c>
      <c r="E506">
        <v>7043</v>
      </c>
      <c r="F506">
        <v>1</v>
      </c>
      <c r="G506">
        <v>0</v>
      </c>
      <c r="H506">
        <v>0</v>
      </c>
      <c r="I506" s="15">
        <v>45157</v>
      </c>
      <c r="J506" s="11">
        <v>45157</v>
      </c>
      <c r="K506">
        <v>7</v>
      </c>
      <c r="L506" t="s">
        <v>116</v>
      </c>
      <c r="M506" t="s">
        <v>39</v>
      </c>
      <c r="N506" t="s">
        <v>17</v>
      </c>
      <c r="O506">
        <v>11676</v>
      </c>
      <c r="P506" t="s">
        <v>20</v>
      </c>
      <c r="Q506">
        <v>4633</v>
      </c>
      <c r="R506" s="16">
        <f>delivered_orders_table[[#This Row],[price]]*delivered_orders_table[[#This Row],[quantity]]</f>
        <v>11676</v>
      </c>
      <c r="V506">
        <v>7078</v>
      </c>
    </row>
    <row r="507" spans="1:22" hidden="1" x14ac:dyDescent="0.3">
      <c r="A507">
        <v>36772387</v>
      </c>
      <c r="B507">
        <v>207473</v>
      </c>
      <c r="C507">
        <v>979015</v>
      </c>
      <c r="D507">
        <v>2286</v>
      </c>
      <c r="E507">
        <v>7043</v>
      </c>
      <c r="F507">
        <v>1</v>
      </c>
      <c r="G507">
        <v>228.6</v>
      </c>
      <c r="H507">
        <v>10</v>
      </c>
      <c r="I507" s="15">
        <v>45146</v>
      </c>
      <c r="J507" s="11">
        <v>45146</v>
      </c>
      <c r="K507">
        <v>2</v>
      </c>
      <c r="L507" t="s">
        <v>113</v>
      </c>
      <c r="M507" t="s">
        <v>39</v>
      </c>
      <c r="N507" t="s">
        <v>16</v>
      </c>
      <c r="O507">
        <v>2057.4</v>
      </c>
      <c r="P507" t="s">
        <v>22</v>
      </c>
      <c r="Q507">
        <v>-4985.6000000000004</v>
      </c>
      <c r="R507" s="16">
        <f>delivered_orders_table[[#This Row],[price]]*delivered_orders_table[[#This Row],[quantity]]</f>
        <v>2286</v>
      </c>
      <c r="V507">
        <v>10138</v>
      </c>
    </row>
    <row r="508" spans="1:22" hidden="1" x14ac:dyDescent="0.3">
      <c r="A508">
        <v>61124122</v>
      </c>
      <c r="B508">
        <v>207473</v>
      </c>
      <c r="C508">
        <v>352203</v>
      </c>
      <c r="D508">
        <v>12095</v>
      </c>
      <c r="E508">
        <v>7043</v>
      </c>
      <c r="F508">
        <v>1</v>
      </c>
      <c r="G508">
        <v>0</v>
      </c>
      <c r="H508">
        <v>0</v>
      </c>
      <c r="I508" s="15">
        <v>45164</v>
      </c>
      <c r="J508" s="11">
        <v>45164</v>
      </c>
      <c r="K508">
        <v>5</v>
      </c>
      <c r="L508" t="s">
        <v>123</v>
      </c>
      <c r="M508" t="s">
        <v>39</v>
      </c>
      <c r="N508" t="s">
        <v>17</v>
      </c>
      <c r="O508">
        <v>12095</v>
      </c>
      <c r="P508" t="s">
        <v>21</v>
      </c>
      <c r="Q508">
        <v>5052</v>
      </c>
      <c r="R508" s="16">
        <f>delivered_orders_table[[#This Row],[price]]*delivered_orders_table[[#This Row],[quantity]]</f>
        <v>12095</v>
      </c>
      <c r="V508">
        <v>10176</v>
      </c>
    </row>
    <row r="509" spans="1:22" hidden="1" x14ac:dyDescent="0.3">
      <c r="A509">
        <v>40885967</v>
      </c>
      <c r="B509">
        <v>207473</v>
      </c>
      <c r="C509">
        <v>633108</v>
      </c>
      <c r="D509">
        <v>5926</v>
      </c>
      <c r="E509">
        <v>7043</v>
      </c>
      <c r="F509">
        <v>2</v>
      </c>
      <c r="G509">
        <v>1777.8</v>
      </c>
      <c r="H509">
        <v>15</v>
      </c>
      <c r="I509" s="15">
        <v>45158</v>
      </c>
      <c r="J509" s="11">
        <v>45158</v>
      </c>
      <c r="K509">
        <v>3</v>
      </c>
      <c r="L509" t="s">
        <v>326</v>
      </c>
      <c r="M509" t="s">
        <v>39</v>
      </c>
      <c r="N509" t="s">
        <v>16</v>
      </c>
      <c r="O509">
        <v>10074.200000000001</v>
      </c>
      <c r="P509" t="s">
        <v>22</v>
      </c>
      <c r="Q509">
        <v>-4011.8</v>
      </c>
      <c r="R509" s="16">
        <f>delivered_orders_table[[#This Row],[price]]*delivered_orders_table[[#This Row],[quantity]]</f>
        <v>11852</v>
      </c>
      <c r="V509">
        <v>20116</v>
      </c>
    </row>
    <row r="510" spans="1:22" hidden="1" x14ac:dyDescent="0.3">
      <c r="A510">
        <v>98986321</v>
      </c>
      <c r="B510">
        <v>207473</v>
      </c>
      <c r="C510">
        <v>274852</v>
      </c>
      <c r="D510">
        <v>10944</v>
      </c>
      <c r="E510">
        <v>7043</v>
      </c>
      <c r="F510">
        <v>1</v>
      </c>
      <c r="G510">
        <v>547.20000000000005</v>
      </c>
      <c r="H510">
        <v>5</v>
      </c>
      <c r="I510" s="15">
        <v>45143</v>
      </c>
      <c r="J510" s="11">
        <v>45143</v>
      </c>
      <c r="K510">
        <v>5</v>
      </c>
      <c r="L510" t="s">
        <v>113</v>
      </c>
      <c r="M510" t="s">
        <v>39</v>
      </c>
      <c r="N510" t="s">
        <v>16</v>
      </c>
      <c r="O510">
        <v>10396.799999999999</v>
      </c>
      <c r="P510" t="s">
        <v>21</v>
      </c>
      <c r="Q510">
        <v>3353.8</v>
      </c>
      <c r="R510" s="16">
        <f>delivered_orders_table[[#This Row],[price]]*delivered_orders_table[[#This Row],[quantity]]</f>
        <v>10944</v>
      </c>
      <c r="V510">
        <v>7560</v>
      </c>
    </row>
    <row r="511" spans="1:22" hidden="1" x14ac:dyDescent="0.3">
      <c r="A511">
        <v>10791358</v>
      </c>
      <c r="B511">
        <v>207473</v>
      </c>
      <c r="C511">
        <v>969969</v>
      </c>
      <c r="D511">
        <v>2612</v>
      </c>
      <c r="E511">
        <v>7043</v>
      </c>
      <c r="F511">
        <v>1</v>
      </c>
      <c r="G511">
        <v>130.6</v>
      </c>
      <c r="H511">
        <v>5</v>
      </c>
      <c r="I511" s="15">
        <v>45148</v>
      </c>
      <c r="J511" s="11">
        <v>45148</v>
      </c>
      <c r="K511">
        <v>2</v>
      </c>
      <c r="L511" t="s">
        <v>335</v>
      </c>
      <c r="M511" t="s">
        <v>39</v>
      </c>
      <c r="N511" t="s">
        <v>16</v>
      </c>
      <c r="O511">
        <v>2481.4</v>
      </c>
      <c r="P511" t="s">
        <v>20</v>
      </c>
      <c r="Q511">
        <v>-4561.6000000000004</v>
      </c>
      <c r="R511" s="16">
        <f>delivered_orders_table[[#This Row],[price]]*delivered_orders_table[[#This Row],[quantity]]</f>
        <v>2612</v>
      </c>
      <c r="V511">
        <v>7679</v>
      </c>
    </row>
    <row r="512" spans="1:22" hidden="1" x14ac:dyDescent="0.3">
      <c r="A512">
        <v>99788677</v>
      </c>
      <c r="B512">
        <v>207473</v>
      </c>
      <c r="C512">
        <v>921568</v>
      </c>
      <c r="D512">
        <v>4208</v>
      </c>
      <c r="E512">
        <v>7043</v>
      </c>
      <c r="F512">
        <v>1</v>
      </c>
      <c r="G512">
        <v>0</v>
      </c>
      <c r="H512">
        <v>0</v>
      </c>
      <c r="I512" s="15">
        <v>45158</v>
      </c>
      <c r="J512" s="11">
        <v>45158</v>
      </c>
      <c r="K512">
        <v>1</v>
      </c>
      <c r="L512" t="s">
        <v>42</v>
      </c>
      <c r="M512" t="s">
        <v>39</v>
      </c>
      <c r="N512" t="s">
        <v>15</v>
      </c>
      <c r="O512">
        <v>4208</v>
      </c>
      <c r="P512" t="s">
        <v>20</v>
      </c>
      <c r="Q512">
        <v>-2835</v>
      </c>
      <c r="R512" s="16">
        <f>delivered_orders_table[[#This Row],[price]]*delivered_orders_table[[#This Row],[quantity]]</f>
        <v>4208</v>
      </c>
      <c r="V512">
        <v>11525</v>
      </c>
    </row>
    <row r="513" spans="1:22" hidden="1" x14ac:dyDescent="0.3">
      <c r="A513">
        <v>83800569</v>
      </c>
      <c r="B513">
        <v>809570</v>
      </c>
      <c r="C513">
        <v>227470</v>
      </c>
      <c r="D513">
        <v>2745</v>
      </c>
      <c r="E513">
        <v>10780</v>
      </c>
      <c r="F513">
        <v>1</v>
      </c>
      <c r="G513">
        <v>0</v>
      </c>
      <c r="H513">
        <v>0</v>
      </c>
      <c r="I513" s="15">
        <v>45160</v>
      </c>
      <c r="J513" s="11">
        <v>45160</v>
      </c>
      <c r="K513">
        <v>4</v>
      </c>
      <c r="L513" t="s">
        <v>116</v>
      </c>
      <c r="M513" t="s">
        <v>39</v>
      </c>
      <c r="N513" t="s">
        <v>17</v>
      </c>
      <c r="O513">
        <v>2745</v>
      </c>
      <c r="P513" t="s">
        <v>20</v>
      </c>
      <c r="Q513">
        <v>-8035</v>
      </c>
      <c r="R513" s="16">
        <f>delivered_orders_table[[#This Row],[price]]*delivered_orders_table[[#This Row],[quantity]]</f>
        <v>2745</v>
      </c>
      <c r="V513">
        <v>5998</v>
      </c>
    </row>
    <row r="514" spans="1:22" hidden="1" x14ac:dyDescent="0.3">
      <c r="A514">
        <v>83994695</v>
      </c>
      <c r="B514">
        <v>809570</v>
      </c>
      <c r="C514">
        <v>485647</v>
      </c>
      <c r="D514">
        <v>5100</v>
      </c>
      <c r="E514">
        <v>10780</v>
      </c>
      <c r="F514">
        <v>3</v>
      </c>
      <c r="G514">
        <v>0</v>
      </c>
      <c r="H514">
        <v>0</v>
      </c>
      <c r="I514" s="15">
        <v>45153</v>
      </c>
      <c r="J514" s="11">
        <v>45153</v>
      </c>
      <c r="K514">
        <v>3</v>
      </c>
      <c r="L514" t="s">
        <v>381</v>
      </c>
      <c r="M514" t="s">
        <v>39</v>
      </c>
      <c r="N514" t="s">
        <v>17</v>
      </c>
      <c r="O514">
        <v>15300</v>
      </c>
      <c r="P514" t="s">
        <v>22</v>
      </c>
      <c r="Q514">
        <v>-17040</v>
      </c>
      <c r="R514" s="16">
        <f>delivered_orders_table[[#This Row],[price]]*delivered_orders_table[[#This Row],[quantity]]</f>
        <v>15300</v>
      </c>
      <c r="V514">
        <v>14140</v>
      </c>
    </row>
    <row r="515" spans="1:22" hidden="1" x14ac:dyDescent="0.3">
      <c r="A515">
        <v>69741812</v>
      </c>
      <c r="B515">
        <v>809570</v>
      </c>
      <c r="C515">
        <v>539121</v>
      </c>
      <c r="D515">
        <v>11463</v>
      </c>
      <c r="E515">
        <v>10780</v>
      </c>
      <c r="F515">
        <v>1</v>
      </c>
      <c r="G515">
        <v>1719.45</v>
      </c>
      <c r="H515">
        <v>15</v>
      </c>
      <c r="I515" s="15">
        <v>45142</v>
      </c>
      <c r="J515" s="11">
        <v>45142</v>
      </c>
      <c r="K515">
        <v>1</v>
      </c>
      <c r="L515" t="s">
        <v>267</v>
      </c>
      <c r="M515" t="s">
        <v>39</v>
      </c>
      <c r="N515" t="s">
        <v>17</v>
      </c>
      <c r="O515">
        <v>9743.5499999999993</v>
      </c>
      <c r="P515" t="s">
        <v>21</v>
      </c>
      <c r="Q515">
        <v>-1036.45</v>
      </c>
      <c r="R515" s="16">
        <f>delivered_orders_table[[#This Row],[price]]*delivered_orders_table[[#This Row],[quantity]]</f>
        <v>11463</v>
      </c>
      <c r="V515">
        <v>14187</v>
      </c>
    </row>
    <row r="516" spans="1:22" hidden="1" x14ac:dyDescent="0.3">
      <c r="A516">
        <v>80606503</v>
      </c>
      <c r="B516">
        <v>809570</v>
      </c>
      <c r="C516">
        <v>919678</v>
      </c>
      <c r="D516">
        <v>6097</v>
      </c>
      <c r="E516">
        <v>10780</v>
      </c>
      <c r="F516">
        <v>1</v>
      </c>
      <c r="G516">
        <v>0</v>
      </c>
      <c r="H516">
        <v>0</v>
      </c>
      <c r="I516" s="15">
        <v>45153</v>
      </c>
      <c r="J516" s="11">
        <v>45153</v>
      </c>
      <c r="K516">
        <v>2</v>
      </c>
      <c r="L516" t="s">
        <v>380</v>
      </c>
      <c r="M516" t="s">
        <v>39</v>
      </c>
      <c r="N516" t="s">
        <v>16</v>
      </c>
      <c r="O516">
        <v>6097</v>
      </c>
      <c r="P516" t="s">
        <v>23</v>
      </c>
      <c r="Q516">
        <v>-4683</v>
      </c>
      <c r="R516" s="16">
        <f>delivered_orders_table[[#This Row],[price]]*delivered_orders_table[[#This Row],[quantity]]</f>
        <v>6097</v>
      </c>
      <c r="V516">
        <v>18108</v>
      </c>
    </row>
    <row r="517" spans="1:22" hidden="1" x14ac:dyDescent="0.3">
      <c r="A517">
        <v>46521025</v>
      </c>
      <c r="B517">
        <v>809570</v>
      </c>
      <c r="C517">
        <v>965344</v>
      </c>
      <c r="D517">
        <v>6452</v>
      </c>
      <c r="E517">
        <v>10780</v>
      </c>
      <c r="F517">
        <v>1</v>
      </c>
      <c r="G517">
        <v>967.8</v>
      </c>
      <c r="H517">
        <v>15</v>
      </c>
      <c r="I517" s="15">
        <v>45156</v>
      </c>
      <c r="J517" s="11">
        <v>45156</v>
      </c>
      <c r="K517">
        <v>4</v>
      </c>
      <c r="L517" t="s">
        <v>401</v>
      </c>
      <c r="M517" t="s">
        <v>39</v>
      </c>
      <c r="N517" t="s">
        <v>15</v>
      </c>
      <c r="O517">
        <v>5484.2</v>
      </c>
      <c r="P517" t="s">
        <v>21</v>
      </c>
      <c r="Q517">
        <v>-5295.8</v>
      </c>
      <c r="R517" s="16">
        <f>delivered_orders_table[[#This Row],[price]]*delivered_orders_table[[#This Row],[quantity]]</f>
        <v>6452</v>
      </c>
      <c r="V517">
        <v>21556</v>
      </c>
    </row>
    <row r="518" spans="1:22" hidden="1" x14ac:dyDescent="0.3">
      <c r="A518">
        <v>38210242</v>
      </c>
      <c r="B518">
        <v>809570</v>
      </c>
      <c r="C518">
        <v>473791</v>
      </c>
      <c r="D518">
        <v>8607</v>
      </c>
      <c r="E518">
        <v>10780</v>
      </c>
      <c r="F518">
        <v>1</v>
      </c>
      <c r="G518">
        <v>860.7</v>
      </c>
      <c r="H518">
        <v>10</v>
      </c>
      <c r="I518" s="15">
        <v>45160</v>
      </c>
      <c r="J518" s="11">
        <v>45160</v>
      </c>
      <c r="K518">
        <v>6</v>
      </c>
      <c r="L518" t="s">
        <v>142</v>
      </c>
      <c r="M518" t="s">
        <v>39</v>
      </c>
      <c r="N518" t="s">
        <v>18</v>
      </c>
      <c r="O518">
        <v>7746.3</v>
      </c>
      <c r="P518" t="s">
        <v>20</v>
      </c>
      <c r="Q518">
        <v>-3033.7</v>
      </c>
      <c r="R518" s="16">
        <f>delivered_orders_table[[#This Row],[price]]*delivered_orders_table[[#This Row],[quantity]]</f>
        <v>8607</v>
      </c>
      <c r="V518">
        <v>3331</v>
      </c>
    </row>
    <row r="519" spans="1:22" x14ac:dyDescent="0.3">
      <c r="A519">
        <v>20770971</v>
      </c>
      <c r="B519">
        <v>876646</v>
      </c>
      <c r="C519">
        <v>323552</v>
      </c>
      <c r="D519">
        <v>17355</v>
      </c>
      <c r="E519">
        <v>14603</v>
      </c>
      <c r="F519">
        <v>2</v>
      </c>
      <c r="G519">
        <v>1735.5</v>
      </c>
      <c r="H519">
        <v>5</v>
      </c>
      <c r="I519" s="15">
        <v>45143</v>
      </c>
      <c r="J519" s="11">
        <v>45143</v>
      </c>
      <c r="K519">
        <v>3</v>
      </c>
      <c r="L519" t="s">
        <v>496</v>
      </c>
      <c r="M519" t="s">
        <v>39</v>
      </c>
      <c r="N519" t="s">
        <v>15</v>
      </c>
      <c r="O519">
        <v>32974.5</v>
      </c>
      <c r="P519" t="s">
        <v>21</v>
      </c>
      <c r="Q519">
        <v>3768.5</v>
      </c>
      <c r="R519" s="16">
        <f>delivered_orders_table[[#This Row],[price]]*delivered_orders_table[[#This Row],[quantity]]</f>
        <v>34710</v>
      </c>
      <c r="V519">
        <v>5500</v>
      </c>
    </row>
    <row r="520" spans="1:22" x14ac:dyDescent="0.3">
      <c r="A520">
        <v>95623471</v>
      </c>
      <c r="B520">
        <v>876646</v>
      </c>
      <c r="C520">
        <v>498313</v>
      </c>
      <c r="D520">
        <v>10443</v>
      </c>
      <c r="E520">
        <v>14603</v>
      </c>
      <c r="F520">
        <v>1</v>
      </c>
      <c r="G520">
        <v>0</v>
      </c>
      <c r="H520">
        <v>0</v>
      </c>
      <c r="I520" s="15">
        <v>45159</v>
      </c>
      <c r="J520" s="11">
        <v>45159</v>
      </c>
      <c r="K520">
        <v>2</v>
      </c>
      <c r="L520" t="s">
        <v>326</v>
      </c>
      <c r="M520" t="s">
        <v>39</v>
      </c>
      <c r="N520" t="s">
        <v>18</v>
      </c>
      <c r="O520">
        <v>10443</v>
      </c>
      <c r="P520" t="s">
        <v>21</v>
      </c>
      <c r="Q520">
        <v>-4160</v>
      </c>
      <c r="R520" s="16">
        <f>delivered_orders_table[[#This Row],[price]]*delivered_orders_table[[#This Row],[quantity]]</f>
        <v>10443</v>
      </c>
      <c r="V520">
        <v>17216</v>
      </c>
    </row>
    <row r="521" spans="1:22" x14ac:dyDescent="0.3">
      <c r="A521">
        <v>73698420</v>
      </c>
      <c r="B521">
        <v>876646</v>
      </c>
      <c r="C521">
        <v>352901</v>
      </c>
      <c r="D521">
        <v>12917</v>
      </c>
      <c r="E521">
        <v>14603</v>
      </c>
      <c r="F521">
        <v>1</v>
      </c>
      <c r="G521">
        <v>1291.7</v>
      </c>
      <c r="H521">
        <v>10</v>
      </c>
      <c r="I521" s="15">
        <v>45140</v>
      </c>
      <c r="J521" s="11">
        <v>45140</v>
      </c>
      <c r="K521">
        <v>1</v>
      </c>
      <c r="L521" t="s">
        <v>375</v>
      </c>
      <c r="M521" t="s">
        <v>39</v>
      </c>
      <c r="N521" t="s">
        <v>18</v>
      </c>
      <c r="O521">
        <v>11625.3</v>
      </c>
      <c r="P521" t="s">
        <v>21</v>
      </c>
      <c r="Q521">
        <v>-2977.7</v>
      </c>
      <c r="R521" s="16">
        <f>delivered_orders_table[[#This Row],[price]]*delivered_orders_table[[#This Row],[quantity]]</f>
        <v>12917</v>
      </c>
      <c r="V521">
        <v>2921</v>
      </c>
    </row>
    <row r="522" spans="1:22" x14ac:dyDescent="0.3">
      <c r="A522">
        <v>28908276</v>
      </c>
      <c r="B522">
        <v>876646</v>
      </c>
      <c r="C522">
        <v>776276</v>
      </c>
      <c r="D522">
        <v>16945</v>
      </c>
      <c r="E522">
        <v>14603</v>
      </c>
      <c r="F522">
        <v>3</v>
      </c>
      <c r="G522">
        <v>0</v>
      </c>
      <c r="H522">
        <v>0</v>
      </c>
      <c r="I522" s="15">
        <v>45142</v>
      </c>
      <c r="J522" s="11">
        <v>45142</v>
      </c>
      <c r="K522">
        <v>1</v>
      </c>
      <c r="L522" t="s">
        <v>267</v>
      </c>
      <c r="M522" t="s">
        <v>39</v>
      </c>
      <c r="N522" t="s">
        <v>15</v>
      </c>
      <c r="O522">
        <v>50835</v>
      </c>
      <c r="P522" t="s">
        <v>22</v>
      </c>
      <c r="Q522">
        <v>7026</v>
      </c>
      <c r="R522" s="16">
        <f>delivered_orders_table[[#This Row],[price]]*delivered_orders_table[[#This Row],[quantity]]</f>
        <v>50835</v>
      </c>
      <c r="V522">
        <v>49164</v>
      </c>
    </row>
    <row r="523" spans="1:22" x14ac:dyDescent="0.3">
      <c r="A523">
        <v>60103798</v>
      </c>
      <c r="B523">
        <v>876646</v>
      </c>
      <c r="C523">
        <v>617754</v>
      </c>
      <c r="D523">
        <v>13092</v>
      </c>
      <c r="E523">
        <v>14603</v>
      </c>
      <c r="F523">
        <v>1</v>
      </c>
      <c r="G523">
        <v>654.6</v>
      </c>
      <c r="H523">
        <v>5</v>
      </c>
      <c r="I523" s="15">
        <v>45165</v>
      </c>
      <c r="J523" s="11">
        <v>45165</v>
      </c>
      <c r="K523">
        <v>2</v>
      </c>
      <c r="L523" t="s">
        <v>249</v>
      </c>
      <c r="M523" t="s">
        <v>39</v>
      </c>
      <c r="N523" t="s">
        <v>16</v>
      </c>
      <c r="O523">
        <v>12437.4</v>
      </c>
      <c r="P523" t="s">
        <v>20</v>
      </c>
      <c r="Q523">
        <v>-2165.6</v>
      </c>
      <c r="R523" s="16">
        <f>delivered_orders_table[[#This Row],[price]]*delivered_orders_table[[#This Row],[quantity]]</f>
        <v>13092</v>
      </c>
      <c r="V523">
        <v>15198</v>
      </c>
    </row>
    <row r="524" spans="1:22" x14ac:dyDescent="0.3">
      <c r="A524">
        <v>70210270</v>
      </c>
      <c r="B524">
        <v>876646</v>
      </c>
      <c r="C524">
        <v>889472</v>
      </c>
      <c r="D524">
        <v>2971</v>
      </c>
      <c r="E524">
        <v>14603</v>
      </c>
      <c r="F524">
        <v>2</v>
      </c>
      <c r="G524">
        <v>0</v>
      </c>
      <c r="H524">
        <v>0</v>
      </c>
      <c r="I524" s="15">
        <v>45166</v>
      </c>
      <c r="J524" s="11">
        <v>45166</v>
      </c>
      <c r="K524">
        <v>2</v>
      </c>
      <c r="L524" t="s">
        <v>519</v>
      </c>
      <c r="M524" t="s">
        <v>39</v>
      </c>
      <c r="N524" t="s">
        <v>18</v>
      </c>
      <c r="O524">
        <v>5942</v>
      </c>
      <c r="P524" t="s">
        <v>23</v>
      </c>
      <c r="Q524">
        <v>-23264</v>
      </c>
      <c r="R524" s="16">
        <f>delivered_orders_table[[#This Row],[price]]*delivered_orders_table[[#This Row],[quantity]]</f>
        <v>5942</v>
      </c>
      <c r="V524">
        <v>13781</v>
      </c>
    </row>
    <row r="525" spans="1:22" x14ac:dyDescent="0.3">
      <c r="A525">
        <v>40137082</v>
      </c>
      <c r="B525">
        <v>876646</v>
      </c>
      <c r="C525">
        <v>396911</v>
      </c>
      <c r="D525">
        <v>12800</v>
      </c>
      <c r="E525">
        <v>14603</v>
      </c>
      <c r="F525">
        <v>1</v>
      </c>
      <c r="G525">
        <v>640</v>
      </c>
      <c r="H525">
        <v>5</v>
      </c>
      <c r="I525" s="15">
        <v>45153</v>
      </c>
      <c r="J525" s="11">
        <v>45153</v>
      </c>
      <c r="K525">
        <v>5</v>
      </c>
      <c r="L525" t="s">
        <v>41</v>
      </c>
      <c r="M525" t="s">
        <v>39</v>
      </c>
      <c r="N525" t="s">
        <v>18</v>
      </c>
      <c r="O525">
        <v>12160</v>
      </c>
      <c r="P525" t="s">
        <v>22</v>
      </c>
      <c r="Q525">
        <v>-2443</v>
      </c>
      <c r="R525" s="16">
        <f>delivered_orders_table[[#This Row],[price]]*delivered_orders_table[[#This Row],[quantity]]</f>
        <v>12800</v>
      </c>
      <c r="V525">
        <v>18189</v>
      </c>
    </row>
    <row r="526" spans="1:22" x14ac:dyDescent="0.3">
      <c r="A526">
        <v>82506491</v>
      </c>
      <c r="B526">
        <v>876646</v>
      </c>
      <c r="C526">
        <v>489511</v>
      </c>
      <c r="D526">
        <v>9452</v>
      </c>
      <c r="E526">
        <v>14603</v>
      </c>
      <c r="F526">
        <v>2</v>
      </c>
      <c r="G526">
        <v>1890.4</v>
      </c>
      <c r="H526">
        <v>10</v>
      </c>
      <c r="I526" s="15">
        <v>45154</v>
      </c>
      <c r="J526" s="11">
        <v>45154</v>
      </c>
      <c r="K526">
        <v>7</v>
      </c>
      <c r="L526" t="s">
        <v>326</v>
      </c>
      <c r="M526" t="s">
        <v>39</v>
      </c>
      <c r="N526" t="s">
        <v>15</v>
      </c>
      <c r="O526">
        <v>17013.599999999999</v>
      </c>
      <c r="P526" t="s">
        <v>21</v>
      </c>
      <c r="Q526">
        <v>-12192.4</v>
      </c>
      <c r="R526" s="16">
        <f>delivered_orders_table[[#This Row],[price]]*delivered_orders_table[[#This Row],[quantity]]</f>
        <v>18904</v>
      </c>
      <c r="V526">
        <v>49296</v>
      </c>
    </row>
    <row r="527" spans="1:22" x14ac:dyDescent="0.3">
      <c r="A527">
        <v>71265269</v>
      </c>
      <c r="B527">
        <v>876646</v>
      </c>
      <c r="C527">
        <v>940951</v>
      </c>
      <c r="D527">
        <v>5802</v>
      </c>
      <c r="E527">
        <v>14603</v>
      </c>
      <c r="F527">
        <v>1</v>
      </c>
      <c r="G527">
        <v>870.3</v>
      </c>
      <c r="H527">
        <v>15</v>
      </c>
      <c r="I527" s="15">
        <v>45151</v>
      </c>
      <c r="J527" s="11">
        <v>45151</v>
      </c>
      <c r="K527">
        <v>6</v>
      </c>
      <c r="L527" t="s">
        <v>428</v>
      </c>
      <c r="M527" t="s">
        <v>39</v>
      </c>
      <c r="N527" t="s">
        <v>15</v>
      </c>
      <c r="O527">
        <v>4931.7</v>
      </c>
      <c r="P527" t="s">
        <v>20</v>
      </c>
      <c r="Q527">
        <v>-9671.2999999999993</v>
      </c>
      <c r="R527" s="16">
        <f>delivered_orders_table[[#This Row],[price]]*delivered_orders_table[[#This Row],[quantity]]</f>
        <v>5802</v>
      </c>
      <c r="V527">
        <v>4509</v>
      </c>
    </row>
    <row r="528" spans="1:22" x14ac:dyDescent="0.3">
      <c r="A528">
        <v>82269803</v>
      </c>
      <c r="B528">
        <v>876646</v>
      </c>
      <c r="C528">
        <v>798199</v>
      </c>
      <c r="D528">
        <v>13717</v>
      </c>
      <c r="E528">
        <v>14603</v>
      </c>
      <c r="F528">
        <v>1</v>
      </c>
      <c r="G528">
        <v>685.85</v>
      </c>
      <c r="H528">
        <v>5</v>
      </c>
      <c r="I528" s="15">
        <v>45141</v>
      </c>
      <c r="J528" s="11">
        <v>45141</v>
      </c>
      <c r="K528">
        <v>4</v>
      </c>
      <c r="L528" t="s">
        <v>268</v>
      </c>
      <c r="M528" t="s">
        <v>39</v>
      </c>
      <c r="N528" t="s">
        <v>15</v>
      </c>
      <c r="O528">
        <v>13031.15</v>
      </c>
      <c r="P528" t="s">
        <v>21</v>
      </c>
      <c r="Q528">
        <v>-1571.85</v>
      </c>
      <c r="R528" s="16">
        <f>delivered_orders_table[[#This Row],[price]]*delivered_orders_table[[#This Row],[quantity]]</f>
        <v>13717</v>
      </c>
      <c r="V528">
        <v>2188</v>
      </c>
    </row>
    <row r="529" spans="1:22" x14ac:dyDescent="0.3">
      <c r="A529">
        <v>75569635</v>
      </c>
      <c r="B529">
        <v>876646</v>
      </c>
      <c r="C529">
        <v>769578</v>
      </c>
      <c r="D529">
        <v>13527</v>
      </c>
      <c r="E529">
        <v>14603</v>
      </c>
      <c r="F529">
        <v>2</v>
      </c>
      <c r="G529">
        <v>1352.7</v>
      </c>
      <c r="H529">
        <v>5</v>
      </c>
      <c r="I529" s="15">
        <v>45167</v>
      </c>
      <c r="J529" s="11">
        <v>45167</v>
      </c>
      <c r="K529">
        <v>2</v>
      </c>
      <c r="L529" t="s">
        <v>123</v>
      </c>
      <c r="M529" t="s">
        <v>39</v>
      </c>
      <c r="N529" t="s">
        <v>15</v>
      </c>
      <c r="O529">
        <v>25701.3</v>
      </c>
      <c r="P529" t="s">
        <v>21</v>
      </c>
      <c r="Q529">
        <v>-3504.7</v>
      </c>
      <c r="R529" s="16">
        <f>delivered_orders_table[[#This Row],[price]]*delivered_orders_table[[#This Row],[quantity]]</f>
        <v>27054</v>
      </c>
      <c r="V529">
        <v>27572</v>
      </c>
    </row>
    <row r="530" spans="1:22" x14ac:dyDescent="0.3">
      <c r="A530">
        <v>17634247</v>
      </c>
      <c r="B530">
        <v>876646</v>
      </c>
      <c r="C530">
        <v>660905</v>
      </c>
      <c r="D530">
        <v>18800</v>
      </c>
      <c r="E530">
        <v>14603</v>
      </c>
      <c r="F530">
        <v>1</v>
      </c>
      <c r="G530">
        <v>0</v>
      </c>
      <c r="H530">
        <v>0</v>
      </c>
      <c r="I530" s="15">
        <v>45158</v>
      </c>
      <c r="J530" s="11">
        <v>45158</v>
      </c>
      <c r="K530">
        <v>4</v>
      </c>
      <c r="L530" t="s">
        <v>189</v>
      </c>
      <c r="M530" t="s">
        <v>39</v>
      </c>
      <c r="N530" t="s">
        <v>15</v>
      </c>
      <c r="O530">
        <v>18800</v>
      </c>
      <c r="P530" t="s">
        <v>24</v>
      </c>
      <c r="Q530">
        <v>4197</v>
      </c>
      <c r="R530" s="16">
        <f>delivered_orders_table[[#This Row],[price]]*delivered_orders_table[[#This Row],[quantity]]</f>
        <v>18800</v>
      </c>
      <c r="V530">
        <v>5085</v>
      </c>
    </row>
    <row r="531" spans="1:22" hidden="1" x14ac:dyDescent="0.3">
      <c r="A531">
        <v>41452485</v>
      </c>
      <c r="B531">
        <v>671858</v>
      </c>
      <c r="C531">
        <v>256778</v>
      </c>
      <c r="D531">
        <v>8853</v>
      </c>
      <c r="E531">
        <v>5308</v>
      </c>
      <c r="F531">
        <v>2</v>
      </c>
      <c r="G531">
        <v>3541.2</v>
      </c>
      <c r="H531">
        <v>20</v>
      </c>
      <c r="I531" s="15">
        <v>45149</v>
      </c>
      <c r="J531" s="11">
        <v>45149</v>
      </c>
      <c r="K531">
        <v>5</v>
      </c>
      <c r="L531" t="s">
        <v>114</v>
      </c>
      <c r="M531" t="s">
        <v>39</v>
      </c>
      <c r="N531" t="s">
        <v>17</v>
      </c>
      <c r="O531">
        <v>14164.8</v>
      </c>
      <c r="P531" t="s">
        <v>22</v>
      </c>
      <c r="Q531">
        <v>3548.8</v>
      </c>
      <c r="R531" s="16">
        <f>delivered_orders_table[[#This Row],[price]]*delivered_orders_table[[#This Row],[quantity]]</f>
        <v>17706</v>
      </c>
      <c r="V531">
        <v>2700</v>
      </c>
    </row>
    <row r="532" spans="1:22" hidden="1" x14ac:dyDescent="0.3">
      <c r="A532">
        <v>35297417</v>
      </c>
      <c r="B532">
        <v>671858</v>
      </c>
      <c r="C532">
        <v>453814</v>
      </c>
      <c r="D532">
        <v>6761</v>
      </c>
      <c r="E532">
        <v>5308</v>
      </c>
      <c r="F532">
        <v>2</v>
      </c>
      <c r="G532">
        <v>676.1</v>
      </c>
      <c r="H532">
        <v>5</v>
      </c>
      <c r="I532" s="15">
        <v>45155</v>
      </c>
      <c r="J532" s="11">
        <v>45155</v>
      </c>
      <c r="K532">
        <v>1</v>
      </c>
      <c r="L532" t="s">
        <v>381</v>
      </c>
      <c r="M532" t="s">
        <v>39</v>
      </c>
      <c r="N532" t="s">
        <v>17</v>
      </c>
      <c r="O532">
        <v>12845.9</v>
      </c>
      <c r="P532" t="s">
        <v>21</v>
      </c>
      <c r="Q532">
        <v>2229.9</v>
      </c>
      <c r="R532" s="16">
        <f>delivered_orders_table[[#This Row],[price]]*delivered_orders_table[[#This Row],[quantity]]</f>
        <v>13522</v>
      </c>
      <c r="V532">
        <v>35412</v>
      </c>
    </row>
    <row r="533" spans="1:22" hidden="1" x14ac:dyDescent="0.3">
      <c r="A533">
        <v>97313825</v>
      </c>
      <c r="B533">
        <v>671858</v>
      </c>
      <c r="C533">
        <v>999049</v>
      </c>
      <c r="D533">
        <v>8489</v>
      </c>
      <c r="E533">
        <v>5308</v>
      </c>
      <c r="F533">
        <v>2</v>
      </c>
      <c r="G533">
        <v>848.9</v>
      </c>
      <c r="H533">
        <v>5</v>
      </c>
      <c r="I533" s="15">
        <v>45149</v>
      </c>
      <c r="J533" s="11">
        <v>45149</v>
      </c>
      <c r="K533">
        <v>3</v>
      </c>
      <c r="L533" t="s">
        <v>336</v>
      </c>
      <c r="M533" t="s">
        <v>39</v>
      </c>
      <c r="N533" t="s">
        <v>16</v>
      </c>
      <c r="O533">
        <v>16129.1</v>
      </c>
      <c r="P533" t="s">
        <v>22</v>
      </c>
      <c r="Q533">
        <v>5513.1</v>
      </c>
      <c r="R533" s="16">
        <f>delivered_orders_table[[#This Row],[price]]*delivered_orders_table[[#This Row],[quantity]]</f>
        <v>16978</v>
      </c>
      <c r="V533">
        <v>18600</v>
      </c>
    </row>
    <row r="534" spans="1:22" hidden="1" x14ac:dyDescent="0.3">
      <c r="A534">
        <v>84377016</v>
      </c>
      <c r="B534">
        <v>671858</v>
      </c>
      <c r="C534">
        <v>477860</v>
      </c>
      <c r="D534">
        <v>13395</v>
      </c>
      <c r="E534">
        <v>5308</v>
      </c>
      <c r="F534">
        <v>2</v>
      </c>
      <c r="G534">
        <v>1339.5</v>
      </c>
      <c r="H534">
        <v>5</v>
      </c>
      <c r="I534" s="15">
        <v>45154</v>
      </c>
      <c r="J534" s="11">
        <v>45154</v>
      </c>
      <c r="K534">
        <v>1</v>
      </c>
      <c r="L534" t="s">
        <v>380</v>
      </c>
      <c r="M534" t="s">
        <v>39</v>
      </c>
      <c r="N534" t="s">
        <v>15</v>
      </c>
      <c r="O534">
        <v>25450.5</v>
      </c>
      <c r="P534" t="s">
        <v>22</v>
      </c>
      <c r="Q534">
        <v>14834.5</v>
      </c>
      <c r="R534" s="16">
        <f>delivered_orders_table[[#This Row],[price]]*delivered_orders_table[[#This Row],[quantity]]</f>
        <v>26790</v>
      </c>
      <c r="V534">
        <v>8325</v>
      </c>
    </row>
    <row r="535" spans="1:22" hidden="1" x14ac:dyDescent="0.3">
      <c r="A535">
        <v>45495029</v>
      </c>
      <c r="B535">
        <v>671858</v>
      </c>
      <c r="C535">
        <v>785472</v>
      </c>
      <c r="D535">
        <v>17687</v>
      </c>
      <c r="E535">
        <v>5308</v>
      </c>
      <c r="F535">
        <v>1</v>
      </c>
      <c r="G535">
        <v>0</v>
      </c>
      <c r="H535">
        <v>0</v>
      </c>
      <c r="I535" s="15">
        <v>45141</v>
      </c>
      <c r="J535" s="11">
        <v>45141</v>
      </c>
      <c r="K535">
        <v>4</v>
      </c>
      <c r="L535" t="s">
        <v>268</v>
      </c>
      <c r="M535" t="s">
        <v>39</v>
      </c>
      <c r="N535" t="s">
        <v>16</v>
      </c>
      <c r="O535">
        <v>17687</v>
      </c>
      <c r="P535" t="s">
        <v>22</v>
      </c>
      <c r="Q535">
        <v>12379</v>
      </c>
      <c r="R535" s="16">
        <f>delivered_orders_table[[#This Row],[price]]*delivered_orders_table[[#This Row],[quantity]]</f>
        <v>17687</v>
      </c>
      <c r="V535">
        <v>4108</v>
      </c>
    </row>
    <row r="536" spans="1:22" hidden="1" x14ac:dyDescent="0.3">
      <c r="A536">
        <v>63349308</v>
      </c>
      <c r="B536">
        <v>671858</v>
      </c>
      <c r="C536">
        <v>775458</v>
      </c>
      <c r="D536">
        <v>12320</v>
      </c>
      <c r="E536">
        <v>5308</v>
      </c>
      <c r="F536">
        <v>1</v>
      </c>
      <c r="G536">
        <v>0</v>
      </c>
      <c r="H536">
        <v>0</v>
      </c>
      <c r="I536" s="15">
        <v>45140</v>
      </c>
      <c r="J536" s="11">
        <v>45140</v>
      </c>
      <c r="K536">
        <v>1</v>
      </c>
      <c r="L536" t="s">
        <v>375</v>
      </c>
      <c r="M536" t="s">
        <v>39</v>
      </c>
      <c r="N536" t="s">
        <v>17</v>
      </c>
      <c r="O536">
        <v>12320</v>
      </c>
      <c r="P536" t="s">
        <v>20</v>
      </c>
      <c r="Q536">
        <v>7012</v>
      </c>
      <c r="R536" s="16">
        <f>delivered_orders_table[[#This Row],[price]]*delivered_orders_table[[#This Row],[quantity]]</f>
        <v>12320</v>
      </c>
      <c r="V536">
        <v>4662</v>
      </c>
    </row>
    <row r="537" spans="1:22" hidden="1" x14ac:dyDescent="0.3">
      <c r="A537">
        <v>97512508</v>
      </c>
      <c r="B537">
        <v>671858</v>
      </c>
      <c r="C537">
        <v>600080</v>
      </c>
      <c r="D537">
        <v>17341</v>
      </c>
      <c r="E537">
        <v>5308</v>
      </c>
      <c r="F537">
        <v>2</v>
      </c>
      <c r="G537">
        <v>1734.1</v>
      </c>
      <c r="H537">
        <v>5</v>
      </c>
      <c r="I537" s="15">
        <v>45151</v>
      </c>
      <c r="J537" s="11">
        <v>45151</v>
      </c>
      <c r="K537">
        <v>7</v>
      </c>
      <c r="L537" t="s">
        <v>41</v>
      </c>
      <c r="M537" t="s">
        <v>39</v>
      </c>
      <c r="N537" t="s">
        <v>18</v>
      </c>
      <c r="O537">
        <v>32947.9</v>
      </c>
      <c r="P537" t="s">
        <v>22</v>
      </c>
      <c r="Q537">
        <v>22331.9</v>
      </c>
      <c r="R537" s="16">
        <f>delivered_orders_table[[#This Row],[price]]*delivered_orders_table[[#This Row],[quantity]]</f>
        <v>34682</v>
      </c>
      <c r="V537">
        <v>53092</v>
      </c>
    </row>
    <row r="538" spans="1:22" hidden="1" x14ac:dyDescent="0.3">
      <c r="A538">
        <v>35176902</v>
      </c>
      <c r="B538">
        <v>671858</v>
      </c>
      <c r="C538">
        <v>236862</v>
      </c>
      <c r="D538">
        <v>5643</v>
      </c>
      <c r="E538">
        <v>5308</v>
      </c>
      <c r="F538">
        <v>1</v>
      </c>
      <c r="G538">
        <v>0</v>
      </c>
      <c r="H538">
        <v>0</v>
      </c>
      <c r="I538" s="15">
        <v>45155</v>
      </c>
      <c r="J538" s="11">
        <v>45155</v>
      </c>
      <c r="K538">
        <v>6</v>
      </c>
      <c r="L538" t="s">
        <v>326</v>
      </c>
      <c r="M538" t="s">
        <v>39</v>
      </c>
      <c r="N538" t="s">
        <v>17</v>
      </c>
      <c r="O538">
        <v>5643</v>
      </c>
      <c r="P538" t="s">
        <v>20</v>
      </c>
      <c r="Q538">
        <v>335</v>
      </c>
      <c r="R538" s="16">
        <f>delivered_orders_table[[#This Row],[price]]*delivered_orders_table[[#This Row],[quantity]]</f>
        <v>5643</v>
      </c>
      <c r="V538">
        <v>15484</v>
      </c>
    </row>
    <row r="539" spans="1:22" hidden="1" x14ac:dyDescent="0.3">
      <c r="A539">
        <v>95613415</v>
      </c>
      <c r="B539">
        <v>671858</v>
      </c>
      <c r="C539">
        <v>711559</v>
      </c>
      <c r="D539">
        <v>5283</v>
      </c>
      <c r="E539">
        <v>5308</v>
      </c>
      <c r="F539">
        <v>2</v>
      </c>
      <c r="G539">
        <v>0</v>
      </c>
      <c r="H539">
        <v>0</v>
      </c>
      <c r="I539" s="15">
        <v>45146</v>
      </c>
      <c r="J539" s="11">
        <v>45146</v>
      </c>
      <c r="K539">
        <v>7</v>
      </c>
      <c r="L539" t="s">
        <v>431</v>
      </c>
      <c r="M539" t="s">
        <v>39</v>
      </c>
      <c r="N539" t="s">
        <v>15</v>
      </c>
      <c r="O539">
        <v>10566</v>
      </c>
      <c r="P539" t="s">
        <v>20</v>
      </c>
      <c r="Q539">
        <v>-50</v>
      </c>
      <c r="R539" s="16">
        <f>delivered_orders_table[[#This Row],[price]]*delivered_orders_table[[#This Row],[quantity]]</f>
        <v>10566</v>
      </c>
      <c r="V539">
        <v>1606</v>
      </c>
    </row>
    <row r="540" spans="1:22" hidden="1" x14ac:dyDescent="0.3">
      <c r="A540">
        <v>30695604</v>
      </c>
      <c r="B540">
        <v>191161</v>
      </c>
      <c r="C540">
        <v>263648</v>
      </c>
      <c r="D540">
        <v>13622</v>
      </c>
      <c r="E540">
        <v>2243</v>
      </c>
      <c r="F540">
        <v>1</v>
      </c>
      <c r="G540">
        <v>0</v>
      </c>
      <c r="H540">
        <v>0</v>
      </c>
      <c r="I540" s="15">
        <v>45155</v>
      </c>
      <c r="J540" s="11">
        <v>45155</v>
      </c>
      <c r="K540">
        <v>6</v>
      </c>
      <c r="L540" t="s">
        <v>326</v>
      </c>
      <c r="M540" t="s">
        <v>39</v>
      </c>
      <c r="N540" t="s">
        <v>17</v>
      </c>
      <c r="O540">
        <v>13622</v>
      </c>
      <c r="P540" t="s">
        <v>23</v>
      </c>
      <c r="Q540">
        <v>11379</v>
      </c>
      <c r="R540" s="16">
        <f>delivered_orders_table[[#This Row],[price]]*delivered_orders_table[[#This Row],[quantity]]</f>
        <v>13622</v>
      </c>
      <c r="V540">
        <v>13918</v>
      </c>
    </row>
    <row r="541" spans="1:22" hidden="1" x14ac:dyDescent="0.3">
      <c r="A541">
        <v>51455302</v>
      </c>
      <c r="B541">
        <v>191161</v>
      </c>
      <c r="C541">
        <v>392818</v>
      </c>
      <c r="D541">
        <v>853</v>
      </c>
      <c r="E541">
        <v>2243</v>
      </c>
      <c r="F541">
        <v>2</v>
      </c>
      <c r="G541">
        <v>0</v>
      </c>
      <c r="H541">
        <v>0</v>
      </c>
      <c r="I541" s="15">
        <v>45156</v>
      </c>
      <c r="J541" s="11">
        <v>45156</v>
      </c>
      <c r="K541">
        <v>5</v>
      </c>
      <c r="L541" t="s">
        <v>326</v>
      </c>
      <c r="M541" t="s">
        <v>39</v>
      </c>
      <c r="N541" t="s">
        <v>17</v>
      </c>
      <c r="O541">
        <v>1706</v>
      </c>
      <c r="P541" t="s">
        <v>21</v>
      </c>
      <c r="Q541">
        <v>-2780</v>
      </c>
      <c r="R541" s="16">
        <f>delivered_orders_table[[#This Row],[price]]*delivered_orders_table[[#This Row],[quantity]]</f>
        <v>1706</v>
      </c>
      <c r="V541">
        <v>9130</v>
      </c>
    </row>
    <row r="542" spans="1:22" hidden="1" x14ac:dyDescent="0.3">
      <c r="A542">
        <v>90147573</v>
      </c>
      <c r="B542">
        <v>191161</v>
      </c>
      <c r="C542">
        <v>356826</v>
      </c>
      <c r="D542">
        <v>14423</v>
      </c>
      <c r="E542">
        <v>2243</v>
      </c>
      <c r="F542">
        <v>1</v>
      </c>
      <c r="G542">
        <v>0</v>
      </c>
      <c r="H542">
        <v>0</v>
      </c>
      <c r="I542" s="15">
        <v>45154</v>
      </c>
      <c r="J542" s="11">
        <v>45154</v>
      </c>
      <c r="K542">
        <v>5</v>
      </c>
      <c r="L542" t="s">
        <v>42</v>
      </c>
      <c r="M542" t="s">
        <v>39</v>
      </c>
      <c r="N542" t="s">
        <v>15</v>
      </c>
      <c r="O542">
        <v>14423</v>
      </c>
      <c r="P542" t="s">
        <v>22</v>
      </c>
      <c r="Q542">
        <v>12180</v>
      </c>
      <c r="R542" s="16">
        <f>delivered_orders_table[[#This Row],[price]]*delivered_orders_table[[#This Row],[quantity]]</f>
        <v>14423</v>
      </c>
      <c r="V542">
        <v>14768</v>
      </c>
    </row>
    <row r="543" spans="1:22" hidden="1" x14ac:dyDescent="0.3">
      <c r="A543">
        <v>21819185</v>
      </c>
      <c r="B543">
        <v>191161</v>
      </c>
      <c r="C543">
        <v>506703</v>
      </c>
      <c r="D543">
        <v>10878</v>
      </c>
      <c r="E543">
        <v>2243</v>
      </c>
      <c r="F543">
        <v>1</v>
      </c>
      <c r="G543">
        <v>0</v>
      </c>
      <c r="H543">
        <v>0</v>
      </c>
      <c r="I543" s="15">
        <v>45141</v>
      </c>
      <c r="J543" s="11">
        <v>45141</v>
      </c>
      <c r="K543">
        <v>1</v>
      </c>
      <c r="L543" t="s">
        <v>279</v>
      </c>
      <c r="M543" t="s">
        <v>39</v>
      </c>
      <c r="N543" t="s">
        <v>17</v>
      </c>
      <c r="O543">
        <v>10878</v>
      </c>
      <c r="P543" t="s">
        <v>22</v>
      </c>
      <c r="Q543">
        <v>8635</v>
      </c>
      <c r="R543" s="16">
        <f>delivered_orders_table[[#This Row],[price]]*delivered_orders_table[[#This Row],[quantity]]</f>
        <v>10878</v>
      </c>
      <c r="V543">
        <v>4080</v>
      </c>
    </row>
    <row r="544" spans="1:22" hidden="1" x14ac:dyDescent="0.3">
      <c r="A544">
        <v>26690465</v>
      </c>
      <c r="B544">
        <v>191161</v>
      </c>
      <c r="C544">
        <v>510035</v>
      </c>
      <c r="D544">
        <v>6316</v>
      </c>
      <c r="E544">
        <v>2243</v>
      </c>
      <c r="F544">
        <v>1</v>
      </c>
      <c r="G544">
        <v>0</v>
      </c>
      <c r="H544">
        <v>0</v>
      </c>
      <c r="I544" s="15">
        <v>45152</v>
      </c>
      <c r="J544" s="11">
        <v>45152</v>
      </c>
      <c r="K544">
        <v>6</v>
      </c>
      <c r="L544" t="s">
        <v>41</v>
      </c>
      <c r="M544" t="s">
        <v>39</v>
      </c>
      <c r="N544" t="s">
        <v>18</v>
      </c>
      <c r="O544">
        <v>6316</v>
      </c>
      <c r="P544" t="s">
        <v>22</v>
      </c>
      <c r="Q544">
        <v>4073</v>
      </c>
      <c r="R544" s="16">
        <f>delivered_orders_table[[#This Row],[price]]*delivered_orders_table[[#This Row],[quantity]]</f>
        <v>6316</v>
      </c>
      <c r="V544">
        <v>14496</v>
      </c>
    </row>
    <row r="545" spans="1:22" hidden="1" x14ac:dyDescent="0.3">
      <c r="A545">
        <v>91823275</v>
      </c>
      <c r="B545">
        <v>191161</v>
      </c>
      <c r="C545">
        <v>975507</v>
      </c>
      <c r="D545">
        <v>18087</v>
      </c>
      <c r="E545">
        <v>2243</v>
      </c>
      <c r="F545">
        <v>3</v>
      </c>
      <c r="G545">
        <v>0</v>
      </c>
      <c r="H545">
        <v>0</v>
      </c>
      <c r="I545" s="15">
        <v>45164</v>
      </c>
      <c r="J545" s="11">
        <v>45164</v>
      </c>
      <c r="K545">
        <v>4</v>
      </c>
      <c r="L545" t="s">
        <v>519</v>
      </c>
      <c r="M545" t="s">
        <v>39</v>
      </c>
      <c r="N545" t="s">
        <v>18</v>
      </c>
      <c r="O545">
        <v>54261</v>
      </c>
      <c r="P545" t="s">
        <v>21</v>
      </c>
      <c r="Q545">
        <v>47532</v>
      </c>
      <c r="R545" s="16">
        <f>delivered_orders_table[[#This Row],[price]]*delivered_orders_table[[#This Row],[quantity]]</f>
        <v>54261</v>
      </c>
      <c r="V545">
        <v>2462</v>
      </c>
    </row>
    <row r="546" spans="1:22" hidden="1" x14ac:dyDescent="0.3">
      <c r="A546">
        <v>14539747</v>
      </c>
      <c r="B546">
        <v>719176</v>
      </c>
      <c r="C546">
        <v>966288</v>
      </c>
      <c r="D546">
        <v>8214</v>
      </c>
      <c r="E546">
        <v>819</v>
      </c>
      <c r="F546">
        <v>1</v>
      </c>
      <c r="G546">
        <v>0</v>
      </c>
      <c r="H546">
        <v>0</v>
      </c>
      <c r="I546" s="15">
        <v>45136</v>
      </c>
      <c r="J546" s="11">
        <v>45136</v>
      </c>
      <c r="K546">
        <v>3</v>
      </c>
      <c r="L546" t="s">
        <v>278</v>
      </c>
      <c r="M546" t="s">
        <v>39</v>
      </c>
      <c r="N546" t="s">
        <v>152</v>
      </c>
      <c r="O546">
        <v>8214</v>
      </c>
      <c r="P546" t="s">
        <v>22</v>
      </c>
      <c r="Q546">
        <v>7395</v>
      </c>
      <c r="R546" s="16">
        <f>delivered_orders_table[[#This Row],[price]]*delivered_orders_table[[#This Row],[quantity]]</f>
        <v>8214</v>
      </c>
      <c r="V546">
        <v>30798</v>
      </c>
    </row>
    <row r="547" spans="1:22" hidden="1" x14ac:dyDescent="0.3">
      <c r="A547">
        <v>81062902</v>
      </c>
      <c r="B547">
        <v>719176</v>
      </c>
      <c r="C547">
        <v>216112</v>
      </c>
      <c r="D547">
        <v>2707</v>
      </c>
      <c r="E547">
        <v>819</v>
      </c>
      <c r="F547">
        <v>1</v>
      </c>
      <c r="G547">
        <v>406.05</v>
      </c>
      <c r="H547">
        <v>15</v>
      </c>
      <c r="I547" s="15">
        <v>45145</v>
      </c>
      <c r="J547" s="11">
        <v>45145</v>
      </c>
      <c r="K547">
        <v>2</v>
      </c>
      <c r="L547" t="s">
        <v>497</v>
      </c>
      <c r="M547" t="s">
        <v>39</v>
      </c>
      <c r="N547" t="s">
        <v>18</v>
      </c>
      <c r="O547">
        <v>2300.9499999999998</v>
      </c>
      <c r="P547" t="s">
        <v>23</v>
      </c>
      <c r="Q547">
        <v>1481.95</v>
      </c>
      <c r="R547" s="16">
        <f>delivered_orders_table[[#This Row],[price]]*delivered_orders_table[[#This Row],[quantity]]</f>
        <v>2707</v>
      </c>
      <c r="V547">
        <v>1391</v>
      </c>
    </row>
    <row r="548" spans="1:22" hidden="1" x14ac:dyDescent="0.3">
      <c r="A548">
        <v>27339011</v>
      </c>
      <c r="B548">
        <v>719176</v>
      </c>
      <c r="C548">
        <v>750744</v>
      </c>
      <c r="D548">
        <v>16970</v>
      </c>
      <c r="E548">
        <v>819</v>
      </c>
      <c r="F548">
        <v>4</v>
      </c>
      <c r="G548">
        <v>3394</v>
      </c>
      <c r="H548">
        <v>5</v>
      </c>
      <c r="I548" s="15">
        <v>45148</v>
      </c>
      <c r="J548" s="11">
        <v>45148</v>
      </c>
      <c r="K548">
        <v>4</v>
      </c>
      <c r="L548" t="s">
        <v>336</v>
      </c>
      <c r="M548" t="s">
        <v>39</v>
      </c>
      <c r="N548" t="s">
        <v>15</v>
      </c>
      <c r="O548">
        <v>64486</v>
      </c>
      <c r="P548" t="s">
        <v>22</v>
      </c>
      <c r="Q548">
        <v>61210</v>
      </c>
      <c r="R548" s="16">
        <f>delivered_orders_table[[#This Row],[price]]*delivered_orders_table[[#This Row],[quantity]]</f>
        <v>67880</v>
      </c>
      <c r="V548">
        <v>8249</v>
      </c>
    </row>
    <row r="549" spans="1:22" hidden="1" x14ac:dyDescent="0.3">
      <c r="A549">
        <v>54098516</v>
      </c>
      <c r="B549">
        <v>719176</v>
      </c>
      <c r="C549">
        <v>702073</v>
      </c>
      <c r="D549">
        <v>15019</v>
      </c>
      <c r="E549">
        <v>819</v>
      </c>
      <c r="F549">
        <v>2</v>
      </c>
      <c r="G549">
        <v>3003.8</v>
      </c>
      <c r="H549">
        <v>10</v>
      </c>
      <c r="I549" s="15">
        <v>45143</v>
      </c>
      <c r="J549" s="11">
        <v>45143</v>
      </c>
      <c r="K549">
        <v>7</v>
      </c>
      <c r="L549" t="s">
        <v>335</v>
      </c>
      <c r="M549" t="s">
        <v>39</v>
      </c>
      <c r="N549" t="s">
        <v>15</v>
      </c>
      <c r="O549">
        <v>27034.2</v>
      </c>
      <c r="P549" t="s">
        <v>21</v>
      </c>
      <c r="Q549">
        <v>25396.2</v>
      </c>
      <c r="R549" s="16">
        <f>delivered_orders_table[[#This Row],[price]]*delivered_orders_table[[#This Row],[quantity]]</f>
        <v>30038</v>
      </c>
      <c r="V549">
        <v>6119</v>
      </c>
    </row>
    <row r="550" spans="1:22" hidden="1" x14ac:dyDescent="0.3">
      <c r="A550">
        <v>20598952</v>
      </c>
      <c r="B550">
        <v>719176</v>
      </c>
      <c r="C550">
        <v>411505</v>
      </c>
      <c r="D550">
        <v>2999</v>
      </c>
      <c r="E550">
        <v>819</v>
      </c>
      <c r="F550">
        <v>1</v>
      </c>
      <c r="G550">
        <v>299.89999999999998</v>
      </c>
      <c r="H550">
        <v>10</v>
      </c>
      <c r="I550" s="15">
        <v>45147</v>
      </c>
      <c r="J550" s="11">
        <v>45147</v>
      </c>
      <c r="K550">
        <v>5</v>
      </c>
      <c r="L550" t="s">
        <v>336</v>
      </c>
      <c r="M550" t="s">
        <v>39</v>
      </c>
      <c r="N550" t="s">
        <v>15</v>
      </c>
      <c r="O550">
        <v>2699.1</v>
      </c>
      <c r="P550" t="s">
        <v>24</v>
      </c>
      <c r="Q550">
        <v>1880.1</v>
      </c>
      <c r="R550" s="16">
        <f>delivered_orders_table[[#This Row],[price]]*delivered_orders_table[[#This Row],[quantity]]</f>
        <v>2999</v>
      </c>
      <c r="V550">
        <v>6646</v>
      </c>
    </row>
    <row r="551" spans="1:22" hidden="1" x14ac:dyDescent="0.3">
      <c r="A551">
        <v>93955206</v>
      </c>
      <c r="B551">
        <v>719176</v>
      </c>
      <c r="C551">
        <v>834992</v>
      </c>
      <c r="D551">
        <v>17437</v>
      </c>
      <c r="E551">
        <v>819</v>
      </c>
      <c r="F551">
        <v>2</v>
      </c>
      <c r="G551">
        <v>0</v>
      </c>
      <c r="H551">
        <v>0</v>
      </c>
      <c r="I551" s="15">
        <v>45163</v>
      </c>
      <c r="J551" s="11">
        <v>45163</v>
      </c>
      <c r="K551">
        <v>6</v>
      </c>
      <c r="L551" t="s">
        <v>123</v>
      </c>
      <c r="M551" t="s">
        <v>39</v>
      </c>
      <c r="N551" t="s">
        <v>16</v>
      </c>
      <c r="O551">
        <v>34874</v>
      </c>
      <c r="P551" t="s">
        <v>23</v>
      </c>
      <c r="Q551">
        <v>33236</v>
      </c>
      <c r="R551" s="16">
        <f>delivered_orders_table[[#This Row],[price]]*delivered_orders_table[[#This Row],[quantity]]</f>
        <v>34874</v>
      </c>
      <c r="V551">
        <v>31635</v>
      </c>
    </row>
    <row r="552" spans="1:22" hidden="1" x14ac:dyDescent="0.3">
      <c r="A552">
        <v>54318698</v>
      </c>
      <c r="B552">
        <v>719176</v>
      </c>
      <c r="C552">
        <v>355202</v>
      </c>
      <c r="D552">
        <v>8588</v>
      </c>
      <c r="E552">
        <v>819</v>
      </c>
      <c r="F552">
        <v>3</v>
      </c>
      <c r="G552">
        <v>0</v>
      </c>
      <c r="H552">
        <v>0</v>
      </c>
      <c r="I552" s="15">
        <v>45155</v>
      </c>
      <c r="J552" s="11">
        <v>45155</v>
      </c>
      <c r="K552">
        <v>1</v>
      </c>
      <c r="L552" t="s">
        <v>381</v>
      </c>
      <c r="M552" t="s">
        <v>39</v>
      </c>
      <c r="N552" t="s">
        <v>17</v>
      </c>
      <c r="O552">
        <v>25764</v>
      </c>
      <c r="P552" t="s">
        <v>20</v>
      </c>
      <c r="Q552">
        <v>23307</v>
      </c>
      <c r="R552" s="16">
        <f>delivered_orders_table[[#This Row],[price]]*delivered_orders_table[[#This Row],[quantity]]</f>
        <v>25764</v>
      </c>
      <c r="V552">
        <v>8696</v>
      </c>
    </row>
    <row r="553" spans="1:22" hidden="1" x14ac:dyDescent="0.3">
      <c r="A553">
        <v>96090303</v>
      </c>
      <c r="B553">
        <v>872246</v>
      </c>
      <c r="C553">
        <v>913666</v>
      </c>
      <c r="D553">
        <v>12142</v>
      </c>
      <c r="E553">
        <v>8679</v>
      </c>
      <c r="F553">
        <v>1</v>
      </c>
      <c r="G553">
        <v>607.1</v>
      </c>
      <c r="H553">
        <v>5</v>
      </c>
      <c r="I553" s="15">
        <v>45144</v>
      </c>
      <c r="J553" s="11">
        <v>45144</v>
      </c>
      <c r="K553">
        <v>4</v>
      </c>
      <c r="L553" t="s">
        <v>113</v>
      </c>
      <c r="M553" t="s">
        <v>39</v>
      </c>
      <c r="N553" t="s">
        <v>16</v>
      </c>
      <c r="O553">
        <v>11534.9</v>
      </c>
      <c r="P553" t="s">
        <v>21</v>
      </c>
      <c r="Q553">
        <v>2855.9</v>
      </c>
      <c r="R553" s="16">
        <f>delivered_orders_table[[#This Row],[price]]*delivered_orders_table[[#This Row],[quantity]]</f>
        <v>12142</v>
      </c>
      <c r="V553">
        <v>30678</v>
      </c>
    </row>
    <row r="554" spans="1:22" hidden="1" x14ac:dyDescent="0.3">
      <c r="A554">
        <v>43734435</v>
      </c>
      <c r="B554">
        <v>872246</v>
      </c>
      <c r="C554">
        <v>914544</v>
      </c>
      <c r="D554">
        <v>7507</v>
      </c>
      <c r="E554">
        <v>8679</v>
      </c>
      <c r="F554">
        <v>1</v>
      </c>
      <c r="G554">
        <v>375.35</v>
      </c>
      <c r="H554">
        <v>5</v>
      </c>
      <c r="I554" s="15">
        <v>45162</v>
      </c>
      <c r="J554" s="11">
        <v>45162</v>
      </c>
      <c r="K554">
        <v>5</v>
      </c>
      <c r="L554" t="s">
        <v>249</v>
      </c>
      <c r="M554" t="s">
        <v>39</v>
      </c>
      <c r="N554" t="s">
        <v>18</v>
      </c>
      <c r="O554">
        <v>7131.65</v>
      </c>
      <c r="P554" t="s">
        <v>21</v>
      </c>
      <c r="Q554">
        <v>-1547.35</v>
      </c>
      <c r="R554" s="16">
        <f>delivered_orders_table[[#This Row],[price]]*delivered_orders_table[[#This Row],[quantity]]</f>
        <v>7507</v>
      </c>
      <c r="V554">
        <v>7506</v>
      </c>
    </row>
    <row r="555" spans="1:22" hidden="1" x14ac:dyDescent="0.3">
      <c r="A555">
        <v>65910573</v>
      </c>
      <c r="B555">
        <v>872246</v>
      </c>
      <c r="C555">
        <v>485071</v>
      </c>
      <c r="D555">
        <v>10398</v>
      </c>
      <c r="E555">
        <v>8679</v>
      </c>
      <c r="F555">
        <v>2</v>
      </c>
      <c r="G555">
        <v>0</v>
      </c>
      <c r="H555">
        <v>0</v>
      </c>
      <c r="I555" s="15">
        <v>45159</v>
      </c>
      <c r="J555" s="11">
        <v>45159</v>
      </c>
      <c r="K555">
        <v>7</v>
      </c>
      <c r="L555" t="s">
        <v>142</v>
      </c>
      <c r="M555" t="s">
        <v>39</v>
      </c>
      <c r="N555" t="s">
        <v>18</v>
      </c>
      <c r="O555">
        <v>20796</v>
      </c>
      <c r="P555" t="s">
        <v>20</v>
      </c>
      <c r="Q555">
        <v>3438</v>
      </c>
      <c r="R555" s="16">
        <f>delivered_orders_table[[#This Row],[price]]*delivered_orders_table[[#This Row],[quantity]]</f>
        <v>20796</v>
      </c>
      <c r="V555">
        <v>10839</v>
      </c>
    </row>
    <row r="556" spans="1:22" hidden="1" x14ac:dyDescent="0.3">
      <c r="A556">
        <v>99326148</v>
      </c>
      <c r="B556">
        <v>872246</v>
      </c>
      <c r="C556">
        <v>633301</v>
      </c>
      <c r="D556">
        <v>3970</v>
      </c>
      <c r="E556">
        <v>8679</v>
      </c>
      <c r="F556">
        <v>2</v>
      </c>
      <c r="G556">
        <v>397</v>
      </c>
      <c r="H556">
        <v>5</v>
      </c>
      <c r="I556" s="15">
        <v>45145</v>
      </c>
      <c r="J556" s="11">
        <v>45145</v>
      </c>
      <c r="K556">
        <v>5</v>
      </c>
      <c r="L556" t="s">
        <v>335</v>
      </c>
      <c r="M556" t="s">
        <v>39</v>
      </c>
      <c r="N556" t="s">
        <v>16</v>
      </c>
      <c r="O556">
        <v>7543</v>
      </c>
      <c r="P556" t="s">
        <v>22</v>
      </c>
      <c r="Q556">
        <v>-9815</v>
      </c>
      <c r="R556" s="16">
        <f>delivered_orders_table[[#This Row],[price]]*delivered_orders_table[[#This Row],[quantity]]</f>
        <v>7940</v>
      </c>
      <c r="V556">
        <v>33498</v>
      </c>
    </row>
    <row r="557" spans="1:22" hidden="1" x14ac:dyDescent="0.3">
      <c r="A557">
        <v>38818707</v>
      </c>
      <c r="B557">
        <v>872246</v>
      </c>
      <c r="C557">
        <v>489939</v>
      </c>
      <c r="D557">
        <v>8215</v>
      </c>
      <c r="E557">
        <v>8679</v>
      </c>
      <c r="F557">
        <v>3</v>
      </c>
      <c r="G557">
        <v>0</v>
      </c>
      <c r="H557">
        <v>0</v>
      </c>
      <c r="I557" s="15">
        <v>45140</v>
      </c>
      <c r="J557" s="11">
        <v>45140</v>
      </c>
      <c r="K557">
        <v>1</v>
      </c>
      <c r="L557" t="s">
        <v>375</v>
      </c>
      <c r="M557" t="s">
        <v>39</v>
      </c>
      <c r="N557" t="s">
        <v>18</v>
      </c>
      <c r="O557">
        <v>24645</v>
      </c>
      <c r="P557" t="s">
        <v>23</v>
      </c>
      <c r="Q557">
        <v>-1392</v>
      </c>
      <c r="R557" s="16">
        <f>delivered_orders_table[[#This Row],[price]]*delivered_orders_table[[#This Row],[quantity]]</f>
        <v>24645</v>
      </c>
      <c r="V557">
        <v>30008</v>
      </c>
    </row>
    <row r="558" spans="1:22" hidden="1" x14ac:dyDescent="0.3">
      <c r="A558">
        <v>95354668</v>
      </c>
      <c r="B558">
        <v>872246</v>
      </c>
      <c r="C558">
        <v>537666</v>
      </c>
      <c r="D558">
        <v>13189</v>
      </c>
      <c r="E558">
        <v>8679</v>
      </c>
      <c r="F558">
        <v>1</v>
      </c>
      <c r="G558">
        <v>0</v>
      </c>
      <c r="H558">
        <v>0</v>
      </c>
      <c r="I558" s="15">
        <v>45138</v>
      </c>
      <c r="J558" s="11">
        <v>45138</v>
      </c>
      <c r="K558">
        <v>4</v>
      </c>
      <c r="L558" t="s">
        <v>279</v>
      </c>
      <c r="M558" t="s">
        <v>39</v>
      </c>
      <c r="N558" t="s">
        <v>15</v>
      </c>
      <c r="O558">
        <v>13189</v>
      </c>
      <c r="P558" t="s">
        <v>23</v>
      </c>
      <c r="Q558">
        <v>4510</v>
      </c>
      <c r="R558" s="16">
        <f>delivered_orders_table[[#This Row],[price]]*delivered_orders_table[[#This Row],[quantity]]</f>
        <v>13189</v>
      </c>
      <c r="V558">
        <v>19493</v>
      </c>
    </row>
    <row r="559" spans="1:22" hidden="1" x14ac:dyDescent="0.3">
      <c r="A559">
        <v>88598977</v>
      </c>
      <c r="B559">
        <v>809570</v>
      </c>
      <c r="C559">
        <v>341276</v>
      </c>
      <c r="D559">
        <v>16330</v>
      </c>
      <c r="E559">
        <v>10780</v>
      </c>
      <c r="F559">
        <v>1</v>
      </c>
      <c r="G559">
        <v>2449.5</v>
      </c>
      <c r="H559">
        <v>15</v>
      </c>
      <c r="I559" s="15">
        <v>45166</v>
      </c>
      <c r="J559" s="11">
        <v>45166</v>
      </c>
      <c r="K559">
        <v>2</v>
      </c>
      <c r="L559" t="s">
        <v>519</v>
      </c>
      <c r="M559" t="s">
        <v>39</v>
      </c>
      <c r="N559" t="s">
        <v>15</v>
      </c>
      <c r="O559">
        <v>13880.5</v>
      </c>
      <c r="P559" t="s">
        <v>22</v>
      </c>
      <c r="Q559">
        <v>3100.5</v>
      </c>
      <c r="R559" s="16">
        <f>delivered_orders_table[[#This Row],[price]]*delivered_orders_table[[#This Row],[quantity]]</f>
        <v>16330</v>
      </c>
      <c r="V559">
        <v>19257</v>
      </c>
    </row>
    <row r="560" spans="1:22" hidden="1" x14ac:dyDescent="0.3">
      <c r="A560">
        <v>27956913</v>
      </c>
      <c r="B560">
        <v>809570</v>
      </c>
      <c r="C560">
        <v>921276</v>
      </c>
      <c r="D560">
        <v>14043</v>
      </c>
      <c r="E560">
        <v>10780</v>
      </c>
      <c r="F560">
        <v>1</v>
      </c>
      <c r="G560">
        <v>702.15</v>
      </c>
      <c r="H560">
        <v>5</v>
      </c>
      <c r="I560" s="15">
        <v>45154</v>
      </c>
      <c r="J560" s="11">
        <v>45154</v>
      </c>
      <c r="K560">
        <v>7</v>
      </c>
      <c r="L560" t="s">
        <v>326</v>
      </c>
      <c r="M560" t="s">
        <v>39</v>
      </c>
      <c r="N560" t="s">
        <v>152</v>
      </c>
      <c r="O560">
        <v>13340.85</v>
      </c>
      <c r="P560" t="s">
        <v>24</v>
      </c>
      <c r="Q560">
        <v>2560.85</v>
      </c>
      <c r="R560" s="16">
        <f>delivered_orders_table[[#This Row],[price]]*delivered_orders_table[[#This Row],[quantity]]</f>
        <v>14043</v>
      </c>
      <c r="V560">
        <v>27706</v>
      </c>
    </row>
    <row r="561" spans="1:22" hidden="1" x14ac:dyDescent="0.3">
      <c r="A561">
        <v>16785951</v>
      </c>
      <c r="B561">
        <v>809570</v>
      </c>
      <c r="C561">
        <v>955242</v>
      </c>
      <c r="D561">
        <v>4218</v>
      </c>
      <c r="E561">
        <v>10780</v>
      </c>
      <c r="F561">
        <v>1</v>
      </c>
      <c r="G561">
        <v>632.70000000000005</v>
      </c>
      <c r="H561">
        <v>15</v>
      </c>
      <c r="I561" s="15">
        <v>45163</v>
      </c>
      <c r="J561" s="11">
        <v>45163</v>
      </c>
      <c r="K561">
        <v>6</v>
      </c>
      <c r="L561" t="s">
        <v>123</v>
      </c>
      <c r="M561" t="s">
        <v>39</v>
      </c>
      <c r="N561" t="s">
        <v>18</v>
      </c>
      <c r="O561">
        <v>3585.3</v>
      </c>
      <c r="P561" t="s">
        <v>21</v>
      </c>
      <c r="Q561">
        <v>-7194.7</v>
      </c>
      <c r="R561" s="16">
        <f>delivered_orders_table[[#This Row],[price]]*delivered_orders_table[[#This Row],[quantity]]</f>
        <v>4218</v>
      </c>
      <c r="V561">
        <v>34154</v>
      </c>
    </row>
    <row r="562" spans="1:22" hidden="1" x14ac:dyDescent="0.3">
      <c r="A562">
        <v>22713811</v>
      </c>
      <c r="B562">
        <v>809570</v>
      </c>
      <c r="C562">
        <v>959587</v>
      </c>
      <c r="D562">
        <v>18434</v>
      </c>
      <c r="E562">
        <v>10780</v>
      </c>
      <c r="F562">
        <v>1</v>
      </c>
      <c r="G562">
        <v>0</v>
      </c>
      <c r="H562">
        <v>0</v>
      </c>
      <c r="I562" s="15">
        <v>45154</v>
      </c>
      <c r="J562" s="11">
        <v>45154</v>
      </c>
      <c r="K562">
        <v>4</v>
      </c>
      <c r="L562" t="s">
        <v>41</v>
      </c>
      <c r="M562" t="s">
        <v>39</v>
      </c>
      <c r="N562" t="s">
        <v>15</v>
      </c>
      <c r="O562">
        <v>18434</v>
      </c>
      <c r="P562" t="s">
        <v>21</v>
      </c>
      <c r="Q562">
        <v>7654</v>
      </c>
      <c r="R562" s="16">
        <f>delivered_orders_table[[#This Row],[price]]*delivered_orders_table[[#This Row],[quantity]]</f>
        <v>18434</v>
      </c>
      <c r="V562">
        <v>5780</v>
      </c>
    </row>
    <row r="563" spans="1:22" hidden="1" x14ac:dyDescent="0.3">
      <c r="A563">
        <v>99399687</v>
      </c>
      <c r="B563">
        <v>809570</v>
      </c>
      <c r="C563">
        <v>931770</v>
      </c>
      <c r="D563">
        <v>2282</v>
      </c>
      <c r="E563">
        <v>10780</v>
      </c>
      <c r="F563">
        <v>1</v>
      </c>
      <c r="G563">
        <v>114.1</v>
      </c>
      <c r="H563">
        <v>5</v>
      </c>
      <c r="I563" s="15">
        <v>45164</v>
      </c>
      <c r="J563" s="11">
        <v>45164</v>
      </c>
      <c r="K563">
        <v>3</v>
      </c>
      <c r="L563" t="s">
        <v>249</v>
      </c>
      <c r="M563" t="s">
        <v>39</v>
      </c>
      <c r="N563" t="s">
        <v>16</v>
      </c>
      <c r="O563">
        <v>2167.9</v>
      </c>
      <c r="P563" t="s">
        <v>22</v>
      </c>
      <c r="Q563">
        <v>-8612.1</v>
      </c>
      <c r="R563" s="16">
        <f>delivered_orders_table[[#This Row],[price]]*delivered_orders_table[[#This Row],[quantity]]</f>
        <v>2282</v>
      </c>
      <c r="V563">
        <v>7982</v>
      </c>
    </row>
    <row r="564" spans="1:22" hidden="1" x14ac:dyDescent="0.3">
      <c r="A564">
        <v>27969238</v>
      </c>
      <c r="B564">
        <v>877572</v>
      </c>
      <c r="C564">
        <v>497809</v>
      </c>
      <c r="D564">
        <v>15341</v>
      </c>
      <c r="E564">
        <v>5303</v>
      </c>
      <c r="F564">
        <v>1</v>
      </c>
      <c r="G564">
        <v>0</v>
      </c>
      <c r="H564">
        <v>0</v>
      </c>
      <c r="I564" s="15">
        <v>45145</v>
      </c>
      <c r="J564" s="11">
        <v>45145</v>
      </c>
      <c r="K564">
        <v>6</v>
      </c>
      <c r="L564" t="s">
        <v>427</v>
      </c>
      <c r="M564" t="s">
        <v>39</v>
      </c>
      <c r="N564" t="s">
        <v>16</v>
      </c>
      <c r="O564">
        <v>15341</v>
      </c>
      <c r="P564" t="s">
        <v>20</v>
      </c>
      <c r="Q564">
        <v>10038</v>
      </c>
      <c r="R564" s="16">
        <f>delivered_orders_table[[#This Row],[price]]*delivered_orders_table[[#This Row],[quantity]]</f>
        <v>15341</v>
      </c>
      <c r="V564">
        <v>18384</v>
      </c>
    </row>
    <row r="565" spans="1:22" hidden="1" x14ac:dyDescent="0.3">
      <c r="A565">
        <v>16825701</v>
      </c>
      <c r="B565">
        <v>877572</v>
      </c>
      <c r="C565">
        <v>802427</v>
      </c>
      <c r="D565">
        <v>13942</v>
      </c>
      <c r="E565">
        <v>5303</v>
      </c>
      <c r="F565">
        <v>3</v>
      </c>
      <c r="G565">
        <v>0</v>
      </c>
      <c r="H565">
        <v>0</v>
      </c>
      <c r="I565" s="15">
        <v>45151</v>
      </c>
      <c r="J565" s="11">
        <v>45151</v>
      </c>
      <c r="K565">
        <v>1</v>
      </c>
      <c r="L565" t="s">
        <v>336</v>
      </c>
      <c r="M565" t="s">
        <v>39</v>
      </c>
      <c r="N565" t="s">
        <v>15</v>
      </c>
      <c r="O565">
        <v>41826</v>
      </c>
      <c r="P565" t="s">
        <v>23</v>
      </c>
      <c r="Q565">
        <v>25917</v>
      </c>
      <c r="R565" s="16">
        <f>delivered_orders_table[[#This Row],[price]]*delivered_orders_table[[#This Row],[quantity]]</f>
        <v>41826</v>
      </c>
      <c r="V565">
        <v>6556</v>
      </c>
    </row>
    <row r="566" spans="1:22" hidden="1" x14ac:dyDescent="0.3">
      <c r="A566">
        <v>78574830</v>
      </c>
      <c r="B566">
        <v>877572</v>
      </c>
      <c r="C566">
        <v>600080</v>
      </c>
      <c r="D566">
        <v>11850</v>
      </c>
      <c r="E566">
        <v>5303</v>
      </c>
      <c r="F566">
        <v>3</v>
      </c>
      <c r="G566">
        <v>0</v>
      </c>
      <c r="H566">
        <v>0</v>
      </c>
      <c r="I566" s="15">
        <v>45140</v>
      </c>
      <c r="J566" s="11">
        <v>45140</v>
      </c>
      <c r="K566">
        <v>5</v>
      </c>
      <c r="L566" t="s">
        <v>268</v>
      </c>
      <c r="M566" t="s">
        <v>39</v>
      </c>
      <c r="N566" t="s">
        <v>16</v>
      </c>
      <c r="O566">
        <v>35550</v>
      </c>
      <c r="P566" t="s">
        <v>21</v>
      </c>
      <c r="Q566">
        <v>19641</v>
      </c>
      <c r="R566" s="16">
        <f>delivered_orders_table[[#This Row],[price]]*delivered_orders_table[[#This Row],[quantity]]</f>
        <v>35550</v>
      </c>
      <c r="V566">
        <v>8771</v>
      </c>
    </row>
    <row r="567" spans="1:22" hidden="1" x14ac:dyDescent="0.3">
      <c r="A567">
        <v>98251083</v>
      </c>
      <c r="B567">
        <v>877572</v>
      </c>
      <c r="C567">
        <v>558388</v>
      </c>
      <c r="D567">
        <v>17932</v>
      </c>
      <c r="E567">
        <v>5303</v>
      </c>
      <c r="F567">
        <v>2</v>
      </c>
      <c r="G567">
        <v>0</v>
      </c>
      <c r="H567">
        <v>0</v>
      </c>
      <c r="I567" s="15">
        <v>45145</v>
      </c>
      <c r="J567" s="11">
        <v>45145</v>
      </c>
      <c r="K567">
        <v>2</v>
      </c>
      <c r="L567" t="s">
        <v>497</v>
      </c>
      <c r="M567" t="s">
        <v>39</v>
      </c>
      <c r="N567" t="s">
        <v>16</v>
      </c>
      <c r="O567">
        <v>35864</v>
      </c>
      <c r="P567" t="s">
        <v>21</v>
      </c>
      <c r="Q567">
        <v>25258</v>
      </c>
      <c r="R567" s="16">
        <f>delivered_orders_table[[#This Row],[price]]*delivered_orders_table[[#This Row],[quantity]]</f>
        <v>35864</v>
      </c>
      <c r="V567">
        <v>12476</v>
      </c>
    </row>
    <row r="568" spans="1:22" hidden="1" x14ac:dyDescent="0.3">
      <c r="A568">
        <v>16661956</v>
      </c>
      <c r="B568">
        <v>877572</v>
      </c>
      <c r="C568">
        <v>493804</v>
      </c>
      <c r="D568">
        <v>3930</v>
      </c>
      <c r="E568">
        <v>5303</v>
      </c>
      <c r="F568">
        <v>1</v>
      </c>
      <c r="G568">
        <v>196.5</v>
      </c>
      <c r="H568">
        <v>5</v>
      </c>
      <c r="I568" s="15">
        <v>45153</v>
      </c>
      <c r="J568" s="11">
        <v>45153</v>
      </c>
      <c r="K568">
        <v>4</v>
      </c>
      <c r="L568" t="s">
        <v>428</v>
      </c>
      <c r="M568" t="s">
        <v>39</v>
      </c>
      <c r="N568" t="s">
        <v>15</v>
      </c>
      <c r="O568">
        <v>3733.5</v>
      </c>
      <c r="P568" t="s">
        <v>22</v>
      </c>
      <c r="Q568">
        <v>-1569.5</v>
      </c>
      <c r="R568" s="16">
        <f>delivered_orders_table[[#This Row],[price]]*delivered_orders_table[[#This Row],[quantity]]</f>
        <v>3930</v>
      </c>
      <c r="V568">
        <v>18934</v>
      </c>
    </row>
    <row r="569" spans="1:22" hidden="1" x14ac:dyDescent="0.3">
      <c r="A569">
        <v>60785855</v>
      </c>
      <c r="B569">
        <v>877572</v>
      </c>
      <c r="C569">
        <v>233278</v>
      </c>
      <c r="D569">
        <v>10150</v>
      </c>
      <c r="E569">
        <v>5303</v>
      </c>
      <c r="F569">
        <v>1</v>
      </c>
      <c r="G569">
        <v>0</v>
      </c>
      <c r="H569">
        <v>0</v>
      </c>
      <c r="I569" s="15">
        <v>45153</v>
      </c>
      <c r="J569" s="11">
        <v>45153</v>
      </c>
      <c r="K569">
        <v>6</v>
      </c>
      <c r="L569" t="s">
        <v>42</v>
      </c>
      <c r="M569" t="s">
        <v>39</v>
      </c>
      <c r="N569" t="s">
        <v>15</v>
      </c>
      <c r="O569">
        <v>10150</v>
      </c>
      <c r="P569" t="s">
        <v>23</v>
      </c>
      <c r="Q569">
        <v>4847</v>
      </c>
      <c r="R569" s="16">
        <f>delivered_orders_table[[#This Row],[price]]*delivered_orders_table[[#This Row],[quantity]]</f>
        <v>10150</v>
      </c>
      <c r="V569">
        <v>32206</v>
      </c>
    </row>
    <row r="570" spans="1:22" hidden="1" x14ac:dyDescent="0.3">
      <c r="A570">
        <v>33635791</v>
      </c>
      <c r="B570">
        <v>877572</v>
      </c>
      <c r="C570">
        <v>783347</v>
      </c>
      <c r="D570">
        <v>3428</v>
      </c>
      <c r="E570">
        <v>5303</v>
      </c>
      <c r="F570">
        <v>1</v>
      </c>
      <c r="G570">
        <v>0</v>
      </c>
      <c r="H570">
        <v>0</v>
      </c>
      <c r="I570" s="15">
        <v>45149</v>
      </c>
      <c r="J570" s="11">
        <v>45149</v>
      </c>
      <c r="K570">
        <v>7</v>
      </c>
      <c r="L570" t="s">
        <v>381</v>
      </c>
      <c r="M570" t="s">
        <v>39</v>
      </c>
      <c r="N570" t="s">
        <v>17</v>
      </c>
      <c r="O570">
        <v>3428</v>
      </c>
      <c r="P570" t="s">
        <v>22</v>
      </c>
      <c r="Q570">
        <v>-1875</v>
      </c>
      <c r="R570" s="16">
        <f>delivered_orders_table[[#This Row],[price]]*delivered_orders_table[[#This Row],[quantity]]</f>
        <v>3428</v>
      </c>
      <c r="V570">
        <v>10777</v>
      </c>
    </row>
    <row r="571" spans="1:22" hidden="1" x14ac:dyDescent="0.3">
      <c r="A571">
        <v>79631857</v>
      </c>
      <c r="B571">
        <v>877572</v>
      </c>
      <c r="C571">
        <v>227351</v>
      </c>
      <c r="D571">
        <v>15893</v>
      </c>
      <c r="E571">
        <v>5303</v>
      </c>
      <c r="F571">
        <v>1</v>
      </c>
      <c r="G571">
        <v>0</v>
      </c>
      <c r="H571">
        <v>0</v>
      </c>
      <c r="I571" s="15">
        <v>45139</v>
      </c>
      <c r="J571" s="11">
        <v>45139</v>
      </c>
      <c r="K571">
        <v>5</v>
      </c>
      <c r="L571" t="s">
        <v>300</v>
      </c>
      <c r="M571" t="s">
        <v>39</v>
      </c>
      <c r="N571" t="s">
        <v>16</v>
      </c>
      <c r="O571">
        <v>15893</v>
      </c>
      <c r="P571" t="s">
        <v>23</v>
      </c>
      <c r="Q571">
        <v>10590</v>
      </c>
      <c r="R571" s="16">
        <f>delivered_orders_table[[#This Row],[price]]*delivered_orders_table[[#This Row],[quantity]]</f>
        <v>15893</v>
      </c>
      <c r="V571">
        <v>12182</v>
      </c>
    </row>
    <row r="572" spans="1:22" hidden="1" x14ac:dyDescent="0.3">
      <c r="A572">
        <v>51374957</v>
      </c>
      <c r="B572">
        <v>877572</v>
      </c>
      <c r="C572">
        <v>570040</v>
      </c>
      <c r="D572">
        <v>1468</v>
      </c>
      <c r="E572">
        <v>5303</v>
      </c>
      <c r="F572">
        <v>3</v>
      </c>
      <c r="G572">
        <v>220.2</v>
      </c>
      <c r="H572">
        <v>5</v>
      </c>
      <c r="I572" s="15">
        <v>45162</v>
      </c>
      <c r="J572" s="11">
        <v>45162</v>
      </c>
      <c r="K572">
        <v>3</v>
      </c>
      <c r="L572" t="s">
        <v>480</v>
      </c>
      <c r="M572" t="s">
        <v>39</v>
      </c>
      <c r="N572" t="s">
        <v>17</v>
      </c>
      <c r="O572">
        <v>4183.8</v>
      </c>
      <c r="P572" t="s">
        <v>22</v>
      </c>
      <c r="Q572">
        <v>-11725.2</v>
      </c>
      <c r="R572" s="16">
        <f>delivered_orders_table[[#This Row],[price]]*delivered_orders_table[[#This Row],[quantity]]</f>
        <v>4404</v>
      </c>
      <c r="V572">
        <v>6068</v>
      </c>
    </row>
    <row r="573" spans="1:22" hidden="1" x14ac:dyDescent="0.3">
      <c r="A573">
        <v>49641367</v>
      </c>
      <c r="B573">
        <v>334053</v>
      </c>
      <c r="C573">
        <v>462035</v>
      </c>
      <c r="D573">
        <v>14529</v>
      </c>
      <c r="E573">
        <v>6716</v>
      </c>
      <c r="F573">
        <v>2</v>
      </c>
      <c r="G573">
        <v>0</v>
      </c>
      <c r="H573">
        <v>0</v>
      </c>
      <c r="I573" s="15">
        <v>45150</v>
      </c>
      <c r="J573" s="11">
        <v>45150</v>
      </c>
      <c r="K573">
        <v>2</v>
      </c>
      <c r="L573" t="s">
        <v>336</v>
      </c>
      <c r="M573" t="s">
        <v>39</v>
      </c>
      <c r="N573" t="s">
        <v>15</v>
      </c>
      <c r="O573">
        <v>29058</v>
      </c>
      <c r="P573" t="s">
        <v>21</v>
      </c>
      <c r="Q573">
        <v>15626</v>
      </c>
      <c r="R573" s="16">
        <f>delivered_orders_table[[#This Row],[price]]*delivered_orders_table[[#This Row],[quantity]]</f>
        <v>29058</v>
      </c>
      <c r="V573">
        <v>13618</v>
      </c>
    </row>
    <row r="574" spans="1:22" hidden="1" x14ac:dyDescent="0.3">
      <c r="A574">
        <v>69634854</v>
      </c>
      <c r="B574">
        <v>334053</v>
      </c>
      <c r="C574">
        <v>983997</v>
      </c>
      <c r="D574">
        <v>12440</v>
      </c>
      <c r="E574">
        <v>6716</v>
      </c>
      <c r="F574">
        <v>1</v>
      </c>
      <c r="G574">
        <v>1244</v>
      </c>
      <c r="H574">
        <v>10</v>
      </c>
      <c r="I574" s="15">
        <v>45153</v>
      </c>
      <c r="J574" s="11">
        <v>45153</v>
      </c>
      <c r="K574">
        <v>3</v>
      </c>
      <c r="L574" t="s">
        <v>381</v>
      </c>
      <c r="M574" t="s">
        <v>39</v>
      </c>
      <c r="N574" t="s">
        <v>16</v>
      </c>
      <c r="O574">
        <v>11196</v>
      </c>
      <c r="P574" t="s">
        <v>20</v>
      </c>
      <c r="Q574">
        <v>4480</v>
      </c>
      <c r="R574" s="16">
        <f>delivered_orders_table[[#This Row],[price]]*delivered_orders_table[[#This Row],[quantity]]</f>
        <v>12440</v>
      </c>
      <c r="V574">
        <v>11736</v>
      </c>
    </row>
    <row r="575" spans="1:22" hidden="1" x14ac:dyDescent="0.3">
      <c r="A575">
        <v>18568064</v>
      </c>
      <c r="B575">
        <v>334053</v>
      </c>
      <c r="C575">
        <v>632961</v>
      </c>
      <c r="D575">
        <v>12192</v>
      </c>
      <c r="E575">
        <v>6716</v>
      </c>
      <c r="F575">
        <v>3</v>
      </c>
      <c r="G575">
        <v>0</v>
      </c>
      <c r="H575">
        <v>0</v>
      </c>
      <c r="I575" s="15">
        <v>45164</v>
      </c>
      <c r="J575" s="11">
        <v>45164</v>
      </c>
      <c r="K575">
        <v>4</v>
      </c>
      <c r="L575" t="s">
        <v>519</v>
      </c>
      <c r="M575" t="s">
        <v>39</v>
      </c>
      <c r="N575" t="s">
        <v>16</v>
      </c>
      <c r="O575">
        <v>36576</v>
      </c>
      <c r="P575" t="s">
        <v>21</v>
      </c>
      <c r="Q575">
        <v>16428</v>
      </c>
      <c r="R575" s="16">
        <f>delivered_orders_table[[#This Row],[price]]*delivered_orders_table[[#This Row],[quantity]]</f>
        <v>36576</v>
      </c>
      <c r="V575">
        <v>17290</v>
      </c>
    </row>
    <row r="576" spans="1:22" hidden="1" x14ac:dyDescent="0.3">
      <c r="A576">
        <v>36724061</v>
      </c>
      <c r="B576">
        <v>334053</v>
      </c>
      <c r="C576">
        <v>973422</v>
      </c>
      <c r="D576">
        <v>8356</v>
      </c>
      <c r="E576">
        <v>6716</v>
      </c>
      <c r="F576">
        <v>1</v>
      </c>
      <c r="G576">
        <v>0</v>
      </c>
      <c r="H576">
        <v>0</v>
      </c>
      <c r="I576" s="15">
        <v>45157</v>
      </c>
      <c r="J576" s="11">
        <v>45157</v>
      </c>
      <c r="K576">
        <v>5</v>
      </c>
      <c r="L576" t="s">
        <v>189</v>
      </c>
      <c r="M576" t="s">
        <v>39</v>
      </c>
      <c r="N576" t="s">
        <v>16</v>
      </c>
      <c r="O576">
        <v>8356</v>
      </c>
      <c r="P576" t="s">
        <v>21</v>
      </c>
      <c r="Q576">
        <v>1640</v>
      </c>
      <c r="R576" s="16">
        <f>delivered_orders_table[[#This Row],[price]]*delivered_orders_table[[#This Row],[quantity]]</f>
        <v>8356</v>
      </c>
      <c r="V576">
        <v>19084</v>
      </c>
    </row>
    <row r="577" spans="1:22" hidden="1" x14ac:dyDescent="0.3">
      <c r="A577">
        <v>90961645</v>
      </c>
      <c r="B577">
        <v>334053</v>
      </c>
      <c r="C577">
        <v>722605</v>
      </c>
      <c r="D577">
        <v>10443</v>
      </c>
      <c r="E577">
        <v>6716</v>
      </c>
      <c r="F577">
        <v>2</v>
      </c>
      <c r="G577">
        <v>1044.3</v>
      </c>
      <c r="H577">
        <v>5</v>
      </c>
      <c r="I577" s="15">
        <v>45151</v>
      </c>
      <c r="J577" s="11">
        <v>45151</v>
      </c>
      <c r="K577">
        <v>5</v>
      </c>
      <c r="L577" t="s">
        <v>381</v>
      </c>
      <c r="M577" t="s">
        <v>39</v>
      </c>
      <c r="N577" t="s">
        <v>18</v>
      </c>
      <c r="O577">
        <v>19841.7</v>
      </c>
      <c r="P577" t="s">
        <v>22</v>
      </c>
      <c r="Q577">
        <v>6409.7</v>
      </c>
      <c r="R577" s="16">
        <f>delivered_orders_table[[#This Row],[price]]*delivered_orders_table[[#This Row],[quantity]]</f>
        <v>20886</v>
      </c>
      <c r="V577">
        <v>59232</v>
      </c>
    </row>
    <row r="578" spans="1:22" hidden="1" x14ac:dyDescent="0.3">
      <c r="A578">
        <v>29847882</v>
      </c>
      <c r="B578">
        <v>388389</v>
      </c>
      <c r="C578">
        <v>921846</v>
      </c>
      <c r="D578">
        <v>15955</v>
      </c>
      <c r="E578">
        <v>1807</v>
      </c>
      <c r="F578">
        <v>2</v>
      </c>
      <c r="G578">
        <v>0</v>
      </c>
      <c r="H578">
        <v>0</v>
      </c>
      <c r="I578" s="15">
        <v>45147</v>
      </c>
      <c r="J578" s="11">
        <v>45147</v>
      </c>
      <c r="K578">
        <v>4</v>
      </c>
      <c r="L578" t="s">
        <v>427</v>
      </c>
      <c r="M578" t="s">
        <v>39</v>
      </c>
      <c r="N578" t="s">
        <v>16</v>
      </c>
      <c r="O578">
        <v>31910</v>
      </c>
      <c r="P578" t="s">
        <v>20</v>
      </c>
      <c r="Q578">
        <v>28296</v>
      </c>
      <c r="R578" s="16">
        <f>delivered_orders_table[[#This Row],[price]]*delivered_orders_table[[#This Row],[quantity]]</f>
        <v>31910</v>
      </c>
      <c r="V578">
        <v>19125</v>
      </c>
    </row>
    <row r="579" spans="1:22" hidden="1" x14ac:dyDescent="0.3">
      <c r="A579">
        <v>81110496</v>
      </c>
      <c r="B579">
        <v>388389</v>
      </c>
      <c r="C579">
        <v>247057</v>
      </c>
      <c r="D579">
        <v>14662</v>
      </c>
      <c r="E579">
        <v>1807</v>
      </c>
      <c r="F579">
        <v>1</v>
      </c>
      <c r="G579">
        <v>1466.2</v>
      </c>
      <c r="H579">
        <v>10</v>
      </c>
      <c r="I579" s="15">
        <v>45152</v>
      </c>
      <c r="J579" s="11">
        <v>45152</v>
      </c>
      <c r="K579">
        <v>5</v>
      </c>
      <c r="L579" t="s">
        <v>428</v>
      </c>
      <c r="M579" t="s">
        <v>39</v>
      </c>
      <c r="N579" t="s">
        <v>16</v>
      </c>
      <c r="O579">
        <v>13195.8</v>
      </c>
      <c r="P579" t="s">
        <v>20</v>
      </c>
      <c r="Q579">
        <v>11388.8</v>
      </c>
      <c r="R579" s="16">
        <f>delivered_orders_table[[#This Row],[price]]*delivered_orders_table[[#This Row],[quantity]]</f>
        <v>14662</v>
      </c>
      <c r="V579">
        <v>14538</v>
      </c>
    </row>
    <row r="580" spans="1:22" hidden="1" x14ac:dyDescent="0.3">
      <c r="A580">
        <v>77249653</v>
      </c>
      <c r="B580">
        <v>388389</v>
      </c>
      <c r="C580">
        <v>497809</v>
      </c>
      <c r="D580">
        <v>6253</v>
      </c>
      <c r="E580">
        <v>1807</v>
      </c>
      <c r="F580">
        <v>1</v>
      </c>
      <c r="G580">
        <v>312.64999999999998</v>
      </c>
      <c r="H580">
        <v>5</v>
      </c>
      <c r="I580" s="15">
        <v>45148</v>
      </c>
      <c r="J580" s="11">
        <v>45148</v>
      </c>
      <c r="K580">
        <v>5</v>
      </c>
      <c r="L580" t="s">
        <v>431</v>
      </c>
      <c r="M580" t="s">
        <v>39</v>
      </c>
      <c r="N580" t="s">
        <v>15</v>
      </c>
      <c r="O580">
        <v>5940.35</v>
      </c>
      <c r="P580" t="s">
        <v>23</v>
      </c>
      <c r="Q580">
        <v>4133.3500000000004</v>
      </c>
      <c r="R580" s="16">
        <f>delivered_orders_table[[#This Row],[price]]*delivered_orders_table[[#This Row],[quantity]]</f>
        <v>6253</v>
      </c>
      <c r="V580">
        <v>13201</v>
      </c>
    </row>
    <row r="581" spans="1:22" hidden="1" x14ac:dyDescent="0.3">
      <c r="A581">
        <v>94879557</v>
      </c>
      <c r="B581">
        <v>388389</v>
      </c>
      <c r="C581">
        <v>532918</v>
      </c>
      <c r="D581">
        <v>16845</v>
      </c>
      <c r="E581">
        <v>1807</v>
      </c>
      <c r="F581">
        <v>1</v>
      </c>
      <c r="G581">
        <v>0</v>
      </c>
      <c r="H581">
        <v>0</v>
      </c>
      <c r="I581" s="15">
        <v>45137</v>
      </c>
      <c r="J581" s="11">
        <v>45137</v>
      </c>
      <c r="K581">
        <v>5</v>
      </c>
      <c r="L581" t="s">
        <v>279</v>
      </c>
      <c r="M581" t="s">
        <v>39</v>
      </c>
      <c r="N581" t="s">
        <v>18</v>
      </c>
      <c r="O581">
        <v>16845</v>
      </c>
      <c r="P581" t="s">
        <v>21</v>
      </c>
      <c r="Q581">
        <v>15038</v>
      </c>
      <c r="R581" s="16">
        <f>delivered_orders_table[[#This Row],[price]]*delivered_orders_table[[#This Row],[quantity]]</f>
        <v>16845</v>
      </c>
      <c r="V581">
        <v>4574</v>
      </c>
    </row>
    <row r="582" spans="1:22" hidden="1" x14ac:dyDescent="0.3">
      <c r="A582">
        <v>21052218</v>
      </c>
      <c r="B582">
        <v>356787</v>
      </c>
      <c r="C582">
        <v>796707</v>
      </c>
      <c r="D582">
        <v>18205</v>
      </c>
      <c r="E582">
        <v>6320</v>
      </c>
      <c r="F582">
        <v>1</v>
      </c>
      <c r="G582">
        <v>3641</v>
      </c>
      <c r="H582">
        <v>20</v>
      </c>
      <c r="I582" s="15">
        <v>45139</v>
      </c>
      <c r="J582" s="11">
        <v>45139</v>
      </c>
      <c r="K582">
        <v>5</v>
      </c>
      <c r="L582" t="s">
        <v>300</v>
      </c>
      <c r="M582" t="s">
        <v>39</v>
      </c>
      <c r="N582" t="s">
        <v>16</v>
      </c>
      <c r="O582">
        <v>14564</v>
      </c>
      <c r="P582" t="s">
        <v>22</v>
      </c>
      <c r="Q582">
        <v>8244</v>
      </c>
      <c r="R582" s="16">
        <f>delivered_orders_table[[#This Row],[price]]*delivered_orders_table[[#This Row],[quantity]]</f>
        <v>18205</v>
      </c>
      <c r="V582">
        <v>56888</v>
      </c>
    </row>
    <row r="583" spans="1:22" hidden="1" x14ac:dyDescent="0.3">
      <c r="A583">
        <v>10757677</v>
      </c>
      <c r="B583">
        <v>356787</v>
      </c>
      <c r="C583">
        <v>540277</v>
      </c>
      <c r="D583">
        <v>16578</v>
      </c>
      <c r="E583">
        <v>6320</v>
      </c>
      <c r="F583">
        <v>2</v>
      </c>
      <c r="G583">
        <v>0</v>
      </c>
      <c r="H583">
        <v>0</v>
      </c>
      <c r="I583" s="15">
        <v>45147</v>
      </c>
      <c r="J583" s="11">
        <v>45147</v>
      </c>
      <c r="K583">
        <v>5</v>
      </c>
      <c r="L583" t="s">
        <v>336</v>
      </c>
      <c r="M583" t="s">
        <v>39</v>
      </c>
      <c r="N583" t="s">
        <v>15</v>
      </c>
      <c r="O583">
        <v>33156</v>
      </c>
      <c r="P583" t="s">
        <v>21</v>
      </c>
      <c r="Q583">
        <v>20516</v>
      </c>
      <c r="R583" s="16">
        <f>delivered_orders_table[[#This Row],[price]]*delivered_orders_table[[#This Row],[quantity]]</f>
        <v>33156</v>
      </c>
      <c r="V583">
        <v>57672</v>
      </c>
    </row>
    <row r="584" spans="1:22" hidden="1" x14ac:dyDescent="0.3">
      <c r="A584">
        <v>17871385</v>
      </c>
      <c r="B584">
        <v>356787</v>
      </c>
      <c r="C584">
        <v>880027</v>
      </c>
      <c r="D584">
        <v>6890</v>
      </c>
      <c r="E584">
        <v>6320</v>
      </c>
      <c r="F584">
        <v>1</v>
      </c>
      <c r="G584">
        <v>689</v>
      </c>
      <c r="H584">
        <v>10</v>
      </c>
      <c r="I584" s="15">
        <v>45151</v>
      </c>
      <c r="J584" s="11">
        <v>45151</v>
      </c>
      <c r="K584">
        <v>5</v>
      </c>
      <c r="L584" t="s">
        <v>381</v>
      </c>
      <c r="M584" t="s">
        <v>39</v>
      </c>
      <c r="N584" t="s">
        <v>18</v>
      </c>
      <c r="O584">
        <v>6201</v>
      </c>
      <c r="P584" t="s">
        <v>21</v>
      </c>
      <c r="Q584">
        <v>-119</v>
      </c>
      <c r="R584" s="16">
        <f>delivered_orders_table[[#This Row],[price]]*delivered_orders_table[[#This Row],[quantity]]</f>
        <v>6890</v>
      </c>
      <c r="V584">
        <v>15611</v>
      </c>
    </row>
    <row r="585" spans="1:22" hidden="1" x14ac:dyDescent="0.3">
      <c r="A585">
        <v>14484588</v>
      </c>
      <c r="B585">
        <v>356787</v>
      </c>
      <c r="C585">
        <v>569007</v>
      </c>
      <c r="D585">
        <v>15077</v>
      </c>
      <c r="E585">
        <v>6320</v>
      </c>
      <c r="F585">
        <v>1</v>
      </c>
      <c r="G585">
        <v>0</v>
      </c>
      <c r="H585">
        <v>0</v>
      </c>
      <c r="I585" s="15">
        <v>45139</v>
      </c>
      <c r="J585" s="11">
        <v>45139</v>
      </c>
      <c r="K585">
        <v>1</v>
      </c>
      <c r="L585" t="s">
        <v>385</v>
      </c>
      <c r="M585" t="s">
        <v>39</v>
      </c>
      <c r="N585" t="s">
        <v>15</v>
      </c>
      <c r="O585">
        <v>15077</v>
      </c>
      <c r="P585" t="s">
        <v>21</v>
      </c>
      <c r="Q585">
        <v>8757</v>
      </c>
      <c r="R585" s="16">
        <f>delivered_orders_table[[#This Row],[price]]*delivered_orders_table[[#This Row],[quantity]]</f>
        <v>15077</v>
      </c>
      <c r="V585">
        <v>16081</v>
      </c>
    </row>
    <row r="586" spans="1:22" hidden="1" x14ac:dyDescent="0.3">
      <c r="A586">
        <v>76960098</v>
      </c>
      <c r="B586">
        <v>356787</v>
      </c>
      <c r="C586">
        <v>308013</v>
      </c>
      <c r="D586">
        <v>2246</v>
      </c>
      <c r="E586">
        <v>6320</v>
      </c>
      <c r="F586">
        <v>1</v>
      </c>
      <c r="G586">
        <v>112.3</v>
      </c>
      <c r="H586">
        <v>5</v>
      </c>
      <c r="I586" s="15">
        <v>45165</v>
      </c>
      <c r="J586" s="11">
        <v>45165</v>
      </c>
      <c r="K586">
        <v>3</v>
      </c>
      <c r="L586" t="s">
        <v>519</v>
      </c>
      <c r="M586" t="s">
        <v>39</v>
      </c>
      <c r="N586" t="s">
        <v>15</v>
      </c>
      <c r="O586">
        <v>2133.6999999999998</v>
      </c>
      <c r="P586" t="s">
        <v>21</v>
      </c>
      <c r="Q586">
        <v>-4186.3</v>
      </c>
      <c r="R586" s="16">
        <f>delivered_orders_table[[#This Row],[price]]*delivered_orders_table[[#This Row],[quantity]]</f>
        <v>2246</v>
      </c>
      <c r="V586">
        <v>30884</v>
      </c>
    </row>
    <row r="587" spans="1:22" hidden="1" x14ac:dyDescent="0.3">
      <c r="A587">
        <v>25567455</v>
      </c>
      <c r="B587">
        <v>356787</v>
      </c>
      <c r="C587">
        <v>336708</v>
      </c>
      <c r="D587">
        <v>9172</v>
      </c>
      <c r="E587">
        <v>6320</v>
      </c>
      <c r="F587">
        <v>1</v>
      </c>
      <c r="G587">
        <v>458.6</v>
      </c>
      <c r="H587">
        <v>5</v>
      </c>
      <c r="I587" s="15">
        <v>45146</v>
      </c>
      <c r="J587" s="11">
        <v>45146</v>
      </c>
      <c r="K587">
        <v>5</v>
      </c>
      <c r="L587" t="s">
        <v>427</v>
      </c>
      <c r="M587" t="s">
        <v>39</v>
      </c>
      <c r="N587" t="s">
        <v>17</v>
      </c>
      <c r="O587">
        <v>8713.4</v>
      </c>
      <c r="P587" t="s">
        <v>22</v>
      </c>
      <c r="Q587">
        <v>2393.4</v>
      </c>
      <c r="R587" s="16">
        <f>delivered_orders_table[[#This Row],[price]]*delivered_orders_table[[#This Row],[quantity]]</f>
        <v>9172</v>
      </c>
      <c r="V587">
        <v>6841</v>
      </c>
    </row>
    <row r="588" spans="1:22" hidden="1" x14ac:dyDescent="0.3">
      <c r="A588">
        <v>58307308</v>
      </c>
      <c r="B588">
        <v>356787</v>
      </c>
      <c r="C588">
        <v>593282</v>
      </c>
      <c r="D588">
        <v>14367</v>
      </c>
      <c r="E588">
        <v>6320</v>
      </c>
      <c r="F588">
        <v>2</v>
      </c>
      <c r="G588">
        <v>0</v>
      </c>
      <c r="H588">
        <v>0</v>
      </c>
      <c r="I588" s="15">
        <v>45154</v>
      </c>
      <c r="J588" s="11">
        <v>45154</v>
      </c>
      <c r="K588">
        <v>5</v>
      </c>
      <c r="L588" t="s">
        <v>42</v>
      </c>
      <c r="M588" t="s">
        <v>39</v>
      </c>
      <c r="N588" t="s">
        <v>16</v>
      </c>
      <c r="O588">
        <v>28734</v>
      </c>
      <c r="P588" t="s">
        <v>22</v>
      </c>
      <c r="Q588">
        <v>16094</v>
      </c>
      <c r="R588" s="16">
        <f>delivered_orders_table[[#This Row],[price]]*delivered_orders_table[[#This Row],[quantity]]</f>
        <v>28734</v>
      </c>
      <c r="V588">
        <v>11628</v>
      </c>
    </row>
    <row r="589" spans="1:22" hidden="1" x14ac:dyDescent="0.3">
      <c r="A589">
        <v>63720675</v>
      </c>
      <c r="B589">
        <v>719176</v>
      </c>
      <c r="C589">
        <v>208827</v>
      </c>
      <c r="D589">
        <v>2297</v>
      </c>
      <c r="E589">
        <v>819</v>
      </c>
      <c r="F589">
        <v>1</v>
      </c>
      <c r="G589">
        <v>114.85</v>
      </c>
      <c r="H589">
        <v>5</v>
      </c>
      <c r="I589" s="15">
        <v>45143</v>
      </c>
      <c r="J589" s="11">
        <v>45143</v>
      </c>
      <c r="K589">
        <v>5</v>
      </c>
      <c r="L589" t="s">
        <v>113</v>
      </c>
      <c r="M589" t="s">
        <v>39</v>
      </c>
      <c r="N589" t="s">
        <v>17</v>
      </c>
      <c r="O589">
        <v>2182.15</v>
      </c>
      <c r="P589" t="s">
        <v>23</v>
      </c>
      <c r="Q589">
        <v>1363.15</v>
      </c>
      <c r="R589" s="16">
        <f>delivered_orders_table[[#This Row],[price]]*delivered_orders_table[[#This Row],[quantity]]</f>
        <v>2297</v>
      </c>
      <c r="V589">
        <v>2074</v>
      </c>
    </row>
    <row r="590" spans="1:22" hidden="1" x14ac:dyDescent="0.3">
      <c r="A590">
        <v>27172371</v>
      </c>
      <c r="B590">
        <v>719176</v>
      </c>
      <c r="C590">
        <v>605298</v>
      </c>
      <c r="D590">
        <v>8532</v>
      </c>
      <c r="E590">
        <v>819</v>
      </c>
      <c r="F590">
        <v>1</v>
      </c>
      <c r="G590">
        <v>0</v>
      </c>
      <c r="H590">
        <v>0</v>
      </c>
      <c r="I590" s="15">
        <v>45163</v>
      </c>
      <c r="J590" s="11">
        <v>45163</v>
      </c>
      <c r="K590">
        <v>6</v>
      </c>
      <c r="L590" t="s">
        <v>123</v>
      </c>
      <c r="M590" t="s">
        <v>39</v>
      </c>
      <c r="N590" t="s">
        <v>16</v>
      </c>
      <c r="O590">
        <v>8532</v>
      </c>
      <c r="P590" t="s">
        <v>23</v>
      </c>
      <c r="Q590">
        <v>7713</v>
      </c>
      <c r="R590" s="16">
        <f>delivered_orders_table[[#This Row],[price]]*delivered_orders_table[[#This Row],[quantity]]</f>
        <v>8532</v>
      </c>
      <c r="V590">
        <v>13652</v>
      </c>
    </row>
    <row r="591" spans="1:22" hidden="1" x14ac:dyDescent="0.3">
      <c r="A591">
        <v>11529494</v>
      </c>
      <c r="B591">
        <v>719176</v>
      </c>
      <c r="C591">
        <v>599581</v>
      </c>
      <c r="D591">
        <v>7562</v>
      </c>
      <c r="E591">
        <v>819</v>
      </c>
      <c r="F591">
        <v>1</v>
      </c>
      <c r="G591">
        <v>0</v>
      </c>
      <c r="H591">
        <v>0</v>
      </c>
      <c r="I591" s="15">
        <v>45161</v>
      </c>
      <c r="J591" s="11">
        <v>45161</v>
      </c>
      <c r="K591">
        <v>5</v>
      </c>
      <c r="L591" t="s">
        <v>142</v>
      </c>
      <c r="M591" t="s">
        <v>39</v>
      </c>
      <c r="N591" t="s">
        <v>15</v>
      </c>
      <c r="O591">
        <v>7562</v>
      </c>
      <c r="P591" t="s">
        <v>21</v>
      </c>
      <c r="Q591">
        <v>6743</v>
      </c>
      <c r="R591" s="16">
        <f>delivered_orders_table[[#This Row],[price]]*delivered_orders_table[[#This Row],[quantity]]</f>
        <v>7562</v>
      </c>
      <c r="V591">
        <v>5970</v>
      </c>
    </row>
    <row r="592" spans="1:22" hidden="1" x14ac:dyDescent="0.3">
      <c r="A592">
        <v>57201978</v>
      </c>
      <c r="B592">
        <v>719176</v>
      </c>
      <c r="C592">
        <v>988734</v>
      </c>
      <c r="D592">
        <v>3804</v>
      </c>
      <c r="E592">
        <v>819</v>
      </c>
      <c r="F592">
        <v>1</v>
      </c>
      <c r="G592">
        <v>190.2</v>
      </c>
      <c r="H592">
        <v>5</v>
      </c>
      <c r="I592" s="15">
        <v>45141</v>
      </c>
      <c r="J592" s="11">
        <v>45141</v>
      </c>
      <c r="K592">
        <v>6</v>
      </c>
      <c r="L592" t="s">
        <v>497</v>
      </c>
      <c r="M592" t="s">
        <v>39</v>
      </c>
      <c r="N592" t="s">
        <v>16</v>
      </c>
      <c r="O592">
        <v>3613.8</v>
      </c>
      <c r="P592" t="s">
        <v>20</v>
      </c>
      <c r="Q592">
        <v>2794.8</v>
      </c>
      <c r="R592" s="16">
        <f>delivered_orders_table[[#This Row],[price]]*delivered_orders_table[[#This Row],[quantity]]</f>
        <v>3804</v>
      </c>
      <c r="V592">
        <v>14612</v>
      </c>
    </row>
    <row r="593" spans="1:22" hidden="1" x14ac:dyDescent="0.3">
      <c r="A593">
        <v>22242388</v>
      </c>
      <c r="B593">
        <v>719176</v>
      </c>
      <c r="C593">
        <v>923092</v>
      </c>
      <c r="D593">
        <v>3885</v>
      </c>
      <c r="E593">
        <v>819</v>
      </c>
      <c r="F593">
        <v>1</v>
      </c>
      <c r="G593">
        <v>194.25</v>
      </c>
      <c r="H593">
        <v>5</v>
      </c>
      <c r="I593" s="15">
        <v>45134</v>
      </c>
      <c r="J593" s="11">
        <v>45134</v>
      </c>
      <c r="K593">
        <v>5</v>
      </c>
      <c r="L593" t="s">
        <v>278</v>
      </c>
      <c r="M593" t="s">
        <v>39</v>
      </c>
      <c r="N593" t="s">
        <v>18</v>
      </c>
      <c r="O593">
        <v>3690.75</v>
      </c>
      <c r="P593" t="s">
        <v>20</v>
      </c>
      <c r="Q593">
        <v>2871.75</v>
      </c>
      <c r="R593" s="16">
        <f>delivered_orders_table[[#This Row],[price]]*delivered_orders_table[[#This Row],[quantity]]</f>
        <v>3885</v>
      </c>
      <c r="V593">
        <v>29228</v>
      </c>
    </row>
    <row r="594" spans="1:22" hidden="1" x14ac:dyDescent="0.3">
      <c r="A594">
        <v>28416255</v>
      </c>
      <c r="B594">
        <v>719176</v>
      </c>
      <c r="C594">
        <v>982401</v>
      </c>
      <c r="D594">
        <v>18250</v>
      </c>
      <c r="E594">
        <v>819</v>
      </c>
      <c r="F594">
        <v>1</v>
      </c>
      <c r="G594">
        <v>3650</v>
      </c>
      <c r="H594">
        <v>20</v>
      </c>
      <c r="I594" s="15">
        <v>45134</v>
      </c>
      <c r="J594" s="11">
        <v>45134</v>
      </c>
      <c r="K594">
        <v>7</v>
      </c>
      <c r="L594" t="s">
        <v>375</v>
      </c>
      <c r="M594" t="s">
        <v>39</v>
      </c>
      <c r="N594" t="s">
        <v>15</v>
      </c>
      <c r="O594">
        <v>14600</v>
      </c>
      <c r="P594" t="s">
        <v>24</v>
      </c>
      <c r="Q594">
        <v>13781</v>
      </c>
      <c r="R594" s="16">
        <f>delivered_orders_table[[#This Row],[price]]*delivered_orders_table[[#This Row],[quantity]]</f>
        <v>18250</v>
      </c>
      <c r="V594">
        <v>10124</v>
      </c>
    </row>
    <row r="595" spans="1:22" hidden="1" x14ac:dyDescent="0.3">
      <c r="A595">
        <v>56047142</v>
      </c>
      <c r="B595">
        <v>719176</v>
      </c>
      <c r="C595">
        <v>447678</v>
      </c>
      <c r="D595">
        <v>18921</v>
      </c>
      <c r="E595">
        <v>819</v>
      </c>
      <c r="F595">
        <v>4</v>
      </c>
      <c r="G595">
        <v>11352.6</v>
      </c>
      <c r="H595">
        <v>15</v>
      </c>
      <c r="I595" s="15">
        <v>45138</v>
      </c>
      <c r="J595" s="11">
        <v>45138</v>
      </c>
      <c r="K595">
        <v>2</v>
      </c>
      <c r="L595" t="s">
        <v>385</v>
      </c>
      <c r="M595" t="s">
        <v>39</v>
      </c>
      <c r="N595" t="s">
        <v>15</v>
      </c>
      <c r="O595">
        <v>64331.4</v>
      </c>
      <c r="P595" t="s">
        <v>22</v>
      </c>
      <c r="Q595">
        <v>61055.4</v>
      </c>
      <c r="R595" s="16">
        <f>delivered_orders_table[[#This Row],[price]]*delivered_orders_table[[#This Row],[quantity]]</f>
        <v>75684</v>
      </c>
      <c r="V595">
        <v>9913</v>
      </c>
    </row>
    <row r="596" spans="1:22" hidden="1" x14ac:dyDescent="0.3">
      <c r="A596">
        <v>56748074</v>
      </c>
      <c r="B596">
        <v>719176</v>
      </c>
      <c r="C596">
        <v>641119</v>
      </c>
      <c r="D596">
        <v>9045</v>
      </c>
      <c r="E596">
        <v>819</v>
      </c>
      <c r="F596">
        <v>1</v>
      </c>
      <c r="G596">
        <v>0</v>
      </c>
      <c r="H596">
        <v>0</v>
      </c>
      <c r="I596" s="15">
        <v>45139</v>
      </c>
      <c r="J596" s="11">
        <v>45139</v>
      </c>
      <c r="K596">
        <v>2</v>
      </c>
      <c r="L596" t="s">
        <v>375</v>
      </c>
      <c r="M596" t="s">
        <v>39</v>
      </c>
      <c r="N596" t="s">
        <v>15</v>
      </c>
      <c r="O596">
        <v>9045</v>
      </c>
      <c r="P596" t="s">
        <v>21</v>
      </c>
      <c r="Q596">
        <v>8226</v>
      </c>
      <c r="R596" s="16">
        <f>delivered_orders_table[[#This Row],[price]]*delivered_orders_table[[#This Row],[quantity]]</f>
        <v>9045</v>
      </c>
      <c r="V596">
        <v>3740</v>
      </c>
    </row>
    <row r="597" spans="1:22" hidden="1" x14ac:dyDescent="0.3">
      <c r="A597">
        <v>58469365</v>
      </c>
      <c r="B597">
        <v>719176</v>
      </c>
      <c r="C597">
        <v>908640</v>
      </c>
      <c r="D597">
        <v>9341</v>
      </c>
      <c r="E597">
        <v>819</v>
      </c>
      <c r="F597">
        <v>1</v>
      </c>
      <c r="G597">
        <v>1401.15</v>
      </c>
      <c r="H597">
        <v>15</v>
      </c>
      <c r="I597" s="15">
        <v>45165</v>
      </c>
      <c r="J597" s="11">
        <v>45165</v>
      </c>
      <c r="K597">
        <v>1</v>
      </c>
      <c r="L597" t="s">
        <v>142</v>
      </c>
      <c r="M597" t="s">
        <v>39</v>
      </c>
      <c r="N597" t="s">
        <v>16</v>
      </c>
      <c r="O597">
        <v>7939.85</v>
      </c>
      <c r="P597" t="s">
        <v>23</v>
      </c>
      <c r="Q597">
        <v>7120.85</v>
      </c>
      <c r="R597" s="16">
        <f>delivered_orders_table[[#This Row],[price]]*delivered_orders_table[[#This Row],[quantity]]</f>
        <v>9341</v>
      </c>
      <c r="V597">
        <v>21144</v>
      </c>
    </row>
    <row r="598" spans="1:22" hidden="1" x14ac:dyDescent="0.3">
      <c r="A598">
        <v>42062038</v>
      </c>
      <c r="B598">
        <v>191161</v>
      </c>
      <c r="C598">
        <v>603489</v>
      </c>
      <c r="D598">
        <v>4871</v>
      </c>
      <c r="E598">
        <v>2243</v>
      </c>
      <c r="F598">
        <v>2</v>
      </c>
      <c r="G598">
        <v>974.2</v>
      </c>
      <c r="H598">
        <v>10</v>
      </c>
      <c r="I598" s="15">
        <v>45166</v>
      </c>
      <c r="J598" s="11">
        <v>45166</v>
      </c>
      <c r="K598">
        <v>2</v>
      </c>
      <c r="L598" t="s">
        <v>519</v>
      </c>
      <c r="M598" t="s">
        <v>39</v>
      </c>
      <c r="N598" t="s">
        <v>15</v>
      </c>
      <c r="O598">
        <v>8767.7999999999993</v>
      </c>
      <c r="P598" t="s">
        <v>23</v>
      </c>
      <c r="Q598">
        <v>4281.8</v>
      </c>
      <c r="R598" s="16">
        <f>delivered_orders_table[[#This Row],[price]]*delivered_orders_table[[#This Row],[quantity]]</f>
        <v>9742</v>
      </c>
      <c r="V598">
        <v>17896</v>
      </c>
    </row>
    <row r="599" spans="1:22" hidden="1" x14ac:dyDescent="0.3">
      <c r="A599">
        <v>67582820</v>
      </c>
      <c r="B599">
        <v>191161</v>
      </c>
      <c r="C599">
        <v>422167</v>
      </c>
      <c r="D599">
        <v>14155</v>
      </c>
      <c r="E599">
        <v>2243</v>
      </c>
      <c r="F599">
        <v>1</v>
      </c>
      <c r="G599">
        <v>0</v>
      </c>
      <c r="H599">
        <v>0</v>
      </c>
      <c r="I599" s="15">
        <v>45161</v>
      </c>
      <c r="J599" s="11">
        <v>45161</v>
      </c>
      <c r="K599">
        <v>5</v>
      </c>
      <c r="L599" t="s">
        <v>142</v>
      </c>
      <c r="M599" t="s">
        <v>39</v>
      </c>
      <c r="N599" t="s">
        <v>18</v>
      </c>
      <c r="O599">
        <v>14155</v>
      </c>
      <c r="P599" t="s">
        <v>22</v>
      </c>
      <c r="Q599">
        <v>11912</v>
      </c>
      <c r="R599" s="16">
        <f>delivered_orders_table[[#This Row],[price]]*delivered_orders_table[[#This Row],[quantity]]</f>
        <v>14155</v>
      </c>
      <c r="V599">
        <v>2307</v>
      </c>
    </row>
    <row r="600" spans="1:22" hidden="1" x14ac:dyDescent="0.3">
      <c r="A600">
        <v>28314232</v>
      </c>
      <c r="B600">
        <v>191161</v>
      </c>
      <c r="C600">
        <v>918651</v>
      </c>
      <c r="D600">
        <v>18431</v>
      </c>
      <c r="E600">
        <v>2243</v>
      </c>
      <c r="F600">
        <v>2</v>
      </c>
      <c r="G600">
        <v>0</v>
      </c>
      <c r="H600">
        <v>0</v>
      </c>
      <c r="I600" s="15">
        <v>45142</v>
      </c>
      <c r="J600" s="11">
        <v>45142</v>
      </c>
      <c r="K600">
        <v>5</v>
      </c>
      <c r="L600" t="s">
        <v>497</v>
      </c>
      <c r="M600" t="s">
        <v>39</v>
      </c>
      <c r="N600" t="s">
        <v>16</v>
      </c>
      <c r="O600">
        <v>36862</v>
      </c>
      <c r="P600" t="s">
        <v>21</v>
      </c>
      <c r="Q600">
        <v>32376</v>
      </c>
      <c r="R600" s="16">
        <f>delivered_orders_table[[#This Row],[price]]*delivered_orders_table[[#This Row],[quantity]]</f>
        <v>36862</v>
      </c>
      <c r="V600">
        <v>73824</v>
      </c>
    </row>
    <row r="601" spans="1:22" hidden="1" x14ac:dyDescent="0.3">
      <c r="A601">
        <v>52148834</v>
      </c>
      <c r="B601">
        <v>191161</v>
      </c>
      <c r="C601">
        <v>625146</v>
      </c>
      <c r="D601">
        <v>19718</v>
      </c>
      <c r="E601">
        <v>2243</v>
      </c>
      <c r="F601">
        <v>1</v>
      </c>
      <c r="G601">
        <v>0</v>
      </c>
      <c r="H601">
        <v>0</v>
      </c>
      <c r="I601" s="15">
        <v>45153</v>
      </c>
      <c r="J601" s="11">
        <v>45153</v>
      </c>
      <c r="K601">
        <v>2</v>
      </c>
      <c r="L601" t="s">
        <v>380</v>
      </c>
      <c r="M601" t="s">
        <v>39</v>
      </c>
      <c r="N601" t="s">
        <v>16</v>
      </c>
      <c r="O601">
        <v>19718</v>
      </c>
      <c r="P601" t="s">
        <v>21</v>
      </c>
      <c r="Q601">
        <v>17475</v>
      </c>
      <c r="R601" s="16">
        <f>delivered_orders_table[[#This Row],[price]]*delivered_orders_table[[#This Row],[quantity]]</f>
        <v>19718</v>
      </c>
      <c r="V601">
        <v>13116</v>
      </c>
    </row>
    <row r="602" spans="1:22" hidden="1" x14ac:dyDescent="0.3">
      <c r="A602">
        <v>52222214</v>
      </c>
      <c r="B602">
        <v>191161</v>
      </c>
      <c r="C602">
        <v>741198</v>
      </c>
      <c r="D602">
        <v>13655</v>
      </c>
      <c r="E602">
        <v>2243</v>
      </c>
      <c r="F602">
        <v>2</v>
      </c>
      <c r="G602">
        <v>4096.5</v>
      </c>
      <c r="H602">
        <v>15</v>
      </c>
      <c r="I602" s="15">
        <v>45167</v>
      </c>
      <c r="J602" s="11">
        <v>45167</v>
      </c>
      <c r="K602">
        <v>2</v>
      </c>
      <c r="L602" t="s">
        <v>123</v>
      </c>
      <c r="M602" t="s">
        <v>39</v>
      </c>
      <c r="N602" t="s">
        <v>17</v>
      </c>
      <c r="O602">
        <v>23213.5</v>
      </c>
      <c r="P602" t="s">
        <v>20</v>
      </c>
      <c r="Q602">
        <v>18727.5</v>
      </c>
      <c r="R602" s="16">
        <f>delivered_orders_table[[#This Row],[price]]*delivered_orders_table[[#This Row],[quantity]]</f>
        <v>27310</v>
      </c>
      <c r="V602">
        <v>14796</v>
      </c>
    </row>
    <row r="603" spans="1:22" hidden="1" x14ac:dyDescent="0.3">
      <c r="A603">
        <v>57756170</v>
      </c>
      <c r="B603">
        <v>191161</v>
      </c>
      <c r="C603">
        <v>963124</v>
      </c>
      <c r="D603">
        <v>8995</v>
      </c>
      <c r="E603">
        <v>2243</v>
      </c>
      <c r="F603">
        <v>4</v>
      </c>
      <c r="G603">
        <v>0</v>
      </c>
      <c r="H603">
        <v>0</v>
      </c>
      <c r="I603" s="15">
        <v>45157</v>
      </c>
      <c r="J603" s="11">
        <v>45157</v>
      </c>
      <c r="K603">
        <v>7</v>
      </c>
      <c r="L603" t="s">
        <v>116</v>
      </c>
      <c r="M603" t="s">
        <v>39</v>
      </c>
      <c r="N603" t="s">
        <v>17</v>
      </c>
      <c r="O603">
        <v>35980</v>
      </c>
      <c r="P603" t="s">
        <v>20</v>
      </c>
      <c r="Q603">
        <v>27008</v>
      </c>
      <c r="R603" s="16">
        <f>delivered_orders_table[[#This Row],[price]]*delivered_orders_table[[#This Row],[quantity]]</f>
        <v>35980</v>
      </c>
      <c r="V603">
        <v>27858</v>
      </c>
    </row>
    <row r="604" spans="1:22" x14ac:dyDescent="0.3">
      <c r="A604">
        <v>30629718</v>
      </c>
      <c r="B604">
        <v>876646</v>
      </c>
      <c r="C604">
        <v>916289</v>
      </c>
      <c r="D604">
        <v>12395</v>
      </c>
      <c r="E604">
        <v>14603</v>
      </c>
      <c r="F604">
        <v>1</v>
      </c>
      <c r="G604">
        <v>0</v>
      </c>
      <c r="H604">
        <v>0</v>
      </c>
      <c r="I604" s="15">
        <v>45163</v>
      </c>
      <c r="J604" s="11">
        <v>45163</v>
      </c>
      <c r="K604">
        <v>5</v>
      </c>
      <c r="L604" t="s">
        <v>519</v>
      </c>
      <c r="M604" t="s">
        <v>39</v>
      </c>
      <c r="N604" t="s">
        <v>15</v>
      </c>
      <c r="O604">
        <v>12395</v>
      </c>
      <c r="P604" t="s">
        <v>20</v>
      </c>
      <c r="Q604">
        <v>-2208</v>
      </c>
      <c r="R604" s="16">
        <f>delivered_orders_table[[#This Row],[price]]*delivered_orders_table[[#This Row],[quantity]]</f>
        <v>12395</v>
      </c>
      <c r="V604">
        <v>2093</v>
      </c>
    </row>
    <row r="605" spans="1:22" x14ac:dyDescent="0.3">
      <c r="A605">
        <v>62013009</v>
      </c>
      <c r="B605">
        <v>876646</v>
      </c>
      <c r="C605">
        <v>556160</v>
      </c>
      <c r="D605">
        <v>15445</v>
      </c>
      <c r="E605">
        <v>14603</v>
      </c>
      <c r="F605">
        <v>1</v>
      </c>
      <c r="G605">
        <v>0</v>
      </c>
      <c r="H605">
        <v>0</v>
      </c>
      <c r="I605" s="15">
        <v>45162</v>
      </c>
      <c r="J605" s="11">
        <v>45162</v>
      </c>
      <c r="K605">
        <v>5</v>
      </c>
      <c r="L605" t="s">
        <v>249</v>
      </c>
      <c r="M605" t="s">
        <v>39</v>
      </c>
      <c r="N605" t="s">
        <v>16</v>
      </c>
      <c r="O605">
        <v>15445</v>
      </c>
      <c r="P605" t="s">
        <v>24</v>
      </c>
      <c r="Q605">
        <v>842</v>
      </c>
      <c r="R605" s="16">
        <f>delivered_orders_table[[#This Row],[price]]*delivered_orders_table[[#This Row],[quantity]]</f>
        <v>15445</v>
      </c>
      <c r="V605">
        <v>4552</v>
      </c>
    </row>
    <row r="606" spans="1:22" x14ac:dyDescent="0.3">
      <c r="A606">
        <v>24500158</v>
      </c>
      <c r="B606">
        <v>876646</v>
      </c>
      <c r="C606">
        <v>842544</v>
      </c>
      <c r="D606">
        <v>19089</v>
      </c>
      <c r="E606">
        <v>14603</v>
      </c>
      <c r="F606">
        <v>4</v>
      </c>
      <c r="G606">
        <v>3817.8</v>
      </c>
      <c r="H606">
        <v>5</v>
      </c>
      <c r="I606" s="15">
        <v>45153</v>
      </c>
      <c r="J606" s="11">
        <v>45153</v>
      </c>
      <c r="K606">
        <v>6</v>
      </c>
      <c r="L606" t="s">
        <v>42</v>
      </c>
      <c r="M606" t="s">
        <v>39</v>
      </c>
      <c r="N606" t="s">
        <v>15</v>
      </c>
      <c r="O606">
        <v>72538.2</v>
      </c>
      <c r="P606" t="s">
        <v>22</v>
      </c>
      <c r="Q606">
        <v>14126.2</v>
      </c>
      <c r="R606" s="16">
        <f>delivered_orders_table[[#This Row],[price]]*delivered_orders_table[[#This Row],[quantity]]</f>
        <v>76356</v>
      </c>
      <c r="V606">
        <v>5382</v>
      </c>
    </row>
    <row r="607" spans="1:22" x14ac:dyDescent="0.3">
      <c r="A607">
        <v>23439803</v>
      </c>
      <c r="B607">
        <v>876646</v>
      </c>
      <c r="C607">
        <v>893223</v>
      </c>
      <c r="D607">
        <v>4929</v>
      </c>
      <c r="E607">
        <v>14603</v>
      </c>
      <c r="F607">
        <v>1</v>
      </c>
      <c r="G607">
        <v>0</v>
      </c>
      <c r="H607">
        <v>0</v>
      </c>
      <c r="I607" s="15">
        <v>45153</v>
      </c>
      <c r="J607" s="11">
        <v>45153</v>
      </c>
      <c r="K607">
        <v>3</v>
      </c>
      <c r="L607" t="s">
        <v>381</v>
      </c>
      <c r="M607" t="s">
        <v>39</v>
      </c>
      <c r="N607" t="s">
        <v>18</v>
      </c>
      <c r="O607">
        <v>4929</v>
      </c>
      <c r="P607" t="s">
        <v>23</v>
      </c>
      <c r="Q607">
        <v>-9674</v>
      </c>
      <c r="R607" s="16">
        <f>delivered_orders_table[[#This Row],[price]]*delivered_orders_table[[#This Row],[quantity]]</f>
        <v>4929</v>
      </c>
      <c r="V607">
        <v>2058</v>
      </c>
    </row>
    <row r="608" spans="1:22" x14ac:dyDescent="0.3">
      <c r="A608">
        <v>33336132</v>
      </c>
      <c r="B608">
        <v>876646</v>
      </c>
      <c r="C608">
        <v>999484</v>
      </c>
      <c r="D608">
        <v>13667</v>
      </c>
      <c r="E608">
        <v>14603</v>
      </c>
      <c r="F608">
        <v>3</v>
      </c>
      <c r="G608">
        <v>2050.0500000000002</v>
      </c>
      <c r="H608">
        <v>5</v>
      </c>
      <c r="I608" s="15">
        <v>45147</v>
      </c>
      <c r="J608" s="11">
        <v>45147</v>
      </c>
      <c r="K608">
        <v>6</v>
      </c>
      <c r="L608" t="s">
        <v>431</v>
      </c>
      <c r="M608" t="s">
        <v>39</v>
      </c>
      <c r="N608" t="s">
        <v>17</v>
      </c>
      <c r="O608">
        <v>38950.949999999997</v>
      </c>
      <c r="P608" t="s">
        <v>20</v>
      </c>
      <c r="Q608">
        <v>-4858.05</v>
      </c>
      <c r="R608" s="16">
        <f>delivered_orders_table[[#This Row],[price]]*delivered_orders_table[[#This Row],[quantity]]</f>
        <v>41001</v>
      </c>
      <c r="V608">
        <v>5625</v>
      </c>
    </row>
    <row r="609" spans="1:22" x14ac:dyDescent="0.3">
      <c r="A609">
        <v>83357939</v>
      </c>
      <c r="B609">
        <v>876646</v>
      </c>
      <c r="C609">
        <v>518319</v>
      </c>
      <c r="D609">
        <v>813</v>
      </c>
      <c r="E609">
        <v>14603</v>
      </c>
      <c r="F609">
        <v>1</v>
      </c>
      <c r="G609">
        <v>0</v>
      </c>
      <c r="H609">
        <v>0</v>
      </c>
      <c r="I609" s="15">
        <v>45162</v>
      </c>
      <c r="J609" s="11">
        <v>45162</v>
      </c>
      <c r="K609">
        <v>6</v>
      </c>
      <c r="L609" t="s">
        <v>519</v>
      </c>
      <c r="M609" t="s">
        <v>39</v>
      </c>
      <c r="N609" t="s">
        <v>15</v>
      </c>
      <c r="O609">
        <v>813</v>
      </c>
      <c r="P609" t="s">
        <v>21</v>
      </c>
      <c r="Q609">
        <v>-13790</v>
      </c>
      <c r="R609" s="16">
        <f>delivered_orders_table[[#This Row],[price]]*delivered_orders_table[[#This Row],[quantity]]</f>
        <v>813</v>
      </c>
      <c r="V609">
        <v>8707</v>
      </c>
    </row>
    <row r="610" spans="1:22" x14ac:dyDescent="0.3">
      <c r="A610">
        <v>80196591</v>
      </c>
      <c r="B610">
        <v>876646</v>
      </c>
      <c r="C610">
        <v>362520</v>
      </c>
      <c r="D610">
        <v>10762</v>
      </c>
      <c r="E610">
        <v>14603</v>
      </c>
      <c r="F610">
        <v>1</v>
      </c>
      <c r="G610">
        <v>0</v>
      </c>
      <c r="H610">
        <v>0</v>
      </c>
      <c r="I610" s="15">
        <v>45147</v>
      </c>
      <c r="J610" s="11">
        <v>45147</v>
      </c>
      <c r="K610">
        <v>1</v>
      </c>
      <c r="L610" t="s">
        <v>113</v>
      </c>
      <c r="M610" t="s">
        <v>39</v>
      </c>
      <c r="N610" t="s">
        <v>18</v>
      </c>
      <c r="O610">
        <v>10762</v>
      </c>
      <c r="P610" t="s">
        <v>20</v>
      </c>
      <c r="Q610">
        <v>-3841</v>
      </c>
      <c r="R610" s="16">
        <f>delivered_orders_table[[#This Row],[price]]*delivered_orders_table[[#This Row],[quantity]]</f>
        <v>10762</v>
      </c>
      <c r="V610">
        <v>11128</v>
      </c>
    </row>
    <row r="611" spans="1:22" x14ac:dyDescent="0.3">
      <c r="A611">
        <v>77052833</v>
      </c>
      <c r="B611">
        <v>876646</v>
      </c>
      <c r="C611">
        <v>889880</v>
      </c>
      <c r="D611">
        <v>6805</v>
      </c>
      <c r="E611">
        <v>14603</v>
      </c>
      <c r="F611">
        <v>2</v>
      </c>
      <c r="G611">
        <v>680.5</v>
      </c>
      <c r="H611">
        <v>5</v>
      </c>
      <c r="I611" s="15">
        <v>45143</v>
      </c>
      <c r="J611" s="11">
        <v>45143</v>
      </c>
      <c r="K611">
        <v>1</v>
      </c>
      <c r="L611" t="s">
        <v>300</v>
      </c>
      <c r="M611" t="s">
        <v>39</v>
      </c>
      <c r="N611" t="s">
        <v>16</v>
      </c>
      <c r="O611">
        <v>12929.5</v>
      </c>
      <c r="P611" t="s">
        <v>21</v>
      </c>
      <c r="Q611">
        <v>-16276.5</v>
      </c>
      <c r="R611" s="16">
        <f>delivered_orders_table[[#This Row],[price]]*delivered_orders_table[[#This Row],[quantity]]</f>
        <v>13610</v>
      </c>
      <c r="V611">
        <v>2259</v>
      </c>
    </row>
    <row r="612" spans="1:22" x14ac:dyDescent="0.3">
      <c r="A612">
        <v>11415698</v>
      </c>
      <c r="B612">
        <v>876646</v>
      </c>
      <c r="C612">
        <v>614828</v>
      </c>
      <c r="D612">
        <v>8757</v>
      </c>
      <c r="E612">
        <v>14603</v>
      </c>
      <c r="F612">
        <v>1</v>
      </c>
      <c r="G612">
        <v>1313.55</v>
      </c>
      <c r="H612">
        <v>15</v>
      </c>
      <c r="I612" s="15">
        <v>45161</v>
      </c>
      <c r="J612" s="11">
        <v>45161</v>
      </c>
      <c r="K612">
        <v>2</v>
      </c>
      <c r="L612" t="s">
        <v>327</v>
      </c>
      <c r="M612" t="s">
        <v>39</v>
      </c>
      <c r="N612" t="s">
        <v>15</v>
      </c>
      <c r="O612">
        <v>7443.45</v>
      </c>
      <c r="P612" t="s">
        <v>21</v>
      </c>
      <c r="Q612">
        <v>-7159.55</v>
      </c>
      <c r="R612" s="16">
        <f>delivered_orders_table[[#This Row],[price]]*delivered_orders_table[[#This Row],[quantity]]</f>
        <v>8757</v>
      </c>
      <c r="V612">
        <v>66688</v>
      </c>
    </row>
    <row r="613" spans="1:22" x14ac:dyDescent="0.3">
      <c r="A613">
        <v>49101812</v>
      </c>
      <c r="B613">
        <v>876646</v>
      </c>
      <c r="C613">
        <v>472315</v>
      </c>
      <c r="D613">
        <v>727</v>
      </c>
      <c r="E613">
        <v>14603</v>
      </c>
      <c r="F613">
        <v>1</v>
      </c>
      <c r="G613">
        <v>36.35</v>
      </c>
      <c r="H613">
        <v>5</v>
      </c>
      <c r="I613" s="15">
        <v>45158</v>
      </c>
      <c r="J613" s="11">
        <v>45158</v>
      </c>
      <c r="K613">
        <v>5</v>
      </c>
      <c r="L613" t="s">
        <v>327</v>
      </c>
      <c r="M613" t="s">
        <v>39</v>
      </c>
      <c r="N613" t="s">
        <v>16</v>
      </c>
      <c r="O613">
        <v>690.65</v>
      </c>
      <c r="P613" t="s">
        <v>22</v>
      </c>
      <c r="Q613">
        <v>-13912.35</v>
      </c>
      <c r="R613" s="16">
        <f>delivered_orders_table[[#This Row],[price]]*delivered_orders_table[[#This Row],[quantity]]</f>
        <v>727</v>
      </c>
      <c r="V613">
        <v>10647</v>
      </c>
    </row>
    <row r="614" spans="1:22" hidden="1" x14ac:dyDescent="0.3">
      <c r="A614">
        <v>63304911</v>
      </c>
      <c r="B614">
        <v>126225</v>
      </c>
      <c r="C614">
        <v>311636</v>
      </c>
      <c r="D614">
        <v>12363</v>
      </c>
      <c r="E614">
        <v>4833</v>
      </c>
      <c r="F614">
        <v>1</v>
      </c>
      <c r="G614">
        <v>0</v>
      </c>
      <c r="H614">
        <v>0</v>
      </c>
      <c r="I614" s="15">
        <v>45152</v>
      </c>
      <c r="J614" s="11">
        <v>45152</v>
      </c>
      <c r="K614">
        <v>6</v>
      </c>
      <c r="L614" t="s">
        <v>41</v>
      </c>
      <c r="M614" t="s">
        <v>39</v>
      </c>
      <c r="N614" t="s">
        <v>17</v>
      </c>
      <c r="O614">
        <v>12363</v>
      </c>
      <c r="P614" t="s">
        <v>22</v>
      </c>
      <c r="Q614">
        <v>7530</v>
      </c>
      <c r="R614" s="16">
        <f>delivered_orders_table[[#This Row],[price]]*delivered_orders_table[[#This Row],[quantity]]</f>
        <v>12363</v>
      </c>
      <c r="V614">
        <v>11056</v>
      </c>
    </row>
    <row r="615" spans="1:22" hidden="1" x14ac:dyDescent="0.3">
      <c r="A615">
        <v>29907683</v>
      </c>
      <c r="B615">
        <v>126225</v>
      </c>
      <c r="C615">
        <v>831559</v>
      </c>
      <c r="D615">
        <v>18501</v>
      </c>
      <c r="E615">
        <v>4833</v>
      </c>
      <c r="F615">
        <v>1</v>
      </c>
      <c r="G615">
        <v>0</v>
      </c>
      <c r="H615">
        <v>0</v>
      </c>
      <c r="I615" s="15">
        <v>45156</v>
      </c>
      <c r="J615" s="11">
        <v>45156</v>
      </c>
      <c r="K615">
        <v>5</v>
      </c>
      <c r="L615" t="s">
        <v>326</v>
      </c>
      <c r="M615" t="s">
        <v>39</v>
      </c>
      <c r="N615" t="s">
        <v>17</v>
      </c>
      <c r="O615">
        <v>18501</v>
      </c>
      <c r="P615" t="s">
        <v>23</v>
      </c>
      <c r="Q615">
        <v>13668</v>
      </c>
      <c r="R615" s="16">
        <f>delivered_orders_table[[#This Row],[price]]*delivered_orders_table[[#This Row],[quantity]]</f>
        <v>18501</v>
      </c>
      <c r="V615">
        <v>20498</v>
      </c>
    </row>
    <row r="616" spans="1:22" hidden="1" x14ac:dyDescent="0.3">
      <c r="A616">
        <v>97095388</v>
      </c>
      <c r="B616">
        <v>126225</v>
      </c>
      <c r="C616">
        <v>617885</v>
      </c>
      <c r="D616">
        <v>10141</v>
      </c>
      <c r="E616">
        <v>4833</v>
      </c>
      <c r="F616">
        <v>1</v>
      </c>
      <c r="G616">
        <v>507.05</v>
      </c>
      <c r="H616">
        <v>5</v>
      </c>
      <c r="I616" s="15">
        <v>45155</v>
      </c>
      <c r="J616" s="11">
        <v>45155</v>
      </c>
      <c r="K616">
        <v>6</v>
      </c>
      <c r="L616" t="s">
        <v>326</v>
      </c>
      <c r="M616" t="s">
        <v>39</v>
      </c>
      <c r="N616" t="s">
        <v>15</v>
      </c>
      <c r="O616">
        <v>9633.9500000000007</v>
      </c>
      <c r="P616" t="s">
        <v>20</v>
      </c>
      <c r="Q616">
        <v>4800.95</v>
      </c>
      <c r="R616" s="16">
        <f>delivered_orders_table[[#This Row],[price]]*delivered_orders_table[[#This Row],[quantity]]</f>
        <v>10141</v>
      </c>
      <c r="V616">
        <v>1394</v>
      </c>
    </row>
    <row r="617" spans="1:22" hidden="1" x14ac:dyDescent="0.3">
      <c r="A617">
        <v>92767884</v>
      </c>
      <c r="B617">
        <v>126225</v>
      </c>
      <c r="C617">
        <v>317830</v>
      </c>
      <c r="D617">
        <v>19012</v>
      </c>
      <c r="E617">
        <v>4833</v>
      </c>
      <c r="F617">
        <v>3</v>
      </c>
      <c r="G617">
        <v>5703.6</v>
      </c>
      <c r="H617">
        <v>10</v>
      </c>
      <c r="I617" s="15">
        <v>45155</v>
      </c>
      <c r="J617" s="11">
        <v>45155</v>
      </c>
      <c r="K617">
        <v>4</v>
      </c>
      <c r="L617" t="s">
        <v>42</v>
      </c>
      <c r="M617" t="s">
        <v>39</v>
      </c>
      <c r="N617" t="s">
        <v>18</v>
      </c>
      <c r="O617">
        <v>51332.4</v>
      </c>
      <c r="P617" t="s">
        <v>23</v>
      </c>
      <c r="Q617">
        <v>36833.4</v>
      </c>
      <c r="R617" s="16">
        <f>delivered_orders_table[[#This Row],[price]]*delivered_orders_table[[#This Row],[quantity]]</f>
        <v>57036</v>
      </c>
      <c r="V617">
        <v>4980</v>
      </c>
    </row>
    <row r="618" spans="1:22" hidden="1" x14ac:dyDescent="0.3">
      <c r="A618">
        <v>90603922</v>
      </c>
      <c r="B618">
        <v>246316</v>
      </c>
      <c r="C618">
        <v>895759</v>
      </c>
      <c r="D618">
        <v>19278</v>
      </c>
      <c r="E618">
        <v>13689</v>
      </c>
      <c r="F618">
        <v>3</v>
      </c>
      <c r="G618">
        <v>0</v>
      </c>
      <c r="H618">
        <v>0</v>
      </c>
      <c r="I618" s="15">
        <v>45157</v>
      </c>
      <c r="J618" s="11">
        <v>45157</v>
      </c>
      <c r="K618">
        <v>4</v>
      </c>
      <c r="L618" t="s">
        <v>326</v>
      </c>
      <c r="M618" t="s">
        <v>39</v>
      </c>
      <c r="N618" t="s">
        <v>18</v>
      </c>
      <c r="O618">
        <v>57834</v>
      </c>
      <c r="P618" t="s">
        <v>22</v>
      </c>
      <c r="Q618">
        <v>16767</v>
      </c>
      <c r="R618" s="16">
        <f>delivered_orders_table[[#This Row],[price]]*delivered_orders_table[[#This Row],[quantity]]</f>
        <v>57834</v>
      </c>
      <c r="V618">
        <v>14988</v>
      </c>
    </row>
    <row r="619" spans="1:22" hidden="1" x14ac:dyDescent="0.3">
      <c r="A619">
        <v>60182714</v>
      </c>
      <c r="B619">
        <v>246316</v>
      </c>
      <c r="C619">
        <v>931510</v>
      </c>
      <c r="D619">
        <v>13747</v>
      </c>
      <c r="E619">
        <v>13689</v>
      </c>
      <c r="F619">
        <v>2</v>
      </c>
      <c r="G619">
        <v>0</v>
      </c>
      <c r="H619">
        <v>0</v>
      </c>
      <c r="I619" s="15">
        <v>45135</v>
      </c>
      <c r="J619" s="11">
        <v>45135</v>
      </c>
      <c r="K619">
        <v>5</v>
      </c>
      <c r="L619" t="s">
        <v>385</v>
      </c>
      <c r="M619" t="s">
        <v>39</v>
      </c>
      <c r="N619" t="s">
        <v>18</v>
      </c>
      <c r="O619">
        <v>27494</v>
      </c>
      <c r="P619" t="s">
        <v>23</v>
      </c>
      <c r="Q619">
        <v>116</v>
      </c>
      <c r="R619" s="16">
        <f>delivered_orders_table[[#This Row],[price]]*delivered_orders_table[[#This Row],[quantity]]</f>
        <v>27494</v>
      </c>
      <c r="V619">
        <v>53679</v>
      </c>
    </row>
    <row r="620" spans="1:22" hidden="1" x14ac:dyDescent="0.3">
      <c r="A620">
        <v>42331952</v>
      </c>
      <c r="B620">
        <v>246316</v>
      </c>
      <c r="C620">
        <v>258639</v>
      </c>
      <c r="D620">
        <v>11600</v>
      </c>
      <c r="E620">
        <v>13689</v>
      </c>
      <c r="F620">
        <v>1</v>
      </c>
      <c r="G620">
        <v>1160</v>
      </c>
      <c r="H620">
        <v>10</v>
      </c>
      <c r="I620" s="15">
        <v>45150</v>
      </c>
      <c r="J620" s="11">
        <v>45150</v>
      </c>
      <c r="K620">
        <v>7</v>
      </c>
      <c r="L620" t="s">
        <v>428</v>
      </c>
      <c r="M620" t="s">
        <v>39</v>
      </c>
      <c r="N620" t="s">
        <v>17</v>
      </c>
      <c r="O620">
        <v>10440</v>
      </c>
      <c r="P620" t="s">
        <v>23</v>
      </c>
      <c r="Q620">
        <v>-3249</v>
      </c>
      <c r="R620" s="16">
        <f>delivered_orders_table[[#This Row],[price]]*delivered_orders_table[[#This Row],[quantity]]</f>
        <v>11600</v>
      </c>
      <c r="V620">
        <v>2946</v>
      </c>
    </row>
    <row r="621" spans="1:22" hidden="1" x14ac:dyDescent="0.3">
      <c r="A621">
        <v>98813650</v>
      </c>
      <c r="B621">
        <v>246316</v>
      </c>
      <c r="C621">
        <v>921978</v>
      </c>
      <c r="D621">
        <v>6852</v>
      </c>
      <c r="E621">
        <v>13689</v>
      </c>
      <c r="F621">
        <v>4</v>
      </c>
      <c r="G621">
        <v>4111.2</v>
      </c>
      <c r="H621">
        <v>15</v>
      </c>
      <c r="I621" s="15">
        <v>45139</v>
      </c>
      <c r="J621" s="11">
        <v>45139</v>
      </c>
      <c r="K621">
        <v>1</v>
      </c>
      <c r="L621" t="s">
        <v>385</v>
      </c>
      <c r="M621" t="s">
        <v>39</v>
      </c>
      <c r="N621" t="s">
        <v>17</v>
      </c>
      <c r="O621">
        <v>23296.799999999999</v>
      </c>
      <c r="P621" t="s">
        <v>20</v>
      </c>
      <c r="Q621">
        <v>-31459.200000000001</v>
      </c>
      <c r="R621" s="16">
        <f>delivered_orders_table[[#This Row],[price]]*delivered_orders_table[[#This Row],[quantity]]</f>
        <v>27408</v>
      </c>
      <c r="V621">
        <v>14996</v>
      </c>
    </row>
    <row r="622" spans="1:22" hidden="1" x14ac:dyDescent="0.3">
      <c r="A622">
        <v>83454998</v>
      </c>
      <c r="B622">
        <v>246316</v>
      </c>
      <c r="C622">
        <v>752388</v>
      </c>
      <c r="D622">
        <v>2116</v>
      </c>
      <c r="E622">
        <v>13689</v>
      </c>
      <c r="F622">
        <v>4</v>
      </c>
      <c r="G622">
        <v>423.2</v>
      </c>
      <c r="H622">
        <v>5</v>
      </c>
      <c r="I622" s="15">
        <v>45159</v>
      </c>
      <c r="J622" s="11">
        <v>45159</v>
      </c>
      <c r="K622">
        <v>5</v>
      </c>
      <c r="L622" t="s">
        <v>116</v>
      </c>
      <c r="M622" t="s">
        <v>39</v>
      </c>
      <c r="N622" t="s">
        <v>18</v>
      </c>
      <c r="O622">
        <v>8040.8</v>
      </c>
      <c r="P622" t="s">
        <v>22</v>
      </c>
      <c r="Q622">
        <v>-46715.199999999997</v>
      </c>
      <c r="R622" s="16">
        <f>delivered_orders_table[[#This Row],[price]]*delivered_orders_table[[#This Row],[quantity]]</f>
        <v>8464</v>
      </c>
      <c r="V622">
        <v>18834</v>
      </c>
    </row>
    <row r="623" spans="1:22" hidden="1" x14ac:dyDescent="0.3">
      <c r="A623">
        <v>92058189</v>
      </c>
      <c r="B623">
        <v>246316</v>
      </c>
      <c r="C623">
        <v>800067</v>
      </c>
      <c r="D623">
        <v>18433</v>
      </c>
      <c r="E623">
        <v>13689</v>
      </c>
      <c r="F623">
        <v>3</v>
      </c>
      <c r="G623">
        <v>0</v>
      </c>
      <c r="H623">
        <v>0</v>
      </c>
      <c r="I623" s="15">
        <v>45133</v>
      </c>
      <c r="J623" s="11">
        <v>45133</v>
      </c>
      <c r="K623">
        <v>6</v>
      </c>
      <c r="L623" t="s">
        <v>278</v>
      </c>
      <c r="M623" t="s">
        <v>39</v>
      </c>
      <c r="N623" t="s">
        <v>17</v>
      </c>
      <c r="O623">
        <v>55299</v>
      </c>
      <c r="P623" t="s">
        <v>22</v>
      </c>
      <c r="Q623">
        <v>14232</v>
      </c>
      <c r="R623" s="16">
        <f>delivered_orders_table[[#This Row],[price]]*delivered_orders_table[[#This Row],[quantity]]</f>
        <v>55299</v>
      </c>
      <c r="V623">
        <v>14000</v>
      </c>
    </row>
    <row r="624" spans="1:22" hidden="1" x14ac:dyDescent="0.3">
      <c r="A624">
        <v>39368039</v>
      </c>
      <c r="B624">
        <v>246316</v>
      </c>
      <c r="C624">
        <v>633301</v>
      </c>
      <c r="D624">
        <v>16119</v>
      </c>
      <c r="E624">
        <v>13689</v>
      </c>
      <c r="F624">
        <v>1</v>
      </c>
      <c r="G624">
        <v>805.95</v>
      </c>
      <c r="H624">
        <v>5</v>
      </c>
      <c r="I624" s="15">
        <v>45138</v>
      </c>
      <c r="J624" s="11">
        <v>45138</v>
      </c>
      <c r="K624">
        <v>5</v>
      </c>
      <c r="L624" t="s">
        <v>267</v>
      </c>
      <c r="M624" t="s">
        <v>39</v>
      </c>
      <c r="N624" t="s">
        <v>16</v>
      </c>
      <c r="O624">
        <v>15313.05</v>
      </c>
      <c r="P624" t="s">
        <v>20</v>
      </c>
      <c r="Q624">
        <v>1624.05</v>
      </c>
      <c r="R624" s="16">
        <f>delivered_orders_table[[#This Row],[price]]*delivered_orders_table[[#This Row],[quantity]]</f>
        <v>16119</v>
      </c>
      <c r="V624">
        <v>19058</v>
      </c>
    </row>
    <row r="625" spans="1:22" hidden="1" x14ac:dyDescent="0.3">
      <c r="A625">
        <v>96865529</v>
      </c>
      <c r="B625">
        <v>207473</v>
      </c>
      <c r="C625">
        <v>655251</v>
      </c>
      <c r="D625">
        <v>7437</v>
      </c>
      <c r="E625">
        <v>7043</v>
      </c>
      <c r="F625">
        <v>1</v>
      </c>
      <c r="G625">
        <v>0</v>
      </c>
      <c r="H625">
        <v>0</v>
      </c>
      <c r="I625" s="15">
        <v>45155</v>
      </c>
      <c r="J625" s="11">
        <v>45155</v>
      </c>
      <c r="K625">
        <v>7</v>
      </c>
      <c r="L625" t="s">
        <v>189</v>
      </c>
      <c r="M625" t="s">
        <v>39</v>
      </c>
      <c r="N625" t="s">
        <v>15</v>
      </c>
      <c r="O625">
        <v>7437</v>
      </c>
      <c r="P625" t="s">
        <v>23</v>
      </c>
      <c r="Q625">
        <v>394</v>
      </c>
      <c r="R625" s="16">
        <f>delivered_orders_table[[#This Row],[price]]*delivered_orders_table[[#This Row],[quantity]]</f>
        <v>7437</v>
      </c>
      <c r="V625">
        <v>38888</v>
      </c>
    </row>
    <row r="626" spans="1:22" hidden="1" x14ac:dyDescent="0.3">
      <c r="A626">
        <v>88252116</v>
      </c>
      <c r="B626">
        <v>207473</v>
      </c>
      <c r="C626">
        <v>927912</v>
      </c>
      <c r="D626">
        <v>5192</v>
      </c>
      <c r="E626">
        <v>7043</v>
      </c>
      <c r="F626">
        <v>1</v>
      </c>
      <c r="G626">
        <v>0</v>
      </c>
      <c r="H626">
        <v>0</v>
      </c>
      <c r="I626" s="15">
        <v>45140</v>
      </c>
      <c r="J626" s="11">
        <v>45140</v>
      </c>
      <c r="K626">
        <v>7</v>
      </c>
      <c r="L626" t="s">
        <v>497</v>
      </c>
      <c r="M626" t="s">
        <v>39</v>
      </c>
      <c r="N626" t="s">
        <v>15</v>
      </c>
      <c r="O626">
        <v>5192</v>
      </c>
      <c r="P626" t="s">
        <v>22</v>
      </c>
      <c r="Q626">
        <v>-1851</v>
      </c>
      <c r="R626" s="16">
        <f>delivered_orders_table[[#This Row],[price]]*delivered_orders_table[[#This Row],[quantity]]</f>
        <v>5192</v>
      </c>
      <c r="V626">
        <v>16307</v>
      </c>
    </row>
    <row r="627" spans="1:22" hidden="1" x14ac:dyDescent="0.3">
      <c r="A627">
        <v>85374270</v>
      </c>
      <c r="B627">
        <v>207473</v>
      </c>
      <c r="C627">
        <v>969969</v>
      </c>
      <c r="D627">
        <v>1822</v>
      </c>
      <c r="E627">
        <v>7043</v>
      </c>
      <c r="F627">
        <v>1</v>
      </c>
      <c r="G627">
        <v>0</v>
      </c>
      <c r="H627">
        <v>0</v>
      </c>
      <c r="I627" s="15">
        <v>45143</v>
      </c>
      <c r="J627" s="11">
        <v>45143</v>
      </c>
      <c r="K627">
        <v>3</v>
      </c>
      <c r="L627" t="s">
        <v>496</v>
      </c>
      <c r="M627" t="s">
        <v>39</v>
      </c>
      <c r="N627" t="s">
        <v>15</v>
      </c>
      <c r="O627">
        <v>1822</v>
      </c>
      <c r="P627" t="s">
        <v>23</v>
      </c>
      <c r="Q627">
        <v>-5221</v>
      </c>
      <c r="R627" s="16">
        <f>delivered_orders_table[[#This Row],[price]]*delivered_orders_table[[#This Row],[quantity]]</f>
        <v>1822</v>
      </c>
      <c r="V627">
        <v>10144</v>
      </c>
    </row>
    <row r="628" spans="1:22" hidden="1" x14ac:dyDescent="0.3">
      <c r="A628">
        <v>87206788</v>
      </c>
      <c r="B628">
        <v>207473</v>
      </c>
      <c r="C628">
        <v>387155</v>
      </c>
      <c r="D628">
        <v>13030</v>
      </c>
      <c r="E628">
        <v>7043</v>
      </c>
      <c r="F628">
        <v>2</v>
      </c>
      <c r="G628">
        <v>1303</v>
      </c>
      <c r="H628">
        <v>5</v>
      </c>
      <c r="I628" s="15">
        <v>45156</v>
      </c>
      <c r="J628" s="11">
        <v>45156</v>
      </c>
      <c r="K628">
        <v>2</v>
      </c>
      <c r="L628" t="s">
        <v>41</v>
      </c>
      <c r="M628" t="s">
        <v>39</v>
      </c>
      <c r="N628" t="s">
        <v>15</v>
      </c>
      <c r="O628">
        <v>24757</v>
      </c>
      <c r="P628" t="s">
        <v>22</v>
      </c>
      <c r="Q628">
        <v>10671</v>
      </c>
      <c r="R628" s="16">
        <f>delivered_orders_table[[#This Row],[price]]*delivered_orders_table[[#This Row],[quantity]]</f>
        <v>26060</v>
      </c>
      <c r="V628">
        <v>12816</v>
      </c>
    </row>
    <row r="629" spans="1:22" hidden="1" x14ac:dyDescent="0.3">
      <c r="A629">
        <v>53302669</v>
      </c>
      <c r="B629">
        <v>216739</v>
      </c>
      <c r="C629">
        <v>484489</v>
      </c>
      <c r="D629">
        <v>13154</v>
      </c>
      <c r="E629">
        <v>3047</v>
      </c>
      <c r="F629">
        <v>1</v>
      </c>
      <c r="G629">
        <v>1315.4</v>
      </c>
      <c r="H629">
        <v>10</v>
      </c>
      <c r="I629" s="15">
        <v>45163</v>
      </c>
      <c r="J629" s="11">
        <v>45163</v>
      </c>
      <c r="K629">
        <v>1</v>
      </c>
      <c r="L629" t="s">
        <v>116</v>
      </c>
      <c r="M629" t="s">
        <v>39</v>
      </c>
      <c r="N629" t="s">
        <v>15</v>
      </c>
      <c r="O629">
        <v>11838.6</v>
      </c>
      <c r="P629" t="s">
        <v>23</v>
      </c>
      <c r="Q629">
        <v>8791.6</v>
      </c>
      <c r="R629" s="16">
        <f>delivered_orders_table[[#This Row],[price]]*delivered_orders_table[[#This Row],[quantity]]</f>
        <v>13154</v>
      </c>
      <c r="V629">
        <v>9848</v>
      </c>
    </row>
    <row r="630" spans="1:22" hidden="1" x14ac:dyDescent="0.3">
      <c r="A630">
        <v>14336089</v>
      </c>
      <c r="B630">
        <v>216739</v>
      </c>
      <c r="C630">
        <v>606281</v>
      </c>
      <c r="D630">
        <v>5609</v>
      </c>
      <c r="E630">
        <v>3047</v>
      </c>
      <c r="F630">
        <v>3</v>
      </c>
      <c r="G630">
        <v>2524.0500000000002</v>
      </c>
      <c r="H630">
        <v>15</v>
      </c>
      <c r="I630" s="15">
        <v>45165</v>
      </c>
      <c r="J630" s="11">
        <v>45165</v>
      </c>
      <c r="K630">
        <v>1</v>
      </c>
      <c r="L630" t="s">
        <v>142</v>
      </c>
      <c r="M630" t="s">
        <v>39</v>
      </c>
      <c r="N630" t="s">
        <v>16</v>
      </c>
      <c r="O630">
        <v>14302.95</v>
      </c>
      <c r="P630" t="s">
        <v>22</v>
      </c>
      <c r="Q630">
        <v>5161.95</v>
      </c>
      <c r="R630" s="16">
        <f>delivered_orders_table[[#This Row],[price]]*delivered_orders_table[[#This Row],[quantity]]</f>
        <v>16827</v>
      </c>
      <c r="V630">
        <v>17614</v>
      </c>
    </row>
    <row r="631" spans="1:22" hidden="1" x14ac:dyDescent="0.3">
      <c r="A631">
        <v>56059101</v>
      </c>
      <c r="B631">
        <v>216739</v>
      </c>
      <c r="C631">
        <v>770792</v>
      </c>
      <c r="D631">
        <v>2543</v>
      </c>
      <c r="E631">
        <v>3047</v>
      </c>
      <c r="F631">
        <v>4</v>
      </c>
      <c r="G631">
        <v>1017.2</v>
      </c>
      <c r="H631">
        <v>10</v>
      </c>
      <c r="I631" s="15">
        <v>45159</v>
      </c>
      <c r="J631" s="11">
        <v>45159</v>
      </c>
      <c r="K631">
        <v>1</v>
      </c>
      <c r="L631" t="s">
        <v>401</v>
      </c>
      <c r="M631" t="s">
        <v>39</v>
      </c>
      <c r="N631" t="s">
        <v>15</v>
      </c>
      <c r="O631">
        <v>9154.7999999999993</v>
      </c>
      <c r="P631" t="s">
        <v>23</v>
      </c>
      <c r="Q631">
        <v>-3033.2</v>
      </c>
      <c r="R631" s="16">
        <f>delivered_orders_table[[#This Row],[price]]*delivered_orders_table[[#This Row],[quantity]]</f>
        <v>10172</v>
      </c>
      <c r="V631">
        <v>6523</v>
      </c>
    </row>
    <row r="632" spans="1:22" hidden="1" x14ac:dyDescent="0.3">
      <c r="A632">
        <v>28762704</v>
      </c>
      <c r="B632">
        <v>216739</v>
      </c>
      <c r="C632">
        <v>480465</v>
      </c>
      <c r="D632">
        <v>14067</v>
      </c>
      <c r="E632">
        <v>3047</v>
      </c>
      <c r="F632">
        <v>1</v>
      </c>
      <c r="G632">
        <v>2110.0500000000002</v>
      </c>
      <c r="H632">
        <v>15</v>
      </c>
      <c r="I632" s="15">
        <v>45150</v>
      </c>
      <c r="J632" s="11">
        <v>45150</v>
      </c>
      <c r="K632">
        <v>6</v>
      </c>
      <c r="L632" t="s">
        <v>381</v>
      </c>
      <c r="M632" t="s">
        <v>39</v>
      </c>
      <c r="N632" t="s">
        <v>15</v>
      </c>
      <c r="O632">
        <v>11956.95</v>
      </c>
      <c r="P632" t="s">
        <v>21</v>
      </c>
      <c r="Q632">
        <v>8909.9500000000007</v>
      </c>
      <c r="R632" s="16">
        <f>delivered_orders_table[[#This Row],[price]]*delivered_orders_table[[#This Row],[quantity]]</f>
        <v>14067</v>
      </c>
      <c r="V632">
        <v>9554</v>
      </c>
    </row>
    <row r="633" spans="1:22" hidden="1" x14ac:dyDescent="0.3">
      <c r="A633">
        <v>70242778</v>
      </c>
      <c r="B633">
        <v>216739</v>
      </c>
      <c r="C633">
        <v>776680</v>
      </c>
      <c r="D633">
        <v>14550</v>
      </c>
      <c r="E633">
        <v>3047</v>
      </c>
      <c r="F633">
        <v>1</v>
      </c>
      <c r="G633">
        <v>0</v>
      </c>
      <c r="H633">
        <v>0</v>
      </c>
      <c r="I633" s="15">
        <v>45150</v>
      </c>
      <c r="J633" s="11">
        <v>45150</v>
      </c>
      <c r="K633">
        <v>4</v>
      </c>
      <c r="L633" t="s">
        <v>114</v>
      </c>
      <c r="M633" t="s">
        <v>39</v>
      </c>
      <c r="N633" t="s">
        <v>16</v>
      </c>
      <c r="O633">
        <v>14550</v>
      </c>
      <c r="P633" t="s">
        <v>22</v>
      </c>
      <c r="Q633">
        <v>11503</v>
      </c>
      <c r="R633" s="16">
        <f>delivered_orders_table[[#This Row],[price]]*delivered_orders_table[[#This Row],[quantity]]</f>
        <v>14550</v>
      </c>
      <c r="V633">
        <v>13084</v>
      </c>
    </row>
    <row r="634" spans="1:22" hidden="1" x14ac:dyDescent="0.3">
      <c r="A634">
        <v>99783401</v>
      </c>
      <c r="B634">
        <v>671858</v>
      </c>
      <c r="C634">
        <v>619218</v>
      </c>
      <c r="D634">
        <v>2496</v>
      </c>
      <c r="E634">
        <v>5308</v>
      </c>
      <c r="F634">
        <v>1</v>
      </c>
      <c r="G634">
        <v>124.8</v>
      </c>
      <c r="H634">
        <v>5</v>
      </c>
      <c r="I634" s="15">
        <v>45152</v>
      </c>
      <c r="J634" s="11">
        <v>45152</v>
      </c>
      <c r="K634">
        <v>3</v>
      </c>
      <c r="L634" t="s">
        <v>380</v>
      </c>
      <c r="M634" t="s">
        <v>39</v>
      </c>
      <c r="N634" t="s">
        <v>15</v>
      </c>
      <c r="O634">
        <v>2371.1999999999998</v>
      </c>
      <c r="P634" t="s">
        <v>23</v>
      </c>
      <c r="Q634">
        <v>-2936.8</v>
      </c>
      <c r="R634" s="16">
        <f>delivered_orders_table[[#This Row],[price]]*delivered_orders_table[[#This Row],[quantity]]</f>
        <v>2496</v>
      </c>
      <c r="V634">
        <v>67296</v>
      </c>
    </row>
    <row r="635" spans="1:22" hidden="1" x14ac:dyDescent="0.3">
      <c r="A635">
        <v>11740164</v>
      </c>
      <c r="B635">
        <v>671858</v>
      </c>
      <c r="C635">
        <v>233362</v>
      </c>
      <c r="D635">
        <v>843</v>
      </c>
      <c r="E635">
        <v>5308</v>
      </c>
      <c r="F635">
        <v>1</v>
      </c>
      <c r="G635">
        <v>84.3</v>
      </c>
      <c r="H635">
        <v>10</v>
      </c>
      <c r="I635" s="15">
        <v>45153</v>
      </c>
      <c r="J635" s="11">
        <v>45153</v>
      </c>
      <c r="K635">
        <v>2</v>
      </c>
      <c r="L635" t="s">
        <v>380</v>
      </c>
      <c r="M635" t="s">
        <v>39</v>
      </c>
      <c r="N635" t="s">
        <v>18</v>
      </c>
      <c r="O635">
        <v>758.7</v>
      </c>
      <c r="P635" t="s">
        <v>22</v>
      </c>
      <c r="Q635">
        <v>-4549.3</v>
      </c>
      <c r="R635" s="16">
        <f>delivered_orders_table[[#This Row],[price]]*delivered_orders_table[[#This Row],[quantity]]</f>
        <v>843</v>
      </c>
      <c r="V635">
        <v>73584</v>
      </c>
    </row>
    <row r="636" spans="1:22" hidden="1" x14ac:dyDescent="0.3">
      <c r="A636">
        <v>25278272</v>
      </c>
      <c r="B636">
        <v>671858</v>
      </c>
      <c r="C636">
        <v>287889</v>
      </c>
      <c r="D636">
        <v>13737</v>
      </c>
      <c r="E636">
        <v>5308</v>
      </c>
      <c r="F636">
        <v>2</v>
      </c>
      <c r="G636">
        <v>1373.7</v>
      </c>
      <c r="H636">
        <v>5</v>
      </c>
      <c r="I636" s="15">
        <v>45161</v>
      </c>
      <c r="J636" s="11">
        <v>45161</v>
      </c>
      <c r="K636">
        <v>5</v>
      </c>
      <c r="L636" t="s">
        <v>142</v>
      </c>
      <c r="M636" t="s">
        <v>39</v>
      </c>
      <c r="N636" t="s">
        <v>15</v>
      </c>
      <c r="O636">
        <v>26100.3</v>
      </c>
      <c r="P636" t="s">
        <v>22</v>
      </c>
      <c r="Q636">
        <v>15484.3</v>
      </c>
      <c r="R636" s="16">
        <f>delivered_orders_table[[#This Row],[price]]*delivered_orders_table[[#This Row],[quantity]]</f>
        <v>27474</v>
      </c>
      <c r="V636">
        <v>7930</v>
      </c>
    </row>
    <row r="637" spans="1:22" hidden="1" x14ac:dyDescent="0.3">
      <c r="A637">
        <v>88733350</v>
      </c>
      <c r="B637">
        <v>671858</v>
      </c>
      <c r="C637">
        <v>331939</v>
      </c>
      <c r="D637">
        <v>18273</v>
      </c>
      <c r="E637">
        <v>5308</v>
      </c>
      <c r="F637">
        <v>2</v>
      </c>
      <c r="G637">
        <v>0</v>
      </c>
      <c r="H637">
        <v>0</v>
      </c>
      <c r="I637" s="15">
        <v>45159</v>
      </c>
      <c r="J637" s="11">
        <v>45159</v>
      </c>
      <c r="K637">
        <v>1</v>
      </c>
      <c r="L637" t="s">
        <v>401</v>
      </c>
      <c r="M637" t="s">
        <v>39</v>
      </c>
      <c r="N637" t="s">
        <v>18</v>
      </c>
      <c r="O637">
        <v>36546</v>
      </c>
      <c r="P637" t="s">
        <v>23</v>
      </c>
      <c r="Q637">
        <v>25930</v>
      </c>
      <c r="R637" s="16">
        <f>delivered_orders_table[[#This Row],[price]]*delivered_orders_table[[#This Row],[quantity]]</f>
        <v>36546</v>
      </c>
      <c r="V637">
        <v>10661</v>
      </c>
    </row>
    <row r="638" spans="1:22" hidden="1" x14ac:dyDescent="0.3">
      <c r="A638">
        <v>95004924</v>
      </c>
      <c r="B638">
        <v>671858</v>
      </c>
      <c r="C638">
        <v>539403</v>
      </c>
      <c r="D638">
        <v>9397</v>
      </c>
      <c r="E638">
        <v>5308</v>
      </c>
      <c r="F638">
        <v>2</v>
      </c>
      <c r="G638">
        <v>2819.1</v>
      </c>
      <c r="H638">
        <v>15</v>
      </c>
      <c r="I638" s="15">
        <v>45162</v>
      </c>
      <c r="J638" s="11">
        <v>45162</v>
      </c>
      <c r="K638">
        <v>1</v>
      </c>
      <c r="L638" t="s">
        <v>327</v>
      </c>
      <c r="M638" t="s">
        <v>39</v>
      </c>
      <c r="N638" t="s">
        <v>18</v>
      </c>
      <c r="O638">
        <v>15974.9</v>
      </c>
      <c r="P638" t="s">
        <v>23</v>
      </c>
      <c r="Q638">
        <v>5358.9</v>
      </c>
      <c r="R638" s="16">
        <f>delivered_orders_table[[#This Row],[price]]*delivered_orders_table[[#This Row],[quantity]]</f>
        <v>18794</v>
      </c>
      <c r="V638">
        <v>16107</v>
      </c>
    </row>
    <row r="639" spans="1:22" hidden="1" x14ac:dyDescent="0.3">
      <c r="A639">
        <v>60987966</v>
      </c>
      <c r="B639">
        <v>671858</v>
      </c>
      <c r="C639">
        <v>698985</v>
      </c>
      <c r="D639">
        <v>9840</v>
      </c>
      <c r="E639">
        <v>5308</v>
      </c>
      <c r="F639">
        <v>1</v>
      </c>
      <c r="G639">
        <v>492</v>
      </c>
      <c r="H639">
        <v>5</v>
      </c>
      <c r="I639" s="15">
        <v>45138</v>
      </c>
      <c r="J639" s="11">
        <v>45138</v>
      </c>
      <c r="K639">
        <v>7</v>
      </c>
      <c r="L639" t="s">
        <v>268</v>
      </c>
      <c r="M639" t="s">
        <v>39</v>
      </c>
      <c r="N639" t="s">
        <v>15</v>
      </c>
      <c r="O639">
        <v>9348</v>
      </c>
      <c r="P639" t="s">
        <v>20</v>
      </c>
      <c r="Q639">
        <v>4040</v>
      </c>
      <c r="R639" s="16">
        <f>delivered_orders_table[[#This Row],[price]]*delivered_orders_table[[#This Row],[quantity]]</f>
        <v>9840</v>
      </c>
      <c r="V639">
        <v>28822</v>
      </c>
    </row>
    <row r="640" spans="1:22" hidden="1" x14ac:dyDescent="0.3">
      <c r="A640">
        <v>19817298</v>
      </c>
      <c r="B640">
        <v>770487</v>
      </c>
      <c r="C640">
        <v>531064</v>
      </c>
      <c r="D640">
        <v>4309</v>
      </c>
      <c r="E640">
        <v>7859</v>
      </c>
      <c r="F640">
        <v>3</v>
      </c>
      <c r="G640">
        <v>0</v>
      </c>
      <c r="H640">
        <v>0</v>
      </c>
      <c r="I640" s="15">
        <v>45160</v>
      </c>
      <c r="J640" s="11">
        <v>45160</v>
      </c>
      <c r="K640">
        <v>3</v>
      </c>
      <c r="L640" t="s">
        <v>327</v>
      </c>
      <c r="M640" t="s">
        <v>39</v>
      </c>
      <c r="N640" t="s">
        <v>15</v>
      </c>
      <c r="O640">
        <v>12927</v>
      </c>
      <c r="P640" t="s">
        <v>20</v>
      </c>
      <c r="Q640">
        <v>-10650</v>
      </c>
      <c r="R640" s="16">
        <f>delivered_orders_table[[#This Row],[price]]*delivered_orders_table[[#This Row],[quantity]]</f>
        <v>12927</v>
      </c>
      <c r="V640">
        <v>12598</v>
      </c>
    </row>
    <row r="641" spans="1:22" hidden="1" x14ac:dyDescent="0.3">
      <c r="A641">
        <v>38192821</v>
      </c>
      <c r="B641">
        <v>770487</v>
      </c>
      <c r="C641">
        <v>721718</v>
      </c>
      <c r="D641">
        <v>15258</v>
      </c>
      <c r="E641">
        <v>7859</v>
      </c>
      <c r="F641">
        <v>1</v>
      </c>
      <c r="G641">
        <v>0</v>
      </c>
      <c r="H641">
        <v>0</v>
      </c>
      <c r="I641" s="15">
        <v>45150</v>
      </c>
      <c r="J641" s="11">
        <v>45150</v>
      </c>
      <c r="K641">
        <v>7</v>
      </c>
      <c r="L641" t="s">
        <v>428</v>
      </c>
      <c r="M641" t="s">
        <v>39</v>
      </c>
      <c r="N641" t="s">
        <v>16</v>
      </c>
      <c r="O641">
        <v>15258</v>
      </c>
      <c r="P641" t="s">
        <v>21</v>
      </c>
      <c r="Q641">
        <v>7399</v>
      </c>
      <c r="R641" s="16">
        <f>delivered_orders_table[[#This Row],[price]]*delivered_orders_table[[#This Row],[quantity]]</f>
        <v>15258</v>
      </c>
      <c r="V641">
        <v>5779</v>
      </c>
    </row>
    <row r="642" spans="1:22" hidden="1" x14ac:dyDescent="0.3">
      <c r="A642">
        <v>72986894</v>
      </c>
      <c r="B642">
        <v>770487</v>
      </c>
      <c r="C642">
        <v>215440</v>
      </c>
      <c r="D642">
        <v>13025</v>
      </c>
      <c r="E642">
        <v>7859</v>
      </c>
      <c r="F642">
        <v>2</v>
      </c>
      <c r="G642">
        <v>3907.5</v>
      </c>
      <c r="H642">
        <v>15</v>
      </c>
      <c r="I642" s="15">
        <v>45145</v>
      </c>
      <c r="J642" s="11">
        <v>45145</v>
      </c>
      <c r="K642">
        <v>7</v>
      </c>
      <c r="L642" t="s">
        <v>336</v>
      </c>
      <c r="M642" t="s">
        <v>39</v>
      </c>
      <c r="N642" t="s">
        <v>15</v>
      </c>
      <c r="O642">
        <v>22142.5</v>
      </c>
      <c r="P642" t="s">
        <v>22</v>
      </c>
      <c r="Q642">
        <v>6424.5</v>
      </c>
      <c r="R642" s="16">
        <f>delivered_orders_table[[#This Row],[price]]*delivered_orders_table[[#This Row],[quantity]]</f>
        <v>26050</v>
      </c>
      <c r="V642">
        <v>18114</v>
      </c>
    </row>
    <row r="643" spans="1:22" hidden="1" x14ac:dyDescent="0.3">
      <c r="A643">
        <v>65201639</v>
      </c>
      <c r="B643">
        <v>770487</v>
      </c>
      <c r="C643">
        <v>327885</v>
      </c>
      <c r="D643">
        <v>13285</v>
      </c>
      <c r="E643">
        <v>7859</v>
      </c>
      <c r="F643">
        <v>2</v>
      </c>
      <c r="G643">
        <v>0</v>
      </c>
      <c r="H643">
        <v>0</v>
      </c>
      <c r="I643" s="15">
        <v>45153</v>
      </c>
      <c r="J643" s="11">
        <v>45153</v>
      </c>
      <c r="K643">
        <v>7</v>
      </c>
      <c r="L643" t="s">
        <v>401</v>
      </c>
      <c r="M643" t="s">
        <v>39</v>
      </c>
      <c r="N643" t="s">
        <v>15</v>
      </c>
      <c r="O643">
        <v>26570</v>
      </c>
      <c r="P643" t="s">
        <v>23</v>
      </c>
      <c r="Q643">
        <v>10852</v>
      </c>
      <c r="R643" s="16">
        <f>delivered_orders_table[[#This Row],[price]]*delivered_orders_table[[#This Row],[quantity]]</f>
        <v>26570</v>
      </c>
      <c r="V643">
        <v>2242</v>
      </c>
    </row>
    <row r="644" spans="1:22" hidden="1" x14ac:dyDescent="0.3">
      <c r="A644">
        <v>68437492</v>
      </c>
      <c r="B644">
        <v>770487</v>
      </c>
      <c r="C644">
        <v>965344</v>
      </c>
      <c r="D644">
        <v>9762</v>
      </c>
      <c r="E644">
        <v>7859</v>
      </c>
      <c r="F644">
        <v>4</v>
      </c>
      <c r="G644">
        <v>0</v>
      </c>
      <c r="H644">
        <v>0</v>
      </c>
      <c r="I644" s="15">
        <v>45153</v>
      </c>
      <c r="J644" s="11">
        <v>45153</v>
      </c>
      <c r="K644">
        <v>1</v>
      </c>
      <c r="L644" t="s">
        <v>114</v>
      </c>
      <c r="M644" t="s">
        <v>39</v>
      </c>
      <c r="N644" t="s">
        <v>15</v>
      </c>
      <c r="O644">
        <v>39048</v>
      </c>
      <c r="P644" t="s">
        <v>21</v>
      </c>
      <c r="Q644">
        <v>7612</v>
      </c>
      <c r="R644" s="16">
        <f>delivered_orders_table[[#This Row],[price]]*delivered_orders_table[[#This Row],[quantity]]</f>
        <v>39048</v>
      </c>
      <c r="V644">
        <v>5866</v>
      </c>
    </row>
    <row r="645" spans="1:22" hidden="1" x14ac:dyDescent="0.3">
      <c r="A645">
        <v>84303190</v>
      </c>
      <c r="B645">
        <v>770487</v>
      </c>
      <c r="C645">
        <v>518319</v>
      </c>
      <c r="D645">
        <v>5840</v>
      </c>
      <c r="E645">
        <v>7859</v>
      </c>
      <c r="F645">
        <v>3</v>
      </c>
      <c r="G645">
        <v>876</v>
      </c>
      <c r="H645">
        <v>5</v>
      </c>
      <c r="I645" s="15">
        <v>45134</v>
      </c>
      <c r="J645" s="11">
        <v>45134</v>
      </c>
      <c r="K645">
        <v>5</v>
      </c>
      <c r="L645" t="s">
        <v>278</v>
      </c>
      <c r="M645" t="s">
        <v>39</v>
      </c>
      <c r="N645" t="s">
        <v>17</v>
      </c>
      <c r="O645">
        <v>16644</v>
      </c>
      <c r="P645" t="s">
        <v>22</v>
      </c>
      <c r="Q645">
        <v>-6933</v>
      </c>
      <c r="R645" s="16">
        <f>delivered_orders_table[[#This Row],[price]]*delivered_orders_table[[#This Row],[quantity]]</f>
        <v>17520</v>
      </c>
      <c r="V645">
        <v>4614</v>
      </c>
    </row>
    <row r="646" spans="1:22" hidden="1" x14ac:dyDescent="0.3">
      <c r="A646">
        <v>36799898</v>
      </c>
      <c r="B646">
        <v>770487</v>
      </c>
      <c r="C646">
        <v>327885</v>
      </c>
      <c r="D646">
        <v>16735</v>
      </c>
      <c r="E646">
        <v>7859</v>
      </c>
      <c r="F646">
        <v>1</v>
      </c>
      <c r="G646">
        <v>2510.25</v>
      </c>
      <c r="H646">
        <v>15</v>
      </c>
      <c r="I646" s="15">
        <v>45157</v>
      </c>
      <c r="J646" s="11">
        <v>45157</v>
      </c>
      <c r="K646">
        <v>6</v>
      </c>
      <c r="L646" t="s">
        <v>327</v>
      </c>
      <c r="M646" t="s">
        <v>39</v>
      </c>
      <c r="N646" t="s">
        <v>15</v>
      </c>
      <c r="O646">
        <v>14224.75</v>
      </c>
      <c r="P646" t="s">
        <v>23</v>
      </c>
      <c r="Q646">
        <v>6365.75</v>
      </c>
      <c r="R646" s="16">
        <f>delivered_orders_table[[#This Row],[price]]*delivered_orders_table[[#This Row],[quantity]]</f>
        <v>16735</v>
      </c>
      <c r="V646">
        <v>9130</v>
      </c>
    </row>
    <row r="647" spans="1:22" hidden="1" x14ac:dyDescent="0.3">
      <c r="A647">
        <v>41943272</v>
      </c>
      <c r="B647">
        <v>770487</v>
      </c>
      <c r="C647">
        <v>211068</v>
      </c>
      <c r="D647">
        <v>15408</v>
      </c>
      <c r="E647">
        <v>7859</v>
      </c>
      <c r="F647">
        <v>1</v>
      </c>
      <c r="G647">
        <v>1540.8</v>
      </c>
      <c r="H647">
        <v>10</v>
      </c>
      <c r="I647" s="15">
        <v>45160</v>
      </c>
      <c r="J647" s="11">
        <v>45160</v>
      </c>
      <c r="K647">
        <v>3</v>
      </c>
      <c r="L647" t="s">
        <v>327</v>
      </c>
      <c r="M647" t="s">
        <v>39</v>
      </c>
      <c r="N647" t="s">
        <v>15</v>
      </c>
      <c r="O647">
        <v>13867.2</v>
      </c>
      <c r="P647" t="s">
        <v>23</v>
      </c>
      <c r="Q647">
        <v>6008.2</v>
      </c>
      <c r="R647" s="16">
        <f>delivered_orders_table[[#This Row],[price]]*delivered_orders_table[[#This Row],[quantity]]</f>
        <v>15408</v>
      </c>
      <c r="V647">
        <v>49149</v>
      </c>
    </row>
    <row r="648" spans="1:22" hidden="1" x14ac:dyDescent="0.3">
      <c r="A648">
        <v>54448673</v>
      </c>
      <c r="B648">
        <v>770487</v>
      </c>
      <c r="C648">
        <v>954500</v>
      </c>
      <c r="D648">
        <v>13264</v>
      </c>
      <c r="E648">
        <v>7859</v>
      </c>
      <c r="F648">
        <v>3</v>
      </c>
      <c r="G648">
        <v>1989.6</v>
      </c>
      <c r="H648">
        <v>5</v>
      </c>
      <c r="I648" s="15">
        <v>45151</v>
      </c>
      <c r="J648" s="11">
        <v>45151</v>
      </c>
      <c r="K648">
        <v>3</v>
      </c>
      <c r="L648" t="s">
        <v>114</v>
      </c>
      <c r="M648" t="s">
        <v>39</v>
      </c>
      <c r="N648" t="s">
        <v>18</v>
      </c>
      <c r="O648">
        <v>37802.400000000001</v>
      </c>
      <c r="P648" t="s">
        <v>22</v>
      </c>
      <c r="Q648">
        <v>14225.4</v>
      </c>
      <c r="R648" s="16">
        <f>delivered_orders_table[[#This Row],[price]]*delivered_orders_table[[#This Row],[quantity]]</f>
        <v>39792</v>
      </c>
      <c r="V648">
        <v>5155</v>
      </c>
    </row>
    <row r="649" spans="1:22" hidden="1" x14ac:dyDescent="0.3">
      <c r="A649">
        <v>16171536</v>
      </c>
      <c r="B649">
        <v>770487</v>
      </c>
      <c r="C649">
        <v>473995</v>
      </c>
      <c r="D649">
        <v>1931</v>
      </c>
      <c r="E649">
        <v>7859</v>
      </c>
      <c r="F649">
        <v>1</v>
      </c>
      <c r="G649">
        <v>193.1</v>
      </c>
      <c r="H649">
        <v>10</v>
      </c>
      <c r="I649" s="15">
        <v>45142</v>
      </c>
      <c r="J649" s="11">
        <v>45142</v>
      </c>
      <c r="K649">
        <v>4</v>
      </c>
      <c r="L649" t="s">
        <v>496</v>
      </c>
      <c r="M649" t="s">
        <v>39</v>
      </c>
      <c r="N649" t="s">
        <v>16</v>
      </c>
      <c r="O649">
        <v>1737.9</v>
      </c>
      <c r="P649" t="s">
        <v>20</v>
      </c>
      <c r="Q649">
        <v>-6121.1</v>
      </c>
      <c r="R649" s="16">
        <f>delivered_orders_table[[#This Row],[price]]*delivered_orders_table[[#This Row],[quantity]]</f>
        <v>1931</v>
      </c>
      <c r="V649">
        <v>5333</v>
      </c>
    </row>
    <row r="650" spans="1:22" hidden="1" x14ac:dyDescent="0.3">
      <c r="A650">
        <v>94226031</v>
      </c>
      <c r="B650">
        <v>770487</v>
      </c>
      <c r="C650">
        <v>799405</v>
      </c>
      <c r="D650">
        <v>2019</v>
      </c>
      <c r="E650">
        <v>7859</v>
      </c>
      <c r="F650">
        <v>1</v>
      </c>
      <c r="G650">
        <v>201.9</v>
      </c>
      <c r="H650">
        <v>10</v>
      </c>
      <c r="I650" s="15">
        <v>45137</v>
      </c>
      <c r="J650" s="11">
        <v>45137</v>
      </c>
      <c r="K650">
        <v>7</v>
      </c>
      <c r="L650" t="s">
        <v>300</v>
      </c>
      <c r="M650" t="s">
        <v>39</v>
      </c>
      <c r="N650" t="s">
        <v>15</v>
      </c>
      <c r="O650">
        <v>1817.1</v>
      </c>
      <c r="P650" t="s">
        <v>20</v>
      </c>
      <c r="Q650">
        <v>-6041.9</v>
      </c>
      <c r="R650" s="16">
        <f>delivered_orders_table[[#This Row],[price]]*delivered_orders_table[[#This Row],[quantity]]</f>
        <v>2019</v>
      </c>
      <c r="V650">
        <v>17114</v>
      </c>
    </row>
    <row r="651" spans="1:22" hidden="1" x14ac:dyDescent="0.3">
      <c r="A651">
        <v>79255529</v>
      </c>
      <c r="B651">
        <v>770487</v>
      </c>
      <c r="C651">
        <v>660905</v>
      </c>
      <c r="D651">
        <v>19572</v>
      </c>
      <c r="E651">
        <v>7859</v>
      </c>
      <c r="F651">
        <v>1</v>
      </c>
      <c r="G651">
        <v>0</v>
      </c>
      <c r="H651">
        <v>0</v>
      </c>
      <c r="I651" s="15">
        <v>45139</v>
      </c>
      <c r="J651" s="11">
        <v>45139</v>
      </c>
      <c r="K651">
        <v>4</v>
      </c>
      <c r="L651" t="s">
        <v>267</v>
      </c>
      <c r="M651" t="s">
        <v>39</v>
      </c>
      <c r="N651" t="s">
        <v>16</v>
      </c>
      <c r="O651">
        <v>19572</v>
      </c>
      <c r="P651" t="s">
        <v>20</v>
      </c>
      <c r="Q651">
        <v>11713</v>
      </c>
      <c r="R651" s="16">
        <f>delivered_orders_table[[#This Row],[price]]*delivered_orders_table[[#This Row],[quantity]]</f>
        <v>19572</v>
      </c>
      <c r="V651">
        <v>38044</v>
      </c>
    </row>
    <row r="652" spans="1:22" hidden="1" x14ac:dyDescent="0.3">
      <c r="A652">
        <v>97380687</v>
      </c>
      <c r="B652">
        <v>770487</v>
      </c>
      <c r="C652">
        <v>711174</v>
      </c>
      <c r="D652">
        <v>16381</v>
      </c>
      <c r="E652">
        <v>7859</v>
      </c>
      <c r="F652">
        <v>1</v>
      </c>
      <c r="G652">
        <v>0</v>
      </c>
      <c r="H652">
        <v>0</v>
      </c>
      <c r="I652" s="15">
        <v>45159</v>
      </c>
      <c r="J652" s="11">
        <v>45159</v>
      </c>
      <c r="K652">
        <v>6</v>
      </c>
      <c r="L652" t="s">
        <v>480</v>
      </c>
      <c r="M652" t="s">
        <v>39</v>
      </c>
      <c r="N652" t="s">
        <v>15</v>
      </c>
      <c r="O652">
        <v>16381</v>
      </c>
      <c r="P652" t="s">
        <v>21</v>
      </c>
      <c r="Q652">
        <v>8522</v>
      </c>
      <c r="R652" s="16">
        <f>delivered_orders_table[[#This Row],[price]]*delivered_orders_table[[#This Row],[quantity]]</f>
        <v>16381</v>
      </c>
      <c r="V652">
        <v>2962</v>
      </c>
    </row>
    <row r="653" spans="1:22" hidden="1" x14ac:dyDescent="0.3">
      <c r="A653">
        <v>13051483</v>
      </c>
      <c r="B653">
        <v>770487</v>
      </c>
      <c r="C653">
        <v>676136</v>
      </c>
      <c r="D653">
        <v>19955</v>
      </c>
      <c r="E653">
        <v>7859</v>
      </c>
      <c r="F653">
        <v>1</v>
      </c>
      <c r="G653">
        <v>0</v>
      </c>
      <c r="H653">
        <v>0</v>
      </c>
      <c r="I653" s="15">
        <v>45276</v>
      </c>
      <c r="J653" s="11">
        <v>45276</v>
      </c>
      <c r="K653">
        <v>6</v>
      </c>
      <c r="L653" t="s">
        <v>134</v>
      </c>
      <c r="M653" t="s">
        <v>39</v>
      </c>
      <c r="N653" t="s">
        <v>15</v>
      </c>
      <c r="O653">
        <v>19955</v>
      </c>
      <c r="P653" t="s">
        <v>23</v>
      </c>
      <c r="Q653">
        <v>12096</v>
      </c>
      <c r="R653" s="16">
        <f>delivered_orders_table[[#This Row],[price]]*delivered_orders_table[[#This Row],[quantity]]</f>
        <v>19955</v>
      </c>
      <c r="V653">
        <v>10110</v>
      </c>
    </row>
    <row r="654" spans="1:22" hidden="1" x14ac:dyDescent="0.3">
      <c r="A654">
        <v>24749927</v>
      </c>
      <c r="B654">
        <v>770487</v>
      </c>
      <c r="C654">
        <v>482495</v>
      </c>
      <c r="D654">
        <v>9536</v>
      </c>
      <c r="E654">
        <v>7859</v>
      </c>
      <c r="F654">
        <v>3</v>
      </c>
      <c r="G654">
        <v>0</v>
      </c>
      <c r="H654">
        <v>0</v>
      </c>
      <c r="I654" s="15">
        <v>45275</v>
      </c>
      <c r="J654" s="11">
        <v>45275</v>
      </c>
      <c r="K654">
        <v>5</v>
      </c>
      <c r="L654" t="s">
        <v>79</v>
      </c>
      <c r="M654" t="s">
        <v>39</v>
      </c>
      <c r="N654" t="s">
        <v>18</v>
      </c>
      <c r="O654">
        <v>28608</v>
      </c>
      <c r="P654" t="s">
        <v>20</v>
      </c>
      <c r="Q654">
        <v>5031</v>
      </c>
      <c r="R654" s="16">
        <f>delivered_orders_table[[#This Row],[price]]*delivered_orders_table[[#This Row],[quantity]]</f>
        <v>28608</v>
      </c>
      <c r="V654">
        <v>24864</v>
      </c>
    </row>
    <row r="655" spans="1:22" hidden="1" x14ac:dyDescent="0.3">
      <c r="A655">
        <v>29834119</v>
      </c>
      <c r="B655">
        <v>770487</v>
      </c>
      <c r="C655">
        <v>934750</v>
      </c>
      <c r="D655">
        <v>10344</v>
      </c>
      <c r="E655">
        <v>7859</v>
      </c>
      <c r="F655">
        <v>1</v>
      </c>
      <c r="G655">
        <v>0</v>
      </c>
      <c r="H655">
        <v>0</v>
      </c>
      <c r="I655" s="15">
        <v>45268</v>
      </c>
      <c r="J655" s="11">
        <v>45268</v>
      </c>
      <c r="K655">
        <v>5</v>
      </c>
      <c r="L655" t="s">
        <v>180</v>
      </c>
      <c r="M655" t="s">
        <v>39</v>
      </c>
      <c r="N655" t="s">
        <v>15</v>
      </c>
      <c r="O655">
        <v>10344</v>
      </c>
      <c r="P655" t="s">
        <v>21</v>
      </c>
      <c r="Q655">
        <v>2485</v>
      </c>
      <c r="R655" s="16">
        <f>delivered_orders_table[[#This Row],[price]]*delivered_orders_table[[#This Row],[quantity]]</f>
        <v>10344</v>
      </c>
      <c r="V655">
        <v>16468</v>
      </c>
    </row>
    <row r="656" spans="1:22" hidden="1" x14ac:dyDescent="0.3">
      <c r="A656">
        <v>61854861</v>
      </c>
      <c r="B656">
        <v>770487</v>
      </c>
      <c r="C656">
        <v>650955</v>
      </c>
      <c r="D656">
        <v>18754</v>
      </c>
      <c r="E656">
        <v>7859</v>
      </c>
      <c r="F656">
        <v>1</v>
      </c>
      <c r="G656">
        <v>0</v>
      </c>
      <c r="H656">
        <v>0</v>
      </c>
      <c r="I656" s="15">
        <v>45259</v>
      </c>
      <c r="J656" s="11">
        <v>45259</v>
      </c>
      <c r="K656">
        <v>7</v>
      </c>
      <c r="L656" t="s">
        <v>384</v>
      </c>
      <c r="M656" t="s">
        <v>39</v>
      </c>
      <c r="N656" t="s">
        <v>15</v>
      </c>
      <c r="O656">
        <v>18754</v>
      </c>
      <c r="P656" t="s">
        <v>22</v>
      </c>
      <c r="Q656">
        <v>10895</v>
      </c>
      <c r="R656" s="16">
        <f>delivered_orders_table[[#This Row],[price]]*delivered_orders_table[[#This Row],[quantity]]</f>
        <v>18754</v>
      </c>
      <c r="V656">
        <v>16191</v>
      </c>
    </row>
    <row r="657" spans="1:22" hidden="1" x14ac:dyDescent="0.3">
      <c r="A657">
        <v>61254050</v>
      </c>
      <c r="B657">
        <v>770487</v>
      </c>
      <c r="C657">
        <v>293904</v>
      </c>
      <c r="D657">
        <v>4937</v>
      </c>
      <c r="E657">
        <v>7859</v>
      </c>
      <c r="F657">
        <v>2</v>
      </c>
      <c r="G657">
        <v>493.7</v>
      </c>
      <c r="H657">
        <v>5</v>
      </c>
      <c r="I657" s="15">
        <v>45270</v>
      </c>
      <c r="J657" s="11">
        <v>45270</v>
      </c>
      <c r="K657">
        <v>4</v>
      </c>
      <c r="L657" t="s">
        <v>391</v>
      </c>
      <c r="M657" t="s">
        <v>39</v>
      </c>
      <c r="N657" t="s">
        <v>16</v>
      </c>
      <c r="O657">
        <v>9380.2999999999993</v>
      </c>
      <c r="P657" t="s">
        <v>21</v>
      </c>
      <c r="Q657">
        <v>-6337.7</v>
      </c>
      <c r="R657" s="16">
        <f>delivered_orders_table[[#This Row],[price]]*delivered_orders_table[[#This Row],[quantity]]</f>
        <v>9874</v>
      </c>
      <c r="V657">
        <v>38578</v>
      </c>
    </row>
    <row r="658" spans="1:22" hidden="1" x14ac:dyDescent="0.3">
      <c r="A658">
        <v>78608612</v>
      </c>
      <c r="B658">
        <v>770487</v>
      </c>
      <c r="C658">
        <v>292296</v>
      </c>
      <c r="D658">
        <v>14037</v>
      </c>
      <c r="E658">
        <v>7859</v>
      </c>
      <c r="F658">
        <v>4</v>
      </c>
      <c r="G658">
        <v>5614.8</v>
      </c>
      <c r="H658">
        <v>10</v>
      </c>
      <c r="I658" s="15">
        <v>45264</v>
      </c>
      <c r="J658" s="11">
        <v>45264</v>
      </c>
      <c r="K658">
        <v>7</v>
      </c>
      <c r="L658" t="s">
        <v>317</v>
      </c>
      <c r="M658" t="s">
        <v>39</v>
      </c>
      <c r="N658" t="s">
        <v>15</v>
      </c>
      <c r="O658">
        <v>50533.2</v>
      </c>
      <c r="P658" t="s">
        <v>21</v>
      </c>
      <c r="Q658">
        <v>19097.2</v>
      </c>
      <c r="R658" s="16">
        <f>delivered_orders_table[[#This Row],[price]]*delivered_orders_table[[#This Row],[quantity]]</f>
        <v>56148</v>
      </c>
      <c r="V658">
        <v>11732</v>
      </c>
    </row>
    <row r="659" spans="1:22" hidden="1" x14ac:dyDescent="0.3">
      <c r="A659">
        <v>85146293</v>
      </c>
      <c r="B659">
        <v>770487</v>
      </c>
      <c r="C659">
        <v>642306</v>
      </c>
      <c r="D659">
        <v>10779</v>
      </c>
      <c r="E659">
        <v>7859</v>
      </c>
      <c r="F659">
        <v>4</v>
      </c>
      <c r="G659">
        <v>2155.8000000000002</v>
      </c>
      <c r="H659">
        <v>5</v>
      </c>
      <c r="I659" s="15">
        <v>45285</v>
      </c>
      <c r="J659" s="11">
        <v>45285</v>
      </c>
      <c r="K659">
        <v>5</v>
      </c>
      <c r="L659" t="s">
        <v>208</v>
      </c>
      <c r="M659" t="s">
        <v>39</v>
      </c>
      <c r="N659" t="s">
        <v>15</v>
      </c>
      <c r="O659">
        <v>40960.199999999997</v>
      </c>
      <c r="P659" t="s">
        <v>23</v>
      </c>
      <c r="Q659">
        <v>9524.2000000000007</v>
      </c>
      <c r="R659" s="16">
        <f>delivered_orders_table[[#This Row],[price]]*delivered_orders_table[[#This Row],[quantity]]</f>
        <v>43116</v>
      </c>
      <c r="V659">
        <v>16641</v>
      </c>
    </row>
    <row r="660" spans="1:22" hidden="1" x14ac:dyDescent="0.3">
      <c r="A660">
        <v>80888325</v>
      </c>
      <c r="B660">
        <v>216739</v>
      </c>
      <c r="C660">
        <v>930550</v>
      </c>
      <c r="D660">
        <v>12532</v>
      </c>
      <c r="E660">
        <v>3047</v>
      </c>
      <c r="F660">
        <v>2</v>
      </c>
      <c r="G660">
        <v>1253.2</v>
      </c>
      <c r="H660">
        <v>5</v>
      </c>
      <c r="I660" s="15">
        <v>45260</v>
      </c>
      <c r="J660" s="11">
        <v>45260</v>
      </c>
      <c r="K660">
        <v>2</v>
      </c>
      <c r="L660" t="s">
        <v>547</v>
      </c>
      <c r="M660" t="s">
        <v>39</v>
      </c>
      <c r="N660" t="s">
        <v>16</v>
      </c>
      <c r="O660">
        <v>23810.799999999999</v>
      </c>
      <c r="P660" t="s">
        <v>23</v>
      </c>
      <c r="Q660">
        <v>17716.8</v>
      </c>
      <c r="R660" s="16">
        <f>delivered_orders_table[[#This Row],[price]]*delivered_orders_table[[#This Row],[quantity]]</f>
        <v>25064</v>
      </c>
      <c r="V660">
        <v>15925</v>
      </c>
    </row>
    <row r="661" spans="1:22" hidden="1" x14ac:dyDescent="0.3">
      <c r="A661">
        <v>20298660</v>
      </c>
      <c r="B661">
        <v>216739</v>
      </c>
      <c r="C661">
        <v>344818</v>
      </c>
      <c r="D661">
        <v>3381</v>
      </c>
      <c r="E661">
        <v>3047</v>
      </c>
      <c r="F661">
        <v>2</v>
      </c>
      <c r="G661">
        <v>0</v>
      </c>
      <c r="H661">
        <v>0</v>
      </c>
      <c r="I661" s="15">
        <v>45280</v>
      </c>
      <c r="J661" s="11">
        <v>45280</v>
      </c>
      <c r="K661">
        <v>3</v>
      </c>
      <c r="L661" t="s">
        <v>155</v>
      </c>
      <c r="M661" t="s">
        <v>39</v>
      </c>
      <c r="N661" t="s">
        <v>16</v>
      </c>
      <c r="O661">
        <v>6762</v>
      </c>
      <c r="P661" t="s">
        <v>20</v>
      </c>
      <c r="Q661">
        <v>668</v>
      </c>
      <c r="R661" s="16">
        <f>delivered_orders_table[[#This Row],[price]]*delivered_orders_table[[#This Row],[quantity]]</f>
        <v>6762</v>
      </c>
      <c r="V661">
        <v>42464</v>
      </c>
    </row>
    <row r="662" spans="1:22" hidden="1" x14ac:dyDescent="0.3">
      <c r="A662">
        <v>16729990</v>
      </c>
      <c r="B662">
        <v>216739</v>
      </c>
      <c r="C662">
        <v>493212</v>
      </c>
      <c r="D662">
        <v>4108</v>
      </c>
      <c r="E662">
        <v>3047</v>
      </c>
      <c r="F662">
        <v>2</v>
      </c>
      <c r="G662">
        <v>821.6</v>
      </c>
      <c r="H662">
        <v>10</v>
      </c>
      <c r="I662" s="15">
        <v>45273</v>
      </c>
      <c r="J662" s="11">
        <v>45273</v>
      </c>
      <c r="K662">
        <v>3</v>
      </c>
      <c r="L662" t="s">
        <v>133</v>
      </c>
      <c r="M662" t="s">
        <v>39</v>
      </c>
      <c r="N662" t="s">
        <v>15</v>
      </c>
      <c r="O662">
        <v>7394.4</v>
      </c>
      <c r="P662" t="s">
        <v>20</v>
      </c>
      <c r="Q662">
        <v>1300.4000000000001</v>
      </c>
      <c r="R662" s="16">
        <f>delivered_orders_table[[#This Row],[price]]*delivered_orders_table[[#This Row],[quantity]]</f>
        <v>8216</v>
      </c>
      <c r="V662">
        <v>45129</v>
      </c>
    </row>
    <row r="663" spans="1:22" hidden="1" x14ac:dyDescent="0.3">
      <c r="A663">
        <v>66269520</v>
      </c>
      <c r="B663">
        <v>126225</v>
      </c>
      <c r="C663">
        <v>509030</v>
      </c>
      <c r="D663">
        <v>15690</v>
      </c>
      <c r="E663">
        <v>4833</v>
      </c>
      <c r="F663">
        <v>1</v>
      </c>
      <c r="G663">
        <v>0</v>
      </c>
      <c r="H663">
        <v>0</v>
      </c>
      <c r="I663" s="15">
        <v>45283</v>
      </c>
      <c r="J663" s="11">
        <v>45283</v>
      </c>
      <c r="K663">
        <v>5</v>
      </c>
      <c r="L663" t="s">
        <v>45</v>
      </c>
      <c r="M663" t="s">
        <v>39</v>
      </c>
      <c r="N663" t="s">
        <v>16</v>
      </c>
      <c r="O663">
        <v>15690</v>
      </c>
      <c r="P663" t="s">
        <v>20</v>
      </c>
      <c r="Q663">
        <v>10857</v>
      </c>
      <c r="R663" s="16">
        <f>delivered_orders_table[[#This Row],[price]]*delivered_orders_table[[#This Row],[quantity]]</f>
        <v>15690</v>
      </c>
      <c r="V663">
        <v>17012</v>
      </c>
    </row>
    <row r="664" spans="1:22" hidden="1" x14ac:dyDescent="0.3">
      <c r="A664">
        <v>47543473</v>
      </c>
      <c r="B664">
        <v>126225</v>
      </c>
      <c r="C664">
        <v>200205</v>
      </c>
      <c r="D664">
        <v>9530</v>
      </c>
      <c r="E664">
        <v>4833</v>
      </c>
      <c r="F664">
        <v>2</v>
      </c>
      <c r="G664">
        <v>1906</v>
      </c>
      <c r="H664">
        <v>10</v>
      </c>
      <c r="I664" s="15">
        <v>45271</v>
      </c>
      <c r="J664" s="11">
        <v>45271</v>
      </c>
      <c r="K664">
        <v>1</v>
      </c>
      <c r="L664" t="s">
        <v>193</v>
      </c>
      <c r="M664" t="s">
        <v>39</v>
      </c>
      <c r="N664" t="s">
        <v>16</v>
      </c>
      <c r="O664">
        <v>17154</v>
      </c>
      <c r="P664" t="s">
        <v>23</v>
      </c>
      <c r="Q664">
        <v>7488</v>
      </c>
      <c r="R664" s="16">
        <f>delivered_orders_table[[#This Row],[price]]*delivered_orders_table[[#This Row],[quantity]]</f>
        <v>19060</v>
      </c>
      <c r="V664">
        <v>9462</v>
      </c>
    </row>
    <row r="665" spans="1:22" hidden="1" x14ac:dyDescent="0.3">
      <c r="A665">
        <v>85647532</v>
      </c>
      <c r="B665">
        <v>126225</v>
      </c>
      <c r="C665">
        <v>726725</v>
      </c>
      <c r="D665">
        <v>2254</v>
      </c>
      <c r="E665">
        <v>4833</v>
      </c>
      <c r="F665">
        <v>1</v>
      </c>
      <c r="G665">
        <v>225.4</v>
      </c>
      <c r="H665">
        <v>10</v>
      </c>
      <c r="I665" s="15">
        <v>45258</v>
      </c>
      <c r="J665" s="11">
        <v>45258</v>
      </c>
      <c r="K665">
        <v>5</v>
      </c>
      <c r="L665" t="s">
        <v>467</v>
      </c>
      <c r="M665" t="s">
        <v>39</v>
      </c>
      <c r="N665" t="s">
        <v>15</v>
      </c>
      <c r="O665">
        <v>2028.6</v>
      </c>
      <c r="P665" t="s">
        <v>21</v>
      </c>
      <c r="Q665">
        <v>-2804.4</v>
      </c>
      <c r="R665" s="16">
        <f>delivered_orders_table[[#This Row],[price]]*delivered_orders_table[[#This Row],[quantity]]</f>
        <v>2254</v>
      </c>
      <c r="V665">
        <v>9658</v>
      </c>
    </row>
    <row r="666" spans="1:22" hidden="1" x14ac:dyDescent="0.3">
      <c r="A666">
        <v>99927658</v>
      </c>
      <c r="B666">
        <v>126225</v>
      </c>
      <c r="C666">
        <v>293826</v>
      </c>
      <c r="D666">
        <v>8620</v>
      </c>
      <c r="E666">
        <v>4833</v>
      </c>
      <c r="F666">
        <v>3</v>
      </c>
      <c r="G666">
        <v>0</v>
      </c>
      <c r="H666">
        <v>0</v>
      </c>
      <c r="I666" s="15">
        <v>45260</v>
      </c>
      <c r="J666" s="11">
        <v>45260</v>
      </c>
      <c r="K666">
        <v>5</v>
      </c>
      <c r="L666" t="s">
        <v>316</v>
      </c>
      <c r="M666" t="s">
        <v>39</v>
      </c>
      <c r="N666" t="s">
        <v>15</v>
      </c>
      <c r="O666">
        <v>25860</v>
      </c>
      <c r="P666" t="s">
        <v>23</v>
      </c>
      <c r="Q666">
        <v>11361</v>
      </c>
      <c r="R666" s="16">
        <f>delivered_orders_table[[#This Row],[price]]*delivered_orders_table[[#This Row],[quantity]]</f>
        <v>25860</v>
      </c>
      <c r="V666">
        <v>12096</v>
      </c>
    </row>
    <row r="667" spans="1:22" hidden="1" x14ac:dyDescent="0.3">
      <c r="A667">
        <v>10380581</v>
      </c>
      <c r="B667">
        <v>126225</v>
      </c>
      <c r="C667">
        <v>331113</v>
      </c>
      <c r="D667">
        <v>6619</v>
      </c>
      <c r="E667">
        <v>4833</v>
      </c>
      <c r="F667">
        <v>1</v>
      </c>
      <c r="G667">
        <v>661.9</v>
      </c>
      <c r="H667">
        <v>10</v>
      </c>
      <c r="I667" s="15">
        <v>45272</v>
      </c>
      <c r="J667" s="11">
        <v>45272</v>
      </c>
      <c r="K667">
        <v>4</v>
      </c>
      <c r="L667" t="s">
        <v>133</v>
      </c>
      <c r="M667" t="s">
        <v>39</v>
      </c>
      <c r="N667" t="s">
        <v>18</v>
      </c>
      <c r="O667">
        <v>5957.1</v>
      </c>
      <c r="P667" t="s">
        <v>20</v>
      </c>
      <c r="Q667">
        <v>1124.0999999999999</v>
      </c>
      <c r="R667" s="16">
        <f>delivered_orders_table[[#This Row],[price]]*delivered_orders_table[[#This Row],[quantity]]</f>
        <v>6619</v>
      </c>
      <c r="V667">
        <v>16728</v>
      </c>
    </row>
    <row r="668" spans="1:22" hidden="1" x14ac:dyDescent="0.3">
      <c r="A668">
        <v>21432787</v>
      </c>
      <c r="B668">
        <v>126225</v>
      </c>
      <c r="C668">
        <v>988930</v>
      </c>
      <c r="D668">
        <v>10049</v>
      </c>
      <c r="E668">
        <v>4833</v>
      </c>
      <c r="F668">
        <v>3</v>
      </c>
      <c r="G668">
        <v>1507.35</v>
      </c>
      <c r="H668">
        <v>5</v>
      </c>
      <c r="I668" s="15">
        <v>45265</v>
      </c>
      <c r="J668" s="11">
        <v>45265</v>
      </c>
      <c r="K668">
        <v>3</v>
      </c>
      <c r="L668" t="s">
        <v>482</v>
      </c>
      <c r="M668" t="s">
        <v>39</v>
      </c>
      <c r="N668" t="s">
        <v>18</v>
      </c>
      <c r="O668">
        <v>28639.65</v>
      </c>
      <c r="P668" t="s">
        <v>20</v>
      </c>
      <c r="Q668">
        <v>14140.65</v>
      </c>
      <c r="R668" s="16">
        <f>delivered_orders_table[[#This Row],[price]]*delivered_orders_table[[#This Row],[quantity]]</f>
        <v>30147</v>
      </c>
      <c r="V668">
        <v>1488</v>
      </c>
    </row>
    <row r="669" spans="1:22" hidden="1" x14ac:dyDescent="0.3">
      <c r="A669">
        <v>82399599</v>
      </c>
      <c r="B669">
        <v>126225</v>
      </c>
      <c r="C669">
        <v>741455</v>
      </c>
      <c r="D669">
        <v>11384</v>
      </c>
      <c r="E669">
        <v>4833</v>
      </c>
      <c r="F669">
        <v>2</v>
      </c>
      <c r="G669">
        <v>0</v>
      </c>
      <c r="H669">
        <v>0</v>
      </c>
      <c r="I669" s="15">
        <v>45275</v>
      </c>
      <c r="J669" s="11">
        <v>45275</v>
      </c>
      <c r="K669">
        <v>1</v>
      </c>
      <c r="L669" t="s">
        <v>133</v>
      </c>
      <c r="M669" t="s">
        <v>39</v>
      </c>
      <c r="N669" t="s">
        <v>18</v>
      </c>
      <c r="O669">
        <v>22768</v>
      </c>
      <c r="P669" t="s">
        <v>22</v>
      </c>
      <c r="Q669">
        <v>13102</v>
      </c>
      <c r="R669" s="16">
        <f>delivered_orders_table[[#This Row],[price]]*delivered_orders_table[[#This Row],[quantity]]</f>
        <v>22768</v>
      </c>
      <c r="V669">
        <v>58395</v>
      </c>
    </row>
    <row r="670" spans="1:22" hidden="1" x14ac:dyDescent="0.3">
      <c r="A670">
        <v>66851760</v>
      </c>
      <c r="B670">
        <v>126225</v>
      </c>
      <c r="C670">
        <v>842053</v>
      </c>
      <c r="D670">
        <v>12086</v>
      </c>
      <c r="E670">
        <v>4833</v>
      </c>
      <c r="F670">
        <v>3</v>
      </c>
      <c r="G670">
        <v>0</v>
      </c>
      <c r="H670">
        <v>0</v>
      </c>
      <c r="I670" s="15">
        <v>45277</v>
      </c>
      <c r="J670" s="11">
        <v>45277</v>
      </c>
      <c r="K670">
        <v>3</v>
      </c>
      <c r="L670" t="s">
        <v>79</v>
      </c>
      <c r="M670" t="s">
        <v>39</v>
      </c>
      <c r="N670" t="s">
        <v>16</v>
      </c>
      <c r="O670">
        <v>36258</v>
      </c>
      <c r="P670" t="s">
        <v>21</v>
      </c>
      <c r="Q670">
        <v>21759</v>
      </c>
      <c r="R670" s="16">
        <f>delivered_orders_table[[#This Row],[price]]*delivered_orders_table[[#This Row],[quantity]]</f>
        <v>36258</v>
      </c>
      <c r="V670">
        <v>13128</v>
      </c>
    </row>
    <row r="671" spans="1:22" hidden="1" x14ac:dyDescent="0.3">
      <c r="A671">
        <v>74279671</v>
      </c>
      <c r="B671">
        <v>877572</v>
      </c>
      <c r="C671">
        <v>241683</v>
      </c>
      <c r="D671">
        <v>13553</v>
      </c>
      <c r="E671">
        <v>5303</v>
      </c>
      <c r="F671">
        <v>2</v>
      </c>
      <c r="G671">
        <v>0</v>
      </c>
      <c r="H671">
        <v>0</v>
      </c>
      <c r="I671" s="15">
        <v>45274</v>
      </c>
      <c r="J671" s="11">
        <v>45274</v>
      </c>
      <c r="K671">
        <v>7</v>
      </c>
      <c r="L671" t="s">
        <v>218</v>
      </c>
      <c r="M671" t="s">
        <v>39</v>
      </c>
      <c r="N671" t="s">
        <v>15</v>
      </c>
      <c r="O671">
        <v>27106</v>
      </c>
      <c r="P671" t="s">
        <v>22</v>
      </c>
      <c r="Q671">
        <v>16500</v>
      </c>
      <c r="R671" s="16">
        <f>delivered_orders_table[[#This Row],[price]]*delivered_orders_table[[#This Row],[quantity]]</f>
        <v>27106</v>
      </c>
      <c r="V671">
        <v>4145</v>
      </c>
    </row>
    <row r="672" spans="1:22" hidden="1" x14ac:dyDescent="0.3">
      <c r="A672">
        <v>56226575</v>
      </c>
      <c r="B672">
        <v>877572</v>
      </c>
      <c r="C672">
        <v>888108</v>
      </c>
      <c r="D672">
        <v>6370</v>
      </c>
      <c r="E672">
        <v>5303</v>
      </c>
      <c r="F672">
        <v>2</v>
      </c>
      <c r="G672">
        <v>0</v>
      </c>
      <c r="H672">
        <v>0</v>
      </c>
      <c r="I672" s="15">
        <v>45260</v>
      </c>
      <c r="J672" s="11">
        <v>45260</v>
      </c>
      <c r="K672">
        <v>4</v>
      </c>
      <c r="L672" t="s">
        <v>383</v>
      </c>
      <c r="M672" t="s">
        <v>39</v>
      </c>
      <c r="N672" t="s">
        <v>17</v>
      </c>
      <c r="O672">
        <v>12740</v>
      </c>
      <c r="P672" t="s">
        <v>23</v>
      </c>
      <c r="Q672">
        <v>2134</v>
      </c>
      <c r="R672" s="16">
        <f>delivered_orders_table[[#This Row],[price]]*delivered_orders_table[[#This Row],[quantity]]</f>
        <v>12740</v>
      </c>
      <c r="V672">
        <v>3196</v>
      </c>
    </row>
    <row r="673" spans="1:22" hidden="1" x14ac:dyDescent="0.3">
      <c r="A673">
        <v>92533595</v>
      </c>
      <c r="B673">
        <v>877572</v>
      </c>
      <c r="C673">
        <v>784572</v>
      </c>
      <c r="D673">
        <v>17844</v>
      </c>
      <c r="E673">
        <v>5303</v>
      </c>
      <c r="F673">
        <v>2</v>
      </c>
      <c r="G673">
        <v>0</v>
      </c>
      <c r="H673">
        <v>0</v>
      </c>
      <c r="I673" s="15">
        <v>45258</v>
      </c>
      <c r="J673" s="11">
        <v>45258</v>
      </c>
      <c r="K673">
        <v>5</v>
      </c>
      <c r="L673" t="s">
        <v>467</v>
      </c>
      <c r="M673" t="s">
        <v>39</v>
      </c>
      <c r="N673" t="s">
        <v>15</v>
      </c>
      <c r="O673">
        <v>35688</v>
      </c>
      <c r="P673" t="s">
        <v>22</v>
      </c>
      <c r="Q673">
        <v>25082</v>
      </c>
      <c r="R673" s="16">
        <f>delivered_orders_table[[#This Row],[price]]*delivered_orders_table[[#This Row],[quantity]]</f>
        <v>35688</v>
      </c>
      <c r="V673">
        <v>2662</v>
      </c>
    </row>
    <row r="674" spans="1:22" hidden="1" x14ac:dyDescent="0.3">
      <c r="A674">
        <v>60418290</v>
      </c>
      <c r="B674">
        <v>877572</v>
      </c>
      <c r="C674">
        <v>378895</v>
      </c>
      <c r="D674">
        <v>10950</v>
      </c>
      <c r="E674">
        <v>5303</v>
      </c>
      <c r="F674">
        <v>2</v>
      </c>
      <c r="G674">
        <v>2190</v>
      </c>
      <c r="H674">
        <v>10</v>
      </c>
      <c r="I674" s="15">
        <v>45266</v>
      </c>
      <c r="J674" s="11">
        <v>45266</v>
      </c>
      <c r="K674">
        <v>7</v>
      </c>
      <c r="L674" t="s">
        <v>180</v>
      </c>
      <c r="M674" t="s">
        <v>39</v>
      </c>
      <c r="N674" t="s">
        <v>16</v>
      </c>
      <c r="O674">
        <v>19710</v>
      </c>
      <c r="P674" t="s">
        <v>22</v>
      </c>
      <c r="Q674">
        <v>9104</v>
      </c>
      <c r="R674" s="16">
        <f>delivered_orders_table[[#This Row],[price]]*delivered_orders_table[[#This Row],[quantity]]</f>
        <v>21900</v>
      </c>
      <c r="V674">
        <v>3810</v>
      </c>
    </row>
    <row r="675" spans="1:22" hidden="1" x14ac:dyDescent="0.3">
      <c r="A675">
        <v>97991930</v>
      </c>
      <c r="B675">
        <v>877572</v>
      </c>
      <c r="C675">
        <v>785253</v>
      </c>
      <c r="D675">
        <v>13812</v>
      </c>
      <c r="E675">
        <v>5303</v>
      </c>
      <c r="F675">
        <v>1</v>
      </c>
      <c r="G675">
        <v>0</v>
      </c>
      <c r="H675">
        <v>0</v>
      </c>
      <c r="I675" s="15">
        <v>45261</v>
      </c>
      <c r="J675" s="11">
        <v>45261</v>
      </c>
      <c r="K675">
        <v>2</v>
      </c>
      <c r="L675" t="s">
        <v>467</v>
      </c>
      <c r="M675" t="s">
        <v>39</v>
      </c>
      <c r="N675" t="s">
        <v>17</v>
      </c>
      <c r="O675">
        <v>13812</v>
      </c>
      <c r="P675" t="s">
        <v>20</v>
      </c>
      <c r="Q675">
        <v>8509</v>
      </c>
      <c r="R675" s="16">
        <f>delivered_orders_table[[#This Row],[price]]*delivered_orders_table[[#This Row],[quantity]]</f>
        <v>13812</v>
      </c>
      <c r="V675">
        <v>1386</v>
      </c>
    </row>
    <row r="676" spans="1:22" hidden="1" x14ac:dyDescent="0.3">
      <c r="A676">
        <v>90882505</v>
      </c>
      <c r="B676">
        <v>877572</v>
      </c>
      <c r="C676">
        <v>397731</v>
      </c>
      <c r="D676">
        <v>7816</v>
      </c>
      <c r="E676">
        <v>5303</v>
      </c>
      <c r="F676">
        <v>1</v>
      </c>
      <c r="G676">
        <v>1172.4000000000001</v>
      </c>
      <c r="H676">
        <v>15</v>
      </c>
      <c r="I676" s="15">
        <v>45272</v>
      </c>
      <c r="J676" s="11">
        <v>45272</v>
      </c>
      <c r="K676">
        <v>5</v>
      </c>
      <c r="L676" t="s">
        <v>78</v>
      </c>
      <c r="M676" t="s">
        <v>39</v>
      </c>
      <c r="N676" t="s">
        <v>18</v>
      </c>
      <c r="O676">
        <v>6643.6</v>
      </c>
      <c r="P676" t="s">
        <v>23</v>
      </c>
      <c r="Q676">
        <v>1340.6</v>
      </c>
      <c r="R676" s="16">
        <f>delivered_orders_table[[#This Row],[price]]*delivered_orders_table[[#This Row],[quantity]]</f>
        <v>7816</v>
      </c>
      <c r="V676">
        <v>1712</v>
      </c>
    </row>
    <row r="677" spans="1:22" hidden="1" x14ac:dyDescent="0.3">
      <c r="A677">
        <v>72360629</v>
      </c>
      <c r="B677">
        <v>877572</v>
      </c>
      <c r="C677">
        <v>788426</v>
      </c>
      <c r="D677">
        <v>8469</v>
      </c>
      <c r="E677">
        <v>5303</v>
      </c>
      <c r="F677">
        <v>1</v>
      </c>
      <c r="G677">
        <v>0</v>
      </c>
      <c r="H677">
        <v>0</v>
      </c>
      <c r="I677" s="15">
        <v>45283</v>
      </c>
      <c r="J677" s="11">
        <v>45283</v>
      </c>
      <c r="K677">
        <v>5</v>
      </c>
      <c r="L677" t="s">
        <v>45</v>
      </c>
      <c r="M677" t="s">
        <v>39</v>
      </c>
      <c r="N677" t="s">
        <v>15</v>
      </c>
      <c r="O677">
        <v>8469</v>
      </c>
      <c r="P677" t="s">
        <v>20</v>
      </c>
      <c r="Q677">
        <v>3166</v>
      </c>
      <c r="R677" s="16">
        <f>delivered_orders_table[[#This Row],[price]]*delivered_orders_table[[#This Row],[quantity]]</f>
        <v>8469</v>
      </c>
      <c r="V677">
        <v>12133</v>
      </c>
    </row>
    <row r="678" spans="1:22" hidden="1" x14ac:dyDescent="0.3">
      <c r="A678">
        <v>97236246</v>
      </c>
      <c r="B678">
        <v>877572</v>
      </c>
      <c r="C678">
        <v>770792</v>
      </c>
      <c r="D678">
        <v>3406</v>
      </c>
      <c r="E678">
        <v>5303</v>
      </c>
      <c r="F678">
        <v>3</v>
      </c>
      <c r="G678">
        <v>0</v>
      </c>
      <c r="H678">
        <v>0</v>
      </c>
      <c r="I678" s="15">
        <v>45282</v>
      </c>
      <c r="J678" s="11">
        <v>45282</v>
      </c>
      <c r="K678">
        <v>4</v>
      </c>
      <c r="L678" t="s">
        <v>414</v>
      </c>
      <c r="M678" t="s">
        <v>39</v>
      </c>
      <c r="N678" t="s">
        <v>15</v>
      </c>
      <c r="O678">
        <v>10218</v>
      </c>
      <c r="P678" t="s">
        <v>20</v>
      </c>
      <c r="Q678">
        <v>-5691</v>
      </c>
      <c r="R678" s="16">
        <f>delivered_orders_table[[#This Row],[price]]*delivered_orders_table[[#This Row],[quantity]]</f>
        <v>10218</v>
      </c>
      <c r="V678">
        <v>56476</v>
      </c>
    </row>
    <row r="679" spans="1:22" hidden="1" x14ac:dyDescent="0.3">
      <c r="A679">
        <v>78057490</v>
      </c>
      <c r="B679">
        <v>877572</v>
      </c>
      <c r="C679">
        <v>311636</v>
      </c>
      <c r="D679">
        <v>2232</v>
      </c>
      <c r="E679">
        <v>5303</v>
      </c>
      <c r="F679">
        <v>1</v>
      </c>
      <c r="G679">
        <v>111.6</v>
      </c>
      <c r="H679">
        <v>5</v>
      </c>
      <c r="I679" s="15">
        <v>45255</v>
      </c>
      <c r="J679" s="11">
        <v>45255</v>
      </c>
      <c r="K679">
        <v>7</v>
      </c>
      <c r="L679" t="s">
        <v>547</v>
      </c>
      <c r="M679" t="s">
        <v>39</v>
      </c>
      <c r="N679" t="s">
        <v>15</v>
      </c>
      <c r="O679">
        <v>2120.4</v>
      </c>
      <c r="P679" t="s">
        <v>22</v>
      </c>
      <c r="Q679">
        <v>-3182.6</v>
      </c>
      <c r="R679" s="16">
        <f>delivered_orders_table[[#This Row],[price]]*delivered_orders_table[[#This Row],[quantity]]</f>
        <v>2232</v>
      </c>
      <c r="V679">
        <v>14689</v>
      </c>
    </row>
    <row r="680" spans="1:22" hidden="1" x14ac:dyDescent="0.3">
      <c r="A680">
        <v>92924837</v>
      </c>
      <c r="B680">
        <v>877572</v>
      </c>
      <c r="C680">
        <v>409365</v>
      </c>
      <c r="D680">
        <v>13033</v>
      </c>
      <c r="E680">
        <v>5303</v>
      </c>
      <c r="F680">
        <v>2</v>
      </c>
      <c r="G680">
        <v>0</v>
      </c>
      <c r="H680">
        <v>0</v>
      </c>
      <c r="I680" s="15">
        <v>45277</v>
      </c>
      <c r="J680" s="11">
        <v>45277</v>
      </c>
      <c r="K680">
        <v>7</v>
      </c>
      <c r="L680" t="s">
        <v>308</v>
      </c>
      <c r="M680" t="s">
        <v>39</v>
      </c>
      <c r="N680" t="s">
        <v>15</v>
      </c>
      <c r="O680">
        <v>26066</v>
      </c>
      <c r="P680" t="s">
        <v>22</v>
      </c>
      <c r="Q680">
        <v>15460</v>
      </c>
      <c r="R680" s="16">
        <f>delivered_orders_table[[#This Row],[price]]*delivered_orders_table[[#This Row],[quantity]]</f>
        <v>26066</v>
      </c>
      <c r="V680">
        <v>62084</v>
      </c>
    </row>
    <row r="681" spans="1:22" hidden="1" x14ac:dyDescent="0.3">
      <c r="A681">
        <v>55610493</v>
      </c>
      <c r="B681">
        <v>877572</v>
      </c>
      <c r="C681">
        <v>694312</v>
      </c>
      <c r="D681">
        <v>18894</v>
      </c>
      <c r="E681">
        <v>5303</v>
      </c>
      <c r="F681">
        <v>2</v>
      </c>
      <c r="G681">
        <v>0</v>
      </c>
      <c r="H681">
        <v>0</v>
      </c>
      <c r="I681" s="15">
        <v>45273</v>
      </c>
      <c r="J681" s="11">
        <v>45273</v>
      </c>
      <c r="K681">
        <v>7</v>
      </c>
      <c r="L681" t="s">
        <v>79</v>
      </c>
      <c r="M681" t="s">
        <v>39</v>
      </c>
      <c r="N681" t="s">
        <v>17</v>
      </c>
      <c r="O681">
        <v>37788</v>
      </c>
      <c r="P681" t="s">
        <v>23</v>
      </c>
      <c r="Q681">
        <v>27182</v>
      </c>
      <c r="R681" s="16">
        <f>delivered_orders_table[[#This Row],[price]]*delivered_orders_table[[#This Row],[quantity]]</f>
        <v>37788</v>
      </c>
      <c r="V681">
        <v>22274</v>
      </c>
    </row>
    <row r="682" spans="1:22" hidden="1" x14ac:dyDescent="0.3">
      <c r="A682">
        <v>14180968</v>
      </c>
      <c r="B682">
        <v>877572</v>
      </c>
      <c r="C682">
        <v>660295</v>
      </c>
      <c r="D682">
        <v>2231</v>
      </c>
      <c r="E682">
        <v>5303</v>
      </c>
      <c r="F682">
        <v>1</v>
      </c>
      <c r="G682">
        <v>223.1</v>
      </c>
      <c r="H682">
        <v>10</v>
      </c>
      <c r="I682" s="15">
        <v>45287</v>
      </c>
      <c r="J682" s="11">
        <v>45287</v>
      </c>
      <c r="K682">
        <v>3</v>
      </c>
      <c r="L682" t="s">
        <v>208</v>
      </c>
      <c r="M682" t="s">
        <v>39</v>
      </c>
      <c r="N682" t="s">
        <v>16</v>
      </c>
      <c r="O682">
        <v>2007.9</v>
      </c>
      <c r="P682" t="s">
        <v>22</v>
      </c>
      <c r="Q682">
        <v>-3295.1</v>
      </c>
      <c r="R682" s="16">
        <f>delivered_orders_table[[#This Row],[price]]*delivered_orders_table[[#This Row],[quantity]]</f>
        <v>2231</v>
      </c>
      <c r="V682">
        <v>39012</v>
      </c>
    </row>
    <row r="683" spans="1:22" hidden="1" x14ac:dyDescent="0.3">
      <c r="A683">
        <v>69329732</v>
      </c>
      <c r="B683">
        <v>877572</v>
      </c>
      <c r="C683">
        <v>937801</v>
      </c>
      <c r="D683">
        <v>1882</v>
      </c>
      <c r="E683">
        <v>5303</v>
      </c>
      <c r="F683">
        <v>4</v>
      </c>
      <c r="G683">
        <v>0</v>
      </c>
      <c r="H683">
        <v>0</v>
      </c>
      <c r="I683" s="15">
        <v>45284</v>
      </c>
      <c r="J683" s="11">
        <v>45284</v>
      </c>
      <c r="K683">
        <v>2</v>
      </c>
      <c r="L683" t="s">
        <v>414</v>
      </c>
      <c r="M683" t="s">
        <v>39</v>
      </c>
      <c r="N683" t="s">
        <v>15</v>
      </c>
      <c r="O683">
        <v>7528</v>
      </c>
      <c r="P683" t="s">
        <v>23</v>
      </c>
      <c r="Q683">
        <v>-13684</v>
      </c>
      <c r="R683" s="16">
        <f>delivered_orders_table[[#This Row],[price]]*delivered_orders_table[[#This Row],[quantity]]</f>
        <v>7528</v>
      </c>
      <c r="V683">
        <v>14865</v>
      </c>
    </row>
    <row r="684" spans="1:22" hidden="1" x14ac:dyDescent="0.3">
      <c r="A684">
        <v>38195995</v>
      </c>
      <c r="B684">
        <v>877572</v>
      </c>
      <c r="C684">
        <v>564552</v>
      </c>
      <c r="D684">
        <v>5014</v>
      </c>
      <c r="E684">
        <v>5303</v>
      </c>
      <c r="F684">
        <v>4</v>
      </c>
      <c r="G684">
        <v>2005.6</v>
      </c>
      <c r="H684">
        <v>10</v>
      </c>
      <c r="I684" s="15">
        <v>45258</v>
      </c>
      <c r="J684" s="11">
        <v>45258</v>
      </c>
      <c r="K684">
        <v>3</v>
      </c>
      <c r="L684" t="s">
        <v>314</v>
      </c>
      <c r="M684" t="s">
        <v>39</v>
      </c>
      <c r="N684" t="s">
        <v>17</v>
      </c>
      <c r="O684">
        <v>18050.400000000001</v>
      </c>
      <c r="P684" t="s">
        <v>20</v>
      </c>
      <c r="Q684">
        <v>-3161.6</v>
      </c>
      <c r="R684" s="16">
        <f>delivered_orders_table[[#This Row],[price]]*delivered_orders_table[[#This Row],[quantity]]</f>
        <v>20056</v>
      </c>
      <c r="V684">
        <v>934</v>
      </c>
    </row>
    <row r="685" spans="1:22" hidden="1" x14ac:dyDescent="0.3">
      <c r="A685">
        <v>70858653</v>
      </c>
      <c r="B685">
        <v>388389</v>
      </c>
      <c r="C685">
        <v>943596</v>
      </c>
      <c r="D685">
        <v>16177</v>
      </c>
      <c r="E685">
        <v>1807</v>
      </c>
      <c r="F685">
        <v>1</v>
      </c>
      <c r="G685">
        <v>2426.5500000000002</v>
      </c>
      <c r="H685">
        <v>15</v>
      </c>
      <c r="I685" s="15">
        <v>45289</v>
      </c>
      <c r="J685" s="11">
        <v>45289</v>
      </c>
      <c r="K685">
        <v>1</v>
      </c>
      <c r="L685" t="s">
        <v>208</v>
      </c>
      <c r="M685" t="s">
        <v>39</v>
      </c>
      <c r="N685" t="s">
        <v>15</v>
      </c>
      <c r="O685">
        <v>13750.45</v>
      </c>
      <c r="P685" t="s">
        <v>20</v>
      </c>
      <c r="Q685">
        <v>11943.45</v>
      </c>
      <c r="R685" s="16">
        <f>delivered_orders_table[[#This Row],[price]]*delivered_orders_table[[#This Row],[quantity]]</f>
        <v>16177</v>
      </c>
      <c r="V685">
        <v>5394</v>
      </c>
    </row>
    <row r="686" spans="1:22" hidden="1" x14ac:dyDescent="0.3">
      <c r="A686">
        <v>26357665</v>
      </c>
      <c r="B686">
        <v>388389</v>
      </c>
      <c r="C686">
        <v>761091</v>
      </c>
      <c r="D686">
        <v>12786</v>
      </c>
      <c r="E686">
        <v>1807</v>
      </c>
      <c r="F686">
        <v>1</v>
      </c>
      <c r="G686">
        <v>639.29999999999995</v>
      </c>
      <c r="H686">
        <v>5</v>
      </c>
      <c r="I686" s="15">
        <v>45267</v>
      </c>
      <c r="J686" s="11">
        <v>45267</v>
      </c>
      <c r="K686">
        <v>1</v>
      </c>
      <c r="L686" t="s">
        <v>482</v>
      </c>
      <c r="M686" t="s">
        <v>39</v>
      </c>
      <c r="N686" t="s">
        <v>15</v>
      </c>
      <c r="O686">
        <v>12146.7</v>
      </c>
      <c r="P686" t="s">
        <v>24</v>
      </c>
      <c r="Q686">
        <v>10339.700000000001</v>
      </c>
      <c r="R686" s="16">
        <f>delivered_orders_table[[#This Row],[price]]*delivered_orders_table[[#This Row],[quantity]]</f>
        <v>12786</v>
      </c>
      <c r="V686">
        <v>10722</v>
      </c>
    </row>
    <row r="687" spans="1:22" hidden="1" x14ac:dyDescent="0.3">
      <c r="A687">
        <v>22539748</v>
      </c>
      <c r="B687">
        <v>388389</v>
      </c>
      <c r="C687">
        <v>864001</v>
      </c>
      <c r="D687">
        <v>3851</v>
      </c>
      <c r="E687">
        <v>1807</v>
      </c>
      <c r="F687">
        <v>1</v>
      </c>
      <c r="G687">
        <v>192.55</v>
      </c>
      <c r="H687">
        <v>5</v>
      </c>
      <c r="I687" s="15">
        <v>45277</v>
      </c>
      <c r="J687" s="11">
        <v>45277</v>
      </c>
      <c r="K687">
        <v>3</v>
      </c>
      <c r="L687" t="s">
        <v>79</v>
      </c>
      <c r="M687" t="s">
        <v>39</v>
      </c>
      <c r="N687" t="s">
        <v>17</v>
      </c>
      <c r="O687">
        <v>3658.45</v>
      </c>
      <c r="P687" t="s">
        <v>21</v>
      </c>
      <c r="Q687">
        <v>1851.45</v>
      </c>
      <c r="R687" s="16">
        <f>delivered_orders_table[[#This Row],[price]]*delivered_orders_table[[#This Row],[quantity]]</f>
        <v>3851</v>
      </c>
      <c r="V687">
        <v>15632</v>
      </c>
    </row>
    <row r="688" spans="1:22" hidden="1" x14ac:dyDescent="0.3">
      <c r="A688">
        <v>48668339</v>
      </c>
      <c r="B688">
        <v>388389</v>
      </c>
      <c r="C688">
        <v>727778</v>
      </c>
      <c r="D688">
        <v>18412</v>
      </c>
      <c r="E688">
        <v>1807</v>
      </c>
      <c r="F688">
        <v>1</v>
      </c>
      <c r="G688">
        <v>0</v>
      </c>
      <c r="H688">
        <v>0</v>
      </c>
      <c r="I688" s="15">
        <v>45259</v>
      </c>
      <c r="J688" s="11">
        <v>45259</v>
      </c>
      <c r="K688">
        <v>4</v>
      </c>
      <c r="L688" t="s">
        <v>467</v>
      </c>
      <c r="M688" t="s">
        <v>39</v>
      </c>
      <c r="N688" t="s">
        <v>152</v>
      </c>
      <c r="O688">
        <v>18412</v>
      </c>
      <c r="P688" t="s">
        <v>21</v>
      </c>
      <c r="Q688">
        <v>16605</v>
      </c>
      <c r="R688" s="16">
        <f>delivered_orders_table[[#This Row],[price]]*delivered_orders_table[[#This Row],[quantity]]</f>
        <v>18412</v>
      </c>
      <c r="V688">
        <v>29452</v>
      </c>
    </row>
    <row r="689" spans="1:22" hidden="1" x14ac:dyDescent="0.3">
      <c r="A689">
        <v>83989546</v>
      </c>
      <c r="B689">
        <v>388389</v>
      </c>
      <c r="C689">
        <v>887603</v>
      </c>
      <c r="D689">
        <v>18388</v>
      </c>
      <c r="E689">
        <v>1807</v>
      </c>
      <c r="F689">
        <v>1</v>
      </c>
      <c r="G689">
        <v>1838.8</v>
      </c>
      <c r="H689">
        <v>10</v>
      </c>
      <c r="I689" s="15">
        <v>45267</v>
      </c>
      <c r="J689" s="11">
        <v>45267</v>
      </c>
      <c r="K689">
        <v>2</v>
      </c>
      <c r="L689" t="s">
        <v>387</v>
      </c>
      <c r="M689" t="s">
        <v>39</v>
      </c>
      <c r="N689" t="s">
        <v>15</v>
      </c>
      <c r="O689">
        <v>16549.2</v>
      </c>
      <c r="P689" t="s">
        <v>23</v>
      </c>
      <c r="Q689">
        <v>14742.2</v>
      </c>
      <c r="R689" s="16">
        <f>delivered_orders_table[[#This Row],[price]]*delivered_orders_table[[#This Row],[quantity]]</f>
        <v>18388</v>
      </c>
      <c r="V689">
        <v>16806</v>
      </c>
    </row>
    <row r="690" spans="1:22" hidden="1" x14ac:dyDescent="0.3">
      <c r="A690">
        <v>87446468</v>
      </c>
      <c r="B690">
        <v>388389</v>
      </c>
      <c r="C690">
        <v>854280</v>
      </c>
      <c r="D690">
        <v>9327</v>
      </c>
      <c r="E690">
        <v>1807</v>
      </c>
      <c r="F690">
        <v>4</v>
      </c>
      <c r="G690">
        <v>3730.8</v>
      </c>
      <c r="H690">
        <v>10</v>
      </c>
      <c r="I690" s="15">
        <v>45261</v>
      </c>
      <c r="J690" s="11">
        <v>45261</v>
      </c>
      <c r="K690">
        <v>5</v>
      </c>
      <c r="L690" t="s">
        <v>384</v>
      </c>
      <c r="M690" t="s">
        <v>39</v>
      </c>
      <c r="N690" t="s">
        <v>15</v>
      </c>
      <c r="O690">
        <v>33577.199999999997</v>
      </c>
      <c r="P690" t="s">
        <v>23</v>
      </c>
      <c r="Q690">
        <v>26349.200000000001</v>
      </c>
      <c r="R690" s="16">
        <f>delivered_orders_table[[#This Row],[price]]*delivered_orders_table[[#This Row],[quantity]]</f>
        <v>37308</v>
      </c>
      <c r="V690">
        <v>30340</v>
      </c>
    </row>
    <row r="691" spans="1:22" hidden="1" x14ac:dyDescent="0.3">
      <c r="A691">
        <v>59512272</v>
      </c>
      <c r="B691">
        <v>388389</v>
      </c>
      <c r="C691">
        <v>683220</v>
      </c>
      <c r="D691">
        <v>16653</v>
      </c>
      <c r="E691">
        <v>1807</v>
      </c>
      <c r="F691">
        <v>1</v>
      </c>
      <c r="G691">
        <v>1665.3</v>
      </c>
      <c r="H691">
        <v>10</v>
      </c>
      <c r="I691" s="15">
        <v>45268</v>
      </c>
      <c r="J691" s="11">
        <v>45268</v>
      </c>
      <c r="K691">
        <v>1</v>
      </c>
      <c r="L691" t="s">
        <v>387</v>
      </c>
      <c r="M691" t="s">
        <v>39</v>
      </c>
      <c r="N691" t="s">
        <v>17</v>
      </c>
      <c r="O691">
        <v>14987.7</v>
      </c>
      <c r="P691" t="s">
        <v>21</v>
      </c>
      <c r="Q691">
        <v>13180.7</v>
      </c>
      <c r="R691" s="16">
        <f>delivered_orders_table[[#This Row],[price]]*delivered_orders_table[[#This Row],[quantity]]</f>
        <v>16653</v>
      </c>
      <c r="V691">
        <v>19792</v>
      </c>
    </row>
    <row r="692" spans="1:22" hidden="1" x14ac:dyDescent="0.3">
      <c r="A692">
        <v>14237322</v>
      </c>
      <c r="B692">
        <v>356787</v>
      </c>
      <c r="C692">
        <v>540881</v>
      </c>
      <c r="D692">
        <v>16526</v>
      </c>
      <c r="E692">
        <v>6320</v>
      </c>
      <c r="F692">
        <v>1</v>
      </c>
      <c r="G692">
        <v>0</v>
      </c>
      <c r="H692">
        <v>0</v>
      </c>
      <c r="I692" s="15">
        <v>45262</v>
      </c>
      <c r="J692" s="11">
        <v>45262</v>
      </c>
      <c r="K692">
        <v>7</v>
      </c>
      <c r="L692" t="s">
        <v>387</v>
      </c>
      <c r="M692" t="s">
        <v>39</v>
      </c>
      <c r="N692" t="s">
        <v>15</v>
      </c>
      <c r="O692">
        <v>16526</v>
      </c>
      <c r="P692" t="s">
        <v>22</v>
      </c>
      <c r="Q692">
        <v>10206</v>
      </c>
      <c r="R692" s="16">
        <f>delivered_orders_table[[#This Row],[price]]*delivered_orders_table[[#This Row],[quantity]]</f>
        <v>16526</v>
      </c>
      <c r="V692">
        <v>13603</v>
      </c>
    </row>
    <row r="693" spans="1:22" hidden="1" x14ac:dyDescent="0.3">
      <c r="A693">
        <v>87641510</v>
      </c>
      <c r="B693">
        <v>356787</v>
      </c>
      <c r="C693">
        <v>295513</v>
      </c>
      <c r="D693">
        <v>14845</v>
      </c>
      <c r="E693">
        <v>6320</v>
      </c>
      <c r="F693">
        <v>1</v>
      </c>
      <c r="G693">
        <v>742.25</v>
      </c>
      <c r="H693">
        <v>5</v>
      </c>
      <c r="I693" s="15">
        <v>45270</v>
      </c>
      <c r="J693" s="11">
        <v>45270</v>
      </c>
      <c r="K693">
        <v>7</v>
      </c>
      <c r="L693" t="s">
        <v>78</v>
      </c>
      <c r="M693" t="s">
        <v>39</v>
      </c>
      <c r="N693" t="s">
        <v>16</v>
      </c>
      <c r="O693">
        <v>14102.75</v>
      </c>
      <c r="P693" t="s">
        <v>21</v>
      </c>
      <c r="Q693">
        <v>7782.75</v>
      </c>
      <c r="R693" s="16">
        <f>delivered_orders_table[[#This Row],[price]]*delivered_orders_table[[#This Row],[quantity]]</f>
        <v>14845</v>
      </c>
      <c r="V693">
        <v>17296</v>
      </c>
    </row>
    <row r="694" spans="1:22" hidden="1" x14ac:dyDescent="0.3">
      <c r="A694">
        <v>62868861</v>
      </c>
      <c r="B694">
        <v>356787</v>
      </c>
      <c r="C694">
        <v>233362</v>
      </c>
      <c r="D694">
        <v>6167</v>
      </c>
      <c r="E694">
        <v>6320</v>
      </c>
      <c r="F694">
        <v>4</v>
      </c>
      <c r="G694">
        <v>0</v>
      </c>
      <c r="H694">
        <v>0</v>
      </c>
      <c r="I694" s="15">
        <v>45282</v>
      </c>
      <c r="J694" s="11">
        <v>45282</v>
      </c>
      <c r="K694">
        <v>5</v>
      </c>
      <c r="L694" t="s">
        <v>156</v>
      </c>
      <c r="M694" t="s">
        <v>39</v>
      </c>
      <c r="N694" t="s">
        <v>15</v>
      </c>
      <c r="O694">
        <v>24668</v>
      </c>
      <c r="P694" t="s">
        <v>21</v>
      </c>
      <c r="Q694">
        <v>-612</v>
      </c>
      <c r="R694" s="16">
        <f>delivered_orders_table[[#This Row],[price]]*delivered_orders_table[[#This Row],[quantity]]</f>
        <v>24668</v>
      </c>
      <c r="V694">
        <v>5236</v>
      </c>
    </row>
    <row r="695" spans="1:22" hidden="1" x14ac:dyDescent="0.3">
      <c r="A695">
        <v>27268907</v>
      </c>
      <c r="B695">
        <v>356787</v>
      </c>
      <c r="C695">
        <v>887247</v>
      </c>
      <c r="D695">
        <v>4188</v>
      </c>
      <c r="E695">
        <v>6320</v>
      </c>
      <c r="F695">
        <v>1</v>
      </c>
      <c r="G695">
        <v>0</v>
      </c>
      <c r="H695">
        <v>0</v>
      </c>
      <c r="I695" s="15">
        <v>45282</v>
      </c>
      <c r="J695" s="11">
        <v>45282</v>
      </c>
      <c r="K695">
        <v>2</v>
      </c>
      <c r="L695" t="s">
        <v>308</v>
      </c>
      <c r="M695" t="s">
        <v>39</v>
      </c>
      <c r="N695" t="s">
        <v>15</v>
      </c>
      <c r="O695">
        <v>4188</v>
      </c>
      <c r="P695" t="s">
        <v>21</v>
      </c>
      <c r="Q695">
        <v>-2132</v>
      </c>
      <c r="R695" s="16">
        <f>delivered_orders_table[[#This Row],[price]]*delivered_orders_table[[#This Row],[quantity]]</f>
        <v>4188</v>
      </c>
      <c r="V695">
        <v>1889</v>
      </c>
    </row>
    <row r="696" spans="1:22" hidden="1" x14ac:dyDescent="0.3">
      <c r="A696">
        <v>37383505</v>
      </c>
      <c r="B696">
        <v>356787</v>
      </c>
      <c r="C696">
        <v>419162</v>
      </c>
      <c r="D696">
        <v>7298</v>
      </c>
      <c r="E696">
        <v>6320</v>
      </c>
      <c r="F696">
        <v>3</v>
      </c>
      <c r="G696">
        <v>4378.8</v>
      </c>
      <c r="H696">
        <v>20</v>
      </c>
      <c r="I696" s="15">
        <v>45276</v>
      </c>
      <c r="J696" s="11">
        <v>45276</v>
      </c>
      <c r="K696">
        <v>2</v>
      </c>
      <c r="L696" t="s">
        <v>477</v>
      </c>
      <c r="M696" t="s">
        <v>39</v>
      </c>
      <c r="N696" t="s">
        <v>15</v>
      </c>
      <c r="O696">
        <v>17515.2</v>
      </c>
      <c r="P696" t="s">
        <v>22</v>
      </c>
      <c r="Q696">
        <v>-1444.8</v>
      </c>
      <c r="R696" s="16">
        <f>delivered_orders_table[[#This Row],[price]]*delivered_orders_table[[#This Row],[quantity]]</f>
        <v>21894</v>
      </c>
      <c r="V696">
        <v>5042</v>
      </c>
    </row>
    <row r="697" spans="1:22" hidden="1" x14ac:dyDescent="0.3">
      <c r="A697">
        <v>96213226</v>
      </c>
      <c r="B697">
        <v>356787</v>
      </c>
      <c r="C697">
        <v>579818</v>
      </c>
      <c r="D697">
        <v>659</v>
      </c>
      <c r="E697">
        <v>6320</v>
      </c>
      <c r="F697">
        <v>2</v>
      </c>
      <c r="G697">
        <v>263.60000000000002</v>
      </c>
      <c r="H697">
        <v>20</v>
      </c>
      <c r="I697" s="15">
        <v>45273</v>
      </c>
      <c r="J697" s="11">
        <v>45273</v>
      </c>
      <c r="K697">
        <v>2</v>
      </c>
      <c r="L697" t="s">
        <v>194</v>
      </c>
      <c r="M697" t="s">
        <v>39</v>
      </c>
      <c r="N697" t="s">
        <v>15</v>
      </c>
      <c r="O697">
        <v>1054.4000000000001</v>
      </c>
      <c r="P697" t="s">
        <v>21</v>
      </c>
      <c r="Q697">
        <v>-11585.6</v>
      </c>
      <c r="R697" s="16">
        <f>delivered_orders_table[[#This Row],[price]]*delivered_orders_table[[#This Row],[quantity]]</f>
        <v>1318</v>
      </c>
      <c r="V697">
        <v>34138</v>
      </c>
    </row>
    <row r="698" spans="1:22" hidden="1" x14ac:dyDescent="0.3">
      <c r="A698">
        <v>36040410</v>
      </c>
      <c r="B698">
        <v>356787</v>
      </c>
      <c r="C698">
        <v>884488</v>
      </c>
      <c r="D698">
        <v>18462</v>
      </c>
      <c r="E698">
        <v>6320</v>
      </c>
      <c r="F698">
        <v>2</v>
      </c>
      <c r="G698">
        <v>3692.4</v>
      </c>
      <c r="H698">
        <v>10</v>
      </c>
      <c r="I698" s="15">
        <v>45263</v>
      </c>
      <c r="J698" s="11">
        <v>45263</v>
      </c>
      <c r="K698">
        <v>7</v>
      </c>
      <c r="L698" t="s">
        <v>388</v>
      </c>
      <c r="M698" t="s">
        <v>39</v>
      </c>
      <c r="N698" t="s">
        <v>16</v>
      </c>
      <c r="O698">
        <v>33231.599999999999</v>
      </c>
      <c r="P698" t="s">
        <v>23</v>
      </c>
      <c r="Q698">
        <v>20591.599999999999</v>
      </c>
      <c r="R698" s="16">
        <f>delivered_orders_table[[#This Row],[price]]*delivered_orders_table[[#This Row],[quantity]]</f>
        <v>36924</v>
      </c>
      <c r="V698">
        <v>17313</v>
      </c>
    </row>
    <row r="699" spans="1:22" hidden="1" x14ac:dyDescent="0.3">
      <c r="A699">
        <v>63792364</v>
      </c>
      <c r="B699">
        <v>356787</v>
      </c>
      <c r="C699">
        <v>366316</v>
      </c>
      <c r="D699">
        <v>6698</v>
      </c>
      <c r="E699">
        <v>6320</v>
      </c>
      <c r="F699">
        <v>1</v>
      </c>
      <c r="G699">
        <v>0</v>
      </c>
      <c r="H699">
        <v>0</v>
      </c>
      <c r="I699" s="15">
        <v>45288</v>
      </c>
      <c r="J699" s="11">
        <v>45288</v>
      </c>
      <c r="K699">
        <v>3</v>
      </c>
      <c r="L699" t="s">
        <v>223</v>
      </c>
      <c r="M699" t="s">
        <v>39</v>
      </c>
      <c r="N699" t="s">
        <v>16</v>
      </c>
      <c r="O699">
        <v>6698</v>
      </c>
      <c r="P699" t="s">
        <v>20</v>
      </c>
      <c r="Q699">
        <v>378</v>
      </c>
      <c r="R699" s="16">
        <f>delivered_orders_table[[#This Row],[price]]*delivered_orders_table[[#This Row],[quantity]]</f>
        <v>6698</v>
      </c>
      <c r="V699">
        <v>27867</v>
      </c>
    </row>
    <row r="700" spans="1:22" hidden="1" x14ac:dyDescent="0.3">
      <c r="A700">
        <v>26944487</v>
      </c>
      <c r="B700">
        <v>356787</v>
      </c>
      <c r="C700">
        <v>348213</v>
      </c>
      <c r="D700">
        <v>15560</v>
      </c>
      <c r="E700">
        <v>6320</v>
      </c>
      <c r="F700">
        <v>2</v>
      </c>
      <c r="G700">
        <v>0</v>
      </c>
      <c r="H700">
        <v>0</v>
      </c>
      <c r="I700" s="15">
        <v>45271</v>
      </c>
      <c r="J700" s="11">
        <v>45271</v>
      </c>
      <c r="K700">
        <v>4</v>
      </c>
      <c r="L700" t="s">
        <v>194</v>
      </c>
      <c r="M700" t="s">
        <v>39</v>
      </c>
      <c r="N700" t="s">
        <v>18</v>
      </c>
      <c r="O700">
        <v>31120</v>
      </c>
      <c r="P700" t="s">
        <v>23</v>
      </c>
      <c r="Q700">
        <v>18480</v>
      </c>
      <c r="R700" s="16">
        <f>delivered_orders_table[[#This Row],[price]]*delivered_orders_table[[#This Row],[quantity]]</f>
        <v>31120</v>
      </c>
      <c r="V700">
        <v>25984</v>
      </c>
    </row>
    <row r="701" spans="1:22" hidden="1" x14ac:dyDescent="0.3">
      <c r="A701">
        <v>42713008</v>
      </c>
      <c r="B701">
        <v>356787</v>
      </c>
      <c r="C701">
        <v>944162</v>
      </c>
      <c r="D701">
        <v>17708</v>
      </c>
      <c r="E701">
        <v>6320</v>
      </c>
      <c r="F701">
        <v>1</v>
      </c>
      <c r="G701">
        <v>0</v>
      </c>
      <c r="H701">
        <v>0</v>
      </c>
      <c r="I701" s="15">
        <v>45284</v>
      </c>
      <c r="J701" s="11">
        <v>45284</v>
      </c>
      <c r="K701">
        <v>4</v>
      </c>
      <c r="L701" t="s">
        <v>45</v>
      </c>
      <c r="M701" t="s">
        <v>39</v>
      </c>
      <c r="N701" t="s">
        <v>15</v>
      </c>
      <c r="O701">
        <v>17708</v>
      </c>
      <c r="P701" t="s">
        <v>23</v>
      </c>
      <c r="Q701">
        <v>11388</v>
      </c>
      <c r="R701" s="16">
        <f>delivered_orders_table[[#This Row],[price]]*delivered_orders_table[[#This Row],[quantity]]</f>
        <v>17708</v>
      </c>
      <c r="V701">
        <v>21982</v>
      </c>
    </row>
    <row r="702" spans="1:22" hidden="1" x14ac:dyDescent="0.3">
      <c r="A702">
        <v>63121477</v>
      </c>
      <c r="B702">
        <v>356787</v>
      </c>
      <c r="C702">
        <v>237812</v>
      </c>
      <c r="D702">
        <v>3640</v>
      </c>
      <c r="E702">
        <v>6320</v>
      </c>
      <c r="F702">
        <v>1</v>
      </c>
      <c r="G702">
        <v>0</v>
      </c>
      <c r="H702">
        <v>0</v>
      </c>
      <c r="I702" s="15">
        <v>45277</v>
      </c>
      <c r="J702" s="11">
        <v>45277</v>
      </c>
      <c r="K702">
        <v>6</v>
      </c>
      <c r="L702" t="s">
        <v>155</v>
      </c>
      <c r="M702" t="s">
        <v>39</v>
      </c>
      <c r="N702" t="s">
        <v>16</v>
      </c>
      <c r="O702">
        <v>3640</v>
      </c>
      <c r="P702" t="s">
        <v>20</v>
      </c>
      <c r="Q702">
        <v>-2680</v>
      </c>
      <c r="R702" s="16">
        <f>delivered_orders_table[[#This Row],[price]]*delivered_orders_table[[#This Row],[quantity]]</f>
        <v>3640</v>
      </c>
      <c r="V702">
        <v>24586</v>
      </c>
    </row>
    <row r="703" spans="1:22" hidden="1" x14ac:dyDescent="0.3">
      <c r="A703">
        <v>90233330</v>
      </c>
      <c r="B703">
        <v>334053</v>
      </c>
      <c r="C703">
        <v>343928</v>
      </c>
      <c r="D703">
        <v>5996</v>
      </c>
      <c r="E703">
        <v>6716</v>
      </c>
      <c r="F703">
        <v>2</v>
      </c>
      <c r="G703">
        <v>0</v>
      </c>
      <c r="H703">
        <v>0</v>
      </c>
      <c r="I703" s="15">
        <v>45270</v>
      </c>
      <c r="J703" s="11">
        <v>45270</v>
      </c>
      <c r="K703">
        <v>4</v>
      </c>
      <c r="L703" t="s">
        <v>391</v>
      </c>
      <c r="M703" t="s">
        <v>39</v>
      </c>
      <c r="N703" t="s">
        <v>15</v>
      </c>
      <c r="O703">
        <v>11992</v>
      </c>
      <c r="P703" t="s">
        <v>22</v>
      </c>
      <c r="Q703">
        <v>-1440</v>
      </c>
      <c r="R703" s="16">
        <f>delivered_orders_table[[#This Row],[price]]*delivered_orders_table[[#This Row],[quantity]]</f>
        <v>11992</v>
      </c>
      <c r="V703">
        <v>39918</v>
      </c>
    </row>
    <row r="704" spans="1:22" hidden="1" x14ac:dyDescent="0.3">
      <c r="A704">
        <v>39888974</v>
      </c>
      <c r="B704">
        <v>334053</v>
      </c>
      <c r="C704">
        <v>503662</v>
      </c>
      <c r="D704">
        <v>1139</v>
      </c>
      <c r="E704">
        <v>6716</v>
      </c>
      <c r="F704">
        <v>4</v>
      </c>
      <c r="G704">
        <v>455.6</v>
      </c>
      <c r="H704">
        <v>10</v>
      </c>
      <c r="I704" s="15">
        <v>45267</v>
      </c>
      <c r="J704" s="11">
        <v>45267</v>
      </c>
      <c r="K704">
        <v>4</v>
      </c>
      <c r="L704" t="s">
        <v>317</v>
      </c>
      <c r="M704" t="s">
        <v>39</v>
      </c>
      <c r="N704" t="s">
        <v>15</v>
      </c>
      <c r="O704">
        <v>4100.3999999999996</v>
      </c>
      <c r="P704" t="s">
        <v>23</v>
      </c>
      <c r="Q704">
        <v>-22763.599999999999</v>
      </c>
      <c r="R704" s="16">
        <f>delivered_orders_table[[#This Row],[price]]*delivered_orders_table[[#This Row],[quantity]]</f>
        <v>4556</v>
      </c>
      <c r="V704">
        <v>29412</v>
      </c>
    </row>
    <row r="705" spans="1:22" hidden="1" x14ac:dyDescent="0.3">
      <c r="A705">
        <v>98707076</v>
      </c>
      <c r="B705">
        <v>334053</v>
      </c>
      <c r="C705">
        <v>666509</v>
      </c>
      <c r="D705">
        <v>750</v>
      </c>
      <c r="E705">
        <v>6716</v>
      </c>
      <c r="F705">
        <v>1</v>
      </c>
      <c r="G705">
        <v>37.5</v>
      </c>
      <c r="H705">
        <v>5</v>
      </c>
      <c r="I705" s="15">
        <v>45256</v>
      </c>
      <c r="J705" s="11">
        <v>45256</v>
      </c>
      <c r="K705">
        <v>5</v>
      </c>
      <c r="L705" t="s">
        <v>314</v>
      </c>
      <c r="M705" t="s">
        <v>39</v>
      </c>
      <c r="N705" t="s">
        <v>18</v>
      </c>
      <c r="O705">
        <v>712.5</v>
      </c>
      <c r="P705" t="s">
        <v>23</v>
      </c>
      <c r="Q705">
        <v>-6003.5</v>
      </c>
      <c r="R705" s="16">
        <f>delivered_orders_table[[#This Row],[price]]*delivered_orders_table[[#This Row],[quantity]]</f>
        <v>750</v>
      </c>
      <c r="V705">
        <v>24038</v>
      </c>
    </row>
    <row r="706" spans="1:22" hidden="1" x14ac:dyDescent="0.3">
      <c r="A706">
        <v>83659258</v>
      </c>
      <c r="B706">
        <v>334053</v>
      </c>
      <c r="C706">
        <v>980009</v>
      </c>
      <c r="D706">
        <v>14162</v>
      </c>
      <c r="E706">
        <v>6716</v>
      </c>
      <c r="F706">
        <v>1</v>
      </c>
      <c r="G706">
        <v>0</v>
      </c>
      <c r="H706">
        <v>0</v>
      </c>
      <c r="I706" s="15">
        <v>45265</v>
      </c>
      <c r="J706" s="11">
        <v>45265</v>
      </c>
      <c r="K706">
        <v>2</v>
      </c>
      <c r="L706" t="s">
        <v>528</v>
      </c>
      <c r="M706" t="s">
        <v>39</v>
      </c>
      <c r="N706" t="s">
        <v>16</v>
      </c>
      <c r="O706">
        <v>14162</v>
      </c>
      <c r="P706" t="s">
        <v>22</v>
      </c>
      <c r="Q706">
        <v>7446</v>
      </c>
      <c r="R706" s="16">
        <f>delivered_orders_table[[#This Row],[price]]*delivered_orders_table[[#This Row],[quantity]]</f>
        <v>14162</v>
      </c>
      <c r="V706">
        <v>40857</v>
      </c>
    </row>
    <row r="707" spans="1:22" hidden="1" x14ac:dyDescent="0.3">
      <c r="A707">
        <v>41645597</v>
      </c>
      <c r="B707">
        <v>334053</v>
      </c>
      <c r="C707">
        <v>616760</v>
      </c>
      <c r="D707">
        <v>8191</v>
      </c>
      <c r="E707">
        <v>6716</v>
      </c>
      <c r="F707">
        <v>3</v>
      </c>
      <c r="G707">
        <v>2457.3000000000002</v>
      </c>
      <c r="H707">
        <v>10</v>
      </c>
      <c r="I707" s="15">
        <v>45285</v>
      </c>
      <c r="J707" s="11">
        <v>45285</v>
      </c>
      <c r="K707">
        <v>4</v>
      </c>
      <c r="L707" t="s">
        <v>207</v>
      </c>
      <c r="M707" t="s">
        <v>39</v>
      </c>
      <c r="N707" t="s">
        <v>15</v>
      </c>
      <c r="O707">
        <v>22115.7</v>
      </c>
      <c r="P707" t="s">
        <v>20</v>
      </c>
      <c r="Q707">
        <v>1967.7</v>
      </c>
      <c r="R707" s="16">
        <f>delivered_orders_table[[#This Row],[price]]*delivered_orders_table[[#This Row],[quantity]]</f>
        <v>24573</v>
      </c>
      <c r="V707">
        <v>67340</v>
      </c>
    </row>
    <row r="708" spans="1:22" hidden="1" x14ac:dyDescent="0.3">
      <c r="A708">
        <v>48260510</v>
      </c>
      <c r="B708">
        <v>334053</v>
      </c>
      <c r="C708">
        <v>414498</v>
      </c>
      <c r="D708">
        <v>13021</v>
      </c>
      <c r="E708">
        <v>6716</v>
      </c>
      <c r="F708">
        <v>2</v>
      </c>
      <c r="G708">
        <v>2604.1999999999998</v>
      </c>
      <c r="H708">
        <v>10</v>
      </c>
      <c r="I708" s="15">
        <v>45284</v>
      </c>
      <c r="J708" s="11">
        <v>45284</v>
      </c>
      <c r="K708">
        <v>3</v>
      </c>
      <c r="L708" t="s">
        <v>156</v>
      </c>
      <c r="M708" t="s">
        <v>39</v>
      </c>
      <c r="N708" t="s">
        <v>15</v>
      </c>
      <c r="O708">
        <v>23437.8</v>
      </c>
      <c r="P708" t="s">
        <v>20</v>
      </c>
      <c r="Q708">
        <v>10005.799999999999</v>
      </c>
      <c r="R708" s="16">
        <f>delivered_orders_table[[#This Row],[price]]*delivered_orders_table[[#This Row],[quantity]]</f>
        <v>26042</v>
      </c>
      <c r="V708">
        <v>6338</v>
      </c>
    </row>
    <row r="709" spans="1:22" hidden="1" x14ac:dyDescent="0.3">
      <c r="A709">
        <v>67985905</v>
      </c>
      <c r="B709">
        <v>334053</v>
      </c>
      <c r="C709">
        <v>825173</v>
      </c>
      <c r="D709">
        <v>13908</v>
      </c>
      <c r="E709">
        <v>6716</v>
      </c>
      <c r="F709">
        <v>1</v>
      </c>
      <c r="G709">
        <v>1390.8</v>
      </c>
      <c r="H709">
        <v>10</v>
      </c>
      <c r="I709" s="15">
        <v>45261</v>
      </c>
      <c r="J709" s="11">
        <v>45261</v>
      </c>
      <c r="K709">
        <v>6</v>
      </c>
      <c r="L709" t="s">
        <v>528</v>
      </c>
      <c r="M709" t="s">
        <v>39</v>
      </c>
      <c r="N709" t="s">
        <v>17</v>
      </c>
      <c r="O709">
        <v>12517.2</v>
      </c>
      <c r="P709" t="s">
        <v>21</v>
      </c>
      <c r="Q709">
        <v>5801.2</v>
      </c>
      <c r="R709" s="16">
        <f>delivered_orders_table[[#This Row],[price]]*delivered_orders_table[[#This Row],[quantity]]</f>
        <v>13908</v>
      </c>
      <c r="V709">
        <v>11694</v>
      </c>
    </row>
    <row r="710" spans="1:22" hidden="1" x14ac:dyDescent="0.3">
      <c r="A710">
        <v>90010790</v>
      </c>
      <c r="B710">
        <v>334053</v>
      </c>
      <c r="C710">
        <v>617885</v>
      </c>
      <c r="D710">
        <v>14668</v>
      </c>
      <c r="E710">
        <v>6716</v>
      </c>
      <c r="F710">
        <v>1</v>
      </c>
      <c r="G710">
        <v>733.4</v>
      </c>
      <c r="H710">
        <v>5</v>
      </c>
      <c r="I710" s="15">
        <v>45281</v>
      </c>
      <c r="J710" s="11">
        <v>45281</v>
      </c>
      <c r="K710">
        <v>6</v>
      </c>
      <c r="L710" t="s">
        <v>156</v>
      </c>
      <c r="M710" t="s">
        <v>39</v>
      </c>
      <c r="N710" t="s">
        <v>15</v>
      </c>
      <c r="O710">
        <v>13934.6</v>
      </c>
      <c r="P710" t="s">
        <v>20</v>
      </c>
      <c r="Q710">
        <v>7218.6</v>
      </c>
      <c r="R710" s="16">
        <f>delivered_orders_table[[#This Row],[price]]*delivered_orders_table[[#This Row],[quantity]]</f>
        <v>14668</v>
      </c>
      <c r="V710">
        <v>5489</v>
      </c>
    </row>
    <row r="711" spans="1:22" hidden="1" x14ac:dyDescent="0.3">
      <c r="A711">
        <v>42035886</v>
      </c>
      <c r="B711">
        <v>334053</v>
      </c>
      <c r="C711">
        <v>708205</v>
      </c>
      <c r="D711">
        <v>2233</v>
      </c>
      <c r="E711">
        <v>6716</v>
      </c>
      <c r="F711">
        <v>4</v>
      </c>
      <c r="G711">
        <v>0</v>
      </c>
      <c r="H711">
        <v>0</v>
      </c>
      <c r="I711" s="15">
        <v>45281</v>
      </c>
      <c r="J711" s="11">
        <v>45281</v>
      </c>
      <c r="K711">
        <v>2</v>
      </c>
      <c r="L711" t="s">
        <v>155</v>
      </c>
      <c r="M711" t="s">
        <v>39</v>
      </c>
      <c r="N711" t="s">
        <v>16</v>
      </c>
      <c r="O711">
        <v>8932</v>
      </c>
      <c r="P711" t="s">
        <v>22</v>
      </c>
      <c r="Q711">
        <v>-17932</v>
      </c>
      <c r="R711" s="16">
        <f>delivered_orders_table[[#This Row],[price]]*delivered_orders_table[[#This Row],[quantity]]</f>
        <v>8932</v>
      </c>
      <c r="V711">
        <v>5717</v>
      </c>
    </row>
    <row r="712" spans="1:22" hidden="1" x14ac:dyDescent="0.3">
      <c r="A712">
        <v>38036618</v>
      </c>
      <c r="B712">
        <v>246316</v>
      </c>
      <c r="C712">
        <v>532918</v>
      </c>
      <c r="D712">
        <v>3641</v>
      </c>
      <c r="E712">
        <v>13689</v>
      </c>
      <c r="F712">
        <v>1</v>
      </c>
      <c r="G712">
        <v>182.05</v>
      </c>
      <c r="H712">
        <v>5</v>
      </c>
      <c r="I712" s="15">
        <v>45275</v>
      </c>
      <c r="J712" s="11">
        <v>45275</v>
      </c>
      <c r="K712">
        <v>3</v>
      </c>
      <c r="L712" t="s">
        <v>477</v>
      </c>
      <c r="M712" t="s">
        <v>39</v>
      </c>
      <c r="N712" t="s">
        <v>17</v>
      </c>
      <c r="O712">
        <v>3458.95</v>
      </c>
      <c r="P712" t="s">
        <v>20</v>
      </c>
      <c r="Q712">
        <v>-10230.049999999999</v>
      </c>
      <c r="R712" s="16">
        <f>delivered_orders_table[[#This Row],[price]]*delivered_orders_table[[#This Row],[quantity]]</f>
        <v>3641</v>
      </c>
      <c r="V712">
        <v>13508</v>
      </c>
    </row>
    <row r="713" spans="1:22" hidden="1" x14ac:dyDescent="0.3">
      <c r="A713">
        <v>50818905</v>
      </c>
      <c r="B713">
        <v>246316</v>
      </c>
      <c r="C713">
        <v>475617</v>
      </c>
      <c r="D713">
        <v>2255</v>
      </c>
      <c r="E713">
        <v>13689</v>
      </c>
      <c r="F713">
        <v>3</v>
      </c>
      <c r="G713">
        <v>0</v>
      </c>
      <c r="H713">
        <v>0</v>
      </c>
      <c r="I713" s="15">
        <v>45277</v>
      </c>
      <c r="J713" s="11">
        <v>45277</v>
      </c>
      <c r="K713">
        <v>5</v>
      </c>
      <c r="L713" t="s">
        <v>134</v>
      </c>
      <c r="M713" t="s">
        <v>39</v>
      </c>
      <c r="N713" t="s">
        <v>16</v>
      </c>
      <c r="O713">
        <v>6765</v>
      </c>
      <c r="P713" t="s">
        <v>20</v>
      </c>
      <c r="Q713">
        <v>-34302</v>
      </c>
      <c r="R713" s="16">
        <f>delivered_orders_table[[#This Row],[price]]*delivered_orders_table[[#This Row],[quantity]]</f>
        <v>6765</v>
      </c>
      <c r="V713">
        <v>2520</v>
      </c>
    </row>
    <row r="714" spans="1:22" hidden="1" x14ac:dyDescent="0.3">
      <c r="A714">
        <v>69849800</v>
      </c>
      <c r="B714">
        <v>246316</v>
      </c>
      <c r="C714">
        <v>875958</v>
      </c>
      <c r="D714">
        <v>18708</v>
      </c>
      <c r="E714">
        <v>13689</v>
      </c>
      <c r="F714">
        <v>2</v>
      </c>
      <c r="G714">
        <v>1870.8</v>
      </c>
      <c r="H714">
        <v>5</v>
      </c>
      <c r="I714" s="15">
        <v>45262</v>
      </c>
      <c r="J714" s="11">
        <v>45262</v>
      </c>
      <c r="K714">
        <v>3</v>
      </c>
      <c r="L714" t="s">
        <v>316</v>
      </c>
      <c r="M714" t="s">
        <v>39</v>
      </c>
      <c r="N714" t="s">
        <v>15</v>
      </c>
      <c r="O714">
        <v>35545.199999999997</v>
      </c>
      <c r="P714" t="s">
        <v>23</v>
      </c>
      <c r="Q714">
        <v>8167.2</v>
      </c>
      <c r="R714" s="16">
        <f>delivered_orders_table[[#This Row],[price]]*delivered_orders_table[[#This Row],[quantity]]</f>
        <v>37416</v>
      </c>
      <c r="V714">
        <v>13132</v>
      </c>
    </row>
    <row r="715" spans="1:22" hidden="1" x14ac:dyDescent="0.3">
      <c r="A715">
        <v>91721371</v>
      </c>
      <c r="B715">
        <v>246316</v>
      </c>
      <c r="C715">
        <v>356826</v>
      </c>
      <c r="D715">
        <v>1239</v>
      </c>
      <c r="E715">
        <v>13689</v>
      </c>
      <c r="F715">
        <v>2</v>
      </c>
      <c r="G715">
        <v>0</v>
      </c>
      <c r="H715">
        <v>0</v>
      </c>
      <c r="I715" s="15">
        <v>45282</v>
      </c>
      <c r="J715" s="11">
        <v>45282</v>
      </c>
      <c r="K715">
        <v>5</v>
      </c>
      <c r="L715" t="s">
        <v>156</v>
      </c>
      <c r="M715" t="s">
        <v>39</v>
      </c>
      <c r="N715" t="s">
        <v>16</v>
      </c>
      <c r="O715">
        <v>2478</v>
      </c>
      <c r="P715" t="s">
        <v>21</v>
      </c>
      <c r="Q715">
        <v>-24900</v>
      </c>
      <c r="R715" s="16">
        <f>delivered_orders_table[[#This Row],[price]]*delivered_orders_table[[#This Row],[quantity]]</f>
        <v>2478</v>
      </c>
      <c r="V715">
        <v>19344</v>
      </c>
    </row>
    <row r="716" spans="1:22" hidden="1" x14ac:dyDescent="0.3">
      <c r="A716">
        <v>29876811</v>
      </c>
      <c r="B716">
        <v>246316</v>
      </c>
      <c r="C716">
        <v>591794</v>
      </c>
      <c r="D716">
        <v>9937</v>
      </c>
      <c r="E716">
        <v>13689</v>
      </c>
      <c r="F716">
        <v>1</v>
      </c>
      <c r="G716">
        <v>0</v>
      </c>
      <c r="H716">
        <v>0</v>
      </c>
      <c r="I716" s="15">
        <v>45284</v>
      </c>
      <c r="J716" s="11">
        <v>45284</v>
      </c>
      <c r="K716">
        <v>4</v>
      </c>
      <c r="L716" t="s">
        <v>45</v>
      </c>
      <c r="M716" t="s">
        <v>39</v>
      </c>
      <c r="N716" t="s">
        <v>16</v>
      </c>
      <c r="O716">
        <v>9937</v>
      </c>
      <c r="P716" t="s">
        <v>22</v>
      </c>
      <c r="Q716">
        <v>-3752</v>
      </c>
      <c r="R716" s="16">
        <f>delivered_orders_table[[#This Row],[price]]*delivered_orders_table[[#This Row],[quantity]]</f>
        <v>9937</v>
      </c>
      <c r="V716">
        <v>14565</v>
      </c>
    </row>
    <row r="717" spans="1:22" hidden="1" x14ac:dyDescent="0.3">
      <c r="A717">
        <v>99889098</v>
      </c>
      <c r="B717">
        <v>246316</v>
      </c>
      <c r="C717">
        <v>240932</v>
      </c>
      <c r="D717">
        <v>4411</v>
      </c>
      <c r="E717">
        <v>13689</v>
      </c>
      <c r="F717">
        <v>2</v>
      </c>
      <c r="G717">
        <v>0</v>
      </c>
      <c r="H717">
        <v>0</v>
      </c>
      <c r="I717" s="15">
        <v>45279</v>
      </c>
      <c r="J717" s="11">
        <v>45279</v>
      </c>
      <c r="K717">
        <v>6</v>
      </c>
      <c r="L717" t="s">
        <v>149</v>
      </c>
      <c r="M717" t="s">
        <v>39</v>
      </c>
      <c r="N717" t="s">
        <v>15</v>
      </c>
      <c r="O717">
        <v>8822</v>
      </c>
      <c r="P717" t="s">
        <v>21</v>
      </c>
      <c r="Q717">
        <v>-18556</v>
      </c>
      <c r="R717" s="16">
        <f>delivered_orders_table[[#This Row],[price]]*delivered_orders_table[[#This Row],[quantity]]</f>
        <v>8822</v>
      </c>
      <c r="V717">
        <v>8031</v>
      </c>
    </row>
    <row r="718" spans="1:22" hidden="1" x14ac:dyDescent="0.3">
      <c r="A718">
        <v>15334035</v>
      </c>
      <c r="B718">
        <v>246316</v>
      </c>
      <c r="C718">
        <v>969933</v>
      </c>
      <c r="D718">
        <v>11767</v>
      </c>
      <c r="E718">
        <v>13689</v>
      </c>
      <c r="F718">
        <v>1</v>
      </c>
      <c r="G718">
        <v>0</v>
      </c>
      <c r="H718">
        <v>0</v>
      </c>
      <c r="I718" s="15">
        <v>45289</v>
      </c>
      <c r="J718" s="11">
        <v>45289</v>
      </c>
      <c r="K718">
        <v>1</v>
      </c>
      <c r="L718" t="s">
        <v>208</v>
      </c>
      <c r="M718" t="s">
        <v>39</v>
      </c>
      <c r="N718" t="s">
        <v>15</v>
      </c>
      <c r="O718">
        <v>11767</v>
      </c>
      <c r="P718" t="s">
        <v>22</v>
      </c>
      <c r="Q718">
        <v>-1922</v>
      </c>
      <c r="R718" s="16">
        <f>delivered_orders_table[[#This Row],[price]]*delivered_orders_table[[#This Row],[quantity]]</f>
        <v>11767</v>
      </c>
      <c r="V718">
        <v>30153</v>
      </c>
    </row>
    <row r="719" spans="1:22" hidden="1" x14ac:dyDescent="0.3">
      <c r="A719">
        <v>19196777</v>
      </c>
      <c r="B719">
        <v>246316</v>
      </c>
      <c r="C719">
        <v>219281</v>
      </c>
      <c r="D719">
        <v>4136</v>
      </c>
      <c r="E719">
        <v>13689</v>
      </c>
      <c r="F719">
        <v>1</v>
      </c>
      <c r="G719">
        <v>0</v>
      </c>
      <c r="H719">
        <v>0</v>
      </c>
      <c r="I719" s="15">
        <v>45272</v>
      </c>
      <c r="J719" s="11">
        <v>45272</v>
      </c>
      <c r="K719">
        <v>3</v>
      </c>
      <c r="L719" t="s">
        <v>194</v>
      </c>
      <c r="M719" t="s">
        <v>39</v>
      </c>
      <c r="N719" t="s">
        <v>17</v>
      </c>
      <c r="O719">
        <v>4136</v>
      </c>
      <c r="P719" t="s">
        <v>23</v>
      </c>
      <c r="Q719">
        <v>-9553</v>
      </c>
      <c r="R719" s="16">
        <f>delivered_orders_table[[#This Row],[price]]*delivered_orders_table[[#This Row],[quantity]]</f>
        <v>4136</v>
      </c>
      <c r="V719">
        <v>19278</v>
      </c>
    </row>
    <row r="720" spans="1:22" hidden="1" x14ac:dyDescent="0.3">
      <c r="A720">
        <v>67790557</v>
      </c>
      <c r="B720">
        <v>872246</v>
      </c>
      <c r="C720">
        <v>988734</v>
      </c>
      <c r="D720">
        <v>18524</v>
      </c>
      <c r="E720">
        <v>8679</v>
      </c>
      <c r="F720">
        <v>1</v>
      </c>
      <c r="G720">
        <v>926.2</v>
      </c>
      <c r="H720">
        <v>5</v>
      </c>
      <c r="I720" s="15">
        <v>45268</v>
      </c>
      <c r="J720" s="11">
        <v>45268</v>
      </c>
      <c r="K720">
        <v>6</v>
      </c>
      <c r="L720" t="s">
        <v>391</v>
      </c>
      <c r="M720" t="s">
        <v>39</v>
      </c>
      <c r="N720" t="s">
        <v>17</v>
      </c>
      <c r="O720">
        <v>17597.8</v>
      </c>
      <c r="P720" t="s">
        <v>21</v>
      </c>
      <c r="Q720">
        <v>8918.7999999999993</v>
      </c>
      <c r="R720" s="16">
        <f>delivered_orders_table[[#This Row],[price]]*delivered_orders_table[[#This Row],[quantity]]</f>
        <v>18524</v>
      </c>
      <c r="V720">
        <v>17126</v>
      </c>
    </row>
    <row r="721" spans="1:22" hidden="1" x14ac:dyDescent="0.3">
      <c r="A721">
        <v>70981700</v>
      </c>
      <c r="B721">
        <v>872246</v>
      </c>
      <c r="C721">
        <v>437730</v>
      </c>
      <c r="D721">
        <v>15671</v>
      </c>
      <c r="E721">
        <v>8679</v>
      </c>
      <c r="F721">
        <v>1</v>
      </c>
      <c r="G721">
        <v>0</v>
      </c>
      <c r="H721">
        <v>0</v>
      </c>
      <c r="I721" s="15">
        <v>45278</v>
      </c>
      <c r="J721" s="11">
        <v>45278</v>
      </c>
      <c r="K721">
        <v>4</v>
      </c>
      <c r="L721" t="s">
        <v>134</v>
      </c>
      <c r="M721" t="s">
        <v>39</v>
      </c>
      <c r="N721" t="s">
        <v>152</v>
      </c>
      <c r="O721">
        <v>15671</v>
      </c>
      <c r="P721" t="s">
        <v>21</v>
      </c>
      <c r="Q721">
        <v>6992</v>
      </c>
      <c r="R721" s="16">
        <f>delivered_orders_table[[#This Row],[price]]*delivered_orders_table[[#This Row],[quantity]]</f>
        <v>15671</v>
      </c>
      <c r="V721">
        <v>12472</v>
      </c>
    </row>
    <row r="722" spans="1:22" hidden="1" x14ac:dyDescent="0.3">
      <c r="A722">
        <v>48789478</v>
      </c>
      <c r="B722">
        <v>872246</v>
      </c>
      <c r="C722">
        <v>802833</v>
      </c>
      <c r="D722">
        <v>13615</v>
      </c>
      <c r="E722">
        <v>8679</v>
      </c>
      <c r="F722">
        <v>1</v>
      </c>
      <c r="G722">
        <v>0</v>
      </c>
      <c r="H722">
        <v>0</v>
      </c>
      <c r="I722" s="15">
        <v>45265</v>
      </c>
      <c r="J722" s="11">
        <v>45265</v>
      </c>
      <c r="K722">
        <v>5</v>
      </c>
      <c r="L722" t="s">
        <v>388</v>
      </c>
      <c r="M722" t="s">
        <v>39</v>
      </c>
      <c r="N722" t="s">
        <v>16</v>
      </c>
      <c r="O722">
        <v>13615</v>
      </c>
      <c r="P722" t="s">
        <v>21</v>
      </c>
      <c r="Q722">
        <v>4936</v>
      </c>
      <c r="R722" s="16">
        <f>delivered_orders_table[[#This Row],[price]]*delivered_orders_table[[#This Row],[quantity]]</f>
        <v>13615</v>
      </c>
      <c r="V722">
        <v>15921</v>
      </c>
    </row>
    <row r="723" spans="1:22" hidden="1" x14ac:dyDescent="0.3">
      <c r="A723">
        <v>80162053</v>
      </c>
      <c r="B723">
        <v>872246</v>
      </c>
      <c r="C723">
        <v>959587</v>
      </c>
      <c r="D723">
        <v>4608</v>
      </c>
      <c r="E723">
        <v>8679</v>
      </c>
      <c r="F723">
        <v>2</v>
      </c>
      <c r="G723">
        <v>921.6</v>
      </c>
      <c r="H723">
        <v>10</v>
      </c>
      <c r="I723" s="15">
        <v>45281</v>
      </c>
      <c r="J723" s="11">
        <v>45281</v>
      </c>
      <c r="K723">
        <v>2</v>
      </c>
      <c r="L723" t="s">
        <v>155</v>
      </c>
      <c r="M723" t="s">
        <v>39</v>
      </c>
      <c r="N723" t="s">
        <v>15</v>
      </c>
      <c r="O723">
        <v>8294.4</v>
      </c>
      <c r="P723" t="s">
        <v>23</v>
      </c>
      <c r="Q723">
        <v>-9063.6</v>
      </c>
      <c r="R723" s="16">
        <f>delivered_orders_table[[#This Row],[price]]*delivered_orders_table[[#This Row],[quantity]]</f>
        <v>9216</v>
      </c>
      <c r="V723">
        <v>8544</v>
      </c>
    </row>
    <row r="724" spans="1:22" hidden="1" x14ac:dyDescent="0.3">
      <c r="A724">
        <v>91480362</v>
      </c>
      <c r="B724">
        <v>872246</v>
      </c>
      <c r="C724">
        <v>700241</v>
      </c>
      <c r="D724">
        <v>1386</v>
      </c>
      <c r="E724">
        <v>8679</v>
      </c>
      <c r="F724">
        <v>1</v>
      </c>
      <c r="G724">
        <v>0</v>
      </c>
      <c r="H724">
        <v>0</v>
      </c>
      <c r="I724" s="15">
        <v>45266</v>
      </c>
      <c r="J724" s="11">
        <v>45266</v>
      </c>
      <c r="K724">
        <v>3</v>
      </c>
      <c r="L724" t="s">
        <v>387</v>
      </c>
      <c r="M724" t="s">
        <v>39</v>
      </c>
      <c r="N724" t="s">
        <v>16</v>
      </c>
      <c r="O724">
        <v>1386</v>
      </c>
      <c r="P724" t="s">
        <v>23</v>
      </c>
      <c r="Q724">
        <v>-7293</v>
      </c>
      <c r="R724" s="16">
        <f>delivered_orders_table[[#This Row],[price]]*delivered_orders_table[[#This Row],[quantity]]</f>
        <v>1386</v>
      </c>
      <c r="V724">
        <v>7236</v>
      </c>
    </row>
    <row r="725" spans="1:22" hidden="1" x14ac:dyDescent="0.3">
      <c r="A725">
        <v>28321839</v>
      </c>
      <c r="B725">
        <v>872246</v>
      </c>
      <c r="C725">
        <v>875958</v>
      </c>
      <c r="D725">
        <v>5653</v>
      </c>
      <c r="E725">
        <v>8679</v>
      </c>
      <c r="F725">
        <v>1</v>
      </c>
      <c r="G725">
        <v>0</v>
      </c>
      <c r="H725">
        <v>0</v>
      </c>
      <c r="I725" s="15">
        <v>45257</v>
      </c>
      <c r="J725" s="11">
        <v>45257</v>
      </c>
      <c r="K725">
        <v>7</v>
      </c>
      <c r="L725" t="s">
        <v>383</v>
      </c>
      <c r="M725" t="s">
        <v>39</v>
      </c>
      <c r="N725" t="s">
        <v>15</v>
      </c>
      <c r="O725">
        <v>5653</v>
      </c>
      <c r="P725" t="s">
        <v>23</v>
      </c>
      <c r="Q725">
        <v>-3026</v>
      </c>
      <c r="R725" s="16">
        <f>delivered_orders_table[[#This Row],[price]]*delivered_orders_table[[#This Row],[quantity]]</f>
        <v>5653</v>
      </c>
      <c r="V725">
        <v>33624</v>
      </c>
    </row>
    <row r="726" spans="1:22" hidden="1" x14ac:dyDescent="0.3">
      <c r="A726">
        <v>66379329</v>
      </c>
      <c r="B726">
        <v>872246</v>
      </c>
      <c r="C726">
        <v>528096</v>
      </c>
      <c r="D726">
        <v>19501</v>
      </c>
      <c r="E726">
        <v>8679</v>
      </c>
      <c r="F726">
        <v>1</v>
      </c>
      <c r="G726">
        <v>3900.2</v>
      </c>
      <c r="H726">
        <v>20</v>
      </c>
      <c r="I726" s="15">
        <v>45277</v>
      </c>
      <c r="J726" s="11">
        <v>45277</v>
      </c>
      <c r="K726">
        <v>5</v>
      </c>
      <c r="L726" t="s">
        <v>134</v>
      </c>
      <c r="M726" t="s">
        <v>39</v>
      </c>
      <c r="N726" t="s">
        <v>18</v>
      </c>
      <c r="O726">
        <v>15600.8</v>
      </c>
      <c r="P726" t="s">
        <v>21</v>
      </c>
      <c r="Q726">
        <v>6921.8</v>
      </c>
      <c r="R726" s="16">
        <f>delivered_orders_table[[#This Row],[price]]*delivered_orders_table[[#This Row],[quantity]]</f>
        <v>19501</v>
      </c>
      <c r="V726">
        <v>3813</v>
      </c>
    </row>
    <row r="727" spans="1:22" hidden="1" x14ac:dyDescent="0.3">
      <c r="A727">
        <v>26247735</v>
      </c>
      <c r="B727">
        <v>872246</v>
      </c>
      <c r="C727">
        <v>705719</v>
      </c>
      <c r="D727">
        <v>3002</v>
      </c>
      <c r="E727">
        <v>8679</v>
      </c>
      <c r="F727">
        <v>1</v>
      </c>
      <c r="G727">
        <v>150.1</v>
      </c>
      <c r="H727">
        <v>5</v>
      </c>
      <c r="I727" s="15">
        <v>45263</v>
      </c>
      <c r="J727" s="11">
        <v>45263</v>
      </c>
      <c r="K727">
        <v>1</v>
      </c>
      <c r="L727" t="s">
        <v>383</v>
      </c>
      <c r="M727" t="s">
        <v>39</v>
      </c>
      <c r="N727" t="s">
        <v>18</v>
      </c>
      <c r="O727">
        <v>2851.9</v>
      </c>
      <c r="P727" t="s">
        <v>21</v>
      </c>
      <c r="Q727">
        <v>-5827.1</v>
      </c>
      <c r="R727" s="16">
        <f>delivered_orders_table[[#This Row],[price]]*delivered_orders_table[[#This Row],[quantity]]</f>
        <v>3002</v>
      </c>
      <c r="V727">
        <v>8332</v>
      </c>
    </row>
    <row r="728" spans="1:22" hidden="1" x14ac:dyDescent="0.3">
      <c r="A728">
        <v>19774839</v>
      </c>
      <c r="B728">
        <v>872246</v>
      </c>
      <c r="C728">
        <v>744719</v>
      </c>
      <c r="D728">
        <v>18077</v>
      </c>
      <c r="E728">
        <v>8679</v>
      </c>
      <c r="F728">
        <v>1</v>
      </c>
      <c r="G728">
        <v>1807.7</v>
      </c>
      <c r="H728">
        <v>10</v>
      </c>
      <c r="I728" s="15">
        <v>45285</v>
      </c>
      <c r="J728" s="11">
        <v>45285</v>
      </c>
      <c r="K728">
        <v>1</v>
      </c>
      <c r="L728" t="s">
        <v>414</v>
      </c>
      <c r="M728" t="s">
        <v>39</v>
      </c>
      <c r="N728" t="s">
        <v>17</v>
      </c>
      <c r="O728">
        <v>16269.3</v>
      </c>
      <c r="P728" t="s">
        <v>23</v>
      </c>
      <c r="Q728">
        <v>7590.3</v>
      </c>
      <c r="R728" s="16">
        <f>delivered_orders_table[[#This Row],[price]]*delivered_orders_table[[#This Row],[quantity]]</f>
        <v>18077</v>
      </c>
      <c r="V728">
        <v>18246</v>
      </c>
    </row>
    <row r="729" spans="1:22" hidden="1" x14ac:dyDescent="0.3">
      <c r="A729">
        <v>32978158</v>
      </c>
      <c r="B729">
        <v>207473</v>
      </c>
      <c r="C729">
        <v>471222</v>
      </c>
      <c r="D729">
        <v>16132</v>
      </c>
      <c r="E729">
        <v>7043</v>
      </c>
      <c r="F729">
        <v>1</v>
      </c>
      <c r="G729">
        <v>806.6</v>
      </c>
      <c r="H729">
        <v>5</v>
      </c>
      <c r="I729" s="15">
        <v>45262</v>
      </c>
      <c r="J729" s="11">
        <v>45262</v>
      </c>
      <c r="K729">
        <v>3</v>
      </c>
      <c r="L729" t="s">
        <v>316</v>
      </c>
      <c r="M729" t="s">
        <v>39</v>
      </c>
      <c r="N729" t="s">
        <v>18</v>
      </c>
      <c r="O729">
        <v>15325.4</v>
      </c>
      <c r="P729" t="s">
        <v>21</v>
      </c>
      <c r="Q729">
        <v>8282.4</v>
      </c>
      <c r="R729" s="16">
        <f>delivered_orders_table[[#This Row],[price]]*delivered_orders_table[[#This Row],[quantity]]</f>
        <v>16132</v>
      </c>
      <c r="V729">
        <v>34096</v>
      </c>
    </row>
    <row r="730" spans="1:22" hidden="1" x14ac:dyDescent="0.3">
      <c r="A730">
        <v>89431184</v>
      </c>
      <c r="B730">
        <v>207473</v>
      </c>
      <c r="C730">
        <v>212394</v>
      </c>
      <c r="D730">
        <v>2389</v>
      </c>
      <c r="E730">
        <v>7043</v>
      </c>
      <c r="F730">
        <v>1</v>
      </c>
      <c r="G730">
        <v>0</v>
      </c>
      <c r="H730">
        <v>0</v>
      </c>
      <c r="I730" s="15">
        <v>45265</v>
      </c>
      <c r="J730" s="11">
        <v>45265</v>
      </c>
      <c r="K730">
        <v>6</v>
      </c>
      <c r="L730" t="s">
        <v>317</v>
      </c>
      <c r="M730" t="s">
        <v>39</v>
      </c>
      <c r="N730" t="s">
        <v>15</v>
      </c>
      <c r="O730">
        <v>2389</v>
      </c>
      <c r="P730" t="s">
        <v>22</v>
      </c>
      <c r="Q730">
        <v>-4654</v>
      </c>
      <c r="R730" s="16">
        <f>delivered_orders_table[[#This Row],[price]]*delivered_orders_table[[#This Row],[quantity]]</f>
        <v>2389</v>
      </c>
      <c r="V730">
        <v>23692</v>
      </c>
    </row>
    <row r="731" spans="1:22" hidden="1" x14ac:dyDescent="0.3">
      <c r="A731">
        <v>59167775</v>
      </c>
      <c r="B731">
        <v>207473</v>
      </c>
      <c r="C731">
        <v>746012</v>
      </c>
      <c r="D731">
        <v>9008</v>
      </c>
      <c r="E731">
        <v>7043</v>
      </c>
      <c r="F731">
        <v>2</v>
      </c>
      <c r="G731">
        <v>1801.6</v>
      </c>
      <c r="H731">
        <v>10</v>
      </c>
      <c r="I731" s="15">
        <v>45284</v>
      </c>
      <c r="J731" s="11">
        <v>45284</v>
      </c>
      <c r="K731">
        <v>1</v>
      </c>
      <c r="L731" t="s">
        <v>149</v>
      </c>
      <c r="M731" t="s">
        <v>39</v>
      </c>
      <c r="N731" t="s">
        <v>15</v>
      </c>
      <c r="O731">
        <v>16214.4</v>
      </c>
      <c r="P731" t="s">
        <v>22</v>
      </c>
      <c r="Q731">
        <v>2128.4</v>
      </c>
      <c r="R731" s="16">
        <f>delivered_orders_table[[#This Row],[price]]*delivered_orders_table[[#This Row],[quantity]]</f>
        <v>18016</v>
      </c>
      <c r="V731">
        <v>18532</v>
      </c>
    </row>
    <row r="732" spans="1:22" hidden="1" x14ac:dyDescent="0.3">
      <c r="A732">
        <v>47215199</v>
      </c>
      <c r="B732">
        <v>207473</v>
      </c>
      <c r="C732">
        <v>757244</v>
      </c>
      <c r="D732">
        <v>4901</v>
      </c>
      <c r="E732">
        <v>7043</v>
      </c>
      <c r="F732">
        <v>1</v>
      </c>
      <c r="G732">
        <v>0</v>
      </c>
      <c r="H732">
        <v>0</v>
      </c>
      <c r="I732" s="15">
        <v>45263</v>
      </c>
      <c r="J732" s="11">
        <v>45263</v>
      </c>
      <c r="K732">
        <v>4</v>
      </c>
      <c r="L732" t="s">
        <v>528</v>
      </c>
      <c r="M732" t="s">
        <v>39</v>
      </c>
      <c r="N732" t="s">
        <v>17</v>
      </c>
      <c r="O732">
        <v>4901</v>
      </c>
      <c r="P732" t="s">
        <v>21</v>
      </c>
      <c r="Q732">
        <v>-2142</v>
      </c>
      <c r="R732" s="16">
        <f>delivered_orders_table[[#This Row],[price]]*delivered_orders_table[[#This Row],[quantity]]</f>
        <v>4901</v>
      </c>
      <c r="V732">
        <v>16346</v>
      </c>
    </row>
    <row r="733" spans="1:22" hidden="1" x14ac:dyDescent="0.3">
      <c r="A733">
        <v>25585427</v>
      </c>
      <c r="B733">
        <v>207473</v>
      </c>
      <c r="C733">
        <v>650955</v>
      </c>
      <c r="D733">
        <v>5075</v>
      </c>
      <c r="E733">
        <v>7043</v>
      </c>
      <c r="F733">
        <v>1</v>
      </c>
      <c r="G733">
        <v>0</v>
      </c>
      <c r="H733">
        <v>0</v>
      </c>
      <c r="I733" s="15">
        <v>45285</v>
      </c>
      <c r="J733" s="11">
        <v>45285</v>
      </c>
      <c r="K733">
        <v>4</v>
      </c>
      <c r="L733" t="s">
        <v>207</v>
      </c>
      <c r="M733" t="s">
        <v>39</v>
      </c>
      <c r="N733" t="s">
        <v>15</v>
      </c>
      <c r="O733">
        <v>5075</v>
      </c>
      <c r="P733" t="s">
        <v>21</v>
      </c>
      <c r="Q733">
        <v>-1968</v>
      </c>
      <c r="R733" s="16">
        <f>delivered_orders_table[[#This Row],[price]]*delivered_orders_table[[#This Row],[quantity]]</f>
        <v>5075</v>
      </c>
      <c r="V733">
        <v>17477</v>
      </c>
    </row>
    <row r="734" spans="1:22" hidden="1" x14ac:dyDescent="0.3">
      <c r="A734">
        <v>81621574</v>
      </c>
      <c r="B734">
        <v>207473</v>
      </c>
      <c r="C734">
        <v>250026</v>
      </c>
      <c r="D734">
        <v>8019</v>
      </c>
      <c r="E734">
        <v>7043</v>
      </c>
      <c r="F734">
        <v>1</v>
      </c>
      <c r="G734">
        <v>0</v>
      </c>
      <c r="H734">
        <v>0</v>
      </c>
      <c r="I734" s="15">
        <v>45260</v>
      </c>
      <c r="J734" s="11">
        <v>45260</v>
      </c>
      <c r="K734">
        <v>7</v>
      </c>
      <c r="L734" t="s">
        <v>528</v>
      </c>
      <c r="M734" t="s">
        <v>39</v>
      </c>
      <c r="N734" t="s">
        <v>15</v>
      </c>
      <c r="O734">
        <v>8019</v>
      </c>
      <c r="P734" t="s">
        <v>22</v>
      </c>
      <c r="Q734">
        <v>976</v>
      </c>
      <c r="R734" s="16">
        <f>delivered_orders_table[[#This Row],[price]]*delivered_orders_table[[#This Row],[quantity]]</f>
        <v>8019</v>
      </c>
      <c r="V734">
        <v>12659</v>
      </c>
    </row>
    <row r="735" spans="1:22" hidden="1" x14ac:dyDescent="0.3">
      <c r="A735">
        <v>61410126</v>
      </c>
      <c r="B735">
        <v>207473</v>
      </c>
      <c r="C735">
        <v>437288</v>
      </c>
      <c r="D735">
        <v>2917</v>
      </c>
      <c r="E735">
        <v>7043</v>
      </c>
      <c r="F735">
        <v>1</v>
      </c>
      <c r="G735">
        <v>0</v>
      </c>
      <c r="H735">
        <v>0</v>
      </c>
      <c r="I735" s="15">
        <v>45286</v>
      </c>
      <c r="J735" s="11">
        <v>45286</v>
      </c>
      <c r="K735">
        <v>1</v>
      </c>
      <c r="L735" t="s">
        <v>156</v>
      </c>
      <c r="M735" t="s">
        <v>39</v>
      </c>
      <c r="N735" t="s">
        <v>15</v>
      </c>
      <c r="O735">
        <v>2917</v>
      </c>
      <c r="P735" t="s">
        <v>23</v>
      </c>
      <c r="Q735">
        <v>-4126</v>
      </c>
      <c r="R735" s="16">
        <f>delivered_orders_table[[#This Row],[price]]*delivered_orders_table[[#This Row],[quantity]]</f>
        <v>2917</v>
      </c>
      <c r="V735">
        <v>16998</v>
      </c>
    </row>
    <row r="736" spans="1:22" hidden="1" x14ac:dyDescent="0.3">
      <c r="A736">
        <v>66087572</v>
      </c>
      <c r="B736">
        <v>809570</v>
      </c>
      <c r="C736">
        <v>488698</v>
      </c>
      <c r="D736">
        <v>7142</v>
      </c>
      <c r="E736">
        <v>10780</v>
      </c>
      <c r="F736">
        <v>1</v>
      </c>
      <c r="G736">
        <v>0</v>
      </c>
      <c r="H736">
        <v>0</v>
      </c>
      <c r="I736" s="15">
        <v>45276</v>
      </c>
      <c r="J736" s="11">
        <v>45276</v>
      </c>
      <c r="K736">
        <v>6</v>
      </c>
      <c r="L736" t="s">
        <v>134</v>
      </c>
      <c r="M736" t="s">
        <v>39</v>
      </c>
      <c r="N736" t="s">
        <v>18</v>
      </c>
      <c r="O736">
        <v>7142</v>
      </c>
      <c r="P736" t="s">
        <v>20</v>
      </c>
      <c r="Q736">
        <v>-3638</v>
      </c>
      <c r="R736" s="16">
        <f>delivered_orders_table[[#This Row],[price]]*delivered_orders_table[[#This Row],[quantity]]</f>
        <v>7142</v>
      </c>
      <c r="V736">
        <v>10784</v>
      </c>
    </row>
    <row r="737" spans="1:22" hidden="1" x14ac:dyDescent="0.3">
      <c r="A737">
        <v>63873262</v>
      </c>
      <c r="B737">
        <v>809570</v>
      </c>
      <c r="C737">
        <v>813805</v>
      </c>
      <c r="D737">
        <v>17834</v>
      </c>
      <c r="E737">
        <v>10780</v>
      </c>
      <c r="F737">
        <v>1</v>
      </c>
      <c r="G737">
        <v>891.7</v>
      </c>
      <c r="H737">
        <v>5</v>
      </c>
      <c r="I737" s="15">
        <v>45285</v>
      </c>
      <c r="J737" s="11">
        <v>45285</v>
      </c>
      <c r="K737">
        <v>5</v>
      </c>
      <c r="L737" t="s">
        <v>208</v>
      </c>
      <c r="M737" t="s">
        <v>39</v>
      </c>
      <c r="N737" t="s">
        <v>17</v>
      </c>
      <c r="O737">
        <v>16942.3</v>
      </c>
      <c r="P737" t="s">
        <v>23</v>
      </c>
      <c r="Q737">
        <v>6162.3</v>
      </c>
      <c r="R737" s="16">
        <f>delivered_orders_table[[#This Row],[price]]*delivered_orders_table[[#This Row],[quantity]]</f>
        <v>17834</v>
      </c>
      <c r="V737">
        <v>34096</v>
      </c>
    </row>
    <row r="738" spans="1:22" hidden="1" x14ac:dyDescent="0.3">
      <c r="A738">
        <v>29270557</v>
      </c>
      <c r="B738">
        <v>809570</v>
      </c>
      <c r="C738">
        <v>503662</v>
      </c>
      <c r="D738">
        <v>14569</v>
      </c>
      <c r="E738">
        <v>10780</v>
      </c>
      <c r="F738">
        <v>2</v>
      </c>
      <c r="G738">
        <v>0</v>
      </c>
      <c r="H738">
        <v>0</v>
      </c>
      <c r="I738" s="15">
        <v>45258</v>
      </c>
      <c r="J738" s="11">
        <v>45258</v>
      </c>
      <c r="K738">
        <v>7</v>
      </c>
      <c r="L738" t="s">
        <v>316</v>
      </c>
      <c r="M738" t="s">
        <v>39</v>
      </c>
      <c r="N738" t="s">
        <v>15</v>
      </c>
      <c r="O738">
        <v>29138</v>
      </c>
      <c r="P738" t="s">
        <v>20</v>
      </c>
      <c r="Q738">
        <v>7578</v>
      </c>
      <c r="R738" s="16">
        <f>delivered_orders_table[[#This Row],[price]]*delivered_orders_table[[#This Row],[quantity]]</f>
        <v>29138</v>
      </c>
      <c r="V738">
        <v>16570</v>
      </c>
    </row>
    <row r="739" spans="1:22" hidden="1" x14ac:dyDescent="0.3">
      <c r="A739">
        <v>38716269</v>
      </c>
      <c r="B739">
        <v>809570</v>
      </c>
      <c r="C739">
        <v>630859</v>
      </c>
      <c r="D739">
        <v>5608</v>
      </c>
      <c r="E739">
        <v>10780</v>
      </c>
      <c r="F739">
        <v>2</v>
      </c>
      <c r="G739">
        <v>0</v>
      </c>
      <c r="H739">
        <v>0</v>
      </c>
      <c r="I739" s="15">
        <v>45282</v>
      </c>
      <c r="J739" s="11">
        <v>45282</v>
      </c>
      <c r="K739">
        <v>1</v>
      </c>
      <c r="L739" t="s">
        <v>155</v>
      </c>
      <c r="M739" t="s">
        <v>39</v>
      </c>
      <c r="N739" t="s">
        <v>15</v>
      </c>
      <c r="O739">
        <v>11216</v>
      </c>
      <c r="P739" t="s">
        <v>20</v>
      </c>
      <c r="Q739">
        <v>-10344</v>
      </c>
      <c r="R739" s="16">
        <f>delivered_orders_table[[#This Row],[price]]*delivered_orders_table[[#This Row],[quantity]]</f>
        <v>11216</v>
      </c>
      <c r="V739">
        <v>36098</v>
      </c>
    </row>
    <row r="740" spans="1:22" x14ac:dyDescent="0.3">
      <c r="A740">
        <v>22799248</v>
      </c>
      <c r="B740">
        <v>876646</v>
      </c>
      <c r="C740">
        <v>470804</v>
      </c>
      <c r="D740">
        <v>16166</v>
      </c>
      <c r="E740">
        <v>14603</v>
      </c>
      <c r="F740">
        <v>1</v>
      </c>
      <c r="G740">
        <v>808.3</v>
      </c>
      <c r="H740">
        <v>5</v>
      </c>
      <c r="I740" s="15">
        <v>45260</v>
      </c>
      <c r="J740" s="11">
        <v>45260</v>
      </c>
      <c r="K740">
        <v>4</v>
      </c>
      <c r="L740" t="s">
        <v>383</v>
      </c>
      <c r="M740" t="s">
        <v>39</v>
      </c>
      <c r="N740" t="s">
        <v>18</v>
      </c>
      <c r="O740">
        <v>15357.7</v>
      </c>
      <c r="P740" t="s">
        <v>20</v>
      </c>
      <c r="Q740">
        <v>754.7</v>
      </c>
      <c r="R740" s="16">
        <f>delivered_orders_table[[#This Row],[price]]*delivered_orders_table[[#This Row],[quantity]]</f>
        <v>16166</v>
      </c>
      <c r="V740">
        <v>4961</v>
      </c>
    </row>
    <row r="741" spans="1:22" x14ac:dyDescent="0.3">
      <c r="A741">
        <v>99903592</v>
      </c>
      <c r="B741">
        <v>876646</v>
      </c>
      <c r="C741">
        <v>442446</v>
      </c>
      <c r="D741">
        <v>19002</v>
      </c>
      <c r="E741">
        <v>14603</v>
      </c>
      <c r="F741">
        <v>1</v>
      </c>
      <c r="G741">
        <v>0</v>
      </c>
      <c r="H741">
        <v>0</v>
      </c>
      <c r="I741" s="15">
        <v>45265</v>
      </c>
      <c r="J741" s="11">
        <v>45265</v>
      </c>
      <c r="K741">
        <v>5</v>
      </c>
      <c r="L741" t="s">
        <v>388</v>
      </c>
      <c r="M741" t="s">
        <v>39</v>
      </c>
      <c r="N741" t="s">
        <v>15</v>
      </c>
      <c r="O741">
        <v>19002</v>
      </c>
      <c r="P741" t="s">
        <v>22</v>
      </c>
      <c r="Q741">
        <v>4399</v>
      </c>
      <c r="R741" s="16">
        <f>delivered_orders_table[[#This Row],[price]]*delivered_orders_table[[#This Row],[quantity]]</f>
        <v>19002</v>
      </c>
      <c r="V741">
        <v>877</v>
      </c>
    </row>
    <row r="742" spans="1:22" x14ac:dyDescent="0.3">
      <c r="A742">
        <v>56442431</v>
      </c>
      <c r="B742">
        <v>876646</v>
      </c>
      <c r="C742">
        <v>705719</v>
      </c>
      <c r="D742">
        <v>778</v>
      </c>
      <c r="E742">
        <v>14603</v>
      </c>
      <c r="F742">
        <v>1</v>
      </c>
      <c r="G742">
        <v>38.9</v>
      </c>
      <c r="H742">
        <v>5</v>
      </c>
      <c r="I742" s="15">
        <v>45259</v>
      </c>
      <c r="J742" s="11">
        <v>45259</v>
      </c>
      <c r="K742">
        <v>7</v>
      </c>
      <c r="L742" t="s">
        <v>384</v>
      </c>
      <c r="M742" t="s">
        <v>39</v>
      </c>
      <c r="N742" t="s">
        <v>15</v>
      </c>
      <c r="O742">
        <v>739.1</v>
      </c>
      <c r="P742" t="s">
        <v>23</v>
      </c>
      <c r="Q742">
        <v>-13863.9</v>
      </c>
      <c r="R742" s="16">
        <f>delivered_orders_table[[#This Row],[price]]*delivered_orders_table[[#This Row],[quantity]]</f>
        <v>778</v>
      </c>
      <c r="V742">
        <v>10602</v>
      </c>
    </row>
    <row r="743" spans="1:22" x14ac:dyDescent="0.3">
      <c r="A743">
        <v>73013961</v>
      </c>
      <c r="B743">
        <v>876646</v>
      </c>
      <c r="C743">
        <v>391755</v>
      </c>
      <c r="D743">
        <v>19756</v>
      </c>
      <c r="E743">
        <v>14603</v>
      </c>
      <c r="F743">
        <v>3</v>
      </c>
      <c r="G743">
        <v>2963.4</v>
      </c>
      <c r="H743">
        <v>5</v>
      </c>
      <c r="I743" s="15">
        <v>45269</v>
      </c>
      <c r="J743" s="11">
        <v>45269</v>
      </c>
      <c r="K743">
        <v>6</v>
      </c>
      <c r="L743" t="s">
        <v>194</v>
      </c>
      <c r="M743" t="s">
        <v>39</v>
      </c>
      <c r="N743" t="s">
        <v>15</v>
      </c>
      <c r="O743">
        <v>56304.6</v>
      </c>
      <c r="P743" t="s">
        <v>20</v>
      </c>
      <c r="Q743">
        <v>12495.6</v>
      </c>
      <c r="R743" s="16">
        <f>delivered_orders_table[[#This Row],[price]]*delivered_orders_table[[#This Row],[quantity]]</f>
        <v>59268</v>
      </c>
      <c r="V743">
        <v>17655</v>
      </c>
    </row>
    <row r="744" spans="1:22" x14ac:dyDescent="0.3">
      <c r="A744">
        <v>29090631</v>
      </c>
      <c r="B744">
        <v>876646</v>
      </c>
      <c r="C744">
        <v>500441</v>
      </c>
      <c r="D744">
        <v>12113</v>
      </c>
      <c r="E744">
        <v>14603</v>
      </c>
      <c r="F744">
        <v>2</v>
      </c>
      <c r="G744">
        <v>3633.9</v>
      </c>
      <c r="H744">
        <v>15</v>
      </c>
      <c r="I744" s="15">
        <v>45288</v>
      </c>
      <c r="J744" s="11">
        <v>45288</v>
      </c>
      <c r="K744">
        <v>2</v>
      </c>
      <c r="L744" t="s">
        <v>208</v>
      </c>
      <c r="M744" t="s">
        <v>39</v>
      </c>
      <c r="N744" t="s">
        <v>17</v>
      </c>
      <c r="O744">
        <v>20592.099999999999</v>
      </c>
      <c r="P744" t="s">
        <v>20</v>
      </c>
      <c r="Q744">
        <v>-8613.9</v>
      </c>
      <c r="R744" s="16">
        <f>delivered_orders_table[[#This Row],[price]]*delivered_orders_table[[#This Row],[quantity]]</f>
        <v>24226</v>
      </c>
      <c r="V744">
        <v>8575</v>
      </c>
    </row>
    <row r="745" spans="1:22" x14ac:dyDescent="0.3">
      <c r="A745">
        <v>99508850</v>
      </c>
      <c r="B745">
        <v>876646</v>
      </c>
      <c r="C745">
        <v>842198</v>
      </c>
      <c r="D745">
        <v>17633</v>
      </c>
      <c r="E745">
        <v>14603</v>
      </c>
      <c r="F745">
        <v>3</v>
      </c>
      <c r="G745">
        <v>0</v>
      </c>
      <c r="H745">
        <v>0</v>
      </c>
      <c r="I745" s="15">
        <v>45283</v>
      </c>
      <c r="J745" s="11">
        <v>45283</v>
      </c>
      <c r="K745">
        <v>1</v>
      </c>
      <c r="L745" t="s">
        <v>308</v>
      </c>
      <c r="M745" t="s">
        <v>39</v>
      </c>
      <c r="N745" t="s">
        <v>15</v>
      </c>
      <c r="O745">
        <v>52899</v>
      </c>
      <c r="P745" t="s">
        <v>21</v>
      </c>
      <c r="Q745">
        <v>9090</v>
      </c>
      <c r="R745" s="16">
        <f>delivered_orders_table[[#This Row],[price]]*delivered_orders_table[[#This Row],[quantity]]</f>
        <v>52899</v>
      </c>
      <c r="V745">
        <v>9006</v>
      </c>
    </row>
    <row r="746" spans="1:22" x14ac:dyDescent="0.3">
      <c r="A746">
        <v>45594951</v>
      </c>
      <c r="B746">
        <v>876646</v>
      </c>
      <c r="C746">
        <v>442239</v>
      </c>
      <c r="D746">
        <v>19329</v>
      </c>
      <c r="E746">
        <v>14603</v>
      </c>
      <c r="F746">
        <v>1</v>
      </c>
      <c r="G746">
        <v>0</v>
      </c>
      <c r="H746">
        <v>0</v>
      </c>
      <c r="I746" s="15">
        <v>45285</v>
      </c>
      <c r="J746" s="11">
        <v>45285</v>
      </c>
      <c r="K746">
        <v>3</v>
      </c>
      <c r="L746" t="s">
        <v>45</v>
      </c>
      <c r="M746" t="s">
        <v>39</v>
      </c>
      <c r="N746" t="s">
        <v>17</v>
      </c>
      <c r="O746">
        <v>19329</v>
      </c>
      <c r="P746" t="s">
        <v>21</v>
      </c>
      <c r="Q746">
        <v>4726</v>
      </c>
      <c r="R746" s="16">
        <f>delivered_orders_table[[#This Row],[price]]*delivered_orders_table[[#This Row],[quantity]]</f>
        <v>19329</v>
      </c>
      <c r="V746">
        <v>38396</v>
      </c>
    </row>
    <row r="747" spans="1:22" hidden="1" x14ac:dyDescent="0.3">
      <c r="A747">
        <v>67337891</v>
      </c>
      <c r="B747">
        <v>671858</v>
      </c>
      <c r="C747">
        <v>437730</v>
      </c>
      <c r="D747">
        <v>3849</v>
      </c>
      <c r="E747">
        <v>5308</v>
      </c>
      <c r="F747">
        <v>3</v>
      </c>
      <c r="G747">
        <v>0</v>
      </c>
      <c r="H747">
        <v>0</v>
      </c>
      <c r="I747" s="15">
        <v>45281</v>
      </c>
      <c r="J747" s="11">
        <v>45281</v>
      </c>
      <c r="K747">
        <v>5</v>
      </c>
      <c r="L747" t="s">
        <v>414</v>
      </c>
      <c r="M747" t="s">
        <v>39</v>
      </c>
      <c r="N747" t="s">
        <v>15</v>
      </c>
      <c r="O747">
        <v>11547</v>
      </c>
      <c r="P747" t="s">
        <v>23</v>
      </c>
      <c r="Q747">
        <v>-4377</v>
      </c>
      <c r="R747" s="16">
        <f>delivered_orders_table[[#This Row],[price]]*delivered_orders_table[[#This Row],[quantity]]</f>
        <v>11547</v>
      </c>
      <c r="V747">
        <v>38714</v>
      </c>
    </row>
    <row r="748" spans="1:22" hidden="1" x14ac:dyDescent="0.3">
      <c r="A748">
        <v>95282470</v>
      </c>
      <c r="B748">
        <v>671858</v>
      </c>
      <c r="C748">
        <v>898359</v>
      </c>
      <c r="D748">
        <v>16657</v>
      </c>
      <c r="E748">
        <v>5308</v>
      </c>
      <c r="F748">
        <v>1</v>
      </c>
      <c r="G748">
        <v>2498.5500000000002</v>
      </c>
      <c r="H748">
        <v>15</v>
      </c>
      <c r="I748" s="15">
        <v>45257</v>
      </c>
      <c r="J748" s="11">
        <v>45257</v>
      </c>
      <c r="K748">
        <v>4</v>
      </c>
      <c r="L748" t="s">
        <v>314</v>
      </c>
      <c r="M748" t="s">
        <v>39</v>
      </c>
      <c r="N748" t="s">
        <v>15</v>
      </c>
      <c r="O748">
        <v>14158.45</v>
      </c>
      <c r="P748" t="s">
        <v>21</v>
      </c>
      <c r="Q748">
        <v>8850.4500000000007</v>
      </c>
      <c r="R748" s="16">
        <f>delivered_orders_table[[#This Row],[price]]*delivered_orders_table[[#This Row],[quantity]]</f>
        <v>16657</v>
      </c>
      <c r="V748">
        <v>3470</v>
      </c>
    </row>
    <row r="749" spans="1:22" hidden="1" x14ac:dyDescent="0.3">
      <c r="A749">
        <v>90099897</v>
      </c>
      <c r="B749">
        <v>671858</v>
      </c>
      <c r="C749">
        <v>713898</v>
      </c>
      <c r="D749">
        <v>19287</v>
      </c>
      <c r="E749">
        <v>5308</v>
      </c>
      <c r="F749">
        <v>1</v>
      </c>
      <c r="G749">
        <v>964.35</v>
      </c>
      <c r="H749">
        <v>5</v>
      </c>
      <c r="I749" s="15">
        <v>45282</v>
      </c>
      <c r="J749" s="11">
        <v>45282</v>
      </c>
      <c r="K749">
        <v>7</v>
      </c>
      <c r="L749" t="s">
        <v>207</v>
      </c>
      <c r="M749" t="s">
        <v>39</v>
      </c>
      <c r="N749" t="s">
        <v>16</v>
      </c>
      <c r="O749">
        <v>18322.650000000001</v>
      </c>
      <c r="P749" t="s">
        <v>21</v>
      </c>
      <c r="Q749">
        <v>13014.65</v>
      </c>
      <c r="R749" s="16">
        <f>delivered_orders_table[[#This Row],[price]]*delivered_orders_table[[#This Row],[quantity]]</f>
        <v>19287</v>
      </c>
      <c r="V749">
        <v>14715</v>
      </c>
    </row>
    <row r="750" spans="1:22" hidden="1" x14ac:dyDescent="0.3">
      <c r="A750">
        <v>42111036</v>
      </c>
      <c r="B750">
        <v>671858</v>
      </c>
      <c r="C750">
        <v>594609</v>
      </c>
      <c r="D750">
        <v>17761</v>
      </c>
      <c r="E750">
        <v>5308</v>
      </c>
      <c r="F750">
        <v>2</v>
      </c>
      <c r="G750">
        <v>0</v>
      </c>
      <c r="H750">
        <v>0</v>
      </c>
      <c r="I750" s="15">
        <v>45257</v>
      </c>
      <c r="J750" s="11">
        <v>45257</v>
      </c>
      <c r="K750">
        <v>4</v>
      </c>
      <c r="L750" t="s">
        <v>314</v>
      </c>
      <c r="M750" t="s">
        <v>39</v>
      </c>
      <c r="N750" t="s">
        <v>17</v>
      </c>
      <c r="O750">
        <v>35522</v>
      </c>
      <c r="P750" t="s">
        <v>23</v>
      </c>
      <c r="Q750">
        <v>24906</v>
      </c>
      <c r="R750" s="16">
        <f>delivered_orders_table[[#This Row],[price]]*delivered_orders_table[[#This Row],[quantity]]</f>
        <v>35522</v>
      </c>
      <c r="V750">
        <v>7388</v>
      </c>
    </row>
    <row r="751" spans="1:22" hidden="1" x14ac:dyDescent="0.3">
      <c r="A751">
        <v>27084279</v>
      </c>
      <c r="B751">
        <v>671858</v>
      </c>
      <c r="C751">
        <v>393720</v>
      </c>
      <c r="D751">
        <v>11380</v>
      </c>
      <c r="E751">
        <v>5308</v>
      </c>
      <c r="F751">
        <v>1</v>
      </c>
      <c r="G751">
        <v>1138</v>
      </c>
      <c r="H751">
        <v>10</v>
      </c>
      <c r="I751" s="15">
        <v>45274</v>
      </c>
      <c r="J751" s="11">
        <v>45274</v>
      </c>
      <c r="K751">
        <v>7</v>
      </c>
      <c r="L751" t="s">
        <v>218</v>
      </c>
      <c r="M751" t="s">
        <v>39</v>
      </c>
      <c r="N751" t="s">
        <v>15</v>
      </c>
      <c r="O751">
        <v>10242</v>
      </c>
      <c r="P751" t="s">
        <v>23</v>
      </c>
      <c r="Q751">
        <v>4934</v>
      </c>
      <c r="R751" s="16">
        <f>delivered_orders_table[[#This Row],[price]]*delivered_orders_table[[#This Row],[quantity]]</f>
        <v>11380</v>
      </c>
      <c r="V751">
        <v>17316</v>
      </c>
    </row>
    <row r="752" spans="1:22" hidden="1" x14ac:dyDescent="0.3">
      <c r="A752">
        <v>82764376</v>
      </c>
      <c r="B752">
        <v>191161</v>
      </c>
      <c r="C752">
        <v>888049</v>
      </c>
      <c r="D752">
        <v>12052</v>
      </c>
      <c r="E752">
        <v>2243</v>
      </c>
      <c r="F752">
        <v>4</v>
      </c>
      <c r="G752">
        <v>2410.4</v>
      </c>
      <c r="H752">
        <v>5</v>
      </c>
      <c r="I752" s="15">
        <v>45273</v>
      </c>
      <c r="J752" s="11">
        <v>45273</v>
      </c>
      <c r="K752">
        <v>1</v>
      </c>
      <c r="L752" t="s">
        <v>391</v>
      </c>
      <c r="M752" t="s">
        <v>39</v>
      </c>
      <c r="N752" t="s">
        <v>15</v>
      </c>
      <c r="O752">
        <v>45797.599999999999</v>
      </c>
      <c r="P752" t="s">
        <v>23</v>
      </c>
      <c r="Q752">
        <v>36825.599999999999</v>
      </c>
      <c r="R752" s="16">
        <f>delivered_orders_table[[#This Row],[price]]*delivered_orders_table[[#This Row],[quantity]]</f>
        <v>48208</v>
      </c>
      <c r="V752">
        <v>53151</v>
      </c>
    </row>
    <row r="753" spans="1:22" hidden="1" x14ac:dyDescent="0.3">
      <c r="A753">
        <v>71851421</v>
      </c>
      <c r="B753">
        <v>191161</v>
      </c>
      <c r="C753">
        <v>256440</v>
      </c>
      <c r="D753">
        <v>18511</v>
      </c>
      <c r="E753">
        <v>2243</v>
      </c>
      <c r="F753">
        <v>1</v>
      </c>
      <c r="G753">
        <v>925.55</v>
      </c>
      <c r="H753">
        <v>5</v>
      </c>
      <c r="I753" s="15">
        <v>45260</v>
      </c>
      <c r="J753" s="11">
        <v>45260</v>
      </c>
      <c r="K753">
        <v>3</v>
      </c>
      <c r="L753" t="s">
        <v>467</v>
      </c>
      <c r="M753" t="s">
        <v>39</v>
      </c>
      <c r="N753" t="s">
        <v>16</v>
      </c>
      <c r="O753">
        <v>17585.45</v>
      </c>
      <c r="P753" t="s">
        <v>23</v>
      </c>
      <c r="Q753">
        <v>15342.45</v>
      </c>
      <c r="R753" s="16">
        <f>delivered_orders_table[[#This Row],[price]]*delivered_orders_table[[#This Row],[quantity]]</f>
        <v>18511</v>
      </c>
      <c r="V753">
        <v>25330</v>
      </c>
    </row>
    <row r="754" spans="1:22" hidden="1" x14ac:dyDescent="0.3">
      <c r="A754">
        <v>28761086</v>
      </c>
      <c r="B754">
        <v>191161</v>
      </c>
      <c r="C754">
        <v>240382</v>
      </c>
      <c r="D754">
        <v>19935</v>
      </c>
      <c r="E754">
        <v>2243</v>
      </c>
      <c r="F754">
        <v>1</v>
      </c>
      <c r="G754">
        <v>0</v>
      </c>
      <c r="H754">
        <v>0</v>
      </c>
      <c r="I754" s="15">
        <v>45258</v>
      </c>
      <c r="J754" s="11">
        <v>45258</v>
      </c>
      <c r="K754">
        <v>6</v>
      </c>
      <c r="L754" t="s">
        <v>383</v>
      </c>
      <c r="M754" t="s">
        <v>39</v>
      </c>
      <c r="N754" t="s">
        <v>17</v>
      </c>
      <c r="O754">
        <v>19935</v>
      </c>
      <c r="P754" t="s">
        <v>21</v>
      </c>
      <c r="Q754">
        <v>17692</v>
      </c>
      <c r="R754" s="16">
        <f>delivered_orders_table[[#This Row],[price]]*delivered_orders_table[[#This Row],[quantity]]</f>
        <v>19935</v>
      </c>
      <c r="V754">
        <v>9969</v>
      </c>
    </row>
    <row r="755" spans="1:22" hidden="1" x14ac:dyDescent="0.3">
      <c r="A755">
        <v>65783806</v>
      </c>
      <c r="B755">
        <v>191161</v>
      </c>
      <c r="C755">
        <v>708876</v>
      </c>
      <c r="D755">
        <v>1229</v>
      </c>
      <c r="E755">
        <v>2243</v>
      </c>
      <c r="F755">
        <v>2</v>
      </c>
      <c r="G755">
        <v>0</v>
      </c>
      <c r="H755">
        <v>0</v>
      </c>
      <c r="I755" s="15">
        <v>45285</v>
      </c>
      <c r="J755" s="11">
        <v>45285</v>
      </c>
      <c r="K755">
        <v>1</v>
      </c>
      <c r="L755" t="s">
        <v>414</v>
      </c>
      <c r="M755" t="s">
        <v>39</v>
      </c>
      <c r="N755" t="s">
        <v>15</v>
      </c>
      <c r="O755">
        <v>2458</v>
      </c>
      <c r="P755" t="s">
        <v>21</v>
      </c>
      <c r="Q755">
        <v>-2028</v>
      </c>
      <c r="R755" s="16">
        <f>delivered_orders_table[[#This Row],[price]]*delivered_orders_table[[#This Row],[quantity]]</f>
        <v>2458</v>
      </c>
      <c r="V755">
        <v>1500</v>
      </c>
    </row>
    <row r="756" spans="1:22" hidden="1" x14ac:dyDescent="0.3">
      <c r="A756">
        <v>76845536</v>
      </c>
      <c r="B756">
        <v>191161</v>
      </c>
      <c r="C756">
        <v>760957</v>
      </c>
      <c r="D756">
        <v>9659</v>
      </c>
      <c r="E756">
        <v>2243</v>
      </c>
      <c r="F756">
        <v>1</v>
      </c>
      <c r="G756">
        <v>482.95</v>
      </c>
      <c r="H756">
        <v>5</v>
      </c>
      <c r="I756" s="15">
        <v>45269</v>
      </c>
      <c r="J756" s="11">
        <v>45269</v>
      </c>
      <c r="K756">
        <v>6</v>
      </c>
      <c r="L756" t="s">
        <v>194</v>
      </c>
      <c r="M756" t="s">
        <v>39</v>
      </c>
      <c r="N756" t="s">
        <v>15</v>
      </c>
      <c r="O756">
        <v>9176.0499999999993</v>
      </c>
      <c r="P756" t="s">
        <v>22</v>
      </c>
      <c r="Q756">
        <v>6933.05</v>
      </c>
      <c r="R756" s="16">
        <f>delivered_orders_table[[#This Row],[price]]*delivered_orders_table[[#This Row],[quantity]]</f>
        <v>9659</v>
      </c>
      <c r="V756">
        <v>8608</v>
      </c>
    </row>
    <row r="757" spans="1:22" hidden="1" x14ac:dyDescent="0.3">
      <c r="A757">
        <v>84429198</v>
      </c>
      <c r="B757">
        <v>191161</v>
      </c>
      <c r="C757">
        <v>818975</v>
      </c>
      <c r="D757">
        <v>2036</v>
      </c>
      <c r="E757">
        <v>2243</v>
      </c>
      <c r="F757">
        <v>1</v>
      </c>
      <c r="G757">
        <v>0</v>
      </c>
      <c r="H757">
        <v>0</v>
      </c>
      <c r="I757" s="15">
        <v>45268</v>
      </c>
      <c r="J757" s="11">
        <v>45268</v>
      </c>
      <c r="K757">
        <v>1</v>
      </c>
      <c r="L757" t="s">
        <v>387</v>
      </c>
      <c r="M757" t="s">
        <v>39</v>
      </c>
      <c r="N757" t="s">
        <v>18</v>
      </c>
      <c r="O757">
        <v>2036</v>
      </c>
      <c r="P757" t="s">
        <v>22</v>
      </c>
      <c r="Q757">
        <v>-207</v>
      </c>
      <c r="R757" s="16">
        <f>delivered_orders_table[[#This Row],[price]]*delivered_orders_table[[#This Row],[quantity]]</f>
        <v>2036</v>
      </c>
      <c r="V757">
        <v>2902</v>
      </c>
    </row>
    <row r="758" spans="1:22" hidden="1" x14ac:dyDescent="0.3">
      <c r="A758">
        <v>97980930</v>
      </c>
      <c r="B758">
        <v>191161</v>
      </c>
      <c r="C758">
        <v>767915</v>
      </c>
      <c r="D758">
        <v>9399</v>
      </c>
      <c r="E758">
        <v>2243</v>
      </c>
      <c r="F758">
        <v>2</v>
      </c>
      <c r="G758">
        <v>0</v>
      </c>
      <c r="H758">
        <v>0</v>
      </c>
      <c r="I758" s="15">
        <v>45267</v>
      </c>
      <c r="J758" s="11">
        <v>45267</v>
      </c>
      <c r="K758">
        <v>6</v>
      </c>
      <c r="L758" t="s">
        <v>180</v>
      </c>
      <c r="M758" t="s">
        <v>39</v>
      </c>
      <c r="N758" t="s">
        <v>16</v>
      </c>
      <c r="O758">
        <v>18798</v>
      </c>
      <c r="P758" t="s">
        <v>21</v>
      </c>
      <c r="Q758">
        <v>14312</v>
      </c>
      <c r="R758" s="16">
        <f>delivered_orders_table[[#This Row],[price]]*delivered_orders_table[[#This Row],[quantity]]</f>
        <v>18798</v>
      </c>
      <c r="V758">
        <v>14437</v>
      </c>
    </row>
    <row r="759" spans="1:22" hidden="1" x14ac:dyDescent="0.3">
      <c r="A759">
        <v>17352710</v>
      </c>
      <c r="B759">
        <v>191161</v>
      </c>
      <c r="C759">
        <v>345131</v>
      </c>
      <c r="D759">
        <v>19945</v>
      </c>
      <c r="E759">
        <v>2243</v>
      </c>
      <c r="F759">
        <v>2</v>
      </c>
      <c r="G759">
        <v>0</v>
      </c>
      <c r="H759">
        <v>0</v>
      </c>
      <c r="I759" s="15">
        <v>45282</v>
      </c>
      <c r="J759" s="11">
        <v>45282</v>
      </c>
      <c r="K759">
        <v>1</v>
      </c>
      <c r="L759" t="s">
        <v>155</v>
      </c>
      <c r="M759" t="s">
        <v>39</v>
      </c>
      <c r="N759" t="s">
        <v>16</v>
      </c>
      <c r="O759">
        <v>39890</v>
      </c>
      <c r="P759" t="s">
        <v>21</v>
      </c>
      <c r="Q759">
        <v>35404</v>
      </c>
      <c r="R759" s="16">
        <f>delivered_orders_table[[#This Row],[price]]*delivered_orders_table[[#This Row],[quantity]]</f>
        <v>39890</v>
      </c>
      <c r="V759">
        <v>19748</v>
      </c>
    </row>
    <row r="760" spans="1:22" hidden="1" x14ac:dyDescent="0.3">
      <c r="A760">
        <v>83599154</v>
      </c>
      <c r="B760">
        <v>191161</v>
      </c>
      <c r="C760">
        <v>799716</v>
      </c>
      <c r="D760">
        <v>4137</v>
      </c>
      <c r="E760">
        <v>2243</v>
      </c>
      <c r="F760">
        <v>4</v>
      </c>
      <c r="G760">
        <v>2482.1999999999998</v>
      </c>
      <c r="H760">
        <v>15</v>
      </c>
      <c r="I760" s="15">
        <v>45285</v>
      </c>
      <c r="J760" s="11">
        <v>45285</v>
      </c>
      <c r="K760">
        <v>1</v>
      </c>
      <c r="L760" t="s">
        <v>414</v>
      </c>
      <c r="M760" t="s">
        <v>39</v>
      </c>
      <c r="N760" t="s">
        <v>17</v>
      </c>
      <c r="O760">
        <v>14065.8</v>
      </c>
      <c r="P760" t="s">
        <v>23</v>
      </c>
      <c r="Q760">
        <v>5093.8</v>
      </c>
      <c r="R760" s="16">
        <f>delivered_orders_table[[#This Row],[price]]*delivered_orders_table[[#This Row],[quantity]]</f>
        <v>16548</v>
      </c>
      <c r="V760">
        <v>2680</v>
      </c>
    </row>
    <row r="761" spans="1:22" hidden="1" x14ac:dyDescent="0.3">
      <c r="A761">
        <v>18484847</v>
      </c>
      <c r="B761">
        <v>191161</v>
      </c>
      <c r="C761">
        <v>280951</v>
      </c>
      <c r="D761">
        <v>8512</v>
      </c>
      <c r="E761">
        <v>2243</v>
      </c>
      <c r="F761">
        <v>1</v>
      </c>
      <c r="G761">
        <v>425.6</v>
      </c>
      <c r="H761">
        <v>5</v>
      </c>
      <c r="I761" s="15">
        <v>45261</v>
      </c>
      <c r="J761" s="11">
        <v>45261</v>
      </c>
      <c r="K761">
        <v>3</v>
      </c>
      <c r="L761" t="s">
        <v>383</v>
      </c>
      <c r="M761" t="s">
        <v>39</v>
      </c>
      <c r="N761" t="s">
        <v>15</v>
      </c>
      <c r="O761">
        <v>8086.4</v>
      </c>
      <c r="P761" t="s">
        <v>20</v>
      </c>
      <c r="Q761">
        <v>5843.4</v>
      </c>
      <c r="R761" s="16">
        <f>delivered_orders_table[[#This Row],[price]]*delivered_orders_table[[#This Row],[quantity]]</f>
        <v>8512</v>
      </c>
      <c r="V761">
        <v>12874</v>
      </c>
    </row>
    <row r="762" spans="1:22" hidden="1" x14ac:dyDescent="0.3">
      <c r="A762">
        <v>95704631</v>
      </c>
      <c r="B762">
        <v>191161</v>
      </c>
      <c r="C762">
        <v>766843</v>
      </c>
      <c r="D762">
        <v>4292</v>
      </c>
      <c r="E762">
        <v>2243</v>
      </c>
      <c r="F762">
        <v>1</v>
      </c>
      <c r="G762">
        <v>0</v>
      </c>
      <c r="H762">
        <v>0</v>
      </c>
      <c r="I762" s="15">
        <v>45256</v>
      </c>
      <c r="J762" s="11">
        <v>45256</v>
      </c>
      <c r="K762">
        <v>7</v>
      </c>
      <c r="L762" t="s">
        <v>467</v>
      </c>
      <c r="M762" t="s">
        <v>39</v>
      </c>
      <c r="N762" t="s">
        <v>15</v>
      </c>
      <c r="O762">
        <v>4292</v>
      </c>
      <c r="P762" t="s">
        <v>21</v>
      </c>
      <c r="Q762">
        <v>2049</v>
      </c>
      <c r="R762" s="16">
        <f>delivered_orders_table[[#This Row],[price]]*delivered_orders_table[[#This Row],[quantity]]</f>
        <v>4292</v>
      </c>
      <c r="V762">
        <v>29116</v>
      </c>
    </row>
    <row r="763" spans="1:22" hidden="1" x14ac:dyDescent="0.3">
      <c r="A763">
        <v>94120751</v>
      </c>
      <c r="B763">
        <v>191161</v>
      </c>
      <c r="C763">
        <v>695793</v>
      </c>
      <c r="D763">
        <v>5838</v>
      </c>
      <c r="E763">
        <v>2243</v>
      </c>
      <c r="F763">
        <v>2</v>
      </c>
      <c r="G763">
        <v>0</v>
      </c>
      <c r="H763">
        <v>0</v>
      </c>
      <c r="I763" s="15">
        <v>45258</v>
      </c>
      <c r="J763" s="11">
        <v>45258</v>
      </c>
      <c r="K763">
        <v>3</v>
      </c>
      <c r="L763" t="s">
        <v>314</v>
      </c>
      <c r="M763" t="s">
        <v>39</v>
      </c>
      <c r="N763" t="s">
        <v>15</v>
      </c>
      <c r="O763">
        <v>11676</v>
      </c>
      <c r="P763" t="s">
        <v>20</v>
      </c>
      <c r="Q763">
        <v>7190</v>
      </c>
      <c r="R763" s="16">
        <f>delivered_orders_table[[#This Row],[price]]*delivered_orders_table[[#This Row],[quantity]]</f>
        <v>11676</v>
      </c>
      <c r="V763">
        <v>17276</v>
      </c>
    </row>
    <row r="764" spans="1:22" hidden="1" x14ac:dyDescent="0.3">
      <c r="A764">
        <v>53779528</v>
      </c>
      <c r="B764">
        <v>191161</v>
      </c>
      <c r="C764">
        <v>527557</v>
      </c>
      <c r="D764">
        <v>3665</v>
      </c>
      <c r="E764">
        <v>2243</v>
      </c>
      <c r="F764">
        <v>1</v>
      </c>
      <c r="G764">
        <v>0</v>
      </c>
      <c r="H764">
        <v>0</v>
      </c>
      <c r="I764" s="15">
        <v>45269</v>
      </c>
      <c r="J764" s="11">
        <v>45269</v>
      </c>
      <c r="K764">
        <v>1</v>
      </c>
      <c r="L764" t="s">
        <v>388</v>
      </c>
      <c r="M764" t="s">
        <v>39</v>
      </c>
      <c r="N764" t="s">
        <v>15</v>
      </c>
      <c r="O764">
        <v>3665</v>
      </c>
      <c r="P764" t="s">
        <v>20</v>
      </c>
      <c r="Q764">
        <v>1422</v>
      </c>
      <c r="R764" s="16">
        <f>delivered_orders_table[[#This Row],[price]]*delivered_orders_table[[#This Row],[quantity]]</f>
        <v>3665</v>
      </c>
      <c r="V764">
        <v>28008</v>
      </c>
    </row>
    <row r="765" spans="1:22" hidden="1" x14ac:dyDescent="0.3">
      <c r="A765">
        <v>75181648</v>
      </c>
      <c r="B765">
        <v>191161</v>
      </c>
      <c r="C765">
        <v>341276</v>
      </c>
      <c r="D765">
        <v>17909</v>
      </c>
      <c r="E765">
        <v>2243</v>
      </c>
      <c r="F765">
        <v>2</v>
      </c>
      <c r="G765">
        <v>1790.9</v>
      </c>
      <c r="H765">
        <v>5</v>
      </c>
      <c r="I765" s="15">
        <v>45276</v>
      </c>
      <c r="J765" s="11">
        <v>45276</v>
      </c>
      <c r="K765">
        <v>1</v>
      </c>
      <c r="L765" t="s">
        <v>78</v>
      </c>
      <c r="M765" t="s">
        <v>39</v>
      </c>
      <c r="N765" t="s">
        <v>15</v>
      </c>
      <c r="O765">
        <v>34027.1</v>
      </c>
      <c r="P765" t="s">
        <v>22</v>
      </c>
      <c r="Q765">
        <v>29541.1</v>
      </c>
      <c r="R765" s="16">
        <f>delivered_orders_table[[#This Row],[price]]*delivered_orders_table[[#This Row],[quantity]]</f>
        <v>35818</v>
      </c>
      <c r="V765">
        <v>10009</v>
      </c>
    </row>
    <row r="766" spans="1:22" hidden="1" x14ac:dyDescent="0.3">
      <c r="A766">
        <v>64547971</v>
      </c>
      <c r="B766">
        <v>191161</v>
      </c>
      <c r="C766">
        <v>786179</v>
      </c>
      <c r="D766">
        <v>9105</v>
      </c>
      <c r="E766">
        <v>2243</v>
      </c>
      <c r="F766">
        <v>1</v>
      </c>
      <c r="G766">
        <v>1365.75</v>
      </c>
      <c r="H766">
        <v>15</v>
      </c>
      <c r="I766" s="15">
        <v>45276</v>
      </c>
      <c r="J766" s="11">
        <v>45276</v>
      </c>
      <c r="K766">
        <v>6</v>
      </c>
      <c r="L766" t="s">
        <v>134</v>
      </c>
      <c r="M766" t="s">
        <v>39</v>
      </c>
      <c r="N766" t="s">
        <v>16</v>
      </c>
      <c r="O766">
        <v>7739.25</v>
      </c>
      <c r="P766" t="s">
        <v>22</v>
      </c>
      <c r="Q766">
        <v>5496.25</v>
      </c>
      <c r="R766" s="16">
        <f>delivered_orders_table[[#This Row],[price]]*delivered_orders_table[[#This Row],[quantity]]</f>
        <v>9105</v>
      </c>
      <c r="V766">
        <v>15247</v>
      </c>
    </row>
    <row r="767" spans="1:22" hidden="1" x14ac:dyDescent="0.3">
      <c r="A767">
        <v>12244945</v>
      </c>
      <c r="B767">
        <v>719176</v>
      </c>
      <c r="C767">
        <v>345308</v>
      </c>
      <c r="D767">
        <v>17781</v>
      </c>
      <c r="E767">
        <v>819</v>
      </c>
      <c r="F767">
        <v>2</v>
      </c>
      <c r="G767">
        <v>0</v>
      </c>
      <c r="H767">
        <v>0</v>
      </c>
      <c r="I767" s="15">
        <v>45280</v>
      </c>
      <c r="J767" s="11">
        <v>45280</v>
      </c>
      <c r="K767">
        <v>4</v>
      </c>
      <c r="L767" t="s">
        <v>308</v>
      </c>
      <c r="M767" t="s">
        <v>39</v>
      </c>
      <c r="N767" t="s">
        <v>16</v>
      </c>
      <c r="O767">
        <v>35562</v>
      </c>
      <c r="P767" t="s">
        <v>20</v>
      </c>
      <c r="Q767">
        <v>33924</v>
      </c>
      <c r="R767" s="16">
        <f>delivered_orders_table[[#This Row],[price]]*delivered_orders_table[[#This Row],[quantity]]</f>
        <v>35562</v>
      </c>
      <c r="V767">
        <v>17232</v>
      </c>
    </row>
    <row r="768" spans="1:22" hidden="1" x14ac:dyDescent="0.3">
      <c r="A768">
        <v>78829070</v>
      </c>
      <c r="B768">
        <v>719176</v>
      </c>
      <c r="C768">
        <v>787569</v>
      </c>
      <c r="D768">
        <v>737</v>
      </c>
      <c r="E768">
        <v>819</v>
      </c>
      <c r="F768">
        <v>2</v>
      </c>
      <c r="G768">
        <v>0</v>
      </c>
      <c r="H768">
        <v>0</v>
      </c>
      <c r="I768" s="15">
        <v>45264</v>
      </c>
      <c r="J768" s="11">
        <v>45264</v>
      </c>
      <c r="K768">
        <v>3</v>
      </c>
      <c r="L768" t="s">
        <v>528</v>
      </c>
      <c r="M768" t="s">
        <v>39</v>
      </c>
      <c r="N768" t="s">
        <v>16</v>
      </c>
      <c r="O768">
        <v>1474</v>
      </c>
      <c r="P768" t="s">
        <v>21</v>
      </c>
      <c r="Q768">
        <v>-164</v>
      </c>
      <c r="R768" s="16">
        <f>delivered_orders_table[[#This Row],[price]]*delivered_orders_table[[#This Row],[quantity]]</f>
        <v>1474</v>
      </c>
      <c r="V768">
        <v>14518</v>
      </c>
    </row>
    <row r="769" spans="1:22" hidden="1" x14ac:dyDescent="0.3">
      <c r="A769">
        <v>61157708</v>
      </c>
      <c r="B769">
        <v>719176</v>
      </c>
      <c r="C769">
        <v>561792</v>
      </c>
      <c r="D769">
        <v>17498</v>
      </c>
      <c r="E769">
        <v>819</v>
      </c>
      <c r="F769">
        <v>1</v>
      </c>
      <c r="G769">
        <v>1749.8</v>
      </c>
      <c r="H769">
        <v>10</v>
      </c>
      <c r="I769" s="15">
        <v>45271</v>
      </c>
      <c r="J769" s="11">
        <v>45271</v>
      </c>
      <c r="K769">
        <v>6</v>
      </c>
      <c r="L769" t="s">
        <v>78</v>
      </c>
      <c r="M769" t="s">
        <v>39</v>
      </c>
      <c r="N769" t="s">
        <v>15</v>
      </c>
      <c r="O769">
        <v>15748.2</v>
      </c>
      <c r="P769" t="s">
        <v>22</v>
      </c>
      <c r="Q769">
        <v>14929.2</v>
      </c>
      <c r="R769" s="16">
        <f>delivered_orders_table[[#This Row],[price]]*delivered_orders_table[[#This Row],[quantity]]</f>
        <v>17498</v>
      </c>
      <c r="V769">
        <v>9268</v>
      </c>
    </row>
    <row r="770" spans="1:22" hidden="1" x14ac:dyDescent="0.3">
      <c r="A770">
        <v>58258264</v>
      </c>
      <c r="B770">
        <v>719176</v>
      </c>
      <c r="C770">
        <v>286554</v>
      </c>
      <c r="D770">
        <v>2707</v>
      </c>
      <c r="E770">
        <v>819</v>
      </c>
      <c r="F770">
        <v>4</v>
      </c>
      <c r="G770">
        <v>0</v>
      </c>
      <c r="H770">
        <v>0</v>
      </c>
      <c r="I770" s="15">
        <v>45269</v>
      </c>
      <c r="J770" s="11">
        <v>45269</v>
      </c>
      <c r="K770">
        <v>1</v>
      </c>
      <c r="L770" t="s">
        <v>388</v>
      </c>
      <c r="M770" t="s">
        <v>39</v>
      </c>
      <c r="N770" t="s">
        <v>17</v>
      </c>
      <c r="O770">
        <v>10828</v>
      </c>
      <c r="P770" t="s">
        <v>20</v>
      </c>
      <c r="Q770">
        <v>7552</v>
      </c>
      <c r="R770" s="16">
        <f>delivered_orders_table[[#This Row],[price]]*delivered_orders_table[[#This Row],[quantity]]</f>
        <v>10828</v>
      </c>
      <c r="V770">
        <v>10801</v>
      </c>
    </row>
    <row r="771" spans="1:22" hidden="1" x14ac:dyDescent="0.3">
      <c r="A771">
        <v>53947691</v>
      </c>
      <c r="B771">
        <v>719176</v>
      </c>
      <c r="C771">
        <v>785253</v>
      </c>
      <c r="D771">
        <v>13813</v>
      </c>
      <c r="E771">
        <v>819</v>
      </c>
      <c r="F771">
        <v>1</v>
      </c>
      <c r="G771">
        <v>0</v>
      </c>
      <c r="H771">
        <v>0</v>
      </c>
      <c r="I771" s="15">
        <v>45276</v>
      </c>
      <c r="J771" s="11">
        <v>45276</v>
      </c>
      <c r="K771">
        <v>6</v>
      </c>
      <c r="L771" t="s">
        <v>134</v>
      </c>
      <c r="M771" t="s">
        <v>39</v>
      </c>
      <c r="N771" t="s">
        <v>15</v>
      </c>
      <c r="O771">
        <v>13813</v>
      </c>
      <c r="P771" t="s">
        <v>20</v>
      </c>
      <c r="Q771">
        <v>12994</v>
      </c>
      <c r="R771" s="16">
        <f>delivered_orders_table[[#This Row],[price]]*delivered_orders_table[[#This Row],[quantity]]</f>
        <v>13813</v>
      </c>
      <c r="V771">
        <v>18749</v>
      </c>
    </row>
    <row r="772" spans="1:22" hidden="1" x14ac:dyDescent="0.3">
      <c r="A772">
        <v>80723898</v>
      </c>
      <c r="B772">
        <v>719176</v>
      </c>
      <c r="C772">
        <v>599385</v>
      </c>
      <c r="D772">
        <v>15487</v>
      </c>
      <c r="E772">
        <v>819</v>
      </c>
      <c r="F772">
        <v>3</v>
      </c>
      <c r="G772">
        <v>0</v>
      </c>
      <c r="H772">
        <v>0</v>
      </c>
      <c r="I772" s="15">
        <v>45284</v>
      </c>
      <c r="J772" s="11">
        <v>45284</v>
      </c>
      <c r="K772">
        <v>4</v>
      </c>
      <c r="L772" t="s">
        <v>45</v>
      </c>
      <c r="M772" t="s">
        <v>39</v>
      </c>
      <c r="N772" t="s">
        <v>18</v>
      </c>
      <c r="O772">
        <v>46461</v>
      </c>
      <c r="P772" t="s">
        <v>22</v>
      </c>
      <c r="Q772">
        <v>44004</v>
      </c>
      <c r="R772" s="16">
        <f>delivered_orders_table[[#This Row],[price]]*delivered_orders_table[[#This Row],[quantity]]</f>
        <v>46461</v>
      </c>
      <c r="V772">
        <v>13902</v>
      </c>
    </row>
    <row r="773" spans="1:22" hidden="1" x14ac:dyDescent="0.3">
      <c r="A773">
        <v>54735895</v>
      </c>
      <c r="B773">
        <v>719176</v>
      </c>
      <c r="C773">
        <v>930361</v>
      </c>
      <c r="D773">
        <v>1528</v>
      </c>
      <c r="E773">
        <v>819</v>
      </c>
      <c r="F773">
        <v>1</v>
      </c>
      <c r="G773">
        <v>76.400000000000006</v>
      </c>
      <c r="H773">
        <v>5</v>
      </c>
      <c r="I773" s="15">
        <v>45264</v>
      </c>
      <c r="J773" s="11">
        <v>45264</v>
      </c>
      <c r="K773">
        <v>1</v>
      </c>
      <c r="L773" t="s">
        <v>316</v>
      </c>
      <c r="M773" t="s">
        <v>39</v>
      </c>
      <c r="N773" t="s">
        <v>15</v>
      </c>
      <c r="O773">
        <v>1451.6</v>
      </c>
      <c r="P773" t="s">
        <v>20</v>
      </c>
      <c r="Q773">
        <v>632.6</v>
      </c>
      <c r="R773" s="16">
        <f>delivered_orders_table[[#This Row],[price]]*delivered_orders_table[[#This Row],[quantity]]</f>
        <v>1528</v>
      </c>
      <c r="V773">
        <v>17798</v>
      </c>
    </row>
    <row r="774" spans="1:22" hidden="1" x14ac:dyDescent="0.3">
      <c r="A774">
        <v>91378577</v>
      </c>
      <c r="B774">
        <v>719176</v>
      </c>
      <c r="C774">
        <v>972722</v>
      </c>
      <c r="D774">
        <v>15760</v>
      </c>
      <c r="E774">
        <v>819</v>
      </c>
      <c r="F774">
        <v>2</v>
      </c>
      <c r="G774">
        <v>0</v>
      </c>
      <c r="H774">
        <v>0</v>
      </c>
      <c r="I774" s="15">
        <v>45277</v>
      </c>
      <c r="J774" s="11">
        <v>45277</v>
      </c>
      <c r="K774">
        <v>4</v>
      </c>
      <c r="L774" t="s">
        <v>218</v>
      </c>
      <c r="M774" t="s">
        <v>39</v>
      </c>
      <c r="N774" t="s">
        <v>15</v>
      </c>
      <c r="O774">
        <v>31520</v>
      </c>
      <c r="P774" t="s">
        <v>20</v>
      </c>
      <c r="Q774">
        <v>29882</v>
      </c>
      <c r="R774" s="16">
        <f>delivered_orders_table[[#This Row],[price]]*delivered_orders_table[[#This Row],[quantity]]</f>
        <v>31520</v>
      </c>
      <c r="V774">
        <v>6239</v>
      </c>
    </row>
    <row r="775" spans="1:22" hidden="1" x14ac:dyDescent="0.3">
      <c r="A775">
        <v>54398056</v>
      </c>
      <c r="B775">
        <v>719176</v>
      </c>
      <c r="C775">
        <v>759835</v>
      </c>
      <c r="D775">
        <v>8177</v>
      </c>
      <c r="E775">
        <v>819</v>
      </c>
      <c r="F775">
        <v>1</v>
      </c>
      <c r="G775">
        <v>0</v>
      </c>
      <c r="H775">
        <v>0</v>
      </c>
      <c r="I775" s="15">
        <v>45274</v>
      </c>
      <c r="J775" s="11">
        <v>45274</v>
      </c>
      <c r="K775">
        <v>4</v>
      </c>
      <c r="L775" t="s">
        <v>477</v>
      </c>
      <c r="M775" t="s">
        <v>39</v>
      </c>
      <c r="N775" t="s">
        <v>16</v>
      </c>
      <c r="O775">
        <v>8177</v>
      </c>
      <c r="P775" t="s">
        <v>23</v>
      </c>
      <c r="Q775">
        <v>7358</v>
      </c>
      <c r="R775" s="16">
        <f>delivered_orders_table[[#This Row],[price]]*delivered_orders_table[[#This Row],[quantity]]</f>
        <v>8177</v>
      </c>
      <c r="V775">
        <v>7056</v>
      </c>
    </row>
    <row r="776" spans="1:22" hidden="1" x14ac:dyDescent="0.3">
      <c r="A776">
        <v>66775103</v>
      </c>
      <c r="B776">
        <v>719176</v>
      </c>
      <c r="C776">
        <v>880956</v>
      </c>
      <c r="D776">
        <v>12272</v>
      </c>
      <c r="E776">
        <v>819</v>
      </c>
      <c r="F776">
        <v>1</v>
      </c>
      <c r="G776">
        <v>0</v>
      </c>
      <c r="H776">
        <v>0</v>
      </c>
      <c r="I776" s="15">
        <v>45283</v>
      </c>
      <c r="J776" s="11">
        <v>45283</v>
      </c>
      <c r="K776">
        <v>4</v>
      </c>
      <c r="L776" t="s">
        <v>156</v>
      </c>
      <c r="M776" t="s">
        <v>39</v>
      </c>
      <c r="N776" t="s">
        <v>15</v>
      </c>
      <c r="O776">
        <v>12272</v>
      </c>
      <c r="P776" t="s">
        <v>24</v>
      </c>
      <c r="Q776">
        <v>11453</v>
      </c>
      <c r="R776" s="16">
        <f>delivered_orders_table[[#This Row],[price]]*delivered_orders_table[[#This Row],[quantity]]</f>
        <v>12272</v>
      </c>
      <c r="V776">
        <v>2272</v>
      </c>
    </row>
    <row r="777" spans="1:22" hidden="1" x14ac:dyDescent="0.3">
      <c r="A777">
        <v>54434998</v>
      </c>
      <c r="B777">
        <v>872246</v>
      </c>
      <c r="C777">
        <v>886563</v>
      </c>
      <c r="D777">
        <v>9365</v>
      </c>
      <c r="E777">
        <v>8679</v>
      </c>
      <c r="F777">
        <v>3</v>
      </c>
      <c r="G777">
        <v>4214.25</v>
      </c>
      <c r="H777">
        <v>15</v>
      </c>
      <c r="I777" s="15">
        <v>45282</v>
      </c>
      <c r="J777" s="11">
        <v>45282</v>
      </c>
      <c r="K777">
        <v>1</v>
      </c>
      <c r="L777" t="s">
        <v>155</v>
      </c>
      <c r="M777" t="s">
        <v>39</v>
      </c>
      <c r="N777" t="s">
        <v>17</v>
      </c>
      <c r="O777">
        <v>23880.75</v>
      </c>
      <c r="P777" t="s">
        <v>20</v>
      </c>
      <c r="Q777">
        <v>-2156.25</v>
      </c>
      <c r="R777" s="16">
        <f>delivered_orders_table[[#This Row],[price]]*delivered_orders_table[[#This Row],[quantity]]</f>
        <v>28095</v>
      </c>
      <c r="V777">
        <v>6294</v>
      </c>
    </row>
    <row r="778" spans="1:22" hidden="1" x14ac:dyDescent="0.3">
      <c r="A778">
        <v>71618633</v>
      </c>
      <c r="B778">
        <v>872246</v>
      </c>
      <c r="C778">
        <v>450385</v>
      </c>
      <c r="D778">
        <v>12338</v>
      </c>
      <c r="E778">
        <v>8679</v>
      </c>
      <c r="F778">
        <v>4</v>
      </c>
      <c r="G778">
        <v>9870.4</v>
      </c>
      <c r="H778">
        <v>20</v>
      </c>
      <c r="I778" s="15">
        <v>45279</v>
      </c>
      <c r="J778" s="11">
        <v>45279</v>
      </c>
      <c r="K778">
        <v>6</v>
      </c>
      <c r="L778" t="s">
        <v>149</v>
      </c>
      <c r="M778" t="s">
        <v>39</v>
      </c>
      <c r="N778" t="s">
        <v>15</v>
      </c>
      <c r="O778">
        <v>39481.599999999999</v>
      </c>
      <c r="P778" t="s">
        <v>20</v>
      </c>
      <c r="Q778">
        <v>4765.6000000000004</v>
      </c>
      <c r="R778" s="16">
        <f>delivered_orders_table[[#This Row],[price]]*delivered_orders_table[[#This Row],[quantity]]</f>
        <v>49352</v>
      </c>
      <c r="V778">
        <v>45966</v>
      </c>
    </row>
    <row r="779" spans="1:22" hidden="1" x14ac:dyDescent="0.3">
      <c r="A779">
        <v>58217837</v>
      </c>
      <c r="B779">
        <v>872246</v>
      </c>
      <c r="C779">
        <v>468691</v>
      </c>
      <c r="D779">
        <v>13264</v>
      </c>
      <c r="E779">
        <v>8679</v>
      </c>
      <c r="F779">
        <v>1</v>
      </c>
      <c r="G779">
        <v>663.2</v>
      </c>
      <c r="H779">
        <v>5</v>
      </c>
      <c r="I779" s="15">
        <v>45281</v>
      </c>
      <c r="J779" s="11">
        <v>45281</v>
      </c>
      <c r="K779">
        <v>4</v>
      </c>
      <c r="L779" t="s">
        <v>149</v>
      </c>
      <c r="M779" t="s">
        <v>39</v>
      </c>
      <c r="N779" t="s">
        <v>17</v>
      </c>
      <c r="O779">
        <v>12600.8</v>
      </c>
      <c r="P779" t="s">
        <v>23</v>
      </c>
      <c r="Q779">
        <v>3921.8</v>
      </c>
      <c r="R779" s="16">
        <f>delivered_orders_table[[#This Row],[price]]*delivered_orders_table[[#This Row],[quantity]]</f>
        <v>13264</v>
      </c>
      <c r="V779">
        <v>8094</v>
      </c>
    </row>
    <row r="780" spans="1:22" hidden="1" x14ac:dyDescent="0.3">
      <c r="A780">
        <v>77556678</v>
      </c>
      <c r="B780">
        <v>872246</v>
      </c>
      <c r="C780">
        <v>273807</v>
      </c>
      <c r="D780">
        <v>10462</v>
      </c>
      <c r="E780">
        <v>8679</v>
      </c>
      <c r="F780">
        <v>2</v>
      </c>
      <c r="G780">
        <v>1046.2</v>
      </c>
      <c r="H780">
        <v>5</v>
      </c>
      <c r="I780" s="15">
        <v>45257</v>
      </c>
      <c r="J780" s="11">
        <v>45257</v>
      </c>
      <c r="K780">
        <v>6</v>
      </c>
      <c r="L780" t="s">
        <v>467</v>
      </c>
      <c r="M780" t="s">
        <v>39</v>
      </c>
      <c r="N780" t="s">
        <v>15</v>
      </c>
      <c r="O780">
        <v>19877.8</v>
      </c>
      <c r="P780" t="s">
        <v>21</v>
      </c>
      <c r="Q780">
        <v>2519.8000000000002</v>
      </c>
      <c r="R780" s="16">
        <f>delivered_orders_table[[#This Row],[price]]*delivered_orders_table[[#This Row],[quantity]]</f>
        <v>20924</v>
      </c>
      <c r="V780">
        <v>2906</v>
      </c>
    </row>
    <row r="781" spans="1:22" hidden="1" x14ac:dyDescent="0.3">
      <c r="A781">
        <v>25102023</v>
      </c>
      <c r="B781">
        <v>872246</v>
      </c>
      <c r="C781">
        <v>795417</v>
      </c>
      <c r="D781">
        <v>11503</v>
      </c>
      <c r="E781">
        <v>8679</v>
      </c>
      <c r="F781">
        <v>1</v>
      </c>
      <c r="G781">
        <v>0</v>
      </c>
      <c r="H781">
        <v>0</v>
      </c>
      <c r="I781" s="15">
        <v>45271</v>
      </c>
      <c r="J781" s="11">
        <v>45271</v>
      </c>
      <c r="K781">
        <v>6</v>
      </c>
      <c r="L781" t="s">
        <v>78</v>
      </c>
      <c r="M781" t="s">
        <v>39</v>
      </c>
      <c r="N781" t="s">
        <v>15</v>
      </c>
      <c r="O781">
        <v>11503</v>
      </c>
      <c r="P781" t="s">
        <v>22</v>
      </c>
      <c r="Q781">
        <v>2824</v>
      </c>
      <c r="R781" s="16">
        <f>delivered_orders_table[[#This Row],[price]]*delivered_orders_table[[#This Row],[quantity]]</f>
        <v>11503</v>
      </c>
      <c r="V781">
        <v>9550</v>
      </c>
    </row>
    <row r="782" spans="1:22" hidden="1" x14ac:dyDescent="0.3">
      <c r="A782">
        <v>73561576</v>
      </c>
      <c r="B782">
        <v>872246</v>
      </c>
      <c r="C782">
        <v>606216</v>
      </c>
      <c r="D782">
        <v>866</v>
      </c>
      <c r="E782">
        <v>8679</v>
      </c>
      <c r="F782">
        <v>2</v>
      </c>
      <c r="G782">
        <v>0</v>
      </c>
      <c r="H782">
        <v>0</v>
      </c>
      <c r="I782" s="15">
        <v>45284</v>
      </c>
      <c r="J782" s="11">
        <v>45284</v>
      </c>
      <c r="K782">
        <v>2</v>
      </c>
      <c r="L782" t="s">
        <v>414</v>
      </c>
      <c r="M782" t="s">
        <v>39</v>
      </c>
      <c r="N782" t="s">
        <v>16</v>
      </c>
      <c r="O782">
        <v>1732</v>
      </c>
      <c r="P782" t="s">
        <v>22</v>
      </c>
      <c r="Q782">
        <v>-15626</v>
      </c>
      <c r="R782" s="16">
        <f>delivered_orders_table[[#This Row],[price]]*delivered_orders_table[[#This Row],[quantity]]</f>
        <v>1732</v>
      </c>
      <c r="V782">
        <v>38254</v>
      </c>
    </row>
    <row r="783" spans="1:22" hidden="1" x14ac:dyDescent="0.3">
      <c r="A783">
        <v>36816708</v>
      </c>
      <c r="B783">
        <v>872246</v>
      </c>
      <c r="C783">
        <v>970881</v>
      </c>
      <c r="D783">
        <v>816</v>
      </c>
      <c r="E783">
        <v>8679</v>
      </c>
      <c r="F783">
        <v>1</v>
      </c>
      <c r="G783">
        <v>40.799999999999997</v>
      </c>
      <c r="H783">
        <v>5</v>
      </c>
      <c r="I783" s="15">
        <v>45263</v>
      </c>
      <c r="J783" s="11">
        <v>45263</v>
      </c>
      <c r="K783">
        <v>6</v>
      </c>
      <c r="L783" t="s">
        <v>387</v>
      </c>
      <c r="M783" t="s">
        <v>39</v>
      </c>
      <c r="N783" t="s">
        <v>15</v>
      </c>
      <c r="O783">
        <v>775.2</v>
      </c>
      <c r="P783" t="s">
        <v>22</v>
      </c>
      <c r="Q783">
        <v>-7903.8</v>
      </c>
      <c r="R783" s="16">
        <f>delivered_orders_table[[#This Row],[price]]*delivered_orders_table[[#This Row],[quantity]]</f>
        <v>816</v>
      </c>
      <c r="V783">
        <v>6822</v>
      </c>
    </row>
    <row r="784" spans="1:22" hidden="1" x14ac:dyDescent="0.3">
      <c r="A784">
        <v>32634412</v>
      </c>
      <c r="B784">
        <v>809570</v>
      </c>
      <c r="C784">
        <v>446024</v>
      </c>
      <c r="D784">
        <v>9883</v>
      </c>
      <c r="E784">
        <v>10780</v>
      </c>
      <c r="F784">
        <v>2</v>
      </c>
      <c r="G784">
        <v>0</v>
      </c>
      <c r="H784">
        <v>0</v>
      </c>
      <c r="I784" s="15">
        <v>45267</v>
      </c>
      <c r="J784" s="11">
        <v>45267</v>
      </c>
      <c r="K784">
        <v>3</v>
      </c>
      <c r="L784" t="s">
        <v>388</v>
      </c>
      <c r="M784" t="s">
        <v>39</v>
      </c>
      <c r="N784" t="s">
        <v>15</v>
      </c>
      <c r="O784">
        <v>19766</v>
      </c>
      <c r="P784" t="s">
        <v>21</v>
      </c>
      <c r="Q784">
        <v>-1794</v>
      </c>
      <c r="R784" s="16">
        <f>delivered_orders_table[[#This Row],[price]]*delivered_orders_table[[#This Row],[quantity]]</f>
        <v>19766</v>
      </c>
      <c r="V784">
        <v>12006</v>
      </c>
    </row>
    <row r="785" spans="1:22" hidden="1" x14ac:dyDescent="0.3">
      <c r="A785">
        <v>61215153</v>
      </c>
      <c r="B785">
        <v>809570</v>
      </c>
      <c r="C785">
        <v>844610</v>
      </c>
      <c r="D785">
        <v>9073</v>
      </c>
      <c r="E785">
        <v>10780</v>
      </c>
      <c r="F785">
        <v>4</v>
      </c>
      <c r="G785">
        <v>0</v>
      </c>
      <c r="H785">
        <v>0</v>
      </c>
      <c r="I785" s="15">
        <v>45277</v>
      </c>
      <c r="J785" s="11">
        <v>45277</v>
      </c>
      <c r="K785">
        <v>2</v>
      </c>
      <c r="L785" t="s">
        <v>217</v>
      </c>
      <c r="M785" t="s">
        <v>39</v>
      </c>
      <c r="N785" t="s">
        <v>15</v>
      </c>
      <c r="O785">
        <v>36292</v>
      </c>
      <c r="P785" t="s">
        <v>22</v>
      </c>
      <c r="Q785">
        <v>-6828</v>
      </c>
      <c r="R785" s="16">
        <f>delivered_orders_table[[#This Row],[price]]*delivered_orders_table[[#This Row],[quantity]]</f>
        <v>36292</v>
      </c>
      <c r="V785">
        <v>13072</v>
      </c>
    </row>
    <row r="786" spans="1:22" hidden="1" x14ac:dyDescent="0.3">
      <c r="A786">
        <v>16473999</v>
      </c>
      <c r="B786">
        <v>809570</v>
      </c>
      <c r="C786">
        <v>883932</v>
      </c>
      <c r="D786">
        <v>3800</v>
      </c>
      <c r="E786">
        <v>10780</v>
      </c>
      <c r="F786">
        <v>1</v>
      </c>
      <c r="G786">
        <v>0</v>
      </c>
      <c r="H786">
        <v>0</v>
      </c>
      <c r="I786" s="15">
        <v>45260</v>
      </c>
      <c r="J786" s="11">
        <v>45260</v>
      </c>
      <c r="K786">
        <v>2</v>
      </c>
      <c r="L786" t="s">
        <v>547</v>
      </c>
      <c r="M786" t="s">
        <v>39</v>
      </c>
      <c r="N786" t="s">
        <v>16</v>
      </c>
      <c r="O786">
        <v>3800</v>
      </c>
      <c r="P786" t="s">
        <v>21</v>
      </c>
      <c r="Q786">
        <v>-6980</v>
      </c>
      <c r="R786" s="16">
        <f>delivered_orders_table[[#This Row],[price]]*delivered_orders_table[[#This Row],[quantity]]</f>
        <v>3800</v>
      </c>
      <c r="V786">
        <v>15381</v>
      </c>
    </row>
    <row r="787" spans="1:22" hidden="1" x14ac:dyDescent="0.3">
      <c r="A787">
        <v>96644900</v>
      </c>
      <c r="B787">
        <v>809570</v>
      </c>
      <c r="C787">
        <v>450385</v>
      </c>
      <c r="D787">
        <v>18586</v>
      </c>
      <c r="E787">
        <v>10780</v>
      </c>
      <c r="F787">
        <v>1</v>
      </c>
      <c r="G787">
        <v>929.3</v>
      </c>
      <c r="H787">
        <v>5</v>
      </c>
      <c r="I787" s="15">
        <v>45257</v>
      </c>
      <c r="J787" s="11">
        <v>45257</v>
      </c>
      <c r="K787">
        <v>4</v>
      </c>
      <c r="L787" t="s">
        <v>314</v>
      </c>
      <c r="M787" t="s">
        <v>39</v>
      </c>
      <c r="N787" t="s">
        <v>16</v>
      </c>
      <c r="O787">
        <v>17656.7</v>
      </c>
      <c r="P787" t="s">
        <v>20</v>
      </c>
      <c r="Q787">
        <v>6876.7</v>
      </c>
      <c r="R787" s="16">
        <f>delivered_orders_table[[#This Row],[price]]*delivered_orders_table[[#This Row],[quantity]]</f>
        <v>18586</v>
      </c>
      <c r="V787">
        <v>2102</v>
      </c>
    </row>
    <row r="788" spans="1:22" hidden="1" x14ac:dyDescent="0.3">
      <c r="A788">
        <v>60829941</v>
      </c>
      <c r="B788">
        <v>809570</v>
      </c>
      <c r="C788">
        <v>338610</v>
      </c>
      <c r="D788">
        <v>17126</v>
      </c>
      <c r="E788">
        <v>10780</v>
      </c>
      <c r="F788">
        <v>3</v>
      </c>
      <c r="G788">
        <v>7706.7</v>
      </c>
      <c r="H788">
        <v>15</v>
      </c>
      <c r="I788" s="15">
        <v>45264</v>
      </c>
      <c r="J788" s="11">
        <v>45264</v>
      </c>
      <c r="K788">
        <v>4</v>
      </c>
      <c r="L788" t="s">
        <v>482</v>
      </c>
      <c r="M788" t="s">
        <v>39</v>
      </c>
      <c r="N788" t="s">
        <v>16</v>
      </c>
      <c r="O788">
        <v>43671.3</v>
      </c>
      <c r="P788" t="s">
        <v>20</v>
      </c>
      <c r="Q788">
        <v>11331.3</v>
      </c>
      <c r="R788" s="16">
        <f>delivered_orders_table[[#This Row],[price]]*delivered_orders_table[[#This Row],[quantity]]</f>
        <v>51378</v>
      </c>
      <c r="V788">
        <v>4918</v>
      </c>
    </row>
    <row r="789" spans="1:22" hidden="1" x14ac:dyDescent="0.3">
      <c r="A789">
        <v>74294443</v>
      </c>
      <c r="B789">
        <v>809570</v>
      </c>
      <c r="C789">
        <v>208602</v>
      </c>
      <c r="D789">
        <v>1109</v>
      </c>
      <c r="E789">
        <v>10780</v>
      </c>
      <c r="F789">
        <v>1</v>
      </c>
      <c r="G789">
        <v>0</v>
      </c>
      <c r="H789">
        <v>0</v>
      </c>
      <c r="I789" s="15">
        <v>45279</v>
      </c>
      <c r="J789" s="11">
        <v>45279</v>
      </c>
      <c r="K789">
        <v>1</v>
      </c>
      <c r="L789" t="s">
        <v>79</v>
      </c>
      <c r="M789" t="s">
        <v>39</v>
      </c>
      <c r="N789" t="s">
        <v>17</v>
      </c>
      <c r="O789">
        <v>1109</v>
      </c>
      <c r="P789" t="s">
        <v>20</v>
      </c>
      <c r="Q789">
        <v>-9671</v>
      </c>
      <c r="R789" s="16">
        <f>delivered_orders_table[[#This Row],[price]]*delivered_orders_table[[#This Row],[quantity]]</f>
        <v>1109</v>
      </c>
      <c r="V789">
        <v>19950</v>
      </c>
    </row>
    <row r="790" spans="1:22" hidden="1" x14ac:dyDescent="0.3">
      <c r="A790">
        <v>76217748</v>
      </c>
      <c r="B790">
        <v>809570</v>
      </c>
      <c r="C790">
        <v>777321</v>
      </c>
      <c r="D790">
        <v>5613</v>
      </c>
      <c r="E790">
        <v>10780</v>
      </c>
      <c r="F790">
        <v>2</v>
      </c>
      <c r="G790">
        <v>1683.9</v>
      </c>
      <c r="H790">
        <v>15</v>
      </c>
      <c r="I790" s="15">
        <v>45272</v>
      </c>
      <c r="J790" s="11">
        <v>45272</v>
      </c>
      <c r="K790">
        <v>1</v>
      </c>
      <c r="L790" t="s">
        <v>180</v>
      </c>
      <c r="M790" t="s">
        <v>39</v>
      </c>
      <c r="N790" t="s">
        <v>16</v>
      </c>
      <c r="O790">
        <v>9542.1</v>
      </c>
      <c r="P790" t="s">
        <v>20</v>
      </c>
      <c r="Q790">
        <v>-12017.9</v>
      </c>
      <c r="R790" s="16">
        <f>delivered_orders_table[[#This Row],[price]]*delivered_orders_table[[#This Row],[quantity]]</f>
        <v>11226</v>
      </c>
      <c r="V790">
        <v>25068</v>
      </c>
    </row>
    <row r="791" spans="1:22" hidden="1" x14ac:dyDescent="0.3">
      <c r="A791">
        <v>62738860</v>
      </c>
      <c r="B791">
        <v>809570</v>
      </c>
      <c r="C791">
        <v>405625</v>
      </c>
      <c r="D791">
        <v>686</v>
      </c>
      <c r="E791">
        <v>10780</v>
      </c>
      <c r="F791">
        <v>2</v>
      </c>
      <c r="G791">
        <v>137.19999999999999</v>
      </c>
      <c r="H791">
        <v>10</v>
      </c>
      <c r="I791" s="15">
        <v>45284</v>
      </c>
      <c r="J791" s="11">
        <v>45284</v>
      </c>
      <c r="K791">
        <v>6</v>
      </c>
      <c r="L791" t="s">
        <v>208</v>
      </c>
      <c r="M791" t="s">
        <v>39</v>
      </c>
      <c r="N791" t="s">
        <v>16</v>
      </c>
      <c r="O791">
        <v>1234.8</v>
      </c>
      <c r="P791" t="s">
        <v>22</v>
      </c>
      <c r="Q791">
        <v>-20325.2</v>
      </c>
      <c r="R791" s="16">
        <f>delivered_orders_table[[#This Row],[price]]*delivered_orders_table[[#This Row],[quantity]]</f>
        <v>1372</v>
      </c>
      <c r="V791">
        <v>8083</v>
      </c>
    </row>
    <row r="792" spans="1:22" hidden="1" x14ac:dyDescent="0.3">
      <c r="A792">
        <v>50675347</v>
      </c>
      <c r="B792">
        <v>877572</v>
      </c>
      <c r="C792">
        <v>466642</v>
      </c>
      <c r="D792">
        <v>19385</v>
      </c>
      <c r="E792">
        <v>5303</v>
      </c>
      <c r="F792">
        <v>1</v>
      </c>
      <c r="G792">
        <v>0</v>
      </c>
      <c r="H792">
        <v>0</v>
      </c>
      <c r="I792" s="15">
        <v>45269</v>
      </c>
      <c r="J792" s="11">
        <v>45269</v>
      </c>
      <c r="K792">
        <v>6</v>
      </c>
      <c r="L792" t="s">
        <v>194</v>
      </c>
      <c r="M792" t="s">
        <v>39</v>
      </c>
      <c r="N792" t="s">
        <v>15</v>
      </c>
      <c r="O792">
        <v>19385</v>
      </c>
      <c r="P792" t="s">
        <v>21</v>
      </c>
      <c r="Q792">
        <v>14082</v>
      </c>
      <c r="R792" s="16">
        <f>delivered_orders_table[[#This Row],[price]]*delivered_orders_table[[#This Row],[quantity]]</f>
        <v>19385</v>
      </c>
      <c r="V792">
        <v>32844</v>
      </c>
    </row>
    <row r="793" spans="1:22" hidden="1" x14ac:dyDescent="0.3">
      <c r="A793">
        <v>47342819</v>
      </c>
      <c r="B793">
        <v>877572</v>
      </c>
      <c r="C793">
        <v>324870</v>
      </c>
      <c r="D793">
        <v>12368</v>
      </c>
      <c r="E793">
        <v>5303</v>
      </c>
      <c r="F793">
        <v>2</v>
      </c>
      <c r="G793">
        <v>1236.8</v>
      </c>
      <c r="H793">
        <v>5</v>
      </c>
      <c r="I793" s="15">
        <v>45276</v>
      </c>
      <c r="J793" s="11">
        <v>45276</v>
      </c>
      <c r="K793">
        <v>6</v>
      </c>
      <c r="L793" t="s">
        <v>134</v>
      </c>
      <c r="M793" t="s">
        <v>39</v>
      </c>
      <c r="N793" t="s">
        <v>15</v>
      </c>
      <c r="O793">
        <v>23499.200000000001</v>
      </c>
      <c r="P793" t="s">
        <v>22</v>
      </c>
      <c r="Q793">
        <v>12893.2</v>
      </c>
      <c r="R793" s="16">
        <f>delivered_orders_table[[#This Row],[price]]*delivered_orders_table[[#This Row],[quantity]]</f>
        <v>24736</v>
      </c>
      <c r="V793">
        <v>10924</v>
      </c>
    </row>
    <row r="794" spans="1:22" hidden="1" x14ac:dyDescent="0.3">
      <c r="A794">
        <v>17122263</v>
      </c>
      <c r="B794">
        <v>334053</v>
      </c>
      <c r="C794">
        <v>608654</v>
      </c>
      <c r="D794">
        <v>5240</v>
      </c>
      <c r="E794">
        <v>6716</v>
      </c>
      <c r="F794">
        <v>1</v>
      </c>
      <c r="G794">
        <v>786</v>
      </c>
      <c r="H794">
        <v>15</v>
      </c>
      <c r="I794" s="15">
        <v>45259</v>
      </c>
      <c r="J794" s="11">
        <v>45259</v>
      </c>
      <c r="K794">
        <v>6</v>
      </c>
      <c r="L794" t="s">
        <v>316</v>
      </c>
      <c r="M794" t="s">
        <v>39</v>
      </c>
      <c r="N794" t="s">
        <v>17</v>
      </c>
      <c r="O794">
        <v>4454</v>
      </c>
      <c r="P794" t="s">
        <v>22</v>
      </c>
      <c r="Q794">
        <v>-2262</v>
      </c>
      <c r="R794" s="16">
        <f>delivered_orders_table[[#This Row],[price]]*delivered_orders_table[[#This Row],[quantity]]</f>
        <v>5240</v>
      </c>
      <c r="V794">
        <v>15921</v>
      </c>
    </row>
    <row r="795" spans="1:22" hidden="1" x14ac:dyDescent="0.3">
      <c r="A795">
        <v>83233096</v>
      </c>
      <c r="B795">
        <v>334053</v>
      </c>
      <c r="C795">
        <v>802833</v>
      </c>
      <c r="D795">
        <v>6624</v>
      </c>
      <c r="E795">
        <v>6716</v>
      </c>
      <c r="F795">
        <v>1</v>
      </c>
      <c r="G795">
        <v>331.2</v>
      </c>
      <c r="H795">
        <v>5</v>
      </c>
      <c r="I795" s="15">
        <v>45276</v>
      </c>
      <c r="J795" s="11">
        <v>45276</v>
      </c>
      <c r="K795">
        <v>6</v>
      </c>
      <c r="L795" t="s">
        <v>134</v>
      </c>
      <c r="M795" t="s">
        <v>39</v>
      </c>
      <c r="N795" t="s">
        <v>15</v>
      </c>
      <c r="O795">
        <v>6292.8</v>
      </c>
      <c r="P795" t="s">
        <v>21</v>
      </c>
      <c r="Q795">
        <v>-423.2</v>
      </c>
      <c r="R795" s="16">
        <f>delivered_orders_table[[#This Row],[price]]*delivered_orders_table[[#This Row],[quantity]]</f>
        <v>6624</v>
      </c>
      <c r="V795">
        <v>20852</v>
      </c>
    </row>
    <row r="796" spans="1:22" hidden="1" x14ac:dyDescent="0.3">
      <c r="A796">
        <v>78967357</v>
      </c>
      <c r="B796">
        <v>388389</v>
      </c>
      <c r="C796">
        <v>332552</v>
      </c>
      <c r="D796">
        <v>6399</v>
      </c>
      <c r="E796">
        <v>1807</v>
      </c>
      <c r="F796">
        <v>2</v>
      </c>
      <c r="G796">
        <v>0</v>
      </c>
      <c r="H796">
        <v>0</v>
      </c>
      <c r="I796" s="15">
        <v>45274</v>
      </c>
      <c r="J796" s="11">
        <v>45274</v>
      </c>
      <c r="K796">
        <v>3</v>
      </c>
      <c r="L796" t="s">
        <v>78</v>
      </c>
      <c r="M796" t="s">
        <v>39</v>
      </c>
      <c r="N796" t="s">
        <v>15</v>
      </c>
      <c r="O796">
        <v>12798</v>
      </c>
      <c r="P796" t="s">
        <v>24</v>
      </c>
      <c r="Q796">
        <v>9184</v>
      </c>
      <c r="R796" s="16">
        <f>delivered_orders_table[[#This Row],[price]]*delivered_orders_table[[#This Row],[quantity]]</f>
        <v>12798</v>
      </c>
      <c r="V796">
        <v>17931</v>
      </c>
    </row>
    <row r="797" spans="1:22" hidden="1" x14ac:dyDescent="0.3">
      <c r="A797">
        <v>36369633</v>
      </c>
      <c r="B797">
        <v>388389</v>
      </c>
      <c r="C797">
        <v>614521</v>
      </c>
      <c r="D797">
        <v>11239</v>
      </c>
      <c r="E797">
        <v>1807</v>
      </c>
      <c r="F797">
        <v>2</v>
      </c>
      <c r="G797">
        <v>0</v>
      </c>
      <c r="H797">
        <v>0</v>
      </c>
      <c r="I797" s="15">
        <v>45266</v>
      </c>
      <c r="J797" s="11">
        <v>45266</v>
      </c>
      <c r="K797">
        <v>4</v>
      </c>
      <c r="L797" t="s">
        <v>388</v>
      </c>
      <c r="M797" t="s">
        <v>39</v>
      </c>
      <c r="N797" t="s">
        <v>16</v>
      </c>
      <c r="O797">
        <v>22478</v>
      </c>
      <c r="P797" t="s">
        <v>23</v>
      </c>
      <c r="Q797">
        <v>18864</v>
      </c>
      <c r="R797" s="16">
        <f>delivered_orders_table[[#This Row],[price]]*delivered_orders_table[[#This Row],[quantity]]</f>
        <v>22478</v>
      </c>
      <c r="V797">
        <v>19836</v>
      </c>
    </row>
    <row r="798" spans="1:22" hidden="1" x14ac:dyDescent="0.3">
      <c r="A798">
        <v>49483304</v>
      </c>
      <c r="B798">
        <v>388389</v>
      </c>
      <c r="C798">
        <v>460846</v>
      </c>
      <c r="D798">
        <v>10924</v>
      </c>
      <c r="E798">
        <v>1807</v>
      </c>
      <c r="F798">
        <v>1</v>
      </c>
      <c r="G798">
        <v>0</v>
      </c>
      <c r="H798">
        <v>0</v>
      </c>
      <c r="I798" s="15">
        <v>45284</v>
      </c>
      <c r="J798" s="11">
        <v>45284</v>
      </c>
      <c r="K798">
        <v>5</v>
      </c>
      <c r="L798" t="s">
        <v>207</v>
      </c>
      <c r="M798" t="s">
        <v>39</v>
      </c>
      <c r="N798" t="s">
        <v>15</v>
      </c>
      <c r="O798">
        <v>10924</v>
      </c>
      <c r="P798" t="s">
        <v>20</v>
      </c>
      <c r="Q798">
        <v>9117</v>
      </c>
      <c r="R798" s="16">
        <f>delivered_orders_table[[#This Row],[price]]*delivered_orders_table[[#This Row],[quantity]]</f>
        <v>10924</v>
      </c>
      <c r="V798">
        <v>13175</v>
      </c>
    </row>
    <row r="799" spans="1:22" hidden="1" x14ac:dyDescent="0.3">
      <c r="A799">
        <v>20580463</v>
      </c>
      <c r="B799">
        <v>388389</v>
      </c>
      <c r="C799">
        <v>705543</v>
      </c>
      <c r="D799">
        <v>5905</v>
      </c>
      <c r="E799">
        <v>1807</v>
      </c>
      <c r="F799">
        <v>2</v>
      </c>
      <c r="G799">
        <v>0</v>
      </c>
      <c r="H799">
        <v>0</v>
      </c>
      <c r="I799" s="15">
        <v>45279</v>
      </c>
      <c r="J799" s="11">
        <v>45279</v>
      </c>
      <c r="K799">
        <v>3</v>
      </c>
      <c r="L799" t="s">
        <v>134</v>
      </c>
      <c r="M799" t="s">
        <v>39</v>
      </c>
      <c r="N799" t="s">
        <v>18</v>
      </c>
      <c r="O799">
        <v>11810</v>
      </c>
      <c r="P799" t="s">
        <v>20</v>
      </c>
      <c r="Q799">
        <v>8196</v>
      </c>
      <c r="R799" s="16">
        <f>delivered_orders_table[[#This Row],[price]]*delivered_orders_table[[#This Row],[quantity]]</f>
        <v>11810</v>
      </c>
      <c r="V799">
        <v>7295</v>
      </c>
    </row>
    <row r="800" spans="1:22" hidden="1" x14ac:dyDescent="0.3">
      <c r="A800">
        <v>72314252</v>
      </c>
      <c r="B800">
        <v>388389</v>
      </c>
      <c r="C800">
        <v>243858</v>
      </c>
      <c r="D800">
        <v>9224</v>
      </c>
      <c r="E800">
        <v>1807</v>
      </c>
      <c r="F800">
        <v>1</v>
      </c>
      <c r="G800">
        <v>461.2</v>
      </c>
      <c r="H800">
        <v>5</v>
      </c>
      <c r="I800" s="15">
        <v>45267</v>
      </c>
      <c r="J800" s="11">
        <v>45267</v>
      </c>
      <c r="K800">
        <v>1</v>
      </c>
      <c r="L800" t="s">
        <v>482</v>
      </c>
      <c r="M800" t="s">
        <v>39</v>
      </c>
      <c r="N800" t="s">
        <v>15</v>
      </c>
      <c r="O800">
        <v>8762.7999999999993</v>
      </c>
      <c r="P800" t="s">
        <v>20</v>
      </c>
      <c r="Q800">
        <v>6955.8</v>
      </c>
      <c r="R800" s="16">
        <f>delivered_orders_table[[#This Row],[price]]*delivered_orders_table[[#This Row],[quantity]]</f>
        <v>9224</v>
      </c>
      <c r="V800">
        <v>5494</v>
      </c>
    </row>
    <row r="801" spans="1:22" hidden="1" x14ac:dyDescent="0.3">
      <c r="A801">
        <v>75790669</v>
      </c>
      <c r="B801">
        <v>388389</v>
      </c>
      <c r="C801">
        <v>735348</v>
      </c>
      <c r="D801">
        <v>14408</v>
      </c>
      <c r="E801">
        <v>1807</v>
      </c>
      <c r="F801">
        <v>1</v>
      </c>
      <c r="G801">
        <v>0</v>
      </c>
      <c r="H801">
        <v>0</v>
      </c>
      <c r="I801" s="15">
        <v>45281</v>
      </c>
      <c r="J801" s="11">
        <v>45281</v>
      </c>
      <c r="K801">
        <v>4</v>
      </c>
      <c r="L801" t="s">
        <v>149</v>
      </c>
      <c r="M801" t="s">
        <v>39</v>
      </c>
      <c r="N801" t="s">
        <v>15</v>
      </c>
      <c r="O801">
        <v>14408</v>
      </c>
      <c r="P801" t="s">
        <v>24</v>
      </c>
      <c r="Q801">
        <v>12601</v>
      </c>
      <c r="R801" s="16">
        <f>delivered_orders_table[[#This Row],[price]]*delivered_orders_table[[#This Row],[quantity]]</f>
        <v>14408</v>
      </c>
      <c r="V801">
        <v>18164</v>
      </c>
    </row>
    <row r="802" spans="1:22" hidden="1" x14ac:dyDescent="0.3">
      <c r="A802">
        <v>85522135</v>
      </c>
      <c r="B802">
        <v>388389</v>
      </c>
      <c r="C802">
        <v>805711</v>
      </c>
      <c r="D802">
        <v>8703</v>
      </c>
      <c r="E802">
        <v>1807</v>
      </c>
      <c r="F802">
        <v>4</v>
      </c>
      <c r="G802">
        <v>1740.6</v>
      </c>
      <c r="H802">
        <v>5</v>
      </c>
      <c r="I802" s="15">
        <v>45275</v>
      </c>
      <c r="J802" s="11">
        <v>45275</v>
      </c>
      <c r="K802">
        <v>5</v>
      </c>
      <c r="L802" t="s">
        <v>79</v>
      </c>
      <c r="M802" t="s">
        <v>39</v>
      </c>
      <c r="N802" t="s">
        <v>15</v>
      </c>
      <c r="O802">
        <v>33071.4</v>
      </c>
      <c r="P802" t="s">
        <v>23</v>
      </c>
      <c r="Q802">
        <v>25843.4</v>
      </c>
      <c r="R802" s="16">
        <f>delivered_orders_table[[#This Row],[price]]*delivered_orders_table[[#This Row],[quantity]]</f>
        <v>34812</v>
      </c>
      <c r="V802">
        <v>12366</v>
      </c>
    </row>
    <row r="803" spans="1:22" hidden="1" x14ac:dyDescent="0.3">
      <c r="A803">
        <v>12185246</v>
      </c>
      <c r="B803">
        <v>388389</v>
      </c>
      <c r="C803">
        <v>757783</v>
      </c>
      <c r="D803">
        <v>1831</v>
      </c>
      <c r="E803">
        <v>1807</v>
      </c>
      <c r="F803">
        <v>1</v>
      </c>
      <c r="G803">
        <v>274.64999999999998</v>
      </c>
      <c r="H803">
        <v>15</v>
      </c>
      <c r="I803" s="15">
        <v>45270</v>
      </c>
      <c r="J803" s="11">
        <v>45270</v>
      </c>
      <c r="K803">
        <v>5</v>
      </c>
      <c r="L803" t="s">
        <v>194</v>
      </c>
      <c r="M803" t="s">
        <v>39</v>
      </c>
      <c r="N803" t="s">
        <v>15</v>
      </c>
      <c r="O803">
        <v>1556.35</v>
      </c>
      <c r="P803" t="s">
        <v>23</v>
      </c>
      <c r="Q803">
        <v>-250.65</v>
      </c>
      <c r="R803" s="16">
        <f>delivered_orders_table[[#This Row],[price]]*delivered_orders_table[[#This Row],[quantity]]</f>
        <v>1831</v>
      </c>
      <c r="V803">
        <v>30312</v>
      </c>
    </row>
    <row r="804" spans="1:22" hidden="1" x14ac:dyDescent="0.3">
      <c r="A804">
        <v>24357588</v>
      </c>
      <c r="B804">
        <v>388389</v>
      </c>
      <c r="C804">
        <v>531064</v>
      </c>
      <c r="D804">
        <v>2002</v>
      </c>
      <c r="E804">
        <v>1807</v>
      </c>
      <c r="F804">
        <v>1</v>
      </c>
      <c r="G804">
        <v>0</v>
      </c>
      <c r="H804">
        <v>0</v>
      </c>
      <c r="I804" s="15">
        <v>45271</v>
      </c>
      <c r="J804" s="11">
        <v>45271</v>
      </c>
      <c r="K804">
        <v>3</v>
      </c>
      <c r="L804" t="s">
        <v>391</v>
      </c>
      <c r="M804" t="s">
        <v>39</v>
      </c>
      <c r="N804" t="s">
        <v>15</v>
      </c>
      <c r="O804">
        <v>2002</v>
      </c>
      <c r="P804" t="s">
        <v>21</v>
      </c>
      <c r="Q804">
        <v>195</v>
      </c>
      <c r="R804" s="16">
        <f>delivered_orders_table[[#This Row],[price]]*delivered_orders_table[[#This Row],[quantity]]</f>
        <v>2002</v>
      </c>
      <c r="V804">
        <v>984</v>
      </c>
    </row>
    <row r="805" spans="1:22" hidden="1" x14ac:dyDescent="0.3">
      <c r="A805">
        <v>65540647</v>
      </c>
      <c r="B805">
        <v>388389</v>
      </c>
      <c r="C805">
        <v>283057</v>
      </c>
      <c r="D805">
        <v>9449</v>
      </c>
      <c r="E805">
        <v>1807</v>
      </c>
      <c r="F805">
        <v>1</v>
      </c>
      <c r="G805">
        <v>1417.35</v>
      </c>
      <c r="H805">
        <v>15</v>
      </c>
      <c r="I805" s="15">
        <v>45283</v>
      </c>
      <c r="J805" s="11">
        <v>45283</v>
      </c>
      <c r="K805">
        <v>1</v>
      </c>
      <c r="L805" t="s">
        <v>308</v>
      </c>
      <c r="M805" t="s">
        <v>39</v>
      </c>
      <c r="N805" t="s">
        <v>15</v>
      </c>
      <c r="O805">
        <v>8031.65</v>
      </c>
      <c r="P805" t="s">
        <v>22</v>
      </c>
      <c r="Q805">
        <v>6224.65</v>
      </c>
      <c r="R805" s="16">
        <f>delivered_orders_table[[#This Row],[price]]*delivered_orders_table[[#This Row],[quantity]]</f>
        <v>9449</v>
      </c>
      <c r="V805">
        <v>16611</v>
      </c>
    </row>
    <row r="806" spans="1:22" hidden="1" x14ac:dyDescent="0.3">
      <c r="A806">
        <v>75337822</v>
      </c>
      <c r="B806">
        <v>356787</v>
      </c>
      <c r="C806">
        <v>531064</v>
      </c>
      <c r="D806">
        <v>10893</v>
      </c>
      <c r="E806">
        <v>6320</v>
      </c>
      <c r="F806">
        <v>2</v>
      </c>
      <c r="G806">
        <v>0</v>
      </c>
      <c r="H806">
        <v>0</v>
      </c>
      <c r="I806" s="15">
        <v>45275</v>
      </c>
      <c r="J806" s="11">
        <v>45275</v>
      </c>
      <c r="K806">
        <v>1</v>
      </c>
      <c r="L806" t="s">
        <v>133</v>
      </c>
      <c r="M806" t="s">
        <v>39</v>
      </c>
      <c r="N806" t="s">
        <v>15</v>
      </c>
      <c r="O806">
        <v>21786</v>
      </c>
      <c r="P806" t="s">
        <v>20</v>
      </c>
      <c r="Q806">
        <v>9146</v>
      </c>
      <c r="R806" s="16">
        <f>delivered_orders_table[[#This Row],[price]]*delivered_orders_table[[#This Row],[quantity]]</f>
        <v>21786</v>
      </c>
      <c r="V806">
        <v>35577</v>
      </c>
    </row>
    <row r="807" spans="1:22" hidden="1" x14ac:dyDescent="0.3">
      <c r="A807">
        <v>44227688</v>
      </c>
      <c r="B807">
        <v>356787</v>
      </c>
      <c r="C807">
        <v>803998</v>
      </c>
      <c r="D807">
        <v>13765</v>
      </c>
      <c r="E807">
        <v>6320</v>
      </c>
      <c r="F807">
        <v>3</v>
      </c>
      <c r="G807">
        <v>0</v>
      </c>
      <c r="H807">
        <v>0</v>
      </c>
      <c r="I807" s="15">
        <v>45288</v>
      </c>
      <c r="J807" s="11">
        <v>45288</v>
      </c>
      <c r="K807">
        <v>1</v>
      </c>
      <c r="L807" t="s">
        <v>207</v>
      </c>
      <c r="M807" t="s">
        <v>39</v>
      </c>
      <c r="N807" t="s">
        <v>15</v>
      </c>
      <c r="O807">
        <v>41295</v>
      </c>
      <c r="P807" t="s">
        <v>20</v>
      </c>
      <c r="Q807">
        <v>22335</v>
      </c>
      <c r="R807" s="16">
        <f>delivered_orders_table[[#This Row],[price]]*delivered_orders_table[[#This Row],[quantity]]</f>
        <v>41295</v>
      </c>
      <c r="V807">
        <v>16986</v>
      </c>
    </row>
    <row r="808" spans="1:22" hidden="1" x14ac:dyDescent="0.3">
      <c r="A808">
        <v>94299475</v>
      </c>
      <c r="B808">
        <v>356787</v>
      </c>
      <c r="C808">
        <v>955829</v>
      </c>
      <c r="D808">
        <v>12304</v>
      </c>
      <c r="E808">
        <v>6320</v>
      </c>
      <c r="F808">
        <v>1</v>
      </c>
      <c r="G808">
        <v>1230.4000000000001</v>
      </c>
      <c r="H808">
        <v>10</v>
      </c>
      <c r="I808" s="15">
        <v>45267</v>
      </c>
      <c r="J808" s="11">
        <v>45267</v>
      </c>
      <c r="K808">
        <v>4</v>
      </c>
      <c r="L808" t="s">
        <v>317</v>
      </c>
      <c r="M808" t="s">
        <v>39</v>
      </c>
      <c r="N808" t="s">
        <v>17</v>
      </c>
      <c r="O808">
        <v>11073.6</v>
      </c>
      <c r="P808" t="s">
        <v>20</v>
      </c>
      <c r="Q808">
        <v>4753.6000000000004</v>
      </c>
      <c r="R808" s="16">
        <f>delivered_orders_table[[#This Row],[price]]*delivered_orders_table[[#This Row],[quantity]]</f>
        <v>12304</v>
      </c>
      <c r="V808">
        <v>23820</v>
      </c>
    </row>
    <row r="809" spans="1:22" hidden="1" x14ac:dyDescent="0.3">
      <c r="A809">
        <v>54589439</v>
      </c>
      <c r="B809">
        <v>356787</v>
      </c>
      <c r="C809">
        <v>326395</v>
      </c>
      <c r="D809">
        <v>11336</v>
      </c>
      <c r="E809">
        <v>6320</v>
      </c>
      <c r="F809">
        <v>1</v>
      </c>
      <c r="G809">
        <v>0</v>
      </c>
      <c r="H809">
        <v>0</v>
      </c>
      <c r="I809" s="15">
        <v>45257</v>
      </c>
      <c r="J809" s="11">
        <v>45257</v>
      </c>
      <c r="K809">
        <v>4</v>
      </c>
      <c r="L809" t="s">
        <v>314</v>
      </c>
      <c r="M809" t="s">
        <v>39</v>
      </c>
      <c r="N809" t="s">
        <v>15</v>
      </c>
      <c r="O809">
        <v>11336</v>
      </c>
      <c r="P809" t="s">
        <v>20</v>
      </c>
      <c r="Q809">
        <v>5016</v>
      </c>
      <c r="R809" s="16">
        <f>delivered_orders_table[[#This Row],[price]]*delivered_orders_table[[#This Row],[quantity]]</f>
        <v>11336</v>
      </c>
      <c r="V809">
        <v>15765</v>
      </c>
    </row>
    <row r="810" spans="1:22" hidden="1" x14ac:dyDescent="0.3">
      <c r="A810">
        <v>23427820</v>
      </c>
      <c r="B810">
        <v>719176</v>
      </c>
      <c r="C810">
        <v>382294</v>
      </c>
      <c r="D810">
        <v>17469</v>
      </c>
      <c r="E810">
        <v>819</v>
      </c>
      <c r="F810">
        <v>1</v>
      </c>
      <c r="G810">
        <v>0</v>
      </c>
      <c r="H810">
        <v>0</v>
      </c>
      <c r="I810" s="15">
        <v>45275</v>
      </c>
      <c r="J810" s="11">
        <v>45275</v>
      </c>
      <c r="K810">
        <v>5</v>
      </c>
      <c r="L810" t="s">
        <v>79</v>
      </c>
      <c r="M810" t="s">
        <v>39</v>
      </c>
      <c r="N810" t="s">
        <v>15</v>
      </c>
      <c r="O810">
        <v>17469</v>
      </c>
      <c r="P810" t="s">
        <v>22</v>
      </c>
      <c r="Q810">
        <v>16650</v>
      </c>
      <c r="R810" s="16">
        <f>delivered_orders_table[[#This Row],[price]]*delivered_orders_table[[#This Row],[quantity]]</f>
        <v>17469</v>
      </c>
      <c r="V810">
        <v>16659</v>
      </c>
    </row>
    <row r="811" spans="1:22" hidden="1" x14ac:dyDescent="0.3">
      <c r="A811">
        <v>91286864</v>
      </c>
      <c r="B811">
        <v>719176</v>
      </c>
      <c r="C811">
        <v>620018</v>
      </c>
      <c r="D811">
        <v>12972</v>
      </c>
      <c r="E811">
        <v>819</v>
      </c>
      <c r="F811">
        <v>1</v>
      </c>
      <c r="G811">
        <v>0</v>
      </c>
      <c r="H811">
        <v>0</v>
      </c>
      <c r="I811" s="15">
        <v>45270</v>
      </c>
      <c r="J811" s="11">
        <v>45270</v>
      </c>
      <c r="K811">
        <v>4</v>
      </c>
      <c r="L811" t="s">
        <v>391</v>
      </c>
      <c r="M811" t="s">
        <v>39</v>
      </c>
      <c r="N811" t="s">
        <v>16</v>
      </c>
      <c r="O811">
        <v>12972</v>
      </c>
      <c r="P811" t="s">
        <v>22</v>
      </c>
      <c r="Q811">
        <v>12153</v>
      </c>
      <c r="R811" s="16">
        <f>delivered_orders_table[[#This Row],[price]]*delivered_orders_table[[#This Row],[quantity]]</f>
        <v>12972</v>
      </c>
      <c r="V811">
        <v>66360</v>
      </c>
    </row>
    <row r="812" spans="1:22" hidden="1" x14ac:dyDescent="0.3">
      <c r="A812">
        <v>12566878</v>
      </c>
      <c r="B812">
        <v>719176</v>
      </c>
      <c r="C812">
        <v>378895</v>
      </c>
      <c r="D812">
        <v>9273</v>
      </c>
      <c r="E812">
        <v>819</v>
      </c>
      <c r="F812">
        <v>2</v>
      </c>
      <c r="G812">
        <v>2781.9</v>
      </c>
      <c r="H812">
        <v>15</v>
      </c>
      <c r="I812" s="15">
        <v>45278</v>
      </c>
      <c r="J812" s="11">
        <v>45278</v>
      </c>
      <c r="K812">
        <v>6</v>
      </c>
      <c r="L812" t="s">
        <v>308</v>
      </c>
      <c r="M812" t="s">
        <v>39</v>
      </c>
      <c r="N812" t="s">
        <v>15</v>
      </c>
      <c r="O812">
        <v>15764.1</v>
      </c>
      <c r="P812" t="s">
        <v>21</v>
      </c>
      <c r="Q812">
        <v>14126.1</v>
      </c>
      <c r="R812" s="16">
        <f>delivered_orders_table[[#This Row],[price]]*delivered_orders_table[[#This Row],[quantity]]</f>
        <v>18546</v>
      </c>
      <c r="V812">
        <v>5842</v>
      </c>
    </row>
    <row r="813" spans="1:22" hidden="1" x14ac:dyDescent="0.3">
      <c r="A813">
        <v>42252798</v>
      </c>
      <c r="B813">
        <v>719176</v>
      </c>
      <c r="C813">
        <v>922689</v>
      </c>
      <c r="D813">
        <v>17263</v>
      </c>
      <c r="E813">
        <v>819</v>
      </c>
      <c r="F813">
        <v>1</v>
      </c>
      <c r="G813">
        <v>0</v>
      </c>
      <c r="H813">
        <v>0</v>
      </c>
      <c r="I813" s="15">
        <v>45282</v>
      </c>
      <c r="J813" s="11">
        <v>45282</v>
      </c>
      <c r="K813">
        <v>6</v>
      </c>
      <c r="L813" t="s">
        <v>45</v>
      </c>
      <c r="M813" t="s">
        <v>39</v>
      </c>
      <c r="N813" t="s">
        <v>15</v>
      </c>
      <c r="O813">
        <v>17263</v>
      </c>
      <c r="P813" t="s">
        <v>20</v>
      </c>
      <c r="Q813">
        <v>16444</v>
      </c>
      <c r="R813" s="16">
        <f>delivered_orders_table[[#This Row],[price]]*delivered_orders_table[[#This Row],[quantity]]</f>
        <v>17263</v>
      </c>
      <c r="V813">
        <v>11676</v>
      </c>
    </row>
    <row r="814" spans="1:22" hidden="1" x14ac:dyDescent="0.3">
      <c r="A814">
        <v>67622968</v>
      </c>
      <c r="B814">
        <v>719176</v>
      </c>
      <c r="C814">
        <v>749713</v>
      </c>
      <c r="D814">
        <v>13039</v>
      </c>
      <c r="E814">
        <v>819</v>
      </c>
      <c r="F814">
        <v>1</v>
      </c>
      <c r="G814">
        <v>0</v>
      </c>
      <c r="H814">
        <v>0</v>
      </c>
      <c r="I814" s="15">
        <v>45285</v>
      </c>
      <c r="J814" s="11">
        <v>45285</v>
      </c>
      <c r="K814">
        <v>5</v>
      </c>
      <c r="L814" t="s">
        <v>208</v>
      </c>
      <c r="M814" t="s">
        <v>39</v>
      </c>
      <c r="N814" t="s">
        <v>16</v>
      </c>
      <c r="O814">
        <v>13039</v>
      </c>
      <c r="P814" t="s">
        <v>21</v>
      </c>
      <c r="Q814">
        <v>12220</v>
      </c>
      <c r="R814" s="16">
        <f>delivered_orders_table[[#This Row],[price]]*delivered_orders_table[[#This Row],[quantity]]</f>
        <v>13039</v>
      </c>
      <c r="V814">
        <v>2286</v>
      </c>
    </row>
    <row r="815" spans="1:22" hidden="1" x14ac:dyDescent="0.3">
      <c r="A815">
        <v>37154689</v>
      </c>
      <c r="B815">
        <v>719176</v>
      </c>
      <c r="C815">
        <v>583699</v>
      </c>
      <c r="D815">
        <v>15289</v>
      </c>
      <c r="E815">
        <v>819</v>
      </c>
      <c r="F815">
        <v>2</v>
      </c>
      <c r="G815">
        <v>0</v>
      </c>
      <c r="H815">
        <v>0</v>
      </c>
      <c r="I815" s="15">
        <v>45258</v>
      </c>
      <c r="J815" s="11">
        <v>45258</v>
      </c>
      <c r="K815">
        <v>5</v>
      </c>
      <c r="L815" t="s">
        <v>467</v>
      </c>
      <c r="M815" t="s">
        <v>39</v>
      </c>
      <c r="N815" t="s">
        <v>16</v>
      </c>
      <c r="O815">
        <v>30578</v>
      </c>
      <c r="P815" t="s">
        <v>22</v>
      </c>
      <c r="Q815">
        <v>28940</v>
      </c>
      <c r="R815" s="16">
        <f>delivered_orders_table[[#This Row],[price]]*delivered_orders_table[[#This Row],[quantity]]</f>
        <v>30578</v>
      </c>
      <c r="V815">
        <v>12095</v>
      </c>
    </row>
    <row r="816" spans="1:22" hidden="1" x14ac:dyDescent="0.3">
      <c r="A816">
        <v>77838742</v>
      </c>
      <c r="B816">
        <v>719176</v>
      </c>
      <c r="C816">
        <v>589227</v>
      </c>
      <c r="D816">
        <v>10510</v>
      </c>
      <c r="E816">
        <v>819</v>
      </c>
      <c r="F816">
        <v>2</v>
      </c>
      <c r="G816">
        <v>0</v>
      </c>
      <c r="H816">
        <v>0</v>
      </c>
      <c r="I816" s="15">
        <v>45265</v>
      </c>
      <c r="J816" s="11">
        <v>45265</v>
      </c>
      <c r="K816">
        <v>3</v>
      </c>
      <c r="L816" t="s">
        <v>482</v>
      </c>
      <c r="M816" t="s">
        <v>39</v>
      </c>
      <c r="N816" t="s">
        <v>16</v>
      </c>
      <c r="O816">
        <v>21020</v>
      </c>
      <c r="P816" t="s">
        <v>22</v>
      </c>
      <c r="Q816">
        <v>19382</v>
      </c>
      <c r="R816" s="16">
        <f>delivered_orders_table[[#This Row],[price]]*delivered_orders_table[[#This Row],[quantity]]</f>
        <v>21020</v>
      </c>
      <c r="V816">
        <v>11852</v>
      </c>
    </row>
    <row r="817" spans="1:22" hidden="1" x14ac:dyDescent="0.3">
      <c r="A817">
        <v>84044139</v>
      </c>
      <c r="B817">
        <v>191161</v>
      </c>
      <c r="C817">
        <v>971051</v>
      </c>
      <c r="D817">
        <v>8725</v>
      </c>
      <c r="E817">
        <v>2243</v>
      </c>
      <c r="F817">
        <v>1</v>
      </c>
      <c r="G817">
        <v>436.25</v>
      </c>
      <c r="H817">
        <v>5</v>
      </c>
      <c r="I817" s="15">
        <v>45259</v>
      </c>
      <c r="J817" s="11">
        <v>45259</v>
      </c>
      <c r="K817">
        <v>4</v>
      </c>
      <c r="L817" t="s">
        <v>467</v>
      </c>
      <c r="M817" t="s">
        <v>39</v>
      </c>
      <c r="N817" t="s">
        <v>15</v>
      </c>
      <c r="O817">
        <v>8288.75</v>
      </c>
      <c r="P817" t="s">
        <v>23</v>
      </c>
      <c r="Q817">
        <v>6045.75</v>
      </c>
      <c r="R817" s="16">
        <f>delivered_orders_table[[#This Row],[price]]*delivered_orders_table[[#This Row],[quantity]]</f>
        <v>8725</v>
      </c>
      <c r="V817">
        <v>10944</v>
      </c>
    </row>
    <row r="818" spans="1:22" hidden="1" x14ac:dyDescent="0.3">
      <c r="A818">
        <v>10675093</v>
      </c>
      <c r="B818">
        <v>191161</v>
      </c>
      <c r="C818">
        <v>968804</v>
      </c>
      <c r="D818">
        <v>9041</v>
      </c>
      <c r="E818">
        <v>2243</v>
      </c>
      <c r="F818">
        <v>1</v>
      </c>
      <c r="G818">
        <v>0</v>
      </c>
      <c r="H818">
        <v>0</v>
      </c>
      <c r="I818" s="15">
        <v>45268</v>
      </c>
      <c r="J818" s="11">
        <v>45268</v>
      </c>
      <c r="K818">
        <v>5</v>
      </c>
      <c r="L818" t="s">
        <v>180</v>
      </c>
      <c r="M818" t="s">
        <v>39</v>
      </c>
      <c r="N818" t="s">
        <v>15</v>
      </c>
      <c r="O818">
        <v>9041</v>
      </c>
      <c r="P818" t="s">
        <v>22</v>
      </c>
      <c r="Q818">
        <v>6798</v>
      </c>
      <c r="R818" s="16">
        <f>delivered_orders_table[[#This Row],[price]]*delivered_orders_table[[#This Row],[quantity]]</f>
        <v>9041</v>
      </c>
      <c r="V818">
        <v>2612</v>
      </c>
    </row>
    <row r="819" spans="1:22" hidden="1" x14ac:dyDescent="0.3">
      <c r="A819">
        <v>86589761</v>
      </c>
      <c r="B819">
        <v>191161</v>
      </c>
      <c r="C819">
        <v>289211</v>
      </c>
      <c r="D819">
        <v>595</v>
      </c>
      <c r="E819">
        <v>2243</v>
      </c>
      <c r="F819">
        <v>2</v>
      </c>
      <c r="G819">
        <v>59.5</v>
      </c>
      <c r="H819">
        <v>5</v>
      </c>
      <c r="I819" s="15">
        <v>45289</v>
      </c>
      <c r="J819" s="11">
        <v>45289</v>
      </c>
      <c r="K819">
        <v>1</v>
      </c>
      <c r="L819" t="s">
        <v>208</v>
      </c>
      <c r="M819" t="s">
        <v>39</v>
      </c>
      <c r="N819" t="s">
        <v>15</v>
      </c>
      <c r="O819">
        <v>1130.5</v>
      </c>
      <c r="P819" t="s">
        <v>21</v>
      </c>
      <c r="Q819">
        <v>-3355.5</v>
      </c>
      <c r="R819" s="16">
        <f>delivered_orders_table[[#This Row],[price]]*delivered_orders_table[[#This Row],[quantity]]</f>
        <v>1190</v>
      </c>
      <c r="V819">
        <v>4208</v>
      </c>
    </row>
    <row r="820" spans="1:22" hidden="1" x14ac:dyDescent="0.3">
      <c r="A820">
        <v>83083942</v>
      </c>
      <c r="B820">
        <v>191161</v>
      </c>
      <c r="C820">
        <v>787923</v>
      </c>
      <c r="D820">
        <v>7447</v>
      </c>
      <c r="E820">
        <v>2243</v>
      </c>
      <c r="F820">
        <v>1</v>
      </c>
      <c r="G820">
        <v>0</v>
      </c>
      <c r="H820">
        <v>0</v>
      </c>
      <c r="I820" s="15">
        <v>45274</v>
      </c>
      <c r="J820" s="11">
        <v>45274</v>
      </c>
      <c r="K820">
        <v>2</v>
      </c>
      <c r="L820" t="s">
        <v>133</v>
      </c>
      <c r="M820" t="s">
        <v>39</v>
      </c>
      <c r="N820" t="s">
        <v>18</v>
      </c>
      <c r="O820">
        <v>7447</v>
      </c>
      <c r="P820" t="s">
        <v>20</v>
      </c>
      <c r="Q820">
        <v>5204</v>
      </c>
      <c r="R820" s="16">
        <f>delivered_orders_table[[#This Row],[price]]*delivered_orders_table[[#This Row],[quantity]]</f>
        <v>7447</v>
      </c>
      <c r="V820">
        <v>2745</v>
      </c>
    </row>
    <row r="821" spans="1:22" hidden="1" x14ac:dyDescent="0.3">
      <c r="A821">
        <v>69069144</v>
      </c>
      <c r="B821">
        <v>191161</v>
      </c>
      <c r="C821">
        <v>867782</v>
      </c>
      <c r="D821">
        <v>18048</v>
      </c>
      <c r="E821">
        <v>2243</v>
      </c>
      <c r="F821">
        <v>2</v>
      </c>
      <c r="G821">
        <v>0</v>
      </c>
      <c r="H821">
        <v>0</v>
      </c>
      <c r="I821" s="15">
        <v>45277</v>
      </c>
      <c r="J821" s="11">
        <v>45277</v>
      </c>
      <c r="K821">
        <v>1</v>
      </c>
      <c r="L821" t="s">
        <v>477</v>
      </c>
      <c r="M821" t="s">
        <v>39</v>
      </c>
      <c r="N821" t="s">
        <v>15</v>
      </c>
      <c r="O821">
        <v>36096</v>
      </c>
      <c r="P821" t="s">
        <v>22</v>
      </c>
      <c r="Q821">
        <v>31610</v>
      </c>
      <c r="R821" s="16">
        <f>delivered_orders_table[[#This Row],[price]]*delivered_orders_table[[#This Row],[quantity]]</f>
        <v>36096</v>
      </c>
      <c r="V821">
        <v>15300</v>
      </c>
    </row>
    <row r="822" spans="1:22" x14ac:dyDescent="0.3">
      <c r="A822">
        <v>94103363</v>
      </c>
      <c r="B822">
        <v>876646</v>
      </c>
      <c r="C822">
        <v>634152</v>
      </c>
      <c r="D822">
        <v>1282</v>
      </c>
      <c r="E822">
        <v>14603</v>
      </c>
      <c r="F822">
        <v>2</v>
      </c>
      <c r="G822">
        <v>0</v>
      </c>
      <c r="H822">
        <v>0</v>
      </c>
      <c r="I822" s="15">
        <v>45258</v>
      </c>
      <c r="J822" s="11">
        <v>45258</v>
      </c>
      <c r="K822">
        <v>3</v>
      </c>
      <c r="L822" t="s">
        <v>314</v>
      </c>
      <c r="M822" t="s">
        <v>39</v>
      </c>
      <c r="N822" t="s">
        <v>16</v>
      </c>
      <c r="O822">
        <v>2564</v>
      </c>
      <c r="P822" t="s">
        <v>21</v>
      </c>
      <c r="Q822">
        <v>-26642</v>
      </c>
      <c r="R822" s="16">
        <f>delivered_orders_table[[#This Row],[price]]*delivered_orders_table[[#This Row],[quantity]]</f>
        <v>2564</v>
      </c>
      <c r="V822">
        <v>11463</v>
      </c>
    </row>
    <row r="823" spans="1:22" x14ac:dyDescent="0.3">
      <c r="A823">
        <v>78759020</v>
      </c>
      <c r="B823">
        <v>876646</v>
      </c>
      <c r="C823">
        <v>564354</v>
      </c>
      <c r="D823">
        <v>3186</v>
      </c>
      <c r="E823">
        <v>14603</v>
      </c>
      <c r="F823">
        <v>1</v>
      </c>
      <c r="G823">
        <v>318.60000000000002</v>
      </c>
      <c r="H823">
        <v>10</v>
      </c>
      <c r="I823" s="15">
        <v>45274</v>
      </c>
      <c r="J823" s="11">
        <v>45274</v>
      </c>
      <c r="K823">
        <v>3</v>
      </c>
      <c r="L823" t="s">
        <v>78</v>
      </c>
      <c r="M823" t="s">
        <v>39</v>
      </c>
      <c r="N823" t="s">
        <v>17</v>
      </c>
      <c r="O823">
        <v>2867.4</v>
      </c>
      <c r="P823" t="s">
        <v>23</v>
      </c>
      <c r="Q823">
        <v>-11735.6</v>
      </c>
      <c r="R823" s="16">
        <f>delivered_orders_table[[#This Row],[price]]*delivered_orders_table[[#This Row],[quantity]]</f>
        <v>3186</v>
      </c>
      <c r="V823">
        <v>6097</v>
      </c>
    </row>
    <row r="824" spans="1:22" x14ac:dyDescent="0.3">
      <c r="A824">
        <v>14438720</v>
      </c>
      <c r="B824">
        <v>876646</v>
      </c>
      <c r="C824">
        <v>266418</v>
      </c>
      <c r="D824">
        <v>1891</v>
      </c>
      <c r="E824">
        <v>14603</v>
      </c>
      <c r="F824">
        <v>1</v>
      </c>
      <c r="G824">
        <v>94.55</v>
      </c>
      <c r="H824">
        <v>5</v>
      </c>
      <c r="I824" s="15">
        <v>45278</v>
      </c>
      <c r="J824" s="11">
        <v>45278</v>
      </c>
      <c r="K824">
        <v>6</v>
      </c>
      <c r="L824" t="s">
        <v>308</v>
      </c>
      <c r="M824" t="s">
        <v>39</v>
      </c>
      <c r="N824" t="s">
        <v>18</v>
      </c>
      <c r="O824">
        <v>1796.45</v>
      </c>
      <c r="P824" t="s">
        <v>23</v>
      </c>
      <c r="Q824">
        <v>-12806.55</v>
      </c>
      <c r="R824" s="16">
        <f>delivered_orders_table[[#This Row],[price]]*delivered_orders_table[[#This Row],[quantity]]</f>
        <v>1891</v>
      </c>
      <c r="V824">
        <v>6452</v>
      </c>
    </row>
    <row r="825" spans="1:22" x14ac:dyDescent="0.3">
      <c r="A825">
        <v>20518444</v>
      </c>
      <c r="B825">
        <v>876646</v>
      </c>
      <c r="C825">
        <v>676136</v>
      </c>
      <c r="D825">
        <v>12962</v>
      </c>
      <c r="E825">
        <v>14603</v>
      </c>
      <c r="F825">
        <v>2</v>
      </c>
      <c r="G825">
        <v>0</v>
      </c>
      <c r="H825">
        <v>0</v>
      </c>
      <c r="I825" s="15">
        <v>45280</v>
      </c>
      <c r="J825" s="11">
        <v>45280</v>
      </c>
      <c r="K825">
        <v>4</v>
      </c>
      <c r="L825" t="s">
        <v>308</v>
      </c>
      <c r="M825" t="s">
        <v>39</v>
      </c>
      <c r="N825" t="s">
        <v>16</v>
      </c>
      <c r="O825">
        <v>25924</v>
      </c>
      <c r="P825" t="s">
        <v>22</v>
      </c>
      <c r="Q825">
        <v>-3282</v>
      </c>
      <c r="R825" s="16">
        <f>delivered_orders_table[[#This Row],[price]]*delivered_orders_table[[#This Row],[quantity]]</f>
        <v>25924</v>
      </c>
      <c r="V825">
        <v>8607</v>
      </c>
    </row>
    <row r="826" spans="1:22" x14ac:dyDescent="0.3">
      <c r="A826">
        <v>21908603</v>
      </c>
      <c r="B826">
        <v>876646</v>
      </c>
      <c r="C826">
        <v>888049</v>
      </c>
      <c r="D826">
        <v>4452</v>
      </c>
      <c r="E826">
        <v>14603</v>
      </c>
      <c r="F826">
        <v>2</v>
      </c>
      <c r="G826">
        <v>1335.6</v>
      </c>
      <c r="H826">
        <v>15</v>
      </c>
      <c r="I826" s="15">
        <v>45274</v>
      </c>
      <c r="J826" s="11">
        <v>45274</v>
      </c>
      <c r="K826">
        <v>7</v>
      </c>
      <c r="L826" t="s">
        <v>218</v>
      </c>
      <c r="M826" t="s">
        <v>39</v>
      </c>
      <c r="N826" t="s">
        <v>15</v>
      </c>
      <c r="O826">
        <v>7568.4</v>
      </c>
      <c r="P826" t="s">
        <v>23</v>
      </c>
      <c r="Q826">
        <v>-21637.599999999999</v>
      </c>
      <c r="R826" s="16">
        <f>delivered_orders_table[[#This Row],[price]]*delivered_orders_table[[#This Row],[quantity]]</f>
        <v>8904</v>
      </c>
      <c r="V826">
        <v>34710</v>
      </c>
    </row>
    <row r="827" spans="1:22" x14ac:dyDescent="0.3">
      <c r="A827">
        <v>27092408</v>
      </c>
      <c r="B827">
        <v>876646</v>
      </c>
      <c r="C827">
        <v>699284</v>
      </c>
      <c r="D827">
        <v>15553</v>
      </c>
      <c r="E827">
        <v>14603</v>
      </c>
      <c r="F827">
        <v>1</v>
      </c>
      <c r="G827">
        <v>0</v>
      </c>
      <c r="H827">
        <v>0</v>
      </c>
      <c r="I827" s="15">
        <v>45285</v>
      </c>
      <c r="J827" s="11">
        <v>45285</v>
      </c>
      <c r="K827">
        <v>5</v>
      </c>
      <c r="L827" t="s">
        <v>208</v>
      </c>
      <c r="M827" t="s">
        <v>39</v>
      </c>
      <c r="N827" t="s">
        <v>15</v>
      </c>
      <c r="O827">
        <v>15553</v>
      </c>
      <c r="P827" t="s">
        <v>23</v>
      </c>
      <c r="Q827">
        <v>950</v>
      </c>
      <c r="R827" s="16">
        <f>delivered_orders_table[[#This Row],[price]]*delivered_orders_table[[#This Row],[quantity]]</f>
        <v>15553</v>
      </c>
      <c r="V827">
        <v>10443</v>
      </c>
    </row>
    <row r="828" spans="1:22" x14ac:dyDescent="0.3">
      <c r="A828">
        <v>32062036</v>
      </c>
      <c r="B828">
        <v>876646</v>
      </c>
      <c r="C828">
        <v>767776</v>
      </c>
      <c r="D828">
        <v>18568</v>
      </c>
      <c r="E828">
        <v>14603</v>
      </c>
      <c r="F828">
        <v>2</v>
      </c>
      <c r="G828">
        <v>5570.4</v>
      </c>
      <c r="H828">
        <v>15</v>
      </c>
      <c r="I828" s="15">
        <v>45283</v>
      </c>
      <c r="J828" s="11">
        <v>45283</v>
      </c>
      <c r="K828">
        <v>6</v>
      </c>
      <c r="L828" t="s">
        <v>207</v>
      </c>
      <c r="M828" t="s">
        <v>39</v>
      </c>
      <c r="N828" t="s">
        <v>15</v>
      </c>
      <c r="O828">
        <v>31565.599999999999</v>
      </c>
      <c r="P828" t="s">
        <v>21</v>
      </c>
      <c r="Q828">
        <v>2359.6</v>
      </c>
      <c r="R828" s="16">
        <f>delivered_orders_table[[#This Row],[price]]*delivered_orders_table[[#This Row],[quantity]]</f>
        <v>37136</v>
      </c>
      <c r="V828">
        <v>12917</v>
      </c>
    </row>
    <row r="829" spans="1:22" x14ac:dyDescent="0.3">
      <c r="A829">
        <v>37540722</v>
      </c>
      <c r="B829">
        <v>876646</v>
      </c>
      <c r="C829">
        <v>641119</v>
      </c>
      <c r="D829">
        <v>12446</v>
      </c>
      <c r="E829">
        <v>14603</v>
      </c>
      <c r="F829">
        <v>2</v>
      </c>
      <c r="G829">
        <v>0</v>
      </c>
      <c r="H829">
        <v>0</v>
      </c>
      <c r="I829" s="15">
        <v>45261</v>
      </c>
      <c r="J829" s="11">
        <v>45261</v>
      </c>
      <c r="K829">
        <v>7</v>
      </c>
      <c r="L829" t="s">
        <v>482</v>
      </c>
      <c r="M829" t="s">
        <v>39</v>
      </c>
      <c r="N829" t="s">
        <v>15</v>
      </c>
      <c r="O829">
        <v>24892</v>
      </c>
      <c r="P829" t="s">
        <v>21</v>
      </c>
      <c r="Q829">
        <v>-4314</v>
      </c>
      <c r="R829" s="16">
        <f>delivered_orders_table[[#This Row],[price]]*delivered_orders_table[[#This Row],[quantity]]</f>
        <v>24892</v>
      </c>
      <c r="V829">
        <v>50835</v>
      </c>
    </row>
    <row r="830" spans="1:22" x14ac:dyDescent="0.3">
      <c r="A830">
        <v>25446483</v>
      </c>
      <c r="B830">
        <v>876646</v>
      </c>
      <c r="C830">
        <v>448658</v>
      </c>
      <c r="D830">
        <v>11145</v>
      </c>
      <c r="E830">
        <v>14603</v>
      </c>
      <c r="F830">
        <v>2</v>
      </c>
      <c r="G830">
        <v>2229</v>
      </c>
      <c r="H830">
        <v>10</v>
      </c>
      <c r="I830" s="15">
        <v>45282</v>
      </c>
      <c r="J830" s="11">
        <v>45282</v>
      </c>
      <c r="K830">
        <v>4</v>
      </c>
      <c r="L830" t="s">
        <v>414</v>
      </c>
      <c r="M830" t="s">
        <v>39</v>
      </c>
      <c r="N830" t="s">
        <v>16</v>
      </c>
      <c r="O830">
        <v>20061</v>
      </c>
      <c r="P830" t="s">
        <v>23</v>
      </c>
      <c r="Q830">
        <v>-9145</v>
      </c>
      <c r="R830" s="16">
        <f>delivered_orders_table[[#This Row],[price]]*delivered_orders_table[[#This Row],[quantity]]</f>
        <v>22290</v>
      </c>
      <c r="V830">
        <v>13092</v>
      </c>
    </row>
    <row r="831" spans="1:22" hidden="1" x14ac:dyDescent="0.3">
      <c r="A831">
        <v>77672253</v>
      </c>
      <c r="B831">
        <v>126225</v>
      </c>
      <c r="C831">
        <v>568145</v>
      </c>
      <c r="D831">
        <v>13338</v>
      </c>
      <c r="E831">
        <v>4833</v>
      </c>
      <c r="F831">
        <v>1</v>
      </c>
      <c r="G831">
        <v>666.9</v>
      </c>
      <c r="H831">
        <v>5</v>
      </c>
      <c r="I831" s="15">
        <v>45283</v>
      </c>
      <c r="J831" s="11">
        <v>45283</v>
      </c>
      <c r="K831">
        <v>7</v>
      </c>
      <c r="L831" t="s">
        <v>208</v>
      </c>
      <c r="M831" t="s">
        <v>39</v>
      </c>
      <c r="N831" t="s">
        <v>16</v>
      </c>
      <c r="O831">
        <v>12671.1</v>
      </c>
      <c r="P831" t="s">
        <v>21</v>
      </c>
      <c r="Q831">
        <v>7838.1</v>
      </c>
      <c r="R831" s="16">
        <f>delivered_orders_table[[#This Row],[price]]*delivered_orders_table[[#This Row],[quantity]]</f>
        <v>13338</v>
      </c>
      <c r="V831">
        <v>5942</v>
      </c>
    </row>
    <row r="832" spans="1:22" hidden="1" x14ac:dyDescent="0.3">
      <c r="A832">
        <v>70142774</v>
      </c>
      <c r="B832">
        <v>126225</v>
      </c>
      <c r="C832">
        <v>475617</v>
      </c>
      <c r="D832">
        <v>7597</v>
      </c>
      <c r="E832">
        <v>4833</v>
      </c>
      <c r="F832">
        <v>3</v>
      </c>
      <c r="G832">
        <v>0</v>
      </c>
      <c r="H832">
        <v>0</v>
      </c>
      <c r="I832" s="15">
        <v>45277</v>
      </c>
      <c r="J832" s="11">
        <v>45277</v>
      </c>
      <c r="K832">
        <v>4</v>
      </c>
      <c r="L832" t="s">
        <v>218</v>
      </c>
      <c r="M832" t="s">
        <v>39</v>
      </c>
      <c r="N832" t="s">
        <v>16</v>
      </c>
      <c r="O832">
        <v>22791</v>
      </c>
      <c r="P832" t="s">
        <v>24</v>
      </c>
      <c r="Q832">
        <v>8292</v>
      </c>
      <c r="R832" s="16">
        <f>delivered_orders_table[[#This Row],[price]]*delivered_orders_table[[#This Row],[quantity]]</f>
        <v>22791</v>
      </c>
      <c r="V832">
        <v>12800</v>
      </c>
    </row>
    <row r="833" spans="1:22" hidden="1" x14ac:dyDescent="0.3">
      <c r="A833">
        <v>26031369</v>
      </c>
      <c r="B833">
        <v>126225</v>
      </c>
      <c r="C833">
        <v>528096</v>
      </c>
      <c r="D833">
        <v>13719</v>
      </c>
      <c r="E833">
        <v>4833</v>
      </c>
      <c r="F833">
        <v>1</v>
      </c>
      <c r="G833">
        <v>685.95</v>
      </c>
      <c r="H833">
        <v>5</v>
      </c>
      <c r="I833" s="15">
        <v>45263</v>
      </c>
      <c r="J833" s="11">
        <v>45263</v>
      </c>
      <c r="K833">
        <v>1</v>
      </c>
      <c r="L833" t="s">
        <v>383</v>
      </c>
      <c r="M833" t="s">
        <v>39</v>
      </c>
      <c r="N833" t="s">
        <v>16</v>
      </c>
      <c r="O833">
        <v>13033.05</v>
      </c>
      <c r="P833" t="s">
        <v>21</v>
      </c>
      <c r="Q833">
        <v>8200.0499999999993</v>
      </c>
      <c r="R833" s="16">
        <f>delivered_orders_table[[#This Row],[price]]*delivered_orders_table[[#This Row],[quantity]]</f>
        <v>13719</v>
      </c>
      <c r="V833">
        <v>18904</v>
      </c>
    </row>
    <row r="834" spans="1:22" hidden="1" x14ac:dyDescent="0.3">
      <c r="A834">
        <v>66135102</v>
      </c>
      <c r="B834">
        <v>126225</v>
      </c>
      <c r="C834">
        <v>273807</v>
      </c>
      <c r="D834">
        <v>2001</v>
      </c>
      <c r="E834">
        <v>4833</v>
      </c>
      <c r="F834">
        <v>1</v>
      </c>
      <c r="G834">
        <v>0</v>
      </c>
      <c r="H834">
        <v>0</v>
      </c>
      <c r="I834" s="15">
        <v>45279</v>
      </c>
      <c r="J834" s="11">
        <v>45279</v>
      </c>
      <c r="K834">
        <v>7</v>
      </c>
      <c r="L834" t="s">
        <v>414</v>
      </c>
      <c r="M834" t="s">
        <v>39</v>
      </c>
      <c r="N834" t="s">
        <v>18</v>
      </c>
      <c r="O834">
        <v>2001</v>
      </c>
      <c r="P834" t="s">
        <v>23</v>
      </c>
      <c r="Q834">
        <v>-2832</v>
      </c>
      <c r="R834" s="16">
        <f>delivered_orders_table[[#This Row],[price]]*delivered_orders_table[[#This Row],[quantity]]</f>
        <v>2001</v>
      </c>
      <c r="V834">
        <v>5802</v>
      </c>
    </row>
    <row r="835" spans="1:22" hidden="1" x14ac:dyDescent="0.3">
      <c r="A835">
        <v>45966597</v>
      </c>
      <c r="B835">
        <v>126225</v>
      </c>
      <c r="C835">
        <v>530201</v>
      </c>
      <c r="D835">
        <v>11592</v>
      </c>
      <c r="E835">
        <v>4833</v>
      </c>
      <c r="F835">
        <v>1</v>
      </c>
      <c r="G835">
        <v>1738.8</v>
      </c>
      <c r="H835">
        <v>15</v>
      </c>
      <c r="I835" s="15">
        <v>45259</v>
      </c>
      <c r="J835" s="11">
        <v>45259</v>
      </c>
      <c r="K835">
        <v>3</v>
      </c>
      <c r="L835" t="s">
        <v>547</v>
      </c>
      <c r="M835" t="s">
        <v>39</v>
      </c>
      <c r="N835" t="s">
        <v>18</v>
      </c>
      <c r="O835">
        <v>9853.2000000000007</v>
      </c>
      <c r="P835" t="s">
        <v>20</v>
      </c>
      <c r="Q835">
        <v>5020.2</v>
      </c>
      <c r="R835" s="16">
        <f>delivered_orders_table[[#This Row],[price]]*delivered_orders_table[[#This Row],[quantity]]</f>
        <v>11592</v>
      </c>
      <c r="V835">
        <v>13717</v>
      </c>
    </row>
    <row r="836" spans="1:22" hidden="1" x14ac:dyDescent="0.3">
      <c r="A836">
        <v>53805532</v>
      </c>
      <c r="B836">
        <v>126225</v>
      </c>
      <c r="C836">
        <v>470343</v>
      </c>
      <c r="D836">
        <v>1582</v>
      </c>
      <c r="E836">
        <v>4833</v>
      </c>
      <c r="F836">
        <v>1</v>
      </c>
      <c r="G836">
        <v>79.099999999999994</v>
      </c>
      <c r="H836">
        <v>5</v>
      </c>
      <c r="I836" s="15">
        <v>45259</v>
      </c>
      <c r="J836" s="11">
        <v>45259</v>
      </c>
      <c r="K836">
        <v>5</v>
      </c>
      <c r="L836" t="s">
        <v>383</v>
      </c>
      <c r="M836" t="s">
        <v>39</v>
      </c>
      <c r="N836" t="s">
        <v>16</v>
      </c>
      <c r="O836">
        <v>1502.9</v>
      </c>
      <c r="P836" t="s">
        <v>20</v>
      </c>
      <c r="Q836">
        <v>-3330.1</v>
      </c>
      <c r="R836" s="16">
        <f>delivered_orders_table[[#This Row],[price]]*delivered_orders_table[[#This Row],[quantity]]</f>
        <v>1582</v>
      </c>
      <c r="V836">
        <v>27054</v>
      </c>
    </row>
    <row r="837" spans="1:22" hidden="1" x14ac:dyDescent="0.3">
      <c r="A837">
        <v>69774935</v>
      </c>
      <c r="B837">
        <v>246316</v>
      </c>
      <c r="C837">
        <v>402647</v>
      </c>
      <c r="D837">
        <v>12688</v>
      </c>
      <c r="E837">
        <v>13689</v>
      </c>
      <c r="F837">
        <v>1</v>
      </c>
      <c r="G837">
        <v>0</v>
      </c>
      <c r="H837">
        <v>0</v>
      </c>
      <c r="I837" s="15">
        <v>45270</v>
      </c>
      <c r="J837" s="11">
        <v>45270</v>
      </c>
      <c r="K837">
        <v>5</v>
      </c>
      <c r="L837" t="s">
        <v>194</v>
      </c>
      <c r="M837" t="s">
        <v>39</v>
      </c>
      <c r="N837" t="s">
        <v>15</v>
      </c>
      <c r="O837">
        <v>12688</v>
      </c>
      <c r="P837" t="s">
        <v>21</v>
      </c>
      <c r="Q837">
        <v>-1001</v>
      </c>
      <c r="R837" s="16">
        <f>delivered_orders_table[[#This Row],[price]]*delivered_orders_table[[#This Row],[quantity]]</f>
        <v>12688</v>
      </c>
      <c r="V837">
        <v>18800</v>
      </c>
    </row>
    <row r="838" spans="1:22" hidden="1" x14ac:dyDescent="0.3">
      <c r="A838">
        <v>15885670</v>
      </c>
      <c r="B838">
        <v>246316</v>
      </c>
      <c r="C838">
        <v>931510</v>
      </c>
      <c r="D838">
        <v>18965</v>
      </c>
      <c r="E838">
        <v>13689</v>
      </c>
      <c r="F838">
        <v>3</v>
      </c>
      <c r="G838">
        <v>0</v>
      </c>
      <c r="H838">
        <v>0</v>
      </c>
      <c r="I838" s="15">
        <v>45268</v>
      </c>
      <c r="J838" s="11">
        <v>45268</v>
      </c>
      <c r="K838">
        <v>4</v>
      </c>
      <c r="L838" t="s">
        <v>193</v>
      </c>
      <c r="M838" t="s">
        <v>39</v>
      </c>
      <c r="N838" t="s">
        <v>15</v>
      </c>
      <c r="O838">
        <v>56895</v>
      </c>
      <c r="P838" t="s">
        <v>21</v>
      </c>
      <c r="Q838">
        <v>15828</v>
      </c>
      <c r="R838" s="16">
        <f>delivered_orders_table[[#This Row],[price]]*delivered_orders_table[[#This Row],[quantity]]</f>
        <v>56895</v>
      </c>
      <c r="V838">
        <v>17706</v>
      </c>
    </row>
    <row r="839" spans="1:22" hidden="1" x14ac:dyDescent="0.3">
      <c r="A839">
        <v>98916958</v>
      </c>
      <c r="B839">
        <v>246316</v>
      </c>
      <c r="C839">
        <v>972303</v>
      </c>
      <c r="D839">
        <v>17792</v>
      </c>
      <c r="E839">
        <v>13689</v>
      </c>
      <c r="F839">
        <v>1</v>
      </c>
      <c r="G839">
        <v>0</v>
      </c>
      <c r="H839">
        <v>0</v>
      </c>
      <c r="I839" s="15">
        <v>45275</v>
      </c>
      <c r="J839" s="11">
        <v>45275</v>
      </c>
      <c r="K839">
        <v>4</v>
      </c>
      <c r="L839" t="s">
        <v>217</v>
      </c>
      <c r="M839" t="s">
        <v>39</v>
      </c>
      <c r="N839" t="s">
        <v>15</v>
      </c>
      <c r="O839">
        <v>17792</v>
      </c>
      <c r="P839" t="s">
        <v>23</v>
      </c>
      <c r="Q839">
        <v>4103</v>
      </c>
      <c r="R839" s="16">
        <f>delivered_orders_table[[#This Row],[price]]*delivered_orders_table[[#This Row],[quantity]]</f>
        <v>17792</v>
      </c>
      <c r="V839">
        <v>13522</v>
      </c>
    </row>
    <row r="840" spans="1:22" hidden="1" x14ac:dyDescent="0.3">
      <c r="A840">
        <v>16521231</v>
      </c>
      <c r="B840">
        <v>246316</v>
      </c>
      <c r="C840">
        <v>848127</v>
      </c>
      <c r="D840">
        <v>12714</v>
      </c>
      <c r="E840">
        <v>13689</v>
      </c>
      <c r="F840">
        <v>1</v>
      </c>
      <c r="G840">
        <v>0</v>
      </c>
      <c r="H840">
        <v>0</v>
      </c>
      <c r="I840" s="15">
        <v>45255</v>
      </c>
      <c r="J840" s="11">
        <v>45255</v>
      </c>
      <c r="K840">
        <v>7</v>
      </c>
      <c r="L840" t="s">
        <v>547</v>
      </c>
      <c r="M840" t="s">
        <v>39</v>
      </c>
      <c r="N840" t="s">
        <v>15</v>
      </c>
      <c r="O840">
        <v>12714</v>
      </c>
      <c r="P840" t="s">
        <v>21</v>
      </c>
      <c r="Q840">
        <v>-975</v>
      </c>
      <c r="R840" s="16">
        <f>delivered_orders_table[[#This Row],[price]]*delivered_orders_table[[#This Row],[quantity]]</f>
        <v>12714</v>
      </c>
      <c r="V840">
        <v>16978</v>
      </c>
    </row>
    <row r="841" spans="1:22" hidden="1" x14ac:dyDescent="0.3">
      <c r="A841">
        <v>98263548</v>
      </c>
      <c r="B841">
        <v>246316</v>
      </c>
      <c r="C841">
        <v>829402</v>
      </c>
      <c r="D841">
        <v>9920</v>
      </c>
      <c r="E841">
        <v>13689</v>
      </c>
      <c r="F841">
        <v>3</v>
      </c>
      <c r="G841">
        <v>5952</v>
      </c>
      <c r="H841">
        <v>20</v>
      </c>
      <c r="I841" s="15">
        <v>45264</v>
      </c>
      <c r="J841" s="11">
        <v>45264</v>
      </c>
      <c r="K841">
        <v>4</v>
      </c>
      <c r="L841" t="s">
        <v>482</v>
      </c>
      <c r="M841" t="s">
        <v>39</v>
      </c>
      <c r="N841" t="s">
        <v>15</v>
      </c>
      <c r="O841">
        <v>23808</v>
      </c>
      <c r="P841" t="s">
        <v>20</v>
      </c>
      <c r="Q841">
        <v>-17259</v>
      </c>
      <c r="R841" s="16">
        <f>delivered_orders_table[[#This Row],[price]]*delivered_orders_table[[#This Row],[quantity]]</f>
        <v>29760</v>
      </c>
      <c r="V841">
        <v>26790</v>
      </c>
    </row>
    <row r="842" spans="1:22" hidden="1" x14ac:dyDescent="0.3">
      <c r="A842">
        <v>60393104</v>
      </c>
      <c r="B842">
        <v>246316</v>
      </c>
      <c r="C842">
        <v>848127</v>
      </c>
      <c r="D842">
        <v>6553</v>
      </c>
      <c r="E842">
        <v>13689</v>
      </c>
      <c r="F842">
        <v>2</v>
      </c>
      <c r="G842">
        <v>0</v>
      </c>
      <c r="H842">
        <v>0</v>
      </c>
      <c r="I842" s="15">
        <v>45265</v>
      </c>
      <c r="J842" s="11">
        <v>45265</v>
      </c>
      <c r="K842">
        <v>6</v>
      </c>
      <c r="L842" t="s">
        <v>317</v>
      </c>
      <c r="M842" t="s">
        <v>39</v>
      </c>
      <c r="N842" t="s">
        <v>18</v>
      </c>
      <c r="O842">
        <v>13106</v>
      </c>
      <c r="P842" t="s">
        <v>23</v>
      </c>
      <c r="Q842">
        <v>-14272</v>
      </c>
      <c r="R842" s="16">
        <f>delivered_orders_table[[#This Row],[price]]*delivered_orders_table[[#This Row],[quantity]]</f>
        <v>13106</v>
      </c>
      <c r="V842">
        <v>17687</v>
      </c>
    </row>
    <row r="843" spans="1:22" hidden="1" x14ac:dyDescent="0.3">
      <c r="A843">
        <v>39448924</v>
      </c>
      <c r="B843">
        <v>246316</v>
      </c>
      <c r="C843">
        <v>853004</v>
      </c>
      <c r="D843">
        <v>18173</v>
      </c>
      <c r="E843">
        <v>13689</v>
      </c>
      <c r="F843">
        <v>1</v>
      </c>
      <c r="G843">
        <v>0</v>
      </c>
      <c r="H843">
        <v>0</v>
      </c>
      <c r="I843" s="15">
        <v>45274</v>
      </c>
      <c r="J843" s="11">
        <v>45274</v>
      </c>
      <c r="K843">
        <v>4</v>
      </c>
      <c r="L843" t="s">
        <v>477</v>
      </c>
      <c r="M843" t="s">
        <v>39</v>
      </c>
      <c r="N843" t="s">
        <v>17</v>
      </c>
      <c r="O843">
        <v>18173</v>
      </c>
      <c r="P843" t="s">
        <v>20</v>
      </c>
      <c r="Q843">
        <v>4484</v>
      </c>
      <c r="R843" s="16">
        <f>delivered_orders_table[[#This Row],[price]]*delivered_orders_table[[#This Row],[quantity]]</f>
        <v>18173</v>
      </c>
      <c r="V843">
        <v>12320</v>
      </c>
    </row>
    <row r="844" spans="1:22" hidden="1" x14ac:dyDescent="0.3">
      <c r="A844">
        <v>40728728</v>
      </c>
      <c r="B844">
        <v>246316</v>
      </c>
      <c r="C844">
        <v>722998</v>
      </c>
      <c r="D844">
        <v>11402</v>
      </c>
      <c r="E844">
        <v>13689</v>
      </c>
      <c r="F844">
        <v>2</v>
      </c>
      <c r="G844">
        <v>0</v>
      </c>
      <c r="H844">
        <v>0</v>
      </c>
      <c r="I844" s="15">
        <v>45290</v>
      </c>
      <c r="J844" s="11">
        <v>45290</v>
      </c>
      <c r="K844">
        <v>1</v>
      </c>
      <c r="L844" t="s">
        <v>223</v>
      </c>
      <c r="M844" t="s">
        <v>39</v>
      </c>
      <c r="N844" t="s">
        <v>15</v>
      </c>
      <c r="O844">
        <v>22804</v>
      </c>
      <c r="P844" t="s">
        <v>23</v>
      </c>
      <c r="Q844">
        <v>-4574</v>
      </c>
      <c r="R844" s="16">
        <f>delivered_orders_table[[#This Row],[price]]*delivered_orders_table[[#This Row],[quantity]]</f>
        <v>22804</v>
      </c>
      <c r="V844">
        <v>34682</v>
      </c>
    </row>
    <row r="845" spans="1:22" hidden="1" x14ac:dyDescent="0.3">
      <c r="A845">
        <v>75998330</v>
      </c>
      <c r="B845">
        <v>246316</v>
      </c>
      <c r="C845">
        <v>538270</v>
      </c>
      <c r="D845">
        <v>14595</v>
      </c>
      <c r="E845">
        <v>13689</v>
      </c>
      <c r="F845">
        <v>1</v>
      </c>
      <c r="G845">
        <v>0</v>
      </c>
      <c r="H845">
        <v>0</v>
      </c>
      <c r="I845" s="15">
        <v>45258</v>
      </c>
      <c r="J845" s="11">
        <v>45258</v>
      </c>
      <c r="K845">
        <v>6</v>
      </c>
      <c r="L845" t="s">
        <v>383</v>
      </c>
      <c r="M845" t="s">
        <v>39</v>
      </c>
      <c r="N845" t="s">
        <v>15</v>
      </c>
      <c r="O845">
        <v>14595</v>
      </c>
      <c r="P845" t="s">
        <v>23</v>
      </c>
      <c r="Q845">
        <v>906</v>
      </c>
      <c r="R845" s="16">
        <f>delivered_orders_table[[#This Row],[price]]*delivered_orders_table[[#This Row],[quantity]]</f>
        <v>14595</v>
      </c>
      <c r="V845">
        <v>5643</v>
      </c>
    </row>
    <row r="846" spans="1:22" hidden="1" x14ac:dyDescent="0.3">
      <c r="A846">
        <v>23898777</v>
      </c>
      <c r="B846">
        <v>207473</v>
      </c>
      <c r="C846">
        <v>932162</v>
      </c>
      <c r="D846">
        <v>13313</v>
      </c>
      <c r="E846">
        <v>7043</v>
      </c>
      <c r="F846">
        <v>1</v>
      </c>
      <c r="G846">
        <v>665.65</v>
      </c>
      <c r="H846">
        <v>5</v>
      </c>
      <c r="I846" s="15">
        <v>45264</v>
      </c>
      <c r="J846" s="11">
        <v>45264</v>
      </c>
      <c r="K846">
        <v>2</v>
      </c>
      <c r="L846" t="s">
        <v>384</v>
      </c>
      <c r="M846" t="s">
        <v>39</v>
      </c>
      <c r="N846" t="s">
        <v>17</v>
      </c>
      <c r="O846">
        <v>12647.35</v>
      </c>
      <c r="P846" t="s">
        <v>21</v>
      </c>
      <c r="Q846">
        <v>5604.35</v>
      </c>
      <c r="R846" s="16">
        <f>delivered_orders_table[[#This Row],[price]]*delivered_orders_table[[#This Row],[quantity]]</f>
        <v>13313</v>
      </c>
      <c r="V846">
        <v>10566</v>
      </c>
    </row>
    <row r="847" spans="1:22" hidden="1" x14ac:dyDescent="0.3">
      <c r="A847">
        <v>76317520</v>
      </c>
      <c r="B847">
        <v>207473</v>
      </c>
      <c r="C847">
        <v>599755</v>
      </c>
      <c r="D847">
        <v>18000</v>
      </c>
      <c r="E847">
        <v>7043</v>
      </c>
      <c r="F847">
        <v>2</v>
      </c>
      <c r="G847">
        <v>0</v>
      </c>
      <c r="H847">
        <v>0</v>
      </c>
      <c r="I847" s="15">
        <v>45273</v>
      </c>
      <c r="J847" s="11">
        <v>45273</v>
      </c>
      <c r="K847">
        <v>5</v>
      </c>
      <c r="L847" t="s">
        <v>477</v>
      </c>
      <c r="M847" t="s">
        <v>39</v>
      </c>
      <c r="N847" t="s">
        <v>16</v>
      </c>
      <c r="O847">
        <v>36000</v>
      </c>
      <c r="P847" t="s">
        <v>20</v>
      </c>
      <c r="Q847">
        <v>21914</v>
      </c>
      <c r="R847" s="16">
        <f>delivered_orders_table[[#This Row],[price]]*delivered_orders_table[[#This Row],[quantity]]</f>
        <v>36000</v>
      </c>
      <c r="V847">
        <v>13622</v>
      </c>
    </row>
    <row r="848" spans="1:22" hidden="1" x14ac:dyDescent="0.3">
      <c r="A848">
        <v>75441993</v>
      </c>
      <c r="B848">
        <v>207473</v>
      </c>
      <c r="C848">
        <v>628705</v>
      </c>
      <c r="D848">
        <v>5254</v>
      </c>
      <c r="E848">
        <v>7043</v>
      </c>
      <c r="F848">
        <v>1</v>
      </c>
      <c r="G848">
        <v>262.7</v>
      </c>
      <c r="H848">
        <v>5</v>
      </c>
      <c r="I848" s="15">
        <v>45273</v>
      </c>
      <c r="J848" s="11">
        <v>45273</v>
      </c>
      <c r="K848">
        <v>5</v>
      </c>
      <c r="L848" t="s">
        <v>477</v>
      </c>
      <c r="M848" t="s">
        <v>39</v>
      </c>
      <c r="N848" t="s">
        <v>17</v>
      </c>
      <c r="O848">
        <v>4991.3</v>
      </c>
      <c r="P848" t="s">
        <v>21</v>
      </c>
      <c r="Q848">
        <v>-2051.6999999999998</v>
      </c>
      <c r="R848" s="16">
        <f>delivered_orders_table[[#This Row],[price]]*delivered_orders_table[[#This Row],[quantity]]</f>
        <v>5254</v>
      </c>
      <c r="V848">
        <v>1706</v>
      </c>
    </row>
    <row r="849" spans="1:22" hidden="1" x14ac:dyDescent="0.3">
      <c r="A849">
        <v>20135622</v>
      </c>
      <c r="B849">
        <v>207473</v>
      </c>
      <c r="C849">
        <v>641119</v>
      </c>
      <c r="D849">
        <v>6079</v>
      </c>
      <c r="E849">
        <v>7043</v>
      </c>
      <c r="F849">
        <v>1</v>
      </c>
      <c r="G849">
        <v>0</v>
      </c>
      <c r="H849">
        <v>0</v>
      </c>
      <c r="I849" s="15">
        <v>45281</v>
      </c>
      <c r="J849" s="11">
        <v>45281</v>
      </c>
      <c r="K849">
        <v>4</v>
      </c>
      <c r="L849" t="s">
        <v>149</v>
      </c>
      <c r="M849" t="s">
        <v>39</v>
      </c>
      <c r="N849" t="s">
        <v>15</v>
      </c>
      <c r="O849">
        <v>6079</v>
      </c>
      <c r="P849" t="s">
        <v>22</v>
      </c>
      <c r="Q849">
        <v>-964</v>
      </c>
      <c r="R849" s="16">
        <f>delivered_orders_table[[#This Row],[price]]*delivered_orders_table[[#This Row],[quantity]]</f>
        <v>6079</v>
      </c>
      <c r="V849">
        <v>14423</v>
      </c>
    </row>
    <row r="850" spans="1:22" hidden="1" x14ac:dyDescent="0.3">
      <c r="A850">
        <v>79942848</v>
      </c>
      <c r="B850">
        <v>207473</v>
      </c>
      <c r="C850">
        <v>696171</v>
      </c>
      <c r="D850">
        <v>14307</v>
      </c>
      <c r="E850">
        <v>7043</v>
      </c>
      <c r="F850">
        <v>1</v>
      </c>
      <c r="G850">
        <v>715.35</v>
      </c>
      <c r="H850">
        <v>5</v>
      </c>
      <c r="I850" s="15">
        <v>45273</v>
      </c>
      <c r="J850" s="11">
        <v>45273</v>
      </c>
      <c r="K850">
        <v>4</v>
      </c>
      <c r="L850" t="s">
        <v>78</v>
      </c>
      <c r="M850" t="s">
        <v>39</v>
      </c>
      <c r="N850" t="s">
        <v>17</v>
      </c>
      <c r="O850">
        <v>13591.65</v>
      </c>
      <c r="P850" t="s">
        <v>20</v>
      </c>
      <c r="Q850">
        <v>6548.65</v>
      </c>
      <c r="R850" s="16">
        <f>delivered_orders_table[[#This Row],[price]]*delivered_orders_table[[#This Row],[quantity]]</f>
        <v>14307</v>
      </c>
      <c r="V850">
        <v>10878</v>
      </c>
    </row>
    <row r="851" spans="1:22" hidden="1" x14ac:dyDescent="0.3">
      <c r="A851">
        <v>29120002</v>
      </c>
      <c r="B851">
        <v>216739</v>
      </c>
      <c r="C851">
        <v>737544</v>
      </c>
      <c r="D851">
        <v>3361</v>
      </c>
      <c r="E851">
        <v>3047</v>
      </c>
      <c r="F851">
        <v>1</v>
      </c>
      <c r="G851">
        <v>168.05</v>
      </c>
      <c r="H851">
        <v>5</v>
      </c>
      <c r="I851" s="15">
        <v>45276</v>
      </c>
      <c r="J851" s="11">
        <v>45276</v>
      </c>
      <c r="K851">
        <v>3</v>
      </c>
      <c r="L851" t="s">
        <v>217</v>
      </c>
      <c r="M851" t="s">
        <v>39</v>
      </c>
      <c r="N851" t="s">
        <v>15</v>
      </c>
      <c r="O851">
        <v>3192.95</v>
      </c>
      <c r="P851" t="s">
        <v>20</v>
      </c>
      <c r="Q851">
        <v>145.94999999999999</v>
      </c>
      <c r="R851" s="16">
        <f>delivered_orders_table[[#This Row],[price]]*delivered_orders_table[[#This Row],[quantity]]</f>
        <v>3361</v>
      </c>
      <c r="V851">
        <v>6316</v>
      </c>
    </row>
    <row r="852" spans="1:22" hidden="1" x14ac:dyDescent="0.3">
      <c r="A852">
        <v>84705402</v>
      </c>
      <c r="B852">
        <v>216739</v>
      </c>
      <c r="C852">
        <v>364631</v>
      </c>
      <c r="D852">
        <v>5762</v>
      </c>
      <c r="E852">
        <v>3047</v>
      </c>
      <c r="F852">
        <v>1</v>
      </c>
      <c r="G852">
        <v>288.10000000000002</v>
      </c>
      <c r="H852">
        <v>5</v>
      </c>
      <c r="I852" s="15">
        <v>45284</v>
      </c>
      <c r="J852" s="11">
        <v>45284</v>
      </c>
      <c r="K852">
        <v>4</v>
      </c>
      <c r="L852" t="s">
        <v>45</v>
      </c>
      <c r="M852" t="s">
        <v>39</v>
      </c>
      <c r="N852" t="s">
        <v>16</v>
      </c>
      <c r="O852">
        <v>5473.9</v>
      </c>
      <c r="P852" t="s">
        <v>20</v>
      </c>
      <c r="Q852">
        <v>2426.9</v>
      </c>
      <c r="R852" s="16">
        <f>delivered_orders_table[[#This Row],[price]]*delivered_orders_table[[#This Row],[quantity]]</f>
        <v>5762</v>
      </c>
      <c r="V852">
        <v>54261</v>
      </c>
    </row>
    <row r="853" spans="1:22" hidden="1" x14ac:dyDescent="0.3">
      <c r="A853">
        <v>45450260</v>
      </c>
      <c r="B853">
        <v>216739</v>
      </c>
      <c r="C853">
        <v>775074</v>
      </c>
      <c r="D853">
        <v>19661</v>
      </c>
      <c r="E853">
        <v>3047</v>
      </c>
      <c r="F853">
        <v>2</v>
      </c>
      <c r="G853">
        <v>0</v>
      </c>
      <c r="H853">
        <v>0</v>
      </c>
      <c r="I853" s="15">
        <v>45261</v>
      </c>
      <c r="J853" s="11">
        <v>45261</v>
      </c>
      <c r="K853">
        <v>5</v>
      </c>
      <c r="L853" t="s">
        <v>384</v>
      </c>
      <c r="M853" t="s">
        <v>39</v>
      </c>
      <c r="N853" t="s">
        <v>15</v>
      </c>
      <c r="O853">
        <v>39322</v>
      </c>
      <c r="P853" t="s">
        <v>20</v>
      </c>
      <c r="Q853">
        <v>33228</v>
      </c>
      <c r="R853" s="16">
        <f>delivered_orders_table[[#This Row],[price]]*delivered_orders_table[[#This Row],[quantity]]</f>
        <v>39322</v>
      </c>
      <c r="V853">
        <v>8214</v>
      </c>
    </row>
    <row r="854" spans="1:22" hidden="1" x14ac:dyDescent="0.3">
      <c r="A854">
        <v>92474074</v>
      </c>
      <c r="B854">
        <v>216739</v>
      </c>
      <c r="C854">
        <v>344775</v>
      </c>
      <c r="D854">
        <v>19682</v>
      </c>
      <c r="E854">
        <v>3047</v>
      </c>
      <c r="F854">
        <v>1</v>
      </c>
      <c r="G854">
        <v>3936.4</v>
      </c>
      <c r="H854">
        <v>20</v>
      </c>
      <c r="I854" s="15">
        <v>45277</v>
      </c>
      <c r="J854" s="11">
        <v>45277</v>
      </c>
      <c r="K854">
        <v>5</v>
      </c>
      <c r="L854" t="s">
        <v>134</v>
      </c>
      <c r="M854" t="s">
        <v>39</v>
      </c>
      <c r="N854" t="s">
        <v>15</v>
      </c>
      <c r="O854">
        <v>15745.6</v>
      </c>
      <c r="P854" t="s">
        <v>23</v>
      </c>
      <c r="Q854">
        <v>12698.6</v>
      </c>
      <c r="R854" s="16">
        <f>delivered_orders_table[[#This Row],[price]]*delivered_orders_table[[#This Row],[quantity]]</f>
        <v>19682</v>
      </c>
      <c r="V854">
        <v>2707</v>
      </c>
    </row>
    <row r="855" spans="1:22" hidden="1" x14ac:dyDescent="0.3">
      <c r="A855">
        <v>84926784</v>
      </c>
      <c r="B855">
        <v>216739</v>
      </c>
      <c r="C855">
        <v>206887</v>
      </c>
      <c r="D855">
        <v>4768</v>
      </c>
      <c r="E855">
        <v>3047</v>
      </c>
      <c r="F855">
        <v>1</v>
      </c>
      <c r="G855">
        <v>0</v>
      </c>
      <c r="H855">
        <v>0</v>
      </c>
      <c r="I855" s="15">
        <v>45280</v>
      </c>
      <c r="J855" s="11">
        <v>45280</v>
      </c>
      <c r="K855">
        <v>2</v>
      </c>
      <c r="L855" t="s">
        <v>134</v>
      </c>
      <c r="M855" t="s">
        <v>39</v>
      </c>
      <c r="N855" t="s">
        <v>17</v>
      </c>
      <c r="O855">
        <v>4768</v>
      </c>
      <c r="P855" t="s">
        <v>20</v>
      </c>
      <c r="Q855">
        <v>1721</v>
      </c>
      <c r="R855" s="16">
        <f>delivered_orders_table[[#This Row],[price]]*delivered_orders_table[[#This Row],[quantity]]</f>
        <v>4768</v>
      </c>
      <c r="V855">
        <v>67880</v>
      </c>
    </row>
    <row r="856" spans="1:22" hidden="1" x14ac:dyDescent="0.3">
      <c r="A856">
        <v>35489981</v>
      </c>
      <c r="B856">
        <v>216739</v>
      </c>
      <c r="C856">
        <v>804223</v>
      </c>
      <c r="D856">
        <v>12993</v>
      </c>
      <c r="E856">
        <v>3047</v>
      </c>
      <c r="F856">
        <v>1</v>
      </c>
      <c r="G856">
        <v>0</v>
      </c>
      <c r="H856">
        <v>0</v>
      </c>
      <c r="I856" s="15">
        <v>45272</v>
      </c>
      <c r="J856" s="11">
        <v>45272</v>
      </c>
      <c r="K856">
        <v>6</v>
      </c>
      <c r="L856" t="s">
        <v>477</v>
      </c>
      <c r="M856" t="s">
        <v>39</v>
      </c>
      <c r="N856" t="s">
        <v>15</v>
      </c>
      <c r="O856">
        <v>12993</v>
      </c>
      <c r="P856" t="s">
        <v>21</v>
      </c>
      <c r="Q856">
        <v>9946</v>
      </c>
      <c r="R856" s="16">
        <f>delivered_orders_table[[#This Row],[price]]*delivered_orders_table[[#This Row],[quantity]]</f>
        <v>12993</v>
      </c>
      <c r="V856">
        <v>30038</v>
      </c>
    </row>
    <row r="857" spans="1:22" hidden="1" x14ac:dyDescent="0.3">
      <c r="A857">
        <v>88381665</v>
      </c>
      <c r="B857">
        <v>216739</v>
      </c>
      <c r="C857">
        <v>540464</v>
      </c>
      <c r="D857">
        <v>3817</v>
      </c>
      <c r="E857">
        <v>3047</v>
      </c>
      <c r="F857">
        <v>2</v>
      </c>
      <c r="G857">
        <v>381.7</v>
      </c>
      <c r="H857">
        <v>5</v>
      </c>
      <c r="I857" s="15">
        <v>45276</v>
      </c>
      <c r="J857" s="11">
        <v>45276</v>
      </c>
      <c r="K857">
        <v>4</v>
      </c>
      <c r="L857" t="s">
        <v>79</v>
      </c>
      <c r="M857" t="s">
        <v>39</v>
      </c>
      <c r="N857" t="s">
        <v>15</v>
      </c>
      <c r="O857">
        <v>7252.3</v>
      </c>
      <c r="P857" t="s">
        <v>21</v>
      </c>
      <c r="Q857">
        <v>1158.3</v>
      </c>
      <c r="R857" s="16">
        <f>delivered_orders_table[[#This Row],[price]]*delivered_orders_table[[#This Row],[quantity]]</f>
        <v>7634</v>
      </c>
      <c r="V857">
        <v>2999</v>
      </c>
    </row>
    <row r="858" spans="1:22" hidden="1" x14ac:dyDescent="0.3">
      <c r="A858">
        <v>67265875</v>
      </c>
      <c r="B858">
        <v>216739</v>
      </c>
      <c r="C858">
        <v>691147</v>
      </c>
      <c r="D858">
        <v>11735</v>
      </c>
      <c r="E858">
        <v>3047</v>
      </c>
      <c r="F858">
        <v>1</v>
      </c>
      <c r="G858">
        <v>0</v>
      </c>
      <c r="H858">
        <v>0</v>
      </c>
      <c r="I858" s="15">
        <v>45272</v>
      </c>
      <c r="J858" s="11">
        <v>45272</v>
      </c>
      <c r="K858">
        <v>7</v>
      </c>
      <c r="L858" t="s">
        <v>217</v>
      </c>
      <c r="M858" t="s">
        <v>39</v>
      </c>
      <c r="N858" t="s">
        <v>15</v>
      </c>
      <c r="O858">
        <v>11735</v>
      </c>
      <c r="P858" t="s">
        <v>23</v>
      </c>
      <c r="Q858">
        <v>8688</v>
      </c>
      <c r="R858" s="16">
        <f>delivered_orders_table[[#This Row],[price]]*delivered_orders_table[[#This Row],[quantity]]</f>
        <v>11735</v>
      </c>
      <c r="V858">
        <v>34874</v>
      </c>
    </row>
    <row r="859" spans="1:22" hidden="1" x14ac:dyDescent="0.3">
      <c r="A859">
        <v>92181084</v>
      </c>
      <c r="B859">
        <v>216739</v>
      </c>
      <c r="C859">
        <v>385679</v>
      </c>
      <c r="D859">
        <v>11898</v>
      </c>
      <c r="E859">
        <v>3047</v>
      </c>
      <c r="F859">
        <v>2</v>
      </c>
      <c r="G859">
        <v>3569.4</v>
      </c>
      <c r="H859">
        <v>15</v>
      </c>
      <c r="I859" s="15">
        <v>45279</v>
      </c>
      <c r="J859" s="11">
        <v>45279</v>
      </c>
      <c r="K859">
        <v>7</v>
      </c>
      <c r="L859" t="s">
        <v>414</v>
      </c>
      <c r="M859" t="s">
        <v>39</v>
      </c>
      <c r="N859" t="s">
        <v>15</v>
      </c>
      <c r="O859">
        <v>20226.599999999999</v>
      </c>
      <c r="P859" t="s">
        <v>20</v>
      </c>
      <c r="Q859">
        <v>14132.6</v>
      </c>
      <c r="R859" s="16">
        <f>delivered_orders_table[[#This Row],[price]]*delivered_orders_table[[#This Row],[quantity]]</f>
        <v>23796</v>
      </c>
      <c r="V859">
        <v>25764</v>
      </c>
    </row>
    <row r="860" spans="1:22" hidden="1" x14ac:dyDescent="0.3">
      <c r="A860">
        <v>84033693</v>
      </c>
      <c r="B860">
        <v>671858</v>
      </c>
      <c r="C860">
        <v>409385</v>
      </c>
      <c r="D860">
        <v>13317</v>
      </c>
      <c r="E860">
        <v>5308</v>
      </c>
      <c r="F860">
        <v>4</v>
      </c>
      <c r="G860">
        <v>0</v>
      </c>
      <c r="H860">
        <v>0</v>
      </c>
      <c r="I860" s="15">
        <v>45278</v>
      </c>
      <c r="J860" s="11">
        <v>45278</v>
      </c>
      <c r="K860">
        <v>5</v>
      </c>
      <c r="L860" t="s">
        <v>155</v>
      </c>
      <c r="M860" t="s">
        <v>39</v>
      </c>
      <c r="N860" t="s">
        <v>17</v>
      </c>
      <c r="O860">
        <v>53268</v>
      </c>
      <c r="P860" t="s">
        <v>20</v>
      </c>
      <c r="Q860">
        <v>32036</v>
      </c>
      <c r="R860" s="16">
        <f>delivered_orders_table[[#This Row],[price]]*delivered_orders_table[[#This Row],[quantity]]</f>
        <v>53268</v>
      </c>
      <c r="V860">
        <v>12142</v>
      </c>
    </row>
    <row r="861" spans="1:22" hidden="1" x14ac:dyDescent="0.3">
      <c r="A861">
        <v>78793658</v>
      </c>
      <c r="B861">
        <v>671858</v>
      </c>
      <c r="C861">
        <v>383291</v>
      </c>
      <c r="D861">
        <v>16931</v>
      </c>
      <c r="E861">
        <v>5308</v>
      </c>
      <c r="F861">
        <v>2</v>
      </c>
      <c r="G861">
        <v>0</v>
      </c>
      <c r="H861">
        <v>0</v>
      </c>
      <c r="I861" s="15">
        <v>45275</v>
      </c>
      <c r="J861" s="11">
        <v>45275</v>
      </c>
      <c r="K861">
        <v>3</v>
      </c>
      <c r="L861" t="s">
        <v>477</v>
      </c>
      <c r="M861" t="s">
        <v>39</v>
      </c>
      <c r="N861" t="s">
        <v>17</v>
      </c>
      <c r="O861">
        <v>33862</v>
      </c>
      <c r="P861" t="s">
        <v>20</v>
      </c>
      <c r="Q861">
        <v>23246</v>
      </c>
      <c r="R861" s="16">
        <f>delivered_orders_table[[#This Row],[price]]*delivered_orders_table[[#This Row],[quantity]]</f>
        <v>33862</v>
      </c>
      <c r="V861">
        <v>7507</v>
      </c>
    </row>
    <row r="862" spans="1:22" hidden="1" x14ac:dyDescent="0.3">
      <c r="A862">
        <v>62195484</v>
      </c>
      <c r="B862">
        <v>671858</v>
      </c>
      <c r="C862">
        <v>442129</v>
      </c>
      <c r="D862">
        <v>3561</v>
      </c>
      <c r="E862">
        <v>5308</v>
      </c>
      <c r="F862">
        <v>3</v>
      </c>
      <c r="G862">
        <v>0</v>
      </c>
      <c r="H862">
        <v>0</v>
      </c>
      <c r="I862" s="15">
        <v>45284</v>
      </c>
      <c r="J862" s="11">
        <v>45284</v>
      </c>
      <c r="K862">
        <v>7</v>
      </c>
      <c r="L862" t="s">
        <v>223</v>
      </c>
      <c r="M862" t="s">
        <v>39</v>
      </c>
      <c r="N862" t="s">
        <v>15</v>
      </c>
      <c r="O862">
        <v>10683</v>
      </c>
      <c r="P862" t="s">
        <v>22</v>
      </c>
      <c r="Q862">
        <v>-5241</v>
      </c>
      <c r="R862" s="16">
        <f>delivered_orders_table[[#This Row],[price]]*delivered_orders_table[[#This Row],[quantity]]</f>
        <v>10683</v>
      </c>
      <c r="V862">
        <v>20796</v>
      </c>
    </row>
    <row r="863" spans="1:22" hidden="1" x14ac:dyDescent="0.3">
      <c r="A863">
        <v>95048563</v>
      </c>
      <c r="B863">
        <v>671858</v>
      </c>
      <c r="C863">
        <v>970881</v>
      </c>
      <c r="D863">
        <v>10774</v>
      </c>
      <c r="E863">
        <v>5308</v>
      </c>
      <c r="F863">
        <v>2</v>
      </c>
      <c r="G863">
        <v>1077.4000000000001</v>
      </c>
      <c r="H863">
        <v>5</v>
      </c>
      <c r="I863" s="15">
        <v>45258</v>
      </c>
      <c r="J863" s="11">
        <v>45258</v>
      </c>
      <c r="K863">
        <v>6</v>
      </c>
      <c r="L863" t="s">
        <v>383</v>
      </c>
      <c r="M863" t="s">
        <v>39</v>
      </c>
      <c r="N863" t="s">
        <v>15</v>
      </c>
      <c r="O863">
        <v>20470.599999999999</v>
      </c>
      <c r="P863" t="s">
        <v>21</v>
      </c>
      <c r="Q863">
        <v>9854.6</v>
      </c>
      <c r="R863" s="16">
        <f>delivered_orders_table[[#This Row],[price]]*delivered_orders_table[[#This Row],[quantity]]</f>
        <v>21548</v>
      </c>
      <c r="V863">
        <v>7940</v>
      </c>
    </row>
    <row r="864" spans="1:22" hidden="1" x14ac:dyDescent="0.3">
      <c r="A864">
        <v>77172936</v>
      </c>
      <c r="B864">
        <v>671858</v>
      </c>
      <c r="C864">
        <v>871697</v>
      </c>
      <c r="D864">
        <v>2348</v>
      </c>
      <c r="E864">
        <v>5308</v>
      </c>
      <c r="F864">
        <v>1</v>
      </c>
      <c r="G864">
        <v>234.8</v>
      </c>
      <c r="H864">
        <v>10</v>
      </c>
      <c r="I864" s="15">
        <v>45275</v>
      </c>
      <c r="J864" s="11">
        <v>45275</v>
      </c>
      <c r="K864">
        <v>5</v>
      </c>
      <c r="L864" t="s">
        <v>79</v>
      </c>
      <c r="M864" t="s">
        <v>39</v>
      </c>
      <c r="N864" t="s">
        <v>15</v>
      </c>
      <c r="O864">
        <v>2113.1999999999998</v>
      </c>
      <c r="P864" t="s">
        <v>21</v>
      </c>
      <c r="Q864">
        <v>-3194.8</v>
      </c>
      <c r="R864" s="16">
        <f>delivered_orders_table[[#This Row],[price]]*delivered_orders_table[[#This Row],[quantity]]</f>
        <v>2348</v>
      </c>
      <c r="V864">
        <v>24645</v>
      </c>
    </row>
    <row r="865" spans="1:22" hidden="1" x14ac:dyDescent="0.3">
      <c r="A865">
        <v>78020910</v>
      </c>
      <c r="B865">
        <v>671858</v>
      </c>
      <c r="C865">
        <v>739535</v>
      </c>
      <c r="D865">
        <v>15745</v>
      </c>
      <c r="E865">
        <v>5308</v>
      </c>
      <c r="F865">
        <v>1</v>
      </c>
      <c r="G865">
        <v>0</v>
      </c>
      <c r="H865">
        <v>0</v>
      </c>
      <c r="I865" s="15">
        <v>45281</v>
      </c>
      <c r="J865" s="11">
        <v>45281</v>
      </c>
      <c r="K865">
        <v>4</v>
      </c>
      <c r="L865" t="s">
        <v>149</v>
      </c>
      <c r="M865" t="s">
        <v>39</v>
      </c>
      <c r="N865" t="s">
        <v>15</v>
      </c>
      <c r="O865">
        <v>15745</v>
      </c>
      <c r="P865" t="s">
        <v>22</v>
      </c>
      <c r="Q865">
        <v>10437</v>
      </c>
      <c r="R865" s="16">
        <f>delivered_orders_table[[#This Row],[price]]*delivered_orders_table[[#This Row],[quantity]]</f>
        <v>15745</v>
      </c>
      <c r="V865">
        <v>13189</v>
      </c>
    </row>
    <row r="866" spans="1:22" hidden="1" x14ac:dyDescent="0.3">
      <c r="A866">
        <v>36592965</v>
      </c>
      <c r="B866">
        <v>671858</v>
      </c>
      <c r="C866">
        <v>940951</v>
      </c>
      <c r="D866">
        <v>18362</v>
      </c>
      <c r="E866">
        <v>5308</v>
      </c>
      <c r="F866">
        <v>3</v>
      </c>
      <c r="G866">
        <v>0</v>
      </c>
      <c r="H866">
        <v>0</v>
      </c>
      <c r="I866" s="15">
        <v>45281</v>
      </c>
      <c r="J866" s="11">
        <v>45281</v>
      </c>
      <c r="K866">
        <v>4</v>
      </c>
      <c r="L866" t="s">
        <v>149</v>
      </c>
      <c r="M866" t="s">
        <v>39</v>
      </c>
      <c r="N866" t="s">
        <v>16</v>
      </c>
      <c r="O866">
        <v>55086</v>
      </c>
      <c r="P866" t="s">
        <v>20</v>
      </c>
      <c r="Q866">
        <v>39162</v>
      </c>
      <c r="R866" s="16">
        <f>delivered_orders_table[[#This Row],[price]]*delivered_orders_table[[#This Row],[quantity]]</f>
        <v>55086</v>
      </c>
      <c r="V866">
        <v>16330</v>
      </c>
    </row>
    <row r="867" spans="1:22" hidden="1" x14ac:dyDescent="0.3">
      <c r="A867">
        <v>72267186</v>
      </c>
      <c r="B867">
        <v>671858</v>
      </c>
      <c r="C867">
        <v>933281</v>
      </c>
      <c r="D867">
        <v>9270</v>
      </c>
      <c r="E867">
        <v>5308</v>
      </c>
      <c r="F867">
        <v>2</v>
      </c>
      <c r="G867">
        <v>927</v>
      </c>
      <c r="H867">
        <v>5</v>
      </c>
      <c r="I867" s="15">
        <v>45260</v>
      </c>
      <c r="J867" s="11">
        <v>45260</v>
      </c>
      <c r="K867">
        <v>3</v>
      </c>
      <c r="L867" t="s">
        <v>467</v>
      </c>
      <c r="M867" t="s">
        <v>39</v>
      </c>
      <c r="N867" t="s">
        <v>15</v>
      </c>
      <c r="O867">
        <v>17613</v>
      </c>
      <c r="P867" t="s">
        <v>23</v>
      </c>
      <c r="Q867">
        <v>6997</v>
      </c>
      <c r="R867" s="16">
        <f>delivered_orders_table[[#This Row],[price]]*delivered_orders_table[[#This Row],[quantity]]</f>
        <v>18540</v>
      </c>
      <c r="V867">
        <v>14043</v>
      </c>
    </row>
    <row r="868" spans="1:22" hidden="1" x14ac:dyDescent="0.3">
      <c r="A868">
        <v>51630244</v>
      </c>
      <c r="B868">
        <v>671858</v>
      </c>
      <c r="C868">
        <v>398663</v>
      </c>
      <c r="D868">
        <v>4092</v>
      </c>
      <c r="E868">
        <v>5308</v>
      </c>
      <c r="F868">
        <v>1</v>
      </c>
      <c r="G868">
        <v>0</v>
      </c>
      <c r="H868">
        <v>0</v>
      </c>
      <c r="I868" s="15">
        <v>45281</v>
      </c>
      <c r="J868" s="11">
        <v>45281</v>
      </c>
      <c r="K868">
        <v>5</v>
      </c>
      <c r="L868" t="s">
        <v>414</v>
      </c>
      <c r="M868" t="s">
        <v>39</v>
      </c>
      <c r="N868" t="s">
        <v>16</v>
      </c>
      <c r="O868">
        <v>4092</v>
      </c>
      <c r="P868" t="s">
        <v>20</v>
      </c>
      <c r="Q868">
        <v>-1216</v>
      </c>
      <c r="R868" s="16">
        <f>delivered_orders_table[[#This Row],[price]]*delivered_orders_table[[#This Row],[quantity]]</f>
        <v>4092</v>
      </c>
      <c r="V868">
        <v>4218</v>
      </c>
    </row>
    <row r="869" spans="1:22" hidden="1" x14ac:dyDescent="0.3">
      <c r="A869">
        <v>59584751</v>
      </c>
      <c r="B869">
        <v>770487</v>
      </c>
      <c r="C869">
        <v>775210</v>
      </c>
      <c r="D869">
        <v>4240</v>
      </c>
      <c r="E869">
        <v>7859</v>
      </c>
      <c r="F869">
        <v>1</v>
      </c>
      <c r="G869">
        <v>212</v>
      </c>
      <c r="H869">
        <v>5</v>
      </c>
      <c r="I869" s="15">
        <v>45283</v>
      </c>
      <c r="J869" s="11">
        <v>45283</v>
      </c>
      <c r="K869">
        <v>6</v>
      </c>
      <c r="L869" t="s">
        <v>207</v>
      </c>
      <c r="M869" t="s">
        <v>39</v>
      </c>
      <c r="N869" t="s">
        <v>15</v>
      </c>
      <c r="O869">
        <v>4028</v>
      </c>
      <c r="P869" t="s">
        <v>20</v>
      </c>
      <c r="Q869">
        <v>-3831</v>
      </c>
      <c r="R869" s="16">
        <f>delivered_orders_table[[#This Row],[price]]*delivered_orders_table[[#This Row],[quantity]]</f>
        <v>4240</v>
      </c>
      <c r="V869">
        <v>18434</v>
      </c>
    </row>
    <row r="870" spans="1:22" hidden="1" x14ac:dyDescent="0.3">
      <c r="A870">
        <v>29622504</v>
      </c>
      <c r="B870">
        <v>770487</v>
      </c>
      <c r="C870">
        <v>401528</v>
      </c>
      <c r="D870">
        <v>18208</v>
      </c>
      <c r="E870">
        <v>7859</v>
      </c>
      <c r="F870">
        <v>2</v>
      </c>
      <c r="G870">
        <v>5462.4</v>
      </c>
      <c r="H870">
        <v>15</v>
      </c>
      <c r="I870" s="15">
        <v>45264</v>
      </c>
      <c r="J870" s="11">
        <v>45264</v>
      </c>
      <c r="K870">
        <v>4</v>
      </c>
      <c r="L870" t="s">
        <v>482</v>
      </c>
      <c r="M870" t="s">
        <v>39</v>
      </c>
      <c r="N870" t="s">
        <v>15</v>
      </c>
      <c r="O870">
        <v>30953.599999999999</v>
      </c>
      <c r="P870" t="s">
        <v>22</v>
      </c>
      <c r="Q870">
        <v>15235.6</v>
      </c>
      <c r="R870" s="16">
        <f>delivered_orders_table[[#This Row],[price]]*delivered_orders_table[[#This Row],[quantity]]</f>
        <v>36416</v>
      </c>
      <c r="V870">
        <v>2282</v>
      </c>
    </row>
    <row r="871" spans="1:22" hidden="1" x14ac:dyDescent="0.3">
      <c r="A871">
        <v>64711545</v>
      </c>
      <c r="B871">
        <v>770487</v>
      </c>
      <c r="C871">
        <v>284120</v>
      </c>
      <c r="D871">
        <v>1579</v>
      </c>
      <c r="E871">
        <v>7859</v>
      </c>
      <c r="F871">
        <v>1</v>
      </c>
      <c r="G871">
        <v>0</v>
      </c>
      <c r="H871">
        <v>0</v>
      </c>
      <c r="I871" s="15">
        <v>45257</v>
      </c>
      <c r="J871" s="11">
        <v>45257</v>
      </c>
      <c r="K871">
        <v>4</v>
      </c>
      <c r="L871" t="s">
        <v>314</v>
      </c>
      <c r="M871" t="s">
        <v>39</v>
      </c>
      <c r="N871" t="s">
        <v>17</v>
      </c>
      <c r="O871">
        <v>1579</v>
      </c>
      <c r="P871" t="s">
        <v>20</v>
      </c>
      <c r="Q871">
        <v>-6280</v>
      </c>
      <c r="R871" s="16">
        <f>delivered_orders_table[[#This Row],[price]]*delivered_orders_table[[#This Row],[quantity]]</f>
        <v>1579</v>
      </c>
      <c r="V871">
        <v>15341</v>
      </c>
    </row>
    <row r="872" spans="1:22" hidden="1" x14ac:dyDescent="0.3">
      <c r="A872">
        <v>97909064</v>
      </c>
      <c r="B872">
        <v>770487</v>
      </c>
      <c r="C872">
        <v>640186</v>
      </c>
      <c r="D872">
        <v>2737</v>
      </c>
      <c r="E872">
        <v>7859</v>
      </c>
      <c r="F872">
        <v>1</v>
      </c>
      <c r="G872">
        <v>136.85</v>
      </c>
      <c r="H872">
        <v>5</v>
      </c>
      <c r="I872" s="15">
        <v>45285</v>
      </c>
      <c r="J872" s="11">
        <v>45285</v>
      </c>
      <c r="K872">
        <v>2</v>
      </c>
      <c r="L872" t="s">
        <v>156</v>
      </c>
      <c r="M872" t="s">
        <v>39</v>
      </c>
      <c r="N872" t="s">
        <v>152</v>
      </c>
      <c r="O872">
        <v>2600.15</v>
      </c>
      <c r="P872" t="s">
        <v>20</v>
      </c>
      <c r="Q872">
        <v>-5258.85</v>
      </c>
      <c r="R872" s="16">
        <f>delivered_orders_table[[#This Row],[price]]*delivered_orders_table[[#This Row],[quantity]]</f>
        <v>2737</v>
      </c>
      <c r="V872">
        <v>41826</v>
      </c>
    </row>
    <row r="873" spans="1:22" hidden="1" x14ac:dyDescent="0.3">
      <c r="A873">
        <v>86807176</v>
      </c>
      <c r="B873">
        <v>770487</v>
      </c>
      <c r="C873">
        <v>844610</v>
      </c>
      <c r="D873">
        <v>729</v>
      </c>
      <c r="E873">
        <v>7859</v>
      </c>
      <c r="F873">
        <v>1</v>
      </c>
      <c r="G873">
        <v>0</v>
      </c>
      <c r="H873">
        <v>0</v>
      </c>
      <c r="I873" s="15">
        <v>45274</v>
      </c>
      <c r="J873" s="11">
        <v>45274</v>
      </c>
      <c r="K873">
        <v>3</v>
      </c>
      <c r="L873" t="s">
        <v>78</v>
      </c>
      <c r="M873" t="s">
        <v>39</v>
      </c>
      <c r="N873" t="s">
        <v>16</v>
      </c>
      <c r="O873">
        <v>729</v>
      </c>
      <c r="P873" t="s">
        <v>21</v>
      </c>
      <c r="Q873">
        <v>-7130</v>
      </c>
      <c r="R873" s="16">
        <f>delivered_orders_table[[#This Row],[price]]*delivered_orders_table[[#This Row],[quantity]]</f>
        <v>729</v>
      </c>
      <c r="V873">
        <v>35550</v>
      </c>
    </row>
    <row r="874" spans="1:22" hidden="1" x14ac:dyDescent="0.3">
      <c r="A874">
        <v>81891508</v>
      </c>
      <c r="B874">
        <v>770487</v>
      </c>
      <c r="C874">
        <v>327126</v>
      </c>
      <c r="D874">
        <v>3204</v>
      </c>
      <c r="E874">
        <v>7859</v>
      </c>
      <c r="F874">
        <v>1</v>
      </c>
      <c r="G874">
        <v>0</v>
      </c>
      <c r="H874">
        <v>0</v>
      </c>
      <c r="I874" s="15">
        <v>45259</v>
      </c>
      <c r="J874" s="11">
        <v>45259</v>
      </c>
      <c r="K874">
        <v>3</v>
      </c>
      <c r="L874" t="s">
        <v>547</v>
      </c>
      <c r="M874" t="s">
        <v>39</v>
      </c>
      <c r="N874" t="s">
        <v>16</v>
      </c>
      <c r="O874">
        <v>3204</v>
      </c>
      <c r="P874" t="s">
        <v>20</v>
      </c>
      <c r="Q874">
        <v>-4655</v>
      </c>
      <c r="R874" s="16">
        <f>delivered_orders_table[[#This Row],[price]]*delivered_orders_table[[#This Row],[quantity]]</f>
        <v>3204</v>
      </c>
      <c r="V874">
        <v>35864</v>
      </c>
    </row>
    <row r="875" spans="1:22" hidden="1" x14ac:dyDescent="0.3">
      <c r="A875">
        <v>18994192</v>
      </c>
      <c r="B875">
        <v>770487</v>
      </c>
      <c r="C875">
        <v>757783</v>
      </c>
      <c r="D875">
        <v>1345</v>
      </c>
      <c r="E875">
        <v>7859</v>
      </c>
      <c r="F875">
        <v>2</v>
      </c>
      <c r="G875">
        <v>0</v>
      </c>
      <c r="H875">
        <v>0</v>
      </c>
      <c r="I875" s="15">
        <v>45258</v>
      </c>
      <c r="J875" s="11">
        <v>45258</v>
      </c>
      <c r="K875">
        <v>5</v>
      </c>
      <c r="L875" t="s">
        <v>467</v>
      </c>
      <c r="M875" t="s">
        <v>39</v>
      </c>
      <c r="N875" t="s">
        <v>18</v>
      </c>
      <c r="O875">
        <v>2690</v>
      </c>
      <c r="P875" t="s">
        <v>22</v>
      </c>
      <c r="Q875">
        <v>-13028</v>
      </c>
      <c r="R875" s="16">
        <f>delivered_orders_table[[#This Row],[price]]*delivered_orders_table[[#This Row],[quantity]]</f>
        <v>2690</v>
      </c>
      <c r="V875">
        <v>3930</v>
      </c>
    </row>
    <row r="876" spans="1:22" hidden="1" x14ac:dyDescent="0.3">
      <c r="A876">
        <v>20597167</v>
      </c>
      <c r="B876">
        <v>770487</v>
      </c>
      <c r="C876">
        <v>640186</v>
      </c>
      <c r="D876">
        <v>18980</v>
      </c>
      <c r="E876">
        <v>7859</v>
      </c>
      <c r="F876">
        <v>4</v>
      </c>
      <c r="G876">
        <v>0</v>
      </c>
      <c r="H876">
        <v>0</v>
      </c>
      <c r="I876" s="15">
        <v>45266</v>
      </c>
      <c r="J876" s="11">
        <v>45266</v>
      </c>
      <c r="K876">
        <v>6</v>
      </c>
      <c r="L876" t="s">
        <v>193</v>
      </c>
      <c r="M876" t="s">
        <v>39</v>
      </c>
      <c r="N876" t="s">
        <v>15</v>
      </c>
      <c r="O876">
        <v>75920</v>
      </c>
      <c r="P876" t="s">
        <v>20</v>
      </c>
      <c r="Q876">
        <v>44484</v>
      </c>
      <c r="R876" s="16">
        <f>delivered_orders_table[[#This Row],[price]]*delivered_orders_table[[#This Row],[quantity]]</f>
        <v>75920</v>
      </c>
      <c r="V876">
        <v>10150</v>
      </c>
    </row>
    <row r="877" spans="1:22" hidden="1" x14ac:dyDescent="0.3">
      <c r="A877">
        <v>18653290</v>
      </c>
      <c r="B877">
        <v>770487</v>
      </c>
      <c r="C877">
        <v>576712</v>
      </c>
      <c r="D877">
        <v>5719</v>
      </c>
      <c r="E877">
        <v>7859</v>
      </c>
      <c r="F877">
        <v>1</v>
      </c>
      <c r="G877">
        <v>285.95</v>
      </c>
      <c r="H877">
        <v>5</v>
      </c>
      <c r="I877" s="15">
        <v>45274</v>
      </c>
      <c r="J877" s="11">
        <v>45274</v>
      </c>
      <c r="K877">
        <v>1</v>
      </c>
      <c r="L877" t="s">
        <v>194</v>
      </c>
      <c r="M877" t="s">
        <v>39</v>
      </c>
      <c r="N877" t="s">
        <v>16</v>
      </c>
      <c r="O877">
        <v>5433.05</v>
      </c>
      <c r="P877" t="s">
        <v>20</v>
      </c>
      <c r="Q877">
        <v>-2425.9499999999998</v>
      </c>
      <c r="R877" s="16">
        <f>delivered_orders_table[[#This Row],[price]]*delivered_orders_table[[#This Row],[quantity]]</f>
        <v>5719</v>
      </c>
      <c r="V877">
        <v>3428</v>
      </c>
    </row>
    <row r="878" spans="1:22" hidden="1" x14ac:dyDescent="0.3">
      <c r="A878">
        <v>45029610</v>
      </c>
      <c r="B878">
        <v>770487</v>
      </c>
      <c r="C878">
        <v>311957</v>
      </c>
      <c r="D878">
        <v>6273</v>
      </c>
      <c r="E878">
        <v>7859</v>
      </c>
      <c r="F878">
        <v>2</v>
      </c>
      <c r="G878">
        <v>627.29999999999995</v>
      </c>
      <c r="H878">
        <v>5</v>
      </c>
      <c r="I878" s="15">
        <v>45260</v>
      </c>
      <c r="J878" s="11">
        <v>45260</v>
      </c>
      <c r="K878">
        <v>6</v>
      </c>
      <c r="L878" t="s">
        <v>384</v>
      </c>
      <c r="M878" t="s">
        <v>39</v>
      </c>
      <c r="N878" t="s">
        <v>15</v>
      </c>
      <c r="O878">
        <v>11918.7</v>
      </c>
      <c r="P878" t="s">
        <v>21</v>
      </c>
      <c r="Q878">
        <v>-3799.3</v>
      </c>
      <c r="R878" s="16">
        <f>delivered_orders_table[[#This Row],[price]]*delivered_orders_table[[#This Row],[quantity]]</f>
        <v>12546</v>
      </c>
      <c r="V878">
        <v>15893</v>
      </c>
    </row>
    <row r="879" spans="1:22" hidden="1" x14ac:dyDescent="0.3">
      <c r="A879">
        <v>42029368</v>
      </c>
      <c r="B879">
        <v>770487</v>
      </c>
      <c r="C879">
        <v>749855</v>
      </c>
      <c r="D879">
        <v>12103</v>
      </c>
      <c r="E879">
        <v>7859</v>
      </c>
      <c r="F879">
        <v>1</v>
      </c>
      <c r="G879">
        <v>0</v>
      </c>
      <c r="H879">
        <v>0</v>
      </c>
      <c r="I879" s="15">
        <v>45270</v>
      </c>
      <c r="J879" s="11">
        <v>45270</v>
      </c>
      <c r="K879">
        <v>7</v>
      </c>
      <c r="L879" t="s">
        <v>78</v>
      </c>
      <c r="M879" t="s">
        <v>39</v>
      </c>
      <c r="N879" t="s">
        <v>18</v>
      </c>
      <c r="O879">
        <v>12103</v>
      </c>
      <c r="P879" t="s">
        <v>20</v>
      </c>
      <c r="Q879">
        <v>4244</v>
      </c>
      <c r="R879" s="16">
        <f>delivered_orders_table[[#This Row],[price]]*delivered_orders_table[[#This Row],[quantity]]</f>
        <v>12103</v>
      </c>
      <c r="V879">
        <v>4404</v>
      </c>
    </row>
    <row r="880" spans="1:22" hidden="1" x14ac:dyDescent="0.3">
      <c r="A880">
        <v>68000104</v>
      </c>
      <c r="B880">
        <v>770487</v>
      </c>
      <c r="C880">
        <v>843003</v>
      </c>
      <c r="D880">
        <v>8399</v>
      </c>
      <c r="E880">
        <v>7859</v>
      </c>
      <c r="F880">
        <v>1</v>
      </c>
      <c r="G880">
        <v>0</v>
      </c>
      <c r="H880">
        <v>0</v>
      </c>
      <c r="I880" s="15">
        <v>45261</v>
      </c>
      <c r="J880" s="11">
        <v>45261</v>
      </c>
      <c r="K880">
        <v>5</v>
      </c>
      <c r="L880" t="s">
        <v>384</v>
      </c>
      <c r="M880" t="s">
        <v>39</v>
      </c>
      <c r="N880" t="s">
        <v>15</v>
      </c>
      <c r="O880">
        <v>8399</v>
      </c>
      <c r="P880" t="s">
        <v>21</v>
      </c>
      <c r="Q880">
        <v>540</v>
      </c>
      <c r="R880" s="16">
        <f>delivered_orders_table[[#This Row],[price]]*delivered_orders_table[[#This Row],[quantity]]</f>
        <v>8399</v>
      </c>
      <c r="V880">
        <v>29058</v>
      </c>
    </row>
    <row r="881" spans="1:22" hidden="1" x14ac:dyDescent="0.3">
      <c r="A881">
        <v>15997257</v>
      </c>
      <c r="B881">
        <v>770487</v>
      </c>
      <c r="C881">
        <v>919678</v>
      </c>
      <c r="D881">
        <v>5721</v>
      </c>
      <c r="E881">
        <v>7859</v>
      </c>
      <c r="F881">
        <v>2</v>
      </c>
      <c r="G881">
        <v>0</v>
      </c>
      <c r="H881">
        <v>0</v>
      </c>
      <c r="I881" s="15">
        <v>45290</v>
      </c>
      <c r="J881" s="11">
        <v>45290</v>
      </c>
      <c r="K881">
        <v>1</v>
      </c>
      <c r="L881" t="s">
        <v>223</v>
      </c>
      <c r="M881" t="s">
        <v>39</v>
      </c>
      <c r="N881" t="s">
        <v>17</v>
      </c>
      <c r="O881">
        <v>11442</v>
      </c>
      <c r="P881" t="s">
        <v>20</v>
      </c>
      <c r="Q881">
        <v>-4276</v>
      </c>
      <c r="R881" s="16">
        <f>delivered_orders_table[[#This Row],[price]]*delivered_orders_table[[#This Row],[quantity]]</f>
        <v>11442</v>
      </c>
      <c r="V881">
        <v>12440</v>
      </c>
    </row>
    <row r="882" spans="1:22" hidden="1" x14ac:dyDescent="0.3">
      <c r="A882">
        <v>75901885</v>
      </c>
      <c r="B882">
        <v>770487</v>
      </c>
      <c r="C882">
        <v>368546</v>
      </c>
      <c r="D882">
        <v>18340</v>
      </c>
      <c r="E882">
        <v>7859</v>
      </c>
      <c r="F882">
        <v>1</v>
      </c>
      <c r="G882">
        <v>917</v>
      </c>
      <c r="H882">
        <v>5</v>
      </c>
      <c r="I882" s="15">
        <v>45262</v>
      </c>
      <c r="J882" s="11">
        <v>45262</v>
      </c>
      <c r="K882">
        <v>2</v>
      </c>
      <c r="L882" t="s">
        <v>383</v>
      </c>
      <c r="M882" t="s">
        <v>39</v>
      </c>
      <c r="N882" t="s">
        <v>15</v>
      </c>
      <c r="O882">
        <v>17423</v>
      </c>
      <c r="P882" t="s">
        <v>21</v>
      </c>
      <c r="Q882">
        <v>9564</v>
      </c>
      <c r="R882" s="16">
        <f>delivered_orders_table[[#This Row],[price]]*delivered_orders_table[[#This Row],[quantity]]</f>
        <v>18340</v>
      </c>
      <c r="V882">
        <v>36576</v>
      </c>
    </row>
    <row r="883" spans="1:22" hidden="1" x14ac:dyDescent="0.3">
      <c r="A883">
        <v>95763946</v>
      </c>
      <c r="B883">
        <v>770487</v>
      </c>
      <c r="C883">
        <v>809303</v>
      </c>
      <c r="D883">
        <v>8021</v>
      </c>
      <c r="E883">
        <v>7859</v>
      </c>
      <c r="F883">
        <v>2</v>
      </c>
      <c r="G883">
        <v>0</v>
      </c>
      <c r="H883">
        <v>0</v>
      </c>
      <c r="I883" s="15">
        <v>44975</v>
      </c>
      <c r="J883" s="11">
        <v>44975</v>
      </c>
      <c r="K883">
        <v>6</v>
      </c>
      <c r="L883" t="s">
        <v>232</v>
      </c>
      <c r="M883" t="s">
        <v>39</v>
      </c>
      <c r="N883" t="s">
        <v>15</v>
      </c>
      <c r="O883">
        <v>16042</v>
      </c>
      <c r="P883" t="s">
        <v>20</v>
      </c>
      <c r="Q883">
        <v>324</v>
      </c>
      <c r="R883" s="16">
        <f>delivered_orders_table[[#This Row],[price]]*delivered_orders_table[[#This Row],[quantity]]</f>
        <v>16042</v>
      </c>
      <c r="V883">
        <v>8356</v>
      </c>
    </row>
    <row r="884" spans="1:22" hidden="1" x14ac:dyDescent="0.3">
      <c r="A884">
        <v>21783073</v>
      </c>
      <c r="B884">
        <v>770487</v>
      </c>
      <c r="C884">
        <v>776680</v>
      </c>
      <c r="D884">
        <v>5460</v>
      </c>
      <c r="E884">
        <v>7859</v>
      </c>
      <c r="F884">
        <v>1</v>
      </c>
      <c r="G884">
        <v>0</v>
      </c>
      <c r="H884">
        <v>0</v>
      </c>
      <c r="I884" s="15">
        <v>44962</v>
      </c>
      <c r="J884" s="11">
        <v>44962</v>
      </c>
      <c r="K884">
        <v>4</v>
      </c>
      <c r="L884" t="s">
        <v>94</v>
      </c>
      <c r="M884" t="s">
        <v>39</v>
      </c>
      <c r="N884" t="s">
        <v>17</v>
      </c>
      <c r="O884">
        <v>5460</v>
      </c>
      <c r="P884" t="s">
        <v>23</v>
      </c>
      <c r="Q884">
        <v>-2399</v>
      </c>
      <c r="R884" s="16">
        <f>delivered_orders_table[[#This Row],[price]]*delivered_orders_table[[#This Row],[quantity]]</f>
        <v>5460</v>
      </c>
      <c r="V884">
        <v>20886</v>
      </c>
    </row>
    <row r="885" spans="1:22" hidden="1" x14ac:dyDescent="0.3">
      <c r="A885">
        <v>74503785</v>
      </c>
      <c r="B885">
        <v>770487</v>
      </c>
      <c r="C885">
        <v>354850</v>
      </c>
      <c r="D885">
        <v>6810</v>
      </c>
      <c r="E885">
        <v>7859</v>
      </c>
      <c r="F885">
        <v>3</v>
      </c>
      <c r="G885">
        <v>1021.5</v>
      </c>
      <c r="H885">
        <v>5</v>
      </c>
      <c r="I885" s="15">
        <v>44967</v>
      </c>
      <c r="J885" s="11">
        <v>44967</v>
      </c>
      <c r="K885">
        <v>3</v>
      </c>
      <c r="L885" t="s">
        <v>535</v>
      </c>
      <c r="M885" t="s">
        <v>39</v>
      </c>
      <c r="N885" t="s">
        <v>15</v>
      </c>
      <c r="O885">
        <v>19408.5</v>
      </c>
      <c r="P885" t="s">
        <v>20</v>
      </c>
      <c r="Q885">
        <v>-4168.5</v>
      </c>
      <c r="R885" s="16">
        <f>delivered_orders_table[[#This Row],[price]]*delivered_orders_table[[#This Row],[quantity]]</f>
        <v>20430</v>
      </c>
      <c r="V885">
        <v>31910</v>
      </c>
    </row>
    <row r="886" spans="1:22" hidden="1" x14ac:dyDescent="0.3">
      <c r="A886">
        <v>17061037</v>
      </c>
      <c r="B886">
        <v>770487</v>
      </c>
      <c r="C886">
        <v>484489</v>
      </c>
      <c r="D886">
        <v>16383</v>
      </c>
      <c r="E886">
        <v>7859</v>
      </c>
      <c r="F886">
        <v>4</v>
      </c>
      <c r="G886">
        <v>3276.6</v>
      </c>
      <c r="H886">
        <v>5</v>
      </c>
      <c r="I886" s="15">
        <v>44964</v>
      </c>
      <c r="J886" s="11">
        <v>44964</v>
      </c>
      <c r="K886">
        <v>4</v>
      </c>
      <c r="L886" t="s">
        <v>324</v>
      </c>
      <c r="M886" t="s">
        <v>39</v>
      </c>
      <c r="N886" t="s">
        <v>16</v>
      </c>
      <c r="O886">
        <v>62255.4</v>
      </c>
      <c r="P886" t="s">
        <v>23</v>
      </c>
      <c r="Q886">
        <v>30819.4</v>
      </c>
      <c r="R886" s="16">
        <f>delivered_orders_table[[#This Row],[price]]*delivered_orders_table[[#This Row],[quantity]]</f>
        <v>65532</v>
      </c>
      <c r="V886">
        <v>14662</v>
      </c>
    </row>
    <row r="887" spans="1:22" hidden="1" x14ac:dyDescent="0.3">
      <c r="A887">
        <v>43446826</v>
      </c>
      <c r="B887">
        <v>770487</v>
      </c>
      <c r="C887">
        <v>841603</v>
      </c>
      <c r="D887">
        <v>6600</v>
      </c>
      <c r="E887">
        <v>7859</v>
      </c>
      <c r="F887">
        <v>1</v>
      </c>
      <c r="G887">
        <v>0</v>
      </c>
      <c r="H887">
        <v>0</v>
      </c>
      <c r="I887" s="15">
        <v>44981</v>
      </c>
      <c r="J887" s="11">
        <v>44981</v>
      </c>
      <c r="K887">
        <v>1</v>
      </c>
      <c r="L887" t="s">
        <v>424</v>
      </c>
      <c r="M887" t="s">
        <v>39</v>
      </c>
      <c r="N887" t="s">
        <v>18</v>
      </c>
      <c r="O887">
        <v>6600</v>
      </c>
      <c r="P887" t="s">
        <v>20</v>
      </c>
      <c r="Q887">
        <v>-1259</v>
      </c>
      <c r="R887" s="16">
        <f>delivered_orders_table[[#This Row],[price]]*delivered_orders_table[[#This Row],[quantity]]</f>
        <v>6600</v>
      </c>
      <c r="V887">
        <v>6253</v>
      </c>
    </row>
    <row r="888" spans="1:22" hidden="1" x14ac:dyDescent="0.3">
      <c r="A888">
        <v>73174945</v>
      </c>
      <c r="B888">
        <v>770487</v>
      </c>
      <c r="C888">
        <v>471222</v>
      </c>
      <c r="D888">
        <v>13845</v>
      </c>
      <c r="E888">
        <v>7859</v>
      </c>
      <c r="F888">
        <v>4</v>
      </c>
      <c r="G888">
        <v>0</v>
      </c>
      <c r="H888">
        <v>0</v>
      </c>
      <c r="I888" s="15">
        <v>44972</v>
      </c>
      <c r="J888" s="11">
        <v>44972</v>
      </c>
      <c r="K888">
        <v>2</v>
      </c>
      <c r="L888" t="s">
        <v>337</v>
      </c>
      <c r="M888" t="s">
        <v>39</v>
      </c>
      <c r="N888" t="s">
        <v>15</v>
      </c>
      <c r="O888">
        <v>55380</v>
      </c>
      <c r="P888" t="s">
        <v>21</v>
      </c>
      <c r="Q888">
        <v>23944</v>
      </c>
      <c r="R888" s="16">
        <f>delivered_orders_table[[#This Row],[price]]*delivered_orders_table[[#This Row],[quantity]]</f>
        <v>55380</v>
      </c>
      <c r="V888">
        <v>16845</v>
      </c>
    </row>
    <row r="889" spans="1:22" hidden="1" x14ac:dyDescent="0.3">
      <c r="A889">
        <v>16789850</v>
      </c>
      <c r="B889">
        <v>770487</v>
      </c>
      <c r="C889">
        <v>774842</v>
      </c>
      <c r="D889">
        <v>19493</v>
      </c>
      <c r="E889">
        <v>7859</v>
      </c>
      <c r="F889">
        <v>1</v>
      </c>
      <c r="G889">
        <v>0</v>
      </c>
      <c r="H889">
        <v>0</v>
      </c>
      <c r="I889" s="15">
        <v>44966</v>
      </c>
      <c r="J889" s="11">
        <v>44966</v>
      </c>
      <c r="K889">
        <v>6</v>
      </c>
      <c r="L889" t="s">
        <v>120</v>
      </c>
      <c r="M889" t="s">
        <v>39</v>
      </c>
      <c r="N889" t="s">
        <v>18</v>
      </c>
      <c r="O889">
        <v>19493</v>
      </c>
      <c r="P889" t="s">
        <v>23</v>
      </c>
      <c r="Q889">
        <v>11634</v>
      </c>
      <c r="R889" s="16">
        <f>delivered_orders_table[[#This Row],[price]]*delivered_orders_table[[#This Row],[quantity]]</f>
        <v>19493</v>
      </c>
      <c r="V889">
        <v>18205</v>
      </c>
    </row>
    <row r="890" spans="1:22" hidden="1" x14ac:dyDescent="0.3">
      <c r="A890">
        <v>64038913</v>
      </c>
      <c r="B890">
        <v>770487</v>
      </c>
      <c r="C890">
        <v>602995</v>
      </c>
      <c r="D890">
        <v>11599</v>
      </c>
      <c r="E890">
        <v>7859</v>
      </c>
      <c r="F890">
        <v>1</v>
      </c>
      <c r="G890">
        <v>1739.85</v>
      </c>
      <c r="H890">
        <v>15</v>
      </c>
      <c r="I890" s="15">
        <v>44963</v>
      </c>
      <c r="J890" s="11">
        <v>44963</v>
      </c>
      <c r="K890">
        <v>3</v>
      </c>
      <c r="L890" t="s">
        <v>94</v>
      </c>
      <c r="M890" t="s">
        <v>39</v>
      </c>
      <c r="N890" t="s">
        <v>15</v>
      </c>
      <c r="O890">
        <v>9859.15</v>
      </c>
      <c r="P890" t="s">
        <v>21</v>
      </c>
      <c r="Q890">
        <v>2000.15</v>
      </c>
      <c r="R890" s="16">
        <f>delivered_orders_table[[#This Row],[price]]*delivered_orders_table[[#This Row],[quantity]]</f>
        <v>11599</v>
      </c>
      <c r="V890">
        <v>33156</v>
      </c>
    </row>
    <row r="891" spans="1:22" hidden="1" x14ac:dyDescent="0.3">
      <c r="A891">
        <v>35254849</v>
      </c>
      <c r="B891">
        <v>216739</v>
      </c>
      <c r="C891">
        <v>390425</v>
      </c>
      <c r="D891">
        <v>17689</v>
      </c>
      <c r="E891">
        <v>3047</v>
      </c>
      <c r="F891">
        <v>2</v>
      </c>
      <c r="G891">
        <v>5306.7</v>
      </c>
      <c r="H891">
        <v>15</v>
      </c>
      <c r="I891" s="15">
        <v>44971</v>
      </c>
      <c r="J891" s="11">
        <v>44971</v>
      </c>
      <c r="K891">
        <v>1</v>
      </c>
      <c r="L891" t="s">
        <v>120</v>
      </c>
      <c r="M891" t="s">
        <v>39</v>
      </c>
      <c r="N891" t="s">
        <v>16</v>
      </c>
      <c r="O891">
        <v>30071.3</v>
      </c>
      <c r="P891" t="s">
        <v>23</v>
      </c>
      <c r="Q891">
        <v>23977.3</v>
      </c>
      <c r="R891" s="16">
        <f>delivered_orders_table[[#This Row],[price]]*delivered_orders_table[[#This Row],[quantity]]</f>
        <v>35378</v>
      </c>
      <c r="V891">
        <v>6890</v>
      </c>
    </row>
    <row r="892" spans="1:22" hidden="1" x14ac:dyDescent="0.3">
      <c r="A892">
        <v>46930534</v>
      </c>
      <c r="B892">
        <v>216739</v>
      </c>
      <c r="C892">
        <v>416800</v>
      </c>
      <c r="D892">
        <v>18261</v>
      </c>
      <c r="E892">
        <v>3047</v>
      </c>
      <c r="F892">
        <v>2</v>
      </c>
      <c r="G892">
        <v>3652.2</v>
      </c>
      <c r="H892">
        <v>10</v>
      </c>
      <c r="I892" s="15">
        <v>44951</v>
      </c>
      <c r="J892" s="11">
        <v>44951</v>
      </c>
      <c r="K892">
        <v>7</v>
      </c>
      <c r="L892" t="s">
        <v>490</v>
      </c>
      <c r="M892" t="s">
        <v>39</v>
      </c>
      <c r="N892" t="s">
        <v>17</v>
      </c>
      <c r="O892">
        <v>32869.800000000003</v>
      </c>
      <c r="P892" t="s">
        <v>22</v>
      </c>
      <c r="Q892">
        <v>26775.8</v>
      </c>
      <c r="R892" s="16">
        <f>delivered_orders_table[[#This Row],[price]]*delivered_orders_table[[#This Row],[quantity]]</f>
        <v>36522</v>
      </c>
      <c r="V892">
        <v>15077</v>
      </c>
    </row>
    <row r="893" spans="1:22" hidden="1" x14ac:dyDescent="0.3">
      <c r="A893">
        <v>76942394</v>
      </c>
      <c r="B893">
        <v>216739</v>
      </c>
      <c r="C893">
        <v>363281</v>
      </c>
      <c r="D893">
        <v>3387</v>
      </c>
      <c r="E893">
        <v>3047</v>
      </c>
      <c r="F893">
        <v>3</v>
      </c>
      <c r="G893">
        <v>0</v>
      </c>
      <c r="H893">
        <v>0</v>
      </c>
      <c r="I893" s="15">
        <v>44971</v>
      </c>
      <c r="J893" s="11">
        <v>44971</v>
      </c>
      <c r="K893">
        <v>3</v>
      </c>
      <c r="L893" t="s">
        <v>337</v>
      </c>
      <c r="M893" t="s">
        <v>39</v>
      </c>
      <c r="N893" t="s">
        <v>15</v>
      </c>
      <c r="O893">
        <v>10161</v>
      </c>
      <c r="P893" t="s">
        <v>21</v>
      </c>
      <c r="Q893">
        <v>1020</v>
      </c>
      <c r="R893" s="16">
        <f>delivered_orders_table[[#This Row],[price]]*delivered_orders_table[[#This Row],[quantity]]</f>
        <v>10161</v>
      </c>
      <c r="V893">
        <v>2246</v>
      </c>
    </row>
    <row r="894" spans="1:22" hidden="1" x14ac:dyDescent="0.3">
      <c r="A894">
        <v>94176528</v>
      </c>
      <c r="B894">
        <v>216739</v>
      </c>
      <c r="C894">
        <v>500692</v>
      </c>
      <c r="D894">
        <v>17367</v>
      </c>
      <c r="E894">
        <v>3047</v>
      </c>
      <c r="F894">
        <v>1</v>
      </c>
      <c r="G894">
        <v>0</v>
      </c>
      <c r="H894">
        <v>0</v>
      </c>
      <c r="I894" s="15">
        <v>44973</v>
      </c>
      <c r="J894" s="11">
        <v>44973</v>
      </c>
      <c r="K894">
        <v>1</v>
      </c>
      <c r="L894" t="s">
        <v>337</v>
      </c>
      <c r="M894" t="s">
        <v>39</v>
      </c>
      <c r="N894" t="s">
        <v>16</v>
      </c>
      <c r="O894">
        <v>17367</v>
      </c>
      <c r="P894" t="s">
        <v>21</v>
      </c>
      <c r="Q894">
        <v>14320</v>
      </c>
      <c r="R894" s="16">
        <f>delivered_orders_table[[#This Row],[price]]*delivered_orders_table[[#This Row],[quantity]]</f>
        <v>17367</v>
      </c>
      <c r="V894">
        <v>9172</v>
      </c>
    </row>
    <row r="895" spans="1:22" hidden="1" x14ac:dyDescent="0.3">
      <c r="A895">
        <v>28463709</v>
      </c>
      <c r="B895">
        <v>216739</v>
      </c>
      <c r="C895">
        <v>741760</v>
      </c>
      <c r="D895">
        <v>5970</v>
      </c>
      <c r="E895">
        <v>3047</v>
      </c>
      <c r="F895">
        <v>2</v>
      </c>
      <c r="G895">
        <v>0</v>
      </c>
      <c r="H895">
        <v>0</v>
      </c>
      <c r="I895" s="15">
        <v>44957</v>
      </c>
      <c r="J895" s="11">
        <v>44957</v>
      </c>
      <c r="K895">
        <v>2</v>
      </c>
      <c r="L895" t="s">
        <v>405</v>
      </c>
      <c r="M895" t="s">
        <v>39</v>
      </c>
      <c r="N895" t="s">
        <v>16</v>
      </c>
      <c r="O895">
        <v>11940</v>
      </c>
      <c r="P895" t="s">
        <v>22</v>
      </c>
      <c r="Q895">
        <v>5846</v>
      </c>
      <c r="R895" s="16">
        <f>delivered_orders_table[[#This Row],[price]]*delivered_orders_table[[#This Row],[quantity]]</f>
        <v>11940</v>
      </c>
      <c r="V895">
        <v>28734</v>
      </c>
    </row>
    <row r="896" spans="1:22" hidden="1" x14ac:dyDescent="0.3">
      <c r="A896">
        <v>29538047</v>
      </c>
      <c r="B896">
        <v>216739</v>
      </c>
      <c r="C896">
        <v>834792</v>
      </c>
      <c r="D896">
        <v>9972</v>
      </c>
      <c r="E896">
        <v>3047</v>
      </c>
      <c r="F896">
        <v>1</v>
      </c>
      <c r="G896">
        <v>0</v>
      </c>
      <c r="H896">
        <v>0</v>
      </c>
      <c r="I896" s="15">
        <v>44957</v>
      </c>
      <c r="J896" s="11">
        <v>44957</v>
      </c>
      <c r="K896">
        <v>6</v>
      </c>
      <c r="L896" t="s">
        <v>93</v>
      </c>
      <c r="M896" t="s">
        <v>39</v>
      </c>
      <c r="N896" t="s">
        <v>15</v>
      </c>
      <c r="O896">
        <v>9972</v>
      </c>
      <c r="P896" t="s">
        <v>22</v>
      </c>
      <c r="Q896">
        <v>6925</v>
      </c>
      <c r="R896" s="16">
        <f>delivered_orders_table[[#This Row],[price]]*delivered_orders_table[[#This Row],[quantity]]</f>
        <v>9972</v>
      </c>
      <c r="V896">
        <v>2297</v>
      </c>
    </row>
    <row r="897" spans="1:22" hidden="1" x14ac:dyDescent="0.3">
      <c r="A897">
        <v>68503492</v>
      </c>
      <c r="B897">
        <v>216739</v>
      </c>
      <c r="C897">
        <v>572932</v>
      </c>
      <c r="D897">
        <v>5481</v>
      </c>
      <c r="E897">
        <v>3047</v>
      </c>
      <c r="F897">
        <v>4</v>
      </c>
      <c r="G897">
        <v>0</v>
      </c>
      <c r="H897">
        <v>0</v>
      </c>
      <c r="I897" s="15">
        <v>44978</v>
      </c>
      <c r="J897" s="11">
        <v>44978</v>
      </c>
      <c r="K897">
        <v>7</v>
      </c>
      <c r="L897" t="s">
        <v>311</v>
      </c>
      <c r="M897" t="s">
        <v>39</v>
      </c>
      <c r="N897" t="s">
        <v>16</v>
      </c>
      <c r="O897">
        <v>21924</v>
      </c>
      <c r="P897" t="s">
        <v>23</v>
      </c>
      <c r="Q897">
        <v>9736</v>
      </c>
      <c r="R897" s="16">
        <f>delivered_orders_table[[#This Row],[price]]*delivered_orders_table[[#This Row],[quantity]]</f>
        <v>21924</v>
      </c>
      <c r="V897">
        <v>8532</v>
      </c>
    </row>
    <row r="898" spans="1:22" hidden="1" x14ac:dyDescent="0.3">
      <c r="A898">
        <v>45652586</v>
      </c>
      <c r="B898">
        <v>216739</v>
      </c>
      <c r="C898">
        <v>707122</v>
      </c>
      <c r="D898">
        <v>16790</v>
      </c>
      <c r="E898">
        <v>3047</v>
      </c>
      <c r="F898">
        <v>1</v>
      </c>
      <c r="G898">
        <v>0</v>
      </c>
      <c r="H898">
        <v>0</v>
      </c>
      <c r="I898" s="15">
        <v>44954</v>
      </c>
      <c r="J898" s="11">
        <v>44954</v>
      </c>
      <c r="K898">
        <v>4</v>
      </c>
      <c r="L898" t="s">
        <v>490</v>
      </c>
      <c r="M898" t="s">
        <v>39</v>
      </c>
      <c r="N898" t="s">
        <v>18</v>
      </c>
      <c r="O898">
        <v>16790</v>
      </c>
      <c r="P898" t="s">
        <v>20</v>
      </c>
      <c r="Q898">
        <v>13743</v>
      </c>
      <c r="R898" s="16">
        <f>delivered_orders_table[[#This Row],[price]]*delivered_orders_table[[#This Row],[quantity]]</f>
        <v>16790</v>
      </c>
      <c r="V898">
        <v>7562</v>
      </c>
    </row>
    <row r="899" spans="1:22" hidden="1" x14ac:dyDescent="0.3">
      <c r="A899">
        <v>52352128</v>
      </c>
      <c r="B899">
        <v>216739</v>
      </c>
      <c r="C899">
        <v>611929</v>
      </c>
      <c r="D899">
        <v>11847</v>
      </c>
      <c r="E899">
        <v>3047</v>
      </c>
      <c r="F899">
        <v>3</v>
      </c>
      <c r="G899">
        <v>3554.1</v>
      </c>
      <c r="H899">
        <v>10</v>
      </c>
      <c r="I899" s="15">
        <v>44981</v>
      </c>
      <c r="J899" s="11">
        <v>44981</v>
      </c>
      <c r="K899">
        <v>4</v>
      </c>
      <c r="L899" t="s">
        <v>311</v>
      </c>
      <c r="M899" t="s">
        <v>39</v>
      </c>
      <c r="N899" t="s">
        <v>15</v>
      </c>
      <c r="O899">
        <v>31986.9</v>
      </c>
      <c r="P899" t="s">
        <v>23</v>
      </c>
      <c r="Q899">
        <v>22845.9</v>
      </c>
      <c r="R899" s="16">
        <f>delivered_orders_table[[#This Row],[price]]*delivered_orders_table[[#This Row],[quantity]]</f>
        <v>35541</v>
      </c>
      <c r="V899">
        <v>3804</v>
      </c>
    </row>
    <row r="900" spans="1:22" hidden="1" x14ac:dyDescent="0.3">
      <c r="A900">
        <v>42949803</v>
      </c>
      <c r="B900">
        <v>216739</v>
      </c>
      <c r="C900">
        <v>843003</v>
      </c>
      <c r="D900">
        <v>9624</v>
      </c>
      <c r="E900">
        <v>3047</v>
      </c>
      <c r="F900">
        <v>3</v>
      </c>
      <c r="G900">
        <v>1443.6</v>
      </c>
      <c r="H900">
        <v>5</v>
      </c>
      <c r="I900" s="15">
        <v>44971</v>
      </c>
      <c r="J900" s="11">
        <v>44971</v>
      </c>
      <c r="K900">
        <v>7</v>
      </c>
      <c r="L900" t="s">
        <v>141</v>
      </c>
      <c r="M900" t="s">
        <v>39</v>
      </c>
      <c r="N900" t="s">
        <v>15</v>
      </c>
      <c r="O900">
        <v>27428.400000000001</v>
      </c>
      <c r="P900" t="s">
        <v>21</v>
      </c>
      <c r="Q900">
        <v>18287.400000000001</v>
      </c>
      <c r="R900" s="16">
        <f>delivered_orders_table[[#This Row],[price]]*delivered_orders_table[[#This Row],[quantity]]</f>
        <v>28872</v>
      </c>
      <c r="V900">
        <v>3885</v>
      </c>
    </row>
    <row r="901" spans="1:22" hidden="1" x14ac:dyDescent="0.3">
      <c r="A901">
        <v>16511491</v>
      </c>
      <c r="B901">
        <v>126225</v>
      </c>
      <c r="C901">
        <v>475871</v>
      </c>
      <c r="D901">
        <v>1916</v>
      </c>
      <c r="E901">
        <v>4833</v>
      </c>
      <c r="F901">
        <v>2</v>
      </c>
      <c r="G901">
        <v>0</v>
      </c>
      <c r="H901">
        <v>0</v>
      </c>
      <c r="I901" s="15">
        <v>44966</v>
      </c>
      <c r="J901" s="11">
        <v>44966</v>
      </c>
      <c r="K901">
        <v>6</v>
      </c>
      <c r="L901" t="s">
        <v>120</v>
      </c>
      <c r="M901" t="s">
        <v>39</v>
      </c>
      <c r="N901" t="s">
        <v>18</v>
      </c>
      <c r="O901">
        <v>3832</v>
      </c>
      <c r="P901" t="s">
        <v>23</v>
      </c>
      <c r="Q901">
        <v>-5834</v>
      </c>
      <c r="R901" s="16">
        <f>delivered_orders_table[[#This Row],[price]]*delivered_orders_table[[#This Row],[quantity]]</f>
        <v>3832</v>
      </c>
      <c r="V901">
        <v>18250</v>
      </c>
    </row>
    <row r="902" spans="1:22" hidden="1" x14ac:dyDescent="0.3">
      <c r="A902">
        <v>71335966</v>
      </c>
      <c r="B902">
        <v>126225</v>
      </c>
      <c r="C902">
        <v>589438</v>
      </c>
      <c r="D902">
        <v>5952</v>
      </c>
      <c r="E902">
        <v>4833</v>
      </c>
      <c r="F902">
        <v>1</v>
      </c>
      <c r="G902">
        <v>0</v>
      </c>
      <c r="H902">
        <v>0</v>
      </c>
      <c r="I902" s="15">
        <v>44965</v>
      </c>
      <c r="J902" s="11">
        <v>44965</v>
      </c>
      <c r="K902">
        <v>3</v>
      </c>
      <c r="L902" t="s">
        <v>324</v>
      </c>
      <c r="M902" t="s">
        <v>39</v>
      </c>
      <c r="N902" t="s">
        <v>16</v>
      </c>
      <c r="O902">
        <v>5952</v>
      </c>
      <c r="P902" t="s">
        <v>23</v>
      </c>
      <c r="Q902">
        <v>1119</v>
      </c>
      <c r="R902" s="16">
        <f>delivered_orders_table[[#This Row],[price]]*delivered_orders_table[[#This Row],[quantity]]</f>
        <v>5952</v>
      </c>
      <c r="V902">
        <v>75684</v>
      </c>
    </row>
    <row r="903" spans="1:22" hidden="1" x14ac:dyDescent="0.3">
      <c r="A903">
        <v>90197611</v>
      </c>
      <c r="B903">
        <v>126225</v>
      </c>
      <c r="C903">
        <v>743323</v>
      </c>
      <c r="D903">
        <v>2219</v>
      </c>
      <c r="E903">
        <v>4833</v>
      </c>
      <c r="F903">
        <v>3</v>
      </c>
      <c r="G903">
        <v>0</v>
      </c>
      <c r="H903">
        <v>0</v>
      </c>
      <c r="I903" s="15">
        <v>44964</v>
      </c>
      <c r="J903" s="11">
        <v>44964</v>
      </c>
      <c r="K903">
        <v>2</v>
      </c>
      <c r="L903" t="s">
        <v>94</v>
      </c>
      <c r="M903" t="s">
        <v>39</v>
      </c>
      <c r="N903" t="s">
        <v>15</v>
      </c>
      <c r="O903">
        <v>6657</v>
      </c>
      <c r="P903" t="s">
        <v>23</v>
      </c>
      <c r="Q903">
        <v>-7842</v>
      </c>
      <c r="R903" s="16">
        <f>delivered_orders_table[[#This Row],[price]]*delivered_orders_table[[#This Row],[quantity]]</f>
        <v>6657</v>
      </c>
      <c r="V903">
        <v>9045</v>
      </c>
    </row>
    <row r="904" spans="1:22" hidden="1" x14ac:dyDescent="0.3">
      <c r="A904">
        <v>92545028</v>
      </c>
      <c r="B904">
        <v>126225</v>
      </c>
      <c r="C904">
        <v>949937</v>
      </c>
      <c r="D904">
        <v>1933</v>
      </c>
      <c r="E904">
        <v>4833</v>
      </c>
      <c r="F904">
        <v>1</v>
      </c>
      <c r="G904">
        <v>96.65</v>
      </c>
      <c r="H904">
        <v>5</v>
      </c>
      <c r="I904" s="15">
        <v>44977</v>
      </c>
      <c r="J904" s="11">
        <v>44977</v>
      </c>
      <c r="K904">
        <v>7</v>
      </c>
      <c r="L904" t="s">
        <v>269</v>
      </c>
      <c r="M904" t="s">
        <v>39</v>
      </c>
      <c r="N904" t="s">
        <v>17</v>
      </c>
      <c r="O904">
        <v>1836.35</v>
      </c>
      <c r="P904" t="s">
        <v>21</v>
      </c>
      <c r="Q904">
        <v>-2996.65</v>
      </c>
      <c r="R904" s="16">
        <f>delivered_orders_table[[#This Row],[price]]*delivered_orders_table[[#This Row],[quantity]]</f>
        <v>1933</v>
      </c>
      <c r="V904">
        <v>9341</v>
      </c>
    </row>
    <row r="905" spans="1:22" hidden="1" x14ac:dyDescent="0.3">
      <c r="A905">
        <v>41711468</v>
      </c>
      <c r="B905">
        <v>126225</v>
      </c>
      <c r="C905">
        <v>514985</v>
      </c>
      <c r="D905">
        <v>2146</v>
      </c>
      <c r="E905">
        <v>4833</v>
      </c>
      <c r="F905">
        <v>1</v>
      </c>
      <c r="G905">
        <v>107.3</v>
      </c>
      <c r="H905">
        <v>5</v>
      </c>
      <c r="I905" s="15">
        <v>44977</v>
      </c>
      <c r="J905" s="11">
        <v>44977</v>
      </c>
      <c r="K905">
        <v>6</v>
      </c>
      <c r="L905" t="s">
        <v>233</v>
      </c>
      <c r="M905" t="s">
        <v>39</v>
      </c>
      <c r="N905" t="s">
        <v>18</v>
      </c>
      <c r="O905">
        <v>2038.7</v>
      </c>
      <c r="P905" t="s">
        <v>21</v>
      </c>
      <c r="Q905">
        <v>-2794.3</v>
      </c>
      <c r="R905" s="16">
        <f>delivered_orders_table[[#This Row],[price]]*delivered_orders_table[[#This Row],[quantity]]</f>
        <v>2146</v>
      </c>
      <c r="V905">
        <v>9742</v>
      </c>
    </row>
    <row r="906" spans="1:22" hidden="1" x14ac:dyDescent="0.3">
      <c r="A906">
        <v>26937148</v>
      </c>
      <c r="B906">
        <v>126225</v>
      </c>
      <c r="C906">
        <v>741198</v>
      </c>
      <c r="D906">
        <v>5725</v>
      </c>
      <c r="E906">
        <v>4833</v>
      </c>
      <c r="F906">
        <v>3</v>
      </c>
      <c r="G906">
        <v>858.75</v>
      </c>
      <c r="H906">
        <v>5</v>
      </c>
      <c r="I906" s="15">
        <v>44967</v>
      </c>
      <c r="J906" s="11">
        <v>44967</v>
      </c>
      <c r="K906">
        <v>3</v>
      </c>
      <c r="L906" t="s">
        <v>535</v>
      </c>
      <c r="M906" t="s">
        <v>39</v>
      </c>
      <c r="N906" t="s">
        <v>15</v>
      </c>
      <c r="O906">
        <v>16316.25</v>
      </c>
      <c r="P906" t="s">
        <v>23</v>
      </c>
      <c r="Q906">
        <v>1817.25</v>
      </c>
      <c r="R906" s="16">
        <f>delivered_orders_table[[#This Row],[price]]*delivered_orders_table[[#This Row],[quantity]]</f>
        <v>17175</v>
      </c>
      <c r="V906">
        <v>14155</v>
      </c>
    </row>
    <row r="907" spans="1:22" hidden="1" x14ac:dyDescent="0.3">
      <c r="A907">
        <v>91804602</v>
      </c>
      <c r="B907">
        <v>126225</v>
      </c>
      <c r="C907">
        <v>682418</v>
      </c>
      <c r="D907">
        <v>18475</v>
      </c>
      <c r="E907">
        <v>4833</v>
      </c>
      <c r="F907">
        <v>2</v>
      </c>
      <c r="G907">
        <v>0</v>
      </c>
      <c r="H907">
        <v>0</v>
      </c>
      <c r="I907" s="15">
        <v>44964</v>
      </c>
      <c r="J907" s="11">
        <v>44964</v>
      </c>
      <c r="K907">
        <v>1</v>
      </c>
      <c r="L907" t="s">
        <v>148</v>
      </c>
      <c r="M907" t="s">
        <v>39</v>
      </c>
      <c r="N907" t="s">
        <v>15</v>
      </c>
      <c r="O907">
        <v>36950</v>
      </c>
      <c r="P907" t="s">
        <v>22</v>
      </c>
      <c r="Q907">
        <v>27284</v>
      </c>
      <c r="R907" s="16">
        <f>delivered_orders_table[[#This Row],[price]]*delivered_orders_table[[#This Row],[quantity]]</f>
        <v>36950</v>
      </c>
      <c r="V907">
        <v>36862</v>
      </c>
    </row>
    <row r="908" spans="1:22" hidden="1" x14ac:dyDescent="0.3">
      <c r="A908">
        <v>57535513</v>
      </c>
      <c r="B908">
        <v>877572</v>
      </c>
      <c r="C908">
        <v>695793</v>
      </c>
      <c r="D908">
        <v>2346</v>
      </c>
      <c r="E908">
        <v>5303</v>
      </c>
      <c r="F908">
        <v>1</v>
      </c>
      <c r="G908">
        <v>0</v>
      </c>
      <c r="H908">
        <v>0</v>
      </c>
      <c r="I908" s="15">
        <v>44979</v>
      </c>
      <c r="J908" s="11">
        <v>44979</v>
      </c>
      <c r="K908">
        <v>2</v>
      </c>
      <c r="L908" t="s">
        <v>232</v>
      </c>
      <c r="M908" t="s">
        <v>39</v>
      </c>
      <c r="N908" t="s">
        <v>18</v>
      </c>
      <c r="O908">
        <v>2346</v>
      </c>
      <c r="P908" t="s">
        <v>22</v>
      </c>
      <c r="Q908">
        <v>-2957</v>
      </c>
      <c r="R908" s="16">
        <f>delivered_orders_table[[#This Row],[price]]*delivered_orders_table[[#This Row],[quantity]]</f>
        <v>2346</v>
      </c>
      <c r="V908">
        <v>19718</v>
      </c>
    </row>
    <row r="909" spans="1:22" hidden="1" x14ac:dyDescent="0.3">
      <c r="A909">
        <v>43322272</v>
      </c>
      <c r="B909">
        <v>388389</v>
      </c>
      <c r="C909">
        <v>606313</v>
      </c>
      <c r="D909">
        <v>16895</v>
      </c>
      <c r="E909">
        <v>1807</v>
      </c>
      <c r="F909">
        <v>1</v>
      </c>
      <c r="G909">
        <v>0</v>
      </c>
      <c r="H909">
        <v>0</v>
      </c>
      <c r="I909" s="15">
        <v>44973</v>
      </c>
      <c r="J909" s="11">
        <v>44973</v>
      </c>
      <c r="K909">
        <v>3</v>
      </c>
      <c r="L909" t="s">
        <v>508</v>
      </c>
      <c r="M909" t="s">
        <v>39</v>
      </c>
      <c r="N909" t="s">
        <v>15</v>
      </c>
      <c r="O909">
        <v>16895</v>
      </c>
      <c r="P909" t="s">
        <v>23</v>
      </c>
      <c r="Q909">
        <v>15088</v>
      </c>
      <c r="R909" s="16">
        <f>delivered_orders_table[[#This Row],[price]]*delivered_orders_table[[#This Row],[quantity]]</f>
        <v>16895</v>
      </c>
      <c r="V909">
        <v>27310</v>
      </c>
    </row>
    <row r="910" spans="1:22" hidden="1" x14ac:dyDescent="0.3">
      <c r="A910">
        <v>26444612</v>
      </c>
      <c r="B910">
        <v>388389</v>
      </c>
      <c r="C910">
        <v>245240</v>
      </c>
      <c r="D910">
        <v>2024</v>
      </c>
      <c r="E910">
        <v>1807</v>
      </c>
      <c r="F910">
        <v>2</v>
      </c>
      <c r="G910">
        <v>0</v>
      </c>
      <c r="H910">
        <v>0</v>
      </c>
      <c r="I910" s="15">
        <v>44956</v>
      </c>
      <c r="J910" s="11">
        <v>44956</v>
      </c>
      <c r="K910">
        <v>7</v>
      </c>
      <c r="L910" t="s">
        <v>93</v>
      </c>
      <c r="M910" t="s">
        <v>39</v>
      </c>
      <c r="N910" t="s">
        <v>16</v>
      </c>
      <c r="O910">
        <v>4048</v>
      </c>
      <c r="P910" t="s">
        <v>21</v>
      </c>
      <c r="Q910">
        <v>434</v>
      </c>
      <c r="R910" s="16">
        <f>delivered_orders_table[[#This Row],[price]]*delivered_orders_table[[#This Row],[quantity]]</f>
        <v>4048</v>
      </c>
      <c r="V910">
        <v>35980</v>
      </c>
    </row>
    <row r="911" spans="1:22" hidden="1" x14ac:dyDescent="0.3">
      <c r="A911">
        <v>47388792</v>
      </c>
      <c r="B911">
        <v>388389</v>
      </c>
      <c r="C911">
        <v>726214</v>
      </c>
      <c r="D911">
        <v>11713</v>
      </c>
      <c r="E911">
        <v>1807</v>
      </c>
      <c r="F911">
        <v>2</v>
      </c>
      <c r="G911">
        <v>1171.3</v>
      </c>
      <c r="H911">
        <v>5</v>
      </c>
      <c r="I911" s="15">
        <v>44963</v>
      </c>
      <c r="J911" s="11">
        <v>44963</v>
      </c>
      <c r="K911">
        <v>1</v>
      </c>
      <c r="L911" t="s">
        <v>147</v>
      </c>
      <c r="M911" t="s">
        <v>39</v>
      </c>
      <c r="N911" t="s">
        <v>15</v>
      </c>
      <c r="O911">
        <v>22254.7</v>
      </c>
      <c r="P911" t="s">
        <v>24</v>
      </c>
      <c r="Q911">
        <v>18640.7</v>
      </c>
      <c r="R911" s="16">
        <f>delivered_orders_table[[#This Row],[price]]*delivered_orders_table[[#This Row],[quantity]]</f>
        <v>23426</v>
      </c>
      <c r="V911">
        <v>12395</v>
      </c>
    </row>
    <row r="912" spans="1:22" hidden="1" x14ac:dyDescent="0.3">
      <c r="A912">
        <v>23212812</v>
      </c>
      <c r="B912">
        <v>388389</v>
      </c>
      <c r="C912">
        <v>540277</v>
      </c>
      <c r="D912">
        <v>16827</v>
      </c>
      <c r="E912">
        <v>1807</v>
      </c>
      <c r="F912">
        <v>1</v>
      </c>
      <c r="G912">
        <v>3365.4</v>
      </c>
      <c r="H912">
        <v>20</v>
      </c>
      <c r="I912" s="15">
        <v>44965</v>
      </c>
      <c r="J912" s="11">
        <v>44965</v>
      </c>
      <c r="K912">
        <v>5</v>
      </c>
      <c r="L912" t="s">
        <v>535</v>
      </c>
      <c r="M912" t="s">
        <v>39</v>
      </c>
      <c r="N912" t="s">
        <v>17</v>
      </c>
      <c r="O912">
        <v>13461.6</v>
      </c>
      <c r="P912" t="s">
        <v>22</v>
      </c>
      <c r="Q912">
        <v>11654.6</v>
      </c>
      <c r="R912" s="16">
        <f>delivered_orders_table[[#This Row],[price]]*delivered_orders_table[[#This Row],[quantity]]</f>
        <v>16827</v>
      </c>
      <c r="V912">
        <v>15445</v>
      </c>
    </row>
    <row r="913" spans="1:22" hidden="1" x14ac:dyDescent="0.3">
      <c r="A913">
        <v>51663795</v>
      </c>
      <c r="B913">
        <v>388389</v>
      </c>
      <c r="C913">
        <v>910929</v>
      </c>
      <c r="D913">
        <v>16474</v>
      </c>
      <c r="E913">
        <v>1807</v>
      </c>
      <c r="F913">
        <v>4</v>
      </c>
      <c r="G913">
        <v>0</v>
      </c>
      <c r="H913">
        <v>0</v>
      </c>
      <c r="I913" s="15">
        <v>44953</v>
      </c>
      <c r="J913" s="11">
        <v>44953</v>
      </c>
      <c r="K913">
        <v>7</v>
      </c>
      <c r="L913" t="s">
        <v>353</v>
      </c>
      <c r="M913" t="s">
        <v>39</v>
      </c>
      <c r="N913" t="s">
        <v>15</v>
      </c>
      <c r="O913">
        <v>65896</v>
      </c>
      <c r="P913" t="s">
        <v>20</v>
      </c>
      <c r="Q913">
        <v>58668</v>
      </c>
      <c r="R913" s="16">
        <f>delivered_orders_table[[#This Row],[price]]*delivered_orders_table[[#This Row],[quantity]]</f>
        <v>65896</v>
      </c>
      <c r="V913">
        <v>76356</v>
      </c>
    </row>
    <row r="914" spans="1:22" hidden="1" x14ac:dyDescent="0.3">
      <c r="A914">
        <v>12921981</v>
      </c>
      <c r="B914">
        <v>356787</v>
      </c>
      <c r="C914">
        <v>440977</v>
      </c>
      <c r="D914">
        <v>16056</v>
      </c>
      <c r="E914">
        <v>6320</v>
      </c>
      <c r="F914">
        <v>3</v>
      </c>
      <c r="G914">
        <v>0</v>
      </c>
      <c r="H914">
        <v>0</v>
      </c>
      <c r="I914" s="15">
        <v>44966</v>
      </c>
      <c r="J914" s="11">
        <v>44966</v>
      </c>
      <c r="K914">
        <v>3</v>
      </c>
      <c r="L914" t="s">
        <v>325</v>
      </c>
      <c r="M914" t="s">
        <v>39</v>
      </c>
      <c r="N914" t="s">
        <v>17</v>
      </c>
      <c r="O914">
        <v>48168</v>
      </c>
      <c r="P914" t="s">
        <v>20</v>
      </c>
      <c r="Q914">
        <v>29208</v>
      </c>
      <c r="R914" s="16">
        <f>delivered_orders_table[[#This Row],[price]]*delivered_orders_table[[#This Row],[quantity]]</f>
        <v>48168</v>
      </c>
      <c r="V914">
        <v>4929</v>
      </c>
    </row>
    <row r="915" spans="1:22" hidden="1" x14ac:dyDescent="0.3">
      <c r="A915">
        <v>35074182</v>
      </c>
      <c r="B915">
        <v>356787</v>
      </c>
      <c r="C915">
        <v>578458</v>
      </c>
      <c r="D915">
        <v>13022</v>
      </c>
      <c r="E915">
        <v>6320</v>
      </c>
      <c r="F915">
        <v>1</v>
      </c>
      <c r="G915">
        <v>651.1</v>
      </c>
      <c r="H915">
        <v>5</v>
      </c>
      <c r="I915" s="15">
        <v>44978</v>
      </c>
      <c r="J915" s="11">
        <v>44978</v>
      </c>
      <c r="K915">
        <v>2</v>
      </c>
      <c r="L915" t="s">
        <v>489</v>
      </c>
      <c r="M915" t="s">
        <v>39</v>
      </c>
      <c r="N915" t="s">
        <v>16</v>
      </c>
      <c r="O915">
        <v>12370.9</v>
      </c>
      <c r="P915" t="s">
        <v>21</v>
      </c>
      <c r="Q915">
        <v>6050.9</v>
      </c>
      <c r="R915" s="16">
        <f>delivered_orders_table[[#This Row],[price]]*delivered_orders_table[[#This Row],[quantity]]</f>
        <v>13022</v>
      </c>
      <c r="V915">
        <v>41001</v>
      </c>
    </row>
    <row r="916" spans="1:22" hidden="1" x14ac:dyDescent="0.3">
      <c r="A916">
        <v>99941500</v>
      </c>
      <c r="B916">
        <v>356787</v>
      </c>
      <c r="C916">
        <v>311871</v>
      </c>
      <c r="D916">
        <v>19339</v>
      </c>
      <c r="E916">
        <v>6320</v>
      </c>
      <c r="F916">
        <v>1</v>
      </c>
      <c r="G916">
        <v>0</v>
      </c>
      <c r="H916">
        <v>0</v>
      </c>
      <c r="I916" s="15">
        <v>44952</v>
      </c>
      <c r="J916" s="11">
        <v>44952</v>
      </c>
      <c r="K916">
        <v>6</v>
      </c>
      <c r="L916" t="s">
        <v>490</v>
      </c>
      <c r="M916" t="s">
        <v>39</v>
      </c>
      <c r="N916" t="s">
        <v>17</v>
      </c>
      <c r="O916">
        <v>19339</v>
      </c>
      <c r="P916" t="s">
        <v>21</v>
      </c>
      <c r="Q916">
        <v>13019</v>
      </c>
      <c r="R916" s="16">
        <f>delivered_orders_table[[#This Row],[price]]*delivered_orders_table[[#This Row],[quantity]]</f>
        <v>19339</v>
      </c>
      <c r="V916">
        <v>813</v>
      </c>
    </row>
    <row r="917" spans="1:22" hidden="1" x14ac:dyDescent="0.3">
      <c r="A917">
        <v>85543051</v>
      </c>
      <c r="B917">
        <v>356787</v>
      </c>
      <c r="C917">
        <v>395692</v>
      </c>
      <c r="D917">
        <v>11729</v>
      </c>
      <c r="E917">
        <v>6320</v>
      </c>
      <c r="F917">
        <v>4</v>
      </c>
      <c r="G917">
        <v>0</v>
      </c>
      <c r="H917">
        <v>0</v>
      </c>
      <c r="I917" s="15">
        <v>44957</v>
      </c>
      <c r="J917" s="11">
        <v>44957</v>
      </c>
      <c r="K917">
        <v>1</v>
      </c>
      <c r="L917" t="s">
        <v>490</v>
      </c>
      <c r="M917" t="s">
        <v>39</v>
      </c>
      <c r="N917" t="s">
        <v>17</v>
      </c>
      <c r="O917">
        <v>46916</v>
      </c>
      <c r="P917" t="s">
        <v>20</v>
      </c>
      <c r="Q917">
        <v>21636</v>
      </c>
      <c r="R917" s="16">
        <f>delivered_orders_table[[#This Row],[price]]*delivered_orders_table[[#This Row],[quantity]]</f>
        <v>46916</v>
      </c>
      <c r="V917">
        <v>10762</v>
      </c>
    </row>
    <row r="918" spans="1:22" hidden="1" x14ac:dyDescent="0.3">
      <c r="A918">
        <v>43742830</v>
      </c>
      <c r="B918">
        <v>356787</v>
      </c>
      <c r="C918">
        <v>369868</v>
      </c>
      <c r="D918">
        <v>4875</v>
      </c>
      <c r="E918">
        <v>6320</v>
      </c>
      <c r="F918">
        <v>3</v>
      </c>
      <c r="G918">
        <v>731.25</v>
      </c>
      <c r="H918">
        <v>5</v>
      </c>
      <c r="I918" s="15">
        <v>44976</v>
      </c>
      <c r="J918" s="11">
        <v>44976</v>
      </c>
      <c r="K918">
        <v>4</v>
      </c>
      <c r="L918" t="s">
        <v>489</v>
      </c>
      <c r="M918" t="s">
        <v>39</v>
      </c>
      <c r="N918" t="s">
        <v>15</v>
      </c>
      <c r="O918">
        <v>13893.75</v>
      </c>
      <c r="P918" t="s">
        <v>21</v>
      </c>
      <c r="Q918">
        <v>-5066.25</v>
      </c>
      <c r="R918" s="16">
        <f>delivered_orders_table[[#This Row],[price]]*delivered_orders_table[[#This Row],[quantity]]</f>
        <v>14625</v>
      </c>
      <c r="V918">
        <v>13610</v>
      </c>
    </row>
    <row r="919" spans="1:22" hidden="1" x14ac:dyDescent="0.3">
      <c r="A919">
        <v>90585882</v>
      </c>
      <c r="B919">
        <v>356787</v>
      </c>
      <c r="C919">
        <v>596737</v>
      </c>
      <c r="D919">
        <v>6417</v>
      </c>
      <c r="E919">
        <v>6320</v>
      </c>
      <c r="F919">
        <v>2</v>
      </c>
      <c r="G919">
        <v>1925.1</v>
      </c>
      <c r="H919">
        <v>15</v>
      </c>
      <c r="I919" s="15">
        <v>44966</v>
      </c>
      <c r="J919" s="11">
        <v>44966</v>
      </c>
      <c r="K919">
        <v>1</v>
      </c>
      <c r="L919" t="s">
        <v>356</v>
      </c>
      <c r="M919" t="s">
        <v>39</v>
      </c>
      <c r="N919" t="s">
        <v>15</v>
      </c>
      <c r="O919">
        <v>10908.9</v>
      </c>
      <c r="P919" t="s">
        <v>20</v>
      </c>
      <c r="Q919">
        <v>-1731.1</v>
      </c>
      <c r="R919" s="16">
        <f>delivered_orders_table[[#This Row],[price]]*delivered_orders_table[[#This Row],[quantity]]</f>
        <v>12834</v>
      </c>
      <c r="V919">
        <v>8757</v>
      </c>
    </row>
    <row r="920" spans="1:22" hidden="1" x14ac:dyDescent="0.3">
      <c r="A920">
        <v>25480907</v>
      </c>
      <c r="B920">
        <v>356787</v>
      </c>
      <c r="C920">
        <v>803998</v>
      </c>
      <c r="D920">
        <v>1351</v>
      </c>
      <c r="E920">
        <v>6320</v>
      </c>
      <c r="F920">
        <v>1</v>
      </c>
      <c r="G920">
        <v>0</v>
      </c>
      <c r="H920">
        <v>0</v>
      </c>
      <c r="I920" s="15">
        <v>44978</v>
      </c>
      <c r="J920" s="11">
        <v>44978</v>
      </c>
      <c r="K920">
        <v>3</v>
      </c>
      <c r="L920" t="s">
        <v>232</v>
      </c>
      <c r="M920" t="s">
        <v>39</v>
      </c>
      <c r="N920" t="s">
        <v>15</v>
      </c>
      <c r="O920">
        <v>1351</v>
      </c>
      <c r="P920" t="s">
        <v>22</v>
      </c>
      <c r="Q920">
        <v>-4969</v>
      </c>
      <c r="R920" s="16">
        <f>delivered_orders_table[[#This Row],[price]]*delivered_orders_table[[#This Row],[quantity]]</f>
        <v>1351</v>
      </c>
      <c r="V920">
        <v>727</v>
      </c>
    </row>
    <row r="921" spans="1:22" hidden="1" x14ac:dyDescent="0.3">
      <c r="A921">
        <v>86230551</v>
      </c>
      <c r="B921">
        <v>334053</v>
      </c>
      <c r="C921">
        <v>443461</v>
      </c>
      <c r="D921">
        <v>5176</v>
      </c>
      <c r="E921">
        <v>6716</v>
      </c>
      <c r="F921">
        <v>1</v>
      </c>
      <c r="G921">
        <v>0</v>
      </c>
      <c r="H921">
        <v>0</v>
      </c>
      <c r="I921" s="15">
        <v>44975</v>
      </c>
      <c r="J921" s="11">
        <v>44975</v>
      </c>
      <c r="K921">
        <v>4</v>
      </c>
      <c r="L921" t="s">
        <v>333</v>
      </c>
      <c r="M921" t="s">
        <v>39</v>
      </c>
      <c r="N921" t="s">
        <v>15</v>
      </c>
      <c r="O921">
        <v>5176</v>
      </c>
      <c r="P921" t="s">
        <v>20</v>
      </c>
      <c r="Q921">
        <v>-1540</v>
      </c>
      <c r="R921" s="16">
        <f>delivered_orders_table[[#This Row],[price]]*delivered_orders_table[[#This Row],[quantity]]</f>
        <v>5176</v>
      </c>
      <c r="V921">
        <v>12363</v>
      </c>
    </row>
    <row r="922" spans="1:22" hidden="1" x14ac:dyDescent="0.3">
      <c r="A922">
        <v>68810561</v>
      </c>
      <c r="B922">
        <v>334053</v>
      </c>
      <c r="C922">
        <v>713742</v>
      </c>
      <c r="D922">
        <v>16849</v>
      </c>
      <c r="E922">
        <v>6716</v>
      </c>
      <c r="F922">
        <v>1</v>
      </c>
      <c r="G922">
        <v>0</v>
      </c>
      <c r="H922">
        <v>0</v>
      </c>
      <c r="I922" s="15">
        <v>44980</v>
      </c>
      <c r="J922" s="11">
        <v>44980</v>
      </c>
      <c r="K922">
        <v>1</v>
      </c>
      <c r="L922" t="s">
        <v>232</v>
      </c>
      <c r="M922" t="s">
        <v>39</v>
      </c>
      <c r="N922" t="s">
        <v>16</v>
      </c>
      <c r="O922">
        <v>16849</v>
      </c>
      <c r="P922" t="s">
        <v>22</v>
      </c>
      <c r="Q922">
        <v>10133</v>
      </c>
      <c r="R922" s="16">
        <f>delivered_orders_table[[#This Row],[price]]*delivered_orders_table[[#This Row],[quantity]]</f>
        <v>16849</v>
      </c>
      <c r="V922">
        <v>18501</v>
      </c>
    </row>
    <row r="923" spans="1:22" hidden="1" x14ac:dyDescent="0.3">
      <c r="A923">
        <v>79244185</v>
      </c>
      <c r="B923">
        <v>334053</v>
      </c>
      <c r="C923">
        <v>802833</v>
      </c>
      <c r="D923">
        <v>7348</v>
      </c>
      <c r="E923">
        <v>6716</v>
      </c>
      <c r="F923">
        <v>2</v>
      </c>
      <c r="G923">
        <v>734.8</v>
      </c>
      <c r="H923">
        <v>5</v>
      </c>
      <c r="I923" s="15">
        <v>44968</v>
      </c>
      <c r="J923" s="11">
        <v>44968</v>
      </c>
      <c r="K923">
        <v>7</v>
      </c>
      <c r="L923" t="s">
        <v>439</v>
      </c>
      <c r="M923" t="s">
        <v>39</v>
      </c>
      <c r="N923" t="s">
        <v>16</v>
      </c>
      <c r="O923">
        <v>13961.2</v>
      </c>
      <c r="P923" t="s">
        <v>22</v>
      </c>
      <c r="Q923">
        <v>529.20000000000005</v>
      </c>
      <c r="R923" s="16">
        <f>delivered_orders_table[[#This Row],[price]]*delivered_orders_table[[#This Row],[quantity]]</f>
        <v>14696</v>
      </c>
      <c r="V923">
        <v>10141</v>
      </c>
    </row>
    <row r="924" spans="1:22" hidden="1" x14ac:dyDescent="0.3">
      <c r="A924">
        <v>88831486</v>
      </c>
      <c r="B924">
        <v>334053</v>
      </c>
      <c r="C924">
        <v>985587</v>
      </c>
      <c r="D924">
        <v>12400</v>
      </c>
      <c r="E924">
        <v>6716</v>
      </c>
      <c r="F924">
        <v>2</v>
      </c>
      <c r="G924">
        <v>2480</v>
      </c>
      <c r="H924">
        <v>10</v>
      </c>
      <c r="I924" s="15">
        <v>44957</v>
      </c>
      <c r="J924" s="11">
        <v>44957</v>
      </c>
      <c r="K924">
        <v>1</v>
      </c>
      <c r="L924" t="s">
        <v>490</v>
      </c>
      <c r="M924" t="s">
        <v>39</v>
      </c>
      <c r="N924" t="s">
        <v>15</v>
      </c>
      <c r="O924">
        <v>22320</v>
      </c>
      <c r="P924" t="s">
        <v>22</v>
      </c>
      <c r="Q924">
        <v>8888</v>
      </c>
      <c r="R924" s="16">
        <f>delivered_orders_table[[#This Row],[price]]*delivered_orders_table[[#This Row],[quantity]]</f>
        <v>24800</v>
      </c>
      <c r="V924">
        <v>57036</v>
      </c>
    </row>
    <row r="925" spans="1:22" hidden="1" x14ac:dyDescent="0.3">
      <c r="A925">
        <v>47962005</v>
      </c>
      <c r="B925">
        <v>334053</v>
      </c>
      <c r="C925">
        <v>746699</v>
      </c>
      <c r="D925">
        <v>12839</v>
      </c>
      <c r="E925">
        <v>6716</v>
      </c>
      <c r="F925">
        <v>1</v>
      </c>
      <c r="G925">
        <v>1283.9000000000001</v>
      </c>
      <c r="H925">
        <v>10</v>
      </c>
      <c r="I925" s="15">
        <v>44963</v>
      </c>
      <c r="J925" s="11">
        <v>44963</v>
      </c>
      <c r="K925">
        <v>3</v>
      </c>
      <c r="L925" t="s">
        <v>94</v>
      </c>
      <c r="M925" t="s">
        <v>39</v>
      </c>
      <c r="N925" t="s">
        <v>16</v>
      </c>
      <c r="O925">
        <v>11555.1</v>
      </c>
      <c r="P925" t="s">
        <v>22</v>
      </c>
      <c r="Q925">
        <v>4839.1000000000004</v>
      </c>
      <c r="R925" s="16">
        <f>delivered_orders_table[[#This Row],[price]]*delivered_orders_table[[#This Row],[quantity]]</f>
        <v>12839</v>
      </c>
      <c r="V925">
        <v>57834</v>
      </c>
    </row>
    <row r="926" spans="1:22" hidden="1" x14ac:dyDescent="0.3">
      <c r="A926">
        <v>50477742</v>
      </c>
      <c r="B926">
        <v>334053</v>
      </c>
      <c r="C926">
        <v>468691</v>
      </c>
      <c r="D926">
        <v>19787</v>
      </c>
      <c r="E926">
        <v>6716</v>
      </c>
      <c r="F926">
        <v>2</v>
      </c>
      <c r="G926">
        <v>0</v>
      </c>
      <c r="H926">
        <v>0</v>
      </c>
      <c r="I926" s="15">
        <v>44956</v>
      </c>
      <c r="J926" s="11">
        <v>44956</v>
      </c>
      <c r="K926">
        <v>2</v>
      </c>
      <c r="L926" t="s">
        <v>490</v>
      </c>
      <c r="M926" t="s">
        <v>39</v>
      </c>
      <c r="N926" t="s">
        <v>17</v>
      </c>
      <c r="O926">
        <v>39574</v>
      </c>
      <c r="P926" t="s">
        <v>22</v>
      </c>
      <c r="Q926">
        <v>26142</v>
      </c>
      <c r="R926" s="16">
        <f>delivered_orders_table[[#This Row],[price]]*delivered_orders_table[[#This Row],[quantity]]</f>
        <v>39574</v>
      </c>
      <c r="V926">
        <v>27494</v>
      </c>
    </row>
    <row r="927" spans="1:22" hidden="1" x14ac:dyDescent="0.3">
      <c r="A927">
        <v>95585469</v>
      </c>
      <c r="B927">
        <v>334053</v>
      </c>
      <c r="C927">
        <v>764139</v>
      </c>
      <c r="D927">
        <v>9152</v>
      </c>
      <c r="E927">
        <v>6716</v>
      </c>
      <c r="F927">
        <v>1</v>
      </c>
      <c r="G927">
        <v>1830.4</v>
      </c>
      <c r="H927">
        <v>20</v>
      </c>
      <c r="I927" s="15">
        <v>44969</v>
      </c>
      <c r="J927" s="11">
        <v>44969</v>
      </c>
      <c r="K927">
        <v>6</v>
      </c>
      <c r="L927" t="s">
        <v>439</v>
      </c>
      <c r="M927" t="s">
        <v>39</v>
      </c>
      <c r="N927" t="s">
        <v>15</v>
      </c>
      <c r="O927">
        <v>7321.6</v>
      </c>
      <c r="P927" t="s">
        <v>20</v>
      </c>
      <c r="Q927">
        <v>605.6</v>
      </c>
      <c r="R927" s="16">
        <f>delivered_orders_table[[#This Row],[price]]*delivered_orders_table[[#This Row],[quantity]]</f>
        <v>9152</v>
      </c>
      <c r="V927">
        <v>11600</v>
      </c>
    </row>
    <row r="928" spans="1:22" hidden="1" x14ac:dyDescent="0.3">
      <c r="A928">
        <v>39667854</v>
      </c>
      <c r="B928">
        <v>246316</v>
      </c>
      <c r="C928">
        <v>785549</v>
      </c>
      <c r="D928">
        <v>2893</v>
      </c>
      <c r="E928">
        <v>13689</v>
      </c>
      <c r="F928">
        <v>1</v>
      </c>
      <c r="G928">
        <v>144.65</v>
      </c>
      <c r="H928">
        <v>5</v>
      </c>
      <c r="I928" s="15">
        <v>44953</v>
      </c>
      <c r="J928" s="11">
        <v>44953</v>
      </c>
      <c r="K928">
        <v>7</v>
      </c>
      <c r="L928" t="s">
        <v>353</v>
      </c>
      <c r="M928" t="s">
        <v>39</v>
      </c>
      <c r="N928" t="s">
        <v>17</v>
      </c>
      <c r="O928">
        <v>2748.35</v>
      </c>
      <c r="P928" t="s">
        <v>21</v>
      </c>
      <c r="Q928">
        <v>-10940.65</v>
      </c>
      <c r="R928" s="16">
        <f>delivered_orders_table[[#This Row],[price]]*delivered_orders_table[[#This Row],[quantity]]</f>
        <v>2893</v>
      </c>
      <c r="V928">
        <v>27408</v>
      </c>
    </row>
    <row r="929" spans="1:22" hidden="1" x14ac:dyDescent="0.3">
      <c r="A929">
        <v>99635939</v>
      </c>
      <c r="B929">
        <v>246316</v>
      </c>
      <c r="C929">
        <v>552497</v>
      </c>
      <c r="D929">
        <v>9795</v>
      </c>
      <c r="E929">
        <v>13689</v>
      </c>
      <c r="F929">
        <v>1</v>
      </c>
      <c r="G929">
        <v>0</v>
      </c>
      <c r="H929">
        <v>0</v>
      </c>
      <c r="I929" s="15">
        <v>44972</v>
      </c>
      <c r="J929" s="11">
        <v>44972</v>
      </c>
      <c r="K929">
        <v>5</v>
      </c>
      <c r="L929" t="s">
        <v>469</v>
      </c>
      <c r="M929" t="s">
        <v>39</v>
      </c>
      <c r="N929" t="s">
        <v>18</v>
      </c>
      <c r="O929">
        <v>9795</v>
      </c>
      <c r="P929" t="s">
        <v>20</v>
      </c>
      <c r="Q929">
        <v>-3894</v>
      </c>
      <c r="R929" s="16">
        <f>delivered_orders_table[[#This Row],[price]]*delivered_orders_table[[#This Row],[quantity]]</f>
        <v>9795</v>
      </c>
      <c r="V929">
        <v>8464</v>
      </c>
    </row>
    <row r="930" spans="1:22" hidden="1" x14ac:dyDescent="0.3">
      <c r="A930">
        <v>68646621</v>
      </c>
      <c r="B930">
        <v>246316</v>
      </c>
      <c r="C930">
        <v>591979</v>
      </c>
      <c r="D930">
        <v>2831</v>
      </c>
      <c r="E930">
        <v>13689</v>
      </c>
      <c r="F930">
        <v>1</v>
      </c>
      <c r="G930">
        <v>0</v>
      </c>
      <c r="H930">
        <v>0</v>
      </c>
      <c r="I930" s="15">
        <v>44972</v>
      </c>
      <c r="J930" s="11">
        <v>44972</v>
      </c>
      <c r="K930">
        <v>6</v>
      </c>
      <c r="L930" t="s">
        <v>141</v>
      </c>
      <c r="M930" t="s">
        <v>39</v>
      </c>
      <c r="N930" t="s">
        <v>16</v>
      </c>
      <c r="O930">
        <v>2831</v>
      </c>
      <c r="P930" t="s">
        <v>21</v>
      </c>
      <c r="Q930">
        <v>-10858</v>
      </c>
      <c r="R930" s="16">
        <f>delivered_orders_table[[#This Row],[price]]*delivered_orders_table[[#This Row],[quantity]]</f>
        <v>2831</v>
      </c>
      <c r="V930">
        <v>55299</v>
      </c>
    </row>
    <row r="931" spans="1:22" hidden="1" x14ac:dyDescent="0.3">
      <c r="A931">
        <v>42287985</v>
      </c>
      <c r="B931">
        <v>246316</v>
      </c>
      <c r="C931">
        <v>883932</v>
      </c>
      <c r="D931">
        <v>9693</v>
      </c>
      <c r="E931">
        <v>13689</v>
      </c>
      <c r="F931">
        <v>1</v>
      </c>
      <c r="G931">
        <v>0</v>
      </c>
      <c r="H931">
        <v>0</v>
      </c>
      <c r="I931" s="15">
        <v>44955</v>
      </c>
      <c r="J931" s="11">
        <v>44955</v>
      </c>
      <c r="K931">
        <v>6</v>
      </c>
      <c r="L931" t="s">
        <v>242</v>
      </c>
      <c r="M931" t="s">
        <v>39</v>
      </c>
      <c r="N931" t="s">
        <v>15</v>
      </c>
      <c r="O931">
        <v>9693</v>
      </c>
      <c r="P931" t="s">
        <v>20</v>
      </c>
      <c r="Q931">
        <v>-3996</v>
      </c>
      <c r="R931" s="16">
        <f>delivered_orders_table[[#This Row],[price]]*delivered_orders_table[[#This Row],[quantity]]</f>
        <v>9693</v>
      </c>
      <c r="V931">
        <v>16119</v>
      </c>
    </row>
    <row r="932" spans="1:22" hidden="1" x14ac:dyDescent="0.3">
      <c r="A932">
        <v>89865081</v>
      </c>
      <c r="B932">
        <v>246316</v>
      </c>
      <c r="C932">
        <v>598851</v>
      </c>
      <c r="D932">
        <v>2373</v>
      </c>
      <c r="E932">
        <v>13689</v>
      </c>
      <c r="F932">
        <v>1</v>
      </c>
      <c r="G932">
        <v>0</v>
      </c>
      <c r="H932">
        <v>0</v>
      </c>
      <c r="I932" s="15">
        <v>44975</v>
      </c>
      <c r="J932" s="11">
        <v>44975</v>
      </c>
      <c r="K932">
        <v>3</v>
      </c>
      <c r="L932" t="s">
        <v>141</v>
      </c>
      <c r="M932" t="s">
        <v>39</v>
      </c>
      <c r="N932" t="s">
        <v>15</v>
      </c>
      <c r="O932">
        <v>2373</v>
      </c>
      <c r="P932" t="s">
        <v>20</v>
      </c>
      <c r="Q932">
        <v>-11316</v>
      </c>
      <c r="R932" s="16">
        <f>delivered_orders_table[[#This Row],[price]]*delivered_orders_table[[#This Row],[quantity]]</f>
        <v>2373</v>
      </c>
      <c r="V932">
        <v>7437</v>
      </c>
    </row>
    <row r="933" spans="1:22" hidden="1" x14ac:dyDescent="0.3">
      <c r="A933">
        <v>77719420</v>
      </c>
      <c r="B933">
        <v>246316</v>
      </c>
      <c r="C933">
        <v>365860</v>
      </c>
      <c r="D933">
        <v>12693</v>
      </c>
      <c r="E933">
        <v>13689</v>
      </c>
      <c r="F933">
        <v>1</v>
      </c>
      <c r="G933">
        <v>0</v>
      </c>
      <c r="H933">
        <v>0</v>
      </c>
      <c r="I933" s="15">
        <v>44977</v>
      </c>
      <c r="J933" s="11">
        <v>44977</v>
      </c>
      <c r="K933">
        <v>2</v>
      </c>
      <c r="L933" t="s">
        <v>333</v>
      </c>
      <c r="M933" t="s">
        <v>39</v>
      </c>
      <c r="N933" t="s">
        <v>18</v>
      </c>
      <c r="O933">
        <v>12693</v>
      </c>
      <c r="P933" t="s">
        <v>23</v>
      </c>
      <c r="Q933">
        <v>-996</v>
      </c>
      <c r="R933" s="16">
        <f>delivered_orders_table[[#This Row],[price]]*delivered_orders_table[[#This Row],[quantity]]</f>
        <v>12693</v>
      </c>
      <c r="V933">
        <v>5192</v>
      </c>
    </row>
    <row r="934" spans="1:22" hidden="1" x14ac:dyDescent="0.3">
      <c r="A934">
        <v>65337219</v>
      </c>
      <c r="B934">
        <v>246316</v>
      </c>
      <c r="C934">
        <v>705543</v>
      </c>
      <c r="D934">
        <v>4761</v>
      </c>
      <c r="E934">
        <v>13689</v>
      </c>
      <c r="F934">
        <v>1</v>
      </c>
      <c r="G934">
        <v>0</v>
      </c>
      <c r="H934">
        <v>0</v>
      </c>
      <c r="I934" s="15">
        <v>44968</v>
      </c>
      <c r="J934" s="11">
        <v>44968</v>
      </c>
      <c r="K934">
        <v>1</v>
      </c>
      <c r="L934" t="s">
        <v>325</v>
      </c>
      <c r="M934" t="s">
        <v>39</v>
      </c>
      <c r="N934" t="s">
        <v>16</v>
      </c>
      <c r="O934">
        <v>4761</v>
      </c>
      <c r="P934" t="s">
        <v>20</v>
      </c>
      <c r="Q934">
        <v>-8928</v>
      </c>
      <c r="R934" s="16">
        <f>delivered_orders_table[[#This Row],[price]]*delivered_orders_table[[#This Row],[quantity]]</f>
        <v>4761</v>
      </c>
      <c r="V934">
        <v>1822</v>
      </c>
    </row>
    <row r="935" spans="1:22" hidden="1" x14ac:dyDescent="0.3">
      <c r="A935">
        <v>11534878</v>
      </c>
      <c r="B935">
        <v>872246</v>
      </c>
      <c r="C935">
        <v>967979</v>
      </c>
      <c r="D935">
        <v>9075</v>
      </c>
      <c r="E935">
        <v>8679</v>
      </c>
      <c r="F935">
        <v>1</v>
      </c>
      <c r="G935">
        <v>453.75</v>
      </c>
      <c r="H935">
        <v>5</v>
      </c>
      <c r="I935" s="15">
        <v>44970</v>
      </c>
      <c r="J935" s="11">
        <v>44970</v>
      </c>
      <c r="K935">
        <v>5</v>
      </c>
      <c r="L935" t="s">
        <v>439</v>
      </c>
      <c r="M935" t="s">
        <v>39</v>
      </c>
      <c r="N935" t="s">
        <v>16</v>
      </c>
      <c r="O935">
        <v>8621.25</v>
      </c>
      <c r="P935" t="s">
        <v>22</v>
      </c>
      <c r="Q935">
        <v>-57.75</v>
      </c>
      <c r="R935" s="16">
        <f>delivered_orders_table[[#This Row],[price]]*delivered_orders_table[[#This Row],[quantity]]</f>
        <v>9075</v>
      </c>
      <c r="V935">
        <v>26060</v>
      </c>
    </row>
    <row r="936" spans="1:22" hidden="1" x14ac:dyDescent="0.3">
      <c r="A936">
        <v>63798927</v>
      </c>
      <c r="B936">
        <v>872246</v>
      </c>
      <c r="C936">
        <v>864442</v>
      </c>
      <c r="D936">
        <v>13969</v>
      </c>
      <c r="E936">
        <v>8679</v>
      </c>
      <c r="F936">
        <v>2</v>
      </c>
      <c r="G936">
        <v>2793.8</v>
      </c>
      <c r="H936">
        <v>10</v>
      </c>
      <c r="I936" s="15">
        <v>44958</v>
      </c>
      <c r="J936" s="11">
        <v>44958</v>
      </c>
      <c r="K936">
        <v>3</v>
      </c>
      <c r="L936" t="s">
        <v>242</v>
      </c>
      <c r="M936" t="s">
        <v>39</v>
      </c>
      <c r="N936" t="s">
        <v>15</v>
      </c>
      <c r="O936">
        <v>25144.2</v>
      </c>
      <c r="P936" t="s">
        <v>23</v>
      </c>
      <c r="Q936">
        <v>7786.2</v>
      </c>
      <c r="R936" s="16">
        <f>delivered_orders_table[[#This Row],[price]]*delivered_orders_table[[#This Row],[quantity]]</f>
        <v>27938</v>
      </c>
      <c r="V936">
        <v>13154</v>
      </c>
    </row>
    <row r="937" spans="1:22" hidden="1" x14ac:dyDescent="0.3">
      <c r="A937">
        <v>97629787</v>
      </c>
      <c r="B937">
        <v>872246</v>
      </c>
      <c r="C937">
        <v>966288</v>
      </c>
      <c r="D937">
        <v>2853</v>
      </c>
      <c r="E937">
        <v>8679</v>
      </c>
      <c r="F937">
        <v>1</v>
      </c>
      <c r="G937">
        <v>0</v>
      </c>
      <c r="H937">
        <v>0</v>
      </c>
      <c r="I937" s="15">
        <v>44962</v>
      </c>
      <c r="J937" s="11">
        <v>44962</v>
      </c>
      <c r="K937">
        <v>5</v>
      </c>
      <c r="L937" t="s">
        <v>356</v>
      </c>
      <c r="M937" t="s">
        <v>39</v>
      </c>
      <c r="N937" t="s">
        <v>17</v>
      </c>
      <c r="O937">
        <v>2853</v>
      </c>
      <c r="P937" t="s">
        <v>20</v>
      </c>
      <c r="Q937">
        <v>-5826</v>
      </c>
      <c r="R937" s="16">
        <f>delivered_orders_table[[#This Row],[price]]*delivered_orders_table[[#This Row],[quantity]]</f>
        <v>2853</v>
      </c>
      <c r="V937">
        <v>16827</v>
      </c>
    </row>
    <row r="938" spans="1:22" hidden="1" x14ac:dyDescent="0.3">
      <c r="A938">
        <v>96547189</v>
      </c>
      <c r="B938">
        <v>872246</v>
      </c>
      <c r="C938">
        <v>454085</v>
      </c>
      <c r="D938">
        <v>19228</v>
      </c>
      <c r="E938">
        <v>8679</v>
      </c>
      <c r="F938">
        <v>1</v>
      </c>
      <c r="G938">
        <v>0</v>
      </c>
      <c r="H938">
        <v>0</v>
      </c>
      <c r="I938" s="15">
        <v>44969</v>
      </c>
      <c r="J938" s="11">
        <v>44969</v>
      </c>
      <c r="K938">
        <v>2</v>
      </c>
      <c r="L938" t="s">
        <v>140</v>
      </c>
      <c r="M938" t="s">
        <v>39</v>
      </c>
      <c r="N938" t="s">
        <v>18</v>
      </c>
      <c r="O938">
        <v>19228</v>
      </c>
      <c r="P938" t="s">
        <v>22</v>
      </c>
      <c r="Q938">
        <v>10549</v>
      </c>
      <c r="R938" s="16">
        <f>delivered_orders_table[[#This Row],[price]]*delivered_orders_table[[#This Row],[quantity]]</f>
        <v>19228</v>
      </c>
      <c r="V938">
        <v>10172</v>
      </c>
    </row>
    <row r="939" spans="1:22" hidden="1" x14ac:dyDescent="0.3">
      <c r="A939">
        <v>13358751</v>
      </c>
      <c r="B939">
        <v>872246</v>
      </c>
      <c r="C939">
        <v>352928</v>
      </c>
      <c r="D939">
        <v>765</v>
      </c>
      <c r="E939">
        <v>8679</v>
      </c>
      <c r="F939">
        <v>1</v>
      </c>
      <c r="G939">
        <v>0</v>
      </c>
      <c r="H939">
        <v>0</v>
      </c>
      <c r="I939" s="15">
        <v>44974</v>
      </c>
      <c r="J939" s="11">
        <v>44974</v>
      </c>
      <c r="K939">
        <v>1</v>
      </c>
      <c r="L939" t="s">
        <v>439</v>
      </c>
      <c r="M939" t="s">
        <v>39</v>
      </c>
      <c r="N939" t="s">
        <v>16</v>
      </c>
      <c r="O939">
        <v>765</v>
      </c>
      <c r="P939" t="s">
        <v>20</v>
      </c>
      <c r="Q939">
        <v>-7914</v>
      </c>
      <c r="R939" s="16">
        <f>delivered_orders_table[[#This Row],[price]]*delivered_orders_table[[#This Row],[quantity]]</f>
        <v>765</v>
      </c>
      <c r="V939">
        <v>14067</v>
      </c>
    </row>
    <row r="940" spans="1:22" hidden="1" x14ac:dyDescent="0.3">
      <c r="A940">
        <v>23489853</v>
      </c>
      <c r="B940">
        <v>872246</v>
      </c>
      <c r="C940">
        <v>540464</v>
      </c>
      <c r="D940">
        <v>10706</v>
      </c>
      <c r="E940">
        <v>8679</v>
      </c>
      <c r="F940">
        <v>4</v>
      </c>
      <c r="G940">
        <v>0</v>
      </c>
      <c r="H940">
        <v>0</v>
      </c>
      <c r="I940" s="15">
        <v>44967</v>
      </c>
      <c r="J940" s="11">
        <v>44967</v>
      </c>
      <c r="K940">
        <v>2</v>
      </c>
      <c r="L940" t="s">
        <v>325</v>
      </c>
      <c r="M940" t="s">
        <v>39</v>
      </c>
      <c r="N940" t="s">
        <v>18</v>
      </c>
      <c r="O940">
        <v>42824</v>
      </c>
      <c r="P940" t="s">
        <v>22</v>
      </c>
      <c r="Q940">
        <v>8108</v>
      </c>
      <c r="R940" s="16">
        <f>delivered_orders_table[[#This Row],[price]]*delivered_orders_table[[#This Row],[quantity]]</f>
        <v>42824</v>
      </c>
      <c r="V940">
        <v>14550</v>
      </c>
    </row>
    <row r="941" spans="1:22" hidden="1" x14ac:dyDescent="0.3">
      <c r="A941">
        <v>71308842</v>
      </c>
      <c r="B941">
        <v>872246</v>
      </c>
      <c r="C941">
        <v>653214</v>
      </c>
      <c r="D941">
        <v>12219</v>
      </c>
      <c r="E941">
        <v>8679</v>
      </c>
      <c r="F941">
        <v>4</v>
      </c>
      <c r="G941">
        <v>7331.4</v>
      </c>
      <c r="H941">
        <v>15</v>
      </c>
      <c r="I941" s="15">
        <v>44961</v>
      </c>
      <c r="J941" s="11">
        <v>44961</v>
      </c>
      <c r="K941">
        <v>1</v>
      </c>
      <c r="L941" t="s">
        <v>262</v>
      </c>
      <c r="M941" t="s">
        <v>39</v>
      </c>
      <c r="N941" t="s">
        <v>15</v>
      </c>
      <c r="O941">
        <v>41544.6</v>
      </c>
      <c r="P941" t="s">
        <v>23</v>
      </c>
      <c r="Q941">
        <v>6828.6</v>
      </c>
      <c r="R941" s="16">
        <f>delivered_orders_table[[#This Row],[price]]*delivered_orders_table[[#This Row],[quantity]]</f>
        <v>48876</v>
      </c>
      <c r="V941">
        <v>2496</v>
      </c>
    </row>
    <row r="942" spans="1:22" hidden="1" x14ac:dyDescent="0.3">
      <c r="A942">
        <v>67887757</v>
      </c>
      <c r="B942">
        <v>872246</v>
      </c>
      <c r="C942">
        <v>891423</v>
      </c>
      <c r="D942">
        <v>8136</v>
      </c>
      <c r="E942">
        <v>8679</v>
      </c>
      <c r="F942">
        <v>1</v>
      </c>
      <c r="G942">
        <v>0</v>
      </c>
      <c r="H942">
        <v>0</v>
      </c>
      <c r="I942" s="15">
        <v>44962</v>
      </c>
      <c r="J942" s="11">
        <v>44962</v>
      </c>
      <c r="K942">
        <v>4</v>
      </c>
      <c r="L942" t="s">
        <v>94</v>
      </c>
      <c r="M942" t="s">
        <v>39</v>
      </c>
      <c r="N942" t="s">
        <v>15</v>
      </c>
      <c r="O942">
        <v>8136</v>
      </c>
      <c r="P942" t="s">
        <v>22</v>
      </c>
      <c r="Q942">
        <v>-543</v>
      </c>
      <c r="R942" s="16">
        <f>delivered_orders_table[[#This Row],[price]]*delivered_orders_table[[#This Row],[quantity]]</f>
        <v>8136</v>
      </c>
      <c r="V942">
        <v>843</v>
      </c>
    </row>
    <row r="943" spans="1:22" hidden="1" x14ac:dyDescent="0.3">
      <c r="A943">
        <v>93370583</v>
      </c>
      <c r="B943">
        <v>872246</v>
      </c>
      <c r="C943">
        <v>396243</v>
      </c>
      <c r="D943">
        <v>12939</v>
      </c>
      <c r="E943">
        <v>8679</v>
      </c>
      <c r="F943">
        <v>1</v>
      </c>
      <c r="G943">
        <v>1293.9000000000001</v>
      </c>
      <c r="H943">
        <v>10</v>
      </c>
      <c r="I943" s="15">
        <v>44981</v>
      </c>
      <c r="J943" s="11">
        <v>44981</v>
      </c>
      <c r="K943">
        <v>2</v>
      </c>
      <c r="L943" t="s">
        <v>233</v>
      </c>
      <c r="M943" t="s">
        <v>39</v>
      </c>
      <c r="N943" t="s">
        <v>16</v>
      </c>
      <c r="O943">
        <v>11645.1</v>
      </c>
      <c r="P943" t="s">
        <v>20</v>
      </c>
      <c r="Q943">
        <v>2966.1</v>
      </c>
      <c r="R943" s="16">
        <f>delivered_orders_table[[#This Row],[price]]*delivered_orders_table[[#This Row],[quantity]]</f>
        <v>12939</v>
      </c>
      <c r="V943">
        <v>27474</v>
      </c>
    </row>
    <row r="944" spans="1:22" hidden="1" x14ac:dyDescent="0.3">
      <c r="A944">
        <v>22549425</v>
      </c>
      <c r="B944">
        <v>207473</v>
      </c>
      <c r="C944">
        <v>383017</v>
      </c>
      <c r="D944">
        <v>19191</v>
      </c>
      <c r="E944">
        <v>7043</v>
      </c>
      <c r="F944">
        <v>1</v>
      </c>
      <c r="G944">
        <v>0</v>
      </c>
      <c r="H944">
        <v>0</v>
      </c>
      <c r="I944" s="15">
        <v>44979</v>
      </c>
      <c r="J944" s="11">
        <v>44979</v>
      </c>
      <c r="K944">
        <v>6</v>
      </c>
      <c r="L944" t="s">
        <v>311</v>
      </c>
      <c r="M944" t="s">
        <v>39</v>
      </c>
      <c r="N944" t="s">
        <v>17</v>
      </c>
      <c r="O944">
        <v>19191</v>
      </c>
      <c r="P944" t="s">
        <v>21</v>
      </c>
      <c r="Q944">
        <v>12148</v>
      </c>
      <c r="R944" s="16">
        <f>delivered_orders_table[[#This Row],[price]]*delivered_orders_table[[#This Row],[quantity]]</f>
        <v>19191</v>
      </c>
      <c r="V944">
        <v>36546</v>
      </c>
    </row>
    <row r="945" spans="1:22" hidden="1" x14ac:dyDescent="0.3">
      <c r="A945">
        <v>38944689</v>
      </c>
      <c r="B945">
        <v>207473</v>
      </c>
      <c r="C945">
        <v>533025</v>
      </c>
      <c r="D945">
        <v>19737</v>
      </c>
      <c r="E945">
        <v>7043</v>
      </c>
      <c r="F945">
        <v>1</v>
      </c>
      <c r="G945">
        <v>986.85</v>
      </c>
      <c r="H945">
        <v>5</v>
      </c>
      <c r="I945" s="15">
        <v>44980</v>
      </c>
      <c r="J945" s="11">
        <v>44980</v>
      </c>
      <c r="K945">
        <v>5</v>
      </c>
      <c r="L945" t="s">
        <v>311</v>
      </c>
      <c r="M945" t="s">
        <v>39</v>
      </c>
      <c r="N945" t="s">
        <v>15</v>
      </c>
      <c r="O945">
        <v>18750.150000000001</v>
      </c>
      <c r="P945" t="s">
        <v>24</v>
      </c>
      <c r="Q945">
        <v>11707.15</v>
      </c>
      <c r="R945" s="16">
        <f>delivered_orders_table[[#This Row],[price]]*delivered_orders_table[[#This Row],[quantity]]</f>
        <v>19737</v>
      </c>
      <c r="V945">
        <v>18794</v>
      </c>
    </row>
    <row r="946" spans="1:22" hidden="1" x14ac:dyDescent="0.3">
      <c r="A946">
        <v>56920514</v>
      </c>
      <c r="B946">
        <v>207473</v>
      </c>
      <c r="C946">
        <v>824145</v>
      </c>
      <c r="D946">
        <v>9215</v>
      </c>
      <c r="E946">
        <v>7043</v>
      </c>
      <c r="F946">
        <v>2</v>
      </c>
      <c r="G946">
        <v>0</v>
      </c>
      <c r="H946">
        <v>0</v>
      </c>
      <c r="I946" s="15">
        <v>44971</v>
      </c>
      <c r="J946" s="11">
        <v>44971</v>
      </c>
      <c r="K946">
        <v>6</v>
      </c>
      <c r="L946" t="s">
        <v>469</v>
      </c>
      <c r="M946" t="s">
        <v>39</v>
      </c>
      <c r="N946" t="s">
        <v>15</v>
      </c>
      <c r="O946">
        <v>18430</v>
      </c>
      <c r="P946" t="s">
        <v>21</v>
      </c>
      <c r="Q946">
        <v>4344</v>
      </c>
      <c r="R946" s="16">
        <f>delivered_orders_table[[#This Row],[price]]*delivered_orders_table[[#This Row],[quantity]]</f>
        <v>18430</v>
      </c>
      <c r="V946">
        <v>9840</v>
      </c>
    </row>
    <row r="947" spans="1:22" hidden="1" x14ac:dyDescent="0.3">
      <c r="A947">
        <v>85663295</v>
      </c>
      <c r="B947">
        <v>207473</v>
      </c>
      <c r="C947">
        <v>432873</v>
      </c>
      <c r="D947">
        <v>1565</v>
      </c>
      <c r="E947">
        <v>7043</v>
      </c>
      <c r="F947">
        <v>1</v>
      </c>
      <c r="G947">
        <v>0</v>
      </c>
      <c r="H947">
        <v>0</v>
      </c>
      <c r="I947" s="15">
        <v>44972</v>
      </c>
      <c r="J947" s="11">
        <v>44972</v>
      </c>
      <c r="K947">
        <v>5</v>
      </c>
      <c r="L947" t="s">
        <v>469</v>
      </c>
      <c r="M947" t="s">
        <v>39</v>
      </c>
      <c r="N947" t="s">
        <v>15</v>
      </c>
      <c r="O947">
        <v>1565</v>
      </c>
      <c r="P947" t="s">
        <v>23</v>
      </c>
      <c r="Q947">
        <v>-5478</v>
      </c>
      <c r="R947" s="16">
        <f>delivered_orders_table[[#This Row],[price]]*delivered_orders_table[[#This Row],[quantity]]</f>
        <v>1565</v>
      </c>
      <c r="V947">
        <v>12927</v>
      </c>
    </row>
    <row r="948" spans="1:22" hidden="1" x14ac:dyDescent="0.3">
      <c r="A948">
        <v>86960402</v>
      </c>
      <c r="B948">
        <v>207473</v>
      </c>
      <c r="C948">
        <v>963611</v>
      </c>
      <c r="D948">
        <v>12915</v>
      </c>
      <c r="E948">
        <v>7043</v>
      </c>
      <c r="F948">
        <v>2</v>
      </c>
      <c r="G948">
        <v>0</v>
      </c>
      <c r="H948">
        <v>0</v>
      </c>
      <c r="I948" s="15">
        <v>44971</v>
      </c>
      <c r="J948" s="11">
        <v>44971</v>
      </c>
      <c r="K948">
        <v>6</v>
      </c>
      <c r="L948" t="s">
        <v>469</v>
      </c>
      <c r="M948" t="s">
        <v>39</v>
      </c>
      <c r="N948" t="s">
        <v>15</v>
      </c>
      <c r="O948">
        <v>25830</v>
      </c>
      <c r="P948" t="s">
        <v>20</v>
      </c>
      <c r="Q948">
        <v>11744</v>
      </c>
      <c r="R948" s="16">
        <f>delivered_orders_table[[#This Row],[price]]*delivered_orders_table[[#This Row],[quantity]]</f>
        <v>25830</v>
      </c>
      <c r="V948">
        <v>15258</v>
      </c>
    </row>
    <row r="949" spans="1:22" hidden="1" x14ac:dyDescent="0.3">
      <c r="A949">
        <v>50559278</v>
      </c>
      <c r="B949">
        <v>207473</v>
      </c>
      <c r="C949">
        <v>233362</v>
      </c>
      <c r="D949">
        <v>8576</v>
      </c>
      <c r="E949">
        <v>7043</v>
      </c>
      <c r="F949">
        <v>2</v>
      </c>
      <c r="G949">
        <v>2572.8000000000002</v>
      </c>
      <c r="H949">
        <v>15</v>
      </c>
      <c r="I949" s="15">
        <v>44962</v>
      </c>
      <c r="J949" s="11">
        <v>44962</v>
      </c>
      <c r="K949">
        <v>2</v>
      </c>
      <c r="L949" t="s">
        <v>147</v>
      </c>
      <c r="M949" t="s">
        <v>39</v>
      </c>
      <c r="N949" t="s">
        <v>15</v>
      </c>
      <c r="O949">
        <v>14579.2</v>
      </c>
      <c r="P949" t="s">
        <v>23</v>
      </c>
      <c r="Q949">
        <v>493.2</v>
      </c>
      <c r="R949" s="16">
        <f>delivered_orders_table[[#This Row],[price]]*delivered_orders_table[[#This Row],[quantity]]</f>
        <v>17152</v>
      </c>
      <c r="V949">
        <v>26050</v>
      </c>
    </row>
    <row r="950" spans="1:22" hidden="1" x14ac:dyDescent="0.3">
      <c r="A950">
        <v>37888820</v>
      </c>
      <c r="B950">
        <v>207473</v>
      </c>
      <c r="C950">
        <v>784646</v>
      </c>
      <c r="D950">
        <v>13732</v>
      </c>
      <c r="E950">
        <v>7043</v>
      </c>
      <c r="F950">
        <v>1</v>
      </c>
      <c r="G950">
        <v>0</v>
      </c>
      <c r="H950">
        <v>0</v>
      </c>
      <c r="I950" s="15">
        <v>44969</v>
      </c>
      <c r="J950" s="11">
        <v>44969</v>
      </c>
      <c r="K950">
        <v>6</v>
      </c>
      <c r="L950" t="s">
        <v>439</v>
      </c>
      <c r="M950" t="s">
        <v>39</v>
      </c>
      <c r="N950" t="s">
        <v>15</v>
      </c>
      <c r="O950">
        <v>13732</v>
      </c>
      <c r="P950" t="s">
        <v>23</v>
      </c>
      <c r="Q950">
        <v>6689</v>
      </c>
      <c r="R950" s="16">
        <f>delivered_orders_table[[#This Row],[price]]*delivered_orders_table[[#This Row],[quantity]]</f>
        <v>13732</v>
      </c>
      <c r="V950">
        <v>26570</v>
      </c>
    </row>
    <row r="951" spans="1:22" hidden="1" x14ac:dyDescent="0.3">
      <c r="A951">
        <v>54446182</v>
      </c>
      <c r="B951">
        <v>207473</v>
      </c>
      <c r="C951">
        <v>687546</v>
      </c>
      <c r="D951">
        <v>14980</v>
      </c>
      <c r="E951">
        <v>7043</v>
      </c>
      <c r="F951">
        <v>1</v>
      </c>
      <c r="G951">
        <v>0</v>
      </c>
      <c r="H951">
        <v>0</v>
      </c>
      <c r="I951" s="15">
        <v>44960</v>
      </c>
      <c r="J951" s="11">
        <v>44960</v>
      </c>
      <c r="K951">
        <v>7</v>
      </c>
      <c r="L951" t="s">
        <v>356</v>
      </c>
      <c r="M951" t="s">
        <v>39</v>
      </c>
      <c r="N951" t="s">
        <v>15</v>
      </c>
      <c r="O951">
        <v>14980</v>
      </c>
      <c r="P951" t="s">
        <v>22</v>
      </c>
      <c r="Q951">
        <v>7937</v>
      </c>
      <c r="R951" s="16">
        <f>delivered_orders_table[[#This Row],[price]]*delivered_orders_table[[#This Row],[quantity]]</f>
        <v>14980</v>
      </c>
      <c r="V951">
        <v>39048</v>
      </c>
    </row>
    <row r="952" spans="1:22" hidden="1" x14ac:dyDescent="0.3">
      <c r="A952">
        <v>56815569</v>
      </c>
      <c r="B952">
        <v>809570</v>
      </c>
      <c r="C952">
        <v>316683</v>
      </c>
      <c r="D952">
        <v>14626</v>
      </c>
      <c r="E952">
        <v>10780</v>
      </c>
      <c r="F952">
        <v>2</v>
      </c>
      <c r="G952">
        <v>2925.2</v>
      </c>
      <c r="H952">
        <v>10</v>
      </c>
      <c r="I952" s="15">
        <v>44970</v>
      </c>
      <c r="J952" s="11">
        <v>44970</v>
      </c>
      <c r="K952">
        <v>4</v>
      </c>
      <c r="L952" t="s">
        <v>337</v>
      </c>
      <c r="M952" t="s">
        <v>39</v>
      </c>
      <c r="N952" t="s">
        <v>15</v>
      </c>
      <c r="O952">
        <v>26326.799999999999</v>
      </c>
      <c r="P952" t="s">
        <v>22</v>
      </c>
      <c r="Q952">
        <v>4766.8</v>
      </c>
      <c r="R952" s="16">
        <f>delivered_orders_table[[#This Row],[price]]*delivered_orders_table[[#This Row],[quantity]]</f>
        <v>29252</v>
      </c>
      <c r="V952">
        <v>17520</v>
      </c>
    </row>
    <row r="953" spans="1:22" hidden="1" x14ac:dyDescent="0.3">
      <c r="A953">
        <v>76980546</v>
      </c>
      <c r="B953">
        <v>809570</v>
      </c>
      <c r="C953">
        <v>616760</v>
      </c>
      <c r="D953">
        <v>15658</v>
      </c>
      <c r="E953">
        <v>10780</v>
      </c>
      <c r="F953">
        <v>1</v>
      </c>
      <c r="G953">
        <v>782.9</v>
      </c>
      <c r="H953">
        <v>5</v>
      </c>
      <c r="I953" s="15">
        <v>44973</v>
      </c>
      <c r="J953" s="11">
        <v>44973</v>
      </c>
      <c r="K953">
        <v>5</v>
      </c>
      <c r="L953" t="s">
        <v>141</v>
      </c>
      <c r="M953" t="s">
        <v>39</v>
      </c>
      <c r="N953" t="s">
        <v>16</v>
      </c>
      <c r="O953">
        <v>14875.1</v>
      </c>
      <c r="P953" t="s">
        <v>21</v>
      </c>
      <c r="Q953">
        <v>4095.1</v>
      </c>
      <c r="R953" s="16">
        <f>delivered_orders_table[[#This Row],[price]]*delivered_orders_table[[#This Row],[quantity]]</f>
        <v>15658</v>
      </c>
      <c r="V953">
        <v>16735</v>
      </c>
    </row>
    <row r="954" spans="1:22" hidden="1" x14ac:dyDescent="0.3">
      <c r="A954">
        <v>16408822</v>
      </c>
      <c r="B954">
        <v>809570</v>
      </c>
      <c r="C954">
        <v>365860</v>
      </c>
      <c r="D954">
        <v>10941</v>
      </c>
      <c r="E954">
        <v>10780</v>
      </c>
      <c r="F954">
        <v>1</v>
      </c>
      <c r="G954">
        <v>0</v>
      </c>
      <c r="H954">
        <v>0</v>
      </c>
      <c r="I954" s="15">
        <v>44977</v>
      </c>
      <c r="J954" s="11">
        <v>44977</v>
      </c>
      <c r="K954">
        <v>4</v>
      </c>
      <c r="L954" t="s">
        <v>232</v>
      </c>
      <c r="M954" t="s">
        <v>39</v>
      </c>
      <c r="N954" t="s">
        <v>18</v>
      </c>
      <c r="O954">
        <v>10941</v>
      </c>
      <c r="P954" t="s">
        <v>22</v>
      </c>
      <c r="Q954">
        <v>161</v>
      </c>
      <c r="R954" s="16">
        <f>delivered_orders_table[[#This Row],[price]]*delivered_orders_table[[#This Row],[quantity]]</f>
        <v>10941</v>
      </c>
      <c r="V954">
        <v>15408</v>
      </c>
    </row>
    <row r="955" spans="1:22" hidden="1" x14ac:dyDescent="0.3">
      <c r="A955">
        <v>46173157</v>
      </c>
      <c r="B955">
        <v>809570</v>
      </c>
      <c r="C955">
        <v>600112</v>
      </c>
      <c r="D955">
        <v>16111</v>
      </c>
      <c r="E955">
        <v>10780</v>
      </c>
      <c r="F955">
        <v>1</v>
      </c>
      <c r="G955">
        <v>805.55</v>
      </c>
      <c r="H955">
        <v>5</v>
      </c>
      <c r="I955" s="15">
        <v>44964</v>
      </c>
      <c r="J955" s="11">
        <v>44964</v>
      </c>
      <c r="K955">
        <v>1</v>
      </c>
      <c r="L955" t="s">
        <v>148</v>
      </c>
      <c r="M955" t="s">
        <v>39</v>
      </c>
      <c r="N955" t="s">
        <v>17</v>
      </c>
      <c r="O955">
        <v>15305.45</v>
      </c>
      <c r="P955" t="s">
        <v>23</v>
      </c>
      <c r="Q955">
        <v>4525.45</v>
      </c>
      <c r="R955" s="16">
        <f>delivered_orders_table[[#This Row],[price]]*delivered_orders_table[[#This Row],[quantity]]</f>
        <v>16111</v>
      </c>
      <c r="V955">
        <v>39792</v>
      </c>
    </row>
    <row r="956" spans="1:22" hidden="1" x14ac:dyDescent="0.3">
      <c r="A956">
        <v>47945817</v>
      </c>
      <c r="B956">
        <v>809570</v>
      </c>
      <c r="C956">
        <v>414498</v>
      </c>
      <c r="D956">
        <v>8318</v>
      </c>
      <c r="E956">
        <v>10780</v>
      </c>
      <c r="F956">
        <v>4</v>
      </c>
      <c r="G956">
        <v>0</v>
      </c>
      <c r="H956">
        <v>0</v>
      </c>
      <c r="I956" s="15">
        <v>44975</v>
      </c>
      <c r="J956" s="11">
        <v>44975</v>
      </c>
      <c r="K956">
        <v>1</v>
      </c>
      <c r="L956" t="s">
        <v>508</v>
      </c>
      <c r="M956" t="s">
        <v>39</v>
      </c>
      <c r="N956" t="s">
        <v>17</v>
      </c>
      <c r="O956">
        <v>33272</v>
      </c>
      <c r="P956" t="s">
        <v>20</v>
      </c>
      <c r="Q956">
        <v>-9848</v>
      </c>
      <c r="R956" s="16">
        <f>delivered_orders_table[[#This Row],[price]]*delivered_orders_table[[#This Row],[quantity]]</f>
        <v>33272</v>
      </c>
      <c r="V956">
        <v>1931</v>
      </c>
    </row>
    <row r="957" spans="1:22" hidden="1" x14ac:dyDescent="0.3">
      <c r="A957">
        <v>67062156</v>
      </c>
      <c r="B957">
        <v>809570</v>
      </c>
      <c r="C957">
        <v>817661</v>
      </c>
      <c r="D957">
        <v>10747</v>
      </c>
      <c r="E957">
        <v>10780</v>
      </c>
      <c r="F957">
        <v>1</v>
      </c>
      <c r="G957">
        <v>0</v>
      </c>
      <c r="H957">
        <v>0</v>
      </c>
      <c r="I957" s="15">
        <v>44971</v>
      </c>
      <c r="J957" s="11">
        <v>44971</v>
      </c>
      <c r="K957">
        <v>3</v>
      </c>
      <c r="L957" t="s">
        <v>337</v>
      </c>
      <c r="M957" t="s">
        <v>39</v>
      </c>
      <c r="N957" t="s">
        <v>16</v>
      </c>
      <c r="O957">
        <v>10747</v>
      </c>
      <c r="P957" t="s">
        <v>21</v>
      </c>
      <c r="Q957">
        <v>-33</v>
      </c>
      <c r="R957" s="16">
        <f>delivered_orders_table[[#This Row],[price]]*delivered_orders_table[[#This Row],[quantity]]</f>
        <v>10747</v>
      </c>
      <c r="V957">
        <v>2019</v>
      </c>
    </row>
    <row r="958" spans="1:22" hidden="1" x14ac:dyDescent="0.3">
      <c r="A958">
        <v>45594597</v>
      </c>
      <c r="B958">
        <v>809570</v>
      </c>
      <c r="C958">
        <v>524703</v>
      </c>
      <c r="D958">
        <v>6368</v>
      </c>
      <c r="E958">
        <v>10780</v>
      </c>
      <c r="F958">
        <v>1</v>
      </c>
      <c r="G958">
        <v>318.39999999999998</v>
      </c>
      <c r="H958">
        <v>5</v>
      </c>
      <c r="I958" s="15">
        <v>44961</v>
      </c>
      <c r="J958" s="11">
        <v>44961</v>
      </c>
      <c r="K958">
        <v>4</v>
      </c>
      <c r="L958" t="s">
        <v>148</v>
      </c>
      <c r="M958" t="s">
        <v>39</v>
      </c>
      <c r="N958" t="s">
        <v>15</v>
      </c>
      <c r="O958">
        <v>6049.6</v>
      </c>
      <c r="P958" t="s">
        <v>23</v>
      </c>
      <c r="Q958">
        <v>-4730.3999999999996</v>
      </c>
      <c r="R958" s="16">
        <f>delivered_orders_table[[#This Row],[price]]*delivered_orders_table[[#This Row],[quantity]]</f>
        <v>6368</v>
      </c>
      <c r="V958">
        <v>19572</v>
      </c>
    </row>
    <row r="959" spans="1:22" x14ac:dyDescent="0.3">
      <c r="A959">
        <v>75478707</v>
      </c>
      <c r="B959">
        <v>876646</v>
      </c>
      <c r="C959">
        <v>489279</v>
      </c>
      <c r="D959">
        <v>18463</v>
      </c>
      <c r="E959">
        <v>14603</v>
      </c>
      <c r="F959">
        <v>1</v>
      </c>
      <c r="G959">
        <v>923.15</v>
      </c>
      <c r="H959">
        <v>5</v>
      </c>
      <c r="I959" s="15">
        <v>44969</v>
      </c>
      <c r="J959" s="11">
        <v>44969</v>
      </c>
      <c r="K959">
        <v>7</v>
      </c>
      <c r="L959" t="s">
        <v>508</v>
      </c>
      <c r="M959" t="s">
        <v>39</v>
      </c>
      <c r="N959" t="s">
        <v>15</v>
      </c>
      <c r="O959">
        <v>17539.849999999999</v>
      </c>
      <c r="P959" t="s">
        <v>23</v>
      </c>
      <c r="Q959">
        <v>2936.85</v>
      </c>
      <c r="R959" s="16">
        <f>delivered_orders_table[[#This Row],[price]]*delivered_orders_table[[#This Row],[quantity]]</f>
        <v>18463</v>
      </c>
      <c r="V959">
        <v>16381</v>
      </c>
    </row>
    <row r="960" spans="1:22" x14ac:dyDescent="0.3">
      <c r="A960">
        <v>39356057</v>
      </c>
      <c r="B960">
        <v>876646</v>
      </c>
      <c r="C960">
        <v>444831</v>
      </c>
      <c r="D960">
        <v>13052</v>
      </c>
      <c r="E960">
        <v>14603</v>
      </c>
      <c r="F960">
        <v>1</v>
      </c>
      <c r="G960">
        <v>0</v>
      </c>
      <c r="H960">
        <v>0</v>
      </c>
      <c r="I960" s="15">
        <v>44969</v>
      </c>
      <c r="J960" s="11">
        <v>44969</v>
      </c>
      <c r="K960">
        <v>6</v>
      </c>
      <c r="L960" t="s">
        <v>439</v>
      </c>
      <c r="M960" t="s">
        <v>39</v>
      </c>
      <c r="N960" t="s">
        <v>17</v>
      </c>
      <c r="O960">
        <v>13052</v>
      </c>
      <c r="P960" t="s">
        <v>21</v>
      </c>
      <c r="Q960">
        <v>-1551</v>
      </c>
      <c r="R960" s="16">
        <f>delivered_orders_table[[#This Row],[price]]*delivered_orders_table[[#This Row],[quantity]]</f>
        <v>13052</v>
      </c>
      <c r="V960">
        <v>19955</v>
      </c>
    </row>
    <row r="961" spans="1:22" x14ac:dyDescent="0.3">
      <c r="A961">
        <v>33954324</v>
      </c>
      <c r="B961">
        <v>876646</v>
      </c>
      <c r="C961">
        <v>447678</v>
      </c>
      <c r="D961">
        <v>8947</v>
      </c>
      <c r="E961">
        <v>14603</v>
      </c>
      <c r="F961">
        <v>1</v>
      </c>
      <c r="G961">
        <v>0</v>
      </c>
      <c r="H961">
        <v>0</v>
      </c>
      <c r="I961" s="15">
        <v>44965</v>
      </c>
      <c r="J961" s="11">
        <v>44965</v>
      </c>
      <c r="K961">
        <v>3</v>
      </c>
      <c r="L961" t="s">
        <v>324</v>
      </c>
      <c r="M961" t="s">
        <v>39</v>
      </c>
      <c r="N961" t="s">
        <v>16</v>
      </c>
      <c r="O961">
        <v>8947</v>
      </c>
      <c r="P961" t="s">
        <v>21</v>
      </c>
      <c r="Q961">
        <v>-5656</v>
      </c>
      <c r="R961" s="16">
        <f>delivered_orders_table[[#This Row],[price]]*delivered_orders_table[[#This Row],[quantity]]</f>
        <v>8947</v>
      </c>
      <c r="V961">
        <v>28608</v>
      </c>
    </row>
    <row r="962" spans="1:22" x14ac:dyDescent="0.3">
      <c r="A962">
        <v>14259382</v>
      </c>
      <c r="B962">
        <v>876646</v>
      </c>
      <c r="C962">
        <v>395984</v>
      </c>
      <c r="D962">
        <v>5952</v>
      </c>
      <c r="E962">
        <v>14603</v>
      </c>
      <c r="F962">
        <v>2</v>
      </c>
      <c r="G962">
        <v>0</v>
      </c>
      <c r="H962">
        <v>0</v>
      </c>
      <c r="I962" s="15">
        <v>44965</v>
      </c>
      <c r="J962" s="11">
        <v>44965</v>
      </c>
      <c r="K962">
        <v>1</v>
      </c>
      <c r="L962" t="s">
        <v>94</v>
      </c>
      <c r="M962" t="s">
        <v>39</v>
      </c>
      <c r="N962" t="s">
        <v>15</v>
      </c>
      <c r="O962">
        <v>11904</v>
      </c>
      <c r="P962" t="s">
        <v>22</v>
      </c>
      <c r="Q962">
        <v>-17302</v>
      </c>
      <c r="R962" s="16">
        <f>delivered_orders_table[[#This Row],[price]]*delivered_orders_table[[#This Row],[quantity]]</f>
        <v>11904</v>
      </c>
      <c r="V962">
        <v>10344</v>
      </c>
    </row>
    <row r="963" spans="1:22" x14ac:dyDescent="0.3">
      <c r="A963">
        <v>14877451</v>
      </c>
      <c r="B963">
        <v>876646</v>
      </c>
      <c r="C963">
        <v>922730</v>
      </c>
      <c r="D963">
        <v>5748</v>
      </c>
      <c r="E963">
        <v>14603</v>
      </c>
      <c r="F963">
        <v>2</v>
      </c>
      <c r="G963">
        <v>0</v>
      </c>
      <c r="H963">
        <v>0</v>
      </c>
      <c r="I963" s="15">
        <v>44962</v>
      </c>
      <c r="J963" s="11">
        <v>44962</v>
      </c>
      <c r="K963">
        <v>4</v>
      </c>
      <c r="L963" t="s">
        <v>94</v>
      </c>
      <c r="M963" t="s">
        <v>39</v>
      </c>
      <c r="N963" t="s">
        <v>15</v>
      </c>
      <c r="O963">
        <v>11496</v>
      </c>
      <c r="P963" t="s">
        <v>23</v>
      </c>
      <c r="Q963">
        <v>-17710</v>
      </c>
      <c r="R963" s="16">
        <f>delivered_orders_table[[#This Row],[price]]*delivered_orders_table[[#This Row],[quantity]]</f>
        <v>11496</v>
      </c>
      <c r="V963">
        <v>18754</v>
      </c>
    </row>
    <row r="964" spans="1:22" x14ac:dyDescent="0.3">
      <c r="A964">
        <v>99068509</v>
      </c>
      <c r="B964">
        <v>876646</v>
      </c>
      <c r="C964">
        <v>448658</v>
      </c>
      <c r="D964">
        <v>13460</v>
      </c>
      <c r="E964">
        <v>14603</v>
      </c>
      <c r="F964">
        <v>1</v>
      </c>
      <c r="G964">
        <v>0</v>
      </c>
      <c r="H964">
        <v>0</v>
      </c>
      <c r="I964" s="15">
        <v>44977</v>
      </c>
      <c r="J964" s="11">
        <v>44977</v>
      </c>
      <c r="K964">
        <v>5</v>
      </c>
      <c r="L964" t="s">
        <v>424</v>
      </c>
      <c r="M964" t="s">
        <v>39</v>
      </c>
      <c r="N964" t="s">
        <v>15</v>
      </c>
      <c r="O964">
        <v>13460</v>
      </c>
      <c r="P964" t="s">
        <v>20</v>
      </c>
      <c r="Q964">
        <v>-1143</v>
      </c>
      <c r="R964" s="16">
        <f>delivered_orders_table[[#This Row],[price]]*delivered_orders_table[[#This Row],[quantity]]</f>
        <v>13460</v>
      </c>
      <c r="V964">
        <v>9874</v>
      </c>
    </row>
    <row r="965" spans="1:22" x14ac:dyDescent="0.3">
      <c r="A965">
        <v>30261159</v>
      </c>
      <c r="B965">
        <v>876646</v>
      </c>
      <c r="C965">
        <v>300979</v>
      </c>
      <c r="D965">
        <v>18695</v>
      </c>
      <c r="E965">
        <v>14603</v>
      </c>
      <c r="F965">
        <v>1</v>
      </c>
      <c r="G965">
        <v>0</v>
      </c>
      <c r="H965">
        <v>0</v>
      </c>
      <c r="I965" s="15">
        <v>44970</v>
      </c>
      <c r="J965" s="11">
        <v>44970</v>
      </c>
      <c r="K965">
        <v>3</v>
      </c>
      <c r="L965" t="s">
        <v>507</v>
      </c>
      <c r="M965" t="s">
        <v>39</v>
      </c>
      <c r="N965" t="s">
        <v>17</v>
      </c>
      <c r="O965">
        <v>18695</v>
      </c>
      <c r="P965" t="s">
        <v>21</v>
      </c>
      <c r="Q965">
        <v>4092</v>
      </c>
      <c r="R965" s="16">
        <f>delivered_orders_table[[#This Row],[price]]*delivered_orders_table[[#This Row],[quantity]]</f>
        <v>18695</v>
      </c>
      <c r="V965">
        <v>56148</v>
      </c>
    </row>
    <row r="966" spans="1:22" x14ac:dyDescent="0.3">
      <c r="A966">
        <v>43642236</v>
      </c>
      <c r="B966">
        <v>876646</v>
      </c>
      <c r="C966">
        <v>283840</v>
      </c>
      <c r="D966">
        <v>17826</v>
      </c>
      <c r="E966">
        <v>14603</v>
      </c>
      <c r="F966">
        <v>1</v>
      </c>
      <c r="G966">
        <v>0</v>
      </c>
      <c r="H966">
        <v>0</v>
      </c>
      <c r="I966" s="15">
        <v>44983</v>
      </c>
      <c r="J966" s="11">
        <v>44983</v>
      </c>
      <c r="K966">
        <v>2</v>
      </c>
      <c r="L966" t="s">
        <v>311</v>
      </c>
      <c r="M966" t="s">
        <v>39</v>
      </c>
      <c r="N966" t="s">
        <v>17</v>
      </c>
      <c r="O966">
        <v>17826</v>
      </c>
      <c r="P966" t="s">
        <v>22</v>
      </c>
      <c r="Q966">
        <v>3223</v>
      </c>
      <c r="R966" s="16">
        <f>delivered_orders_table[[#This Row],[price]]*delivered_orders_table[[#This Row],[quantity]]</f>
        <v>17826</v>
      </c>
      <c r="V966">
        <v>43116</v>
      </c>
    </row>
    <row r="967" spans="1:22" x14ac:dyDescent="0.3">
      <c r="A967">
        <v>48605268</v>
      </c>
      <c r="B967">
        <v>876646</v>
      </c>
      <c r="C967">
        <v>570711</v>
      </c>
      <c r="D967">
        <v>19696</v>
      </c>
      <c r="E967">
        <v>14603</v>
      </c>
      <c r="F967">
        <v>1</v>
      </c>
      <c r="G967">
        <v>1969.6</v>
      </c>
      <c r="H967">
        <v>10</v>
      </c>
      <c r="I967" s="15">
        <v>44969</v>
      </c>
      <c r="J967" s="11">
        <v>44969</v>
      </c>
      <c r="K967">
        <v>3</v>
      </c>
      <c r="L967" t="s">
        <v>120</v>
      </c>
      <c r="M967" t="s">
        <v>39</v>
      </c>
      <c r="N967" t="s">
        <v>18</v>
      </c>
      <c r="O967">
        <v>17726.400000000001</v>
      </c>
      <c r="P967" t="s">
        <v>23</v>
      </c>
      <c r="Q967">
        <v>3123.4</v>
      </c>
      <c r="R967" s="16">
        <f>delivered_orders_table[[#This Row],[price]]*delivered_orders_table[[#This Row],[quantity]]</f>
        <v>19696</v>
      </c>
      <c r="V967">
        <v>25064</v>
      </c>
    </row>
    <row r="968" spans="1:22" hidden="1" x14ac:dyDescent="0.3">
      <c r="A968">
        <v>10695441</v>
      </c>
      <c r="B968">
        <v>671858</v>
      </c>
      <c r="C968">
        <v>514608</v>
      </c>
      <c r="D968">
        <v>6808</v>
      </c>
      <c r="E968">
        <v>5308</v>
      </c>
      <c r="F968">
        <v>4</v>
      </c>
      <c r="G968">
        <v>1361.6</v>
      </c>
      <c r="H968">
        <v>5</v>
      </c>
      <c r="I968" s="15">
        <v>44963</v>
      </c>
      <c r="J968" s="11">
        <v>44963</v>
      </c>
      <c r="K968">
        <v>7</v>
      </c>
      <c r="L968" t="s">
        <v>535</v>
      </c>
      <c r="M968" t="s">
        <v>39</v>
      </c>
      <c r="N968" t="s">
        <v>15</v>
      </c>
      <c r="O968">
        <v>25870.400000000001</v>
      </c>
      <c r="P968" t="s">
        <v>22</v>
      </c>
      <c r="Q968">
        <v>4638.3999999999996</v>
      </c>
      <c r="R968" s="16">
        <f>delivered_orders_table[[#This Row],[price]]*delivered_orders_table[[#This Row],[quantity]]</f>
        <v>27232</v>
      </c>
      <c r="V968">
        <v>6762</v>
      </c>
    </row>
    <row r="969" spans="1:22" hidden="1" x14ac:dyDescent="0.3">
      <c r="A969">
        <v>75746104</v>
      </c>
      <c r="B969">
        <v>671858</v>
      </c>
      <c r="C969">
        <v>759713</v>
      </c>
      <c r="D969">
        <v>15200</v>
      </c>
      <c r="E969">
        <v>5308</v>
      </c>
      <c r="F969">
        <v>3</v>
      </c>
      <c r="G969">
        <v>0</v>
      </c>
      <c r="H969">
        <v>0</v>
      </c>
      <c r="I969" s="15">
        <v>44969</v>
      </c>
      <c r="J969" s="11">
        <v>44969</v>
      </c>
      <c r="K969">
        <v>1</v>
      </c>
      <c r="L969" t="s">
        <v>535</v>
      </c>
      <c r="M969" t="s">
        <v>39</v>
      </c>
      <c r="N969" t="s">
        <v>15</v>
      </c>
      <c r="O969">
        <v>45600</v>
      </c>
      <c r="P969" t="s">
        <v>23</v>
      </c>
      <c r="Q969">
        <v>29676</v>
      </c>
      <c r="R969" s="16">
        <f>delivered_orders_table[[#This Row],[price]]*delivered_orders_table[[#This Row],[quantity]]</f>
        <v>45600</v>
      </c>
      <c r="V969">
        <v>8216</v>
      </c>
    </row>
    <row r="970" spans="1:22" hidden="1" x14ac:dyDescent="0.3">
      <c r="A970">
        <v>93816177</v>
      </c>
      <c r="B970">
        <v>671858</v>
      </c>
      <c r="C970">
        <v>974205</v>
      </c>
      <c r="D970">
        <v>16638</v>
      </c>
      <c r="E970">
        <v>5308</v>
      </c>
      <c r="F970">
        <v>3</v>
      </c>
      <c r="G970">
        <v>4991.3999999999996</v>
      </c>
      <c r="H970">
        <v>10</v>
      </c>
      <c r="I970" s="15">
        <v>44979</v>
      </c>
      <c r="J970" s="11">
        <v>44979</v>
      </c>
      <c r="K970">
        <v>1</v>
      </c>
      <c r="L970" t="s">
        <v>489</v>
      </c>
      <c r="M970" t="s">
        <v>39</v>
      </c>
      <c r="N970" t="s">
        <v>18</v>
      </c>
      <c r="O970">
        <v>44922.6</v>
      </c>
      <c r="P970" t="s">
        <v>21</v>
      </c>
      <c r="Q970">
        <v>28998.6</v>
      </c>
      <c r="R970" s="16">
        <f>delivered_orders_table[[#This Row],[price]]*delivered_orders_table[[#This Row],[quantity]]</f>
        <v>49914</v>
      </c>
      <c r="V970">
        <v>15690</v>
      </c>
    </row>
    <row r="971" spans="1:22" hidden="1" x14ac:dyDescent="0.3">
      <c r="A971">
        <v>31139996</v>
      </c>
      <c r="B971">
        <v>671858</v>
      </c>
      <c r="C971">
        <v>973422</v>
      </c>
      <c r="D971">
        <v>4234</v>
      </c>
      <c r="E971">
        <v>5308</v>
      </c>
      <c r="F971">
        <v>3</v>
      </c>
      <c r="G971">
        <v>0</v>
      </c>
      <c r="H971">
        <v>0</v>
      </c>
      <c r="I971" s="15">
        <v>44960</v>
      </c>
      <c r="J971" s="11">
        <v>44960</v>
      </c>
      <c r="K971">
        <v>5</v>
      </c>
      <c r="L971" t="s">
        <v>148</v>
      </c>
      <c r="M971" t="s">
        <v>39</v>
      </c>
      <c r="N971" t="s">
        <v>16</v>
      </c>
      <c r="O971">
        <v>12702</v>
      </c>
      <c r="P971" t="s">
        <v>24</v>
      </c>
      <c r="Q971">
        <v>-3222</v>
      </c>
      <c r="R971" s="16">
        <f>delivered_orders_table[[#This Row],[price]]*delivered_orders_table[[#This Row],[quantity]]</f>
        <v>12702</v>
      </c>
      <c r="V971">
        <v>19060</v>
      </c>
    </row>
    <row r="972" spans="1:22" hidden="1" x14ac:dyDescent="0.3">
      <c r="A972">
        <v>70387584</v>
      </c>
      <c r="B972">
        <v>671858</v>
      </c>
      <c r="C972">
        <v>267193</v>
      </c>
      <c r="D972">
        <v>2277</v>
      </c>
      <c r="E972">
        <v>5308</v>
      </c>
      <c r="F972">
        <v>2</v>
      </c>
      <c r="G972">
        <v>683.1</v>
      </c>
      <c r="H972">
        <v>15</v>
      </c>
      <c r="I972" s="15">
        <v>44983</v>
      </c>
      <c r="J972" s="11">
        <v>44983</v>
      </c>
      <c r="K972">
        <v>2</v>
      </c>
      <c r="L972" t="s">
        <v>311</v>
      </c>
      <c r="M972" t="s">
        <v>39</v>
      </c>
      <c r="N972" t="s">
        <v>15</v>
      </c>
      <c r="O972">
        <v>3870.9</v>
      </c>
      <c r="P972" t="s">
        <v>22</v>
      </c>
      <c r="Q972">
        <v>-6745.1</v>
      </c>
      <c r="R972" s="16">
        <f>delivered_orders_table[[#This Row],[price]]*delivered_orders_table[[#This Row],[quantity]]</f>
        <v>4554</v>
      </c>
      <c r="V972">
        <v>2254</v>
      </c>
    </row>
    <row r="973" spans="1:22" hidden="1" x14ac:dyDescent="0.3">
      <c r="A973">
        <v>20843514</v>
      </c>
      <c r="B973">
        <v>671858</v>
      </c>
      <c r="C973">
        <v>431522</v>
      </c>
      <c r="D973">
        <v>1987</v>
      </c>
      <c r="E973">
        <v>5308</v>
      </c>
      <c r="F973">
        <v>2</v>
      </c>
      <c r="G973">
        <v>0</v>
      </c>
      <c r="H973">
        <v>0</v>
      </c>
      <c r="I973" s="15">
        <v>44963</v>
      </c>
      <c r="J973" s="11">
        <v>44963</v>
      </c>
      <c r="K973">
        <v>1</v>
      </c>
      <c r="L973" t="s">
        <v>147</v>
      </c>
      <c r="M973" t="s">
        <v>39</v>
      </c>
      <c r="N973" t="s">
        <v>15</v>
      </c>
      <c r="O973">
        <v>3974</v>
      </c>
      <c r="P973" t="s">
        <v>22</v>
      </c>
      <c r="Q973">
        <v>-6642</v>
      </c>
      <c r="R973" s="16">
        <f>delivered_orders_table[[#This Row],[price]]*delivered_orders_table[[#This Row],[quantity]]</f>
        <v>3974</v>
      </c>
      <c r="V973">
        <v>25860</v>
      </c>
    </row>
    <row r="974" spans="1:22" hidden="1" x14ac:dyDescent="0.3">
      <c r="A974">
        <v>27637794</v>
      </c>
      <c r="B974">
        <v>671858</v>
      </c>
      <c r="C974">
        <v>361395</v>
      </c>
      <c r="D974">
        <v>12946</v>
      </c>
      <c r="E974">
        <v>5308</v>
      </c>
      <c r="F974">
        <v>1</v>
      </c>
      <c r="G974">
        <v>0</v>
      </c>
      <c r="H974">
        <v>0</v>
      </c>
      <c r="I974" s="15">
        <v>44967</v>
      </c>
      <c r="J974" s="11">
        <v>44967</v>
      </c>
      <c r="K974">
        <v>5</v>
      </c>
      <c r="L974" t="s">
        <v>120</v>
      </c>
      <c r="M974" t="s">
        <v>39</v>
      </c>
      <c r="N974" t="s">
        <v>15</v>
      </c>
      <c r="O974">
        <v>12946</v>
      </c>
      <c r="P974" t="s">
        <v>20</v>
      </c>
      <c r="Q974">
        <v>7638</v>
      </c>
      <c r="R974" s="16">
        <f>delivered_orders_table[[#This Row],[price]]*delivered_orders_table[[#This Row],[quantity]]</f>
        <v>12946</v>
      </c>
      <c r="V974">
        <v>6619</v>
      </c>
    </row>
    <row r="975" spans="1:22" hidden="1" x14ac:dyDescent="0.3">
      <c r="A975">
        <v>31367172</v>
      </c>
      <c r="B975">
        <v>671858</v>
      </c>
      <c r="C975">
        <v>978427</v>
      </c>
      <c r="D975">
        <v>1312</v>
      </c>
      <c r="E975">
        <v>5308</v>
      </c>
      <c r="F975">
        <v>1</v>
      </c>
      <c r="G975">
        <v>65.599999999999994</v>
      </c>
      <c r="H975">
        <v>5</v>
      </c>
      <c r="I975" s="15">
        <v>44972</v>
      </c>
      <c r="J975" s="11">
        <v>44972</v>
      </c>
      <c r="K975">
        <v>7</v>
      </c>
      <c r="L975" t="s">
        <v>333</v>
      </c>
      <c r="M975" t="s">
        <v>39</v>
      </c>
      <c r="N975" t="s">
        <v>15</v>
      </c>
      <c r="O975">
        <v>1246.4000000000001</v>
      </c>
      <c r="P975" t="s">
        <v>22</v>
      </c>
      <c r="Q975">
        <v>-4061.6</v>
      </c>
      <c r="R975" s="16">
        <f>delivered_orders_table[[#This Row],[price]]*delivered_orders_table[[#This Row],[quantity]]</f>
        <v>1312</v>
      </c>
      <c r="V975">
        <v>30147</v>
      </c>
    </row>
    <row r="976" spans="1:22" hidden="1" x14ac:dyDescent="0.3">
      <c r="A976">
        <v>75609379</v>
      </c>
      <c r="B976">
        <v>191161</v>
      </c>
      <c r="C976">
        <v>215440</v>
      </c>
      <c r="D976">
        <v>6561</v>
      </c>
      <c r="E976">
        <v>2243</v>
      </c>
      <c r="F976">
        <v>1</v>
      </c>
      <c r="G976">
        <v>328.05</v>
      </c>
      <c r="H976">
        <v>5</v>
      </c>
      <c r="I976" s="15">
        <v>44976</v>
      </c>
      <c r="J976" s="11">
        <v>44976</v>
      </c>
      <c r="K976">
        <v>7</v>
      </c>
      <c r="L976" t="s">
        <v>233</v>
      </c>
      <c r="M976" t="s">
        <v>39</v>
      </c>
      <c r="N976" t="s">
        <v>15</v>
      </c>
      <c r="O976">
        <v>6232.95</v>
      </c>
      <c r="P976" t="s">
        <v>21</v>
      </c>
      <c r="Q976">
        <v>3989.95</v>
      </c>
      <c r="R976" s="16">
        <f>delivered_orders_table[[#This Row],[price]]*delivered_orders_table[[#This Row],[quantity]]</f>
        <v>6561</v>
      </c>
      <c r="V976">
        <v>22768</v>
      </c>
    </row>
    <row r="977" spans="1:22" hidden="1" x14ac:dyDescent="0.3">
      <c r="A977">
        <v>85776373</v>
      </c>
      <c r="B977">
        <v>191161</v>
      </c>
      <c r="C977">
        <v>778923</v>
      </c>
      <c r="D977">
        <v>9375</v>
      </c>
      <c r="E977">
        <v>2243</v>
      </c>
      <c r="F977">
        <v>2</v>
      </c>
      <c r="G977">
        <v>1875</v>
      </c>
      <c r="H977">
        <v>10</v>
      </c>
      <c r="I977" s="15">
        <v>44976</v>
      </c>
      <c r="J977" s="11">
        <v>44976</v>
      </c>
      <c r="K977">
        <v>3</v>
      </c>
      <c r="L977" t="s">
        <v>333</v>
      </c>
      <c r="M977" t="s">
        <v>39</v>
      </c>
      <c r="N977" t="s">
        <v>18</v>
      </c>
      <c r="O977">
        <v>16875</v>
      </c>
      <c r="P977" t="s">
        <v>23</v>
      </c>
      <c r="Q977">
        <v>12389</v>
      </c>
      <c r="R977" s="16">
        <f>delivered_orders_table[[#This Row],[price]]*delivered_orders_table[[#This Row],[quantity]]</f>
        <v>18750</v>
      </c>
      <c r="V977">
        <v>36258</v>
      </c>
    </row>
    <row r="978" spans="1:22" hidden="1" x14ac:dyDescent="0.3">
      <c r="A978">
        <v>82503409</v>
      </c>
      <c r="B978">
        <v>191161</v>
      </c>
      <c r="C978">
        <v>583010</v>
      </c>
      <c r="D978">
        <v>3297</v>
      </c>
      <c r="E978">
        <v>2243</v>
      </c>
      <c r="F978">
        <v>1</v>
      </c>
      <c r="G978">
        <v>0</v>
      </c>
      <c r="H978">
        <v>0</v>
      </c>
      <c r="I978" s="15">
        <v>44958</v>
      </c>
      <c r="J978" s="11">
        <v>44958</v>
      </c>
      <c r="K978">
        <v>4</v>
      </c>
      <c r="L978" t="s">
        <v>262</v>
      </c>
      <c r="M978" t="s">
        <v>39</v>
      </c>
      <c r="N978" t="s">
        <v>15</v>
      </c>
      <c r="O978">
        <v>3297</v>
      </c>
      <c r="P978" t="s">
        <v>23</v>
      </c>
      <c r="Q978">
        <v>1054</v>
      </c>
      <c r="R978" s="16">
        <f>delivered_orders_table[[#This Row],[price]]*delivered_orders_table[[#This Row],[quantity]]</f>
        <v>3297</v>
      </c>
      <c r="V978">
        <v>27106</v>
      </c>
    </row>
    <row r="979" spans="1:22" hidden="1" x14ac:dyDescent="0.3">
      <c r="A979">
        <v>87149951</v>
      </c>
      <c r="B979">
        <v>191161</v>
      </c>
      <c r="C979">
        <v>352901</v>
      </c>
      <c r="D979">
        <v>4170</v>
      </c>
      <c r="E979">
        <v>2243</v>
      </c>
      <c r="F979">
        <v>1</v>
      </c>
      <c r="G979">
        <v>0</v>
      </c>
      <c r="H979">
        <v>0</v>
      </c>
      <c r="I979" s="15">
        <v>44981</v>
      </c>
      <c r="J979" s="11">
        <v>44981</v>
      </c>
      <c r="K979">
        <v>3</v>
      </c>
      <c r="L979" t="s">
        <v>269</v>
      </c>
      <c r="M979" t="s">
        <v>39</v>
      </c>
      <c r="N979" t="s">
        <v>15</v>
      </c>
      <c r="O979">
        <v>4170</v>
      </c>
      <c r="P979" t="s">
        <v>23</v>
      </c>
      <c r="Q979">
        <v>1927</v>
      </c>
      <c r="R979" s="16">
        <f>delivered_orders_table[[#This Row],[price]]*delivered_orders_table[[#This Row],[quantity]]</f>
        <v>4170</v>
      </c>
      <c r="V979">
        <v>12740</v>
      </c>
    </row>
    <row r="980" spans="1:22" hidden="1" x14ac:dyDescent="0.3">
      <c r="A980">
        <v>48658617</v>
      </c>
      <c r="B980">
        <v>191161</v>
      </c>
      <c r="C980">
        <v>514608</v>
      </c>
      <c r="D980">
        <v>19074</v>
      </c>
      <c r="E980">
        <v>2243</v>
      </c>
      <c r="F980">
        <v>1</v>
      </c>
      <c r="G980">
        <v>0</v>
      </c>
      <c r="H980">
        <v>0</v>
      </c>
      <c r="I980" s="15">
        <v>44954</v>
      </c>
      <c r="J980" s="11">
        <v>44954</v>
      </c>
      <c r="K980">
        <v>6</v>
      </c>
      <c r="L980" t="s">
        <v>353</v>
      </c>
      <c r="M980" t="s">
        <v>39</v>
      </c>
      <c r="N980" t="s">
        <v>17</v>
      </c>
      <c r="O980">
        <v>19074</v>
      </c>
      <c r="P980" t="s">
        <v>22</v>
      </c>
      <c r="Q980">
        <v>16831</v>
      </c>
      <c r="R980" s="16">
        <f>delivered_orders_table[[#This Row],[price]]*delivered_orders_table[[#This Row],[quantity]]</f>
        <v>19074</v>
      </c>
      <c r="V980">
        <v>35688</v>
      </c>
    </row>
    <row r="981" spans="1:22" hidden="1" x14ac:dyDescent="0.3">
      <c r="A981">
        <v>71028710</v>
      </c>
      <c r="B981">
        <v>191161</v>
      </c>
      <c r="C981">
        <v>447259</v>
      </c>
      <c r="D981">
        <v>3213</v>
      </c>
      <c r="E981">
        <v>2243</v>
      </c>
      <c r="F981">
        <v>2</v>
      </c>
      <c r="G981">
        <v>321.3</v>
      </c>
      <c r="H981">
        <v>5</v>
      </c>
      <c r="I981" s="15">
        <v>44974</v>
      </c>
      <c r="J981" s="11">
        <v>44974</v>
      </c>
      <c r="K981">
        <v>3</v>
      </c>
      <c r="L981" t="s">
        <v>469</v>
      </c>
      <c r="M981" t="s">
        <v>39</v>
      </c>
      <c r="N981" t="s">
        <v>15</v>
      </c>
      <c r="O981">
        <v>6104.7</v>
      </c>
      <c r="P981" t="s">
        <v>22</v>
      </c>
      <c r="Q981">
        <v>1618.7</v>
      </c>
      <c r="R981" s="16">
        <f>delivered_orders_table[[#This Row],[price]]*delivered_orders_table[[#This Row],[quantity]]</f>
        <v>6426</v>
      </c>
      <c r="V981">
        <v>21900</v>
      </c>
    </row>
    <row r="982" spans="1:22" hidden="1" x14ac:dyDescent="0.3">
      <c r="A982">
        <v>61053877</v>
      </c>
      <c r="B982">
        <v>191161</v>
      </c>
      <c r="C982">
        <v>784646</v>
      </c>
      <c r="D982">
        <v>18876</v>
      </c>
      <c r="E982">
        <v>2243</v>
      </c>
      <c r="F982">
        <v>1</v>
      </c>
      <c r="G982">
        <v>0</v>
      </c>
      <c r="H982">
        <v>0</v>
      </c>
      <c r="I982" s="15">
        <v>44956</v>
      </c>
      <c r="J982" s="11">
        <v>44956</v>
      </c>
      <c r="K982">
        <v>6</v>
      </c>
      <c r="L982" t="s">
        <v>262</v>
      </c>
      <c r="M982" t="s">
        <v>39</v>
      </c>
      <c r="N982" t="s">
        <v>15</v>
      </c>
      <c r="O982">
        <v>18876</v>
      </c>
      <c r="P982" t="s">
        <v>20</v>
      </c>
      <c r="Q982">
        <v>16633</v>
      </c>
      <c r="R982" s="16">
        <f>delivered_orders_table[[#This Row],[price]]*delivered_orders_table[[#This Row],[quantity]]</f>
        <v>18876</v>
      </c>
      <c r="V982">
        <v>13812</v>
      </c>
    </row>
    <row r="983" spans="1:22" hidden="1" x14ac:dyDescent="0.3">
      <c r="A983">
        <v>99038526</v>
      </c>
      <c r="B983">
        <v>191161</v>
      </c>
      <c r="C983">
        <v>834924</v>
      </c>
      <c r="D983">
        <v>10786</v>
      </c>
      <c r="E983">
        <v>2243</v>
      </c>
      <c r="F983">
        <v>4</v>
      </c>
      <c r="G983">
        <v>0</v>
      </c>
      <c r="H983">
        <v>0</v>
      </c>
      <c r="I983" s="15">
        <v>44955</v>
      </c>
      <c r="J983" s="11">
        <v>44955</v>
      </c>
      <c r="K983">
        <v>7</v>
      </c>
      <c r="L983" t="s">
        <v>262</v>
      </c>
      <c r="M983" t="s">
        <v>39</v>
      </c>
      <c r="N983" t="s">
        <v>16</v>
      </c>
      <c r="O983">
        <v>43144</v>
      </c>
      <c r="P983" t="s">
        <v>21</v>
      </c>
      <c r="Q983">
        <v>34172</v>
      </c>
      <c r="R983" s="16">
        <f>delivered_orders_table[[#This Row],[price]]*delivered_orders_table[[#This Row],[quantity]]</f>
        <v>43144</v>
      </c>
      <c r="V983">
        <v>7816</v>
      </c>
    </row>
    <row r="984" spans="1:22" hidden="1" x14ac:dyDescent="0.3">
      <c r="A984">
        <v>56676884</v>
      </c>
      <c r="B984">
        <v>719176</v>
      </c>
      <c r="C984">
        <v>606216</v>
      </c>
      <c r="D984">
        <v>17462</v>
      </c>
      <c r="E984">
        <v>819</v>
      </c>
      <c r="F984">
        <v>2</v>
      </c>
      <c r="G984">
        <v>0</v>
      </c>
      <c r="H984">
        <v>0</v>
      </c>
      <c r="I984" s="15">
        <v>44976</v>
      </c>
      <c r="J984" s="11">
        <v>44976</v>
      </c>
      <c r="K984">
        <v>7</v>
      </c>
      <c r="L984" t="s">
        <v>233</v>
      </c>
      <c r="M984" t="s">
        <v>39</v>
      </c>
      <c r="N984" t="s">
        <v>152</v>
      </c>
      <c r="O984">
        <v>34924</v>
      </c>
      <c r="P984" t="s">
        <v>20</v>
      </c>
      <c r="Q984">
        <v>33286</v>
      </c>
      <c r="R984" s="16">
        <f>delivered_orders_table[[#This Row],[price]]*delivered_orders_table[[#This Row],[quantity]]</f>
        <v>34924</v>
      </c>
      <c r="V984">
        <v>8469</v>
      </c>
    </row>
    <row r="985" spans="1:22" hidden="1" x14ac:dyDescent="0.3">
      <c r="A985">
        <v>85227370</v>
      </c>
      <c r="B985">
        <v>719176</v>
      </c>
      <c r="C985">
        <v>291061</v>
      </c>
      <c r="D985">
        <v>14881</v>
      </c>
      <c r="E985">
        <v>819</v>
      </c>
      <c r="F985">
        <v>1</v>
      </c>
      <c r="G985">
        <v>0</v>
      </c>
      <c r="H985">
        <v>0</v>
      </c>
      <c r="I985" s="15">
        <v>44972</v>
      </c>
      <c r="J985" s="11">
        <v>44972</v>
      </c>
      <c r="K985">
        <v>5</v>
      </c>
      <c r="L985" t="s">
        <v>469</v>
      </c>
      <c r="M985" t="s">
        <v>39</v>
      </c>
      <c r="N985" t="s">
        <v>17</v>
      </c>
      <c r="O985">
        <v>14881</v>
      </c>
      <c r="P985" t="s">
        <v>20</v>
      </c>
      <c r="Q985">
        <v>14062</v>
      </c>
      <c r="R985" s="16">
        <f>delivered_orders_table[[#This Row],[price]]*delivered_orders_table[[#This Row],[quantity]]</f>
        <v>14881</v>
      </c>
      <c r="V985">
        <v>10218</v>
      </c>
    </row>
    <row r="986" spans="1:22" hidden="1" x14ac:dyDescent="0.3">
      <c r="A986">
        <v>92284610</v>
      </c>
      <c r="B986">
        <v>719176</v>
      </c>
      <c r="C986">
        <v>459168</v>
      </c>
      <c r="D986">
        <v>6037</v>
      </c>
      <c r="E986">
        <v>819</v>
      </c>
      <c r="F986">
        <v>1</v>
      </c>
      <c r="G986">
        <v>0</v>
      </c>
      <c r="H986">
        <v>0</v>
      </c>
      <c r="I986" s="15">
        <v>44976</v>
      </c>
      <c r="J986" s="11">
        <v>44976</v>
      </c>
      <c r="K986">
        <v>1</v>
      </c>
      <c r="L986" t="s">
        <v>469</v>
      </c>
      <c r="M986" t="s">
        <v>39</v>
      </c>
      <c r="N986" t="s">
        <v>17</v>
      </c>
      <c r="O986">
        <v>6037</v>
      </c>
      <c r="P986" t="s">
        <v>22</v>
      </c>
      <c r="Q986">
        <v>5218</v>
      </c>
      <c r="R986" s="16">
        <f>delivered_orders_table[[#This Row],[price]]*delivered_orders_table[[#This Row],[quantity]]</f>
        <v>6037</v>
      </c>
      <c r="V986">
        <v>2232</v>
      </c>
    </row>
    <row r="987" spans="1:22" hidden="1" x14ac:dyDescent="0.3">
      <c r="A987">
        <v>46836194</v>
      </c>
      <c r="B987">
        <v>719176</v>
      </c>
      <c r="C987">
        <v>485353</v>
      </c>
      <c r="D987">
        <v>10459</v>
      </c>
      <c r="E987">
        <v>819</v>
      </c>
      <c r="F987">
        <v>1</v>
      </c>
      <c r="G987">
        <v>0</v>
      </c>
      <c r="H987">
        <v>0</v>
      </c>
      <c r="I987" s="15">
        <v>44968</v>
      </c>
      <c r="J987" s="11">
        <v>44968</v>
      </c>
      <c r="K987">
        <v>5</v>
      </c>
      <c r="L987" t="s">
        <v>507</v>
      </c>
      <c r="M987" t="s">
        <v>39</v>
      </c>
      <c r="N987" t="s">
        <v>15</v>
      </c>
      <c r="O987">
        <v>10459</v>
      </c>
      <c r="P987" t="s">
        <v>20</v>
      </c>
      <c r="Q987">
        <v>9640</v>
      </c>
      <c r="R987" s="16">
        <f>delivered_orders_table[[#This Row],[price]]*delivered_orders_table[[#This Row],[quantity]]</f>
        <v>10459</v>
      </c>
      <c r="V987">
        <v>26066</v>
      </c>
    </row>
    <row r="988" spans="1:22" hidden="1" x14ac:dyDescent="0.3">
      <c r="A988">
        <v>51464269</v>
      </c>
      <c r="B988">
        <v>719176</v>
      </c>
      <c r="C988">
        <v>387588</v>
      </c>
      <c r="D988">
        <v>9668</v>
      </c>
      <c r="E988">
        <v>819</v>
      </c>
      <c r="F988">
        <v>1</v>
      </c>
      <c r="G988">
        <v>483.4</v>
      </c>
      <c r="H988">
        <v>5</v>
      </c>
      <c r="I988" s="15">
        <v>44952</v>
      </c>
      <c r="J988" s="11">
        <v>44952</v>
      </c>
      <c r="K988">
        <v>6</v>
      </c>
      <c r="L988" t="s">
        <v>490</v>
      </c>
      <c r="M988" t="s">
        <v>39</v>
      </c>
      <c r="N988" t="s">
        <v>15</v>
      </c>
      <c r="O988">
        <v>9184.6</v>
      </c>
      <c r="P988" t="s">
        <v>22</v>
      </c>
      <c r="Q988">
        <v>8365.6</v>
      </c>
      <c r="R988" s="16">
        <f>delivered_orders_table[[#This Row],[price]]*delivered_orders_table[[#This Row],[quantity]]</f>
        <v>9668</v>
      </c>
      <c r="V988">
        <v>37788</v>
      </c>
    </row>
    <row r="989" spans="1:22" hidden="1" x14ac:dyDescent="0.3">
      <c r="A989">
        <v>67276174</v>
      </c>
      <c r="B989">
        <v>719176</v>
      </c>
      <c r="C989">
        <v>436540</v>
      </c>
      <c r="D989">
        <v>4443</v>
      </c>
      <c r="E989">
        <v>819</v>
      </c>
      <c r="F989">
        <v>3</v>
      </c>
      <c r="G989">
        <v>0</v>
      </c>
      <c r="H989">
        <v>0</v>
      </c>
      <c r="I989" s="15">
        <v>44981</v>
      </c>
      <c r="J989" s="11">
        <v>44981</v>
      </c>
      <c r="K989">
        <v>2</v>
      </c>
      <c r="L989" t="s">
        <v>233</v>
      </c>
      <c r="M989" t="s">
        <v>39</v>
      </c>
      <c r="N989" t="s">
        <v>15</v>
      </c>
      <c r="O989">
        <v>13329</v>
      </c>
      <c r="P989" t="s">
        <v>22</v>
      </c>
      <c r="Q989">
        <v>10872</v>
      </c>
      <c r="R989" s="16">
        <f>delivered_orders_table[[#This Row],[price]]*delivered_orders_table[[#This Row],[quantity]]</f>
        <v>13329</v>
      </c>
      <c r="V989">
        <v>2231</v>
      </c>
    </row>
    <row r="990" spans="1:22" hidden="1" x14ac:dyDescent="0.3">
      <c r="A990">
        <v>19317495</v>
      </c>
      <c r="B990">
        <v>719176</v>
      </c>
      <c r="C990">
        <v>552497</v>
      </c>
      <c r="D990">
        <v>2631</v>
      </c>
      <c r="E990">
        <v>819</v>
      </c>
      <c r="F990">
        <v>3</v>
      </c>
      <c r="G990">
        <v>1183.95</v>
      </c>
      <c r="H990">
        <v>15</v>
      </c>
      <c r="I990" s="15">
        <v>44960</v>
      </c>
      <c r="J990" s="11">
        <v>44960</v>
      </c>
      <c r="K990">
        <v>5</v>
      </c>
      <c r="L990" t="s">
        <v>148</v>
      </c>
      <c r="M990" t="s">
        <v>39</v>
      </c>
      <c r="N990" t="s">
        <v>15</v>
      </c>
      <c r="O990">
        <v>6709.05</v>
      </c>
      <c r="P990" t="s">
        <v>22</v>
      </c>
      <c r="Q990">
        <v>4252.05</v>
      </c>
      <c r="R990" s="16">
        <f>delivered_orders_table[[#This Row],[price]]*delivered_orders_table[[#This Row],[quantity]]</f>
        <v>7893</v>
      </c>
      <c r="V990">
        <v>7528</v>
      </c>
    </row>
    <row r="991" spans="1:22" hidden="1" x14ac:dyDescent="0.3">
      <c r="A991">
        <v>14740436</v>
      </c>
      <c r="B991">
        <v>872246</v>
      </c>
      <c r="C991">
        <v>387316</v>
      </c>
      <c r="D991">
        <v>15536</v>
      </c>
      <c r="E991">
        <v>8679</v>
      </c>
      <c r="F991">
        <v>1</v>
      </c>
      <c r="G991">
        <v>776.8</v>
      </c>
      <c r="H991">
        <v>5</v>
      </c>
      <c r="I991" s="15">
        <v>44978</v>
      </c>
      <c r="J991" s="11">
        <v>44978</v>
      </c>
      <c r="K991">
        <v>5</v>
      </c>
      <c r="L991" t="s">
        <v>233</v>
      </c>
      <c r="M991" t="s">
        <v>39</v>
      </c>
      <c r="N991" t="s">
        <v>18</v>
      </c>
      <c r="O991">
        <v>14759.2</v>
      </c>
      <c r="P991" t="s">
        <v>21</v>
      </c>
      <c r="Q991">
        <v>6080.2</v>
      </c>
      <c r="R991" s="16">
        <f>delivered_orders_table[[#This Row],[price]]*delivered_orders_table[[#This Row],[quantity]]</f>
        <v>15536</v>
      </c>
      <c r="V991">
        <v>20056</v>
      </c>
    </row>
    <row r="992" spans="1:22" hidden="1" x14ac:dyDescent="0.3">
      <c r="A992">
        <v>40214026</v>
      </c>
      <c r="B992">
        <v>872246</v>
      </c>
      <c r="C992">
        <v>331113</v>
      </c>
      <c r="D992">
        <v>5838</v>
      </c>
      <c r="E992">
        <v>8679</v>
      </c>
      <c r="F992">
        <v>3</v>
      </c>
      <c r="G992">
        <v>2627.1</v>
      </c>
      <c r="H992">
        <v>15</v>
      </c>
      <c r="I992" s="15">
        <v>44972</v>
      </c>
      <c r="J992" s="11">
        <v>44972</v>
      </c>
      <c r="K992">
        <v>1</v>
      </c>
      <c r="L992" t="s">
        <v>507</v>
      </c>
      <c r="M992" t="s">
        <v>39</v>
      </c>
      <c r="N992" t="s">
        <v>16</v>
      </c>
      <c r="O992">
        <v>14886.9</v>
      </c>
      <c r="P992" t="s">
        <v>22</v>
      </c>
      <c r="Q992">
        <v>-11150.1</v>
      </c>
      <c r="R992" s="16">
        <f>delivered_orders_table[[#This Row],[price]]*delivered_orders_table[[#This Row],[quantity]]</f>
        <v>17514</v>
      </c>
      <c r="V992">
        <v>16177</v>
      </c>
    </row>
    <row r="993" spans="1:22" hidden="1" x14ac:dyDescent="0.3">
      <c r="A993">
        <v>56344519</v>
      </c>
      <c r="B993">
        <v>809570</v>
      </c>
      <c r="C993">
        <v>785253</v>
      </c>
      <c r="D993">
        <v>14895</v>
      </c>
      <c r="E993">
        <v>10780</v>
      </c>
      <c r="F993">
        <v>1</v>
      </c>
      <c r="G993">
        <v>0</v>
      </c>
      <c r="H993">
        <v>0</v>
      </c>
      <c r="I993" s="15">
        <v>44968</v>
      </c>
      <c r="J993" s="11">
        <v>44968</v>
      </c>
      <c r="K993">
        <v>7</v>
      </c>
      <c r="L993" t="s">
        <v>439</v>
      </c>
      <c r="M993" t="s">
        <v>39</v>
      </c>
      <c r="N993" t="s">
        <v>17</v>
      </c>
      <c r="O993">
        <v>14895</v>
      </c>
      <c r="P993" t="s">
        <v>23</v>
      </c>
      <c r="Q993">
        <v>4115</v>
      </c>
      <c r="R993" s="16">
        <f>delivered_orders_table[[#This Row],[price]]*delivered_orders_table[[#This Row],[quantity]]</f>
        <v>14895</v>
      </c>
      <c r="V993">
        <v>12786</v>
      </c>
    </row>
    <row r="994" spans="1:22" hidden="1" x14ac:dyDescent="0.3">
      <c r="A994">
        <v>25303956</v>
      </c>
      <c r="B994">
        <v>809570</v>
      </c>
      <c r="C994">
        <v>792282</v>
      </c>
      <c r="D994">
        <v>13435</v>
      </c>
      <c r="E994">
        <v>10780</v>
      </c>
      <c r="F994">
        <v>1</v>
      </c>
      <c r="G994">
        <v>2015.25</v>
      </c>
      <c r="H994">
        <v>15</v>
      </c>
      <c r="I994" s="15">
        <v>44970</v>
      </c>
      <c r="J994" s="11">
        <v>44970</v>
      </c>
      <c r="K994">
        <v>3</v>
      </c>
      <c r="L994" t="s">
        <v>507</v>
      </c>
      <c r="M994" t="s">
        <v>39</v>
      </c>
      <c r="N994" t="s">
        <v>18</v>
      </c>
      <c r="O994">
        <v>11419.75</v>
      </c>
      <c r="P994" t="s">
        <v>22</v>
      </c>
      <c r="Q994">
        <v>639.75</v>
      </c>
      <c r="R994" s="16">
        <f>delivered_orders_table[[#This Row],[price]]*delivered_orders_table[[#This Row],[quantity]]</f>
        <v>13435</v>
      </c>
      <c r="V994">
        <v>3851</v>
      </c>
    </row>
    <row r="995" spans="1:22" hidden="1" x14ac:dyDescent="0.3">
      <c r="A995">
        <v>75390879</v>
      </c>
      <c r="B995">
        <v>809570</v>
      </c>
      <c r="C995">
        <v>468691</v>
      </c>
      <c r="D995">
        <v>11421</v>
      </c>
      <c r="E995">
        <v>10780</v>
      </c>
      <c r="F995">
        <v>2</v>
      </c>
      <c r="G995">
        <v>3426.3</v>
      </c>
      <c r="H995">
        <v>15</v>
      </c>
      <c r="I995" s="15">
        <v>44954</v>
      </c>
      <c r="J995" s="11">
        <v>44954</v>
      </c>
      <c r="K995">
        <v>6</v>
      </c>
      <c r="L995" t="s">
        <v>353</v>
      </c>
      <c r="M995" t="s">
        <v>39</v>
      </c>
      <c r="N995" t="s">
        <v>17</v>
      </c>
      <c r="O995">
        <v>19415.7</v>
      </c>
      <c r="P995" t="s">
        <v>21</v>
      </c>
      <c r="Q995">
        <v>-2144.3000000000002</v>
      </c>
      <c r="R995" s="16">
        <f>delivered_orders_table[[#This Row],[price]]*delivered_orders_table[[#This Row],[quantity]]</f>
        <v>22842</v>
      </c>
      <c r="V995">
        <v>18412</v>
      </c>
    </row>
    <row r="996" spans="1:22" hidden="1" x14ac:dyDescent="0.3">
      <c r="A996">
        <v>40655922</v>
      </c>
      <c r="B996">
        <v>809570</v>
      </c>
      <c r="C996">
        <v>465953</v>
      </c>
      <c r="D996">
        <v>10986</v>
      </c>
      <c r="E996">
        <v>10780</v>
      </c>
      <c r="F996">
        <v>1</v>
      </c>
      <c r="G996">
        <v>549.29999999999995</v>
      </c>
      <c r="H996">
        <v>5</v>
      </c>
      <c r="I996" s="15">
        <v>44968</v>
      </c>
      <c r="J996" s="11">
        <v>44968</v>
      </c>
      <c r="K996">
        <v>3</v>
      </c>
      <c r="L996" t="s">
        <v>140</v>
      </c>
      <c r="M996" t="s">
        <v>39</v>
      </c>
      <c r="N996" t="s">
        <v>15</v>
      </c>
      <c r="O996">
        <v>10436.700000000001</v>
      </c>
      <c r="P996" t="s">
        <v>22</v>
      </c>
      <c r="Q996">
        <v>-343.3</v>
      </c>
      <c r="R996" s="16">
        <f>delivered_orders_table[[#This Row],[price]]*delivered_orders_table[[#This Row],[quantity]]</f>
        <v>10986</v>
      </c>
      <c r="V996">
        <v>18388</v>
      </c>
    </row>
    <row r="997" spans="1:22" hidden="1" x14ac:dyDescent="0.3">
      <c r="A997">
        <v>53038948</v>
      </c>
      <c r="B997">
        <v>809570</v>
      </c>
      <c r="C997">
        <v>331113</v>
      </c>
      <c r="D997">
        <v>7460</v>
      </c>
      <c r="E997">
        <v>10780</v>
      </c>
      <c r="F997">
        <v>2</v>
      </c>
      <c r="G997">
        <v>0</v>
      </c>
      <c r="H997">
        <v>0</v>
      </c>
      <c r="I997" s="15">
        <v>44954</v>
      </c>
      <c r="J997" s="11">
        <v>44954</v>
      </c>
      <c r="K997">
        <v>5</v>
      </c>
      <c r="L997" t="s">
        <v>405</v>
      </c>
      <c r="M997" t="s">
        <v>39</v>
      </c>
      <c r="N997" t="s">
        <v>15</v>
      </c>
      <c r="O997">
        <v>14920</v>
      </c>
      <c r="P997" t="s">
        <v>22</v>
      </c>
      <c r="Q997">
        <v>-6640</v>
      </c>
      <c r="R997" s="16">
        <f>delivered_orders_table[[#This Row],[price]]*delivered_orders_table[[#This Row],[quantity]]</f>
        <v>14920</v>
      </c>
      <c r="V997">
        <v>37308</v>
      </c>
    </row>
    <row r="998" spans="1:22" hidden="1" x14ac:dyDescent="0.3">
      <c r="A998">
        <v>70471823</v>
      </c>
      <c r="B998">
        <v>809570</v>
      </c>
      <c r="C998">
        <v>664687</v>
      </c>
      <c r="D998">
        <v>19522</v>
      </c>
      <c r="E998">
        <v>10780</v>
      </c>
      <c r="F998">
        <v>4</v>
      </c>
      <c r="G998">
        <v>0</v>
      </c>
      <c r="H998">
        <v>0</v>
      </c>
      <c r="I998" s="15">
        <v>44957</v>
      </c>
      <c r="J998" s="11">
        <v>44957</v>
      </c>
      <c r="K998">
        <v>5</v>
      </c>
      <c r="L998" t="s">
        <v>262</v>
      </c>
      <c r="M998" t="s">
        <v>39</v>
      </c>
      <c r="N998" t="s">
        <v>15</v>
      </c>
      <c r="O998">
        <v>78088</v>
      </c>
      <c r="P998" t="s">
        <v>23</v>
      </c>
      <c r="Q998">
        <v>34968</v>
      </c>
      <c r="R998" s="16">
        <f>delivered_orders_table[[#This Row],[price]]*delivered_orders_table[[#This Row],[quantity]]</f>
        <v>78088</v>
      </c>
      <c r="V998">
        <v>16653</v>
      </c>
    </row>
    <row r="999" spans="1:22" hidden="1" x14ac:dyDescent="0.3">
      <c r="A999">
        <v>57276557</v>
      </c>
      <c r="B999">
        <v>877572</v>
      </c>
      <c r="C999">
        <v>465617</v>
      </c>
      <c r="D999">
        <v>11849</v>
      </c>
      <c r="E999">
        <v>5303</v>
      </c>
      <c r="F999">
        <v>2</v>
      </c>
      <c r="G999">
        <v>3554.7</v>
      </c>
      <c r="H999">
        <v>15</v>
      </c>
      <c r="I999" s="15">
        <v>44960</v>
      </c>
      <c r="J999" s="11">
        <v>44960</v>
      </c>
      <c r="K999">
        <v>4</v>
      </c>
      <c r="L999" t="s">
        <v>147</v>
      </c>
      <c r="M999" t="s">
        <v>39</v>
      </c>
      <c r="N999" t="s">
        <v>16</v>
      </c>
      <c r="O999">
        <v>20143.3</v>
      </c>
      <c r="P999" t="s">
        <v>21</v>
      </c>
      <c r="Q999">
        <v>9537.2999999999993</v>
      </c>
      <c r="R999" s="16">
        <f>delivered_orders_table[[#This Row],[price]]*delivered_orders_table[[#This Row],[quantity]]</f>
        <v>23698</v>
      </c>
      <c r="V999">
        <v>16526</v>
      </c>
    </row>
    <row r="1000" spans="1:22" hidden="1" x14ac:dyDescent="0.3">
      <c r="A1000">
        <v>35290114</v>
      </c>
      <c r="B1000">
        <v>877572</v>
      </c>
      <c r="C1000">
        <v>853004</v>
      </c>
      <c r="D1000">
        <v>10367</v>
      </c>
      <c r="E1000">
        <v>5303</v>
      </c>
      <c r="F1000">
        <v>1</v>
      </c>
      <c r="G1000">
        <v>0</v>
      </c>
      <c r="H1000">
        <v>0</v>
      </c>
      <c r="I1000" s="15">
        <v>44968</v>
      </c>
      <c r="J1000" s="11">
        <v>44968</v>
      </c>
      <c r="K1000">
        <v>2</v>
      </c>
      <c r="L1000" t="s">
        <v>535</v>
      </c>
      <c r="M1000" t="s">
        <v>39</v>
      </c>
      <c r="N1000" t="s">
        <v>17</v>
      </c>
      <c r="O1000">
        <v>10367</v>
      </c>
      <c r="P1000" t="s">
        <v>23</v>
      </c>
      <c r="Q1000">
        <v>5064</v>
      </c>
      <c r="R1000" s="16">
        <f>delivered_orders_table[[#This Row],[price]]*delivered_orders_table[[#This Row],[quantity]]</f>
        <v>10367</v>
      </c>
      <c r="V1000">
        <v>14845</v>
      </c>
    </row>
    <row r="1001" spans="1:22" hidden="1" x14ac:dyDescent="0.3">
      <c r="A1001">
        <v>80310522</v>
      </c>
      <c r="B1001">
        <v>877572</v>
      </c>
      <c r="C1001">
        <v>223853</v>
      </c>
      <c r="D1001">
        <v>4533</v>
      </c>
      <c r="E1001">
        <v>5303</v>
      </c>
      <c r="F1001">
        <v>3</v>
      </c>
      <c r="G1001">
        <v>679.95</v>
      </c>
      <c r="H1001">
        <v>5</v>
      </c>
      <c r="I1001" s="15">
        <v>44968</v>
      </c>
      <c r="J1001" s="11">
        <v>44968</v>
      </c>
      <c r="K1001">
        <v>2</v>
      </c>
      <c r="L1001" t="s">
        <v>535</v>
      </c>
      <c r="M1001" t="s">
        <v>39</v>
      </c>
      <c r="N1001" t="s">
        <v>15</v>
      </c>
      <c r="O1001">
        <v>12919.05</v>
      </c>
      <c r="P1001" t="s">
        <v>24</v>
      </c>
      <c r="Q1001">
        <v>-2989.95</v>
      </c>
      <c r="R1001" s="16">
        <f>delivered_orders_table[[#This Row],[price]]*delivered_orders_table[[#This Row],[quantity]]</f>
        <v>13599</v>
      </c>
      <c r="V1001">
        <v>24668</v>
      </c>
    </row>
    <row r="1002" spans="1:22" hidden="1" x14ac:dyDescent="0.3">
      <c r="A1002">
        <v>74115841</v>
      </c>
      <c r="B1002">
        <v>877572</v>
      </c>
      <c r="C1002">
        <v>784646</v>
      </c>
      <c r="D1002">
        <v>18513</v>
      </c>
      <c r="E1002">
        <v>5303</v>
      </c>
      <c r="F1002">
        <v>1</v>
      </c>
      <c r="G1002">
        <v>0</v>
      </c>
      <c r="H1002">
        <v>0</v>
      </c>
      <c r="I1002" s="15">
        <v>44975</v>
      </c>
      <c r="J1002" s="11">
        <v>44975</v>
      </c>
      <c r="K1002">
        <v>3</v>
      </c>
      <c r="L1002" t="s">
        <v>141</v>
      </c>
      <c r="M1002" t="s">
        <v>39</v>
      </c>
      <c r="N1002" t="s">
        <v>15</v>
      </c>
      <c r="O1002">
        <v>18513</v>
      </c>
      <c r="P1002" t="s">
        <v>22</v>
      </c>
      <c r="Q1002">
        <v>13210</v>
      </c>
      <c r="R1002" s="16">
        <f>delivered_orders_table[[#This Row],[price]]*delivered_orders_table[[#This Row],[quantity]]</f>
        <v>18513</v>
      </c>
      <c r="V1002">
        <v>4188</v>
      </c>
    </row>
    <row r="1003" spans="1:22" hidden="1" x14ac:dyDescent="0.3">
      <c r="A1003">
        <v>67653606</v>
      </c>
      <c r="B1003">
        <v>877572</v>
      </c>
      <c r="C1003">
        <v>741704</v>
      </c>
      <c r="D1003">
        <v>19601</v>
      </c>
      <c r="E1003">
        <v>5303</v>
      </c>
      <c r="F1003">
        <v>2</v>
      </c>
      <c r="G1003">
        <v>3920.2</v>
      </c>
      <c r="H1003">
        <v>10</v>
      </c>
      <c r="I1003" s="15">
        <v>44980</v>
      </c>
      <c r="J1003" s="11">
        <v>44980</v>
      </c>
      <c r="K1003">
        <v>1</v>
      </c>
      <c r="L1003" t="s">
        <v>232</v>
      </c>
      <c r="M1003" t="s">
        <v>39</v>
      </c>
      <c r="N1003" t="s">
        <v>15</v>
      </c>
      <c r="O1003">
        <v>35281.800000000003</v>
      </c>
      <c r="P1003" t="s">
        <v>23</v>
      </c>
      <c r="Q1003">
        <v>24675.8</v>
      </c>
      <c r="R1003" s="16">
        <f>delivered_orders_table[[#This Row],[price]]*delivered_orders_table[[#This Row],[quantity]]</f>
        <v>39202</v>
      </c>
      <c r="V1003">
        <v>21894</v>
      </c>
    </row>
    <row r="1004" spans="1:22" hidden="1" x14ac:dyDescent="0.3">
      <c r="A1004">
        <v>39666377</v>
      </c>
      <c r="B1004">
        <v>877572</v>
      </c>
      <c r="C1004">
        <v>908640</v>
      </c>
      <c r="D1004">
        <v>13102</v>
      </c>
      <c r="E1004">
        <v>5303</v>
      </c>
      <c r="F1004">
        <v>1</v>
      </c>
      <c r="G1004">
        <v>655.1</v>
      </c>
      <c r="H1004">
        <v>5</v>
      </c>
      <c r="I1004" s="15">
        <v>44960</v>
      </c>
      <c r="J1004" s="11">
        <v>44960</v>
      </c>
      <c r="K1004">
        <v>4</v>
      </c>
      <c r="L1004" t="s">
        <v>147</v>
      </c>
      <c r="M1004" t="s">
        <v>39</v>
      </c>
      <c r="N1004" t="s">
        <v>15</v>
      </c>
      <c r="O1004">
        <v>12446.9</v>
      </c>
      <c r="P1004" t="s">
        <v>22</v>
      </c>
      <c r="Q1004">
        <v>7143.9</v>
      </c>
      <c r="R1004" s="16">
        <f>delivered_orders_table[[#This Row],[price]]*delivered_orders_table[[#This Row],[quantity]]</f>
        <v>13102</v>
      </c>
      <c r="V1004">
        <v>1318</v>
      </c>
    </row>
    <row r="1005" spans="1:22" hidden="1" x14ac:dyDescent="0.3">
      <c r="A1005">
        <v>77015343</v>
      </c>
      <c r="B1005">
        <v>877572</v>
      </c>
      <c r="C1005">
        <v>769578</v>
      </c>
      <c r="D1005">
        <v>1407</v>
      </c>
      <c r="E1005">
        <v>5303</v>
      </c>
      <c r="F1005">
        <v>1</v>
      </c>
      <c r="G1005">
        <v>0</v>
      </c>
      <c r="H1005">
        <v>0</v>
      </c>
      <c r="I1005" s="15">
        <v>44959</v>
      </c>
      <c r="J1005" s="11">
        <v>44959</v>
      </c>
      <c r="K1005">
        <v>7</v>
      </c>
      <c r="L1005" t="s">
        <v>94</v>
      </c>
      <c r="M1005" t="s">
        <v>39</v>
      </c>
      <c r="N1005" t="s">
        <v>15</v>
      </c>
      <c r="O1005">
        <v>1407</v>
      </c>
      <c r="P1005" t="s">
        <v>21</v>
      </c>
      <c r="Q1005">
        <v>-3896</v>
      </c>
      <c r="R1005" s="16">
        <f>delivered_orders_table[[#This Row],[price]]*delivered_orders_table[[#This Row],[quantity]]</f>
        <v>1407</v>
      </c>
      <c r="V1005">
        <v>36924</v>
      </c>
    </row>
    <row r="1006" spans="1:22" hidden="1" x14ac:dyDescent="0.3">
      <c r="A1006">
        <v>74474159</v>
      </c>
      <c r="B1006">
        <v>334053</v>
      </c>
      <c r="C1006">
        <v>772967</v>
      </c>
      <c r="D1006">
        <v>14144</v>
      </c>
      <c r="E1006">
        <v>6716</v>
      </c>
      <c r="F1006">
        <v>1</v>
      </c>
      <c r="G1006">
        <v>707.2</v>
      </c>
      <c r="H1006">
        <v>5</v>
      </c>
      <c r="I1006" s="15">
        <v>44962</v>
      </c>
      <c r="J1006" s="11">
        <v>44962</v>
      </c>
      <c r="K1006">
        <v>1</v>
      </c>
      <c r="L1006" t="s">
        <v>93</v>
      </c>
      <c r="M1006" t="s">
        <v>39</v>
      </c>
      <c r="N1006" t="s">
        <v>15</v>
      </c>
      <c r="O1006">
        <v>13436.8</v>
      </c>
      <c r="P1006" t="s">
        <v>22</v>
      </c>
      <c r="Q1006">
        <v>6720.8</v>
      </c>
      <c r="R1006" s="16">
        <f>delivered_orders_table[[#This Row],[price]]*delivered_orders_table[[#This Row],[quantity]]</f>
        <v>14144</v>
      </c>
      <c r="V1006">
        <v>6698</v>
      </c>
    </row>
    <row r="1007" spans="1:22" hidden="1" x14ac:dyDescent="0.3">
      <c r="A1007">
        <v>15063406</v>
      </c>
      <c r="B1007">
        <v>334053</v>
      </c>
      <c r="C1007">
        <v>358003</v>
      </c>
      <c r="D1007">
        <v>1788</v>
      </c>
      <c r="E1007">
        <v>6716</v>
      </c>
      <c r="F1007">
        <v>3</v>
      </c>
      <c r="G1007">
        <v>0</v>
      </c>
      <c r="H1007">
        <v>0</v>
      </c>
      <c r="I1007" s="15">
        <v>44976</v>
      </c>
      <c r="J1007" s="11">
        <v>44976</v>
      </c>
      <c r="K1007">
        <v>3</v>
      </c>
      <c r="L1007" t="s">
        <v>333</v>
      </c>
      <c r="M1007" t="s">
        <v>39</v>
      </c>
      <c r="N1007" t="s">
        <v>15</v>
      </c>
      <c r="O1007">
        <v>5364</v>
      </c>
      <c r="P1007" t="s">
        <v>22</v>
      </c>
      <c r="Q1007">
        <v>-14784</v>
      </c>
      <c r="R1007" s="16">
        <f>delivered_orders_table[[#This Row],[price]]*delivered_orders_table[[#This Row],[quantity]]</f>
        <v>5364</v>
      </c>
      <c r="V1007">
        <v>31120</v>
      </c>
    </row>
    <row r="1008" spans="1:22" hidden="1" x14ac:dyDescent="0.3">
      <c r="A1008">
        <v>38765353</v>
      </c>
      <c r="B1008">
        <v>334053</v>
      </c>
      <c r="C1008">
        <v>441535</v>
      </c>
      <c r="D1008">
        <v>14369</v>
      </c>
      <c r="E1008">
        <v>6716</v>
      </c>
      <c r="F1008">
        <v>2</v>
      </c>
      <c r="G1008">
        <v>1436.9</v>
      </c>
      <c r="H1008">
        <v>5</v>
      </c>
      <c r="I1008" s="15">
        <v>44959</v>
      </c>
      <c r="J1008" s="11">
        <v>44959</v>
      </c>
      <c r="K1008">
        <v>1</v>
      </c>
      <c r="L1008" t="s">
        <v>353</v>
      </c>
      <c r="M1008" t="s">
        <v>39</v>
      </c>
      <c r="N1008" t="s">
        <v>18</v>
      </c>
      <c r="O1008">
        <v>27301.1</v>
      </c>
      <c r="P1008" t="s">
        <v>20</v>
      </c>
      <c r="Q1008">
        <v>13869.1</v>
      </c>
      <c r="R1008" s="16">
        <f>delivered_orders_table[[#This Row],[price]]*delivered_orders_table[[#This Row],[quantity]]</f>
        <v>28738</v>
      </c>
      <c r="V1008">
        <v>17708</v>
      </c>
    </row>
    <row r="1009" spans="1:22" hidden="1" x14ac:dyDescent="0.3">
      <c r="A1009">
        <v>75984013</v>
      </c>
      <c r="B1009">
        <v>334053</v>
      </c>
      <c r="C1009">
        <v>694241</v>
      </c>
      <c r="D1009">
        <v>2613</v>
      </c>
      <c r="E1009">
        <v>6716</v>
      </c>
      <c r="F1009">
        <v>4</v>
      </c>
      <c r="G1009">
        <v>0</v>
      </c>
      <c r="H1009">
        <v>0</v>
      </c>
      <c r="I1009" s="15">
        <v>44966</v>
      </c>
      <c r="J1009" s="11">
        <v>44966</v>
      </c>
      <c r="K1009">
        <v>5</v>
      </c>
      <c r="L1009" t="s">
        <v>140</v>
      </c>
      <c r="M1009" t="s">
        <v>39</v>
      </c>
      <c r="N1009" t="s">
        <v>15</v>
      </c>
      <c r="O1009">
        <v>10452</v>
      </c>
      <c r="P1009" t="s">
        <v>21</v>
      </c>
      <c r="Q1009">
        <v>-16412</v>
      </c>
      <c r="R1009" s="16">
        <f>delivered_orders_table[[#This Row],[price]]*delivered_orders_table[[#This Row],[quantity]]</f>
        <v>10452</v>
      </c>
      <c r="V1009">
        <v>3640</v>
      </c>
    </row>
    <row r="1010" spans="1:22" hidden="1" x14ac:dyDescent="0.3">
      <c r="A1010">
        <v>98663948</v>
      </c>
      <c r="B1010">
        <v>334053</v>
      </c>
      <c r="C1010">
        <v>280832</v>
      </c>
      <c r="D1010">
        <v>1732</v>
      </c>
      <c r="E1010">
        <v>6716</v>
      </c>
      <c r="F1010">
        <v>2</v>
      </c>
      <c r="G1010">
        <v>0</v>
      </c>
      <c r="H1010">
        <v>0</v>
      </c>
      <c r="I1010" s="15">
        <v>44980</v>
      </c>
      <c r="J1010" s="11">
        <v>44980</v>
      </c>
      <c r="K1010">
        <v>1</v>
      </c>
      <c r="L1010" t="s">
        <v>232</v>
      </c>
      <c r="M1010" t="s">
        <v>39</v>
      </c>
      <c r="N1010" t="s">
        <v>18</v>
      </c>
      <c r="O1010">
        <v>3464</v>
      </c>
      <c r="P1010" t="s">
        <v>20</v>
      </c>
      <c r="Q1010">
        <v>-9968</v>
      </c>
      <c r="R1010" s="16">
        <f>delivered_orders_table[[#This Row],[price]]*delivered_orders_table[[#This Row],[quantity]]</f>
        <v>3464</v>
      </c>
      <c r="V1010">
        <v>11992</v>
      </c>
    </row>
    <row r="1011" spans="1:22" hidden="1" x14ac:dyDescent="0.3">
      <c r="A1011">
        <v>91512791</v>
      </c>
      <c r="B1011">
        <v>334053</v>
      </c>
      <c r="C1011">
        <v>705065</v>
      </c>
      <c r="D1011">
        <v>7420</v>
      </c>
      <c r="E1011">
        <v>6716</v>
      </c>
      <c r="F1011">
        <v>1</v>
      </c>
      <c r="G1011">
        <v>371</v>
      </c>
      <c r="H1011">
        <v>5</v>
      </c>
      <c r="I1011" s="15">
        <v>44961</v>
      </c>
      <c r="J1011" s="11">
        <v>44961</v>
      </c>
      <c r="K1011">
        <v>7</v>
      </c>
      <c r="L1011" t="s">
        <v>324</v>
      </c>
      <c r="M1011" t="s">
        <v>39</v>
      </c>
      <c r="N1011" t="s">
        <v>17</v>
      </c>
      <c r="O1011">
        <v>7049</v>
      </c>
      <c r="P1011" t="s">
        <v>23</v>
      </c>
      <c r="Q1011">
        <v>333</v>
      </c>
      <c r="R1011" s="16">
        <f>delivered_orders_table[[#This Row],[price]]*delivered_orders_table[[#This Row],[quantity]]</f>
        <v>7420</v>
      </c>
      <c r="V1011">
        <v>4556</v>
      </c>
    </row>
    <row r="1012" spans="1:22" hidden="1" x14ac:dyDescent="0.3">
      <c r="A1012">
        <v>31424479</v>
      </c>
      <c r="B1012">
        <v>334053</v>
      </c>
      <c r="C1012">
        <v>282216</v>
      </c>
      <c r="D1012">
        <v>13355</v>
      </c>
      <c r="E1012">
        <v>6716</v>
      </c>
      <c r="F1012">
        <v>1</v>
      </c>
      <c r="G1012">
        <v>0</v>
      </c>
      <c r="H1012">
        <v>0</v>
      </c>
      <c r="I1012" s="15">
        <v>44969</v>
      </c>
      <c r="J1012" s="11">
        <v>44969</v>
      </c>
      <c r="K1012">
        <v>6</v>
      </c>
      <c r="L1012" t="s">
        <v>439</v>
      </c>
      <c r="M1012" t="s">
        <v>39</v>
      </c>
      <c r="N1012" t="s">
        <v>16</v>
      </c>
      <c r="O1012">
        <v>13355</v>
      </c>
      <c r="P1012" t="s">
        <v>20</v>
      </c>
      <c r="Q1012">
        <v>6639</v>
      </c>
      <c r="R1012" s="16">
        <f>delivered_orders_table[[#This Row],[price]]*delivered_orders_table[[#This Row],[quantity]]</f>
        <v>13355</v>
      </c>
      <c r="V1012">
        <v>750</v>
      </c>
    </row>
    <row r="1013" spans="1:22" hidden="1" x14ac:dyDescent="0.3">
      <c r="A1013">
        <v>50417154</v>
      </c>
      <c r="B1013">
        <v>334053</v>
      </c>
      <c r="C1013">
        <v>928834</v>
      </c>
      <c r="D1013">
        <v>11939</v>
      </c>
      <c r="E1013">
        <v>6716</v>
      </c>
      <c r="F1013">
        <v>1</v>
      </c>
      <c r="G1013">
        <v>1790.85</v>
      </c>
      <c r="H1013">
        <v>15</v>
      </c>
      <c r="I1013" s="15">
        <v>44972</v>
      </c>
      <c r="J1013" s="11">
        <v>44972</v>
      </c>
      <c r="K1013">
        <v>6</v>
      </c>
      <c r="L1013" t="s">
        <v>141</v>
      </c>
      <c r="M1013" t="s">
        <v>39</v>
      </c>
      <c r="N1013" t="s">
        <v>15</v>
      </c>
      <c r="O1013">
        <v>10148.15</v>
      </c>
      <c r="P1013" t="s">
        <v>22</v>
      </c>
      <c r="Q1013">
        <v>3432.15</v>
      </c>
      <c r="R1013" s="16">
        <f>delivered_orders_table[[#This Row],[price]]*delivered_orders_table[[#This Row],[quantity]]</f>
        <v>11939</v>
      </c>
      <c r="V1013">
        <v>14162</v>
      </c>
    </row>
    <row r="1014" spans="1:22" hidden="1" x14ac:dyDescent="0.3">
      <c r="A1014">
        <v>29790089</v>
      </c>
      <c r="B1014">
        <v>388389</v>
      </c>
      <c r="C1014">
        <v>866764</v>
      </c>
      <c r="D1014">
        <v>16571</v>
      </c>
      <c r="E1014">
        <v>1807</v>
      </c>
      <c r="F1014">
        <v>4</v>
      </c>
      <c r="G1014">
        <v>6628.4</v>
      </c>
      <c r="H1014">
        <v>10</v>
      </c>
      <c r="I1014" s="15">
        <v>44970</v>
      </c>
      <c r="J1014" s="11">
        <v>44970</v>
      </c>
      <c r="K1014">
        <v>1</v>
      </c>
      <c r="L1014" t="s">
        <v>140</v>
      </c>
      <c r="M1014" t="s">
        <v>39</v>
      </c>
      <c r="N1014" t="s">
        <v>15</v>
      </c>
      <c r="O1014">
        <v>59655.6</v>
      </c>
      <c r="P1014" t="s">
        <v>22</v>
      </c>
      <c r="Q1014">
        <v>52427.6</v>
      </c>
      <c r="R1014" s="16">
        <f>delivered_orders_table[[#This Row],[price]]*delivered_orders_table[[#This Row],[quantity]]</f>
        <v>66284</v>
      </c>
      <c r="V1014">
        <v>24573</v>
      </c>
    </row>
    <row r="1015" spans="1:22" hidden="1" x14ac:dyDescent="0.3">
      <c r="A1015">
        <v>74468586</v>
      </c>
      <c r="B1015">
        <v>388389</v>
      </c>
      <c r="C1015">
        <v>605977</v>
      </c>
      <c r="D1015">
        <v>5620</v>
      </c>
      <c r="E1015">
        <v>1807</v>
      </c>
      <c r="F1015">
        <v>1</v>
      </c>
      <c r="G1015">
        <v>0</v>
      </c>
      <c r="H1015">
        <v>0</v>
      </c>
      <c r="I1015" s="15">
        <v>44959</v>
      </c>
      <c r="J1015" s="11">
        <v>44959</v>
      </c>
      <c r="K1015">
        <v>6</v>
      </c>
      <c r="L1015" t="s">
        <v>148</v>
      </c>
      <c r="M1015" t="s">
        <v>39</v>
      </c>
      <c r="N1015" t="s">
        <v>15</v>
      </c>
      <c r="O1015">
        <v>5620</v>
      </c>
      <c r="P1015" t="s">
        <v>21</v>
      </c>
      <c r="Q1015">
        <v>3813</v>
      </c>
      <c r="R1015" s="16">
        <f>delivered_orders_table[[#This Row],[price]]*delivered_orders_table[[#This Row],[quantity]]</f>
        <v>5620</v>
      </c>
      <c r="V1015">
        <v>26042</v>
      </c>
    </row>
    <row r="1016" spans="1:22" hidden="1" x14ac:dyDescent="0.3">
      <c r="A1016">
        <v>82494408</v>
      </c>
      <c r="B1016">
        <v>388389</v>
      </c>
      <c r="C1016">
        <v>409385</v>
      </c>
      <c r="D1016">
        <v>13484</v>
      </c>
      <c r="E1016">
        <v>1807</v>
      </c>
      <c r="F1016">
        <v>1</v>
      </c>
      <c r="G1016">
        <v>0</v>
      </c>
      <c r="H1016">
        <v>0</v>
      </c>
      <c r="I1016" s="15">
        <v>44970</v>
      </c>
      <c r="J1016" s="11">
        <v>44970</v>
      </c>
      <c r="K1016">
        <v>5</v>
      </c>
      <c r="L1016" t="s">
        <v>439</v>
      </c>
      <c r="M1016" t="s">
        <v>39</v>
      </c>
      <c r="N1016" t="s">
        <v>17</v>
      </c>
      <c r="O1016">
        <v>13484</v>
      </c>
      <c r="P1016" t="s">
        <v>23</v>
      </c>
      <c r="Q1016">
        <v>11677</v>
      </c>
      <c r="R1016" s="16">
        <f>delivered_orders_table[[#This Row],[price]]*delivered_orders_table[[#This Row],[quantity]]</f>
        <v>13484</v>
      </c>
      <c r="V1016">
        <v>13908</v>
      </c>
    </row>
    <row r="1017" spans="1:22" hidden="1" x14ac:dyDescent="0.3">
      <c r="A1017">
        <v>66324902</v>
      </c>
      <c r="B1017">
        <v>388389</v>
      </c>
      <c r="C1017">
        <v>418572</v>
      </c>
      <c r="D1017">
        <v>10445</v>
      </c>
      <c r="E1017">
        <v>1807</v>
      </c>
      <c r="F1017">
        <v>2</v>
      </c>
      <c r="G1017">
        <v>0</v>
      </c>
      <c r="H1017">
        <v>0</v>
      </c>
      <c r="I1017" s="15">
        <v>44962</v>
      </c>
      <c r="J1017" s="11">
        <v>44962</v>
      </c>
      <c r="K1017">
        <v>5</v>
      </c>
      <c r="L1017" t="s">
        <v>356</v>
      </c>
      <c r="M1017" t="s">
        <v>39</v>
      </c>
      <c r="N1017" t="s">
        <v>17</v>
      </c>
      <c r="O1017">
        <v>20890</v>
      </c>
      <c r="P1017" t="s">
        <v>21</v>
      </c>
      <c r="Q1017">
        <v>17276</v>
      </c>
      <c r="R1017" s="16">
        <f>delivered_orders_table[[#This Row],[price]]*delivered_orders_table[[#This Row],[quantity]]</f>
        <v>20890</v>
      </c>
      <c r="V1017">
        <v>14668</v>
      </c>
    </row>
    <row r="1018" spans="1:22" hidden="1" x14ac:dyDescent="0.3">
      <c r="A1018">
        <v>43315361</v>
      </c>
      <c r="B1018">
        <v>388389</v>
      </c>
      <c r="C1018">
        <v>750744</v>
      </c>
      <c r="D1018">
        <v>13042</v>
      </c>
      <c r="E1018">
        <v>1807</v>
      </c>
      <c r="F1018">
        <v>1</v>
      </c>
      <c r="G1018">
        <v>1956.3</v>
      </c>
      <c r="H1018">
        <v>15</v>
      </c>
      <c r="I1018" s="15">
        <v>44982</v>
      </c>
      <c r="J1018" s="11">
        <v>44982</v>
      </c>
      <c r="K1018">
        <v>2</v>
      </c>
      <c r="L1018" t="s">
        <v>269</v>
      </c>
      <c r="M1018" t="s">
        <v>39</v>
      </c>
      <c r="N1018" t="s">
        <v>15</v>
      </c>
      <c r="O1018">
        <v>11085.7</v>
      </c>
      <c r="P1018" t="s">
        <v>23</v>
      </c>
      <c r="Q1018">
        <v>9278.7000000000007</v>
      </c>
      <c r="R1018" s="16">
        <f>delivered_orders_table[[#This Row],[price]]*delivered_orders_table[[#This Row],[quantity]]</f>
        <v>13042</v>
      </c>
      <c r="V1018">
        <v>8932</v>
      </c>
    </row>
    <row r="1019" spans="1:22" hidden="1" x14ac:dyDescent="0.3">
      <c r="A1019">
        <v>18572753</v>
      </c>
      <c r="B1019">
        <v>388389</v>
      </c>
      <c r="C1019">
        <v>529119</v>
      </c>
      <c r="D1019">
        <v>14598</v>
      </c>
      <c r="E1019">
        <v>1807</v>
      </c>
      <c r="F1019">
        <v>1</v>
      </c>
      <c r="G1019">
        <v>0</v>
      </c>
      <c r="H1019">
        <v>0</v>
      </c>
      <c r="I1019" s="15">
        <v>44962</v>
      </c>
      <c r="J1019" s="11">
        <v>44962</v>
      </c>
      <c r="K1019">
        <v>5</v>
      </c>
      <c r="L1019" t="s">
        <v>356</v>
      </c>
      <c r="M1019" t="s">
        <v>39</v>
      </c>
      <c r="N1019" t="s">
        <v>16</v>
      </c>
      <c r="O1019">
        <v>14598</v>
      </c>
      <c r="P1019" t="s">
        <v>21</v>
      </c>
      <c r="Q1019">
        <v>12791</v>
      </c>
      <c r="R1019" s="16">
        <f>delivered_orders_table[[#This Row],[price]]*delivered_orders_table[[#This Row],[quantity]]</f>
        <v>14598</v>
      </c>
      <c r="V1019">
        <v>3641</v>
      </c>
    </row>
    <row r="1020" spans="1:22" hidden="1" x14ac:dyDescent="0.3">
      <c r="A1020">
        <v>61414775</v>
      </c>
      <c r="B1020">
        <v>388389</v>
      </c>
      <c r="C1020">
        <v>805711</v>
      </c>
      <c r="D1020">
        <v>8319</v>
      </c>
      <c r="E1020">
        <v>1807</v>
      </c>
      <c r="F1020">
        <v>1</v>
      </c>
      <c r="G1020">
        <v>1247.8499999999999</v>
      </c>
      <c r="H1020">
        <v>15</v>
      </c>
      <c r="I1020" s="15">
        <v>44971</v>
      </c>
      <c r="J1020" s="11">
        <v>44971</v>
      </c>
      <c r="K1020">
        <v>4</v>
      </c>
      <c r="L1020" t="s">
        <v>439</v>
      </c>
      <c r="M1020" t="s">
        <v>39</v>
      </c>
      <c r="N1020" t="s">
        <v>15</v>
      </c>
      <c r="O1020">
        <v>7071.15</v>
      </c>
      <c r="P1020" t="s">
        <v>22</v>
      </c>
      <c r="Q1020">
        <v>5264.15</v>
      </c>
      <c r="R1020" s="16">
        <f>delivered_orders_table[[#This Row],[price]]*delivered_orders_table[[#This Row],[quantity]]</f>
        <v>8319</v>
      </c>
      <c r="V1020">
        <v>6765</v>
      </c>
    </row>
    <row r="1021" spans="1:22" hidden="1" x14ac:dyDescent="0.3">
      <c r="A1021">
        <v>33414716</v>
      </c>
      <c r="B1021">
        <v>388389</v>
      </c>
      <c r="C1021">
        <v>263029</v>
      </c>
      <c r="D1021">
        <v>13542</v>
      </c>
      <c r="E1021">
        <v>1807</v>
      </c>
      <c r="F1021">
        <v>1</v>
      </c>
      <c r="G1021">
        <v>0</v>
      </c>
      <c r="H1021">
        <v>0</v>
      </c>
      <c r="I1021" s="15">
        <v>44961</v>
      </c>
      <c r="J1021" s="11">
        <v>44961</v>
      </c>
      <c r="K1021">
        <v>2</v>
      </c>
      <c r="L1021" t="s">
        <v>93</v>
      </c>
      <c r="M1021" t="s">
        <v>39</v>
      </c>
      <c r="N1021" t="s">
        <v>15</v>
      </c>
      <c r="O1021">
        <v>13542</v>
      </c>
      <c r="P1021" t="s">
        <v>22</v>
      </c>
      <c r="Q1021">
        <v>11735</v>
      </c>
      <c r="R1021" s="16">
        <f>delivered_orders_table[[#This Row],[price]]*delivered_orders_table[[#This Row],[quantity]]</f>
        <v>13542</v>
      </c>
      <c r="V1021">
        <v>37416</v>
      </c>
    </row>
    <row r="1022" spans="1:22" hidden="1" x14ac:dyDescent="0.3">
      <c r="A1022">
        <v>88147469</v>
      </c>
      <c r="B1022">
        <v>388389</v>
      </c>
      <c r="C1022">
        <v>338635</v>
      </c>
      <c r="D1022">
        <v>14397</v>
      </c>
      <c r="E1022">
        <v>1807</v>
      </c>
      <c r="F1022">
        <v>1</v>
      </c>
      <c r="G1022">
        <v>719.85</v>
      </c>
      <c r="H1022">
        <v>5</v>
      </c>
      <c r="I1022" s="15">
        <v>44955</v>
      </c>
      <c r="J1022" s="11">
        <v>44955</v>
      </c>
      <c r="K1022">
        <v>7</v>
      </c>
      <c r="L1022" t="s">
        <v>262</v>
      </c>
      <c r="M1022" t="s">
        <v>39</v>
      </c>
      <c r="N1022" t="s">
        <v>15</v>
      </c>
      <c r="O1022">
        <v>13677.15</v>
      </c>
      <c r="P1022" t="s">
        <v>23</v>
      </c>
      <c r="Q1022">
        <v>11870.15</v>
      </c>
      <c r="R1022" s="16">
        <f>delivered_orders_table[[#This Row],[price]]*delivered_orders_table[[#This Row],[quantity]]</f>
        <v>14397</v>
      </c>
      <c r="V1022">
        <v>2478</v>
      </c>
    </row>
    <row r="1023" spans="1:22" hidden="1" x14ac:dyDescent="0.3">
      <c r="A1023">
        <v>36082023</v>
      </c>
      <c r="B1023">
        <v>356787</v>
      </c>
      <c r="C1023">
        <v>289982</v>
      </c>
      <c r="D1023">
        <v>19160</v>
      </c>
      <c r="E1023">
        <v>6320</v>
      </c>
      <c r="F1023">
        <v>3</v>
      </c>
      <c r="G1023">
        <v>0</v>
      </c>
      <c r="H1023">
        <v>0</v>
      </c>
      <c r="I1023" s="15">
        <v>44968</v>
      </c>
      <c r="J1023" s="11">
        <v>44968</v>
      </c>
      <c r="K1023">
        <v>2</v>
      </c>
      <c r="L1023" t="s">
        <v>535</v>
      </c>
      <c r="M1023" t="s">
        <v>39</v>
      </c>
      <c r="N1023" t="s">
        <v>17</v>
      </c>
      <c r="O1023">
        <v>57480</v>
      </c>
      <c r="P1023" t="s">
        <v>21</v>
      </c>
      <c r="Q1023">
        <v>38520</v>
      </c>
      <c r="R1023" s="16">
        <f>delivered_orders_table[[#This Row],[price]]*delivered_orders_table[[#This Row],[quantity]]</f>
        <v>57480</v>
      </c>
      <c r="V1023">
        <v>9937</v>
      </c>
    </row>
    <row r="1024" spans="1:22" hidden="1" x14ac:dyDescent="0.3">
      <c r="A1024">
        <v>24081350</v>
      </c>
      <c r="B1024">
        <v>356787</v>
      </c>
      <c r="C1024">
        <v>979592</v>
      </c>
      <c r="D1024">
        <v>16456</v>
      </c>
      <c r="E1024">
        <v>6320</v>
      </c>
      <c r="F1024">
        <v>2</v>
      </c>
      <c r="G1024">
        <v>1645.6</v>
      </c>
      <c r="H1024">
        <v>5</v>
      </c>
      <c r="I1024" s="15">
        <v>44962</v>
      </c>
      <c r="J1024" s="11">
        <v>44962</v>
      </c>
      <c r="K1024">
        <v>1</v>
      </c>
      <c r="L1024" t="s">
        <v>93</v>
      </c>
      <c r="M1024" t="s">
        <v>39</v>
      </c>
      <c r="N1024" t="s">
        <v>15</v>
      </c>
      <c r="O1024">
        <v>31266.400000000001</v>
      </c>
      <c r="P1024" t="s">
        <v>20</v>
      </c>
      <c r="Q1024">
        <v>18626.400000000001</v>
      </c>
      <c r="R1024" s="16">
        <f>delivered_orders_table[[#This Row],[price]]*delivered_orders_table[[#This Row],[quantity]]</f>
        <v>32912</v>
      </c>
      <c r="V1024">
        <v>8822</v>
      </c>
    </row>
    <row r="1025" spans="1:22" hidden="1" x14ac:dyDescent="0.3">
      <c r="A1025">
        <v>36883353</v>
      </c>
      <c r="B1025">
        <v>356787</v>
      </c>
      <c r="C1025">
        <v>498433</v>
      </c>
      <c r="D1025">
        <v>17249</v>
      </c>
      <c r="E1025">
        <v>6320</v>
      </c>
      <c r="F1025">
        <v>1</v>
      </c>
      <c r="G1025">
        <v>1724.9</v>
      </c>
      <c r="H1025">
        <v>10</v>
      </c>
      <c r="I1025" s="15">
        <v>44967</v>
      </c>
      <c r="J1025" s="11">
        <v>44967</v>
      </c>
      <c r="K1025">
        <v>6</v>
      </c>
      <c r="L1025" t="s">
        <v>507</v>
      </c>
      <c r="M1025" t="s">
        <v>39</v>
      </c>
      <c r="N1025" t="s">
        <v>16</v>
      </c>
      <c r="O1025">
        <v>15524.1</v>
      </c>
      <c r="P1025" t="s">
        <v>20</v>
      </c>
      <c r="Q1025">
        <v>9204.1</v>
      </c>
      <c r="R1025" s="16">
        <f>delivered_orders_table[[#This Row],[price]]*delivered_orders_table[[#This Row],[quantity]]</f>
        <v>17249</v>
      </c>
      <c r="V1025">
        <v>11767</v>
      </c>
    </row>
    <row r="1026" spans="1:22" hidden="1" x14ac:dyDescent="0.3">
      <c r="A1026">
        <v>16615722</v>
      </c>
      <c r="B1026">
        <v>356787</v>
      </c>
      <c r="C1026">
        <v>959364</v>
      </c>
      <c r="D1026">
        <v>13594</v>
      </c>
      <c r="E1026">
        <v>6320</v>
      </c>
      <c r="F1026">
        <v>2</v>
      </c>
      <c r="G1026">
        <v>4078.2</v>
      </c>
      <c r="H1026">
        <v>15</v>
      </c>
      <c r="I1026" s="15">
        <v>44971</v>
      </c>
      <c r="J1026" s="11">
        <v>44971</v>
      </c>
      <c r="K1026">
        <v>5</v>
      </c>
      <c r="L1026" t="s">
        <v>508</v>
      </c>
      <c r="M1026" t="s">
        <v>39</v>
      </c>
      <c r="N1026" t="s">
        <v>16</v>
      </c>
      <c r="O1026">
        <v>23109.8</v>
      </c>
      <c r="P1026" t="s">
        <v>22</v>
      </c>
      <c r="Q1026">
        <v>10469.799999999999</v>
      </c>
      <c r="R1026" s="16">
        <f>delivered_orders_table[[#This Row],[price]]*delivered_orders_table[[#This Row],[quantity]]</f>
        <v>27188</v>
      </c>
      <c r="V1026">
        <v>4136</v>
      </c>
    </row>
    <row r="1027" spans="1:22" hidden="1" x14ac:dyDescent="0.3">
      <c r="A1027">
        <v>86868410</v>
      </c>
      <c r="B1027">
        <v>356787</v>
      </c>
      <c r="C1027">
        <v>794587</v>
      </c>
      <c r="D1027">
        <v>1234</v>
      </c>
      <c r="E1027">
        <v>6320</v>
      </c>
      <c r="F1027">
        <v>2</v>
      </c>
      <c r="G1027">
        <v>370.2</v>
      </c>
      <c r="H1027">
        <v>15</v>
      </c>
      <c r="I1027" s="15">
        <v>44966</v>
      </c>
      <c r="J1027" s="11">
        <v>44966</v>
      </c>
      <c r="K1027">
        <v>7</v>
      </c>
      <c r="L1027" t="s">
        <v>507</v>
      </c>
      <c r="M1027" t="s">
        <v>39</v>
      </c>
      <c r="N1027" t="s">
        <v>15</v>
      </c>
      <c r="O1027">
        <v>2097.8000000000002</v>
      </c>
      <c r="P1027" t="s">
        <v>21</v>
      </c>
      <c r="Q1027">
        <v>-10542.2</v>
      </c>
      <c r="R1027" s="16">
        <f>delivered_orders_table[[#This Row],[price]]*delivered_orders_table[[#This Row],[quantity]]</f>
        <v>2468</v>
      </c>
      <c r="V1027">
        <v>18524</v>
      </c>
    </row>
    <row r="1028" spans="1:22" hidden="1" x14ac:dyDescent="0.3">
      <c r="A1028">
        <v>97241147</v>
      </c>
      <c r="B1028">
        <v>356787</v>
      </c>
      <c r="C1028">
        <v>631228</v>
      </c>
      <c r="D1028">
        <v>9060</v>
      </c>
      <c r="E1028">
        <v>6320</v>
      </c>
      <c r="F1028">
        <v>2</v>
      </c>
      <c r="G1028">
        <v>906</v>
      </c>
      <c r="H1028">
        <v>5</v>
      </c>
      <c r="I1028" s="15">
        <v>44980</v>
      </c>
      <c r="J1028" s="11">
        <v>44980</v>
      </c>
      <c r="K1028">
        <v>3</v>
      </c>
      <c r="L1028" t="s">
        <v>233</v>
      </c>
      <c r="M1028" t="s">
        <v>39</v>
      </c>
      <c r="N1028" t="s">
        <v>18</v>
      </c>
      <c r="O1028">
        <v>17214</v>
      </c>
      <c r="P1028" t="s">
        <v>20</v>
      </c>
      <c r="Q1028">
        <v>4574</v>
      </c>
      <c r="R1028" s="16">
        <f>delivered_orders_table[[#This Row],[price]]*delivered_orders_table[[#This Row],[quantity]]</f>
        <v>18120</v>
      </c>
      <c r="V1028">
        <v>15671</v>
      </c>
    </row>
    <row r="1029" spans="1:22" hidden="1" x14ac:dyDescent="0.3">
      <c r="A1029">
        <v>30636590</v>
      </c>
      <c r="B1029">
        <v>719176</v>
      </c>
      <c r="C1029">
        <v>424875</v>
      </c>
      <c r="D1029">
        <v>13447</v>
      </c>
      <c r="E1029">
        <v>819</v>
      </c>
      <c r="F1029">
        <v>1</v>
      </c>
      <c r="G1029">
        <v>0</v>
      </c>
      <c r="H1029">
        <v>0</v>
      </c>
      <c r="I1029" s="15">
        <v>44964</v>
      </c>
      <c r="J1029" s="11">
        <v>44964</v>
      </c>
      <c r="K1029">
        <v>5</v>
      </c>
      <c r="L1029" t="s">
        <v>325</v>
      </c>
      <c r="M1029" t="s">
        <v>39</v>
      </c>
      <c r="N1029" t="s">
        <v>17</v>
      </c>
      <c r="O1029">
        <v>13447</v>
      </c>
      <c r="P1029" t="s">
        <v>21</v>
      </c>
      <c r="Q1029">
        <v>12628</v>
      </c>
      <c r="R1029" s="16">
        <f>delivered_orders_table[[#This Row],[price]]*delivered_orders_table[[#This Row],[quantity]]</f>
        <v>13447</v>
      </c>
      <c r="V1029">
        <v>13615</v>
      </c>
    </row>
    <row r="1030" spans="1:22" hidden="1" x14ac:dyDescent="0.3">
      <c r="A1030">
        <v>61186964</v>
      </c>
      <c r="B1030">
        <v>719176</v>
      </c>
      <c r="C1030">
        <v>624533</v>
      </c>
      <c r="D1030">
        <v>7619</v>
      </c>
      <c r="E1030">
        <v>819</v>
      </c>
      <c r="F1030">
        <v>2</v>
      </c>
      <c r="G1030">
        <v>0</v>
      </c>
      <c r="H1030">
        <v>0</v>
      </c>
      <c r="I1030" s="15">
        <v>44969</v>
      </c>
      <c r="J1030" s="11">
        <v>44969</v>
      </c>
      <c r="K1030">
        <v>2</v>
      </c>
      <c r="L1030" t="s">
        <v>140</v>
      </c>
      <c r="M1030" t="s">
        <v>39</v>
      </c>
      <c r="N1030" t="s">
        <v>15</v>
      </c>
      <c r="O1030">
        <v>15238</v>
      </c>
      <c r="P1030" t="s">
        <v>21</v>
      </c>
      <c r="Q1030">
        <v>13600</v>
      </c>
      <c r="R1030" s="16">
        <f>delivered_orders_table[[#This Row],[price]]*delivered_orders_table[[#This Row],[quantity]]</f>
        <v>15238</v>
      </c>
      <c r="V1030">
        <v>9216</v>
      </c>
    </row>
    <row r="1031" spans="1:22" hidden="1" x14ac:dyDescent="0.3">
      <c r="A1031">
        <v>31865061</v>
      </c>
      <c r="B1031">
        <v>719176</v>
      </c>
      <c r="C1031">
        <v>980550</v>
      </c>
      <c r="D1031">
        <v>7802</v>
      </c>
      <c r="E1031">
        <v>819</v>
      </c>
      <c r="F1031">
        <v>2</v>
      </c>
      <c r="G1031">
        <v>780.2</v>
      </c>
      <c r="H1031">
        <v>5</v>
      </c>
      <c r="I1031" s="15">
        <v>44961</v>
      </c>
      <c r="J1031" s="11">
        <v>44961</v>
      </c>
      <c r="K1031">
        <v>4</v>
      </c>
      <c r="L1031" t="s">
        <v>148</v>
      </c>
      <c r="M1031" t="s">
        <v>39</v>
      </c>
      <c r="N1031" t="s">
        <v>16</v>
      </c>
      <c r="O1031">
        <v>14823.8</v>
      </c>
      <c r="P1031" t="s">
        <v>20</v>
      </c>
      <c r="Q1031">
        <v>13185.8</v>
      </c>
      <c r="R1031" s="16">
        <f>delivered_orders_table[[#This Row],[price]]*delivered_orders_table[[#This Row],[quantity]]</f>
        <v>15604</v>
      </c>
      <c r="V1031">
        <v>1386</v>
      </c>
    </row>
    <row r="1032" spans="1:22" hidden="1" x14ac:dyDescent="0.3">
      <c r="A1032">
        <v>23449152</v>
      </c>
      <c r="B1032">
        <v>719176</v>
      </c>
      <c r="C1032">
        <v>614521</v>
      </c>
      <c r="D1032">
        <v>11971</v>
      </c>
      <c r="E1032">
        <v>819</v>
      </c>
      <c r="F1032">
        <v>1</v>
      </c>
      <c r="G1032">
        <v>0</v>
      </c>
      <c r="H1032">
        <v>0</v>
      </c>
      <c r="I1032" s="15">
        <v>44959</v>
      </c>
      <c r="J1032" s="11">
        <v>44959</v>
      </c>
      <c r="K1032">
        <v>7</v>
      </c>
      <c r="L1032" t="s">
        <v>94</v>
      </c>
      <c r="M1032" t="s">
        <v>39</v>
      </c>
      <c r="N1032" t="s">
        <v>18</v>
      </c>
      <c r="O1032">
        <v>11971</v>
      </c>
      <c r="P1032" t="s">
        <v>21</v>
      </c>
      <c r="Q1032">
        <v>11152</v>
      </c>
      <c r="R1032" s="16">
        <f>delivered_orders_table[[#This Row],[price]]*delivered_orders_table[[#This Row],[quantity]]</f>
        <v>11971</v>
      </c>
      <c r="V1032">
        <v>5653</v>
      </c>
    </row>
    <row r="1033" spans="1:22" hidden="1" x14ac:dyDescent="0.3">
      <c r="A1033">
        <v>41627336</v>
      </c>
      <c r="B1033">
        <v>719176</v>
      </c>
      <c r="C1033">
        <v>245240</v>
      </c>
      <c r="D1033">
        <v>13157</v>
      </c>
      <c r="E1033">
        <v>819</v>
      </c>
      <c r="F1033">
        <v>1</v>
      </c>
      <c r="G1033">
        <v>2631.4</v>
      </c>
      <c r="H1033">
        <v>20</v>
      </c>
      <c r="I1033" s="15">
        <v>44978</v>
      </c>
      <c r="J1033" s="11">
        <v>44978</v>
      </c>
      <c r="K1033">
        <v>2</v>
      </c>
      <c r="L1033" t="s">
        <v>489</v>
      </c>
      <c r="M1033" t="s">
        <v>39</v>
      </c>
      <c r="N1033" t="s">
        <v>15</v>
      </c>
      <c r="O1033">
        <v>10525.6</v>
      </c>
      <c r="P1033" t="s">
        <v>23</v>
      </c>
      <c r="Q1033">
        <v>9706.6</v>
      </c>
      <c r="R1033" s="16">
        <f>delivered_orders_table[[#This Row],[price]]*delivered_orders_table[[#This Row],[quantity]]</f>
        <v>13157</v>
      </c>
      <c r="V1033">
        <v>19501</v>
      </c>
    </row>
    <row r="1034" spans="1:22" hidden="1" x14ac:dyDescent="0.3">
      <c r="A1034">
        <v>25503345</v>
      </c>
      <c r="B1034">
        <v>719176</v>
      </c>
      <c r="C1034">
        <v>745940</v>
      </c>
      <c r="D1034">
        <v>17258</v>
      </c>
      <c r="E1034">
        <v>819</v>
      </c>
      <c r="F1034">
        <v>1</v>
      </c>
      <c r="G1034">
        <v>2588.6999999999998</v>
      </c>
      <c r="H1034">
        <v>15</v>
      </c>
      <c r="I1034" s="15">
        <v>44958</v>
      </c>
      <c r="J1034" s="11">
        <v>44958</v>
      </c>
      <c r="K1034">
        <v>3</v>
      </c>
      <c r="L1034" t="s">
        <v>242</v>
      </c>
      <c r="M1034" t="s">
        <v>39</v>
      </c>
      <c r="N1034" t="s">
        <v>18</v>
      </c>
      <c r="O1034">
        <v>14669.3</v>
      </c>
      <c r="P1034" t="s">
        <v>20</v>
      </c>
      <c r="Q1034">
        <v>13850.3</v>
      </c>
      <c r="R1034" s="16">
        <f>delivered_orders_table[[#This Row],[price]]*delivered_orders_table[[#This Row],[quantity]]</f>
        <v>17258</v>
      </c>
      <c r="V1034">
        <v>3002</v>
      </c>
    </row>
    <row r="1035" spans="1:22" hidden="1" x14ac:dyDescent="0.3">
      <c r="A1035">
        <v>15892193</v>
      </c>
      <c r="B1035">
        <v>719176</v>
      </c>
      <c r="C1035">
        <v>432881</v>
      </c>
      <c r="D1035">
        <v>11845</v>
      </c>
      <c r="E1035">
        <v>819</v>
      </c>
      <c r="F1035">
        <v>1</v>
      </c>
      <c r="G1035">
        <v>0</v>
      </c>
      <c r="H1035">
        <v>0</v>
      </c>
      <c r="I1035" s="15">
        <v>44978</v>
      </c>
      <c r="J1035" s="11">
        <v>44978</v>
      </c>
      <c r="K1035">
        <v>5</v>
      </c>
      <c r="L1035" t="s">
        <v>233</v>
      </c>
      <c r="M1035" t="s">
        <v>39</v>
      </c>
      <c r="N1035" t="s">
        <v>15</v>
      </c>
      <c r="O1035">
        <v>11845</v>
      </c>
      <c r="P1035" t="s">
        <v>21</v>
      </c>
      <c r="Q1035">
        <v>11026</v>
      </c>
      <c r="R1035" s="16">
        <f>delivered_orders_table[[#This Row],[price]]*delivered_orders_table[[#This Row],[quantity]]</f>
        <v>11845</v>
      </c>
      <c r="V1035">
        <v>18077</v>
      </c>
    </row>
    <row r="1036" spans="1:22" hidden="1" x14ac:dyDescent="0.3">
      <c r="A1036">
        <v>75140950</v>
      </c>
      <c r="B1036">
        <v>719176</v>
      </c>
      <c r="C1036">
        <v>227645</v>
      </c>
      <c r="D1036">
        <v>15799</v>
      </c>
      <c r="E1036">
        <v>819</v>
      </c>
      <c r="F1036">
        <v>2</v>
      </c>
      <c r="G1036">
        <v>0</v>
      </c>
      <c r="H1036">
        <v>0</v>
      </c>
      <c r="I1036" s="15">
        <v>44970</v>
      </c>
      <c r="J1036" s="11">
        <v>44970</v>
      </c>
      <c r="K1036">
        <v>3</v>
      </c>
      <c r="L1036" t="s">
        <v>507</v>
      </c>
      <c r="M1036" t="s">
        <v>39</v>
      </c>
      <c r="N1036" t="s">
        <v>16</v>
      </c>
      <c r="O1036">
        <v>31598</v>
      </c>
      <c r="P1036" t="s">
        <v>21</v>
      </c>
      <c r="Q1036">
        <v>29960</v>
      </c>
      <c r="R1036" s="16">
        <f>delivered_orders_table[[#This Row],[price]]*delivered_orders_table[[#This Row],[quantity]]</f>
        <v>31598</v>
      </c>
      <c r="V1036">
        <v>16132</v>
      </c>
    </row>
    <row r="1037" spans="1:22" hidden="1" x14ac:dyDescent="0.3">
      <c r="A1037">
        <v>62138657</v>
      </c>
      <c r="B1037">
        <v>719176</v>
      </c>
      <c r="C1037">
        <v>591979</v>
      </c>
      <c r="D1037">
        <v>4952</v>
      </c>
      <c r="E1037">
        <v>819</v>
      </c>
      <c r="F1037">
        <v>1</v>
      </c>
      <c r="G1037">
        <v>742.8</v>
      </c>
      <c r="H1037">
        <v>15</v>
      </c>
      <c r="I1037" s="15">
        <v>44956</v>
      </c>
      <c r="J1037" s="11">
        <v>44956</v>
      </c>
      <c r="K1037">
        <v>4</v>
      </c>
      <c r="L1037" t="s">
        <v>353</v>
      </c>
      <c r="M1037" t="s">
        <v>39</v>
      </c>
      <c r="N1037" t="s">
        <v>15</v>
      </c>
      <c r="O1037">
        <v>4209.2</v>
      </c>
      <c r="P1037" t="s">
        <v>22</v>
      </c>
      <c r="Q1037">
        <v>3390.2</v>
      </c>
      <c r="R1037" s="16">
        <f>delivered_orders_table[[#This Row],[price]]*delivered_orders_table[[#This Row],[quantity]]</f>
        <v>4952</v>
      </c>
      <c r="V1037">
        <v>2389</v>
      </c>
    </row>
    <row r="1038" spans="1:22" hidden="1" x14ac:dyDescent="0.3">
      <c r="A1038">
        <v>90117857</v>
      </c>
      <c r="B1038">
        <v>719176</v>
      </c>
      <c r="C1038">
        <v>439303</v>
      </c>
      <c r="D1038">
        <v>16497</v>
      </c>
      <c r="E1038">
        <v>819</v>
      </c>
      <c r="F1038">
        <v>1</v>
      </c>
      <c r="G1038">
        <v>824.85</v>
      </c>
      <c r="H1038">
        <v>5</v>
      </c>
      <c r="I1038" s="15">
        <v>44967</v>
      </c>
      <c r="J1038" s="11">
        <v>44967</v>
      </c>
      <c r="K1038">
        <v>6</v>
      </c>
      <c r="L1038" t="s">
        <v>507</v>
      </c>
      <c r="M1038" t="s">
        <v>39</v>
      </c>
      <c r="N1038" t="s">
        <v>17</v>
      </c>
      <c r="O1038">
        <v>15672.15</v>
      </c>
      <c r="P1038" t="s">
        <v>22</v>
      </c>
      <c r="Q1038">
        <v>14853.15</v>
      </c>
      <c r="R1038" s="16">
        <f>delivered_orders_table[[#This Row],[price]]*delivered_orders_table[[#This Row],[quantity]]</f>
        <v>16497</v>
      </c>
      <c r="V1038">
        <v>18016</v>
      </c>
    </row>
    <row r="1039" spans="1:22" hidden="1" x14ac:dyDescent="0.3">
      <c r="A1039">
        <v>15205303</v>
      </c>
      <c r="B1039">
        <v>191161</v>
      </c>
      <c r="C1039">
        <v>618309</v>
      </c>
      <c r="D1039">
        <v>19455</v>
      </c>
      <c r="E1039">
        <v>2243</v>
      </c>
      <c r="F1039">
        <v>2</v>
      </c>
      <c r="G1039">
        <v>5836.5</v>
      </c>
      <c r="H1039">
        <v>15</v>
      </c>
      <c r="I1039" s="15">
        <v>44976</v>
      </c>
      <c r="J1039" s="11">
        <v>44976</v>
      </c>
      <c r="K1039">
        <v>4</v>
      </c>
      <c r="L1039" t="s">
        <v>489</v>
      </c>
      <c r="M1039" t="s">
        <v>39</v>
      </c>
      <c r="N1039" t="s">
        <v>15</v>
      </c>
      <c r="O1039">
        <v>33073.5</v>
      </c>
      <c r="P1039" t="s">
        <v>23</v>
      </c>
      <c r="Q1039">
        <v>28587.5</v>
      </c>
      <c r="R1039" s="16">
        <f>delivered_orders_table[[#This Row],[price]]*delivered_orders_table[[#This Row],[quantity]]</f>
        <v>38910</v>
      </c>
      <c r="V1039">
        <v>4901</v>
      </c>
    </row>
    <row r="1040" spans="1:22" hidden="1" x14ac:dyDescent="0.3">
      <c r="A1040">
        <v>38439415</v>
      </c>
      <c r="B1040">
        <v>191161</v>
      </c>
      <c r="C1040">
        <v>546290</v>
      </c>
      <c r="D1040">
        <v>12391</v>
      </c>
      <c r="E1040">
        <v>2243</v>
      </c>
      <c r="F1040">
        <v>1</v>
      </c>
      <c r="G1040">
        <v>0</v>
      </c>
      <c r="H1040">
        <v>0</v>
      </c>
      <c r="I1040" s="15">
        <v>44983</v>
      </c>
      <c r="J1040" s="11">
        <v>44983</v>
      </c>
      <c r="K1040">
        <v>2</v>
      </c>
      <c r="L1040" t="s">
        <v>311</v>
      </c>
      <c r="M1040" t="s">
        <v>39</v>
      </c>
      <c r="N1040" t="s">
        <v>15</v>
      </c>
      <c r="O1040">
        <v>12391</v>
      </c>
      <c r="P1040" t="s">
        <v>21</v>
      </c>
      <c r="Q1040">
        <v>10148</v>
      </c>
      <c r="R1040" s="16">
        <f>delivered_orders_table[[#This Row],[price]]*delivered_orders_table[[#This Row],[quantity]]</f>
        <v>12391</v>
      </c>
      <c r="V1040">
        <v>5075</v>
      </c>
    </row>
    <row r="1041" spans="1:22" x14ac:dyDescent="0.3">
      <c r="A1041">
        <v>81659221</v>
      </c>
      <c r="B1041">
        <v>876646</v>
      </c>
      <c r="C1041">
        <v>363281</v>
      </c>
      <c r="D1041">
        <v>14741</v>
      </c>
      <c r="E1041">
        <v>14603</v>
      </c>
      <c r="F1041">
        <v>1</v>
      </c>
      <c r="G1041">
        <v>737.05</v>
      </c>
      <c r="H1041">
        <v>5</v>
      </c>
      <c r="I1041" s="15">
        <v>44970</v>
      </c>
      <c r="J1041" s="11">
        <v>44970</v>
      </c>
      <c r="K1041">
        <v>5</v>
      </c>
      <c r="L1041" t="s">
        <v>439</v>
      </c>
      <c r="M1041" t="s">
        <v>39</v>
      </c>
      <c r="N1041" t="s">
        <v>18</v>
      </c>
      <c r="O1041">
        <v>14003.95</v>
      </c>
      <c r="P1041" t="s">
        <v>22</v>
      </c>
      <c r="Q1041">
        <v>-599.04999999999995</v>
      </c>
      <c r="R1041" s="16">
        <f>delivered_orders_table[[#This Row],[price]]*delivered_orders_table[[#This Row],[quantity]]</f>
        <v>14741</v>
      </c>
      <c r="V1041">
        <v>8019</v>
      </c>
    </row>
    <row r="1042" spans="1:22" x14ac:dyDescent="0.3">
      <c r="A1042">
        <v>86911446</v>
      </c>
      <c r="B1042">
        <v>876646</v>
      </c>
      <c r="C1042">
        <v>345131</v>
      </c>
      <c r="D1042">
        <v>17501</v>
      </c>
      <c r="E1042">
        <v>14603</v>
      </c>
      <c r="F1042">
        <v>1</v>
      </c>
      <c r="G1042">
        <v>3500.2</v>
      </c>
      <c r="H1042">
        <v>20</v>
      </c>
      <c r="I1042" s="15">
        <v>44969</v>
      </c>
      <c r="J1042" s="11">
        <v>44969</v>
      </c>
      <c r="K1042">
        <v>6</v>
      </c>
      <c r="L1042" t="s">
        <v>439</v>
      </c>
      <c r="M1042" t="s">
        <v>39</v>
      </c>
      <c r="N1042" t="s">
        <v>18</v>
      </c>
      <c r="O1042">
        <v>14000.8</v>
      </c>
      <c r="P1042" t="s">
        <v>20</v>
      </c>
      <c r="Q1042">
        <v>-602.20000000000005</v>
      </c>
      <c r="R1042" s="16">
        <f>delivered_orders_table[[#This Row],[price]]*delivered_orders_table[[#This Row],[quantity]]</f>
        <v>17501</v>
      </c>
      <c r="V1042">
        <v>2917</v>
      </c>
    </row>
    <row r="1043" spans="1:22" x14ac:dyDescent="0.3">
      <c r="A1043">
        <v>71414198</v>
      </c>
      <c r="B1043">
        <v>876646</v>
      </c>
      <c r="C1043">
        <v>258760</v>
      </c>
      <c r="D1043">
        <v>11528</v>
      </c>
      <c r="E1043">
        <v>14603</v>
      </c>
      <c r="F1043">
        <v>1</v>
      </c>
      <c r="G1043">
        <v>0</v>
      </c>
      <c r="H1043">
        <v>0</v>
      </c>
      <c r="I1043" s="15">
        <v>44956</v>
      </c>
      <c r="J1043" s="11">
        <v>44956</v>
      </c>
      <c r="K1043">
        <v>2</v>
      </c>
      <c r="L1043" t="s">
        <v>490</v>
      </c>
      <c r="M1043" t="s">
        <v>39</v>
      </c>
      <c r="N1043" t="s">
        <v>16</v>
      </c>
      <c r="O1043">
        <v>11528</v>
      </c>
      <c r="P1043" t="s">
        <v>20</v>
      </c>
      <c r="Q1043">
        <v>-3075</v>
      </c>
      <c r="R1043" s="16">
        <f>delivered_orders_table[[#This Row],[price]]*delivered_orders_table[[#This Row],[quantity]]</f>
        <v>11528</v>
      </c>
      <c r="V1043">
        <v>7142</v>
      </c>
    </row>
    <row r="1044" spans="1:22" x14ac:dyDescent="0.3">
      <c r="A1044">
        <v>28436852</v>
      </c>
      <c r="B1044">
        <v>876646</v>
      </c>
      <c r="C1044">
        <v>728859</v>
      </c>
      <c r="D1044">
        <v>13573</v>
      </c>
      <c r="E1044">
        <v>14603</v>
      </c>
      <c r="F1044">
        <v>3</v>
      </c>
      <c r="G1044">
        <v>2035.95</v>
      </c>
      <c r="H1044">
        <v>5</v>
      </c>
      <c r="I1044" s="15">
        <v>44972</v>
      </c>
      <c r="J1044" s="11">
        <v>44972</v>
      </c>
      <c r="K1044">
        <v>4</v>
      </c>
      <c r="L1044" t="s">
        <v>508</v>
      </c>
      <c r="M1044" t="s">
        <v>39</v>
      </c>
      <c r="N1044" t="s">
        <v>16</v>
      </c>
      <c r="O1044">
        <v>38683.050000000003</v>
      </c>
      <c r="P1044" t="s">
        <v>22</v>
      </c>
      <c r="Q1044">
        <v>-5125.95</v>
      </c>
      <c r="R1044" s="16">
        <f>delivered_orders_table[[#This Row],[price]]*delivered_orders_table[[#This Row],[quantity]]</f>
        <v>40719</v>
      </c>
      <c r="V1044">
        <v>17834</v>
      </c>
    </row>
    <row r="1045" spans="1:22" x14ac:dyDescent="0.3">
      <c r="A1045">
        <v>44819604</v>
      </c>
      <c r="B1045">
        <v>876646</v>
      </c>
      <c r="C1045">
        <v>356812</v>
      </c>
      <c r="D1045">
        <v>6435</v>
      </c>
      <c r="E1045">
        <v>14603</v>
      </c>
      <c r="F1045">
        <v>1</v>
      </c>
      <c r="G1045">
        <v>0</v>
      </c>
      <c r="H1045">
        <v>0</v>
      </c>
      <c r="I1045" s="15">
        <v>44955</v>
      </c>
      <c r="J1045" s="11">
        <v>44955</v>
      </c>
      <c r="K1045">
        <v>3</v>
      </c>
      <c r="L1045" t="s">
        <v>490</v>
      </c>
      <c r="M1045" t="s">
        <v>39</v>
      </c>
      <c r="N1045" t="s">
        <v>15</v>
      </c>
      <c r="O1045">
        <v>6435</v>
      </c>
      <c r="P1045" t="s">
        <v>20</v>
      </c>
      <c r="Q1045">
        <v>-8168</v>
      </c>
      <c r="R1045" s="16">
        <f>delivered_orders_table[[#This Row],[price]]*delivered_orders_table[[#This Row],[quantity]]</f>
        <v>6435</v>
      </c>
      <c r="V1045">
        <v>29138</v>
      </c>
    </row>
    <row r="1046" spans="1:22" x14ac:dyDescent="0.3">
      <c r="A1046">
        <v>86325904</v>
      </c>
      <c r="B1046">
        <v>876646</v>
      </c>
      <c r="C1046">
        <v>493880</v>
      </c>
      <c r="D1046">
        <v>10910</v>
      </c>
      <c r="E1046">
        <v>14603</v>
      </c>
      <c r="F1046">
        <v>2</v>
      </c>
      <c r="G1046">
        <v>0</v>
      </c>
      <c r="H1046">
        <v>0</v>
      </c>
      <c r="I1046" s="15">
        <v>44953</v>
      </c>
      <c r="J1046" s="11">
        <v>44953</v>
      </c>
      <c r="K1046">
        <v>5</v>
      </c>
      <c r="L1046" t="s">
        <v>490</v>
      </c>
      <c r="M1046" t="s">
        <v>39</v>
      </c>
      <c r="N1046" t="s">
        <v>15</v>
      </c>
      <c r="O1046">
        <v>21820</v>
      </c>
      <c r="P1046" t="s">
        <v>21</v>
      </c>
      <c r="Q1046">
        <v>-7386</v>
      </c>
      <c r="R1046" s="16">
        <f>delivered_orders_table[[#This Row],[price]]*delivered_orders_table[[#This Row],[quantity]]</f>
        <v>21820</v>
      </c>
      <c r="V1046">
        <v>11216</v>
      </c>
    </row>
    <row r="1047" spans="1:22" x14ac:dyDescent="0.3">
      <c r="A1047">
        <v>10512117</v>
      </c>
      <c r="B1047">
        <v>876646</v>
      </c>
      <c r="C1047">
        <v>985587</v>
      </c>
      <c r="D1047">
        <v>10051</v>
      </c>
      <c r="E1047">
        <v>14603</v>
      </c>
      <c r="F1047">
        <v>1</v>
      </c>
      <c r="G1047">
        <v>1507.65</v>
      </c>
      <c r="H1047">
        <v>15</v>
      </c>
      <c r="I1047" s="15">
        <v>44980</v>
      </c>
      <c r="J1047" s="11">
        <v>44980</v>
      </c>
      <c r="K1047">
        <v>5</v>
      </c>
      <c r="L1047" t="s">
        <v>311</v>
      </c>
      <c r="M1047" t="s">
        <v>39</v>
      </c>
      <c r="N1047" t="s">
        <v>15</v>
      </c>
      <c r="O1047">
        <v>8543.35</v>
      </c>
      <c r="P1047" t="s">
        <v>23</v>
      </c>
      <c r="Q1047">
        <v>-6059.65</v>
      </c>
      <c r="R1047" s="16">
        <f>delivered_orders_table[[#This Row],[price]]*delivered_orders_table[[#This Row],[quantity]]</f>
        <v>10051</v>
      </c>
      <c r="V1047">
        <v>16166</v>
      </c>
    </row>
    <row r="1048" spans="1:22" x14ac:dyDescent="0.3">
      <c r="A1048">
        <v>86166246</v>
      </c>
      <c r="B1048">
        <v>876646</v>
      </c>
      <c r="C1048">
        <v>556160</v>
      </c>
      <c r="D1048">
        <v>9074</v>
      </c>
      <c r="E1048">
        <v>14603</v>
      </c>
      <c r="F1048">
        <v>1</v>
      </c>
      <c r="G1048">
        <v>907.4</v>
      </c>
      <c r="H1048">
        <v>10</v>
      </c>
      <c r="I1048" s="15">
        <v>44982</v>
      </c>
      <c r="J1048" s="11">
        <v>44982</v>
      </c>
      <c r="K1048">
        <v>2</v>
      </c>
      <c r="L1048" t="s">
        <v>269</v>
      </c>
      <c r="M1048" t="s">
        <v>39</v>
      </c>
      <c r="N1048" t="s">
        <v>15</v>
      </c>
      <c r="O1048">
        <v>8166.6</v>
      </c>
      <c r="P1048" t="s">
        <v>23</v>
      </c>
      <c r="Q1048">
        <v>-6436.4</v>
      </c>
      <c r="R1048" s="16">
        <f>delivered_orders_table[[#This Row],[price]]*delivered_orders_table[[#This Row],[quantity]]</f>
        <v>9074</v>
      </c>
      <c r="V1048">
        <v>19002</v>
      </c>
    </row>
    <row r="1049" spans="1:22" x14ac:dyDescent="0.3">
      <c r="A1049">
        <v>85920407</v>
      </c>
      <c r="B1049">
        <v>876646</v>
      </c>
      <c r="C1049">
        <v>444312</v>
      </c>
      <c r="D1049">
        <v>10897</v>
      </c>
      <c r="E1049">
        <v>14603</v>
      </c>
      <c r="F1049">
        <v>3</v>
      </c>
      <c r="G1049">
        <v>0</v>
      </c>
      <c r="H1049">
        <v>0</v>
      </c>
      <c r="I1049" s="15">
        <v>44972</v>
      </c>
      <c r="J1049" s="11">
        <v>44972</v>
      </c>
      <c r="K1049">
        <v>5</v>
      </c>
      <c r="L1049" t="s">
        <v>469</v>
      </c>
      <c r="M1049" t="s">
        <v>39</v>
      </c>
      <c r="N1049" t="s">
        <v>17</v>
      </c>
      <c r="O1049">
        <v>32691</v>
      </c>
      <c r="P1049" t="s">
        <v>23</v>
      </c>
      <c r="Q1049">
        <v>-11118</v>
      </c>
      <c r="R1049" s="16">
        <f>delivered_orders_table[[#This Row],[price]]*delivered_orders_table[[#This Row],[quantity]]</f>
        <v>32691</v>
      </c>
      <c r="V1049">
        <v>778</v>
      </c>
    </row>
    <row r="1050" spans="1:22" x14ac:dyDescent="0.3">
      <c r="A1050">
        <v>26529882</v>
      </c>
      <c r="B1050">
        <v>876646</v>
      </c>
      <c r="C1050">
        <v>797717</v>
      </c>
      <c r="D1050">
        <v>6216</v>
      </c>
      <c r="E1050">
        <v>14603</v>
      </c>
      <c r="F1050">
        <v>1</v>
      </c>
      <c r="G1050">
        <v>0</v>
      </c>
      <c r="H1050">
        <v>0</v>
      </c>
      <c r="I1050" s="15">
        <v>44974</v>
      </c>
      <c r="J1050" s="11">
        <v>44974</v>
      </c>
      <c r="K1050">
        <v>2</v>
      </c>
      <c r="L1050" t="s">
        <v>508</v>
      </c>
      <c r="M1050" t="s">
        <v>39</v>
      </c>
      <c r="N1050" t="s">
        <v>15</v>
      </c>
      <c r="O1050">
        <v>6216</v>
      </c>
      <c r="P1050" t="s">
        <v>20</v>
      </c>
      <c r="Q1050">
        <v>-8387</v>
      </c>
      <c r="R1050" s="16">
        <f>delivered_orders_table[[#This Row],[price]]*delivered_orders_table[[#This Row],[quantity]]</f>
        <v>6216</v>
      </c>
      <c r="V1050">
        <v>59268</v>
      </c>
    </row>
    <row r="1051" spans="1:22" x14ac:dyDescent="0.3">
      <c r="A1051">
        <v>32027350</v>
      </c>
      <c r="B1051">
        <v>876646</v>
      </c>
      <c r="C1051">
        <v>483062</v>
      </c>
      <c r="D1051">
        <v>10022</v>
      </c>
      <c r="E1051">
        <v>14603</v>
      </c>
      <c r="F1051">
        <v>2</v>
      </c>
      <c r="G1051">
        <v>2004.4</v>
      </c>
      <c r="H1051">
        <v>10</v>
      </c>
      <c r="I1051" s="15">
        <v>44980</v>
      </c>
      <c r="J1051" s="11">
        <v>44980</v>
      </c>
      <c r="K1051">
        <v>2</v>
      </c>
      <c r="L1051" t="s">
        <v>424</v>
      </c>
      <c r="M1051" t="s">
        <v>39</v>
      </c>
      <c r="N1051" t="s">
        <v>16</v>
      </c>
      <c r="O1051">
        <v>18039.599999999999</v>
      </c>
      <c r="P1051" t="s">
        <v>23</v>
      </c>
      <c r="Q1051">
        <v>-11166.4</v>
      </c>
      <c r="R1051" s="16">
        <f>delivered_orders_table[[#This Row],[price]]*delivered_orders_table[[#This Row],[quantity]]</f>
        <v>20044</v>
      </c>
      <c r="V1051">
        <v>24226</v>
      </c>
    </row>
    <row r="1052" spans="1:22" x14ac:dyDescent="0.3">
      <c r="A1052">
        <v>27978165</v>
      </c>
      <c r="B1052">
        <v>876646</v>
      </c>
      <c r="C1052">
        <v>842198</v>
      </c>
      <c r="D1052">
        <v>14084</v>
      </c>
      <c r="E1052">
        <v>14603</v>
      </c>
      <c r="F1052">
        <v>2</v>
      </c>
      <c r="G1052">
        <v>0</v>
      </c>
      <c r="H1052">
        <v>0</v>
      </c>
      <c r="I1052" s="15">
        <v>44967</v>
      </c>
      <c r="J1052" s="11">
        <v>44967</v>
      </c>
      <c r="K1052">
        <v>1</v>
      </c>
      <c r="L1052" t="s">
        <v>324</v>
      </c>
      <c r="M1052" t="s">
        <v>39</v>
      </c>
      <c r="N1052" t="s">
        <v>15</v>
      </c>
      <c r="O1052">
        <v>28168</v>
      </c>
      <c r="P1052" t="s">
        <v>20</v>
      </c>
      <c r="Q1052">
        <v>-1038</v>
      </c>
      <c r="R1052" s="16">
        <f>delivered_orders_table[[#This Row],[price]]*delivered_orders_table[[#This Row],[quantity]]</f>
        <v>28168</v>
      </c>
      <c r="V1052">
        <v>52899</v>
      </c>
    </row>
    <row r="1053" spans="1:22" hidden="1" x14ac:dyDescent="0.3">
      <c r="A1053">
        <v>15606696</v>
      </c>
      <c r="B1053">
        <v>126225</v>
      </c>
      <c r="C1053">
        <v>446024</v>
      </c>
      <c r="D1053">
        <v>4183</v>
      </c>
      <c r="E1053">
        <v>4833</v>
      </c>
      <c r="F1053">
        <v>2</v>
      </c>
      <c r="G1053">
        <v>0</v>
      </c>
      <c r="H1053">
        <v>0</v>
      </c>
      <c r="I1053" s="15">
        <v>44976</v>
      </c>
      <c r="J1053" s="11">
        <v>44976</v>
      </c>
      <c r="K1053">
        <v>3</v>
      </c>
      <c r="L1053" t="s">
        <v>333</v>
      </c>
      <c r="M1053" t="s">
        <v>39</v>
      </c>
      <c r="N1053" t="s">
        <v>15</v>
      </c>
      <c r="O1053">
        <v>8366</v>
      </c>
      <c r="P1053" t="s">
        <v>24</v>
      </c>
      <c r="Q1053">
        <v>-1300</v>
      </c>
      <c r="R1053" s="16">
        <f>delivered_orders_table[[#This Row],[price]]*delivered_orders_table[[#This Row],[quantity]]</f>
        <v>8366</v>
      </c>
      <c r="V1053">
        <v>19329</v>
      </c>
    </row>
    <row r="1054" spans="1:22" hidden="1" x14ac:dyDescent="0.3">
      <c r="A1054">
        <v>64148754</v>
      </c>
      <c r="B1054">
        <v>126225</v>
      </c>
      <c r="C1054">
        <v>457657</v>
      </c>
      <c r="D1054">
        <v>2015</v>
      </c>
      <c r="E1054">
        <v>4833</v>
      </c>
      <c r="F1054">
        <v>1</v>
      </c>
      <c r="G1054">
        <v>0</v>
      </c>
      <c r="H1054">
        <v>0</v>
      </c>
      <c r="I1054" s="15">
        <v>44966</v>
      </c>
      <c r="J1054" s="11">
        <v>44966</v>
      </c>
      <c r="K1054">
        <v>5</v>
      </c>
      <c r="L1054" t="s">
        <v>140</v>
      </c>
      <c r="M1054" t="s">
        <v>39</v>
      </c>
      <c r="N1054" t="s">
        <v>18</v>
      </c>
      <c r="O1054">
        <v>2015</v>
      </c>
      <c r="P1054" t="s">
        <v>20</v>
      </c>
      <c r="Q1054">
        <v>-2818</v>
      </c>
      <c r="R1054" s="16">
        <f>delivered_orders_table[[#This Row],[price]]*delivered_orders_table[[#This Row],[quantity]]</f>
        <v>2015</v>
      </c>
      <c r="V1054">
        <v>11547</v>
      </c>
    </row>
    <row r="1055" spans="1:22" hidden="1" x14ac:dyDescent="0.3">
      <c r="A1055">
        <v>16721650</v>
      </c>
      <c r="B1055">
        <v>126225</v>
      </c>
      <c r="C1055">
        <v>765484</v>
      </c>
      <c r="D1055">
        <v>13998</v>
      </c>
      <c r="E1055">
        <v>4833</v>
      </c>
      <c r="F1055">
        <v>2</v>
      </c>
      <c r="G1055">
        <v>1399.8</v>
      </c>
      <c r="H1055">
        <v>5</v>
      </c>
      <c r="I1055" s="15">
        <v>44963</v>
      </c>
      <c r="J1055" s="11">
        <v>44963</v>
      </c>
      <c r="K1055">
        <v>2</v>
      </c>
      <c r="L1055" t="s">
        <v>148</v>
      </c>
      <c r="M1055" t="s">
        <v>39</v>
      </c>
      <c r="N1055" t="s">
        <v>17</v>
      </c>
      <c r="O1055">
        <v>26596.2</v>
      </c>
      <c r="P1055" t="s">
        <v>21</v>
      </c>
      <c r="Q1055">
        <v>16930.2</v>
      </c>
      <c r="R1055" s="16">
        <f>delivered_orders_table[[#This Row],[price]]*delivered_orders_table[[#This Row],[quantity]]</f>
        <v>27996</v>
      </c>
      <c r="V1055">
        <v>16657</v>
      </c>
    </row>
    <row r="1056" spans="1:22" hidden="1" x14ac:dyDescent="0.3">
      <c r="A1056">
        <v>25194922</v>
      </c>
      <c r="B1056">
        <v>126225</v>
      </c>
      <c r="C1056">
        <v>845919</v>
      </c>
      <c r="D1056">
        <v>17802</v>
      </c>
      <c r="E1056">
        <v>4833</v>
      </c>
      <c r="F1056">
        <v>2</v>
      </c>
      <c r="G1056">
        <v>0</v>
      </c>
      <c r="H1056">
        <v>0</v>
      </c>
      <c r="I1056" s="15">
        <v>44975</v>
      </c>
      <c r="J1056" s="11">
        <v>44975</v>
      </c>
      <c r="K1056">
        <v>1</v>
      </c>
      <c r="L1056" t="s">
        <v>508</v>
      </c>
      <c r="M1056" t="s">
        <v>39</v>
      </c>
      <c r="N1056" t="s">
        <v>15</v>
      </c>
      <c r="O1056">
        <v>35604</v>
      </c>
      <c r="P1056" t="s">
        <v>22</v>
      </c>
      <c r="Q1056">
        <v>25938</v>
      </c>
      <c r="R1056" s="16">
        <f>delivered_orders_table[[#This Row],[price]]*delivered_orders_table[[#This Row],[quantity]]</f>
        <v>35604</v>
      </c>
      <c r="V1056">
        <v>19287</v>
      </c>
    </row>
    <row r="1057" spans="1:22" hidden="1" x14ac:dyDescent="0.3">
      <c r="A1057">
        <v>69572772</v>
      </c>
      <c r="B1057">
        <v>126225</v>
      </c>
      <c r="C1057">
        <v>263648</v>
      </c>
      <c r="D1057">
        <v>16694</v>
      </c>
      <c r="E1057">
        <v>4833</v>
      </c>
      <c r="F1057">
        <v>2</v>
      </c>
      <c r="G1057">
        <v>0</v>
      </c>
      <c r="H1057">
        <v>0</v>
      </c>
      <c r="I1057" s="15">
        <v>44977</v>
      </c>
      <c r="J1057" s="11">
        <v>44977</v>
      </c>
      <c r="K1057">
        <v>4</v>
      </c>
      <c r="L1057" t="s">
        <v>232</v>
      </c>
      <c r="M1057" t="s">
        <v>39</v>
      </c>
      <c r="N1057" t="s">
        <v>15</v>
      </c>
      <c r="O1057">
        <v>33388</v>
      </c>
      <c r="P1057" t="s">
        <v>20</v>
      </c>
      <c r="Q1057">
        <v>23722</v>
      </c>
      <c r="R1057" s="16">
        <f>delivered_orders_table[[#This Row],[price]]*delivered_orders_table[[#This Row],[quantity]]</f>
        <v>33388</v>
      </c>
      <c r="V1057">
        <v>35522</v>
      </c>
    </row>
    <row r="1058" spans="1:22" hidden="1" x14ac:dyDescent="0.3">
      <c r="A1058">
        <v>34149421</v>
      </c>
      <c r="B1058">
        <v>126225</v>
      </c>
      <c r="C1058">
        <v>783347</v>
      </c>
      <c r="D1058">
        <v>11848</v>
      </c>
      <c r="E1058">
        <v>4833</v>
      </c>
      <c r="F1058">
        <v>4</v>
      </c>
      <c r="G1058">
        <v>2369.6</v>
      </c>
      <c r="H1058">
        <v>5</v>
      </c>
      <c r="I1058" s="15">
        <v>44977</v>
      </c>
      <c r="J1058" s="11">
        <v>44977</v>
      </c>
      <c r="K1058">
        <v>4</v>
      </c>
      <c r="L1058" t="s">
        <v>232</v>
      </c>
      <c r="M1058" t="s">
        <v>39</v>
      </c>
      <c r="N1058" t="s">
        <v>15</v>
      </c>
      <c r="O1058">
        <v>45022.400000000001</v>
      </c>
      <c r="P1058" t="s">
        <v>23</v>
      </c>
      <c r="Q1058">
        <v>25690.400000000001</v>
      </c>
      <c r="R1058" s="16">
        <f>delivered_orders_table[[#This Row],[price]]*delivered_orders_table[[#This Row],[quantity]]</f>
        <v>47392</v>
      </c>
      <c r="V1058">
        <v>11380</v>
      </c>
    </row>
    <row r="1059" spans="1:22" hidden="1" x14ac:dyDescent="0.3">
      <c r="A1059">
        <v>21010955</v>
      </c>
      <c r="B1059">
        <v>126225</v>
      </c>
      <c r="C1059">
        <v>978427</v>
      </c>
      <c r="D1059">
        <v>11975</v>
      </c>
      <c r="E1059">
        <v>4833</v>
      </c>
      <c r="F1059">
        <v>3</v>
      </c>
      <c r="G1059">
        <v>0</v>
      </c>
      <c r="H1059">
        <v>0</v>
      </c>
      <c r="I1059" s="15">
        <v>44967</v>
      </c>
      <c r="J1059" s="11">
        <v>44967</v>
      </c>
      <c r="K1059">
        <v>1</v>
      </c>
      <c r="L1059" t="s">
        <v>324</v>
      </c>
      <c r="M1059" t="s">
        <v>39</v>
      </c>
      <c r="N1059" t="s">
        <v>15</v>
      </c>
      <c r="O1059">
        <v>35925</v>
      </c>
      <c r="P1059" t="s">
        <v>20</v>
      </c>
      <c r="Q1059">
        <v>21426</v>
      </c>
      <c r="R1059" s="16">
        <f>delivered_orders_table[[#This Row],[price]]*delivered_orders_table[[#This Row],[quantity]]</f>
        <v>35925</v>
      </c>
      <c r="V1059">
        <v>48208</v>
      </c>
    </row>
    <row r="1060" spans="1:22" hidden="1" x14ac:dyDescent="0.3">
      <c r="A1060">
        <v>34929311</v>
      </c>
      <c r="B1060">
        <v>126225</v>
      </c>
      <c r="C1060">
        <v>503662</v>
      </c>
      <c r="D1060">
        <v>8828</v>
      </c>
      <c r="E1060">
        <v>4833</v>
      </c>
      <c r="F1060">
        <v>1</v>
      </c>
      <c r="G1060">
        <v>1765.6</v>
      </c>
      <c r="H1060">
        <v>20</v>
      </c>
      <c r="I1060" s="15">
        <v>44978</v>
      </c>
      <c r="J1060" s="11">
        <v>44978</v>
      </c>
      <c r="K1060">
        <v>2</v>
      </c>
      <c r="L1060" t="s">
        <v>489</v>
      </c>
      <c r="M1060" t="s">
        <v>39</v>
      </c>
      <c r="N1060" t="s">
        <v>16</v>
      </c>
      <c r="O1060">
        <v>7062.4</v>
      </c>
      <c r="P1060" t="s">
        <v>21</v>
      </c>
      <c r="Q1060">
        <v>2229.4</v>
      </c>
      <c r="R1060" s="16">
        <f>delivered_orders_table[[#This Row],[price]]*delivered_orders_table[[#This Row],[quantity]]</f>
        <v>8828</v>
      </c>
      <c r="V1060">
        <v>18511</v>
      </c>
    </row>
    <row r="1061" spans="1:22" hidden="1" x14ac:dyDescent="0.3">
      <c r="A1061">
        <v>50999730</v>
      </c>
      <c r="B1061">
        <v>246316</v>
      </c>
      <c r="C1061">
        <v>233362</v>
      </c>
      <c r="D1061">
        <v>9623</v>
      </c>
      <c r="E1061">
        <v>13689</v>
      </c>
      <c r="F1061">
        <v>2</v>
      </c>
      <c r="G1061">
        <v>2886.9</v>
      </c>
      <c r="H1061">
        <v>15</v>
      </c>
      <c r="I1061" s="15">
        <v>44964</v>
      </c>
      <c r="J1061" s="11">
        <v>44964</v>
      </c>
      <c r="K1061">
        <v>4</v>
      </c>
      <c r="L1061" t="s">
        <v>324</v>
      </c>
      <c r="M1061" t="s">
        <v>39</v>
      </c>
      <c r="N1061" t="s">
        <v>16</v>
      </c>
      <c r="O1061">
        <v>16359.1</v>
      </c>
      <c r="P1061" t="s">
        <v>23</v>
      </c>
      <c r="Q1061">
        <v>-11018.9</v>
      </c>
      <c r="R1061" s="16">
        <f>delivered_orders_table[[#This Row],[price]]*delivered_orders_table[[#This Row],[quantity]]</f>
        <v>19246</v>
      </c>
      <c r="V1061">
        <v>19935</v>
      </c>
    </row>
    <row r="1062" spans="1:22" hidden="1" x14ac:dyDescent="0.3">
      <c r="A1062">
        <v>90524080</v>
      </c>
      <c r="B1062">
        <v>246316</v>
      </c>
      <c r="C1062">
        <v>589776</v>
      </c>
      <c r="D1062">
        <v>15035</v>
      </c>
      <c r="E1062">
        <v>13689</v>
      </c>
      <c r="F1062">
        <v>1</v>
      </c>
      <c r="G1062">
        <v>751.75</v>
      </c>
      <c r="H1062">
        <v>5</v>
      </c>
      <c r="I1062" s="15">
        <v>44983</v>
      </c>
      <c r="J1062" s="11">
        <v>44983</v>
      </c>
      <c r="K1062">
        <v>2</v>
      </c>
      <c r="L1062" t="s">
        <v>311</v>
      </c>
      <c r="M1062" t="s">
        <v>39</v>
      </c>
      <c r="N1062" t="s">
        <v>16</v>
      </c>
      <c r="O1062">
        <v>14283.25</v>
      </c>
      <c r="P1062" t="s">
        <v>20</v>
      </c>
      <c r="Q1062">
        <v>594.25</v>
      </c>
      <c r="R1062" s="16">
        <f>delivered_orders_table[[#This Row],[price]]*delivered_orders_table[[#This Row],[quantity]]</f>
        <v>15035</v>
      </c>
      <c r="V1062">
        <v>2458</v>
      </c>
    </row>
    <row r="1063" spans="1:22" hidden="1" x14ac:dyDescent="0.3">
      <c r="A1063">
        <v>87396519</v>
      </c>
      <c r="B1063">
        <v>246316</v>
      </c>
      <c r="C1063">
        <v>661267</v>
      </c>
      <c r="D1063">
        <v>5098</v>
      </c>
      <c r="E1063">
        <v>13689</v>
      </c>
      <c r="F1063">
        <v>1</v>
      </c>
      <c r="G1063">
        <v>254.9</v>
      </c>
      <c r="H1063">
        <v>5</v>
      </c>
      <c r="I1063" s="15">
        <v>44984</v>
      </c>
      <c r="J1063" s="11">
        <v>44984</v>
      </c>
      <c r="K1063">
        <v>1</v>
      </c>
      <c r="L1063" t="s">
        <v>311</v>
      </c>
      <c r="M1063" t="s">
        <v>39</v>
      </c>
      <c r="N1063" t="s">
        <v>15</v>
      </c>
      <c r="O1063">
        <v>4843.1000000000004</v>
      </c>
      <c r="P1063" t="s">
        <v>20</v>
      </c>
      <c r="Q1063">
        <v>-8845.9</v>
      </c>
      <c r="R1063" s="16">
        <f>delivered_orders_table[[#This Row],[price]]*delivered_orders_table[[#This Row],[quantity]]</f>
        <v>5098</v>
      </c>
      <c r="V1063">
        <v>9659</v>
      </c>
    </row>
    <row r="1064" spans="1:22" hidden="1" x14ac:dyDescent="0.3">
      <c r="A1064">
        <v>24181143</v>
      </c>
      <c r="B1064">
        <v>246316</v>
      </c>
      <c r="C1064">
        <v>387588</v>
      </c>
      <c r="D1064">
        <v>13704</v>
      </c>
      <c r="E1064">
        <v>13689</v>
      </c>
      <c r="F1064">
        <v>1</v>
      </c>
      <c r="G1064">
        <v>0</v>
      </c>
      <c r="H1064">
        <v>0</v>
      </c>
      <c r="I1064" s="15">
        <v>44969</v>
      </c>
      <c r="J1064" s="11">
        <v>44969</v>
      </c>
      <c r="K1064">
        <v>7</v>
      </c>
      <c r="L1064" t="s">
        <v>508</v>
      </c>
      <c r="M1064" t="s">
        <v>39</v>
      </c>
      <c r="N1064" t="s">
        <v>17</v>
      </c>
      <c r="O1064">
        <v>13704</v>
      </c>
      <c r="P1064" t="s">
        <v>20</v>
      </c>
      <c r="Q1064">
        <v>15</v>
      </c>
      <c r="R1064" s="16">
        <f>delivered_orders_table[[#This Row],[price]]*delivered_orders_table[[#This Row],[quantity]]</f>
        <v>13704</v>
      </c>
      <c r="V1064">
        <v>2036</v>
      </c>
    </row>
    <row r="1065" spans="1:22" hidden="1" x14ac:dyDescent="0.3">
      <c r="A1065">
        <v>85886408</v>
      </c>
      <c r="B1065">
        <v>246316</v>
      </c>
      <c r="C1065">
        <v>267193</v>
      </c>
      <c r="D1065">
        <v>14295</v>
      </c>
      <c r="E1065">
        <v>13689</v>
      </c>
      <c r="F1065">
        <v>1</v>
      </c>
      <c r="G1065">
        <v>0</v>
      </c>
      <c r="H1065">
        <v>0</v>
      </c>
      <c r="I1065" s="15">
        <v>44961</v>
      </c>
      <c r="J1065" s="11">
        <v>44961</v>
      </c>
      <c r="K1065">
        <v>3</v>
      </c>
      <c r="L1065" t="s">
        <v>147</v>
      </c>
      <c r="M1065" t="s">
        <v>39</v>
      </c>
      <c r="N1065" t="s">
        <v>17</v>
      </c>
      <c r="O1065">
        <v>14295</v>
      </c>
      <c r="P1065" t="s">
        <v>24</v>
      </c>
      <c r="Q1065">
        <v>606</v>
      </c>
      <c r="R1065" s="16">
        <f>delivered_orders_table[[#This Row],[price]]*delivered_orders_table[[#This Row],[quantity]]</f>
        <v>14295</v>
      </c>
      <c r="V1065">
        <v>18798</v>
      </c>
    </row>
    <row r="1066" spans="1:22" hidden="1" x14ac:dyDescent="0.3">
      <c r="A1066">
        <v>50645509</v>
      </c>
      <c r="B1066">
        <v>246316</v>
      </c>
      <c r="C1066">
        <v>855910</v>
      </c>
      <c r="D1066">
        <v>8843</v>
      </c>
      <c r="E1066">
        <v>13689</v>
      </c>
      <c r="F1066">
        <v>2</v>
      </c>
      <c r="G1066">
        <v>0</v>
      </c>
      <c r="H1066">
        <v>0</v>
      </c>
      <c r="I1066" s="15">
        <v>44972</v>
      </c>
      <c r="J1066" s="11">
        <v>44972</v>
      </c>
      <c r="K1066">
        <v>2</v>
      </c>
      <c r="L1066" t="s">
        <v>337</v>
      </c>
      <c r="M1066" t="s">
        <v>39</v>
      </c>
      <c r="N1066" t="s">
        <v>16</v>
      </c>
      <c r="O1066">
        <v>17686</v>
      </c>
      <c r="P1066" t="s">
        <v>22</v>
      </c>
      <c r="Q1066">
        <v>-9692</v>
      </c>
      <c r="R1066" s="16">
        <f>delivered_orders_table[[#This Row],[price]]*delivered_orders_table[[#This Row],[quantity]]</f>
        <v>17686</v>
      </c>
      <c r="V1066">
        <v>39890</v>
      </c>
    </row>
    <row r="1067" spans="1:22" hidden="1" x14ac:dyDescent="0.3">
      <c r="A1067">
        <v>94492003</v>
      </c>
      <c r="B1067">
        <v>207473</v>
      </c>
      <c r="C1067">
        <v>625146</v>
      </c>
      <c r="D1067">
        <v>15265</v>
      </c>
      <c r="E1067">
        <v>7043</v>
      </c>
      <c r="F1067">
        <v>1</v>
      </c>
      <c r="G1067">
        <v>763.25</v>
      </c>
      <c r="H1067">
        <v>5</v>
      </c>
      <c r="I1067" s="15">
        <v>44956</v>
      </c>
      <c r="J1067" s="11">
        <v>44956</v>
      </c>
      <c r="K1067">
        <v>7</v>
      </c>
      <c r="L1067" t="s">
        <v>93</v>
      </c>
      <c r="M1067" t="s">
        <v>39</v>
      </c>
      <c r="N1067" t="s">
        <v>15</v>
      </c>
      <c r="O1067">
        <v>14501.75</v>
      </c>
      <c r="P1067" t="s">
        <v>21</v>
      </c>
      <c r="Q1067">
        <v>7458.75</v>
      </c>
      <c r="R1067" s="16">
        <f>delivered_orders_table[[#This Row],[price]]*delivered_orders_table[[#This Row],[quantity]]</f>
        <v>15265</v>
      </c>
      <c r="V1067">
        <v>16548</v>
      </c>
    </row>
    <row r="1068" spans="1:22" hidden="1" x14ac:dyDescent="0.3">
      <c r="A1068">
        <v>40277201</v>
      </c>
      <c r="B1068">
        <v>207473</v>
      </c>
      <c r="C1068">
        <v>230897</v>
      </c>
      <c r="D1068">
        <v>16306</v>
      </c>
      <c r="E1068">
        <v>7043</v>
      </c>
      <c r="F1068">
        <v>1</v>
      </c>
      <c r="G1068">
        <v>0</v>
      </c>
      <c r="H1068">
        <v>0</v>
      </c>
      <c r="I1068" s="15">
        <v>44980</v>
      </c>
      <c r="J1068" s="11">
        <v>44980</v>
      </c>
      <c r="K1068">
        <v>1</v>
      </c>
      <c r="L1068" t="s">
        <v>232</v>
      </c>
      <c r="M1068" t="s">
        <v>39</v>
      </c>
      <c r="N1068" t="s">
        <v>17</v>
      </c>
      <c r="O1068">
        <v>16306</v>
      </c>
      <c r="P1068" t="s">
        <v>23</v>
      </c>
      <c r="Q1068">
        <v>9263</v>
      </c>
      <c r="R1068" s="16">
        <f>delivered_orders_table[[#This Row],[price]]*delivered_orders_table[[#This Row],[quantity]]</f>
        <v>16306</v>
      </c>
      <c r="V1068">
        <v>8512</v>
      </c>
    </row>
    <row r="1069" spans="1:22" hidden="1" x14ac:dyDescent="0.3">
      <c r="A1069">
        <v>20460758</v>
      </c>
      <c r="B1069">
        <v>207473</v>
      </c>
      <c r="C1069">
        <v>885073</v>
      </c>
      <c r="D1069">
        <v>19458</v>
      </c>
      <c r="E1069">
        <v>7043</v>
      </c>
      <c r="F1069">
        <v>2</v>
      </c>
      <c r="G1069">
        <v>7783.2</v>
      </c>
      <c r="H1069">
        <v>20</v>
      </c>
      <c r="I1069" s="15">
        <v>44969</v>
      </c>
      <c r="J1069" s="11">
        <v>44969</v>
      </c>
      <c r="K1069">
        <v>3</v>
      </c>
      <c r="L1069" t="s">
        <v>120</v>
      </c>
      <c r="M1069" t="s">
        <v>39</v>
      </c>
      <c r="N1069" t="s">
        <v>15</v>
      </c>
      <c r="O1069">
        <v>31132.799999999999</v>
      </c>
      <c r="P1069" t="s">
        <v>22</v>
      </c>
      <c r="Q1069">
        <v>17046.8</v>
      </c>
      <c r="R1069" s="16">
        <f>delivered_orders_table[[#This Row],[price]]*delivered_orders_table[[#This Row],[quantity]]</f>
        <v>38916</v>
      </c>
      <c r="V1069">
        <v>4292</v>
      </c>
    </row>
    <row r="1070" spans="1:22" hidden="1" x14ac:dyDescent="0.3">
      <c r="A1070">
        <v>84104909</v>
      </c>
      <c r="B1070">
        <v>216739</v>
      </c>
      <c r="C1070">
        <v>764593</v>
      </c>
      <c r="D1070">
        <v>7151</v>
      </c>
      <c r="E1070">
        <v>3047</v>
      </c>
      <c r="F1070">
        <v>1</v>
      </c>
      <c r="G1070">
        <v>0</v>
      </c>
      <c r="H1070">
        <v>0</v>
      </c>
      <c r="I1070" s="15">
        <v>44955</v>
      </c>
      <c r="J1070" s="11">
        <v>44955</v>
      </c>
      <c r="K1070">
        <v>4</v>
      </c>
      <c r="L1070" t="s">
        <v>405</v>
      </c>
      <c r="M1070" t="s">
        <v>39</v>
      </c>
      <c r="N1070" t="s">
        <v>17</v>
      </c>
      <c r="O1070">
        <v>7151</v>
      </c>
      <c r="P1070" t="s">
        <v>23</v>
      </c>
      <c r="Q1070">
        <v>4104</v>
      </c>
      <c r="R1070" s="16">
        <f>delivered_orders_table[[#This Row],[price]]*delivered_orders_table[[#This Row],[quantity]]</f>
        <v>7151</v>
      </c>
      <c r="V1070">
        <v>11676</v>
      </c>
    </row>
    <row r="1071" spans="1:22" hidden="1" x14ac:dyDescent="0.3">
      <c r="A1071">
        <v>30084652</v>
      </c>
      <c r="B1071">
        <v>216739</v>
      </c>
      <c r="C1071">
        <v>847736</v>
      </c>
      <c r="D1071">
        <v>8526</v>
      </c>
      <c r="E1071">
        <v>3047</v>
      </c>
      <c r="F1071">
        <v>1</v>
      </c>
      <c r="G1071">
        <v>1705.2</v>
      </c>
      <c r="H1071">
        <v>20</v>
      </c>
      <c r="I1071" s="15">
        <v>44956</v>
      </c>
      <c r="J1071" s="11">
        <v>44956</v>
      </c>
      <c r="K1071">
        <v>7</v>
      </c>
      <c r="L1071" t="s">
        <v>93</v>
      </c>
      <c r="M1071" t="s">
        <v>39</v>
      </c>
      <c r="N1071" t="s">
        <v>15</v>
      </c>
      <c r="O1071">
        <v>6820.8</v>
      </c>
      <c r="P1071" t="s">
        <v>20</v>
      </c>
      <c r="Q1071">
        <v>3773.8</v>
      </c>
      <c r="R1071" s="16">
        <f>delivered_orders_table[[#This Row],[price]]*delivered_orders_table[[#This Row],[quantity]]</f>
        <v>8526</v>
      </c>
      <c r="V1071">
        <v>3665</v>
      </c>
    </row>
    <row r="1072" spans="1:22" hidden="1" x14ac:dyDescent="0.3">
      <c r="A1072">
        <v>34071191</v>
      </c>
      <c r="B1072">
        <v>216739</v>
      </c>
      <c r="C1072">
        <v>539813</v>
      </c>
      <c r="D1072">
        <v>9812</v>
      </c>
      <c r="E1072">
        <v>3047</v>
      </c>
      <c r="F1072">
        <v>1</v>
      </c>
      <c r="G1072">
        <v>0</v>
      </c>
      <c r="H1072">
        <v>0</v>
      </c>
      <c r="I1072" s="15">
        <v>44952</v>
      </c>
      <c r="J1072" s="11">
        <v>44952</v>
      </c>
      <c r="K1072">
        <v>7</v>
      </c>
      <c r="L1072" t="s">
        <v>405</v>
      </c>
      <c r="M1072" t="s">
        <v>39</v>
      </c>
      <c r="N1072" t="s">
        <v>16</v>
      </c>
      <c r="O1072">
        <v>9812</v>
      </c>
      <c r="P1072" t="s">
        <v>20</v>
      </c>
      <c r="Q1072">
        <v>6765</v>
      </c>
      <c r="R1072" s="16">
        <f>delivered_orders_table[[#This Row],[price]]*delivered_orders_table[[#This Row],[quantity]]</f>
        <v>9812</v>
      </c>
      <c r="V1072">
        <v>35818</v>
      </c>
    </row>
    <row r="1073" spans="1:22" hidden="1" x14ac:dyDescent="0.3">
      <c r="A1073">
        <v>40133935</v>
      </c>
      <c r="B1073">
        <v>216739</v>
      </c>
      <c r="C1073">
        <v>554877</v>
      </c>
      <c r="D1073">
        <v>13738</v>
      </c>
      <c r="E1073">
        <v>3047</v>
      </c>
      <c r="F1073">
        <v>3</v>
      </c>
      <c r="G1073">
        <v>0</v>
      </c>
      <c r="H1073">
        <v>0</v>
      </c>
      <c r="I1073" s="15">
        <v>44957</v>
      </c>
      <c r="J1073" s="11">
        <v>44957</v>
      </c>
      <c r="K1073">
        <v>6</v>
      </c>
      <c r="L1073" t="s">
        <v>93</v>
      </c>
      <c r="M1073" t="s">
        <v>39</v>
      </c>
      <c r="N1073" t="s">
        <v>15</v>
      </c>
      <c r="O1073">
        <v>41214</v>
      </c>
      <c r="P1073" t="s">
        <v>23</v>
      </c>
      <c r="Q1073">
        <v>32073</v>
      </c>
      <c r="R1073" s="16">
        <f>delivered_orders_table[[#This Row],[price]]*delivered_orders_table[[#This Row],[quantity]]</f>
        <v>41214</v>
      </c>
      <c r="V1073">
        <v>9105</v>
      </c>
    </row>
    <row r="1074" spans="1:22" hidden="1" x14ac:dyDescent="0.3">
      <c r="A1074">
        <v>64364546</v>
      </c>
      <c r="B1074">
        <v>216739</v>
      </c>
      <c r="C1074">
        <v>360639</v>
      </c>
      <c r="D1074">
        <v>1505</v>
      </c>
      <c r="E1074">
        <v>3047</v>
      </c>
      <c r="F1074">
        <v>2</v>
      </c>
      <c r="G1074">
        <v>150.5</v>
      </c>
      <c r="H1074">
        <v>5</v>
      </c>
      <c r="I1074" s="15">
        <v>44971</v>
      </c>
      <c r="J1074" s="11">
        <v>44971</v>
      </c>
      <c r="K1074">
        <v>2</v>
      </c>
      <c r="L1074" t="s">
        <v>507</v>
      </c>
      <c r="M1074" t="s">
        <v>39</v>
      </c>
      <c r="N1074" t="s">
        <v>17</v>
      </c>
      <c r="O1074">
        <v>2859.5</v>
      </c>
      <c r="P1074" t="s">
        <v>20</v>
      </c>
      <c r="Q1074">
        <v>-3234.5</v>
      </c>
      <c r="R1074" s="16">
        <f>delivered_orders_table[[#This Row],[price]]*delivered_orders_table[[#This Row],[quantity]]</f>
        <v>3010</v>
      </c>
      <c r="V1074">
        <v>35562</v>
      </c>
    </row>
    <row r="1075" spans="1:22" hidden="1" x14ac:dyDescent="0.3">
      <c r="A1075">
        <v>83833059</v>
      </c>
      <c r="B1075">
        <v>216739</v>
      </c>
      <c r="C1075">
        <v>324870</v>
      </c>
      <c r="D1075">
        <v>13636</v>
      </c>
      <c r="E1075">
        <v>3047</v>
      </c>
      <c r="F1075">
        <v>3</v>
      </c>
      <c r="G1075">
        <v>8181.6</v>
      </c>
      <c r="H1075">
        <v>20</v>
      </c>
      <c r="I1075" s="15">
        <v>44978</v>
      </c>
      <c r="J1075" s="11">
        <v>44978</v>
      </c>
      <c r="K1075">
        <v>6</v>
      </c>
      <c r="L1075" t="s">
        <v>269</v>
      </c>
      <c r="M1075" t="s">
        <v>39</v>
      </c>
      <c r="N1075" t="s">
        <v>17</v>
      </c>
      <c r="O1075">
        <v>32726.400000000001</v>
      </c>
      <c r="P1075" t="s">
        <v>20</v>
      </c>
      <c r="Q1075">
        <v>23585.4</v>
      </c>
      <c r="R1075" s="16">
        <f>delivered_orders_table[[#This Row],[price]]*delivered_orders_table[[#This Row],[quantity]]</f>
        <v>40908</v>
      </c>
      <c r="V1075">
        <v>1474</v>
      </c>
    </row>
    <row r="1076" spans="1:22" hidden="1" x14ac:dyDescent="0.3">
      <c r="A1076">
        <v>58156722</v>
      </c>
      <c r="B1076">
        <v>671858</v>
      </c>
      <c r="C1076">
        <v>710258</v>
      </c>
      <c r="D1076">
        <v>11669</v>
      </c>
      <c r="E1076">
        <v>5308</v>
      </c>
      <c r="F1076">
        <v>4</v>
      </c>
      <c r="G1076">
        <v>9335.2000000000007</v>
      </c>
      <c r="H1076">
        <v>20</v>
      </c>
      <c r="I1076" s="15">
        <v>44965</v>
      </c>
      <c r="J1076" s="11">
        <v>44965</v>
      </c>
      <c r="K1076">
        <v>6</v>
      </c>
      <c r="L1076" t="s">
        <v>140</v>
      </c>
      <c r="M1076" t="s">
        <v>39</v>
      </c>
      <c r="N1076" t="s">
        <v>16</v>
      </c>
      <c r="O1076">
        <v>37340.800000000003</v>
      </c>
      <c r="P1076" t="s">
        <v>21</v>
      </c>
      <c r="Q1076">
        <v>16108.8</v>
      </c>
      <c r="R1076" s="16">
        <f>delivered_orders_table[[#This Row],[price]]*delivered_orders_table[[#This Row],[quantity]]</f>
        <v>46676</v>
      </c>
      <c r="V1076">
        <v>17498</v>
      </c>
    </row>
    <row r="1077" spans="1:22" hidden="1" x14ac:dyDescent="0.3">
      <c r="A1077">
        <v>26019397</v>
      </c>
      <c r="B1077">
        <v>671858</v>
      </c>
      <c r="C1077">
        <v>420759</v>
      </c>
      <c r="D1077">
        <v>3632</v>
      </c>
      <c r="E1077">
        <v>5308</v>
      </c>
      <c r="F1077">
        <v>2</v>
      </c>
      <c r="G1077">
        <v>0</v>
      </c>
      <c r="H1077">
        <v>0</v>
      </c>
      <c r="I1077" s="15">
        <v>44979</v>
      </c>
      <c r="J1077" s="11">
        <v>44979</v>
      </c>
      <c r="K1077">
        <v>3</v>
      </c>
      <c r="L1077" t="s">
        <v>424</v>
      </c>
      <c r="M1077" t="s">
        <v>39</v>
      </c>
      <c r="N1077" t="s">
        <v>16</v>
      </c>
      <c r="O1077">
        <v>7264</v>
      </c>
      <c r="P1077" t="s">
        <v>21</v>
      </c>
      <c r="Q1077">
        <v>-3352</v>
      </c>
      <c r="R1077" s="16">
        <f>delivered_orders_table[[#This Row],[price]]*delivered_orders_table[[#This Row],[quantity]]</f>
        <v>7264</v>
      </c>
      <c r="V1077">
        <v>10828</v>
      </c>
    </row>
    <row r="1078" spans="1:22" hidden="1" x14ac:dyDescent="0.3">
      <c r="A1078">
        <v>65625517</v>
      </c>
      <c r="B1078">
        <v>671858</v>
      </c>
      <c r="C1078">
        <v>758850</v>
      </c>
      <c r="D1078">
        <v>1393</v>
      </c>
      <c r="E1078">
        <v>5308</v>
      </c>
      <c r="F1078">
        <v>1</v>
      </c>
      <c r="G1078">
        <v>0</v>
      </c>
      <c r="H1078">
        <v>0</v>
      </c>
      <c r="I1078" s="15">
        <v>44963</v>
      </c>
      <c r="J1078" s="11">
        <v>44963</v>
      </c>
      <c r="K1078">
        <v>1</v>
      </c>
      <c r="L1078" t="s">
        <v>147</v>
      </c>
      <c r="M1078" t="s">
        <v>39</v>
      </c>
      <c r="N1078" t="s">
        <v>15</v>
      </c>
      <c r="O1078">
        <v>1393</v>
      </c>
      <c r="P1078" t="s">
        <v>21</v>
      </c>
      <c r="Q1078">
        <v>-3915</v>
      </c>
      <c r="R1078" s="16">
        <f>delivered_orders_table[[#This Row],[price]]*delivered_orders_table[[#This Row],[quantity]]</f>
        <v>1393</v>
      </c>
      <c r="V1078">
        <v>13813</v>
      </c>
    </row>
    <row r="1079" spans="1:22" hidden="1" x14ac:dyDescent="0.3">
      <c r="A1079">
        <v>50502233</v>
      </c>
      <c r="B1079">
        <v>671858</v>
      </c>
      <c r="C1079">
        <v>494450</v>
      </c>
      <c r="D1079">
        <v>1237</v>
      </c>
      <c r="E1079">
        <v>5308</v>
      </c>
      <c r="F1079">
        <v>1</v>
      </c>
      <c r="G1079">
        <v>185.55</v>
      </c>
      <c r="H1079">
        <v>15</v>
      </c>
      <c r="I1079" s="15">
        <v>44955</v>
      </c>
      <c r="J1079" s="11">
        <v>44955</v>
      </c>
      <c r="K1079">
        <v>5</v>
      </c>
      <c r="L1079" t="s">
        <v>353</v>
      </c>
      <c r="M1079" t="s">
        <v>39</v>
      </c>
      <c r="N1079" t="s">
        <v>15</v>
      </c>
      <c r="O1079">
        <v>1051.45</v>
      </c>
      <c r="P1079" t="s">
        <v>23</v>
      </c>
      <c r="Q1079">
        <v>-4256.55</v>
      </c>
      <c r="R1079" s="16">
        <f>delivered_orders_table[[#This Row],[price]]*delivered_orders_table[[#This Row],[quantity]]</f>
        <v>1237</v>
      </c>
      <c r="V1079">
        <v>46461</v>
      </c>
    </row>
    <row r="1080" spans="1:22" hidden="1" x14ac:dyDescent="0.3">
      <c r="A1080">
        <v>85579195</v>
      </c>
      <c r="B1080">
        <v>671858</v>
      </c>
      <c r="C1080">
        <v>883226</v>
      </c>
      <c r="D1080">
        <v>3012</v>
      </c>
      <c r="E1080">
        <v>5308</v>
      </c>
      <c r="F1080">
        <v>2</v>
      </c>
      <c r="G1080">
        <v>903.6</v>
      </c>
      <c r="H1080">
        <v>15</v>
      </c>
      <c r="I1080" s="15">
        <v>44958</v>
      </c>
      <c r="J1080" s="11">
        <v>44958</v>
      </c>
      <c r="K1080">
        <v>6</v>
      </c>
      <c r="L1080" t="s">
        <v>147</v>
      </c>
      <c r="M1080" t="s">
        <v>39</v>
      </c>
      <c r="N1080" t="s">
        <v>16</v>
      </c>
      <c r="O1080">
        <v>5120.3999999999996</v>
      </c>
      <c r="P1080" t="s">
        <v>21</v>
      </c>
      <c r="Q1080">
        <v>-5495.6</v>
      </c>
      <c r="R1080" s="16">
        <f>delivered_orders_table[[#This Row],[price]]*delivered_orders_table[[#This Row],[quantity]]</f>
        <v>6024</v>
      </c>
      <c r="V1080">
        <v>1528</v>
      </c>
    </row>
    <row r="1081" spans="1:22" hidden="1" x14ac:dyDescent="0.3">
      <c r="A1081">
        <v>59203071</v>
      </c>
      <c r="B1081">
        <v>770487</v>
      </c>
      <c r="C1081">
        <v>799166</v>
      </c>
      <c r="D1081">
        <v>7023</v>
      </c>
      <c r="E1081">
        <v>7859</v>
      </c>
      <c r="F1081">
        <v>2</v>
      </c>
      <c r="G1081">
        <v>0</v>
      </c>
      <c r="H1081">
        <v>0</v>
      </c>
      <c r="I1081" s="15">
        <v>44970</v>
      </c>
      <c r="J1081" s="11">
        <v>44970</v>
      </c>
      <c r="K1081">
        <v>4</v>
      </c>
      <c r="L1081" t="s">
        <v>337</v>
      </c>
      <c r="M1081" t="s">
        <v>39</v>
      </c>
      <c r="N1081" t="s">
        <v>16</v>
      </c>
      <c r="O1081">
        <v>14046</v>
      </c>
      <c r="P1081" t="s">
        <v>21</v>
      </c>
      <c r="Q1081">
        <v>-1672</v>
      </c>
      <c r="R1081" s="16">
        <f>delivered_orders_table[[#This Row],[price]]*delivered_orders_table[[#This Row],[quantity]]</f>
        <v>14046</v>
      </c>
      <c r="V1081">
        <v>31520</v>
      </c>
    </row>
    <row r="1082" spans="1:22" hidden="1" x14ac:dyDescent="0.3">
      <c r="A1082">
        <v>68137264</v>
      </c>
      <c r="B1082">
        <v>770487</v>
      </c>
      <c r="C1082">
        <v>785549</v>
      </c>
      <c r="D1082">
        <v>15655</v>
      </c>
      <c r="E1082">
        <v>7859</v>
      </c>
      <c r="F1082">
        <v>3</v>
      </c>
      <c r="G1082">
        <v>2348.25</v>
      </c>
      <c r="H1082">
        <v>5</v>
      </c>
      <c r="I1082" s="15">
        <v>44979</v>
      </c>
      <c r="J1082" s="11">
        <v>44979</v>
      </c>
      <c r="K1082">
        <v>5</v>
      </c>
      <c r="L1082" t="s">
        <v>269</v>
      </c>
      <c r="M1082" t="s">
        <v>39</v>
      </c>
      <c r="N1082" t="s">
        <v>17</v>
      </c>
      <c r="O1082">
        <v>44616.75</v>
      </c>
      <c r="P1082" t="s">
        <v>23</v>
      </c>
      <c r="Q1082">
        <v>21039.75</v>
      </c>
      <c r="R1082" s="16">
        <f>delivered_orders_table[[#This Row],[price]]*delivered_orders_table[[#This Row],[quantity]]</f>
        <v>46965</v>
      </c>
      <c r="V1082">
        <v>8177</v>
      </c>
    </row>
    <row r="1083" spans="1:22" hidden="1" x14ac:dyDescent="0.3">
      <c r="A1083">
        <v>20453825</v>
      </c>
      <c r="B1083">
        <v>770487</v>
      </c>
      <c r="C1083">
        <v>746012</v>
      </c>
      <c r="D1083">
        <v>9471</v>
      </c>
      <c r="E1083">
        <v>7859</v>
      </c>
      <c r="F1083">
        <v>1</v>
      </c>
      <c r="G1083">
        <v>1894.2</v>
      </c>
      <c r="H1083">
        <v>20</v>
      </c>
      <c r="I1083" s="15">
        <v>44977</v>
      </c>
      <c r="J1083" s="11">
        <v>44977</v>
      </c>
      <c r="K1083">
        <v>4</v>
      </c>
      <c r="L1083" t="s">
        <v>232</v>
      </c>
      <c r="M1083" t="s">
        <v>39</v>
      </c>
      <c r="N1083" t="s">
        <v>18</v>
      </c>
      <c r="O1083">
        <v>7576.8</v>
      </c>
      <c r="P1083" t="s">
        <v>20</v>
      </c>
      <c r="Q1083">
        <v>-282.2</v>
      </c>
      <c r="R1083" s="16">
        <f>delivered_orders_table[[#This Row],[price]]*delivered_orders_table[[#This Row],[quantity]]</f>
        <v>9471</v>
      </c>
      <c r="V1083">
        <v>12272</v>
      </c>
    </row>
    <row r="1084" spans="1:22" hidden="1" x14ac:dyDescent="0.3">
      <c r="A1084">
        <v>73995913</v>
      </c>
      <c r="B1084">
        <v>770487</v>
      </c>
      <c r="C1084">
        <v>368132</v>
      </c>
      <c r="D1084">
        <v>5872</v>
      </c>
      <c r="E1084">
        <v>7859</v>
      </c>
      <c r="F1084">
        <v>4</v>
      </c>
      <c r="G1084">
        <v>0</v>
      </c>
      <c r="H1084">
        <v>0</v>
      </c>
      <c r="I1084" s="15">
        <v>44974</v>
      </c>
      <c r="J1084" s="11">
        <v>44974</v>
      </c>
      <c r="K1084">
        <v>7</v>
      </c>
      <c r="L1084" t="s">
        <v>232</v>
      </c>
      <c r="M1084" t="s">
        <v>39</v>
      </c>
      <c r="N1084" t="s">
        <v>16</v>
      </c>
      <c r="O1084">
        <v>23488</v>
      </c>
      <c r="P1084" t="s">
        <v>22</v>
      </c>
      <c r="Q1084">
        <v>-7948</v>
      </c>
      <c r="R1084" s="16">
        <f>delivered_orders_table[[#This Row],[price]]*delivered_orders_table[[#This Row],[quantity]]</f>
        <v>23488</v>
      </c>
      <c r="V1084">
        <v>28095</v>
      </c>
    </row>
    <row r="1085" spans="1:22" hidden="1" x14ac:dyDescent="0.3">
      <c r="A1085">
        <v>29228089</v>
      </c>
      <c r="B1085">
        <v>770487</v>
      </c>
      <c r="C1085">
        <v>241683</v>
      </c>
      <c r="D1085">
        <v>16327</v>
      </c>
      <c r="E1085">
        <v>7859</v>
      </c>
      <c r="F1085">
        <v>1</v>
      </c>
      <c r="G1085">
        <v>2449.0500000000002</v>
      </c>
      <c r="H1085">
        <v>15</v>
      </c>
      <c r="I1085" s="15">
        <v>45334</v>
      </c>
      <c r="J1085" s="11">
        <v>45334</v>
      </c>
      <c r="K1085">
        <v>6</v>
      </c>
      <c r="L1085" t="s">
        <v>313</v>
      </c>
      <c r="M1085" t="s">
        <v>39</v>
      </c>
      <c r="N1085" t="s">
        <v>15</v>
      </c>
      <c r="O1085">
        <v>13877.95</v>
      </c>
      <c r="P1085" t="s">
        <v>21</v>
      </c>
      <c r="Q1085">
        <v>6018.95</v>
      </c>
      <c r="R1085" s="16">
        <f>delivered_orders_table[[#This Row],[price]]*delivered_orders_table[[#This Row],[quantity]]</f>
        <v>16327</v>
      </c>
      <c r="V1085">
        <v>49352</v>
      </c>
    </row>
    <row r="1086" spans="1:22" hidden="1" x14ac:dyDescent="0.3">
      <c r="A1086">
        <v>48951595</v>
      </c>
      <c r="B1086">
        <v>770487</v>
      </c>
      <c r="C1086">
        <v>444119</v>
      </c>
      <c r="D1086">
        <v>5325</v>
      </c>
      <c r="E1086">
        <v>7859</v>
      </c>
      <c r="F1086">
        <v>2</v>
      </c>
      <c r="G1086">
        <v>0</v>
      </c>
      <c r="H1086">
        <v>0</v>
      </c>
      <c r="I1086" s="15">
        <v>45327</v>
      </c>
      <c r="J1086" s="11">
        <v>45327</v>
      </c>
      <c r="K1086">
        <v>7</v>
      </c>
      <c r="L1086" t="s">
        <v>309</v>
      </c>
      <c r="M1086" t="s">
        <v>39</v>
      </c>
      <c r="N1086" t="s">
        <v>16</v>
      </c>
      <c r="O1086">
        <v>10650</v>
      </c>
      <c r="P1086" t="s">
        <v>20</v>
      </c>
      <c r="Q1086">
        <v>-5068</v>
      </c>
      <c r="R1086" s="16">
        <f>delivered_orders_table[[#This Row],[price]]*delivered_orders_table[[#This Row],[quantity]]</f>
        <v>10650</v>
      </c>
      <c r="V1086">
        <v>13264</v>
      </c>
    </row>
    <row r="1087" spans="1:22" hidden="1" x14ac:dyDescent="0.3">
      <c r="A1087">
        <v>31751079</v>
      </c>
      <c r="B1087">
        <v>770487</v>
      </c>
      <c r="C1087">
        <v>973422</v>
      </c>
      <c r="D1087">
        <v>10015</v>
      </c>
      <c r="E1087">
        <v>7859</v>
      </c>
      <c r="F1087">
        <v>1</v>
      </c>
      <c r="G1087">
        <v>1502.25</v>
      </c>
      <c r="H1087">
        <v>15</v>
      </c>
      <c r="I1087" s="15">
        <v>45318</v>
      </c>
      <c r="J1087" s="11">
        <v>45318</v>
      </c>
      <c r="K1087">
        <v>6</v>
      </c>
      <c r="L1087" t="s">
        <v>291</v>
      </c>
      <c r="M1087" t="s">
        <v>39</v>
      </c>
      <c r="N1087" t="s">
        <v>15</v>
      </c>
      <c r="O1087">
        <v>8512.75</v>
      </c>
      <c r="P1087" t="s">
        <v>21</v>
      </c>
      <c r="Q1087">
        <v>653.75</v>
      </c>
      <c r="R1087" s="16">
        <f>delivered_orders_table[[#This Row],[price]]*delivered_orders_table[[#This Row],[quantity]]</f>
        <v>10015</v>
      </c>
      <c r="V1087">
        <v>20924</v>
      </c>
    </row>
    <row r="1088" spans="1:22" hidden="1" x14ac:dyDescent="0.3">
      <c r="A1088">
        <v>94982908</v>
      </c>
      <c r="B1088">
        <v>770487</v>
      </c>
      <c r="C1088">
        <v>437730</v>
      </c>
      <c r="D1088">
        <v>18203</v>
      </c>
      <c r="E1088">
        <v>7859</v>
      </c>
      <c r="F1088">
        <v>2</v>
      </c>
      <c r="G1088">
        <v>7281.2</v>
      </c>
      <c r="H1088">
        <v>20</v>
      </c>
      <c r="I1088" s="15">
        <v>45337</v>
      </c>
      <c r="J1088" s="11">
        <v>45337</v>
      </c>
      <c r="K1088">
        <v>6</v>
      </c>
      <c r="L1088" t="s">
        <v>280</v>
      </c>
      <c r="M1088" t="s">
        <v>39</v>
      </c>
      <c r="N1088" t="s">
        <v>17</v>
      </c>
      <c r="O1088">
        <v>29124.799999999999</v>
      </c>
      <c r="P1088" t="s">
        <v>22</v>
      </c>
      <c r="Q1088">
        <v>13406.8</v>
      </c>
      <c r="R1088" s="16">
        <f>delivered_orders_table[[#This Row],[price]]*delivered_orders_table[[#This Row],[quantity]]</f>
        <v>36406</v>
      </c>
      <c r="V1088">
        <v>11503</v>
      </c>
    </row>
    <row r="1089" spans="1:22" hidden="1" x14ac:dyDescent="0.3">
      <c r="A1089">
        <v>38984499</v>
      </c>
      <c r="B1089">
        <v>770487</v>
      </c>
      <c r="C1089">
        <v>392818</v>
      </c>
      <c r="D1089">
        <v>19517</v>
      </c>
      <c r="E1089">
        <v>7859</v>
      </c>
      <c r="F1089">
        <v>4</v>
      </c>
      <c r="G1089">
        <v>0</v>
      </c>
      <c r="H1089">
        <v>0</v>
      </c>
      <c r="I1089" s="15">
        <v>45340</v>
      </c>
      <c r="J1089" s="11">
        <v>45340</v>
      </c>
      <c r="K1089">
        <v>2</v>
      </c>
      <c r="L1089" t="s">
        <v>109</v>
      </c>
      <c r="M1089" t="s">
        <v>39</v>
      </c>
      <c r="N1089" t="s">
        <v>15</v>
      </c>
      <c r="O1089">
        <v>78068</v>
      </c>
      <c r="P1089" t="s">
        <v>22</v>
      </c>
      <c r="Q1089">
        <v>46632</v>
      </c>
      <c r="R1089" s="16">
        <f>delivered_orders_table[[#This Row],[price]]*delivered_orders_table[[#This Row],[quantity]]</f>
        <v>78068</v>
      </c>
      <c r="V1089">
        <v>1732</v>
      </c>
    </row>
    <row r="1090" spans="1:22" hidden="1" x14ac:dyDescent="0.3">
      <c r="A1090">
        <v>95445405</v>
      </c>
      <c r="B1090">
        <v>770487</v>
      </c>
      <c r="C1090">
        <v>375490</v>
      </c>
      <c r="D1090">
        <v>18845</v>
      </c>
      <c r="E1090">
        <v>7859</v>
      </c>
      <c r="F1090">
        <v>2</v>
      </c>
      <c r="G1090">
        <v>0</v>
      </c>
      <c r="H1090">
        <v>0</v>
      </c>
      <c r="I1090" s="15">
        <v>45324</v>
      </c>
      <c r="J1090" s="11">
        <v>45324</v>
      </c>
      <c r="K1090">
        <v>4</v>
      </c>
      <c r="L1090" t="s">
        <v>297</v>
      </c>
      <c r="M1090" t="s">
        <v>39</v>
      </c>
      <c r="N1090" t="s">
        <v>15</v>
      </c>
      <c r="O1090">
        <v>37690</v>
      </c>
      <c r="P1090" t="s">
        <v>23</v>
      </c>
      <c r="Q1090">
        <v>21972</v>
      </c>
      <c r="R1090" s="16">
        <f>delivered_orders_table[[#This Row],[price]]*delivered_orders_table[[#This Row],[quantity]]</f>
        <v>37690</v>
      </c>
      <c r="V1090">
        <v>816</v>
      </c>
    </row>
    <row r="1091" spans="1:22" hidden="1" x14ac:dyDescent="0.3">
      <c r="A1091">
        <v>56381032</v>
      </c>
      <c r="B1091">
        <v>770487</v>
      </c>
      <c r="C1091">
        <v>536219</v>
      </c>
      <c r="D1091">
        <v>11039</v>
      </c>
      <c r="E1091">
        <v>7859</v>
      </c>
      <c r="F1091">
        <v>1</v>
      </c>
      <c r="G1091">
        <v>0</v>
      </c>
      <c r="H1091">
        <v>0</v>
      </c>
      <c r="I1091" s="15">
        <v>45335</v>
      </c>
      <c r="J1091" s="11">
        <v>45335</v>
      </c>
      <c r="K1091">
        <v>3</v>
      </c>
      <c r="L1091" t="s">
        <v>310</v>
      </c>
      <c r="M1091" t="s">
        <v>39</v>
      </c>
      <c r="N1091" t="s">
        <v>17</v>
      </c>
      <c r="O1091">
        <v>11039</v>
      </c>
      <c r="P1091" t="s">
        <v>23</v>
      </c>
      <c r="Q1091">
        <v>3180</v>
      </c>
      <c r="R1091" s="16">
        <f>delivered_orders_table[[#This Row],[price]]*delivered_orders_table[[#This Row],[quantity]]</f>
        <v>11039</v>
      </c>
      <c r="V1091">
        <v>19766</v>
      </c>
    </row>
    <row r="1092" spans="1:22" hidden="1" x14ac:dyDescent="0.3">
      <c r="A1092">
        <v>50261914</v>
      </c>
      <c r="B1092">
        <v>216739</v>
      </c>
      <c r="C1092">
        <v>671706</v>
      </c>
      <c r="D1092">
        <v>6722</v>
      </c>
      <c r="E1092">
        <v>3047</v>
      </c>
      <c r="F1092">
        <v>2</v>
      </c>
      <c r="G1092">
        <v>672.2</v>
      </c>
      <c r="H1092">
        <v>5</v>
      </c>
      <c r="I1092" s="15">
        <v>45323</v>
      </c>
      <c r="J1092" s="11">
        <v>45323</v>
      </c>
      <c r="K1092">
        <v>3</v>
      </c>
      <c r="L1092" t="s">
        <v>386</v>
      </c>
      <c r="M1092" t="s">
        <v>39</v>
      </c>
      <c r="N1092" t="s">
        <v>15</v>
      </c>
      <c r="O1092">
        <v>12771.8</v>
      </c>
      <c r="P1092" t="s">
        <v>21</v>
      </c>
      <c r="Q1092">
        <v>6677.8</v>
      </c>
      <c r="R1092" s="16">
        <f>delivered_orders_table[[#This Row],[price]]*delivered_orders_table[[#This Row],[quantity]]</f>
        <v>13444</v>
      </c>
      <c r="V1092">
        <v>36292</v>
      </c>
    </row>
    <row r="1093" spans="1:22" hidden="1" x14ac:dyDescent="0.3">
      <c r="A1093">
        <v>64414096</v>
      </c>
      <c r="B1093">
        <v>216739</v>
      </c>
      <c r="C1093">
        <v>599581</v>
      </c>
      <c r="D1093">
        <v>13311</v>
      </c>
      <c r="E1093">
        <v>3047</v>
      </c>
      <c r="F1093">
        <v>1</v>
      </c>
      <c r="G1093">
        <v>665.55</v>
      </c>
      <c r="H1093">
        <v>5</v>
      </c>
      <c r="I1093" s="15">
        <v>45336</v>
      </c>
      <c r="J1093" s="11">
        <v>45336</v>
      </c>
      <c r="K1093">
        <v>3</v>
      </c>
      <c r="L1093" t="s">
        <v>111</v>
      </c>
      <c r="M1093" t="s">
        <v>39</v>
      </c>
      <c r="N1093" t="s">
        <v>15</v>
      </c>
      <c r="O1093">
        <v>12645.45</v>
      </c>
      <c r="P1093" t="s">
        <v>22</v>
      </c>
      <c r="Q1093">
        <v>9598.4500000000007</v>
      </c>
      <c r="R1093" s="16">
        <f>delivered_orders_table[[#This Row],[price]]*delivered_orders_table[[#This Row],[quantity]]</f>
        <v>13311</v>
      </c>
      <c r="V1093">
        <v>3800</v>
      </c>
    </row>
    <row r="1094" spans="1:22" hidden="1" x14ac:dyDescent="0.3">
      <c r="A1094">
        <v>98043078</v>
      </c>
      <c r="B1094">
        <v>216739</v>
      </c>
      <c r="C1094">
        <v>488946</v>
      </c>
      <c r="D1094">
        <v>19107</v>
      </c>
      <c r="E1094">
        <v>3047</v>
      </c>
      <c r="F1094">
        <v>3</v>
      </c>
      <c r="G1094">
        <v>5732.1</v>
      </c>
      <c r="H1094">
        <v>10</v>
      </c>
      <c r="I1094" s="15">
        <v>45330</v>
      </c>
      <c r="J1094" s="11">
        <v>45330</v>
      </c>
      <c r="K1094">
        <v>1</v>
      </c>
      <c r="L1094" t="s">
        <v>301</v>
      </c>
      <c r="M1094" t="s">
        <v>39</v>
      </c>
      <c r="N1094" t="s">
        <v>17</v>
      </c>
      <c r="O1094">
        <v>51588.9</v>
      </c>
      <c r="P1094" t="s">
        <v>22</v>
      </c>
      <c r="Q1094">
        <v>42447.9</v>
      </c>
      <c r="R1094" s="16">
        <f>delivered_orders_table[[#This Row],[price]]*delivered_orders_table[[#This Row],[quantity]]</f>
        <v>57321</v>
      </c>
      <c r="V1094">
        <v>18586</v>
      </c>
    </row>
    <row r="1095" spans="1:22" hidden="1" x14ac:dyDescent="0.3">
      <c r="A1095">
        <v>72654864</v>
      </c>
      <c r="B1095">
        <v>216739</v>
      </c>
      <c r="C1095">
        <v>914703</v>
      </c>
      <c r="D1095">
        <v>19755</v>
      </c>
      <c r="E1095">
        <v>3047</v>
      </c>
      <c r="F1095">
        <v>1</v>
      </c>
      <c r="G1095">
        <v>0</v>
      </c>
      <c r="H1095">
        <v>0</v>
      </c>
      <c r="I1095" s="15">
        <v>45317</v>
      </c>
      <c r="J1095" s="11">
        <v>45317</v>
      </c>
      <c r="K1095">
        <v>7</v>
      </c>
      <c r="L1095" t="s">
        <v>291</v>
      </c>
      <c r="M1095" t="s">
        <v>39</v>
      </c>
      <c r="N1095" t="s">
        <v>15</v>
      </c>
      <c r="O1095">
        <v>19755</v>
      </c>
      <c r="P1095" t="s">
        <v>21</v>
      </c>
      <c r="Q1095">
        <v>16708</v>
      </c>
      <c r="R1095" s="16">
        <f>delivered_orders_table[[#This Row],[price]]*delivered_orders_table[[#This Row],[quantity]]</f>
        <v>19755</v>
      </c>
      <c r="V1095">
        <v>51378</v>
      </c>
    </row>
    <row r="1096" spans="1:22" hidden="1" x14ac:dyDescent="0.3">
      <c r="A1096">
        <v>70468188</v>
      </c>
      <c r="B1096">
        <v>216739</v>
      </c>
      <c r="C1096">
        <v>223205</v>
      </c>
      <c r="D1096">
        <v>7991</v>
      </c>
      <c r="E1096">
        <v>3047</v>
      </c>
      <c r="F1096">
        <v>4</v>
      </c>
      <c r="G1096">
        <v>0</v>
      </c>
      <c r="H1096">
        <v>0</v>
      </c>
      <c r="I1096" s="15">
        <v>45343</v>
      </c>
      <c r="J1096" s="11">
        <v>45343</v>
      </c>
      <c r="K1096">
        <v>1</v>
      </c>
      <c r="L1096" t="s">
        <v>410</v>
      </c>
      <c r="M1096" t="s">
        <v>39</v>
      </c>
      <c r="N1096" t="s">
        <v>17</v>
      </c>
      <c r="O1096">
        <v>31964</v>
      </c>
      <c r="P1096" t="s">
        <v>23</v>
      </c>
      <c r="Q1096">
        <v>19776</v>
      </c>
      <c r="R1096" s="16">
        <f>delivered_orders_table[[#This Row],[price]]*delivered_orders_table[[#This Row],[quantity]]</f>
        <v>31964</v>
      </c>
      <c r="V1096">
        <v>1109</v>
      </c>
    </row>
    <row r="1097" spans="1:22" hidden="1" x14ac:dyDescent="0.3">
      <c r="A1097">
        <v>25419645</v>
      </c>
      <c r="B1097">
        <v>216739</v>
      </c>
      <c r="C1097">
        <v>683100</v>
      </c>
      <c r="D1097">
        <v>10934</v>
      </c>
      <c r="E1097">
        <v>3047</v>
      </c>
      <c r="F1097">
        <v>4</v>
      </c>
      <c r="G1097">
        <v>2186.8000000000002</v>
      </c>
      <c r="H1097">
        <v>5</v>
      </c>
      <c r="I1097" s="15">
        <v>45331</v>
      </c>
      <c r="J1097" s="11">
        <v>45331</v>
      </c>
      <c r="K1097">
        <v>4</v>
      </c>
      <c r="L1097" t="s">
        <v>538</v>
      </c>
      <c r="M1097" t="s">
        <v>39</v>
      </c>
      <c r="N1097" t="s">
        <v>15</v>
      </c>
      <c r="O1097">
        <v>41549.199999999997</v>
      </c>
      <c r="P1097" t="s">
        <v>23</v>
      </c>
      <c r="Q1097">
        <v>29361.200000000001</v>
      </c>
      <c r="R1097" s="16">
        <f>delivered_orders_table[[#This Row],[price]]*delivered_orders_table[[#This Row],[quantity]]</f>
        <v>43736</v>
      </c>
      <c r="V1097">
        <v>11226</v>
      </c>
    </row>
    <row r="1098" spans="1:22" hidden="1" x14ac:dyDescent="0.3">
      <c r="A1098">
        <v>43638559</v>
      </c>
      <c r="B1098">
        <v>216739</v>
      </c>
      <c r="C1098">
        <v>845073</v>
      </c>
      <c r="D1098">
        <v>13852</v>
      </c>
      <c r="E1098">
        <v>3047</v>
      </c>
      <c r="F1098">
        <v>4</v>
      </c>
      <c r="G1098">
        <v>2770.4</v>
      </c>
      <c r="H1098">
        <v>5</v>
      </c>
      <c r="I1098" s="15">
        <v>45350</v>
      </c>
      <c r="J1098" s="11">
        <v>45350</v>
      </c>
      <c r="K1098">
        <v>1</v>
      </c>
      <c r="L1098" t="s">
        <v>199</v>
      </c>
      <c r="M1098" t="s">
        <v>39</v>
      </c>
      <c r="N1098" t="s">
        <v>15</v>
      </c>
      <c r="O1098">
        <v>52637.599999999999</v>
      </c>
      <c r="P1098" t="s">
        <v>22</v>
      </c>
      <c r="Q1098">
        <v>40449.599999999999</v>
      </c>
      <c r="R1098" s="16">
        <f>delivered_orders_table[[#This Row],[price]]*delivered_orders_table[[#This Row],[quantity]]</f>
        <v>55408</v>
      </c>
      <c r="V1098">
        <v>1372</v>
      </c>
    </row>
    <row r="1099" spans="1:22" hidden="1" x14ac:dyDescent="0.3">
      <c r="A1099">
        <v>43887075</v>
      </c>
      <c r="B1099">
        <v>216739</v>
      </c>
      <c r="C1099">
        <v>781456</v>
      </c>
      <c r="D1099">
        <v>2893</v>
      </c>
      <c r="E1099">
        <v>3047</v>
      </c>
      <c r="F1099">
        <v>1</v>
      </c>
      <c r="G1099">
        <v>0</v>
      </c>
      <c r="H1099">
        <v>0</v>
      </c>
      <c r="I1099" s="15">
        <v>45327</v>
      </c>
      <c r="J1099" s="11">
        <v>45327</v>
      </c>
      <c r="K1099">
        <v>1</v>
      </c>
      <c r="L1099" t="s">
        <v>297</v>
      </c>
      <c r="M1099" t="s">
        <v>39</v>
      </c>
      <c r="N1099" t="s">
        <v>15</v>
      </c>
      <c r="O1099">
        <v>2893</v>
      </c>
      <c r="P1099" t="s">
        <v>20</v>
      </c>
      <c r="Q1099">
        <v>-154</v>
      </c>
      <c r="R1099" s="16">
        <f>delivered_orders_table[[#This Row],[price]]*delivered_orders_table[[#This Row],[quantity]]</f>
        <v>2893</v>
      </c>
      <c r="V1099">
        <v>19385</v>
      </c>
    </row>
    <row r="1100" spans="1:22" hidden="1" x14ac:dyDescent="0.3">
      <c r="A1100">
        <v>73709724</v>
      </c>
      <c r="B1100">
        <v>216739</v>
      </c>
      <c r="C1100">
        <v>508545</v>
      </c>
      <c r="D1100">
        <v>17947</v>
      </c>
      <c r="E1100">
        <v>3047</v>
      </c>
      <c r="F1100">
        <v>1</v>
      </c>
      <c r="G1100">
        <v>0</v>
      </c>
      <c r="H1100">
        <v>0</v>
      </c>
      <c r="I1100" s="15">
        <v>45344</v>
      </c>
      <c r="J1100" s="11">
        <v>45344</v>
      </c>
      <c r="K1100">
        <v>4</v>
      </c>
      <c r="L1100" t="s">
        <v>271</v>
      </c>
      <c r="M1100" t="s">
        <v>39</v>
      </c>
      <c r="N1100" t="s">
        <v>15</v>
      </c>
      <c r="O1100">
        <v>17947</v>
      </c>
      <c r="P1100" t="s">
        <v>23</v>
      </c>
      <c r="Q1100">
        <v>14900</v>
      </c>
      <c r="R1100" s="16">
        <f>delivered_orders_table[[#This Row],[price]]*delivered_orders_table[[#This Row],[quantity]]</f>
        <v>17947</v>
      </c>
      <c r="V1100">
        <v>24736</v>
      </c>
    </row>
    <row r="1101" spans="1:22" hidden="1" x14ac:dyDescent="0.3">
      <c r="A1101">
        <v>89864260</v>
      </c>
      <c r="B1101">
        <v>216739</v>
      </c>
      <c r="C1101">
        <v>517012</v>
      </c>
      <c r="D1101">
        <v>11474</v>
      </c>
      <c r="E1101">
        <v>3047</v>
      </c>
      <c r="F1101">
        <v>1</v>
      </c>
      <c r="G1101">
        <v>1721.1</v>
      </c>
      <c r="H1101">
        <v>15</v>
      </c>
      <c r="I1101" s="15">
        <v>45323</v>
      </c>
      <c r="J1101" s="11">
        <v>45323</v>
      </c>
      <c r="K1101">
        <v>2</v>
      </c>
      <c r="L1101" t="s">
        <v>196</v>
      </c>
      <c r="M1101" t="s">
        <v>39</v>
      </c>
      <c r="N1101" t="s">
        <v>18</v>
      </c>
      <c r="O1101">
        <v>9752.9</v>
      </c>
      <c r="P1101" t="s">
        <v>21</v>
      </c>
      <c r="Q1101">
        <v>6705.9</v>
      </c>
      <c r="R1101" s="16">
        <f>delivered_orders_table[[#This Row],[price]]*delivered_orders_table[[#This Row],[quantity]]</f>
        <v>11474</v>
      </c>
      <c r="V1101">
        <v>5240</v>
      </c>
    </row>
    <row r="1102" spans="1:22" hidden="1" x14ac:dyDescent="0.3">
      <c r="A1102">
        <v>24665841</v>
      </c>
      <c r="B1102">
        <v>216739</v>
      </c>
      <c r="C1102">
        <v>691534</v>
      </c>
      <c r="D1102">
        <v>15759</v>
      </c>
      <c r="E1102">
        <v>3047</v>
      </c>
      <c r="F1102">
        <v>1</v>
      </c>
      <c r="G1102">
        <v>0</v>
      </c>
      <c r="H1102">
        <v>0</v>
      </c>
      <c r="I1102" s="15">
        <v>45341</v>
      </c>
      <c r="J1102" s="11">
        <v>45341</v>
      </c>
      <c r="K1102">
        <v>5</v>
      </c>
      <c r="L1102" t="s">
        <v>61</v>
      </c>
      <c r="M1102" t="s">
        <v>39</v>
      </c>
      <c r="N1102" t="s">
        <v>17</v>
      </c>
      <c r="O1102">
        <v>15759</v>
      </c>
      <c r="P1102" t="s">
        <v>20</v>
      </c>
      <c r="Q1102">
        <v>12712</v>
      </c>
      <c r="R1102" s="16">
        <f>delivered_orders_table[[#This Row],[price]]*delivered_orders_table[[#This Row],[quantity]]</f>
        <v>15759</v>
      </c>
      <c r="V1102">
        <v>6624</v>
      </c>
    </row>
    <row r="1103" spans="1:22" hidden="1" x14ac:dyDescent="0.3">
      <c r="A1103">
        <v>80372842</v>
      </c>
      <c r="B1103">
        <v>126225</v>
      </c>
      <c r="C1103">
        <v>497223</v>
      </c>
      <c r="D1103">
        <v>12442</v>
      </c>
      <c r="E1103">
        <v>4833</v>
      </c>
      <c r="F1103">
        <v>1</v>
      </c>
      <c r="G1103">
        <v>1244.2</v>
      </c>
      <c r="H1103">
        <v>10</v>
      </c>
      <c r="I1103" s="15">
        <v>45320</v>
      </c>
      <c r="J1103" s="11">
        <v>45320</v>
      </c>
      <c r="K1103">
        <v>3</v>
      </c>
      <c r="L1103" t="s">
        <v>195</v>
      </c>
      <c r="M1103" t="s">
        <v>39</v>
      </c>
      <c r="N1103" t="s">
        <v>15</v>
      </c>
      <c r="O1103">
        <v>11197.8</v>
      </c>
      <c r="P1103" t="s">
        <v>20</v>
      </c>
      <c r="Q1103">
        <v>6364.8</v>
      </c>
      <c r="R1103" s="16">
        <f>delivered_orders_table[[#This Row],[price]]*delivered_orders_table[[#This Row],[quantity]]</f>
        <v>12442</v>
      </c>
      <c r="V1103">
        <v>12798</v>
      </c>
    </row>
    <row r="1104" spans="1:22" hidden="1" x14ac:dyDescent="0.3">
      <c r="A1104">
        <v>98473848</v>
      </c>
      <c r="B1104">
        <v>126225</v>
      </c>
      <c r="C1104">
        <v>658752</v>
      </c>
      <c r="D1104">
        <v>12254</v>
      </c>
      <c r="E1104">
        <v>4833</v>
      </c>
      <c r="F1104">
        <v>2</v>
      </c>
      <c r="G1104">
        <v>0</v>
      </c>
      <c r="H1104">
        <v>0</v>
      </c>
      <c r="I1104" s="15">
        <v>45328</v>
      </c>
      <c r="J1104" s="11">
        <v>45328</v>
      </c>
      <c r="K1104">
        <v>2</v>
      </c>
      <c r="L1104" t="s">
        <v>360</v>
      </c>
      <c r="M1104" t="s">
        <v>39</v>
      </c>
      <c r="N1104" t="s">
        <v>16</v>
      </c>
      <c r="O1104">
        <v>24508</v>
      </c>
      <c r="P1104" t="s">
        <v>20</v>
      </c>
      <c r="Q1104">
        <v>14842</v>
      </c>
      <c r="R1104" s="16">
        <f>delivered_orders_table[[#This Row],[price]]*delivered_orders_table[[#This Row],[quantity]]</f>
        <v>24508</v>
      </c>
      <c r="V1104">
        <v>22478</v>
      </c>
    </row>
    <row r="1105" spans="1:22" hidden="1" x14ac:dyDescent="0.3">
      <c r="A1105">
        <v>72907576</v>
      </c>
      <c r="B1105">
        <v>126225</v>
      </c>
      <c r="C1105">
        <v>644114</v>
      </c>
      <c r="D1105">
        <v>4031</v>
      </c>
      <c r="E1105">
        <v>4833</v>
      </c>
      <c r="F1105">
        <v>1</v>
      </c>
      <c r="G1105">
        <v>604.65</v>
      </c>
      <c r="H1105">
        <v>15</v>
      </c>
      <c r="I1105" s="15">
        <v>45340</v>
      </c>
      <c r="J1105" s="11">
        <v>45340</v>
      </c>
      <c r="K1105">
        <v>3</v>
      </c>
      <c r="L1105" t="s">
        <v>280</v>
      </c>
      <c r="M1105" t="s">
        <v>39</v>
      </c>
      <c r="N1105" t="s">
        <v>16</v>
      </c>
      <c r="O1105">
        <v>3426.35</v>
      </c>
      <c r="P1105" t="s">
        <v>24</v>
      </c>
      <c r="Q1105">
        <v>-1406.65</v>
      </c>
      <c r="R1105" s="16">
        <f>delivered_orders_table[[#This Row],[price]]*delivered_orders_table[[#This Row],[quantity]]</f>
        <v>4031</v>
      </c>
      <c r="V1105">
        <v>10924</v>
      </c>
    </row>
    <row r="1106" spans="1:22" hidden="1" x14ac:dyDescent="0.3">
      <c r="A1106">
        <v>30509175</v>
      </c>
      <c r="B1106">
        <v>126225</v>
      </c>
      <c r="C1106">
        <v>489362</v>
      </c>
      <c r="D1106">
        <v>6477</v>
      </c>
      <c r="E1106">
        <v>4833</v>
      </c>
      <c r="F1106">
        <v>2</v>
      </c>
      <c r="G1106">
        <v>0</v>
      </c>
      <c r="H1106">
        <v>0</v>
      </c>
      <c r="I1106" s="15">
        <v>45343</v>
      </c>
      <c r="J1106" s="11">
        <v>45343</v>
      </c>
      <c r="K1106">
        <v>4</v>
      </c>
      <c r="L1106" t="s">
        <v>62</v>
      </c>
      <c r="M1106" t="s">
        <v>39</v>
      </c>
      <c r="N1106" t="s">
        <v>15</v>
      </c>
      <c r="O1106">
        <v>12954</v>
      </c>
      <c r="P1106" t="s">
        <v>22</v>
      </c>
      <c r="Q1106">
        <v>3288</v>
      </c>
      <c r="R1106" s="16">
        <f>delivered_orders_table[[#This Row],[price]]*delivered_orders_table[[#This Row],[quantity]]</f>
        <v>12954</v>
      </c>
      <c r="V1106">
        <v>11810</v>
      </c>
    </row>
    <row r="1107" spans="1:22" hidden="1" x14ac:dyDescent="0.3">
      <c r="A1107">
        <v>24549543</v>
      </c>
      <c r="B1107">
        <v>126225</v>
      </c>
      <c r="C1107">
        <v>797856</v>
      </c>
      <c r="D1107">
        <v>12817</v>
      </c>
      <c r="E1107">
        <v>4833</v>
      </c>
      <c r="F1107">
        <v>1</v>
      </c>
      <c r="G1107">
        <v>0</v>
      </c>
      <c r="H1107">
        <v>0</v>
      </c>
      <c r="I1107" s="15">
        <v>45320</v>
      </c>
      <c r="J1107" s="11">
        <v>45320</v>
      </c>
      <c r="K1107">
        <v>7</v>
      </c>
      <c r="L1107" t="s">
        <v>362</v>
      </c>
      <c r="M1107" t="s">
        <v>39</v>
      </c>
      <c r="N1107" t="s">
        <v>15</v>
      </c>
      <c r="O1107">
        <v>12817</v>
      </c>
      <c r="P1107" t="s">
        <v>20</v>
      </c>
      <c r="Q1107">
        <v>7984</v>
      </c>
      <c r="R1107" s="16">
        <f>delivered_orders_table[[#This Row],[price]]*delivered_orders_table[[#This Row],[quantity]]</f>
        <v>12817</v>
      </c>
      <c r="V1107">
        <v>9224</v>
      </c>
    </row>
    <row r="1108" spans="1:22" hidden="1" x14ac:dyDescent="0.3">
      <c r="A1108">
        <v>58942697</v>
      </c>
      <c r="B1108">
        <v>126225</v>
      </c>
      <c r="C1108">
        <v>479825</v>
      </c>
      <c r="D1108">
        <v>18752</v>
      </c>
      <c r="E1108">
        <v>4833</v>
      </c>
      <c r="F1108">
        <v>3</v>
      </c>
      <c r="G1108">
        <v>2812.8</v>
      </c>
      <c r="H1108">
        <v>5</v>
      </c>
      <c r="I1108" s="15">
        <v>45328</v>
      </c>
      <c r="J1108" s="11">
        <v>45328</v>
      </c>
      <c r="K1108">
        <v>3</v>
      </c>
      <c r="L1108" t="s">
        <v>301</v>
      </c>
      <c r="M1108" t="s">
        <v>39</v>
      </c>
      <c r="N1108" t="s">
        <v>15</v>
      </c>
      <c r="O1108">
        <v>53443.199999999997</v>
      </c>
      <c r="P1108" t="s">
        <v>22</v>
      </c>
      <c r="Q1108">
        <v>38944.199999999997</v>
      </c>
      <c r="R1108" s="16">
        <f>delivered_orders_table[[#This Row],[price]]*delivered_orders_table[[#This Row],[quantity]]</f>
        <v>56256</v>
      </c>
      <c r="V1108">
        <v>14408</v>
      </c>
    </row>
    <row r="1109" spans="1:22" hidden="1" x14ac:dyDescent="0.3">
      <c r="A1109">
        <v>69374716</v>
      </c>
      <c r="B1109">
        <v>877572</v>
      </c>
      <c r="C1109">
        <v>917276</v>
      </c>
      <c r="D1109">
        <v>4482</v>
      </c>
      <c r="E1109">
        <v>5303</v>
      </c>
      <c r="F1109">
        <v>2</v>
      </c>
      <c r="G1109">
        <v>0</v>
      </c>
      <c r="H1109">
        <v>0</v>
      </c>
      <c r="I1109" s="15">
        <v>45342</v>
      </c>
      <c r="J1109" s="11">
        <v>45342</v>
      </c>
      <c r="K1109">
        <v>1</v>
      </c>
      <c r="L1109" t="s">
        <v>280</v>
      </c>
      <c r="M1109" t="s">
        <v>39</v>
      </c>
      <c r="N1109" t="s">
        <v>15</v>
      </c>
      <c r="O1109">
        <v>8964</v>
      </c>
      <c r="P1109" t="s">
        <v>22</v>
      </c>
      <c r="Q1109">
        <v>-1642</v>
      </c>
      <c r="R1109" s="16">
        <f>delivered_orders_table[[#This Row],[price]]*delivered_orders_table[[#This Row],[quantity]]</f>
        <v>8964</v>
      </c>
      <c r="V1109">
        <v>34812</v>
      </c>
    </row>
    <row r="1110" spans="1:22" hidden="1" x14ac:dyDescent="0.3">
      <c r="A1110">
        <v>55866538</v>
      </c>
      <c r="B1110">
        <v>877572</v>
      </c>
      <c r="C1110">
        <v>213721</v>
      </c>
      <c r="D1110">
        <v>1565</v>
      </c>
      <c r="E1110">
        <v>5303</v>
      </c>
      <c r="F1110">
        <v>1</v>
      </c>
      <c r="G1110">
        <v>0</v>
      </c>
      <c r="H1110">
        <v>0</v>
      </c>
      <c r="I1110" s="15">
        <v>45326</v>
      </c>
      <c r="J1110" s="11">
        <v>45326</v>
      </c>
      <c r="K1110">
        <v>5</v>
      </c>
      <c r="L1110" t="s">
        <v>301</v>
      </c>
      <c r="M1110" t="s">
        <v>39</v>
      </c>
      <c r="N1110" t="s">
        <v>15</v>
      </c>
      <c r="O1110">
        <v>1565</v>
      </c>
      <c r="P1110" t="s">
        <v>22</v>
      </c>
      <c r="Q1110">
        <v>-3738</v>
      </c>
      <c r="R1110" s="16">
        <f>delivered_orders_table[[#This Row],[price]]*delivered_orders_table[[#This Row],[quantity]]</f>
        <v>1565</v>
      </c>
      <c r="V1110">
        <v>1831</v>
      </c>
    </row>
    <row r="1111" spans="1:22" hidden="1" x14ac:dyDescent="0.3">
      <c r="A1111">
        <v>94989976</v>
      </c>
      <c r="B1111">
        <v>877572</v>
      </c>
      <c r="C1111">
        <v>583010</v>
      </c>
      <c r="D1111">
        <v>1650</v>
      </c>
      <c r="E1111">
        <v>5303</v>
      </c>
      <c r="F1111">
        <v>1</v>
      </c>
      <c r="G1111">
        <v>0</v>
      </c>
      <c r="H1111">
        <v>0</v>
      </c>
      <c r="I1111" s="15">
        <v>45347</v>
      </c>
      <c r="J1111" s="11">
        <v>45347</v>
      </c>
      <c r="K1111">
        <v>3</v>
      </c>
      <c r="L1111" t="s">
        <v>281</v>
      </c>
      <c r="M1111" t="s">
        <v>39</v>
      </c>
      <c r="N1111" t="s">
        <v>16</v>
      </c>
      <c r="O1111">
        <v>1650</v>
      </c>
      <c r="P1111" t="s">
        <v>20</v>
      </c>
      <c r="Q1111">
        <v>-3653</v>
      </c>
      <c r="R1111" s="16">
        <f>delivered_orders_table[[#This Row],[price]]*delivered_orders_table[[#This Row],[quantity]]</f>
        <v>1650</v>
      </c>
      <c r="V1111">
        <v>2002</v>
      </c>
    </row>
    <row r="1112" spans="1:22" hidden="1" x14ac:dyDescent="0.3">
      <c r="A1112">
        <v>29804386</v>
      </c>
      <c r="B1112">
        <v>877572</v>
      </c>
      <c r="C1112">
        <v>307241</v>
      </c>
      <c r="D1112">
        <v>1446</v>
      </c>
      <c r="E1112">
        <v>5303</v>
      </c>
      <c r="F1112">
        <v>1</v>
      </c>
      <c r="G1112">
        <v>0</v>
      </c>
      <c r="H1112">
        <v>0</v>
      </c>
      <c r="I1112" s="15">
        <v>45327</v>
      </c>
      <c r="J1112" s="11">
        <v>45327</v>
      </c>
      <c r="K1112">
        <v>5</v>
      </c>
      <c r="L1112" t="s">
        <v>205</v>
      </c>
      <c r="M1112" t="s">
        <v>39</v>
      </c>
      <c r="N1112" t="s">
        <v>15</v>
      </c>
      <c r="O1112">
        <v>1446</v>
      </c>
      <c r="P1112" t="s">
        <v>23</v>
      </c>
      <c r="Q1112">
        <v>-3857</v>
      </c>
      <c r="R1112" s="16">
        <f>delivered_orders_table[[#This Row],[price]]*delivered_orders_table[[#This Row],[quantity]]</f>
        <v>1446</v>
      </c>
      <c r="V1112">
        <v>9449</v>
      </c>
    </row>
    <row r="1113" spans="1:22" hidden="1" x14ac:dyDescent="0.3">
      <c r="A1113">
        <v>16172803</v>
      </c>
      <c r="B1113">
        <v>877572</v>
      </c>
      <c r="C1113">
        <v>338635</v>
      </c>
      <c r="D1113">
        <v>6645</v>
      </c>
      <c r="E1113">
        <v>5303</v>
      </c>
      <c r="F1113">
        <v>1</v>
      </c>
      <c r="G1113">
        <v>332.25</v>
      </c>
      <c r="H1113">
        <v>5</v>
      </c>
      <c r="I1113" s="15">
        <v>45333</v>
      </c>
      <c r="J1113" s="11">
        <v>45333</v>
      </c>
      <c r="K1113">
        <v>6</v>
      </c>
      <c r="L1113" t="s">
        <v>111</v>
      </c>
      <c r="M1113" t="s">
        <v>39</v>
      </c>
      <c r="N1113" t="s">
        <v>17</v>
      </c>
      <c r="O1113">
        <v>6312.75</v>
      </c>
      <c r="P1113" t="s">
        <v>20</v>
      </c>
      <c r="Q1113">
        <v>1009.75</v>
      </c>
      <c r="R1113" s="16">
        <f>delivered_orders_table[[#This Row],[price]]*delivered_orders_table[[#This Row],[quantity]]</f>
        <v>6645</v>
      </c>
      <c r="V1113">
        <v>21786</v>
      </c>
    </row>
    <row r="1114" spans="1:22" hidden="1" x14ac:dyDescent="0.3">
      <c r="A1114">
        <v>52704903</v>
      </c>
      <c r="B1114">
        <v>877572</v>
      </c>
      <c r="C1114">
        <v>564552</v>
      </c>
      <c r="D1114">
        <v>5163</v>
      </c>
      <c r="E1114">
        <v>5303</v>
      </c>
      <c r="F1114">
        <v>1</v>
      </c>
      <c r="G1114">
        <v>0</v>
      </c>
      <c r="H1114">
        <v>0</v>
      </c>
      <c r="I1114" s="15">
        <v>45333</v>
      </c>
      <c r="J1114" s="11">
        <v>45333</v>
      </c>
      <c r="K1114">
        <v>3</v>
      </c>
      <c r="L1114" t="s">
        <v>312</v>
      </c>
      <c r="M1114" t="s">
        <v>39</v>
      </c>
      <c r="N1114" t="s">
        <v>15</v>
      </c>
      <c r="O1114">
        <v>5163</v>
      </c>
      <c r="P1114" t="s">
        <v>21</v>
      </c>
      <c r="Q1114">
        <v>-140</v>
      </c>
      <c r="R1114" s="16">
        <f>delivered_orders_table[[#This Row],[price]]*delivered_orders_table[[#This Row],[quantity]]</f>
        <v>5163</v>
      </c>
      <c r="V1114">
        <v>41295</v>
      </c>
    </row>
    <row r="1115" spans="1:22" hidden="1" x14ac:dyDescent="0.3">
      <c r="A1115">
        <v>95306788</v>
      </c>
      <c r="B1115">
        <v>877572</v>
      </c>
      <c r="C1115">
        <v>824041</v>
      </c>
      <c r="D1115">
        <v>3033</v>
      </c>
      <c r="E1115">
        <v>5303</v>
      </c>
      <c r="F1115">
        <v>1</v>
      </c>
      <c r="G1115">
        <v>151.65</v>
      </c>
      <c r="H1115">
        <v>5</v>
      </c>
      <c r="I1115" s="15">
        <v>45317</v>
      </c>
      <c r="J1115" s="11">
        <v>45317</v>
      </c>
      <c r="K1115">
        <v>6</v>
      </c>
      <c r="L1115" t="s">
        <v>195</v>
      </c>
      <c r="M1115" t="s">
        <v>39</v>
      </c>
      <c r="N1115" t="s">
        <v>15</v>
      </c>
      <c r="O1115">
        <v>2881.35</v>
      </c>
      <c r="P1115" t="s">
        <v>23</v>
      </c>
      <c r="Q1115">
        <v>-2421.65</v>
      </c>
      <c r="R1115" s="16">
        <f>delivered_orders_table[[#This Row],[price]]*delivered_orders_table[[#This Row],[quantity]]</f>
        <v>3033</v>
      </c>
      <c r="V1115">
        <v>12304</v>
      </c>
    </row>
    <row r="1116" spans="1:22" hidden="1" x14ac:dyDescent="0.3">
      <c r="A1116">
        <v>86072480</v>
      </c>
      <c r="B1116">
        <v>388389</v>
      </c>
      <c r="C1116">
        <v>707122</v>
      </c>
      <c r="D1116">
        <v>9657</v>
      </c>
      <c r="E1116">
        <v>1807</v>
      </c>
      <c r="F1116">
        <v>1</v>
      </c>
      <c r="G1116">
        <v>0</v>
      </c>
      <c r="H1116">
        <v>0</v>
      </c>
      <c r="I1116" s="15">
        <v>45326</v>
      </c>
      <c r="J1116" s="11">
        <v>45326</v>
      </c>
      <c r="K1116">
        <v>7</v>
      </c>
      <c r="L1116" t="s">
        <v>110</v>
      </c>
      <c r="M1116" t="s">
        <v>39</v>
      </c>
      <c r="N1116" t="s">
        <v>15</v>
      </c>
      <c r="O1116">
        <v>9657</v>
      </c>
      <c r="P1116" t="s">
        <v>22</v>
      </c>
      <c r="Q1116">
        <v>7850</v>
      </c>
      <c r="R1116" s="16">
        <f>delivered_orders_table[[#This Row],[price]]*delivered_orders_table[[#This Row],[quantity]]</f>
        <v>9657</v>
      </c>
      <c r="V1116">
        <v>11336</v>
      </c>
    </row>
    <row r="1117" spans="1:22" hidden="1" x14ac:dyDescent="0.3">
      <c r="A1117">
        <v>46032304</v>
      </c>
      <c r="B1117">
        <v>388389</v>
      </c>
      <c r="C1117">
        <v>738220</v>
      </c>
      <c r="D1117">
        <v>12698</v>
      </c>
      <c r="E1117">
        <v>1807</v>
      </c>
      <c r="F1117">
        <v>1</v>
      </c>
      <c r="G1117">
        <v>0</v>
      </c>
      <c r="H1117">
        <v>0</v>
      </c>
      <c r="I1117" s="15">
        <v>45346</v>
      </c>
      <c r="J1117" s="11">
        <v>45346</v>
      </c>
      <c r="K1117">
        <v>5</v>
      </c>
      <c r="L1117" t="s">
        <v>199</v>
      </c>
      <c r="M1117" t="s">
        <v>39</v>
      </c>
      <c r="N1117" t="s">
        <v>15</v>
      </c>
      <c r="O1117">
        <v>12698</v>
      </c>
      <c r="P1117" t="s">
        <v>21</v>
      </c>
      <c r="Q1117">
        <v>10891</v>
      </c>
      <c r="R1117" s="16">
        <f>delivered_orders_table[[#This Row],[price]]*delivered_orders_table[[#This Row],[quantity]]</f>
        <v>12698</v>
      </c>
      <c r="V1117">
        <v>17469</v>
      </c>
    </row>
    <row r="1118" spans="1:22" hidden="1" x14ac:dyDescent="0.3">
      <c r="A1118">
        <v>65813853</v>
      </c>
      <c r="B1118">
        <v>388389</v>
      </c>
      <c r="C1118">
        <v>674379</v>
      </c>
      <c r="D1118">
        <v>14226</v>
      </c>
      <c r="E1118">
        <v>1807</v>
      </c>
      <c r="F1118">
        <v>1</v>
      </c>
      <c r="G1118">
        <v>0</v>
      </c>
      <c r="H1118">
        <v>0</v>
      </c>
      <c r="I1118" s="15">
        <v>45342</v>
      </c>
      <c r="J1118" s="11">
        <v>45342</v>
      </c>
      <c r="K1118">
        <v>4</v>
      </c>
      <c r="L1118" t="s">
        <v>61</v>
      </c>
      <c r="M1118" t="s">
        <v>39</v>
      </c>
      <c r="N1118" t="s">
        <v>15</v>
      </c>
      <c r="O1118">
        <v>14226</v>
      </c>
      <c r="P1118" t="s">
        <v>21</v>
      </c>
      <c r="Q1118">
        <v>12419</v>
      </c>
      <c r="R1118" s="16">
        <f>delivered_orders_table[[#This Row],[price]]*delivered_orders_table[[#This Row],[quantity]]</f>
        <v>14226</v>
      </c>
      <c r="V1118">
        <v>12972</v>
      </c>
    </row>
    <row r="1119" spans="1:22" hidden="1" x14ac:dyDescent="0.3">
      <c r="A1119">
        <v>32885741</v>
      </c>
      <c r="B1119">
        <v>388389</v>
      </c>
      <c r="C1119">
        <v>906765</v>
      </c>
      <c r="D1119">
        <v>12365</v>
      </c>
      <c r="E1119">
        <v>1807</v>
      </c>
      <c r="F1119">
        <v>1</v>
      </c>
      <c r="G1119">
        <v>0</v>
      </c>
      <c r="H1119">
        <v>0</v>
      </c>
      <c r="I1119" s="15">
        <v>45328</v>
      </c>
      <c r="J1119" s="11">
        <v>45328</v>
      </c>
      <c r="K1119">
        <v>1</v>
      </c>
      <c r="L1119" t="s">
        <v>204</v>
      </c>
      <c r="M1119" t="s">
        <v>39</v>
      </c>
      <c r="N1119" t="s">
        <v>15</v>
      </c>
      <c r="O1119">
        <v>12365</v>
      </c>
      <c r="P1119" t="s">
        <v>23</v>
      </c>
      <c r="Q1119">
        <v>10558</v>
      </c>
      <c r="R1119" s="16">
        <f>delivered_orders_table[[#This Row],[price]]*delivered_orders_table[[#This Row],[quantity]]</f>
        <v>12365</v>
      </c>
      <c r="V1119">
        <v>18546</v>
      </c>
    </row>
    <row r="1120" spans="1:22" hidden="1" x14ac:dyDescent="0.3">
      <c r="A1120">
        <v>58667035</v>
      </c>
      <c r="B1120">
        <v>388389</v>
      </c>
      <c r="C1120">
        <v>787783</v>
      </c>
      <c r="D1120">
        <v>16759</v>
      </c>
      <c r="E1120">
        <v>1807</v>
      </c>
      <c r="F1120">
        <v>1</v>
      </c>
      <c r="G1120">
        <v>0</v>
      </c>
      <c r="H1120">
        <v>0</v>
      </c>
      <c r="I1120" s="15">
        <v>45322</v>
      </c>
      <c r="J1120" s="11">
        <v>45322</v>
      </c>
      <c r="K1120">
        <v>3</v>
      </c>
      <c r="L1120" t="s">
        <v>196</v>
      </c>
      <c r="M1120" t="s">
        <v>39</v>
      </c>
      <c r="N1120" t="s">
        <v>17</v>
      </c>
      <c r="O1120">
        <v>16759</v>
      </c>
      <c r="P1120" t="s">
        <v>23</v>
      </c>
      <c r="Q1120">
        <v>14952</v>
      </c>
      <c r="R1120" s="16">
        <f>delivered_orders_table[[#This Row],[price]]*delivered_orders_table[[#This Row],[quantity]]</f>
        <v>16759</v>
      </c>
      <c r="V1120">
        <v>17263</v>
      </c>
    </row>
    <row r="1121" spans="1:22" hidden="1" x14ac:dyDescent="0.3">
      <c r="A1121">
        <v>56991504</v>
      </c>
      <c r="B1121">
        <v>388389</v>
      </c>
      <c r="C1121">
        <v>366316</v>
      </c>
      <c r="D1121">
        <v>4259</v>
      </c>
      <c r="E1121">
        <v>1807</v>
      </c>
      <c r="F1121">
        <v>2</v>
      </c>
      <c r="G1121">
        <v>0</v>
      </c>
      <c r="H1121">
        <v>0</v>
      </c>
      <c r="I1121" s="15">
        <v>45335</v>
      </c>
      <c r="J1121" s="11">
        <v>45335</v>
      </c>
      <c r="K1121">
        <v>2</v>
      </c>
      <c r="L1121" t="s">
        <v>409</v>
      </c>
      <c r="M1121" t="s">
        <v>39</v>
      </c>
      <c r="N1121" t="s">
        <v>15</v>
      </c>
      <c r="O1121">
        <v>8518</v>
      </c>
      <c r="P1121" t="s">
        <v>20</v>
      </c>
      <c r="Q1121">
        <v>4904</v>
      </c>
      <c r="R1121" s="16">
        <f>delivered_orders_table[[#This Row],[price]]*delivered_orders_table[[#This Row],[quantity]]</f>
        <v>8518</v>
      </c>
      <c r="V1121">
        <v>13039</v>
      </c>
    </row>
    <row r="1122" spans="1:22" hidden="1" x14ac:dyDescent="0.3">
      <c r="A1122">
        <v>87049595</v>
      </c>
      <c r="B1122">
        <v>388389</v>
      </c>
      <c r="C1122">
        <v>826111</v>
      </c>
      <c r="D1122">
        <v>10079</v>
      </c>
      <c r="E1122">
        <v>1807</v>
      </c>
      <c r="F1122">
        <v>1</v>
      </c>
      <c r="G1122">
        <v>1007.9</v>
      </c>
      <c r="H1122">
        <v>10</v>
      </c>
      <c r="I1122" s="15">
        <v>45339</v>
      </c>
      <c r="J1122" s="11">
        <v>45339</v>
      </c>
      <c r="K1122">
        <v>6</v>
      </c>
      <c r="L1122" t="s">
        <v>379</v>
      </c>
      <c r="M1122" t="s">
        <v>39</v>
      </c>
      <c r="N1122" t="s">
        <v>15</v>
      </c>
      <c r="O1122">
        <v>9071.1</v>
      </c>
      <c r="P1122" t="s">
        <v>21</v>
      </c>
      <c r="Q1122">
        <v>7264.1</v>
      </c>
      <c r="R1122" s="16">
        <f>delivered_orders_table[[#This Row],[price]]*delivered_orders_table[[#This Row],[quantity]]</f>
        <v>10079</v>
      </c>
      <c r="V1122">
        <v>30578</v>
      </c>
    </row>
    <row r="1123" spans="1:22" hidden="1" x14ac:dyDescent="0.3">
      <c r="A1123">
        <v>99152472</v>
      </c>
      <c r="B1123">
        <v>388389</v>
      </c>
      <c r="C1123">
        <v>803998</v>
      </c>
      <c r="D1123">
        <v>5702</v>
      </c>
      <c r="E1123">
        <v>1807</v>
      </c>
      <c r="F1123">
        <v>1</v>
      </c>
      <c r="G1123">
        <v>285.10000000000002</v>
      </c>
      <c r="H1123">
        <v>5</v>
      </c>
      <c r="I1123" s="15">
        <v>45345</v>
      </c>
      <c r="J1123" s="11">
        <v>45345</v>
      </c>
      <c r="K1123">
        <v>6</v>
      </c>
      <c r="L1123" t="s">
        <v>199</v>
      </c>
      <c r="M1123" t="s">
        <v>39</v>
      </c>
      <c r="N1123" t="s">
        <v>15</v>
      </c>
      <c r="O1123">
        <v>5416.9</v>
      </c>
      <c r="P1123" t="s">
        <v>24</v>
      </c>
      <c r="Q1123">
        <v>3609.9</v>
      </c>
      <c r="R1123" s="16">
        <f>delivered_orders_table[[#This Row],[price]]*delivered_orders_table[[#This Row],[quantity]]</f>
        <v>5702</v>
      </c>
      <c r="V1123">
        <v>21020</v>
      </c>
    </row>
    <row r="1124" spans="1:22" hidden="1" x14ac:dyDescent="0.3">
      <c r="A1124">
        <v>27105448</v>
      </c>
      <c r="B1124">
        <v>388389</v>
      </c>
      <c r="C1124">
        <v>835022</v>
      </c>
      <c r="D1124">
        <v>5809</v>
      </c>
      <c r="E1124">
        <v>1807</v>
      </c>
      <c r="F1124">
        <v>2</v>
      </c>
      <c r="G1124">
        <v>580.9</v>
      </c>
      <c r="H1124">
        <v>5</v>
      </c>
      <c r="I1124" s="15">
        <v>45334</v>
      </c>
      <c r="J1124" s="11">
        <v>45334</v>
      </c>
      <c r="K1124">
        <v>4</v>
      </c>
      <c r="L1124" t="s">
        <v>310</v>
      </c>
      <c r="M1124" t="s">
        <v>39</v>
      </c>
      <c r="N1124" t="s">
        <v>15</v>
      </c>
      <c r="O1124">
        <v>11037.1</v>
      </c>
      <c r="P1124" t="s">
        <v>23</v>
      </c>
      <c r="Q1124">
        <v>7423.1</v>
      </c>
      <c r="R1124" s="16">
        <f>delivered_orders_table[[#This Row],[price]]*delivered_orders_table[[#This Row],[quantity]]</f>
        <v>11618</v>
      </c>
      <c r="V1124">
        <v>8725</v>
      </c>
    </row>
    <row r="1125" spans="1:22" hidden="1" x14ac:dyDescent="0.3">
      <c r="A1125">
        <v>66623995</v>
      </c>
      <c r="B1125">
        <v>388389</v>
      </c>
      <c r="C1125">
        <v>973449</v>
      </c>
      <c r="D1125">
        <v>5389</v>
      </c>
      <c r="E1125">
        <v>1807</v>
      </c>
      <c r="F1125">
        <v>2</v>
      </c>
      <c r="G1125">
        <v>0</v>
      </c>
      <c r="H1125">
        <v>0</v>
      </c>
      <c r="I1125" s="15">
        <v>45341</v>
      </c>
      <c r="J1125" s="11">
        <v>45341</v>
      </c>
      <c r="K1125">
        <v>1</v>
      </c>
      <c r="L1125" t="s">
        <v>109</v>
      </c>
      <c r="M1125" t="s">
        <v>39</v>
      </c>
      <c r="N1125" t="s">
        <v>18</v>
      </c>
      <c r="O1125">
        <v>10778</v>
      </c>
      <c r="P1125" t="s">
        <v>20</v>
      </c>
      <c r="Q1125">
        <v>7164</v>
      </c>
      <c r="R1125" s="16">
        <f>delivered_orders_table[[#This Row],[price]]*delivered_orders_table[[#This Row],[quantity]]</f>
        <v>10778</v>
      </c>
      <c r="V1125">
        <v>9041</v>
      </c>
    </row>
    <row r="1126" spans="1:22" hidden="1" x14ac:dyDescent="0.3">
      <c r="A1126">
        <v>73820568</v>
      </c>
      <c r="B1126">
        <v>356787</v>
      </c>
      <c r="C1126">
        <v>331113</v>
      </c>
      <c r="D1126">
        <v>11228</v>
      </c>
      <c r="E1126">
        <v>6320</v>
      </c>
      <c r="F1126">
        <v>1</v>
      </c>
      <c r="G1126">
        <v>0</v>
      </c>
      <c r="H1126">
        <v>0</v>
      </c>
      <c r="I1126" s="15">
        <v>45349</v>
      </c>
      <c r="J1126" s="11">
        <v>45349</v>
      </c>
      <c r="K1126">
        <v>2</v>
      </c>
      <c r="L1126" t="s">
        <v>199</v>
      </c>
      <c r="M1126" t="s">
        <v>39</v>
      </c>
      <c r="N1126" t="s">
        <v>15</v>
      </c>
      <c r="O1126">
        <v>11228</v>
      </c>
      <c r="P1126" t="s">
        <v>22</v>
      </c>
      <c r="Q1126">
        <v>4908</v>
      </c>
      <c r="R1126" s="16">
        <f>delivered_orders_table[[#This Row],[price]]*delivered_orders_table[[#This Row],[quantity]]</f>
        <v>11228</v>
      </c>
      <c r="V1126">
        <v>1190</v>
      </c>
    </row>
    <row r="1127" spans="1:22" hidden="1" x14ac:dyDescent="0.3">
      <c r="A1127">
        <v>35504548</v>
      </c>
      <c r="B1127">
        <v>356787</v>
      </c>
      <c r="C1127">
        <v>843003</v>
      </c>
      <c r="D1127">
        <v>15003</v>
      </c>
      <c r="E1127">
        <v>6320</v>
      </c>
      <c r="F1127">
        <v>3</v>
      </c>
      <c r="G1127">
        <v>4500.8999999999996</v>
      </c>
      <c r="H1127">
        <v>10</v>
      </c>
      <c r="I1127" s="15">
        <v>45346</v>
      </c>
      <c r="J1127" s="11">
        <v>45346</v>
      </c>
      <c r="K1127">
        <v>5</v>
      </c>
      <c r="L1127" t="s">
        <v>199</v>
      </c>
      <c r="M1127" t="s">
        <v>39</v>
      </c>
      <c r="N1127" t="s">
        <v>18</v>
      </c>
      <c r="O1127">
        <v>40508.1</v>
      </c>
      <c r="P1127" t="s">
        <v>22</v>
      </c>
      <c r="Q1127">
        <v>21548.1</v>
      </c>
      <c r="R1127" s="16">
        <f>delivered_orders_table[[#This Row],[price]]*delivered_orders_table[[#This Row],[quantity]]</f>
        <v>45009</v>
      </c>
      <c r="V1127">
        <v>7447</v>
      </c>
    </row>
    <row r="1128" spans="1:22" hidden="1" x14ac:dyDescent="0.3">
      <c r="A1128">
        <v>29282885</v>
      </c>
      <c r="B1128">
        <v>356787</v>
      </c>
      <c r="C1128">
        <v>675497</v>
      </c>
      <c r="D1128">
        <v>1590</v>
      </c>
      <c r="E1128">
        <v>6320</v>
      </c>
      <c r="F1128">
        <v>1</v>
      </c>
      <c r="G1128">
        <v>79.5</v>
      </c>
      <c r="H1128">
        <v>5</v>
      </c>
      <c r="I1128" s="15">
        <v>45337</v>
      </c>
      <c r="J1128" s="11">
        <v>45337</v>
      </c>
      <c r="K1128">
        <v>4</v>
      </c>
      <c r="L1128" t="s">
        <v>97</v>
      </c>
      <c r="M1128" t="s">
        <v>39</v>
      </c>
      <c r="N1128" t="s">
        <v>15</v>
      </c>
      <c r="O1128">
        <v>1510.5</v>
      </c>
      <c r="P1128" t="s">
        <v>23</v>
      </c>
      <c r="Q1128">
        <v>-4809.5</v>
      </c>
      <c r="R1128" s="16">
        <f>delivered_orders_table[[#This Row],[price]]*delivered_orders_table[[#This Row],[quantity]]</f>
        <v>1590</v>
      </c>
      <c r="V1128">
        <v>36096</v>
      </c>
    </row>
    <row r="1129" spans="1:22" hidden="1" x14ac:dyDescent="0.3">
      <c r="A1129">
        <v>96057593</v>
      </c>
      <c r="B1129">
        <v>356787</v>
      </c>
      <c r="C1129">
        <v>207459</v>
      </c>
      <c r="D1129">
        <v>18763</v>
      </c>
      <c r="E1129">
        <v>6320</v>
      </c>
      <c r="F1129">
        <v>1</v>
      </c>
      <c r="G1129">
        <v>0</v>
      </c>
      <c r="H1129">
        <v>0</v>
      </c>
      <c r="I1129" s="15">
        <v>45329</v>
      </c>
      <c r="J1129" s="11">
        <v>45329</v>
      </c>
      <c r="K1129">
        <v>4</v>
      </c>
      <c r="L1129" t="s">
        <v>110</v>
      </c>
      <c r="M1129" t="s">
        <v>39</v>
      </c>
      <c r="N1129" t="s">
        <v>18</v>
      </c>
      <c r="O1129">
        <v>18763</v>
      </c>
      <c r="P1129" t="s">
        <v>23</v>
      </c>
      <c r="Q1129">
        <v>12443</v>
      </c>
      <c r="R1129" s="16">
        <f>delivered_orders_table[[#This Row],[price]]*delivered_orders_table[[#This Row],[quantity]]</f>
        <v>18763</v>
      </c>
      <c r="V1129">
        <v>2564</v>
      </c>
    </row>
    <row r="1130" spans="1:22" hidden="1" x14ac:dyDescent="0.3">
      <c r="A1130">
        <v>35265073</v>
      </c>
      <c r="B1130">
        <v>356787</v>
      </c>
      <c r="C1130">
        <v>232792</v>
      </c>
      <c r="D1130">
        <v>18490</v>
      </c>
      <c r="E1130">
        <v>6320</v>
      </c>
      <c r="F1130">
        <v>3</v>
      </c>
      <c r="G1130">
        <v>0</v>
      </c>
      <c r="H1130">
        <v>0</v>
      </c>
      <c r="I1130" s="15">
        <v>45335</v>
      </c>
      <c r="J1130" s="11">
        <v>45335</v>
      </c>
      <c r="K1130">
        <v>3</v>
      </c>
      <c r="L1130" t="s">
        <v>310</v>
      </c>
      <c r="M1130" t="s">
        <v>39</v>
      </c>
      <c r="N1130" t="s">
        <v>16</v>
      </c>
      <c r="O1130">
        <v>55470</v>
      </c>
      <c r="P1130" t="s">
        <v>23</v>
      </c>
      <c r="Q1130">
        <v>36510</v>
      </c>
      <c r="R1130" s="16">
        <f>delivered_orders_table[[#This Row],[price]]*delivered_orders_table[[#This Row],[quantity]]</f>
        <v>55470</v>
      </c>
      <c r="V1130">
        <v>3186</v>
      </c>
    </row>
    <row r="1131" spans="1:22" hidden="1" x14ac:dyDescent="0.3">
      <c r="A1131">
        <v>28419343</v>
      </c>
      <c r="B1131">
        <v>356787</v>
      </c>
      <c r="C1131">
        <v>359338</v>
      </c>
      <c r="D1131">
        <v>16819</v>
      </c>
      <c r="E1131">
        <v>6320</v>
      </c>
      <c r="F1131">
        <v>2</v>
      </c>
      <c r="G1131">
        <v>1681.9</v>
      </c>
      <c r="H1131">
        <v>5</v>
      </c>
      <c r="I1131" s="15">
        <v>45327</v>
      </c>
      <c r="J1131" s="11">
        <v>45327</v>
      </c>
      <c r="K1131">
        <v>5</v>
      </c>
      <c r="L1131" t="s">
        <v>205</v>
      </c>
      <c r="M1131" t="s">
        <v>39</v>
      </c>
      <c r="N1131" t="s">
        <v>15</v>
      </c>
      <c r="O1131">
        <v>31956.1</v>
      </c>
      <c r="P1131" t="s">
        <v>20</v>
      </c>
      <c r="Q1131">
        <v>19316.099999999999</v>
      </c>
      <c r="R1131" s="16">
        <f>delivered_orders_table[[#This Row],[price]]*delivered_orders_table[[#This Row],[quantity]]</f>
        <v>33638</v>
      </c>
      <c r="V1131">
        <v>1891</v>
      </c>
    </row>
    <row r="1132" spans="1:22" hidden="1" x14ac:dyDescent="0.3">
      <c r="A1132">
        <v>18050510</v>
      </c>
      <c r="B1132">
        <v>356787</v>
      </c>
      <c r="C1132">
        <v>919335</v>
      </c>
      <c r="D1132">
        <v>11493</v>
      </c>
      <c r="E1132">
        <v>6320</v>
      </c>
      <c r="F1132">
        <v>1</v>
      </c>
      <c r="G1132">
        <v>574.65</v>
      </c>
      <c r="H1132">
        <v>5</v>
      </c>
      <c r="I1132" s="15">
        <v>45335</v>
      </c>
      <c r="J1132" s="11">
        <v>45335</v>
      </c>
      <c r="K1132">
        <v>3</v>
      </c>
      <c r="L1132" t="s">
        <v>310</v>
      </c>
      <c r="M1132" t="s">
        <v>39</v>
      </c>
      <c r="N1132" t="s">
        <v>15</v>
      </c>
      <c r="O1132">
        <v>10918.35</v>
      </c>
      <c r="P1132" t="s">
        <v>20</v>
      </c>
      <c r="Q1132">
        <v>4598.3500000000004</v>
      </c>
      <c r="R1132" s="16">
        <f>delivered_orders_table[[#This Row],[price]]*delivered_orders_table[[#This Row],[quantity]]</f>
        <v>11493</v>
      </c>
      <c r="V1132">
        <v>25924</v>
      </c>
    </row>
    <row r="1133" spans="1:22" hidden="1" x14ac:dyDescent="0.3">
      <c r="A1133">
        <v>39042654</v>
      </c>
      <c r="B1133">
        <v>356787</v>
      </c>
      <c r="C1133">
        <v>295841</v>
      </c>
      <c r="D1133">
        <v>9256</v>
      </c>
      <c r="E1133">
        <v>6320</v>
      </c>
      <c r="F1133">
        <v>1</v>
      </c>
      <c r="G1133">
        <v>0</v>
      </c>
      <c r="H1133">
        <v>0</v>
      </c>
      <c r="I1133" s="15">
        <v>45319</v>
      </c>
      <c r="J1133" s="11">
        <v>45319</v>
      </c>
      <c r="K1133">
        <v>7</v>
      </c>
      <c r="L1133" t="s">
        <v>386</v>
      </c>
      <c r="M1133" t="s">
        <v>39</v>
      </c>
      <c r="N1133" t="s">
        <v>16</v>
      </c>
      <c r="O1133">
        <v>9256</v>
      </c>
      <c r="P1133" t="s">
        <v>20</v>
      </c>
      <c r="Q1133">
        <v>2936</v>
      </c>
      <c r="R1133" s="16">
        <f>delivered_orders_table[[#This Row],[price]]*delivered_orders_table[[#This Row],[quantity]]</f>
        <v>9256</v>
      </c>
      <c r="V1133">
        <v>8904</v>
      </c>
    </row>
    <row r="1134" spans="1:22" hidden="1" x14ac:dyDescent="0.3">
      <c r="A1134">
        <v>64266464</v>
      </c>
      <c r="B1134">
        <v>356787</v>
      </c>
      <c r="C1134">
        <v>843644</v>
      </c>
      <c r="D1134">
        <v>18617</v>
      </c>
      <c r="E1134">
        <v>6320</v>
      </c>
      <c r="F1134">
        <v>1</v>
      </c>
      <c r="G1134">
        <v>0</v>
      </c>
      <c r="H1134">
        <v>0</v>
      </c>
      <c r="I1134" s="15">
        <v>45317</v>
      </c>
      <c r="J1134" s="11">
        <v>45317</v>
      </c>
      <c r="K1134">
        <v>6</v>
      </c>
      <c r="L1134" t="s">
        <v>195</v>
      </c>
      <c r="M1134" t="s">
        <v>39</v>
      </c>
      <c r="N1134" t="s">
        <v>17</v>
      </c>
      <c r="O1134">
        <v>18617</v>
      </c>
      <c r="P1134" t="s">
        <v>21</v>
      </c>
      <c r="Q1134">
        <v>12297</v>
      </c>
      <c r="R1134" s="16">
        <f>delivered_orders_table[[#This Row],[price]]*delivered_orders_table[[#This Row],[quantity]]</f>
        <v>18617</v>
      </c>
      <c r="V1134">
        <v>15553</v>
      </c>
    </row>
    <row r="1135" spans="1:22" hidden="1" x14ac:dyDescent="0.3">
      <c r="A1135">
        <v>44529507</v>
      </c>
      <c r="B1135">
        <v>334053</v>
      </c>
      <c r="C1135">
        <v>369078</v>
      </c>
      <c r="D1135">
        <v>19113</v>
      </c>
      <c r="E1135">
        <v>6716</v>
      </c>
      <c r="F1135">
        <v>4</v>
      </c>
      <c r="G1135">
        <v>3822.6</v>
      </c>
      <c r="H1135">
        <v>5</v>
      </c>
      <c r="I1135" s="15">
        <v>45320</v>
      </c>
      <c r="J1135" s="11">
        <v>45320</v>
      </c>
      <c r="K1135">
        <v>4</v>
      </c>
      <c r="L1135" t="s">
        <v>291</v>
      </c>
      <c r="M1135" t="s">
        <v>39</v>
      </c>
      <c r="N1135" t="s">
        <v>16</v>
      </c>
      <c r="O1135">
        <v>72629.399999999994</v>
      </c>
      <c r="P1135" t="s">
        <v>22</v>
      </c>
      <c r="Q1135">
        <v>45765.4</v>
      </c>
      <c r="R1135" s="16">
        <f>delivered_orders_table[[#This Row],[price]]*delivered_orders_table[[#This Row],[quantity]]</f>
        <v>76452</v>
      </c>
      <c r="V1135">
        <v>37136</v>
      </c>
    </row>
    <row r="1136" spans="1:22" hidden="1" x14ac:dyDescent="0.3">
      <c r="A1136">
        <v>56095437</v>
      </c>
      <c r="B1136">
        <v>334053</v>
      </c>
      <c r="C1136">
        <v>671706</v>
      </c>
      <c r="D1136">
        <v>9548</v>
      </c>
      <c r="E1136">
        <v>6716</v>
      </c>
      <c r="F1136">
        <v>2</v>
      </c>
      <c r="G1136">
        <v>0</v>
      </c>
      <c r="H1136">
        <v>0</v>
      </c>
      <c r="I1136" s="15">
        <v>45346</v>
      </c>
      <c r="J1136" s="11">
        <v>45346</v>
      </c>
      <c r="K1136">
        <v>1</v>
      </c>
      <c r="L1136" t="s">
        <v>62</v>
      </c>
      <c r="M1136" t="s">
        <v>39</v>
      </c>
      <c r="N1136" t="s">
        <v>17</v>
      </c>
      <c r="O1136">
        <v>19096</v>
      </c>
      <c r="P1136" t="s">
        <v>22</v>
      </c>
      <c r="Q1136">
        <v>5664</v>
      </c>
      <c r="R1136" s="16">
        <f>delivered_orders_table[[#This Row],[price]]*delivered_orders_table[[#This Row],[quantity]]</f>
        <v>19096</v>
      </c>
      <c r="V1136">
        <v>24892</v>
      </c>
    </row>
    <row r="1137" spans="1:22" hidden="1" x14ac:dyDescent="0.3">
      <c r="A1137">
        <v>89991301</v>
      </c>
      <c r="B1137">
        <v>334053</v>
      </c>
      <c r="C1137">
        <v>880956</v>
      </c>
      <c r="D1137">
        <v>9976</v>
      </c>
      <c r="E1137">
        <v>6716</v>
      </c>
      <c r="F1137">
        <v>1</v>
      </c>
      <c r="G1137">
        <v>498.8</v>
      </c>
      <c r="H1137">
        <v>5</v>
      </c>
      <c r="I1137" s="15">
        <v>45321</v>
      </c>
      <c r="J1137" s="11">
        <v>45321</v>
      </c>
      <c r="K1137">
        <v>4</v>
      </c>
      <c r="L1137" t="s">
        <v>196</v>
      </c>
      <c r="M1137" t="s">
        <v>39</v>
      </c>
      <c r="N1137" t="s">
        <v>15</v>
      </c>
      <c r="O1137">
        <v>9477.2000000000007</v>
      </c>
      <c r="P1137" t="s">
        <v>23</v>
      </c>
      <c r="Q1137">
        <v>2761.2</v>
      </c>
      <c r="R1137" s="16">
        <f>delivered_orders_table[[#This Row],[price]]*delivered_orders_table[[#This Row],[quantity]]</f>
        <v>9976</v>
      </c>
      <c r="V1137">
        <v>22290</v>
      </c>
    </row>
    <row r="1138" spans="1:22" hidden="1" x14ac:dyDescent="0.3">
      <c r="A1138">
        <v>42594692</v>
      </c>
      <c r="B1138">
        <v>334053</v>
      </c>
      <c r="C1138">
        <v>634152</v>
      </c>
      <c r="D1138">
        <v>18004</v>
      </c>
      <c r="E1138">
        <v>6716</v>
      </c>
      <c r="F1138">
        <v>2</v>
      </c>
      <c r="G1138">
        <v>0</v>
      </c>
      <c r="H1138">
        <v>0</v>
      </c>
      <c r="I1138" s="15">
        <v>45323</v>
      </c>
      <c r="J1138" s="11">
        <v>45323</v>
      </c>
      <c r="K1138">
        <v>7</v>
      </c>
      <c r="L1138" t="s">
        <v>360</v>
      </c>
      <c r="M1138" t="s">
        <v>39</v>
      </c>
      <c r="N1138" t="s">
        <v>15</v>
      </c>
      <c r="O1138">
        <v>36008</v>
      </c>
      <c r="P1138" t="s">
        <v>20</v>
      </c>
      <c r="Q1138">
        <v>22576</v>
      </c>
      <c r="R1138" s="16">
        <f>delivered_orders_table[[#This Row],[price]]*delivered_orders_table[[#This Row],[quantity]]</f>
        <v>36008</v>
      </c>
      <c r="V1138">
        <v>13338</v>
      </c>
    </row>
    <row r="1139" spans="1:22" hidden="1" x14ac:dyDescent="0.3">
      <c r="A1139">
        <v>45431319</v>
      </c>
      <c r="B1139">
        <v>334053</v>
      </c>
      <c r="C1139">
        <v>850817</v>
      </c>
      <c r="D1139">
        <v>16692</v>
      </c>
      <c r="E1139">
        <v>6716</v>
      </c>
      <c r="F1139">
        <v>2</v>
      </c>
      <c r="G1139">
        <v>0</v>
      </c>
      <c r="H1139">
        <v>0</v>
      </c>
      <c r="I1139" s="15">
        <v>45343</v>
      </c>
      <c r="J1139" s="11">
        <v>45343</v>
      </c>
      <c r="K1139">
        <v>7</v>
      </c>
      <c r="L1139" t="s">
        <v>281</v>
      </c>
      <c r="M1139" t="s">
        <v>39</v>
      </c>
      <c r="N1139" t="s">
        <v>16</v>
      </c>
      <c r="O1139">
        <v>33384</v>
      </c>
      <c r="P1139" t="s">
        <v>20</v>
      </c>
      <c r="Q1139">
        <v>19952</v>
      </c>
      <c r="R1139" s="16">
        <f>delivered_orders_table[[#This Row],[price]]*delivered_orders_table[[#This Row],[quantity]]</f>
        <v>33384</v>
      </c>
      <c r="V1139">
        <v>22791</v>
      </c>
    </row>
    <row r="1140" spans="1:22" hidden="1" x14ac:dyDescent="0.3">
      <c r="A1140">
        <v>60622628</v>
      </c>
      <c r="B1140">
        <v>246316</v>
      </c>
      <c r="C1140">
        <v>601261</v>
      </c>
      <c r="D1140">
        <v>13406</v>
      </c>
      <c r="E1140">
        <v>13689</v>
      </c>
      <c r="F1140">
        <v>1</v>
      </c>
      <c r="G1140">
        <v>0</v>
      </c>
      <c r="H1140">
        <v>0</v>
      </c>
      <c r="I1140" s="15">
        <v>45317</v>
      </c>
      <c r="J1140" s="11">
        <v>45317</v>
      </c>
      <c r="K1140">
        <v>7</v>
      </c>
      <c r="L1140" t="s">
        <v>291</v>
      </c>
      <c r="M1140" t="s">
        <v>39</v>
      </c>
      <c r="N1140" t="s">
        <v>16</v>
      </c>
      <c r="O1140">
        <v>13406</v>
      </c>
      <c r="P1140" t="s">
        <v>20</v>
      </c>
      <c r="Q1140">
        <v>-283</v>
      </c>
      <c r="R1140" s="16">
        <f>delivered_orders_table[[#This Row],[price]]*delivered_orders_table[[#This Row],[quantity]]</f>
        <v>13406</v>
      </c>
      <c r="V1140">
        <v>13719</v>
      </c>
    </row>
    <row r="1141" spans="1:22" hidden="1" x14ac:dyDescent="0.3">
      <c r="A1141">
        <v>31198492</v>
      </c>
      <c r="B1141">
        <v>246316</v>
      </c>
      <c r="C1141">
        <v>588848</v>
      </c>
      <c r="D1141">
        <v>18872</v>
      </c>
      <c r="E1141">
        <v>13689</v>
      </c>
      <c r="F1141">
        <v>1</v>
      </c>
      <c r="G1141">
        <v>2830.8</v>
      </c>
      <c r="H1141">
        <v>15</v>
      </c>
      <c r="I1141" s="15">
        <v>45318</v>
      </c>
      <c r="J1141" s="11">
        <v>45318</v>
      </c>
      <c r="K1141">
        <v>6</v>
      </c>
      <c r="L1141" t="s">
        <v>291</v>
      </c>
      <c r="M1141" t="s">
        <v>39</v>
      </c>
      <c r="N1141" t="s">
        <v>15</v>
      </c>
      <c r="O1141">
        <v>16041.2</v>
      </c>
      <c r="P1141" t="s">
        <v>21</v>
      </c>
      <c r="Q1141">
        <v>2352.1999999999998</v>
      </c>
      <c r="R1141" s="16">
        <f>delivered_orders_table[[#This Row],[price]]*delivered_orders_table[[#This Row],[quantity]]</f>
        <v>18872</v>
      </c>
      <c r="V1141">
        <v>2001</v>
      </c>
    </row>
    <row r="1142" spans="1:22" hidden="1" x14ac:dyDescent="0.3">
      <c r="A1142">
        <v>19673809</v>
      </c>
      <c r="B1142">
        <v>246316</v>
      </c>
      <c r="C1142">
        <v>855700</v>
      </c>
      <c r="D1142">
        <v>5191</v>
      </c>
      <c r="E1142">
        <v>13689</v>
      </c>
      <c r="F1142">
        <v>1</v>
      </c>
      <c r="G1142">
        <v>519.1</v>
      </c>
      <c r="H1142">
        <v>10</v>
      </c>
      <c r="I1142" s="15">
        <v>45325</v>
      </c>
      <c r="J1142" s="11">
        <v>45325</v>
      </c>
      <c r="K1142">
        <v>4</v>
      </c>
      <c r="L1142" t="s">
        <v>204</v>
      </c>
      <c r="M1142" t="s">
        <v>39</v>
      </c>
      <c r="N1142" t="s">
        <v>16</v>
      </c>
      <c r="O1142">
        <v>4671.8999999999996</v>
      </c>
      <c r="P1142" t="s">
        <v>21</v>
      </c>
      <c r="Q1142">
        <v>-9017.1</v>
      </c>
      <c r="R1142" s="16">
        <f>delivered_orders_table[[#This Row],[price]]*delivered_orders_table[[#This Row],[quantity]]</f>
        <v>5191</v>
      </c>
      <c r="V1142">
        <v>11592</v>
      </c>
    </row>
    <row r="1143" spans="1:22" hidden="1" x14ac:dyDescent="0.3">
      <c r="A1143">
        <v>71031132</v>
      </c>
      <c r="B1143">
        <v>246316</v>
      </c>
      <c r="C1143">
        <v>437730</v>
      </c>
      <c r="D1143">
        <v>12119</v>
      </c>
      <c r="E1143">
        <v>13689</v>
      </c>
      <c r="F1143">
        <v>2</v>
      </c>
      <c r="G1143">
        <v>0</v>
      </c>
      <c r="H1143">
        <v>0</v>
      </c>
      <c r="I1143" s="15">
        <v>45331</v>
      </c>
      <c r="J1143" s="11">
        <v>45331</v>
      </c>
      <c r="K1143">
        <v>5</v>
      </c>
      <c r="L1143" t="s">
        <v>312</v>
      </c>
      <c r="M1143" t="s">
        <v>39</v>
      </c>
      <c r="N1143" t="s">
        <v>18</v>
      </c>
      <c r="O1143">
        <v>24238</v>
      </c>
      <c r="P1143" t="s">
        <v>23</v>
      </c>
      <c r="Q1143">
        <v>-3140</v>
      </c>
      <c r="R1143" s="16">
        <f>delivered_orders_table[[#This Row],[price]]*delivered_orders_table[[#This Row],[quantity]]</f>
        <v>24238</v>
      </c>
      <c r="V1143">
        <v>1582</v>
      </c>
    </row>
    <row r="1144" spans="1:22" hidden="1" x14ac:dyDescent="0.3">
      <c r="A1144">
        <v>72312933</v>
      </c>
      <c r="B1144">
        <v>246316</v>
      </c>
      <c r="C1144">
        <v>257187</v>
      </c>
      <c r="D1144">
        <v>4316</v>
      </c>
      <c r="E1144">
        <v>13689</v>
      </c>
      <c r="F1144">
        <v>3</v>
      </c>
      <c r="G1144">
        <v>1294.8</v>
      </c>
      <c r="H1144">
        <v>10</v>
      </c>
      <c r="I1144" s="15">
        <v>45342</v>
      </c>
      <c r="J1144" s="11">
        <v>45342</v>
      </c>
      <c r="K1144">
        <v>7</v>
      </c>
      <c r="L1144" t="s">
        <v>460</v>
      </c>
      <c r="M1144" t="s">
        <v>39</v>
      </c>
      <c r="N1144" t="s">
        <v>15</v>
      </c>
      <c r="O1144">
        <v>11653.2</v>
      </c>
      <c r="P1144" t="s">
        <v>21</v>
      </c>
      <c r="Q1144">
        <v>-29413.8</v>
      </c>
      <c r="R1144" s="16">
        <f>delivered_orders_table[[#This Row],[price]]*delivered_orders_table[[#This Row],[quantity]]</f>
        <v>12948</v>
      </c>
      <c r="V1144">
        <v>12688</v>
      </c>
    </row>
    <row r="1145" spans="1:22" hidden="1" x14ac:dyDescent="0.3">
      <c r="A1145">
        <v>30718012</v>
      </c>
      <c r="B1145">
        <v>246316</v>
      </c>
      <c r="C1145">
        <v>902191</v>
      </c>
      <c r="D1145">
        <v>11202</v>
      </c>
      <c r="E1145">
        <v>13689</v>
      </c>
      <c r="F1145">
        <v>2</v>
      </c>
      <c r="G1145">
        <v>0</v>
      </c>
      <c r="H1145">
        <v>0</v>
      </c>
      <c r="I1145" s="15">
        <v>45333</v>
      </c>
      <c r="J1145" s="11">
        <v>45333</v>
      </c>
      <c r="K1145">
        <v>7</v>
      </c>
      <c r="L1145" t="s">
        <v>313</v>
      </c>
      <c r="M1145" t="s">
        <v>39</v>
      </c>
      <c r="N1145" t="s">
        <v>18</v>
      </c>
      <c r="O1145">
        <v>22404</v>
      </c>
      <c r="P1145" t="s">
        <v>21</v>
      </c>
      <c r="Q1145">
        <v>-4974</v>
      </c>
      <c r="R1145" s="16">
        <f>delivered_orders_table[[#This Row],[price]]*delivered_orders_table[[#This Row],[quantity]]</f>
        <v>22404</v>
      </c>
      <c r="V1145">
        <v>56895</v>
      </c>
    </row>
    <row r="1146" spans="1:22" hidden="1" x14ac:dyDescent="0.3">
      <c r="A1146">
        <v>64247457</v>
      </c>
      <c r="B1146">
        <v>246316</v>
      </c>
      <c r="C1146">
        <v>356826</v>
      </c>
      <c r="D1146">
        <v>12609</v>
      </c>
      <c r="E1146">
        <v>13689</v>
      </c>
      <c r="F1146">
        <v>1</v>
      </c>
      <c r="G1146">
        <v>0</v>
      </c>
      <c r="H1146">
        <v>0</v>
      </c>
      <c r="I1146" s="15">
        <v>45340</v>
      </c>
      <c r="J1146" s="11">
        <v>45340</v>
      </c>
      <c r="K1146">
        <v>6</v>
      </c>
      <c r="L1146" t="s">
        <v>61</v>
      </c>
      <c r="M1146" t="s">
        <v>39</v>
      </c>
      <c r="N1146" t="s">
        <v>18</v>
      </c>
      <c r="O1146">
        <v>12609</v>
      </c>
      <c r="P1146" t="s">
        <v>23</v>
      </c>
      <c r="Q1146">
        <v>-1080</v>
      </c>
      <c r="R1146" s="16">
        <f>delivered_orders_table[[#This Row],[price]]*delivered_orders_table[[#This Row],[quantity]]</f>
        <v>12609</v>
      </c>
      <c r="V1146">
        <v>17792</v>
      </c>
    </row>
    <row r="1147" spans="1:22" hidden="1" x14ac:dyDescent="0.3">
      <c r="A1147">
        <v>43311626</v>
      </c>
      <c r="B1147">
        <v>246316</v>
      </c>
      <c r="C1147">
        <v>396243</v>
      </c>
      <c r="D1147">
        <v>7538</v>
      </c>
      <c r="E1147">
        <v>13689</v>
      </c>
      <c r="F1147">
        <v>1</v>
      </c>
      <c r="G1147">
        <v>0</v>
      </c>
      <c r="H1147">
        <v>0</v>
      </c>
      <c r="I1147" s="15">
        <v>45322</v>
      </c>
      <c r="J1147" s="11">
        <v>45322</v>
      </c>
      <c r="K1147">
        <v>4</v>
      </c>
      <c r="L1147" t="s">
        <v>386</v>
      </c>
      <c r="M1147" t="s">
        <v>39</v>
      </c>
      <c r="N1147" t="s">
        <v>17</v>
      </c>
      <c r="O1147">
        <v>7538</v>
      </c>
      <c r="P1147" t="s">
        <v>21</v>
      </c>
      <c r="Q1147">
        <v>-6151</v>
      </c>
      <c r="R1147" s="16">
        <f>delivered_orders_table[[#This Row],[price]]*delivered_orders_table[[#This Row],[quantity]]</f>
        <v>7538</v>
      </c>
      <c r="V1147">
        <v>12714</v>
      </c>
    </row>
    <row r="1148" spans="1:22" hidden="1" x14ac:dyDescent="0.3">
      <c r="A1148">
        <v>81922443</v>
      </c>
      <c r="B1148">
        <v>246316</v>
      </c>
      <c r="C1148">
        <v>921276</v>
      </c>
      <c r="D1148">
        <v>16951</v>
      </c>
      <c r="E1148">
        <v>13689</v>
      </c>
      <c r="F1148">
        <v>1</v>
      </c>
      <c r="G1148">
        <v>0</v>
      </c>
      <c r="H1148">
        <v>0</v>
      </c>
      <c r="I1148" s="15">
        <v>45340</v>
      </c>
      <c r="J1148" s="11">
        <v>45340</v>
      </c>
      <c r="K1148">
        <v>7</v>
      </c>
      <c r="L1148" t="s">
        <v>62</v>
      </c>
      <c r="M1148" t="s">
        <v>39</v>
      </c>
      <c r="N1148" t="s">
        <v>17</v>
      </c>
      <c r="O1148">
        <v>16951</v>
      </c>
      <c r="P1148" t="s">
        <v>24</v>
      </c>
      <c r="Q1148">
        <v>3262</v>
      </c>
      <c r="R1148" s="16">
        <f>delivered_orders_table[[#This Row],[price]]*delivered_orders_table[[#This Row],[quantity]]</f>
        <v>16951</v>
      </c>
      <c r="V1148">
        <v>29760</v>
      </c>
    </row>
    <row r="1149" spans="1:22" hidden="1" x14ac:dyDescent="0.3">
      <c r="A1149">
        <v>73509974</v>
      </c>
      <c r="B1149">
        <v>246316</v>
      </c>
      <c r="C1149">
        <v>328074</v>
      </c>
      <c r="D1149">
        <v>15059</v>
      </c>
      <c r="E1149">
        <v>13689</v>
      </c>
      <c r="F1149">
        <v>2</v>
      </c>
      <c r="G1149">
        <v>3011.8</v>
      </c>
      <c r="H1149">
        <v>10</v>
      </c>
      <c r="I1149" s="15">
        <v>45340</v>
      </c>
      <c r="J1149" s="11">
        <v>45340</v>
      </c>
      <c r="K1149">
        <v>6</v>
      </c>
      <c r="L1149" t="s">
        <v>61</v>
      </c>
      <c r="M1149" t="s">
        <v>39</v>
      </c>
      <c r="N1149" t="s">
        <v>18</v>
      </c>
      <c r="O1149">
        <v>27106.2</v>
      </c>
      <c r="P1149" t="s">
        <v>22</v>
      </c>
      <c r="Q1149">
        <v>-271.8</v>
      </c>
      <c r="R1149" s="16">
        <f>delivered_orders_table[[#This Row],[price]]*delivered_orders_table[[#This Row],[quantity]]</f>
        <v>30118</v>
      </c>
      <c r="V1149">
        <v>13106</v>
      </c>
    </row>
    <row r="1150" spans="1:22" hidden="1" x14ac:dyDescent="0.3">
      <c r="A1150">
        <v>45630292</v>
      </c>
      <c r="B1150">
        <v>246316</v>
      </c>
      <c r="C1150">
        <v>918651</v>
      </c>
      <c r="D1150">
        <v>16088</v>
      </c>
      <c r="E1150">
        <v>13689</v>
      </c>
      <c r="F1150">
        <v>2</v>
      </c>
      <c r="G1150">
        <v>3217.6</v>
      </c>
      <c r="H1150">
        <v>10</v>
      </c>
      <c r="I1150" s="15">
        <v>45329</v>
      </c>
      <c r="J1150" s="11">
        <v>45329</v>
      </c>
      <c r="K1150">
        <v>1</v>
      </c>
      <c r="L1150" t="s">
        <v>360</v>
      </c>
      <c r="M1150" t="s">
        <v>39</v>
      </c>
      <c r="N1150" t="s">
        <v>15</v>
      </c>
      <c r="O1150">
        <v>28958.400000000001</v>
      </c>
      <c r="P1150" t="s">
        <v>20</v>
      </c>
      <c r="Q1150">
        <v>1580.4</v>
      </c>
      <c r="R1150" s="16">
        <f>delivered_orders_table[[#This Row],[price]]*delivered_orders_table[[#This Row],[quantity]]</f>
        <v>32176</v>
      </c>
      <c r="V1150">
        <v>18173</v>
      </c>
    </row>
    <row r="1151" spans="1:22" hidden="1" x14ac:dyDescent="0.3">
      <c r="A1151">
        <v>10475894</v>
      </c>
      <c r="B1151">
        <v>246316</v>
      </c>
      <c r="C1151">
        <v>784413</v>
      </c>
      <c r="D1151">
        <v>3017</v>
      </c>
      <c r="E1151">
        <v>13689</v>
      </c>
      <c r="F1151">
        <v>1</v>
      </c>
      <c r="G1151">
        <v>0</v>
      </c>
      <c r="H1151">
        <v>0</v>
      </c>
      <c r="I1151" s="15">
        <v>45319</v>
      </c>
      <c r="J1151" s="11">
        <v>45319</v>
      </c>
      <c r="K1151">
        <v>5</v>
      </c>
      <c r="L1151" t="s">
        <v>291</v>
      </c>
      <c r="M1151" t="s">
        <v>39</v>
      </c>
      <c r="N1151" t="s">
        <v>152</v>
      </c>
      <c r="O1151">
        <v>3017</v>
      </c>
      <c r="P1151" t="s">
        <v>21</v>
      </c>
      <c r="Q1151">
        <v>-10672</v>
      </c>
      <c r="R1151" s="16">
        <f>delivered_orders_table[[#This Row],[price]]*delivered_orders_table[[#This Row],[quantity]]</f>
        <v>3017</v>
      </c>
      <c r="V1151">
        <v>22804</v>
      </c>
    </row>
    <row r="1152" spans="1:22" hidden="1" x14ac:dyDescent="0.3">
      <c r="A1152">
        <v>73481353</v>
      </c>
      <c r="B1152">
        <v>246316</v>
      </c>
      <c r="C1152">
        <v>383785</v>
      </c>
      <c r="D1152">
        <v>18537</v>
      </c>
      <c r="E1152">
        <v>13689</v>
      </c>
      <c r="F1152">
        <v>1</v>
      </c>
      <c r="G1152">
        <v>1853.7</v>
      </c>
      <c r="H1152">
        <v>10</v>
      </c>
      <c r="I1152" s="15">
        <v>45346</v>
      </c>
      <c r="J1152" s="11">
        <v>45346</v>
      </c>
      <c r="K1152">
        <v>1</v>
      </c>
      <c r="L1152" t="s">
        <v>62</v>
      </c>
      <c r="M1152" t="s">
        <v>39</v>
      </c>
      <c r="N1152" t="s">
        <v>15</v>
      </c>
      <c r="O1152">
        <v>16683.3</v>
      </c>
      <c r="P1152" t="s">
        <v>21</v>
      </c>
      <c r="Q1152">
        <v>2994.3</v>
      </c>
      <c r="R1152" s="16">
        <f>delivered_orders_table[[#This Row],[price]]*delivered_orders_table[[#This Row],[quantity]]</f>
        <v>18537</v>
      </c>
      <c r="V1152">
        <v>14595</v>
      </c>
    </row>
    <row r="1153" spans="1:22" hidden="1" x14ac:dyDescent="0.3">
      <c r="A1153">
        <v>54689713</v>
      </c>
      <c r="B1153">
        <v>872246</v>
      </c>
      <c r="C1153">
        <v>393720</v>
      </c>
      <c r="D1153">
        <v>11651</v>
      </c>
      <c r="E1153">
        <v>8679</v>
      </c>
      <c r="F1153">
        <v>1</v>
      </c>
      <c r="G1153">
        <v>582.54999999999995</v>
      </c>
      <c r="H1153">
        <v>5</v>
      </c>
      <c r="I1153" s="15">
        <v>45345</v>
      </c>
      <c r="J1153" s="11">
        <v>45345</v>
      </c>
      <c r="K1153">
        <v>5</v>
      </c>
      <c r="L1153" t="s">
        <v>281</v>
      </c>
      <c r="M1153" t="s">
        <v>39</v>
      </c>
      <c r="N1153" t="s">
        <v>17</v>
      </c>
      <c r="O1153">
        <v>11068.45</v>
      </c>
      <c r="P1153" t="s">
        <v>21</v>
      </c>
      <c r="Q1153">
        <v>2389.4499999999998</v>
      </c>
      <c r="R1153" s="16">
        <f>delivered_orders_table[[#This Row],[price]]*delivered_orders_table[[#This Row],[quantity]]</f>
        <v>11651</v>
      </c>
      <c r="V1153">
        <v>13313</v>
      </c>
    </row>
    <row r="1154" spans="1:22" hidden="1" x14ac:dyDescent="0.3">
      <c r="A1154">
        <v>81891784</v>
      </c>
      <c r="B1154">
        <v>872246</v>
      </c>
      <c r="C1154">
        <v>965344</v>
      </c>
      <c r="D1154">
        <v>18929</v>
      </c>
      <c r="E1154">
        <v>8679</v>
      </c>
      <c r="F1154">
        <v>1</v>
      </c>
      <c r="G1154">
        <v>1892.9</v>
      </c>
      <c r="H1154">
        <v>10</v>
      </c>
      <c r="I1154" s="15">
        <v>45342</v>
      </c>
      <c r="J1154" s="11">
        <v>45342</v>
      </c>
      <c r="K1154">
        <v>6</v>
      </c>
      <c r="L1154" t="s">
        <v>271</v>
      </c>
      <c r="M1154" t="s">
        <v>39</v>
      </c>
      <c r="N1154" t="s">
        <v>15</v>
      </c>
      <c r="O1154">
        <v>17036.099999999999</v>
      </c>
      <c r="P1154" t="s">
        <v>22</v>
      </c>
      <c r="Q1154">
        <v>8357.1</v>
      </c>
      <c r="R1154" s="16">
        <f>delivered_orders_table[[#This Row],[price]]*delivered_orders_table[[#This Row],[quantity]]</f>
        <v>18929</v>
      </c>
      <c r="V1154">
        <v>36000</v>
      </c>
    </row>
    <row r="1155" spans="1:22" hidden="1" x14ac:dyDescent="0.3">
      <c r="A1155">
        <v>18715975</v>
      </c>
      <c r="B1155">
        <v>872246</v>
      </c>
      <c r="C1155">
        <v>442924</v>
      </c>
      <c r="D1155">
        <v>12455</v>
      </c>
      <c r="E1155">
        <v>8679</v>
      </c>
      <c r="F1155">
        <v>1</v>
      </c>
      <c r="G1155">
        <v>0</v>
      </c>
      <c r="H1155">
        <v>0</v>
      </c>
      <c r="I1155" s="15">
        <v>45345</v>
      </c>
      <c r="J1155" s="11">
        <v>45345</v>
      </c>
      <c r="K1155">
        <v>6</v>
      </c>
      <c r="L1155" t="s">
        <v>199</v>
      </c>
      <c r="M1155" t="s">
        <v>39</v>
      </c>
      <c r="N1155" t="s">
        <v>18</v>
      </c>
      <c r="O1155">
        <v>12455</v>
      </c>
      <c r="P1155" t="s">
        <v>22</v>
      </c>
      <c r="Q1155">
        <v>3776</v>
      </c>
      <c r="R1155" s="16">
        <f>delivered_orders_table[[#This Row],[price]]*delivered_orders_table[[#This Row],[quantity]]</f>
        <v>12455</v>
      </c>
      <c r="V1155">
        <v>5254</v>
      </c>
    </row>
    <row r="1156" spans="1:22" hidden="1" x14ac:dyDescent="0.3">
      <c r="A1156">
        <v>78092370</v>
      </c>
      <c r="B1156">
        <v>872246</v>
      </c>
      <c r="C1156">
        <v>296369</v>
      </c>
      <c r="D1156">
        <v>10696</v>
      </c>
      <c r="E1156">
        <v>8679</v>
      </c>
      <c r="F1156">
        <v>1</v>
      </c>
      <c r="G1156">
        <v>2139.1999999999998</v>
      </c>
      <c r="H1156">
        <v>20</v>
      </c>
      <c r="I1156" s="15">
        <v>45347</v>
      </c>
      <c r="J1156" s="11">
        <v>45347</v>
      </c>
      <c r="K1156">
        <v>3</v>
      </c>
      <c r="L1156" t="s">
        <v>281</v>
      </c>
      <c r="M1156" t="s">
        <v>39</v>
      </c>
      <c r="N1156" t="s">
        <v>15</v>
      </c>
      <c r="O1156">
        <v>8556.7999999999993</v>
      </c>
      <c r="P1156" t="s">
        <v>20</v>
      </c>
      <c r="Q1156">
        <v>-122.2</v>
      </c>
      <c r="R1156" s="16">
        <f>delivered_orders_table[[#This Row],[price]]*delivered_orders_table[[#This Row],[quantity]]</f>
        <v>10696</v>
      </c>
      <c r="V1156">
        <v>6079</v>
      </c>
    </row>
    <row r="1157" spans="1:22" hidden="1" x14ac:dyDescent="0.3">
      <c r="A1157">
        <v>51551377</v>
      </c>
      <c r="B1157">
        <v>872246</v>
      </c>
      <c r="C1157">
        <v>912597</v>
      </c>
      <c r="D1157">
        <v>6132</v>
      </c>
      <c r="E1157">
        <v>8679</v>
      </c>
      <c r="F1157">
        <v>1</v>
      </c>
      <c r="G1157">
        <v>0</v>
      </c>
      <c r="H1157">
        <v>0</v>
      </c>
      <c r="I1157" s="15">
        <v>45333</v>
      </c>
      <c r="J1157" s="11">
        <v>45333</v>
      </c>
      <c r="K1157">
        <v>4</v>
      </c>
      <c r="L1157" t="s">
        <v>409</v>
      </c>
      <c r="M1157" t="s">
        <v>39</v>
      </c>
      <c r="N1157" t="s">
        <v>15</v>
      </c>
      <c r="O1157">
        <v>6132</v>
      </c>
      <c r="P1157" t="s">
        <v>20</v>
      </c>
      <c r="Q1157">
        <v>-2547</v>
      </c>
      <c r="R1157" s="16">
        <f>delivered_orders_table[[#This Row],[price]]*delivered_orders_table[[#This Row],[quantity]]</f>
        <v>6132</v>
      </c>
      <c r="V1157">
        <v>14307</v>
      </c>
    </row>
    <row r="1158" spans="1:22" hidden="1" x14ac:dyDescent="0.3">
      <c r="A1158">
        <v>97139443</v>
      </c>
      <c r="B1158">
        <v>872246</v>
      </c>
      <c r="C1158">
        <v>782316</v>
      </c>
      <c r="D1158">
        <v>18794</v>
      </c>
      <c r="E1158">
        <v>8679</v>
      </c>
      <c r="F1158">
        <v>1</v>
      </c>
      <c r="G1158">
        <v>0</v>
      </c>
      <c r="H1158">
        <v>0</v>
      </c>
      <c r="I1158" s="15">
        <v>45345</v>
      </c>
      <c r="J1158" s="11">
        <v>45345</v>
      </c>
      <c r="K1158">
        <v>3</v>
      </c>
      <c r="L1158" t="s">
        <v>271</v>
      </c>
      <c r="M1158" t="s">
        <v>39</v>
      </c>
      <c r="N1158" t="s">
        <v>18</v>
      </c>
      <c r="O1158">
        <v>18794</v>
      </c>
      <c r="P1158" t="s">
        <v>21</v>
      </c>
      <c r="Q1158">
        <v>10115</v>
      </c>
      <c r="R1158" s="16">
        <f>delivered_orders_table[[#This Row],[price]]*delivered_orders_table[[#This Row],[quantity]]</f>
        <v>18794</v>
      </c>
      <c r="V1158">
        <v>3361</v>
      </c>
    </row>
    <row r="1159" spans="1:22" hidden="1" x14ac:dyDescent="0.3">
      <c r="A1159">
        <v>42323627</v>
      </c>
      <c r="B1159">
        <v>872246</v>
      </c>
      <c r="C1159">
        <v>845919</v>
      </c>
      <c r="D1159">
        <v>11337</v>
      </c>
      <c r="E1159">
        <v>8679</v>
      </c>
      <c r="F1159">
        <v>1</v>
      </c>
      <c r="G1159">
        <v>566.85</v>
      </c>
      <c r="H1159">
        <v>5</v>
      </c>
      <c r="I1159" s="15">
        <v>45345</v>
      </c>
      <c r="J1159" s="11">
        <v>45345</v>
      </c>
      <c r="K1159">
        <v>2</v>
      </c>
      <c r="L1159" t="s">
        <v>62</v>
      </c>
      <c r="M1159" t="s">
        <v>39</v>
      </c>
      <c r="N1159" t="s">
        <v>16</v>
      </c>
      <c r="O1159">
        <v>10770.15</v>
      </c>
      <c r="P1159" t="s">
        <v>22</v>
      </c>
      <c r="Q1159">
        <v>2091.15</v>
      </c>
      <c r="R1159" s="16">
        <f>delivered_orders_table[[#This Row],[price]]*delivered_orders_table[[#This Row],[quantity]]</f>
        <v>11337</v>
      </c>
      <c r="V1159">
        <v>5762</v>
      </c>
    </row>
    <row r="1160" spans="1:22" hidden="1" x14ac:dyDescent="0.3">
      <c r="A1160">
        <v>20779739</v>
      </c>
      <c r="B1160">
        <v>872246</v>
      </c>
      <c r="C1160">
        <v>749526</v>
      </c>
      <c r="D1160">
        <v>19865</v>
      </c>
      <c r="E1160">
        <v>8679</v>
      </c>
      <c r="F1160">
        <v>1</v>
      </c>
      <c r="G1160">
        <v>0</v>
      </c>
      <c r="H1160">
        <v>0</v>
      </c>
      <c r="I1160" s="15">
        <v>45336</v>
      </c>
      <c r="J1160" s="11">
        <v>45336</v>
      </c>
      <c r="K1160">
        <v>1</v>
      </c>
      <c r="L1160" t="s">
        <v>409</v>
      </c>
      <c r="M1160" t="s">
        <v>39</v>
      </c>
      <c r="N1160" t="s">
        <v>16</v>
      </c>
      <c r="O1160">
        <v>19865</v>
      </c>
      <c r="P1160" t="s">
        <v>22</v>
      </c>
      <c r="Q1160">
        <v>11186</v>
      </c>
      <c r="R1160" s="16">
        <f>delivered_orders_table[[#This Row],[price]]*delivered_orders_table[[#This Row],[quantity]]</f>
        <v>19865</v>
      </c>
      <c r="V1160">
        <v>39322</v>
      </c>
    </row>
    <row r="1161" spans="1:22" hidden="1" x14ac:dyDescent="0.3">
      <c r="A1161">
        <v>92124765</v>
      </c>
      <c r="B1161">
        <v>207473</v>
      </c>
      <c r="C1161">
        <v>854280</v>
      </c>
      <c r="D1161">
        <v>750</v>
      </c>
      <c r="E1161">
        <v>7043</v>
      </c>
      <c r="F1161">
        <v>1</v>
      </c>
      <c r="G1161">
        <v>37.5</v>
      </c>
      <c r="H1161">
        <v>5</v>
      </c>
      <c r="I1161" s="15">
        <v>45345</v>
      </c>
      <c r="J1161" s="11">
        <v>45345</v>
      </c>
      <c r="K1161">
        <v>2</v>
      </c>
      <c r="L1161" t="s">
        <v>62</v>
      </c>
      <c r="M1161" t="s">
        <v>39</v>
      </c>
      <c r="N1161" t="s">
        <v>16</v>
      </c>
      <c r="O1161">
        <v>712.5</v>
      </c>
      <c r="P1161" t="s">
        <v>22</v>
      </c>
      <c r="Q1161">
        <v>-6330.5</v>
      </c>
      <c r="R1161" s="16">
        <f>delivered_orders_table[[#This Row],[price]]*delivered_orders_table[[#This Row],[quantity]]</f>
        <v>750</v>
      </c>
      <c r="V1161">
        <v>19682</v>
      </c>
    </row>
    <row r="1162" spans="1:22" hidden="1" x14ac:dyDescent="0.3">
      <c r="A1162">
        <v>30068183</v>
      </c>
      <c r="B1162">
        <v>207473</v>
      </c>
      <c r="C1162">
        <v>895759</v>
      </c>
      <c r="D1162">
        <v>17083</v>
      </c>
      <c r="E1162">
        <v>7043</v>
      </c>
      <c r="F1162">
        <v>3</v>
      </c>
      <c r="G1162">
        <v>5124.8999999999996</v>
      </c>
      <c r="H1162">
        <v>10</v>
      </c>
      <c r="I1162" s="15">
        <v>45331</v>
      </c>
      <c r="J1162" s="11">
        <v>45331</v>
      </c>
      <c r="K1162">
        <v>1</v>
      </c>
      <c r="L1162" t="s">
        <v>205</v>
      </c>
      <c r="M1162" t="s">
        <v>39</v>
      </c>
      <c r="N1162" t="s">
        <v>15</v>
      </c>
      <c r="O1162">
        <v>46124.1</v>
      </c>
      <c r="P1162" t="s">
        <v>23</v>
      </c>
      <c r="Q1162">
        <v>24995.1</v>
      </c>
      <c r="R1162" s="16">
        <f>delivered_orders_table[[#This Row],[price]]*delivered_orders_table[[#This Row],[quantity]]</f>
        <v>51249</v>
      </c>
      <c r="V1162">
        <v>4768</v>
      </c>
    </row>
    <row r="1163" spans="1:22" hidden="1" x14ac:dyDescent="0.3">
      <c r="A1163">
        <v>67617561</v>
      </c>
      <c r="B1163">
        <v>207473</v>
      </c>
      <c r="C1163">
        <v>786252</v>
      </c>
      <c r="D1163">
        <v>2138</v>
      </c>
      <c r="E1163">
        <v>7043</v>
      </c>
      <c r="F1163">
        <v>1</v>
      </c>
      <c r="G1163">
        <v>106.9</v>
      </c>
      <c r="H1163">
        <v>5</v>
      </c>
      <c r="I1163" s="15">
        <v>45342</v>
      </c>
      <c r="J1163" s="11">
        <v>45342</v>
      </c>
      <c r="K1163">
        <v>7</v>
      </c>
      <c r="L1163" t="s">
        <v>460</v>
      </c>
      <c r="M1163" t="s">
        <v>39</v>
      </c>
      <c r="N1163" t="s">
        <v>15</v>
      </c>
      <c r="O1163">
        <v>2031.1</v>
      </c>
      <c r="P1163" t="s">
        <v>20</v>
      </c>
      <c r="Q1163">
        <v>-5011.8999999999996</v>
      </c>
      <c r="R1163" s="16">
        <f>delivered_orders_table[[#This Row],[price]]*delivered_orders_table[[#This Row],[quantity]]</f>
        <v>2138</v>
      </c>
      <c r="V1163">
        <v>12993</v>
      </c>
    </row>
    <row r="1164" spans="1:22" hidden="1" x14ac:dyDescent="0.3">
      <c r="A1164">
        <v>24636981</v>
      </c>
      <c r="B1164">
        <v>207473</v>
      </c>
      <c r="C1164">
        <v>710511</v>
      </c>
      <c r="D1164">
        <v>15882</v>
      </c>
      <c r="E1164">
        <v>7043</v>
      </c>
      <c r="F1164">
        <v>1</v>
      </c>
      <c r="G1164">
        <v>794.1</v>
      </c>
      <c r="H1164">
        <v>5</v>
      </c>
      <c r="I1164" s="15">
        <v>45345</v>
      </c>
      <c r="J1164" s="11">
        <v>45345</v>
      </c>
      <c r="K1164">
        <v>5</v>
      </c>
      <c r="L1164" t="s">
        <v>281</v>
      </c>
      <c r="M1164" t="s">
        <v>39</v>
      </c>
      <c r="N1164" t="s">
        <v>15</v>
      </c>
      <c r="O1164">
        <v>15087.9</v>
      </c>
      <c r="P1164" t="s">
        <v>21</v>
      </c>
      <c r="Q1164">
        <v>8044.9</v>
      </c>
      <c r="R1164" s="16">
        <f>delivered_orders_table[[#This Row],[price]]*delivered_orders_table[[#This Row],[quantity]]</f>
        <v>15882</v>
      </c>
      <c r="V1164">
        <v>7634</v>
      </c>
    </row>
    <row r="1165" spans="1:22" hidden="1" x14ac:dyDescent="0.3">
      <c r="A1165">
        <v>11261301</v>
      </c>
      <c r="B1165">
        <v>207473</v>
      </c>
      <c r="C1165">
        <v>781456</v>
      </c>
      <c r="D1165">
        <v>3428</v>
      </c>
      <c r="E1165">
        <v>7043</v>
      </c>
      <c r="F1165">
        <v>1</v>
      </c>
      <c r="G1165">
        <v>171.4</v>
      </c>
      <c r="H1165">
        <v>5</v>
      </c>
      <c r="I1165" s="15">
        <v>45331</v>
      </c>
      <c r="J1165" s="11">
        <v>45331</v>
      </c>
      <c r="K1165">
        <v>2</v>
      </c>
      <c r="L1165" t="s">
        <v>110</v>
      </c>
      <c r="M1165" t="s">
        <v>39</v>
      </c>
      <c r="N1165" t="s">
        <v>17</v>
      </c>
      <c r="O1165">
        <v>3256.6</v>
      </c>
      <c r="P1165" t="s">
        <v>20</v>
      </c>
      <c r="Q1165">
        <v>-3786.4</v>
      </c>
      <c r="R1165" s="16">
        <f>delivered_orders_table[[#This Row],[price]]*delivered_orders_table[[#This Row],[quantity]]</f>
        <v>3428</v>
      </c>
      <c r="V1165">
        <v>11735</v>
      </c>
    </row>
    <row r="1166" spans="1:22" hidden="1" x14ac:dyDescent="0.3">
      <c r="A1166">
        <v>50780112</v>
      </c>
      <c r="B1166">
        <v>207473</v>
      </c>
      <c r="C1166">
        <v>375018</v>
      </c>
      <c r="D1166">
        <v>5473</v>
      </c>
      <c r="E1166">
        <v>7043</v>
      </c>
      <c r="F1166">
        <v>2</v>
      </c>
      <c r="G1166">
        <v>547.29999999999995</v>
      </c>
      <c r="H1166">
        <v>5</v>
      </c>
      <c r="I1166" s="15">
        <v>45323</v>
      </c>
      <c r="J1166" s="11">
        <v>45323</v>
      </c>
      <c r="K1166">
        <v>6</v>
      </c>
      <c r="L1166" t="s">
        <v>204</v>
      </c>
      <c r="M1166" t="s">
        <v>39</v>
      </c>
      <c r="N1166" t="s">
        <v>15</v>
      </c>
      <c r="O1166">
        <v>10398.700000000001</v>
      </c>
      <c r="P1166" t="s">
        <v>20</v>
      </c>
      <c r="Q1166">
        <v>-3687.3</v>
      </c>
      <c r="R1166" s="16">
        <f>delivered_orders_table[[#This Row],[price]]*delivered_orders_table[[#This Row],[quantity]]</f>
        <v>10946</v>
      </c>
      <c r="V1166">
        <v>23796</v>
      </c>
    </row>
    <row r="1167" spans="1:22" hidden="1" x14ac:dyDescent="0.3">
      <c r="A1167">
        <v>89470029</v>
      </c>
      <c r="B1167">
        <v>207473</v>
      </c>
      <c r="C1167">
        <v>413701</v>
      </c>
      <c r="D1167">
        <v>2818</v>
      </c>
      <c r="E1167">
        <v>7043</v>
      </c>
      <c r="F1167">
        <v>4</v>
      </c>
      <c r="G1167">
        <v>1690.8</v>
      </c>
      <c r="H1167">
        <v>15</v>
      </c>
      <c r="I1167" s="15">
        <v>45318</v>
      </c>
      <c r="J1167" s="11">
        <v>45318</v>
      </c>
      <c r="K1167">
        <v>7</v>
      </c>
      <c r="L1167" t="s">
        <v>196</v>
      </c>
      <c r="M1167" t="s">
        <v>39</v>
      </c>
      <c r="N1167" t="s">
        <v>15</v>
      </c>
      <c r="O1167">
        <v>9581.2000000000007</v>
      </c>
      <c r="P1167" t="s">
        <v>23</v>
      </c>
      <c r="Q1167">
        <v>-18590.8</v>
      </c>
      <c r="R1167" s="16">
        <f>delivered_orders_table[[#This Row],[price]]*delivered_orders_table[[#This Row],[quantity]]</f>
        <v>11272</v>
      </c>
      <c r="V1167">
        <v>53268</v>
      </c>
    </row>
    <row r="1168" spans="1:22" hidden="1" x14ac:dyDescent="0.3">
      <c r="A1168">
        <v>53936531</v>
      </c>
      <c r="B1168">
        <v>207473</v>
      </c>
      <c r="C1168">
        <v>872036</v>
      </c>
      <c r="D1168">
        <v>6081</v>
      </c>
      <c r="E1168">
        <v>7043</v>
      </c>
      <c r="F1168">
        <v>1</v>
      </c>
      <c r="G1168">
        <v>0</v>
      </c>
      <c r="H1168">
        <v>0</v>
      </c>
      <c r="I1168" s="15">
        <v>45342</v>
      </c>
      <c r="J1168" s="11">
        <v>45342</v>
      </c>
      <c r="K1168">
        <v>4</v>
      </c>
      <c r="L1168" t="s">
        <v>61</v>
      </c>
      <c r="M1168" t="s">
        <v>39</v>
      </c>
      <c r="N1168" t="s">
        <v>16</v>
      </c>
      <c r="O1168">
        <v>6081</v>
      </c>
      <c r="P1168" t="s">
        <v>22</v>
      </c>
      <c r="Q1168">
        <v>-962</v>
      </c>
      <c r="R1168" s="16">
        <f>delivered_orders_table[[#This Row],[price]]*delivered_orders_table[[#This Row],[quantity]]</f>
        <v>6081</v>
      </c>
      <c r="V1168">
        <v>33862</v>
      </c>
    </row>
    <row r="1169" spans="1:22" hidden="1" x14ac:dyDescent="0.3">
      <c r="A1169">
        <v>22927031</v>
      </c>
      <c r="B1169">
        <v>809570</v>
      </c>
      <c r="C1169">
        <v>898359</v>
      </c>
      <c r="D1169">
        <v>7602</v>
      </c>
      <c r="E1169">
        <v>10780</v>
      </c>
      <c r="F1169">
        <v>1</v>
      </c>
      <c r="G1169">
        <v>0</v>
      </c>
      <c r="H1169">
        <v>0</v>
      </c>
      <c r="I1169" s="15">
        <v>45318</v>
      </c>
      <c r="J1169" s="11">
        <v>45318</v>
      </c>
      <c r="K1169">
        <v>5</v>
      </c>
      <c r="L1169" t="s">
        <v>195</v>
      </c>
      <c r="M1169" t="s">
        <v>39</v>
      </c>
      <c r="N1169" t="s">
        <v>17</v>
      </c>
      <c r="O1169">
        <v>7602</v>
      </c>
      <c r="P1169" t="s">
        <v>20</v>
      </c>
      <c r="Q1169">
        <v>-3178</v>
      </c>
      <c r="R1169" s="16">
        <f>delivered_orders_table[[#This Row],[price]]*delivered_orders_table[[#This Row],[quantity]]</f>
        <v>7602</v>
      </c>
      <c r="V1169">
        <v>10683</v>
      </c>
    </row>
    <row r="1170" spans="1:22" hidden="1" x14ac:dyDescent="0.3">
      <c r="A1170">
        <v>15624520</v>
      </c>
      <c r="B1170">
        <v>809570</v>
      </c>
      <c r="C1170">
        <v>503662</v>
      </c>
      <c r="D1170">
        <v>19271</v>
      </c>
      <c r="E1170">
        <v>10780</v>
      </c>
      <c r="F1170">
        <v>1</v>
      </c>
      <c r="G1170">
        <v>0</v>
      </c>
      <c r="H1170">
        <v>0</v>
      </c>
      <c r="I1170" s="15">
        <v>45347</v>
      </c>
      <c r="J1170" s="11">
        <v>45347</v>
      </c>
      <c r="K1170">
        <v>2</v>
      </c>
      <c r="L1170" t="s">
        <v>460</v>
      </c>
      <c r="M1170" t="s">
        <v>39</v>
      </c>
      <c r="N1170" t="s">
        <v>15</v>
      </c>
      <c r="O1170">
        <v>19271</v>
      </c>
      <c r="P1170" t="s">
        <v>22</v>
      </c>
      <c r="Q1170">
        <v>8491</v>
      </c>
      <c r="R1170" s="16">
        <f>delivered_orders_table[[#This Row],[price]]*delivered_orders_table[[#This Row],[quantity]]</f>
        <v>19271</v>
      </c>
      <c r="V1170">
        <v>21548</v>
      </c>
    </row>
    <row r="1171" spans="1:22" hidden="1" x14ac:dyDescent="0.3">
      <c r="A1171">
        <v>54024257</v>
      </c>
      <c r="B1171">
        <v>809570</v>
      </c>
      <c r="C1171">
        <v>211989</v>
      </c>
      <c r="D1171">
        <v>15362</v>
      </c>
      <c r="E1171">
        <v>10780</v>
      </c>
      <c r="F1171">
        <v>1</v>
      </c>
      <c r="G1171">
        <v>0</v>
      </c>
      <c r="H1171">
        <v>0</v>
      </c>
      <c r="I1171" s="15">
        <v>45324</v>
      </c>
      <c r="J1171" s="11">
        <v>45324</v>
      </c>
      <c r="K1171">
        <v>7</v>
      </c>
      <c r="L1171" t="s">
        <v>301</v>
      </c>
      <c r="M1171" t="s">
        <v>39</v>
      </c>
      <c r="N1171" t="s">
        <v>18</v>
      </c>
      <c r="O1171">
        <v>15362</v>
      </c>
      <c r="P1171" t="s">
        <v>23</v>
      </c>
      <c r="Q1171">
        <v>4582</v>
      </c>
      <c r="R1171" s="16">
        <f>delivered_orders_table[[#This Row],[price]]*delivered_orders_table[[#This Row],[quantity]]</f>
        <v>15362</v>
      </c>
      <c r="V1171">
        <v>2348</v>
      </c>
    </row>
    <row r="1172" spans="1:22" hidden="1" x14ac:dyDescent="0.3">
      <c r="A1172">
        <v>14380847</v>
      </c>
      <c r="B1172">
        <v>809570</v>
      </c>
      <c r="C1172">
        <v>664531</v>
      </c>
      <c r="D1172">
        <v>9539</v>
      </c>
      <c r="E1172">
        <v>10780</v>
      </c>
      <c r="F1172">
        <v>1</v>
      </c>
      <c r="G1172">
        <v>476.95</v>
      </c>
      <c r="H1172">
        <v>5</v>
      </c>
      <c r="I1172" s="15">
        <v>45321</v>
      </c>
      <c r="J1172" s="11">
        <v>45321</v>
      </c>
      <c r="K1172">
        <v>3</v>
      </c>
      <c r="L1172" t="s">
        <v>291</v>
      </c>
      <c r="M1172" t="s">
        <v>39</v>
      </c>
      <c r="N1172" t="s">
        <v>15</v>
      </c>
      <c r="O1172">
        <v>9062.0499999999993</v>
      </c>
      <c r="P1172" t="s">
        <v>21</v>
      </c>
      <c r="Q1172">
        <v>-1717.95</v>
      </c>
      <c r="R1172" s="16">
        <f>delivered_orders_table[[#This Row],[price]]*delivered_orders_table[[#This Row],[quantity]]</f>
        <v>9539</v>
      </c>
      <c r="V1172">
        <v>15745</v>
      </c>
    </row>
    <row r="1173" spans="1:22" hidden="1" x14ac:dyDescent="0.3">
      <c r="A1173">
        <v>11698142</v>
      </c>
      <c r="B1173">
        <v>809570</v>
      </c>
      <c r="C1173">
        <v>815332</v>
      </c>
      <c r="D1173">
        <v>16717</v>
      </c>
      <c r="E1173">
        <v>10780</v>
      </c>
      <c r="F1173">
        <v>1</v>
      </c>
      <c r="G1173">
        <v>835.85</v>
      </c>
      <c r="H1173">
        <v>5</v>
      </c>
      <c r="I1173" s="15">
        <v>45329</v>
      </c>
      <c r="J1173" s="11">
        <v>45329</v>
      </c>
      <c r="K1173">
        <v>3</v>
      </c>
      <c r="L1173" t="s">
        <v>205</v>
      </c>
      <c r="M1173" t="s">
        <v>39</v>
      </c>
      <c r="N1173" t="s">
        <v>15</v>
      </c>
      <c r="O1173">
        <v>15881.15</v>
      </c>
      <c r="P1173" t="s">
        <v>21</v>
      </c>
      <c r="Q1173">
        <v>5101.1499999999996</v>
      </c>
      <c r="R1173" s="16">
        <f>delivered_orders_table[[#This Row],[price]]*delivered_orders_table[[#This Row],[quantity]]</f>
        <v>16717</v>
      </c>
      <c r="V1173">
        <v>55086</v>
      </c>
    </row>
    <row r="1174" spans="1:22" hidden="1" x14ac:dyDescent="0.3">
      <c r="A1174">
        <v>51870192</v>
      </c>
      <c r="B1174">
        <v>809570</v>
      </c>
      <c r="C1174">
        <v>861282</v>
      </c>
      <c r="D1174">
        <v>2858</v>
      </c>
      <c r="E1174">
        <v>10780</v>
      </c>
      <c r="F1174">
        <v>4</v>
      </c>
      <c r="G1174">
        <v>571.6</v>
      </c>
      <c r="H1174">
        <v>5</v>
      </c>
      <c r="I1174" s="15">
        <v>45323</v>
      </c>
      <c r="J1174" s="11">
        <v>45323</v>
      </c>
      <c r="K1174">
        <v>4</v>
      </c>
      <c r="L1174" t="s">
        <v>362</v>
      </c>
      <c r="M1174" t="s">
        <v>39</v>
      </c>
      <c r="N1174" t="s">
        <v>15</v>
      </c>
      <c r="O1174">
        <v>10860.4</v>
      </c>
      <c r="P1174" t="s">
        <v>21</v>
      </c>
      <c r="Q1174">
        <v>-32259.599999999999</v>
      </c>
      <c r="R1174" s="16">
        <f>delivered_orders_table[[#This Row],[price]]*delivered_orders_table[[#This Row],[quantity]]</f>
        <v>11432</v>
      </c>
      <c r="V1174">
        <v>18540</v>
      </c>
    </row>
    <row r="1175" spans="1:22" x14ac:dyDescent="0.3">
      <c r="A1175">
        <v>82144402</v>
      </c>
      <c r="B1175">
        <v>876646</v>
      </c>
      <c r="C1175">
        <v>561792</v>
      </c>
      <c r="D1175">
        <v>3006</v>
      </c>
      <c r="E1175">
        <v>14603</v>
      </c>
      <c r="F1175">
        <v>1</v>
      </c>
      <c r="G1175">
        <v>300.60000000000002</v>
      </c>
      <c r="H1175">
        <v>10</v>
      </c>
      <c r="I1175" s="15">
        <v>45339</v>
      </c>
      <c r="J1175" s="11">
        <v>45339</v>
      </c>
      <c r="K1175">
        <v>1</v>
      </c>
      <c r="L1175" t="s">
        <v>313</v>
      </c>
      <c r="M1175" t="s">
        <v>39</v>
      </c>
      <c r="N1175" t="s">
        <v>16</v>
      </c>
      <c r="O1175">
        <v>2705.4</v>
      </c>
      <c r="P1175" t="s">
        <v>23</v>
      </c>
      <c r="Q1175">
        <v>-11897.6</v>
      </c>
      <c r="R1175" s="16">
        <f>delivered_orders_table[[#This Row],[price]]*delivered_orders_table[[#This Row],[quantity]]</f>
        <v>3006</v>
      </c>
      <c r="V1175">
        <v>4092</v>
      </c>
    </row>
    <row r="1176" spans="1:22" x14ac:dyDescent="0.3">
      <c r="A1176">
        <v>48735464</v>
      </c>
      <c r="B1176">
        <v>876646</v>
      </c>
      <c r="C1176">
        <v>271950</v>
      </c>
      <c r="D1176">
        <v>2563</v>
      </c>
      <c r="E1176">
        <v>14603</v>
      </c>
      <c r="F1176">
        <v>2</v>
      </c>
      <c r="G1176">
        <v>512.6</v>
      </c>
      <c r="H1176">
        <v>10</v>
      </c>
      <c r="I1176" s="15">
        <v>45333</v>
      </c>
      <c r="J1176" s="11">
        <v>45333</v>
      </c>
      <c r="K1176">
        <v>3</v>
      </c>
      <c r="L1176" t="s">
        <v>312</v>
      </c>
      <c r="M1176" t="s">
        <v>39</v>
      </c>
      <c r="N1176" t="s">
        <v>15</v>
      </c>
      <c r="O1176">
        <v>4613.3999999999996</v>
      </c>
      <c r="P1176" t="s">
        <v>23</v>
      </c>
      <c r="Q1176">
        <v>-24592.6</v>
      </c>
      <c r="R1176" s="16">
        <f>delivered_orders_table[[#This Row],[price]]*delivered_orders_table[[#This Row],[quantity]]</f>
        <v>5126</v>
      </c>
      <c r="V1176">
        <v>4240</v>
      </c>
    </row>
    <row r="1177" spans="1:22" x14ac:dyDescent="0.3">
      <c r="A1177">
        <v>35479101</v>
      </c>
      <c r="B1177">
        <v>876646</v>
      </c>
      <c r="C1177">
        <v>758850</v>
      </c>
      <c r="D1177">
        <v>19418</v>
      </c>
      <c r="E1177">
        <v>14603</v>
      </c>
      <c r="F1177">
        <v>2</v>
      </c>
      <c r="G1177">
        <v>0</v>
      </c>
      <c r="H1177">
        <v>0</v>
      </c>
      <c r="I1177" s="15">
        <v>45340</v>
      </c>
      <c r="J1177" s="11">
        <v>45340</v>
      </c>
      <c r="K1177">
        <v>5</v>
      </c>
      <c r="L1177" t="s">
        <v>379</v>
      </c>
      <c r="M1177" t="s">
        <v>39</v>
      </c>
      <c r="N1177" t="s">
        <v>152</v>
      </c>
      <c r="O1177">
        <v>38836</v>
      </c>
      <c r="P1177" t="s">
        <v>22</v>
      </c>
      <c r="Q1177">
        <v>9630</v>
      </c>
      <c r="R1177" s="16">
        <f>delivered_orders_table[[#This Row],[price]]*delivered_orders_table[[#This Row],[quantity]]</f>
        <v>38836</v>
      </c>
      <c r="V1177">
        <v>36416</v>
      </c>
    </row>
    <row r="1178" spans="1:22" x14ac:dyDescent="0.3">
      <c r="A1178">
        <v>44349528</v>
      </c>
      <c r="B1178">
        <v>876646</v>
      </c>
      <c r="C1178">
        <v>832789</v>
      </c>
      <c r="D1178">
        <v>9097</v>
      </c>
      <c r="E1178">
        <v>14603</v>
      </c>
      <c r="F1178">
        <v>1</v>
      </c>
      <c r="G1178">
        <v>0</v>
      </c>
      <c r="H1178">
        <v>0</v>
      </c>
      <c r="I1178" s="15">
        <v>45341</v>
      </c>
      <c r="J1178" s="11">
        <v>45341</v>
      </c>
      <c r="K1178">
        <v>4</v>
      </c>
      <c r="L1178" t="s">
        <v>379</v>
      </c>
      <c r="M1178" t="s">
        <v>39</v>
      </c>
      <c r="N1178" t="s">
        <v>16</v>
      </c>
      <c r="O1178">
        <v>9097</v>
      </c>
      <c r="P1178" t="s">
        <v>23</v>
      </c>
      <c r="Q1178">
        <v>-5506</v>
      </c>
      <c r="R1178" s="16">
        <f>delivered_orders_table[[#This Row],[price]]*delivered_orders_table[[#This Row],[quantity]]</f>
        <v>9097</v>
      </c>
      <c r="V1178">
        <v>1579</v>
      </c>
    </row>
    <row r="1179" spans="1:22" x14ac:dyDescent="0.3">
      <c r="A1179">
        <v>96721710</v>
      </c>
      <c r="B1179">
        <v>876646</v>
      </c>
      <c r="C1179">
        <v>769578</v>
      </c>
      <c r="D1179">
        <v>15634</v>
      </c>
      <c r="E1179">
        <v>14603</v>
      </c>
      <c r="F1179">
        <v>1</v>
      </c>
      <c r="G1179">
        <v>0</v>
      </c>
      <c r="H1179">
        <v>0</v>
      </c>
      <c r="I1179" s="15">
        <v>45317</v>
      </c>
      <c r="J1179" s="11">
        <v>45317</v>
      </c>
      <c r="K1179">
        <v>6</v>
      </c>
      <c r="L1179" t="s">
        <v>195</v>
      </c>
      <c r="M1179" t="s">
        <v>39</v>
      </c>
      <c r="N1179" t="s">
        <v>17</v>
      </c>
      <c r="O1179">
        <v>15634</v>
      </c>
      <c r="P1179" t="s">
        <v>22</v>
      </c>
      <c r="Q1179">
        <v>1031</v>
      </c>
      <c r="R1179" s="16">
        <f>delivered_orders_table[[#This Row],[price]]*delivered_orders_table[[#This Row],[quantity]]</f>
        <v>15634</v>
      </c>
      <c r="V1179">
        <v>2737</v>
      </c>
    </row>
    <row r="1180" spans="1:22" x14ac:dyDescent="0.3">
      <c r="A1180">
        <v>87774890</v>
      </c>
      <c r="B1180">
        <v>876646</v>
      </c>
      <c r="C1180">
        <v>484459</v>
      </c>
      <c r="D1180">
        <v>7106</v>
      </c>
      <c r="E1180">
        <v>14603</v>
      </c>
      <c r="F1180">
        <v>1</v>
      </c>
      <c r="G1180">
        <v>0</v>
      </c>
      <c r="H1180">
        <v>0</v>
      </c>
      <c r="I1180" s="15">
        <v>45318</v>
      </c>
      <c r="J1180" s="11">
        <v>45318</v>
      </c>
      <c r="K1180">
        <v>5</v>
      </c>
      <c r="L1180" t="s">
        <v>195</v>
      </c>
      <c r="M1180" t="s">
        <v>39</v>
      </c>
      <c r="N1180" t="s">
        <v>15</v>
      </c>
      <c r="O1180">
        <v>7106</v>
      </c>
      <c r="P1180" t="s">
        <v>20</v>
      </c>
      <c r="Q1180">
        <v>-7497</v>
      </c>
      <c r="R1180" s="16">
        <f>delivered_orders_table[[#This Row],[price]]*delivered_orders_table[[#This Row],[quantity]]</f>
        <v>7106</v>
      </c>
      <c r="V1180">
        <v>729</v>
      </c>
    </row>
    <row r="1181" spans="1:22" x14ac:dyDescent="0.3">
      <c r="A1181">
        <v>58082464</v>
      </c>
      <c r="B1181">
        <v>876646</v>
      </c>
      <c r="C1181">
        <v>304442</v>
      </c>
      <c r="D1181">
        <v>1866</v>
      </c>
      <c r="E1181">
        <v>14603</v>
      </c>
      <c r="F1181">
        <v>1</v>
      </c>
      <c r="G1181">
        <v>0</v>
      </c>
      <c r="H1181">
        <v>0</v>
      </c>
      <c r="I1181" s="15">
        <v>45328</v>
      </c>
      <c r="J1181" s="11">
        <v>45328</v>
      </c>
      <c r="K1181">
        <v>4</v>
      </c>
      <c r="L1181" t="s">
        <v>205</v>
      </c>
      <c r="M1181" t="s">
        <v>39</v>
      </c>
      <c r="N1181" t="s">
        <v>18</v>
      </c>
      <c r="O1181">
        <v>1866</v>
      </c>
      <c r="P1181" t="s">
        <v>20</v>
      </c>
      <c r="Q1181">
        <v>-12737</v>
      </c>
      <c r="R1181" s="16">
        <f>delivered_orders_table[[#This Row],[price]]*delivered_orders_table[[#This Row],[quantity]]</f>
        <v>1866</v>
      </c>
      <c r="V1181">
        <v>3204</v>
      </c>
    </row>
    <row r="1182" spans="1:22" x14ac:dyDescent="0.3">
      <c r="A1182">
        <v>84270583</v>
      </c>
      <c r="B1182">
        <v>876646</v>
      </c>
      <c r="C1182">
        <v>891423</v>
      </c>
      <c r="D1182">
        <v>5718</v>
      </c>
      <c r="E1182">
        <v>14603</v>
      </c>
      <c r="F1182">
        <v>1</v>
      </c>
      <c r="G1182">
        <v>0</v>
      </c>
      <c r="H1182">
        <v>0</v>
      </c>
      <c r="I1182" s="15">
        <v>45338</v>
      </c>
      <c r="J1182" s="11">
        <v>45338</v>
      </c>
      <c r="K1182">
        <v>5</v>
      </c>
      <c r="L1182" t="s">
        <v>280</v>
      </c>
      <c r="M1182" t="s">
        <v>39</v>
      </c>
      <c r="N1182" t="s">
        <v>18</v>
      </c>
      <c r="O1182">
        <v>5718</v>
      </c>
      <c r="P1182" t="s">
        <v>24</v>
      </c>
      <c r="Q1182">
        <v>-8885</v>
      </c>
      <c r="R1182" s="16">
        <f>delivered_orders_table[[#This Row],[price]]*delivered_orders_table[[#This Row],[quantity]]</f>
        <v>5718</v>
      </c>
      <c r="V1182">
        <v>2690</v>
      </c>
    </row>
    <row r="1183" spans="1:22" x14ac:dyDescent="0.3">
      <c r="A1183">
        <v>58612055</v>
      </c>
      <c r="B1183">
        <v>876646</v>
      </c>
      <c r="C1183">
        <v>591794</v>
      </c>
      <c r="D1183">
        <v>17152</v>
      </c>
      <c r="E1183">
        <v>14603</v>
      </c>
      <c r="F1183">
        <v>4</v>
      </c>
      <c r="G1183">
        <v>0</v>
      </c>
      <c r="H1183">
        <v>0</v>
      </c>
      <c r="I1183" s="15">
        <v>45340</v>
      </c>
      <c r="J1183" s="11">
        <v>45340</v>
      </c>
      <c r="K1183">
        <v>3</v>
      </c>
      <c r="L1183" t="s">
        <v>280</v>
      </c>
      <c r="M1183" t="s">
        <v>39</v>
      </c>
      <c r="N1183" t="s">
        <v>16</v>
      </c>
      <c r="O1183">
        <v>68608</v>
      </c>
      <c r="P1183" t="s">
        <v>21</v>
      </c>
      <c r="Q1183">
        <v>10196</v>
      </c>
      <c r="R1183" s="16">
        <f>delivered_orders_table[[#This Row],[price]]*delivered_orders_table[[#This Row],[quantity]]</f>
        <v>68608</v>
      </c>
      <c r="V1183">
        <v>75920</v>
      </c>
    </row>
    <row r="1184" spans="1:22" x14ac:dyDescent="0.3">
      <c r="A1184">
        <v>22534217</v>
      </c>
      <c r="B1184">
        <v>876646</v>
      </c>
      <c r="C1184">
        <v>295513</v>
      </c>
      <c r="D1184">
        <v>10990</v>
      </c>
      <c r="E1184">
        <v>14603</v>
      </c>
      <c r="F1184">
        <v>1</v>
      </c>
      <c r="G1184">
        <v>1099</v>
      </c>
      <c r="H1184">
        <v>10</v>
      </c>
      <c r="I1184" s="15">
        <v>45337</v>
      </c>
      <c r="J1184" s="11">
        <v>45337</v>
      </c>
      <c r="K1184">
        <v>7</v>
      </c>
      <c r="L1184" t="s">
        <v>410</v>
      </c>
      <c r="M1184" t="s">
        <v>39</v>
      </c>
      <c r="N1184" t="s">
        <v>16</v>
      </c>
      <c r="O1184">
        <v>9891</v>
      </c>
      <c r="P1184" t="s">
        <v>21</v>
      </c>
      <c r="Q1184">
        <v>-4712</v>
      </c>
      <c r="R1184" s="16">
        <f>delivered_orders_table[[#This Row],[price]]*delivered_orders_table[[#This Row],[quantity]]</f>
        <v>10990</v>
      </c>
      <c r="V1184">
        <v>5719</v>
      </c>
    </row>
    <row r="1185" spans="1:22" hidden="1" x14ac:dyDescent="0.3">
      <c r="A1185">
        <v>50364158</v>
      </c>
      <c r="B1185">
        <v>671858</v>
      </c>
      <c r="C1185">
        <v>344192</v>
      </c>
      <c r="D1185">
        <v>4677</v>
      </c>
      <c r="E1185">
        <v>5308</v>
      </c>
      <c r="F1185">
        <v>1</v>
      </c>
      <c r="G1185">
        <v>0</v>
      </c>
      <c r="H1185">
        <v>0</v>
      </c>
      <c r="I1185" s="15">
        <v>45324</v>
      </c>
      <c r="J1185" s="11">
        <v>45324</v>
      </c>
      <c r="K1185">
        <v>7</v>
      </c>
      <c r="L1185" t="s">
        <v>301</v>
      </c>
      <c r="M1185" t="s">
        <v>39</v>
      </c>
      <c r="N1185" t="s">
        <v>15</v>
      </c>
      <c r="O1185">
        <v>4677</v>
      </c>
      <c r="P1185" t="s">
        <v>23</v>
      </c>
      <c r="Q1185">
        <v>-631</v>
      </c>
      <c r="R1185" s="16">
        <f>delivered_orders_table[[#This Row],[price]]*delivered_orders_table[[#This Row],[quantity]]</f>
        <v>4677</v>
      </c>
      <c r="V1185">
        <v>12546</v>
      </c>
    </row>
    <row r="1186" spans="1:22" hidden="1" x14ac:dyDescent="0.3">
      <c r="A1186">
        <v>22205980</v>
      </c>
      <c r="B1186">
        <v>671858</v>
      </c>
      <c r="C1186">
        <v>263029</v>
      </c>
      <c r="D1186">
        <v>16018</v>
      </c>
      <c r="E1186">
        <v>5308</v>
      </c>
      <c r="F1186">
        <v>3</v>
      </c>
      <c r="G1186">
        <v>0</v>
      </c>
      <c r="H1186">
        <v>0</v>
      </c>
      <c r="I1186" s="15">
        <v>45331</v>
      </c>
      <c r="J1186" s="11">
        <v>45331</v>
      </c>
      <c r="K1186">
        <v>7</v>
      </c>
      <c r="L1186" t="s">
        <v>310</v>
      </c>
      <c r="M1186" t="s">
        <v>39</v>
      </c>
      <c r="N1186" t="s">
        <v>17</v>
      </c>
      <c r="O1186">
        <v>48054</v>
      </c>
      <c r="P1186" t="s">
        <v>20</v>
      </c>
      <c r="Q1186">
        <v>32130</v>
      </c>
      <c r="R1186" s="16">
        <f>delivered_orders_table[[#This Row],[price]]*delivered_orders_table[[#This Row],[quantity]]</f>
        <v>48054</v>
      </c>
      <c r="V1186">
        <v>12103</v>
      </c>
    </row>
    <row r="1187" spans="1:22" hidden="1" x14ac:dyDescent="0.3">
      <c r="A1187">
        <v>51178850</v>
      </c>
      <c r="B1187">
        <v>671858</v>
      </c>
      <c r="C1187">
        <v>914544</v>
      </c>
      <c r="D1187">
        <v>15053</v>
      </c>
      <c r="E1187">
        <v>5308</v>
      </c>
      <c r="F1187">
        <v>2</v>
      </c>
      <c r="G1187">
        <v>3010.6</v>
      </c>
      <c r="H1187">
        <v>10</v>
      </c>
      <c r="I1187" s="15">
        <v>45326</v>
      </c>
      <c r="J1187" s="11">
        <v>45326</v>
      </c>
      <c r="K1187">
        <v>5</v>
      </c>
      <c r="L1187" t="s">
        <v>301</v>
      </c>
      <c r="M1187" t="s">
        <v>39</v>
      </c>
      <c r="N1187" t="s">
        <v>15</v>
      </c>
      <c r="O1187">
        <v>27095.4</v>
      </c>
      <c r="P1187" t="s">
        <v>20</v>
      </c>
      <c r="Q1187">
        <v>16479.400000000001</v>
      </c>
      <c r="R1187" s="16">
        <f>delivered_orders_table[[#This Row],[price]]*delivered_orders_table[[#This Row],[quantity]]</f>
        <v>30106</v>
      </c>
      <c r="V1187">
        <v>8399</v>
      </c>
    </row>
    <row r="1188" spans="1:22" hidden="1" x14ac:dyDescent="0.3">
      <c r="A1188">
        <v>16530784</v>
      </c>
      <c r="B1188">
        <v>671858</v>
      </c>
      <c r="C1188">
        <v>741593</v>
      </c>
      <c r="D1188">
        <v>18601</v>
      </c>
      <c r="E1188">
        <v>5308</v>
      </c>
      <c r="F1188">
        <v>1</v>
      </c>
      <c r="G1188">
        <v>0</v>
      </c>
      <c r="H1188">
        <v>0</v>
      </c>
      <c r="I1188" s="15">
        <v>45339</v>
      </c>
      <c r="J1188" s="11">
        <v>45339</v>
      </c>
      <c r="K1188">
        <v>4</v>
      </c>
      <c r="L1188" t="s">
        <v>280</v>
      </c>
      <c r="M1188" t="s">
        <v>39</v>
      </c>
      <c r="N1188" t="s">
        <v>15</v>
      </c>
      <c r="O1188">
        <v>18601</v>
      </c>
      <c r="P1188" t="s">
        <v>20</v>
      </c>
      <c r="Q1188">
        <v>13293</v>
      </c>
      <c r="R1188" s="16">
        <f>delivered_orders_table[[#This Row],[price]]*delivered_orders_table[[#This Row],[quantity]]</f>
        <v>18601</v>
      </c>
      <c r="V1188">
        <v>11442</v>
      </c>
    </row>
    <row r="1189" spans="1:22" hidden="1" x14ac:dyDescent="0.3">
      <c r="A1189">
        <v>82148284</v>
      </c>
      <c r="B1189">
        <v>671858</v>
      </c>
      <c r="C1189">
        <v>274809</v>
      </c>
      <c r="D1189">
        <v>3895</v>
      </c>
      <c r="E1189">
        <v>5308</v>
      </c>
      <c r="F1189">
        <v>1</v>
      </c>
      <c r="G1189">
        <v>0</v>
      </c>
      <c r="H1189">
        <v>0</v>
      </c>
      <c r="I1189" s="15">
        <v>45342</v>
      </c>
      <c r="J1189" s="11">
        <v>45342</v>
      </c>
      <c r="K1189">
        <v>3</v>
      </c>
      <c r="L1189" t="s">
        <v>379</v>
      </c>
      <c r="M1189" t="s">
        <v>39</v>
      </c>
      <c r="N1189" t="s">
        <v>16</v>
      </c>
      <c r="O1189">
        <v>3895</v>
      </c>
      <c r="P1189" t="s">
        <v>20</v>
      </c>
      <c r="Q1189">
        <v>-1413</v>
      </c>
      <c r="R1189" s="16">
        <f>delivered_orders_table[[#This Row],[price]]*delivered_orders_table[[#This Row],[quantity]]</f>
        <v>3895</v>
      </c>
      <c r="V1189">
        <v>18340</v>
      </c>
    </row>
    <row r="1190" spans="1:22" hidden="1" x14ac:dyDescent="0.3">
      <c r="A1190">
        <v>15354599</v>
      </c>
      <c r="B1190">
        <v>671858</v>
      </c>
      <c r="C1190">
        <v>419162</v>
      </c>
      <c r="D1190">
        <v>4134</v>
      </c>
      <c r="E1190">
        <v>5308</v>
      </c>
      <c r="F1190">
        <v>2</v>
      </c>
      <c r="G1190">
        <v>826.8</v>
      </c>
      <c r="H1190">
        <v>10</v>
      </c>
      <c r="I1190" s="15">
        <v>45336</v>
      </c>
      <c r="J1190" s="11">
        <v>45336</v>
      </c>
      <c r="K1190">
        <v>4</v>
      </c>
      <c r="L1190" t="s">
        <v>313</v>
      </c>
      <c r="M1190" t="s">
        <v>39</v>
      </c>
      <c r="N1190" t="s">
        <v>16</v>
      </c>
      <c r="O1190">
        <v>7441.2</v>
      </c>
      <c r="P1190" t="s">
        <v>20</v>
      </c>
      <c r="Q1190">
        <v>-3174.8</v>
      </c>
      <c r="R1190" s="16">
        <f>delivered_orders_table[[#This Row],[price]]*delivered_orders_table[[#This Row],[quantity]]</f>
        <v>8268</v>
      </c>
      <c r="V1190">
        <v>16042</v>
      </c>
    </row>
    <row r="1191" spans="1:22" hidden="1" x14ac:dyDescent="0.3">
      <c r="A1191">
        <v>77878323</v>
      </c>
      <c r="B1191">
        <v>191161</v>
      </c>
      <c r="C1191">
        <v>482271</v>
      </c>
      <c r="D1191">
        <v>8080</v>
      </c>
      <c r="E1191">
        <v>2243</v>
      </c>
      <c r="F1191">
        <v>1</v>
      </c>
      <c r="G1191">
        <v>0</v>
      </c>
      <c r="H1191">
        <v>0</v>
      </c>
      <c r="I1191" s="15">
        <v>45338</v>
      </c>
      <c r="J1191" s="11">
        <v>45338</v>
      </c>
      <c r="K1191">
        <v>2</v>
      </c>
      <c r="L1191" t="s">
        <v>313</v>
      </c>
      <c r="M1191" t="s">
        <v>39</v>
      </c>
      <c r="N1191" t="s">
        <v>15</v>
      </c>
      <c r="O1191">
        <v>8080</v>
      </c>
      <c r="P1191" t="s">
        <v>21</v>
      </c>
      <c r="Q1191">
        <v>5837</v>
      </c>
      <c r="R1191" s="16">
        <f>delivered_orders_table[[#This Row],[price]]*delivered_orders_table[[#This Row],[quantity]]</f>
        <v>8080</v>
      </c>
      <c r="V1191">
        <v>5460</v>
      </c>
    </row>
    <row r="1192" spans="1:22" hidden="1" x14ac:dyDescent="0.3">
      <c r="A1192">
        <v>53038943</v>
      </c>
      <c r="B1192">
        <v>191161</v>
      </c>
      <c r="C1192">
        <v>331113</v>
      </c>
      <c r="D1192">
        <v>1521</v>
      </c>
      <c r="E1192">
        <v>2243</v>
      </c>
      <c r="F1192">
        <v>3</v>
      </c>
      <c r="G1192">
        <v>456.3</v>
      </c>
      <c r="H1192">
        <v>10</v>
      </c>
      <c r="I1192" s="15">
        <v>45331</v>
      </c>
      <c r="J1192" s="11">
        <v>45331</v>
      </c>
      <c r="K1192">
        <v>5</v>
      </c>
      <c r="L1192" t="s">
        <v>312</v>
      </c>
      <c r="M1192" t="s">
        <v>39</v>
      </c>
      <c r="N1192" t="s">
        <v>16</v>
      </c>
      <c r="O1192">
        <v>4106.7</v>
      </c>
      <c r="P1192" t="s">
        <v>22</v>
      </c>
      <c r="Q1192">
        <v>-2622.3</v>
      </c>
      <c r="R1192" s="16">
        <f>delivered_orders_table[[#This Row],[price]]*delivered_orders_table[[#This Row],[quantity]]</f>
        <v>4563</v>
      </c>
      <c r="V1192">
        <v>20430</v>
      </c>
    </row>
    <row r="1193" spans="1:22" hidden="1" x14ac:dyDescent="0.3">
      <c r="A1193">
        <v>60259293</v>
      </c>
      <c r="B1193">
        <v>191161</v>
      </c>
      <c r="C1193">
        <v>251470</v>
      </c>
      <c r="D1193">
        <v>18914</v>
      </c>
      <c r="E1193">
        <v>2243</v>
      </c>
      <c r="F1193">
        <v>3</v>
      </c>
      <c r="G1193">
        <v>0</v>
      </c>
      <c r="H1193">
        <v>0</v>
      </c>
      <c r="I1193" s="15">
        <v>45344</v>
      </c>
      <c r="J1193" s="11">
        <v>45344</v>
      </c>
      <c r="K1193">
        <v>5</v>
      </c>
      <c r="L1193" t="s">
        <v>460</v>
      </c>
      <c r="M1193" t="s">
        <v>39</v>
      </c>
      <c r="N1193" t="s">
        <v>15</v>
      </c>
      <c r="O1193">
        <v>56742</v>
      </c>
      <c r="P1193" t="s">
        <v>20</v>
      </c>
      <c r="Q1193">
        <v>50013</v>
      </c>
      <c r="R1193" s="16">
        <f>delivered_orders_table[[#This Row],[price]]*delivered_orders_table[[#This Row],[quantity]]</f>
        <v>56742</v>
      </c>
      <c r="V1193">
        <v>65532</v>
      </c>
    </row>
    <row r="1194" spans="1:22" hidden="1" x14ac:dyDescent="0.3">
      <c r="A1194">
        <v>87058874</v>
      </c>
      <c r="B1194">
        <v>191161</v>
      </c>
      <c r="C1194">
        <v>786464</v>
      </c>
      <c r="D1194">
        <v>12263</v>
      </c>
      <c r="E1194">
        <v>2243</v>
      </c>
      <c r="F1194">
        <v>1</v>
      </c>
      <c r="G1194">
        <v>0</v>
      </c>
      <c r="H1194">
        <v>0</v>
      </c>
      <c r="I1194" s="15">
        <v>45334</v>
      </c>
      <c r="J1194" s="11">
        <v>45334</v>
      </c>
      <c r="K1194">
        <v>5</v>
      </c>
      <c r="L1194" t="s">
        <v>111</v>
      </c>
      <c r="M1194" t="s">
        <v>39</v>
      </c>
      <c r="N1194" t="s">
        <v>16</v>
      </c>
      <c r="O1194">
        <v>12263</v>
      </c>
      <c r="P1194" t="s">
        <v>21</v>
      </c>
      <c r="Q1194">
        <v>10020</v>
      </c>
      <c r="R1194" s="16">
        <f>delivered_orders_table[[#This Row],[price]]*delivered_orders_table[[#This Row],[quantity]]</f>
        <v>12263</v>
      </c>
      <c r="V1194">
        <v>6600</v>
      </c>
    </row>
    <row r="1195" spans="1:22" hidden="1" x14ac:dyDescent="0.3">
      <c r="A1195">
        <v>85280948</v>
      </c>
      <c r="B1195">
        <v>191161</v>
      </c>
      <c r="C1195">
        <v>765883</v>
      </c>
      <c r="D1195">
        <v>2657</v>
      </c>
      <c r="E1195">
        <v>2243</v>
      </c>
      <c r="F1195">
        <v>1</v>
      </c>
      <c r="G1195">
        <v>531.4</v>
      </c>
      <c r="H1195">
        <v>20</v>
      </c>
      <c r="I1195" s="15">
        <v>45346</v>
      </c>
      <c r="J1195" s="11">
        <v>45346</v>
      </c>
      <c r="K1195">
        <v>2</v>
      </c>
      <c r="L1195" t="s">
        <v>271</v>
      </c>
      <c r="M1195" t="s">
        <v>39</v>
      </c>
      <c r="N1195" t="s">
        <v>15</v>
      </c>
      <c r="O1195">
        <v>2125.6</v>
      </c>
      <c r="P1195" t="s">
        <v>21</v>
      </c>
      <c r="Q1195">
        <v>-117.4</v>
      </c>
      <c r="R1195" s="16">
        <f>delivered_orders_table[[#This Row],[price]]*delivered_orders_table[[#This Row],[quantity]]</f>
        <v>2657</v>
      </c>
      <c r="V1195">
        <v>55380</v>
      </c>
    </row>
    <row r="1196" spans="1:22" hidden="1" x14ac:dyDescent="0.3">
      <c r="A1196">
        <v>47818761</v>
      </c>
      <c r="B1196">
        <v>191161</v>
      </c>
      <c r="C1196">
        <v>936989</v>
      </c>
      <c r="D1196">
        <v>5490</v>
      </c>
      <c r="E1196">
        <v>2243</v>
      </c>
      <c r="F1196">
        <v>1</v>
      </c>
      <c r="G1196">
        <v>0</v>
      </c>
      <c r="H1196">
        <v>0</v>
      </c>
      <c r="I1196" s="15">
        <v>45342</v>
      </c>
      <c r="J1196" s="11">
        <v>45342</v>
      </c>
      <c r="K1196">
        <v>5</v>
      </c>
      <c r="L1196" t="s">
        <v>62</v>
      </c>
      <c r="M1196" t="s">
        <v>39</v>
      </c>
      <c r="N1196" t="s">
        <v>15</v>
      </c>
      <c r="O1196">
        <v>5490</v>
      </c>
      <c r="P1196" t="s">
        <v>20</v>
      </c>
      <c r="Q1196">
        <v>3247</v>
      </c>
      <c r="R1196" s="16">
        <f>delivered_orders_table[[#This Row],[price]]*delivered_orders_table[[#This Row],[quantity]]</f>
        <v>5490</v>
      </c>
      <c r="V1196">
        <v>19493</v>
      </c>
    </row>
    <row r="1197" spans="1:22" hidden="1" x14ac:dyDescent="0.3">
      <c r="A1197">
        <v>38859907</v>
      </c>
      <c r="B1197">
        <v>191161</v>
      </c>
      <c r="C1197">
        <v>439669</v>
      </c>
      <c r="D1197">
        <v>13451</v>
      </c>
      <c r="E1197">
        <v>2243</v>
      </c>
      <c r="F1197">
        <v>1</v>
      </c>
      <c r="G1197">
        <v>1345.1</v>
      </c>
      <c r="H1197">
        <v>10</v>
      </c>
      <c r="I1197" s="15">
        <v>45321</v>
      </c>
      <c r="J1197" s="11">
        <v>45321</v>
      </c>
      <c r="K1197">
        <v>4</v>
      </c>
      <c r="L1197" t="s">
        <v>196</v>
      </c>
      <c r="M1197" t="s">
        <v>39</v>
      </c>
      <c r="N1197" t="s">
        <v>15</v>
      </c>
      <c r="O1197">
        <v>12105.9</v>
      </c>
      <c r="P1197" t="s">
        <v>23</v>
      </c>
      <c r="Q1197">
        <v>9862.9</v>
      </c>
      <c r="R1197" s="16">
        <f>delivered_orders_table[[#This Row],[price]]*delivered_orders_table[[#This Row],[quantity]]</f>
        <v>13451</v>
      </c>
      <c r="V1197">
        <v>11599</v>
      </c>
    </row>
    <row r="1198" spans="1:22" hidden="1" x14ac:dyDescent="0.3">
      <c r="A1198">
        <v>89034501</v>
      </c>
      <c r="B1198">
        <v>191161</v>
      </c>
      <c r="C1198">
        <v>538756</v>
      </c>
      <c r="D1198">
        <v>17365</v>
      </c>
      <c r="E1198">
        <v>2243</v>
      </c>
      <c r="F1198">
        <v>1</v>
      </c>
      <c r="G1198">
        <v>0</v>
      </c>
      <c r="H1198">
        <v>0</v>
      </c>
      <c r="I1198" s="15">
        <v>45330</v>
      </c>
      <c r="J1198" s="11">
        <v>45330</v>
      </c>
      <c r="K1198">
        <v>6</v>
      </c>
      <c r="L1198" t="s">
        <v>312</v>
      </c>
      <c r="M1198" t="s">
        <v>39</v>
      </c>
      <c r="N1198" t="s">
        <v>15</v>
      </c>
      <c r="O1198">
        <v>17365</v>
      </c>
      <c r="P1198" t="s">
        <v>20</v>
      </c>
      <c r="Q1198">
        <v>15122</v>
      </c>
      <c r="R1198" s="16">
        <f>delivered_orders_table[[#This Row],[price]]*delivered_orders_table[[#This Row],[quantity]]</f>
        <v>17365</v>
      </c>
      <c r="V1198">
        <v>35378</v>
      </c>
    </row>
    <row r="1199" spans="1:22" hidden="1" x14ac:dyDescent="0.3">
      <c r="A1199">
        <v>47333543</v>
      </c>
      <c r="B1199">
        <v>191161</v>
      </c>
      <c r="C1199">
        <v>620106</v>
      </c>
      <c r="D1199">
        <v>10870</v>
      </c>
      <c r="E1199">
        <v>2243</v>
      </c>
      <c r="F1199">
        <v>2</v>
      </c>
      <c r="G1199">
        <v>0</v>
      </c>
      <c r="H1199">
        <v>0</v>
      </c>
      <c r="I1199" s="15">
        <v>45337</v>
      </c>
      <c r="J1199" s="11">
        <v>45337</v>
      </c>
      <c r="K1199">
        <v>2</v>
      </c>
      <c r="L1199" t="s">
        <v>111</v>
      </c>
      <c r="M1199" t="s">
        <v>39</v>
      </c>
      <c r="N1199" t="s">
        <v>17</v>
      </c>
      <c r="O1199">
        <v>21740</v>
      </c>
      <c r="P1199" t="s">
        <v>20</v>
      </c>
      <c r="Q1199">
        <v>17254</v>
      </c>
      <c r="R1199" s="16">
        <f>delivered_orders_table[[#This Row],[price]]*delivered_orders_table[[#This Row],[quantity]]</f>
        <v>21740</v>
      </c>
      <c r="V1199">
        <v>36522</v>
      </c>
    </row>
    <row r="1200" spans="1:22" hidden="1" x14ac:dyDescent="0.3">
      <c r="A1200">
        <v>11268380</v>
      </c>
      <c r="B1200">
        <v>719176</v>
      </c>
      <c r="C1200">
        <v>789444</v>
      </c>
      <c r="D1200">
        <v>5069</v>
      </c>
      <c r="E1200">
        <v>819</v>
      </c>
      <c r="F1200">
        <v>1</v>
      </c>
      <c r="G1200">
        <v>0</v>
      </c>
      <c r="H1200">
        <v>0</v>
      </c>
      <c r="I1200" s="15">
        <v>45326</v>
      </c>
      <c r="J1200" s="11">
        <v>45326</v>
      </c>
      <c r="K1200">
        <v>2</v>
      </c>
      <c r="L1200" t="s">
        <v>297</v>
      </c>
      <c r="M1200" t="s">
        <v>39</v>
      </c>
      <c r="N1200" t="s">
        <v>15</v>
      </c>
      <c r="O1200">
        <v>5069</v>
      </c>
      <c r="P1200" t="s">
        <v>20</v>
      </c>
      <c r="Q1200">
        <v>4250</v>
      </c>
      <c r="R1200" s="16">
        <f>delivered_orders_table[[#This Row],[price]]*delivered_orders_table[[#This Row],[quantity]]</f>
        <v>5069</v>
      </c>
      <c r="V1200">
        <v>10161</v>
      </c>
    </row>
    <row r="1201" spans="1:22" hidden="1" x14ac:dyDescent="0.3">
      <c r="A1201">
        <v>82383656</v>
      </c>
      <c r="B1201">
        <v>719176</v>
      </c>
      <c r="C1201">
        <v>614664</v>
      </c>
      <c r="D1201">
        <v>9735</v>
      </c>
      <c r="E1201">
        <v>819</v>
      </c>
      <c r="F1201">
        <v>1</v>
      </c>
      <c r="G1201">
        <v>486.75</v>
      </c>
      <c r="H1201">
        <v>5</v>
      </c>
      <c r="I1201" s="15">
        <v>45325</v>
      </c>
      <c r="J1201" s="11">
        <v>45325</v>
      </c>
      <c r="K1201">
        <v>5</v>
      </c>
      <c r="L1201" t="s">
        <v>360</v>
      </c>
      <c r="M1201" t="s">
        <v>39</v>
      </c>
      <c r="N1201" t="s">
        <v>18</v>
      </c>
      <c r="O1201">
        <v>9248.25</v>
      </c>
      <c r="P1201" t="s">
        <v>21</v>
      </c>
      <c r="Q1201">
        <v>8429.25</v>
      </c>
      <c r="R1201" s="16">
        <f>delivered_orders_table[[#This Row],[price]]*delivered_orders_table[[#This Row],[quantity]]</f>
        <v>9735</v>
      </c>
      <c r="V1201">
        <v>17367</v>
      </c>
    </row>
    <row r="1202" spans="1:22" hidden="1" x14ac:dyDescent="0.3">
      <c r="A1202">
        <v>17003454</v>
      </c>
      <c r="B1202">
        <v>719176</v>
      </c>
      <c r="C1202">
        <v>476106</v>
      </c>
      <c r="D1202">
        <v>2652</v>
      </c>
      <c r="E1202">
        <v>819</v>
      </c>
      <c r="F1202">
        <v>2</v>
      </c>
      <c r="G1202">
        <v>0</v>
      </c>
      <c r="H1202">
        <v>0</v>
      </c>
      <c r="I1202" s="15">
        <v>45323</v>
      </c>
      <c r="J1202" s="11">
        <v>45323</v>
      </c>
      <c r="K1202">
        <v>2</v>
      </c>
      <c r="L1202" t="s">
        <v>196</v>
      </c>
      <c r="M1202" t="s">
        <v>39</v>
      </c>
      <c r="N1202" t="s">
        <v>17</v>
      </c>
      <c r="O1202">
        <v>5304</v>
      </c>
      <c r="P1202" t="s">
        <v>23</v>
      </c>
      <c r="Q1202">
        <v>3666</v>
      </c>
      <c r="R1202" s="16">
        <f>delivered_orders_table[[#This Row],[price]]*delivered_orders_table[[#This Row],[quantity]]</f>
        <v>5304</v>
      </c>
      <c r="V1202">
        <v>11940</v>
      </c>
    </row>
    <row r="1203" spans="1:22" hidden="1" x14ac:dyDescent="0.3">
      <c r="A1203">
        <v>27738187</v>
      </c>
      <c r="B1203">
        <v>719176</v>
      </c>
      <c r="C1203">
        <v>843852</v>
      </c>
      <c r="D1203">
        <v>14547</v>
      </c>
      <c r="E1203">
        <v>819</v>
      </c>
      <c r="F1203">
        <v>1</v>
      </c>
      <c r="G1203">
        <v>727.35</v>
      </c>
      <c r="H1203">
        <v>5</v>
      </c>
      <c r="I1203" s="15">
        <v>45329</v>
      </c>
      <c r="J1203" s="11">
        <v>45329</v>
      </c>
      <c r="K1203">
        <v>6</v>
      </c>
      <c r="L1203" t="s">
        <v>538</v>
      </c>
      <c r="M1203" t="s">
        <v>39</v>
      </c>
      <c r="N1203" t="s">
        <v>18</v>
      </c>
      <c r="O1203">
        <v>13819.65</v>
      </c>
      <c r="P1203" t="s">
        <v>21</v>
      </c>
      <c r="Q1203">
        <v>13000.65</v>
      </c>
      <c r="R1203" s="16">
        <f>delivered_orders_table[[#This Row],[price]]*delivered_orders_table[[#This Row],[quantity]]</f>
        <v>14547</v>
      </c>
      <c r="V1203">
        <v>9972</v>
      </c>
    </row>
    <row r="1204" spans="1:22" hidden="1" x14ac:dyDescent="0.3">
      <c r="A1204">
        <v>55150390</v>
      </c>
      <c r="B1204">
        <v>719176</v>
      </c>
      <c r="C1204">
        <v>738220</v>
      </c>
      <c r="D1204">
        <v>13928</v>
      </c>
      <c r="E1204">
        <v>819</v>
      </c>
      <c r="F1204">
        <v>1</v>
      </c>
      <c r="G1204">
        <v>1392.8</v>
      </c>
      <c r="H1204">
        <v>10</v>
      </c>
      <c r="I1204" s="15">
        <v>45346</v>
      </c>
      <c r="J1204" s="11">
        <v>45346</v>
      </c>
      <c r="K1204">
        <v>1</v>
      </c>
      <c r="L1204" t="s">
        <v>62</v>
      </c>
      <c r="M1204" t="s">
        <v>39</v>
      </c>
      <c r="N1204" t="s">
        <v>18</v>
      </c>
      <c r="O1204">
        <v>12535.2</v>
      </c>
      <c r="P1204" t="s">
        <v>23</v>
      </c>
      <c r="Q1204">
        <v>11716.2</v>
      </c>
      <c r="R1204" s="16">
        <f>delivered_orders_table[[#This Row],[price]]*delivered_orders_table[[#This Row],[quantity]]</f>
        <v>13928</v>
      </c>
      <c r="V1204">
        <v>21924</v>
      </c>
    </row>
    <row r="1205" spans="1:22" hidden="1" x14ac:dyDescent="0.3">
      <c r="A1205">
        <v>45810056</v>
      </c>
      <c r="B1205">
        <v>719176</v>
      </c>
      <c r="C1205">
        <v>914544</v>
      </c>
      <c r="D1205">
        <v>13922</v>
      </c>
      <c r="E1205">
        <v>819</v>
      </c>
      <c r="F1205">
        <v>1</v>
      </c>
      <c r="G1205">
        <v>0</v>
      </c>
      <c r="H1205">
        <v>0</v>
      </c>
      <c r="I1205" s="15">
        <v>45336</v>
      </c>
      <c r="J1205" s="11">
        <v>45336</v>
      </c>
      <c r="K1205">
        <v>5</v>
      </c>
      <c r="L1205" t="s">
        <v>97</v>
      </c>
      <c r="M1205" t="s">
        <v>39</v>
      </c>
      <c r="N1205" t="s">
        <v>15</v>
      </c>
      <c r="O1205">
        <v>13922</v>
      </c>
      <c r="P1205" t="s">
        <v>21</v>
      </c>
      <c r="Q1205">
        <v>13103</v>
      </c>
      <c r="R1205" s="16">
        <f>delivered_orders_table[[#This Row],[price]]*delivered_orders_table[[#This Row],[quantity]]</f>
        <v>13922</v>
      </c>
      <c r="V1205">
        <v>16790</v>
      </c>
    </row>
    <row r="1206" spans="1:22" hidden="1" x14ac:dyDescent="0.3">
      <c r="A1206">
        <v>11297845</v>
      </c>
      <c r="B1206">
        <v>719176</v>
      </c>
      <c r="C1206">
        <v>233795</v>
      </c>
      <c r="D1206">
        <v>1983</v>
      </c>
      <c r="E1206">
        <v>819</v>
      </c>
      <c r="F1206">
        <v>1</v>
      </c>
      <c r="G1206">
        <v>99.15</v>
      </c>
      <c r="H1206">
        <v>5</v>
      </c>
      <c r="I1206" s="15">
        <v>45329</v>
      </c>
      <c r="J1206" s="11">
        <v>45329</v>
      </c>
      <c r="K1206">
        <v>2</v>
      </c>
      <c r="L1206" t="s">
        <v>301</v>
      </c>
      <c r="M1206" t="s">
        <v>39</v>
      </c>
      <c r="N1206" t="s">
        <v>16</v>
      </c>
      <c r="O1206">
        <v>1883.85</v>
      </c>
      <c r="P1206" t="s">
        <v>23</v>
      </c>
      <c r="Q1206">
        <v>1064.8499999999999</v>
      </c>
      <c r="R1206" s="16">
        <f>delivered_orders_table[[#This Row],[price]]*delivered_orders_table[[#This Row],[quantity]]</f>
        <v>1983</v>
      </c>
      <c r="V1206">
        <v>35541</v>
      </c>
    </row>
    <row r="1207" spans="1:22" hidden="1" x14ac:dyDescent="0.3">
      <c r="A1207">
        <v>34627347</v>
      </c>
      <c r="B1207">
        <v>719176</v>
      </c>
      <c r="C1207">
        <v>397731</v>
      </c>
      <c r="D1207">
        <v>14745</v>
      </c>
      <c r="E1207">
        <v>819</v>
      </c>
      <c r="F1207">
        <v>1</v>
      </c>
      <c r="G1207">
        <v>737.25</v>
      </c>
      <c r="H1207">
        <v>5</v>
      </c>
      <c r="I1207" s="15">
        <v>45333</v>
      </c>
      <c r="J1207" s="11">
        <v>45333</v>
      </c>
      <c r="K1207">
        <v>6</v>
      </c>
      <c r="L1207" t="s">
        <v>111</v>
      </c>
      <c r="M1207" t="s">
        <v>39</v>
      </c>
      <c r="N1207" t="s">
        <v>16</v>
      </c>
      <c r="O1207">
        <v>14007.75</v>
      </c>
      <c r="P1207" t="s">
        <v>22</v>
      </c>
      <c r="Q1207">
        <v>13188.75</v>
      </c>
      <c r="R1207" s="16">
        <f>delivered_orders_table[[#This Row],[price]]*delivered_orders_table[[#This Row],[quantity]]</f>
        <v>14745</v>
      </c>
      <c r="V1207">
        <v>28872</v>
      </c>
    </row>
    <row r="1208" spans="1:22" hidden="1" x14ac:dyDescent="0.3">
      <c r="A1208">
        <v>19781894</v>
      </c>
      <c r="B1208">
        <v>872246</v>
      </c>
      <c r="C1208">
        <v>713731</v>
      </c>
      <c r="D1208">
        <v>17400</v>
      </c>
      <c r="E1208">
        <v>8679</v>
      </c>
      <c r="F1208">
        <v>2</v>
      </c>
      <c r="G1208">
        <v>0</v>
      </c>
      <c r="H1208">
        <v>0</v>
      </c>
      <c r="I1208" s="15">
        <v>45320</v>
      </c>
      <c r="J1208" s="11">
        <v>45320</v>
      </c>
      <c r="K1208">
        <v>4</v>
      </c>
      <c r="L1208" t="s">
        <v>291</v>
      </c>
      <c r="M1208" t="s">
        <v>39</v>
      </c>
      <c r="N1208" t="s">
        <v>16</v>
      </c>
      <c r="O1208">
        <v>34800</v>
      </c>
      <c r="P1208" t="s">
        <v>21</v>
      </c>
      <c r="Q1208">
        <v>17442</v>
      </c>
      <c r="R1208" s="16">
        <f>delivered_orders_table[[#This Row],[price]]*delivered_orders_table[[#This Row],[quantity]]</f>
        <v>34800</v>
      </c>
      <c r="V1208">
        <v>3832</v>
      </c>
    </row>
    <row r="1209" spans="1:22" hidden="1" x14ac:dyDescent="0.3">
      <c r="A1209">
        <v>85475000</v>
      </c>
      <c r="B1209">
        <v>872246</v>
      </c>
      <c r="C1209">
        <v>369078</v>
      </c>
      <c r="D1209">
        <v>17417</v>
      </c>
      <c r="E1209">
        <v>8679</v>
      </c>
      <c r="F1209">
        <v>1</v>
      </c>
      <c r="G1209">
        <v>0</v>
      </c>
      <c r="H1209">
        <v>0</v>
      </c>
      <c r="I1209" s="15">
        <v>45326</v>
      </c>
      <c r="J1209" s="11">
        <v>45326</v>
      </c>
      <c r="K1209">
        <v>4</v>
      </c>
      <c r="L1209" t="s">
        <v>360</v>
      </c>
      <c r="M1209" t="s">
        <v>39</v>
      </c>
      <c r="N1209" t="s">
        <v>17</v>
      </c>
      <c r="O1209">
        <v>17417</v>
      </c>
      <c r="P1209" t="s">
        <v>22</v>
      </c>
      <c r="Q1209">
        <v>8738</v>
      </c>
      <c r="R1209" s="16">
        <f>delivered_orders_table[[#This Row],[price]]*delivered_orders_table[[#This Row],[quantity]]</f>
        <v>17417</v>
      </c>
      <c r="V1209">
        <v>5952</v>
      </c>
    </row>
    <row r="1210" spans="1:22" hidden="1" x14ac:dyDescent="0.3">
      <c r="A1210">
        <v>93698993</v>
      </c>
      <c r="B1210">
        <v>872246</v>
      </c>
      <c r="C1210">
        <v>679404</v>
      </c>
      <c r="D1210">
        <v>16859</v>
      </c>
      <c r="E1210">
        <v>8679</v>
      </c>
      <c r="F1210">
        <v>2</v>
      </c>
      <c r="G1210">
        <v>0</v>
      </c>
      <c r="H1210">
        <v>0</v>
      </c>
      <c r="I1210" s="15">
        <v>45324</v>
      </c>
      <c r="J1210" s="11">
        <v>45324</v>
      </c>
      <c r="K1210">
        <v>4</v>
      </c>
      <c r="L1210" t="s">
        <v>297</v>
      </c>
      <c r="M1210" t="s">
        <v>39</v>
      </c>
      <c r="N1210" t="s">
        <v>152</v>
      </c>
      <c r="O1210">
        <v>33718</v>
      </c>
      <c r="P1210" t="s">
        <v>23</v>
      </c>
      <c r="Q1210">
        <v>16360</v>
      </c>
      <c r="R1210" s="16">
        <f>delivered_orders_table[[#This Row],[price]]*delivered_orders_table[[#This Row],[quantity]]</f>
        <v>33718</v>
      </c>
      <c r="V1210">
        <v>6657</v>
      </c>
    </row>
    <row r="1211" spans="1:22" hidden="1" x14ac:dyDescent="0.3">
      <c r="A1211">
        <v>57242616</v>
      </c>
      <c r="B1211">
        <v>872246</v>
      </c>
      <c r="C1211">
        <v>375490</v>
      </c>
      <c r="D1211">
        <v>14191</v>
      </c>
      <c r="E1211">
        <v>8679</v>
      </c>
      <c r="F1211">
        <v>4</v>
      </c>
      <c r="G1211">
        <v>0</v>
      </c>
      <c r="H1211">
        <v>0</v>
      </c>
      <c r="I1211" s="15">
        <v>45333</v>
      </c>
      <c r="J1211" s="11">
        <v>45333</v>
      </c>
      <c r="K1211">
        <v>3</v>
      </c>
      <c r="L1211" t="s">
        <v>312</v>
      </c>
      <c r="M1211" t="s">
        <v>39</v>
      </c>
      <c r="N1211" t="s">
        <v>16</v>
      </c>
      <c r="O1211">
        <v>56764</v>
      </c>
      <c r="P1211" t="s">
        <v>20</v>
      </c>
      <c r="Q1211">
        <v>22048</v>
      </c>
      <c r="R1211" s="16">
        <f>delivered_orders_table[[#This Row],[price]]*delivered_orders_table[[#This Row],[quantity]]</f>
        <v>56764</v>
      </c>
      <c r="V1211">
        <v>1933</v>
      </c>
    </row>
    <row r="1212" spans="1:22" hidden="1" x14ac:dyDescent="0.3">
      <c r="A1212">
        <v>14809280</v>
      </c>
      <c r="B1212">
        <v>809570</v>
      </c>
      <c r="C1212">
        <v>843003</v>
      </c>
      <c r="D1212">
        <v>8100</v>
      </c>
      <c r="E1212">
        <v>10780</v>
      </c>
      <c r="F1212">
        <v>3</v>
      </c>
      <c r="G1212">
        <v>0</v>
      </c>
      <c r="H1212">
        <v>0</v>
      </c>
      <c r="I1212" s="15">
        <v>45339</v>
      </c>
      <c r="J1212" s="11">
        <v>45339</v>
      </c>
      <c r="K1212">
        <v>2</v>
      </c>
      <c r="L1212" t="s">
        <v>97</v>
      </c>
      <c r="M1212" t="s">
        <v>39</v>
      </c>
      <c r="N1212" t="s">
        <v>18</v>
      </c>
      <c r="O1212">
        <v>24300</v>
      </c>
      <c r="P1212" t="s">
        <v>20</v>
      </c>
      <c r="Q1212">
        <v>-8040</v>
      </c>
      <c r="R1212" s="16">
        <f>delivered_orders_table[[#This Row],[price]]*delivered_orders_table[[#This Row],[quantity]]</f>
        <v>24300</v>
      </c>
      <c r="V1212">
        <v>2146</v>
      </c>
    </row>
    <row r="1213" spans="1:22" hidden="1" x14ac:dyDescent="0.3">
      <c r="A1213">
        <v>84939694</v>
      </c>
      <c r="B1213">
        <v>809570</v>
      </c>
      <c r="C1213">
        <v>626911</v>
      </c>
      <c r="D1213">
        <v>6560</v>
      </c>
      <c r="E1213">
        <v>10780</v>
      </c>
      <c r="F1213">
        <v>1</v>
      </c>
      <c r="G1213">
        <v>0</v>
      </c>
      <c r="H1213">
        <v>0</v>
      </c>
      <c r="I1213" s="15">
        <v>45334</v>
      </c>
      <c r="J1213" s="11">
        <v>45334</v>
      </c>
      <c r="K1213">
        <v>3</v>
      </c>
      <c r="L1213" t="s">
        <v>409</v>
      </c>
      <c r="M1213" t="s">
        <v>39</v>
      </c>
      <c r="N1213" t="s">
        <v>16</v>
      </c>
      <c r="O1213">
        <v>6560</v>
      </c>
      <c r="P1213" t="s">
        <v>21</v>
      </c>
      <c r="Q1213">
        <v>-4220</v>
      </c>
      <c r="R1213" s="16">
        <f>delivered_orders_table[[#This Row],[price]]*delivered_orders_table[[#This Row],[quantity]]</f>
        <v>6560</v>
      </c>
      <c r="V1213">
        <v>17175</v>
      </c>
    </row>
    <row r="1214" spans="1:22" hidden="1" x14ac:dyDescent="0.3">
      <c r="A1214">
        <v>17204398</v>
      </c>
      <c r="B1214">
        <v>809570</v>
      </c>
      <c r="C1214">
        <v>642306</v>
      </c>
      <c r="D1214">
        <v>10169</v>
      </c>
      <c r="E1214">
        <v>10780</v>
      </c>
      <c r="F1214">
        <v>1</v>
      </c>
      <c r="G1214">
        <v>0</v>
      </c>
      <c r="H1214">
        <v>0</v>
      </c>
      <c r="I1214" s="15">
        <v>45335</v>
      </c>
      <c r="J1214" s="11">
        <v>45335</v>
      </c>
      <c r="K1214">
        <v>3</v>
      </c>
      <c r="L1214" t="s">
        <v>310</v>
      </c>
      <c r="M1214" t="s">
        <v>39</v>
      </c>
      <c r="N1214" t="s">
        <v>16</v>
      </c>
      <c r="O1214">
        <v>10169</v>
      </c>
      <c r="P1214" t="s">
        <v>23</v>
      </c>
      <c r="Q1214">
        <v>-611</v>
      </c>
      <c r="R1214" s="16">
        <f>delivered_orders_table[[#This Row],[price]]*delivered_orders_table[[#This Row],[quantity]]</f>
        <v>10169</v>
      </c>
      <c r="V1214">
        <v>36950</v>
      </c>
    </row>
    <row r="1215" spans="1:22" hidden="1" x14ac:dyDescent="0.3">
      <c r="A1215">
        <v>64141437</v>
      </c>
      <c r="B1215">
        <v>809570</v>
      </c>
      <c r="C1215">
        <v>827761</v>
      </c>
      <c r="D1215">
        <v>15336</v>
      </c>
      <c r="E1215">
        <v>10780</v>
      </c>
      <c r="F1215">
        <v>2</v>
      </c>
      <c r="G1215">
        <v>1533.6</v>
      </c>
      <c r="H1215">
        <v>5</v>
      </c>
      <c r="I1215" s="15">
        <v>45343</v>
      </c>
      <c r="J1215" s="11">
        <v>45343</v>
      </c>
      <c r="K1215">
        <v>2</v>
      </c>
      <c r="L1215" t="s">
        <v>379</v>
      </c>
      <c r="M1215" t="s">
        <v>39</v>
      </c>
      <c r="N1215" t="s">
        <v>16</v>
      </c>
      <c r="O1215">
        <v>29138.400000000001</v>
      </c>
      <c r="P1215" t="s">
        <v>21</v>
      </c>
      <c r="Q1215">
        <v>7578.4</v>
      </c>
      <c r="R1215" s="16">
        <f>delivered_orders_table[[#This Row],[price]]*delivered_orders_table[[#This Row],[quantity]]</f>
        <v>30672</v>
      </c>
      <c r="V1215">
        <v>2346</v>
      </c>
    </row>
    <row r="1216" spans="1:22" hidden="1" x14ac:dyDescent="0.3">
      <c r="A1216">
        <v>70269093</v>
      </c>
      <c r="B1216">
        <v>809570</v>
      </c>
      <c r="C1216">
        <v>485647</v>
      </c>
      <c r="D1216">
        <v>14399</v>
      </c>
      <c r="E1216">
        <v>10780</v>
      </c>
      <c r="F1216">
        <v>1</v>
      </c>
      <c r="G1216">
        <v>0</v>
      </c>
      <c r="H1216">
        <v>0</v>
      </c>
      <c r="I1216" s="15">
        <v>45331</v>
      </c>
      <c r="J1216" s="11">
        <v>45331</v>
      </c>
      <c r="K1216">
        <v>3</v>
      </c>
      <c r="L1216" t="s">
        <v>309</v>
      </c>
      <c r="M1216" t="s">
        <v>39</v>
      </c>
      <c r="N1216" t="s">
        <v>16</v>
      </c>
      <c r="O1216">
        <v>14399</v>
      </c>
      <c r="P1216" t="s">
        <v>21</v>
      </c>
      <c r="Q1216">
        <v>3619</v>
      </c>
      <c r="R1216" s="16">
        <f>delivered_orders_table[[#This Row],[price]]*delivered_orders_table[[#This Row],[quantity]]</f>
        <v>14399</v>
      </c>
      <c r="V1216">
        <v>16895</v>
      </c>
    </row>
    <row r="1217" spans="1:22" hidden="1" x14ac:dyDescent="0.3">
      <c r="A1217">
        <v>89151743</v>
      </c>
      <c r="B1217">
        <v>809570</v>
      </c>
      <c r="C1217">
        <v>931663</v>
      </c>
      <c r="D1217">
        <v>6161</v>
      </c>
      <c r="E1217">
        <v>10780</v>
      </c>
      <c r="F1217">
        <v>1</v>
      </c>
      <c r="G1217">
        <v>616.1</v>
      </c>
      <c r="H1217">
        <v>10</v>
      </c>
      <c r="I1217" s="15">
        <v>45321</v>
      </c>
      <c r="J1217" s="11">
        <v>45321</v>
      </c>
      <c r="K1217">
        <v>3</v>
      </c>
      <c r="L1217" t="s">
        <v>291</v>
      </c>
      <c r="M1217" t="s">
        <v>39</v>
      </c>
      <c r="N1217" t="s">
        <v>16</v>
      </c>
      <c r="O1217">
        <v>5544.9</v>
      </c>
      <c r="P1217" t="s">
        <v>22</v>
      </c>
      <c r="Q1217">
        <v>-5235.1000000000004</v>
      </c>
      <c r="R1217" s="16">
        <f>delivered_orders_table[[#This Row],[price]]*delivered_orders_table[[#This Row],[quantity]]</f>
        <v>6161</v>
      </c>
      <c r="V1217">
        <v>4048</v>
      </c>
    </row>
    <row r="1218" spans="1:22" hidden="1" x14ac:dyDescent="0.3">
      <c r="A1218">
        <v>93898287</v>
      </c>
      <c r="B1218">
        <v>809570</v>
      </c>
      <c r="C1218">
        <v>932162</v>
      </c>
      <c r="D1218">
        <v>13075</v>
      </c>
      <c r="E1218">
        <v>10780</v>
      </c>
      <c r="F1218">
        <v>1</v>
      </c>
      <c r="G1218">
        <v>0</v>
      </c>
      <c r="H1218">
        <v>0</v>
      </c>
      <c r="I1218" s="15">
        <v>45334</v>
      </c>
      <c r="J1218" s="11">
        <v>45334</v>
      </c>
      <c r="K1218">
        <v>7</v>
      </c>
      <c r="L1218" t="s">
        <v>97</v>
      </c>
      <c r="M1218" t="s">
        <v>39</v>
      </c>
      <c r="N1218" t="s">
        <v>15</v>
      </c>
      <c r="O1218">
        <v>13075</v>
      </c>
      <c r="P1218" t="s">
        <v>21</v>
      </c>
      <c r="Q1218">
        <v>2295</v>
      </c>
      <c r="R1218" s="16">
        <f>delivered_orders_table[[#This Row],[price]]*delivered_orders_table[[#This Row],[quantity]]</f>
        <v>13075</v>
      </c>
      <c r="V1218">
        <v>23426</v>
      </c>
    </row>
    <row r="1219" spans="1:22" hidden="1" x14ac:dyDescent="0.3">
      <c r="A1219">
        <v>53165014</v>
      </c>
      <c r="B1219">
        <v>809570</v>
      </c>
      <c r="C1219">
        <v>539403</v>
      </c>
      <c r="D1219">
        <v>19894</v>
      </c>
      <c r="E1219">
        <v>10780</v>
      </c>
      <c r="F1219">
        <v>1</v>
      </c>
      <c r="G1219">
        <v>0</v>
      </c>
      <c r="H1219">
        <v>0</v>
      </c>
      <c r="I1219" s="15">
        <v>45327</v>
      </c>
      <c r="J1219" s="11">
        <v>45327</v>
      </c>
      <c r="K1219">
        <v>6</v>
      </c>
      <c r="L1219" t="s">
        <v>110</v>
      </c>
      <c r="M1219" t="s">
        <v>39</v>
      </c>
      <c r="N1219" t="s">
        <v>15</v>
      </c>
      <c r="O1219">
        <v>19894</v>
      </c>
      <c r="P1219" t="s">
        <v>20</v>
      </c>
      <c r="Q1219">
        <v>9114</v>
      </c>
      <c r="R1219" s="16">
        <f>delivered_orders_table[[#This Row],[price]]*delivered_orders_table[[#This Row],[quantity]]</f>
        <v>19894</v>
      </c>
      <c r="V1219">
        <v>16827</v>
      </c>
    </row>
    <row r="1220" spans="1:22" hidden="1" x14ac:dyDescent="0.3">
      <c r="A1220">
        <v>97244236</v>
      </c>
      <c r="B1220">
        <v>809570</v>
      </c>
      <c r="C1220">
        <v>875958</v>
      </c>
      <c r="D1220">
        <v>1605</v>
      </c>
      <c r="E1220">
        <v>10780</v>
      </c>
      <c r="F1220">
        <v>1</v>
      </c>
      <c r="G1220">
        <v>80.25</v>
      </c>
      <c r="H1220">
        <v>5</v>
      </c>
      <c r="I1220" s="15">
        <v>45332</v>
      </c>
      <c r="J1220" s="11">
        <v>45332</v>
      </c>
      <c r="K1220">
        <v>3</v>
      </c>
      <c r="L1220" t="s">
        <v>538</v>
      </c>
      <c r="M1220" t="s">
        <v>39</v>
      </c>
      <c r="N1220" t="s">
        <v>152</v>
      </c>
      <c r="O1220">
        <v>1524.75</v>
      </c>
      <c r="P1220" t="s">
        <v>22</v>
      </c>
      <c r="Q1220">
        <v>-9255.25</v>
      </c>
      <c r="R1220" s="16">
        <f>delivered_orders_table[[#This Row],[price]]*delivered_orders_table[[#This Row],[quantity]]</f>
        <v>1605</v>
      </c>
      <c r="V1220">
        <v>65896</v>
      </c>
    </row>
    <row r="1221" spans="1:22" hidden="1" x14ac:dyDescent="0.3">
      <c r="A1221">
        <v>45955440</v>
      </c>
      <c r="B1221">
        <v>809570</v>
      </c>
      <c r="C1221">
        <v>664531</v>
      </c>
      <c r="D1221">
        <v>890</v>
      </c>
      <c r="E1221">
        <v>10780</v>
      </c>
      <c r="F1221">
        <v>1</v>
      </c>
      <c r="G1221">
        <v>0</v>
      </c>
      <c r="H1221">
        <v>0</v>
      </c>
      <c r="I1221" s="15">
        <v>45339</v>
      </c>
      <c r="J1221" s="11">
        <v>45339</v>
      </c>
      <c r="K1221">
        <v>5</v>
      </c>
      <c r="L1221" t="s">
        <v>410</v>
      </c>
      <c r="M1221" t="s">
        <v>39</v>
      </c>
      <c r="N1221" t="s">
        <v>15</v>
      </c>
      <c r="O1221">
        <v>890</v>
      </c>
      <c r="P1221" t="s">
        <v>23</v>
      </c>
      <c r="Q1221">
        <v>-9890</v>
      </c>
      <c r="R1221" s="16">
        <f>delivered_orders_table[[#This Row],[price]]*delivered_orders_table[[#This Row],[quantity]]</f>
        <v>890</v>
      </c>
      <c r="V1221">
        <v>48168</v>
      </c>
    </row>
    <row r="1222" spans="1:22" hidden="1" x14ac:dyDescent="0.3">
      <c r="A1222">
        <v>28790705</v>
      </c>
      <c r="B1222">
        <v>877572</v>
      </c>
      <c r="C1222">
        <v>877370</v>
      </c>
      <c r="D1222">
        <v>4499</v>
      </c>
      <c r="E1222">
        <v>5303</v>
      </c>
      <c r="F1222">
        <v>1</v>
      </c>
      <c r="G1222">
        <v>0</v>
      </c>
      <c r="H1222">
        <v>0</v>
      </c>
      <c r="I1222" s="15">
        <v>45346</v>
      </c>
      <c r="J1222" s="11">
        <v>45346</v>
      </c>
      <c r="K1222">
        <v>2</v>
      </c>
      <c r="L1222" t="s">
        <v>271</v>
      </c>
      <c r="M1222" t="s">
        <v>39</v>
      </c>
      <c r="N1222" t="s">
        <v>17</v>
      </c>
      <c r="O1222">
        <v>4499</v>
      </c>
      <c r="P1222" t="s">
        <v>22</v>
      </c>
      <c r="Q1222">
        <v>-804</v>
      </c>
      <c r="R1222" s="16">
        <f>delivered_orders_table[[#This Row],[price]]*delivered_orders_table[[#This Row],[quantity]]</f>
        <v>4499</v>
      </c>
      <c r="V1222">
        <v>13022</v>
      </c>
    </row>
    <row r="1223" spans="1:22" hidden="1" x14ac:dyDescent="0.3">
      <c r="A1223">
        <v>52652506</v>
      </c>
      <c r="B1223">
        <v>877572</v>
      </c>
      <c r="C1223">
        <v>497979</v>
      </c>
      <c r="D1223">
        <v>6233</v>
      </c>
      <c r="E1223">
        <v>5303</v>
      </c>
      <c r="F1223">
        <v>4</v>
      </c>
      <c r="G1223">
        <v>0</v>
      </c>
      <c r="H1223">
        <v>0</v>
      </c>
      <c r="I1223" s="15">
        <v>45320</v>
      </c>
      <c r="J1223" s="11">
        <v>45320</v>
      </c>
      <c r="K1223">
        <v>5</v>
      </c>
      <c r="L1223" t="s">
        <v>196</v>
      </c>
      <c r="M1223" t="s">
        <v>39</v>
      </c>
      <c r="N1223" t="s">
        <v>15</v>
      </c>
      <c r="O1223">
        <v>24932</v>
      </c>
      <c r="P1223" t="s">
        <v>22</v>
      </c>
      <c r="Q1223">
        <v>3720</v>
      </c>
      <c r="R1223" s="16">
        <f>delivered_orders_table[[#This Row],[price]]*delivered_orders_table[[#This Row],[quantity]]</f>
        <v>24932</v>
      </c>
      <c r="V1223">
        <v>19339</v>
      </c>
    </row>
    <row r="1224" spans="1:22" hidden="1" x14ac:dyDescent="0.3">
      <c r="A1224">
        <v>30237141</v>
      </c>
      <c r="B1224">
        <v>877572</v>
      </c>
      <c r="C1224">
        <v>974205</v>
      </c>
      <c r="D1224">
        <v>13896</v>
      </c>
      <c r="E1224">
        <v>5303</v>
      </c>
      <c r="F1224">
        <v>1</v>
      </c>
      <c r="G1224">
        <v>0</v>
      </c>
      <c r="H1224">
        <v>0</v>
      </c>
      <c r="I1224" s="15">
        <v>45328</v>
      </c>
      <c r="J1224" s="11">
        <v>45328</v>
      </c>
      <c r="K1224">
        <v>1</v>
      </c>
      <c r="L1224" t="s">
        <v>204</v>
      </c>
      <c r="M1224" t="s">
        <v>39</v>
      </c>
      <c r="N1224" t="s">
        <v>15</v>
      </c>
      <c r="O1224">
        <v>13896</v>
      </c>
      <c r="P1224" t="s">
        <v>23</v>
      </c>
      <c r="Q1224">
        <v>8593</v>
      </c>
      <c r="R1224" s="16">
        <f>delivered_orders_table[[#This Row],[price]]*delivered_orders_table[[#This Row],[quantity]]</f>
        <v>13896</v>
      </c>
      <c r="V1224">
        <v>46916</v>
      </c>
    </row>
    <row r="1225" spans="1:22" hidden="1" x14ac:dyDescent="0.3">
      <c r="A1225">
        <v>29948970</v>
      </c>
      <c r="B1225">
        <v>877572</v>
      </c>
      <c r="C1225">
        <v>272187</v>
      </c>
      <c r="D1225">
        <v>18752</v>
      </c>
      <c r="E1225">
        <v>5303</v>
      </c>
      <c r="F1225">
        <v>1</v>
      </c>
      <c r="G1225">
        <v>0</v>
      </c>
      <c r="H1225">
        <v>0</v>
      </c>
      <c r="I1225" s="15">
        <v>45327</v>
      </c>
      <c r="J1225" s="11">
        <v>45327</v>
      </c>
      <c r="K1225">
        <v>7</v>
      </c>
      <c r="L1225" t="s">
        <v>309</v>
      </c>
      <c r="M1225" t="s">
        <v>39</v>
      </c>
      <c r="N1225" t="s">
        <v>15</v>
      </c>
      <c r="O1225">
        <v>18752</v>
      </c>
      <c r="P1225" t="s">
        <v>20</v>
      </c>
      <c r="Q1225">
        <v>13449</v>
      </c>
      <c r="R1225" s="16">
        <f>delivered_orders_table[[#This Row],[price]]*delivered_orders_table[[#This Row],[quantity]]</f>
        <v>18752</v>
      </c>
      <c r="V1225">
        <v>14625</v>
      </c>
    </row>
    <row r="1226" spans="1:22" hidden="1" x14ac:dyDescent="0.3">
      <c r="A1226">
        <v>72014395</v>
      </c>
      <c r="B1226">
        <v>877572</v>
      </c>
      <c r="C1226">
        <v>660030</v>
      </c>
      <c r="D1226">
        <v>9282</v>
      </c>
      <c r="E1226">
        <v>5303</v>
      </c>
      <c r="F1226">
        <v>2</v>
      </c>
      <c r="G1226">
        <v>0</v>
      </c>
      <c r="H1226">
        <v>0</v>
      </c>
      <c r="I1226" s="15">
        <v>45332</v>
      </c>
      <c r="J1226" s="11">
        <v>45332</v>
      </c>
      <c r="K1226">
        <v>1</v>
      </c>
      <c r="L1226" t="s">
        <v>110</v>
      </c>
      <c r="M1226" t="s">
        <v>39</v>
      </c>
      <c r="N1226" t="s">
        <v>15</v>
      </c>
      <c r="O1226">
        <v>18564</v>
      </c>
      <c r="P1226" t="s">
        <v>21</v>
      </c>
      <c r="Q1226">
        <v>7958</v>
      </c>
      <c r="R1226" s="16">
        <f>delivered_orders_table[[#This Row],[price]]*delivered_orders_table[[#This Row],[quantity]]</f>
        <v>18564</v>
      </c>
      <c r="V1226">
        <v>12834</v>
      </c>
    </row>
    <row r="1227" spans="1:22" hidden="1" x14ac:dyDescent="0.3">
      <c r="A1227">
        <v>21395409</v>
      </c>
      <c r="B1227">
        <v>877572</v>
      </c>
      <c r="C1227">
        <v>531064</v>
      </c>
      <c r="D1227">
        <v>7720</v>
      </c>
      <c r="E1227">
        <v>5303</v>
      </c>
      <c r="F1227">
        <v>2</v>
      </c>
      <c r="G1227">
        <v>0</v>
      </c>
      <c r="H1227">
        <v>0</v>
      </c>
      <c r="I1227" s="15">
        <v>45344</v>
      </c>
      <c r="J1227" s="11">
        <v>45344</v>
      </c>
      <c r="K1227">
        <v>3</v>
      </c>
      <c r="L1227" t="s">
        <v>62</v>
      </c>
      <c r="M1227" t="s">
        <v>39</v>
      </c>
      <c r="N1227" t="s">
        <v>15</v>
      </c>
      <c r="O1227">
        <v>15440</v>
      </c>
      <c r="P1227" t="s">
        <v>23</v>
      </c>
      <c r="Q1227">
        <v>4834</v>
      </c>
      <c r="R1227" s="16">
        <f>delivered_orders_table[[#This Row],[price]]*delivered_orders_table[[#This Row],[quantity]]</f>
        <v>15440</v>
      </c>
      <c r="V1227">
        <v>1351</v>
      </c>
    </row>
    <row r="1228" spans="1:22" hidden="1" x14ac:dyDescent="0.3">
      <c r="A1228">
        <v>16159129</v>
      </c>
      <c r="B1228">
        <v>334053</v>
      </c>
      <c r="C1228">
        <v>416823</v>
      </c>
      <c r="D1228">
        <v>5120</v>
      </c>
      <c r="E1228">
        <v>6716</v>
      </c>
      <c r="F1228">
        <v>1</v>
      </c>
      <c r="G1228">
        <v>0</v>
      </c>
      <c r="H1228">
        <v>0</v>
      </c>
      <c r="I1228" s="15">
        <v>45331</v>
      </c>
      <c r="J1228" s="11">
        <v>45331</v>
      </c>
      <c r="K1228">
        <v>6</v>
      </c>
      <c r="L1228" t="s">
        <v>409</v>
      </c>
      <c r="M1228" t="s">
        <v>39</v>
      </c>
      <c r="N1228" t="s">
        <v>16</v>
      </c>
      <c r="O1228">
        <v>5120</v>
      </c>
      <c r="P1228" t="s">
        <v>22</v>
      </c>
      <c r="Q1228">
        <v>-1596</v>
      </c>
      <c r="R1228" s="16">
        <f>delivered_orders_table[[#This Row],[price]]*delivered_orders_table[[#This Row],[quantity]]</f>
        <v>5120</v>
      </c>
      <c r="V1228">
        <v>5176</v>
      </c>
    </row>
    <row r="1229" spans="1:22" hidden="1" x14ac:dyDescent="0.3">
      <c r="A1229">
        <v>94598956</v>
      </c>
      <c r="B1229">
        <v>334053</v>
      </c>
      <c r="C1229">
        <v>632459</v>
      </c>
      <c r="D1229">
        <v>18884</v>
      </c>
      <c r="E1229">
        <v>6716</v>
      </c>
      <c r="F1229">
        <v>1</v>
      </c>
      <c r="G1229">
        <v>0</v>
      </c>
      <c r="H1229">
        <v>0</v>
      </c>
      <c r="I1229" s="15">
        <v>45335</v>
      </c>
      <c r="J1229" s="11">
        <v>45335</v>
      </c>
      <c r="K1229">
        <v>2</v>
      </c>
      <c r="L1229" t="s">
        <v>409</v>
      </c>
      <c r="M1229" t="s">
        <v>39</v>
      </c>
      <c r="N1229" t="s">
        <v>17</v>
      </c>
      <c r="O1229">
        <v>18884</v>
      </c>
      <c r="P1229" t="s">
        <v>23</v>
      </c>
      <c r="Q1229">
        <v>12168</v>
      </c>
      <c r="R1229" s="16">
        <f>delivered_orders_table[[#This Row],[price]]*delivered_orders_table[[#This Row],[quantity]]</f>
        <v>18884</v>
      </c>
      <c r="V1229">
        <v>16849</v>
      </c>
    </row>
    <row r="1230" spans="1:22" hidden="1" x14ac:dyDescent="0.3">
      <c r="A1230">
        <v>64920799</v>
      </c>
      <c r="B1230">
        <v>334053</v>
      </c>
      <c r="C1230">
        <v>405587</v>
      </c>
      <c r="D1230">
        <v>16930</v>
      </c>
      <c r="E1230">
        <v>6716</v>
      </c>
      <c r="F1230">
        <v>1</v>
      </c>
      <c r="G1230">
        <v>0</v>
      </c>
      <c r="H1230">
        <v>0</v>
      </c>
      <c r="I1230" s="15">
        <v>45332</v>
      </c>
      <c r="J1230" s="11">
        <v>45332</v>
      </c>
      <c r="K1230">
        <v>3</v>
      </c>
      <c r="L1230" t="s">
        <v>538</v>
      </c>
      <c r="M1230" t="s">
        <v>39</v>
      </c>
      <c r="N1230" t="s">
        <v>18</v>
      </c>
      <c r="O1230">
        <v>16930</v>
      </c>
      <c r="P1230" t="s">
        <v>22</v>
      </c>
      <c r="Q1230">
        <v>10214</v>
      </c>
      <c r="R1230" s="16">
        <f>delivered_orders_table[[#This Row],[price]]*delivered_orders_table[[#This Row],[quantity]]</f>
        <v>16930</v>
      </c>
      <c r="V1230">
        <v>14696</v>
      </c>
    </row>
    <row r="1231" spans="1:22" hidden="1" x14ac:dyDescent="0.3">
      <c r="A1231">
        <v>32277675</v>
      </c>
      <c r="B1231">
        <v>334053</v>
      </c>
      <c r="C1231">
        <v>931770</v>
      </c>
      <c r="D1231">
        <v>16058</v>
      </c>
      <c r="E1231">
        <v>6716</v>
      </c>
      <c r="F1231">
        <v>2</v>
      </c>
      <c r="G1231">
        <v>1605.8</v>
      </c>
      <c r="H1231">
        <v>5</v>
      </c>
      <c r="I1231" s="15">
        <v>45332</v>
      </c>
      <c r="J1231" s="11">
        <v>45332</v>
      </c>
      <c r="K1231">
        <v>5</v>
      </c>
      <c r="L1231" t="s">
        <v>409</v>
      </c>
      <c r="M1231" t="s">
        <v>39</v>
      </c>
      <c r="N1231" t="s">
        <v>16</v>
      </c>
      <c r="O1231">
        <v>30510.2</v>
      </c>
      <c r="P1231" t="s">
        <v>20</v>
      </c>
      <c r="Q1231">
        <v>17078.2</v>
      </c>
      <c r="R1231" s="16">
        <f>delivered_orders_table[[#This Row],[price]]*delivered_orders_table[[#This Row],[quantity]]</f>
        <v>32116</v>
      </c>
      <c r="V1231">
        <v>24800</v>
      </c>
    </row>
    <row r="1232" spans="1:22" hidden="1" x14ac:dyDescent="0.3">
      <c r="A1232">
        <v>28185096</v>
      </c>
      <c r="B1232">
        <v>334053</v>
      </c>
      <c r="C1232">
        <v>293946</v>
      </c>
      <c r="D1232">
        <v>18962</v>
      </c>
      <c r="E1232">
        <v>6716</v>
      </c>
      <c r="F1232">
        <v>1</v>
      </c>
      <c r="G1232">
        <v>0</v>
      </c>
      <c r="H1232">
        <v>0</v>
      </c>
      <c r="I1232" s="15">
        <v>45348</v>
      </c>
      <c r="J1232" s="11">
        <v>45348</v>
      </c>
      <c r="K1232">
        <v>2</v>
      </c>
      <c r="L1232" t="s">
        <v>281</v>
      </c>
      <c r="M1232" t="s">
        <v>39</v>
      </c>
      <c r="N1232" t="s">
        <v>152</v>
      </c>
      <c r="O1232">
        <v>18962</v>
      </c>
      <c r="P1232" t="s">
        <v>23</v>
      </c>
      <c r="Q1232">
        <v>12246</v>
      </c>
      <c r="R1232" s="16">
        <f>delivered_orders_table[[#This Row],[price]]*delivered_orders_table[[#This Row],[quantity]]</f>
        <v>18962</v>
      </c>
      <c r="V1232">
        <v>12839</v>
      </c>
    </row>
    <row r="1233" spans="1:22" hidden="1" x14ac:dyDescent="0.3">
      <c r="A1233">
        <v>28026223</v>
      </c>
      <c r="B1233">
        <v>388389</v>
      </c>
      <c r="C1233">
        <v>559946</v>
      </c>
      <c r="D1233">
        <v>14960</v>
      </c>
      <c r="E1233">
        <v>1807</v>
      </c>
      <c r="F1233">
        <v>2</v>
      </c>
      <c r="G1233">
        <v>0</v>
      </c>
      <c r="H1233">
        <v>0</v>
      </c>
      <c r="I1233" s="15">
        <v>45324</v>
      </c>
      <c r="J1233" s="11">
        <v>45324</v>
      </c>
      <c r="K1233">
        <v>1</v>
      </c>
      <c r="L1233" t="s">
        <v>196</v>
      </c>
      <c r="M1233" t="s">
        <v>39</v>
      </c>
      <c r="N1233" t="s">
        <v>15</v>
      </c>
      <c r="O1233">
        <v>29920</v>
      </c>
      <c r="P1233" t="s">
        <v>21</v>
      </c>
      <c r="Q1233">
        <v>26306</v>
      </c>
      <c r="R1233" s="16">
        <f>delivered_orders_table[[#This Row],[price]]*delivered_orders_table[[#This Row],[quantity]]</f>
        <v>29920</v>
      </c>
      <c r="V1233">
        <v>39574</v>
      </c>
    </row>
    <row r="1234" spans="1:22" hidden="1" x14ac:dyDescent="0.3">
      <c r="A1234">
        <v>82095327</v>
      </c>
      <c r="B1234">
        <v>388389</v>
      </c>
      <c r="C1234">
        <v>989410</v>
      </c>
      <c r="D1234">
        <v>14680</v>
      </c>
      <c r="E1234">
        <v>1807</v>
      </c>
      <c r="F1234">
        <v>4</v>
      </c>
      <c r="G1234">
        <v>2936</v>
      </c>
      <c r="H1234">
        <v>5</v>
      </c>
      <c r="I1234" s="15">
        <v>45346</v>
      </c>
      <c r="J1234" s="11">
        <v>45346</v>
      </c>
      <c r="K1234">
        <v>3</v>
      </c>
      <c r="L1234" t="s">
        <v>460</v>
      </c>
      <c r="M1234" t="s">
        <v>39</v>
      </c>
      <c r="N1234" t="s">
        <v>18</v>
      </c>
      <c r="O1234">
        <v>55784</v>
      </c>
      <c r="P1234" t="s">
        <v>21</v>
      </c>
      <c r="Q1234">
        <v>48556</v>
      </c>
      <c r="R1234" s="16">
        <f>delivered_orders_table[[#This Row],[price]]*delivered_orders_table[[#This Row],[quantity]]</f>
        <v>58720</v>
      </c>
      <c r="V1234">
        <v>9152</v>
      </c>
    </row>
    <row r="1235" spans="1:22" hidden="1" x14ac:dyDescent="0.3">
      <c r="A1235">
        <v>12267067</v>
      </c>
      <c r="B1235">
        <v>388389</v>
      </c>
      <c r="C1235">
        <v>726883</v>
      </c>
      <c r="D1235">
        <v>1142</v>
      </c>
      <c r="E1235">
        <v>1807</v>
      </c>
      <c r="F1235">
        <v>1</v>
      </c>
      <c r="G1235">
        <v>0</v>
      </c>
      <c r="H1235">
        <v>0</v>
      </c>
      <c r="I1235" s="15">
        <v>45343</v>
      </c>
      <c r="J1235" s="11">
        <v>45343</v>
      </c>
      <c r="K1235">
        <v>1</v>
      </c>
      <c r="L1235" t="s">
        <v>410</v>
      </c>
      <c r="M1235" t="s">
        <v>39</v>
      </c>
      <c r="N1235" t="s">
        <v>16</v>
      </c>
      <c r="O1235">
        <v>1142</v>
      </c>
      <c r="P1235" t="s">
        <v>22</v>
      </c>
      <c r="Q1235">
        <v>-665</v>
      </c>
      <c r="R1235" s="16">
        <f>delivered_orders_table[[#This Row],[price]]*delivered_orders_table[[#This Row],[quantity]]</f>
        <v>1142</v>
      </c>
      <c r="V1235">
        <v>2893</v>
      </c>
    </row>
    <row r="1236" spans="1:22" hidden="1" x14ac:dyDescent="0.3">
      <c r="A1236">
        <v>32032560</v>
      </c>
      <c r="B1236">
        <v>388389</v>
      </c>
      <c r="C1236">
        <v>348213</v>
      </c>
      <c r="D1236">
        <v>8548</v>
      </c>
      <c r="E1236">
        <v>1807</v>
      </c>
      <c r="F1236">
        <v>1</v>
      </c>
      <c r="G1236">
        <v>854.8</v>
      </c>
      <c r="H1236">
        <v>10</v>
      </c>
      <c r="I1236" s="15">
        <v>45324</v>
      </c>
      <c r="J1236" s="11">
        <v>45324</v>
      </c>
      <c r="K1236">
        <v>4</v>
      </c>
      <c r="L1236" t="s">
        <v>297</v>
      </c>
      <c r="M1236" t="s">
        <v>39</v>
      </c>
      <c r="N1236" t="s">
        <v>16</v>
      </c>
      <c r="O1236">
        <v>7693.2</v>
      </c>
      <c r="P1236" t="s">
        <v>22</v>
      </c>
      <c r="Q1236">
        <v>5886.2</v>
      </c>
      <c r="R1236" s="16">
        <f>delivered_orders_table[[#This Row],[price]]*delivered_orders_table[[#This Row],[quantity]]</f>
        <v>8548</v>
      </c>
      <c r="V1236">
        <v>9795</v>
      </c>
    </row>
    <row r="1237" spans="1:22" hidden="1" x14ac:dyDescent="0.3">
      <c r="A1237">
        <v>97086700</v>
      </c>
      <c r="B1237">
        <v>388389</v>
      </c>
      <c r="C1237">
        <v>924087</v>
      </c>
      <c r="D1237">
        <v>13872</v>
      </c>
      <c r="E1237">
        <v>1807</v>
      </c>
      <c r="F1237">
        <v>2</v>
      </c>
      <c r="G1237">
        <v>2774.4</v>
      </c>
      <c r="H1237">
        <v>10</v>
      </c>
      <c r="I1237" s="15">
        <v>45321</v>
      </c>
      <c r="J1237" s="11">
        <v>45321</v>
      </c>
      <c r="K1237">
        <v>4</v>
      </c>
      <c r="L1237" t="s">
        <v>196</v>
      </c>
      <c r="M1237" t="s">
        <v>39</v>
      </c>
      <c r="N1237" t="s">
        <v>16</v>
      </c>
      <c r="O1237">
        <v>24969.599999999999</v>
      </c>
      <c r="P1237" t="s">
        <v>21</v>
      </c>
      <c r="Q1237">
        <v>21355.599999999999</v>
      </c>
      <c r="R1237" s="16">
        <f>delivered_orders_table[[#This Row],[price]]*delivered_orders_table[[#This Row],[quantity]]</f>
        <v>27744</v>
      </c>
      <c r="V1237">
        <v>2831</v>
      </c>
    </row>
    <row r="1238" spans="1:22" hidden="1" x14ac:dyDescent="0.3">
      <c r="A1238">
        <v>46011877</v>
      </c>
      <c r="B1238">
        <v>388389</v>
      </c>
      <c r="C1238">
        <v>973449</v>
      </c>
      <c r="D1238">
        <v>14704</v>
      </c>
      <c r="E1238">
        <v>1807</v>
      </c>
      <c r="F1238">
        <v>1</v>
      </c>
      <c r="G1238">
        <v>1470.4</v>
      </c>
      <c r="H1238">
        <v>10</v>
      </c>
      <c r="I1238" s="15">
        <v>45320</v>
      </c>
      <c r="J1238" s="11">
        <v>45320</v>
      </c>
      <c r="K1238">
        <v>4</v>
      </c>
      <c r="L1238" t="s">
        <v>291</v>
      </c>
      <c r="M1238" t="s">
        <v>39</v>
      </c>
      <c r="N1238" t="s">
        <v>16</v>
      </c>
      <c r="O1238">
        <v>13233.6</v>
      </c>
      <c r="P1238" t="s">
        <v>20</v>
      </c>
      <c r="Q1238">
        <v>11426.6</v>
      </c>
      <c r="R1238" s="16">
        <f>delivered_orders_table[[#This Row],[price]]*delivered_orders_table[[#This Row],[quantity]]</f>
        <v>14704</v>
      </c>
      <c r="V1238">
        <v>9693</v>
      </c>
    </row>
    <row r="1239" spans="1:22" hidden="1" x14ac:dyDescent="0.3">
      <c r="A1239">
        <v>15014834</v>
      </c>
      <c r="B1239">
        <v>388389</v>
      </c>
      <c r="C1239">
        <v>625151</v>
      </c>
      <c r="D1239">
        <v>17503</v>
      </c>
      <c r="E1239">
        <v>1807</v>
      </c>
      <c r="F1239">
        <v>2</v>
      </c>
      <c r="G1239">
        <v>0</v>
      </c>
      <c r="H1239">
        <v>0</v>
      </c>
      <c r="I1239" s="15">
        <v>45329</v>
      </c>
      <c r="J1239" s="11">
        <v>45329</v>
      </c>
      <c r="K1239">
        <v>1</v>
      </c>
      <c r="L1239" t="s">
        <v>360</v>
      </c>
      <c r="M1239" t="s">
        <v>39</v>
      </c>
      <c r="N1239" t="s">
        <v>16</v>
      </c>
      <c r="O1239">
        <v>35006</v>
      </c>
      <c r="P1239" t="s">
        <v>21</v>
      </c>
      <c r="Q1239">
        <v>31392</v>
      </c>
      <c r="R1239" s="16">
        <f>delivered_orders_table[[#This Row],[price]]*delivered_orders_table[[#This Row],[quantity]]</f>
        <v>35006</v>
      </c>
      <c r="V1239">
        <v>2373</v>
      </c>
    </row>
    <row r="1240" spans="1:22" hidden="1" x14ac:dyDescent="0.3">
      <c r="A1240">
        <v>23100061</v>
      </c>
      <c r="B1240">
        <v>388389</v>
      </c>
      <c r="C1240">
        <v>547997</v>
      </c>
      <c r="D1240">
        <v>14726</v>
      </c>
      <c r="E1240">
        <v>1807</v>
      </c>
      <c r="F1240">
        <v>2</v>
      </c>
      <c r="G1240">
        <v>4417.8</v>
      </c>
      <c r="H1240">
        <v>15</v>
      </c>
      <c r="I1240" s="15">
        <v>45332</v>
      </c>
      <c r="J1240" s="11">
        <v>45332</v>
      </c>
      <c r="K1240">
        <v>6</v>
      </c>
      <c r="L1240" t="s">
        <v>310</v>
      </c>
      <c r="M1240" t="s">
        <v>39</v>
      </c>
      <c r="N1240" t="s">
        <v>15</v>
      </c>
      <c r="O1240">
        <v>25034.2</v>
      </c>
      <c r="P1240" t="s">
        <v>23</v>
      </c>
      <c r="Q1240">
        <v>21420.2</v>
      </c>
      <c r="R1240" s="16">
        <f>delivered_orders_table[[#This Row],[price]]*delivered_orders_table[[#This Row],[quantity]]</f>
        <v>29452</v>
      </c>
      <c r="V1240">
        <v>12693</v>
      </c>
    </row>
    <row r="1241" spans="1:22" hidden="1" x14ac:dyDescent="0.3">
      <c r="A1241">
        <v>42357445</v>
      </c>
      <c r="B1241">
        <v>388389</v>
      </c>
      <c r="C1241">
        <v>326395</v>
      </c>
      <c r="D1241">
        <v>12338</v>
      </c>
      <c r="E1241">
        <v>1807</v>
      </c>
      <c r="F1241">
        <v>2</v>
      </c>
      <c r="G1241">
        <v>0</v>
      </c>
      <c r="H1241">
        <v>0</v>
      </c>
      <c r="I1241" s="15">
        <v>45341</v>
      </c>
      <c r="J1241" s="11">
        <v>45341</v>
      </c>
      <c r="K1241">
        <v>4</v>
      </c>
      <c r="L1241" t="s">
        <v>379</v>
      </c>
      <c r="M1241" t="s">
        <v>39</v>
      </c>
      <c r="N1241" t="s">
        <v>15</v>
      </c>
      <c r="O1241">
        <v>24676</v>
      </c>
      <c r="P1241" t="s">
        <v>20</v>
      </c>
      <c r="Q1241">
        <v>21062</v>
      </c>
      <c r="R1241" s="16">
        <f>delivered_orders_table[[#This Row],[price]]*delivered_orders_table[[#This Row],[quantity]]</f>
        <v>24676</v>
      </c>
      <c r="V1241">
        <v>4761</v>
      </c>
    </row>
    <row r="1242" spans="1:22" hidden="1" x14ac:dyDescent="0.3">
      <c r="A1242">
        <v>13524813</v>
      </c>
      <c r="B1242">
        <v>388389</v>
      </c>
      <c r="C1242">
        <v>570248</v>
      </c>
      <c r="D1242">
        <v>8171</v>
      </c>
      <c r="E1242">
        <v>1807</v>
      </c>
      <c r="F1242">
        <v>1</v>
      </c>
      <c r="G1242">
        <v>0</v>
      </c>
      <c r="H1242">
        <v>0</v>
      </c>
      <c r="I1242" s="15">
        <v>45330</v>
      </c>
      <c r="J1242" s="11">
        <v>45330</v>
      </c>
      <c r="K1242">
        <v>5</v>
      </c>
      <c r="L1242" t="s">
        <v>538</v>
      </c>
      <c r="M1242" t="s">
        <v>39</v>
      </c>
      <c r="N1242" t="s">
        <v>16</v>
      </c>
      <c r="O1242">
        <v>8171</v>
      </c>
      <c r="P1242" t="s">
        <v>22</v>
      </c>
      <c r="Q1242">
        <v>6364</v>
      </c>
      <c r="R1242" s="16">
        <f>delivered_orders_table[[#This Row],[price]]*delivered_orders_table[[#This Row],[quantity]]</f>
        <v>8171</v>
      </c>
      <c r="V1242">
        <v>9075</v>
      </c>
    </row>
    <row r="1243" spans="1:22" hidden="1" x14ac:dyDescent="0.3">
      <c r="A1243">
        <v>96344588</v>
      </c>
      <c r="B1243">
        <v>356787</v>
      </c>
      <c r="C1243">
        <v>593247</v>
      </c>
      <c r="D1243">
        <v>9080</v>
      </c>
      <c r="E1243">
        <v>6320</v>
      </c>
      <c r="F1243">
        <v>1</v>
      </c>
      <c r="G1243">
        <v>0</v>
      </c>
      <c r="H1243">
        <v>0</v>
      </c>
      <c r="I1243" s="15">
        <v>45348</v>
      </c>
      <c r="J1243" s="11">
        <v>45348</v>
      </c>
      <c r="K1243">
        <v>1</v>
      </c>
      <c r="L1243" t="s">
        <v>460</v>
      </c>
      <c r="M1243" t="s">
        <v>39</v>
      </c>
      <c r="N1243" t="s">
        <v>15</v>
      </c>
      <c r="O1243">
        <v>9080</v>
      </c>
      <c r="P1243" t="s">
        <v>21</v>
      </c>
      <c r="Q1243">
        <v>2760</v>
      </c>
      <c r="R1243" s="16">
        <f>delivered_orders_table[[#This Row],[price]]*delivered_orders_table[[#This Row],[quantity]]</f>
        <v>9080</v>
      </c>
      <c r="V1243">
        <v>27938</v>
      </c>
    </row>
    <row r="1244" spans="1:22" hidden="1" x14ac:dyDescent="0.3">
      <c r="A1244">
        <v>75709924</v>
      </c>
      <c r="B1244">
        <v>356787</v>
      </c>
      <c r="C1244">
        <v>842818</v>
      </c>
      <c r="D1244">
        <v>3359</v>
      </c>
      <c r="E1244">
        <v>6320</v>
      </c>
      <c r="F1244">
        <v>3</v>
      </c>
      <c r="G1244">
        <v>0</v>
      </c>
      <c r="H1244">
        <v>0</v>
      </c>
      <c r="I1244" s="15">
        <v>45324</v>
      </c>
      <c r="J1244" s="11">
        <v>45324</v>
      </c>
      <c r="K1244">
        <v>6</v>
      </c>
      <c r="L1244" t="s">
        <v>360</v>
      </c>
      <c r="M1244" t="s">
        <v>39</v>
      </c>
      <c r="N1244" t="s">
        <v>18</v>
      </c>
      <c r="O1244">
        <v>10077</v>
      </c>
      <c r="P1244" t="s">
        <v>23</v>
      </c>
      <c r="Q1244">
        <v>-8883</v>
      </c>
      <c r="R1244" s="16">
        <f>delivered_orders_table[[#This Row],[price]]*delivered_orders_table[[#This Row],[quantity]]</f>
        <v>10077</v>
      </c>
      <c r="V1244">
        <v>2853</v>
      </c>
    </row>
    <row r="1245" spans="1:22" hidden="1" x14ac:dyDescent="0.3">
      <c r="A1245">
        <v>32928708</v>
      </c>
      <c r="B1245">
        <v>356787</v>
      </c>
      <c r="C1245">
        <v>612509</v>
      </c>
      <c r="D1245">
        <v>5853</v>
      </c>
      <c r="E1245">
        <v>6320</v>
      </c>
      <c r="F1245">
        <v>2</v>
      </c>
      <c r="G1245">
        <v>2341.1999999999998</v>
      </c>
      <c r="H1245">
        <v>20</v>
      </c>
      <c r="I1245" s="15">
        <v>45326</v>
      </c>
      <c r="J1245" s="11">
        <v>45326</v>
      </c>
      <c r="K1245">
        <v>2</v>
      </c>
      <c r="L1245" t="s">
        <v>297</v>
      </c>
      <c r="M1245" t="s">
        <v>39</v>
      </c>
      <c r="N1245" t="s">
        <v>15</v>
      </c>
      <c r="O1245">
        <v>9364.7999999999993</v>
      </c>
      <c r="P1245" t="s">
        <v>23</v>
      </c>
      <c r="Q1245">
        <v>-3275.2</v>
      </c>
      <c r="R1245" s="16">
        <f>delivered_orders_table[[#This Row],[price]]*delivered_orders_table[[#This Row],[quantity]]</f>
        <v>11706</v>
      </c>
      <c r="V1245">
        <v>19228</v>
      </c>
    </row>
    <row r="1246" spans="1:22" hidden="1" x14ac:dyDescent="0.3">
      <c r="A1246">
        <v>31596235</v>
      </c>
      <c r="B1246">
        <v>356787</v>
      </c>
      <c r="C1246">
        <v>963336</v>
      </c>
      <c r="D1246">
        <v>6782</v>
      </c>
      <c r="E1246">
        <v>6320</v>
      </c>
      <c r="F1246">
        <v>1</v>
      </c>
      <c r="G1246">
        <v>0</v>
      </c>
      <c r="H1246">
        <v>0</v>
      </c>
      <c r="I1246" s="15">
        <v>45336</v>
      </c>
      <c r="J1246" s="11">
        <v>45336</v>
      </c>
      <c r="K1246">
        <v>3</v>
      </c>
      <c r="L1246" t="s">
        <v>111</v>
      </c>
      <c r="M1246" t="s">
        <v>39</v>
      </c>
      <c r="N1246" t="s">
        <v>16</v>
      </c>
      <c r="O1246">
        <v>6782</v>
      </c>
      <c r="P1246" t="s">
        <v>20</v>
      </c>
      <c r="Q1246">
        <v>462</v>
      </c>
      <c r="R1246" s="16">
        <f>delivered_orders_table[[#This Row],[price]]*delivered_orders_table[[#This Row],[quantity]]</f>
        <v>6782</v>
      </c>
      <c r="V1246">
        <v>765</v>
      </c>
    </row>
    <row r="1247" spans="1:22" hidden="1" x14ac:dyDescent="0.3">
      <c r="A1247">
        <v>27919925</v>
      </c>
      <c r="B1247">
        <v>356787</v>
      </c>
      <c r="C1247">
        <v>365860</v>
      </c>
      <c r="D1247">
        <v>5652</v>
      </c>
      <c r="E1247">
        <v>6320</v>
      </c>
      <c r="F1247">
        <v>4</v>
      </c>
      <c r="G1247">
        <v>1130.4000000000001</v>
      </c>
      <c r="H1247">
        <v>5</v>
      </c>
      <c r="I1247" s="15">
        <v>45319</v>
      </c>
      <c r="J1247" s="11">
        <v>45319</v>
      </c>
      <c r="K1247">
        <v>4</v>
      </c>
      <c r="L1247" t="s">
        <v>195</v>
      </c>
      <c r="M1247" t="s">
        <v>39</v>
      </c>
      <c r="N1247" t="s">
        <v>16</v>
      </c>
      <c r="O1247">
        <v>21477.599999999999</v>
      </c>
      <c r="P1247" t="s">
        <v>20</v>
      </c>
      <c r="Q1247">
        <v>-3802.4</v>
      </c>
      <c r="R1247" s="16">
        <f>delivered_orders_table[[#This Row],[price]]*delivered_orders_table[[#This Row],[quantity]]</f>
        <v>22608</v>
      </c>
      <c r="V1247">
        <v>42824</v>
      </c>
    </row>
    <row r="1248" spans="1:22" hidden="1" x14ac:dyDescent="0.3">
      <c r="A1248">
        <v>56135950</v>
      </c>
      <c r="B1248">
        <v>356787</v>
      </c>
      <c r="C1248">
        <v>895186</v>
      </c>
      <c r="D1248">
        <v>3317</v>
      </c>
      <c r="E1248">
        <v>6320</v>
      </c>
      <c r="F1248">
        <v>1</v>
      </c>
      <c r="G1248">
        <v>0</v>
      </c>
      <c r="H1248">
        <v>0</v>
      </c>
      <c r="I1248" s="15">
        <v>45319</v>
      </c>
      <c r="J1248" s="11">
        <v>45319</v>
      </c>
      <c r="K1248">
        <v>6</v>
      </c>
      <c r="L1248" t="s">
        <v>196</v>
      </c>
      <c r="M1248" t="s">
        <v>39</v>
      </c>
      <c r="N1248" t="s">
        <v>15</v>
      </c>
      <c r="O1248">
        <v>3317</v>
      </c>
      <c r="P1248" t="s">
        <v>23</v>
      </c>
      <c r="Q1248">
        <v>-3003</v>
      </c>
      <c r="R1248" s="16">
        <f>delivered_orders_table[[#This Row],[price]]*delivered_orders_table[[#This Row],[quantity]]</f>
        <v>3317</v>
      </c>
      <c r="V1248">
        <v>48876</v>
      </c>
    </row>
    <row r="1249" spans="1:22" hidden="1" x14ac:dyDescent="0.3">
      <c r="A1249">
        <v>10697290</v>
      </c>
      <c r="B1249">
        <v>356787</v>
      </c>
      <c r="C1249">
        <v>752388</v>
      </c>
      <c r="D1249">
        <v>7371</v>
      </c>
      <c r="E1249">
        <v>6320</v>
      </c>
      <c r="F1249">
        <v>4</v>
      </c>
      <c r="G1249">
        <v>4422.6000000000004</v>
      </c>
      <c r="H1249">
        <v>15</v>
      </c>
      <c r="I1249" s="15">
        <v>45322</v>
      </c>
      <c r="J1249" s="11">
        <v>45322</v>
      </c>
      <c r="K1249">
        <v>1</v>
      </c>
      <c r="L1249" t="s">
        <v>195</v>
      </c>
      <c r="M1249" t="s">
        <v>39</v>
      </c>
      <c r="N1249" t="s">
        <v>16</v>
      </c>
      <c r="O1249">
        <v>25061.4</v>
      </c>
      <c r="P1249" t="s">
        <v>20</v>
      </c>
      <c r="Q1249">
        <v>-218.6</v>
      </c>
      <c r="R1249" s="16">
        <f>delivered_orders_table[[#This Row],[price]]*delivered_orders_table[[#This Row],[quantity]]</f>
        <v>29484</v>
      </c>
      <c r="V1249">
        <v>8136</v>
      </c>
    </row>
    <row r="1250" spans="1:22" hidden="1" x14ac:dyDescent="0.3">
      <c r="A1250">
        <v>89941241</v>
      </c>
      <c r="B1250">
        <v>356787</v>
      </c>
      <c r="C1250">
        <v>745009</v>
      </c>
      <c r="D1250">
        <v>7380</v>
      </c>
      <c r="E1250">
        <v>6320</v>
      </c>
      <c r="F1250">
        <v>3</v>
      </c>
      <c r="G1250">
        <v>1107</v>
      </c>
      <c r="H1250">
        <v>5</v>
      </c>
      <c r="I1250" s="15">
        <v>45333</v>
      </c>
      <c r="J1250" s="11">
        <v>45333</v>
      </c>
      <c r="K1250">
        <v>7</v>
      </c>
      <c r="L1250" t="s">
        <v>313</v>
      </c>
      <c r="M1250" t="s">
        <v>39</v>
      </c>
      <c r="N1250" t="s">
        <v>15</v>
      </c>
      <c r="O1250">
        <v>21033</v>
      </c>
      <c r="P1250" t="s">
        <v>20</v>
      </c>
      <c r="Q1250">
        <v>2073</v>
      </c>
      <c r="R1250" s="16">
        <f>delivered_orders_table[[#This Row],[price]]*delivered_orders_table[[#This Row],[quantity]]</f>
        <v>22140</v>
      </c>
      <c r="V1250">
        <v>12939</v>
      </c>
    </row>
    <row r="1251" spans="1:22" hidden="1" x14ac:dyDescent="0.3">
      <c r="A1251">
        <v>65385548</v>
      </c>
      <c r="B1251">
        <v>719176</v>
      </c>
      <c r="C1251">
        <v>691534</v>
      </c>
      <c r="D1251">
        <v>19605</v>
      </c>
      <c r="E1251">
        <v>819</v>
      </c>
      <c r="F1251">
        <v>2</v>
      </c>
      <c r="G1251">
        <v>1960.5</v>
      </c>
      <c r="H1251">
        <v>5</v>
      </c>
      <c r="I1251" s="15">
        <v>45339</v>
      </c>
      <c r="J1251" s="11">
        <v>45339</v>
      </c>
      <c r="K1251">
        <v>7</v>
      </c>
      <c r="L1251" t="s">
        <v>61</v>
      </c>
      <c r="M1251" t="s">
        <v>39</v>
      </c>
      <c r="N1251" t="s">
        <v>15</v>
      </c>
      <c r="O1251">
        <v>37249.5</v>
      </c>
      <c r="P1251" t="s">
        <v>21</v>
      </c>
      <c r="Q1251">
        <v>35611.5</v>
      </c>
      <c r="R1251" s="16">
        <f>delivered_orders_table[[#This Row],[price]]*delivered_orders_table[[#This Row],[quantity]]</f>
        <v>39210</v>
      </c>
      <c r="V1251">
        <v>19191</v>
      </c>
    </row>
    <row r="1252" spans="1:22" hidden="1" x14ac:dyDescent="0.3">
      <c r="A1252">
        <v>48606206</v>
      </c>
      <c r="B1252">
        <v>719176</v>
      </c>
      <c r="C1252">
        <v>210195</v>
      </c>
      <c r="D1252">
        <v>8039</v>
      </c>
      <c r="E1252">
        <v>819</v>
      </c>
      <c r="F1252">
        <v>2</v>
      </c>
      <c r="G1252">
        <v>0</v>
      </c>
      <c r="H1252">
        <v>0</v>
      </c>
      <c r="I1252" s="15">
        <v>45322</v>
      </c>
      <c r="J1252" s="11">
        <v>45322</v>
      </c>
      <c r="K1252">
        <v>6</v>
      </c>
      <c r="L1252" t="s">
        <v>297</v>
      </c>
      <c r="M1252" t="s">
        <v>39</v>
      </c>
      <c r="N1252" t="s">
        <v>15</v>
      </c>
      <c r="O1252">
        <v>16078</v>
      </c>
      <c r="P1252" t="s">
        <v>20</v>
      </c>
      <c r="Q1252">
        <v>14440</v>
      </c>
      <c r="R1252" s="16">
        <f>delivered_orders_table[[#This Row],[price]]*delivered_orders_table[[#This Row],[quantity]]</f>
        <v>16078</v>
      </c>
      <c r="V1252">
        <v>19737</v>
      </c>
    </row>
    <row r="1253" spans="1:22" hidden="1" x14ac:dyDescent="0.3">
      <c r="A1253">
        <v>53929586</v>
      </c>
      <c r="B1253">
        <v>719176</v>
      </c>
      <c r="C1253">
        <v>466431</v>
      </c>
      <c r="D1253">
        <v>8417</v>
      </c>
      <c r="E1253">
        <v>819</v>
      </c>
      <c r="F1253">
        <v>1</v>
      </c>
      <c r="G1253">
        <v>420.85</v>
      </c>
      <c r="H1253">
        <v>5</v>
      </c>
      <c r="I1253" s="15">
        <v>45332</v>
      </c>
      <c r="J1253" s="11">
        <v>45332</v>
      </c>
      <c r="K1253">
        <v>6</v>
      </c>
      <c r="L1253" t="s">
        <v>310</v>
      </c>
      <c r="M1253" t="s">
        <v>39</v>
      </c>
      <c r="N1253" t="s">
        <v>18</v>
      </c>
      <c r="O1253">
        <v>7996.15</v>
      </c>
      <c r="P1253" t="s">
        <v>21</v>
      </c>
      <c r="Q1253">
        <v>7177.15</v>
      </c>
      <c r="R1253" s="16">
        <f>delivered_orders_table[[#This Row],[price]]*delivered_orders_table[[#This Row],[quantity]]</f>
        <v>8417</v>
      </c>
      <c r="V1253">
        <v>18430</v>
      </c>
    </row>
    <row r="1254" spans="1:22" hidden="1" x14ac:dyDescent="0.3">
      <c r="A1254">
        <v>68930964</v>
      </c>
      <c r="B1254">
        <v>719176</v>
      </c>
      <c r="C1254">
        <v>459409</v>
      </c>
      <c r="D1254">
        <v>9595</v>
      </c>
      <c r="E1254">
        <v>819</v>
      </c>
      <c r="F1254">
        <v>1</v>
      </c>
      <c r="G1254">
        <v>0</v>
      </c>
      <c r="H1254">
        <v>0</v>
      </c>
      <c r="I1254" s="15">
        <v>45324</v>
      </c>
      <c r="J1254" s="11">
        <v>45324</v>
      </c>
      <c r="K1254">
        <v>3</v>
      </c>
      <c r="L1254" t="s">
        <v>362</v>
      </c>
      <c r="M1254" t="s">
        <v>39</v>
      </c>
      <c r="N1254" t="s">
        <v>17</v>
      </c>
      <c r="O1254">
        <v>9595</v>
      </c>
      <c r="P1254" t="s">
        <v>21</v>
      </c>
      <c r="Q1254">
        <v>8776</v>
      </c>
      <c r="R1254" s="16">
        <f>delivered_orders_table[[#This Row],[price]]*delivered_orders_table[[#This Row],[quantity]]</f>
        <v>9595</v>
      </c>
      <c r="V1254">
        <v>1565</v>
      </c>
    </row>
    <row r="1255" spans="1:22" hidden="1" x14ac:dyDescent="0.3">
      <c r="A1255">
        <v>19865900</v>
      </c>
      <c r="B1255">
        <v>719176</v>
      </c>
      <c r="C1255">
        <v>459168</v>
      </c>
      <c r="D1255">
        <v>1824</v>
      </c>
      <c r="E1255">
        <v>819</v>
      </c>
      <c r="F1255">
        <v>1</v>
      </c>
      <c r="G1255">
        <v>0</v>
      </c>
      <c r="H1255">
        <v>0</v>
      </c>
      <c r="I1255" s="15">
        <v>45319</v>
      </c>
      <c r="J1255" s="11">
        <v>45319</v>
      </c>
      <c r="K1255">
        <v>6</v>
      </c>
      <c r="L1255" t="s">
        <v>196</v>
      </c>
      <c r="M1255" t="s">
        <v>39</v>
      </c>
      <c r="N1255" t="s">
        <v>16</v>
      </c>
      <c r="O1255">
        <v>1824</v>
      </c>
      <c r="P1255" t="s">
        <v>21</v>
      </c>
      <c r="Q1255">
        <v>1005</v>
      </c>
      <c r="R1255" s="16">
        <f>delivered_orders_table[[#This Row],[price]]*delivered_orders_table[[#This Row],[quantity]]</f>
        <v>1824</v>
      </c>
      <c r="V1255">
        <v>25830</v>
      </c>
    </row>
    <row r="1256" spans="1:22" hidden="1" x14ac:dyDescent="0.3">
      <c r="A1256">
        <v>67961650</v>
      </c>
      <c r="B1256">
        <v>719176</v>
      </c>
      <c r="C1256">
        <v>252973</v>
      </c>
      <c r="D1256">
        <v>19954</v>
      </c>
      <c r="E1256">
        <v>819</v>
      </c>
      <c r="F1256">
        <v>1</v>
      </c>
      <c r="G1256">
        <v>997.7</v>
      </c>
      <c r="H1256">
        <v>5</v>
      </c>
      <c r="I1256" s="15">
        <v>45337</v>
      </c>
      <c r="J1256" s="11">
        <v>45337</v>
      </c>
      <c r="K1256">
        <v>2</v>
      </c>
      <c r="L1256" t="s">
        <v>111</v>
      </c>
      <c r="M1256" t="s">
        <v>39</v>
      </c>
      <c r="N1256" t="s">
        <v>17</v>
      </c>
      <c r="O1256">
        <v>18956.3</v>
      </c>
      <c r="P1256" t="s">
        <v>21</v>
      </c>
      <c r="Q1256">
        <v>18137.3</v>
      </c>
      <c r="R1256" s="16">
        <f>delivered_orders_table[[#This Row],[price]]*delivered_orders_table[[#This Row],[quantity]]</f>
        <v>19954</v>
      </c>
      <c r="V1256">
        <v>17152</v>
      </c>
    </row>
    <row r="1257" spans="1:22" hidden="1" x14ac:dyDescent="0.3">
      <c r="A1257">
        <v>92414513</v>
      </c>
      <c r="B1257">
        <v>191161</v>
      </c>
      <c r="C1257">
        <v>705543</v>
      </c>
      <c r="D1257">
        <v>4129</v>
      </c>
      <c r="E1257">
        <v>2243</v>
      </c>
      <c r="F1257">
        <v>2</v>
      </c>
      <c r="G1257">
        <v>0</v>
      </c>
      <c r="H1257">
        <v>0</v>
      </c>
      <c r="I1257" s="15">
        <v>45348</v>
      </c>
      <c r="J1257" s="11">
        <v>45348</v>
      </c>
      <c r="K1257">
        <v>3</v>
      </c>
      <c r="L1257" t="s">
        <v>199</v>
      </c>
      <c r="M1257" t="s">
        <v>39</v>
      </c>
      <c r="N1257" t="s">
        <v>15</v>
      </c>
      <c r="O1257">
        <v>8258</v>
      </c>
      <c r="P1257" t="s">
        <v>23</v>
      </c>
      <c r="Q1257">
        <v>3772</v>
      </c>
      <c r="R1257" s="16">
        <f>delivered_orders_table[[#This Row],[price]]*delivered_orders_table[[#This Row],[quantity]]</f>
        <v>8258</v>
      </c>
      <c r="V1257">
        <v>13732</v>
      </c>
    </row>
    <row r="1258" spans="1:22" hidden="1" x14ac:dyDescent="0.3">
      <c r="A1258">
        <v>44715141</v>
      </c>
      <c r="B1258">
        <v>191161</v>
      </c>
      <c r="C1258">
        <v>611484</v>
      </c>
      <c r="D1258">
        <v>1079</v>
      </c>
      <c r="E1258">
        <v>2243</v>
      </c>
      <c r="F1258">
        <v>1</v>
      </c>
      <c r="G1258">
        <v>53.95</v>
      </c>
      <c r="H1258">
        <v>5</v>
      </c>
      <c r="I1258" s="15">
        <v>45339</v>
      </c>
      <c r="J1258" s="11">
        <v>45339</v>
      </c>
      <c r="K1258">
        <v>1</v>
      </c>
      <c r="L1258" t="s">
        <v>313</v>
      </c>
      <c r="M1258" t="s">
        <v>39</v>
      </c>
      <c r="N1258" t="s">
        <v>15</v>
      </c>
      <c r="O1258">
        <v>1025.05</v>
      </c>
      <c r="P1258" t="s">
        <v>22</v>
      </c>
      <c r="Q1258">
        <v>-1217.95</v>
      </c>
      <c r="R1258" s="16">
        <f>delivered_orders_table[[#This Row],[price]]*delivered_orders_table[[#This Row],[quantity]]</f>
        <v>1079</v>
      </c>
      <c r="V1258">
        <v>14980</v>
      </c>
    </row>
    <row r="1259" spans="1:22" hidden="1" x14ac:dyDescent="0.3">
      <c r="A1259">
        <v>46484819</v>
      </c>
      <c r="B1259">
        <v>191161</v>
      </c>
      <c r="C1259">
        <v>883226</v>
      </c>
      <c r="D1259">
        <v>11331</v>
      </c>
      <c r="E1259">
        <v>2243</v>
      </c>
      <c r="F1259">
        <v>2</v>
      </c>
      <c r="G1259">
        <v>0</v>
      </c>
      <c r="H1259">
        <v>0</v>
      </c>
      <c r="I1259" s="15">
        <v>45344</v>
      </c>
      <c r="J1259" s="11">
        <v>45344</v>
      </c>
      <c r="K1259">
        <v>3</v>
      </c>
      <c r="L1259" t="s">
        <v>62</v>
      </c>
      <c r="M1259" t="s">
        <v>39</v>
      </c>
      <c r="N1259" t="s">
        <v>152</v>
      </c>
      <c r="O1259">
        <v>22662</v>
      </c>
      <c r="P1259" t="s">
        <v>21</v>
      </c>
      <c r="Q1259">
        <v>18176</v>
      </c>
      <c r="R1259" s="16">
        <f>delivered_orders_table[[#This Row],[price]]*delivered_orders_table[[#This Row],[quantity]]</f>
        <v>22662</v>
      </c>
      <c r="V1259">
        <v>29252</v>
      </c>
    </row>
    <row r="1260" spans="1:22" hidden="1" x14ac:dyDescent="0.3">
      <c r="A1260">
        <v>98854850</v>
      </c>
      <c r="B1260">
        <v>191161</v>
      </c>
      <c r="C1260">
        <v>518319</v>
      </c>
      <c r="D1260">
        <v>14518</v>
      </c>
      <c r="E1260">
        <v>2243</v>
      </c>
      <c r="F1260">
        <v>1</v>
      </c>
      <c r="G1260">
        <v>0</v>
      </c>
      <c r="H1260">
        <v>0</v>
      </c>
      <c r="I1260" s="15">
        <v>45337</v>
      </c>
      <c r="J1260" s="11">
        <v>45337</v>
      </c>
      <c r="K1260">
        <v>1</v>
      </c>
      <c r="L1260" t="s">
        <v>310</v>
      </c>
      <c r="M1260" t="s">
        <v>39</v>
      </c>
      <c r="N1260" t="s">
        <v>18</v>
      </c>
      <c r="O1260">
        <v>14518</v>
      </c>
      <c r="P1260" t="s">
        <v>20</v>
      </c>
      <c r="Q1260">
        <v>12275</v>
      </c>
      <c r="R1260" s="16">
        <f>delivered_orders_table[[#This Row],[price]]*delivered_orders_table[[#This Row],[quantity]]</f>
        <v>14518</v>
      </c>
      <c r="V1260">
        <v>15658</v>
      </c>
    </row>
    <row r="1261" spans="1:22" hidden="1" x14ac:dyDescent="0.3">
      <c r="A1261">
        <v>32831133</v>
      </c>
      <c r="B1261">
        <v>191161</v>
      </c>
      <c r="C1261">
        <v>978533</v>
      </c>
      <c r="D1261">
        <v>17050</v>
      </c>
      <c r="E1261">
        <v>2243</v>
      </c>
      <c r="F1261">
        <v>3</v>
      </c>
      <c r="G1261">
        <v>0</v>
      </c>
      <c r="H1261">
        <v>0</v>
      </c>
      <c r="I1261" s="15">
        <v>45342</v>
      </c>
      <c r="J1261" s="11">
        <v>45342</v>
      </c>
      <c r="K1261">
        <v>5</v>
      </c>
      <c r="L1261" t="s">
        <v>62</v>
      </c>
      <c r="M1261" t="s">
        <v>39</v>
      </c>
      <c r="N1261" t="s">
        <v>152</v>
      </c>
      <c r="O1261">
        <v>51150</v>
      </c>
      <c r="P1261" t="s">
        <v>23</v>
      </c>
      <c r="Q1261">
        <v>44421</v>
      </c>
      <c r="R1261" s="16">
        <f>delivered_orders_table[[#This Row],[price]]*delivered_orders_table[[#This Row],[quantity]]</f>
        <v>51150</v>
      </c>
      <c r="V1261">
        <v>10941</v>
      </c>
    </row>
    <row r="1262" spans="1:22" hidden="1" x14ac:dyDescent="0.3">
      <c r="A1262">
        <v>37207628</v>
      </c>
      <c r="B1262">
        <v>191161</v>
      </c>
      <c r="C1262">
        <v>735348</v>
      </c>
      <c r="D1262">
        <v>6323</v>
      </c>
      <c r="E1262">
        <v>2243</v>
      </c>
      <c r="F1262">
        <v>1</v>
      </c>
      <c r="G1262">
        <v>0</v>
      </c>
      <c r="H1262">
        <v>0</v>
      </c>
      <c r="I1262" s="15">
        <v>45329</v>
      </c>
      <c r="J1262" s="11">
        <v>45329</v>
      </c>
      <c r="K1262">
        <v>7</v>
      </c>
      <c r="L1262" t="s">
        <v>312</v>
      </c>
      <c r="M1262" t="s">
        <v>39</v>
      </c>
      <c r="N1262" t="s">
        <v>15</v>
      </c>
      <c r="O1262">
        <v>6323</v>
      </c>
      <c r="P1262" t="s">
        <v>21</v>
      </c>
      <c r="Q1262">
        <v>4080</v>
      </c>
      <c r="R1262" s="16">
        <f>delivered_orders_table[[#This Row],[price]]*delivered_orders_table[[#This Row],[quantity]]</f>
        <v>6323</v>
      </c>
      <c r="V1262">
        <v>16111</v>
      </c>
    </row>
    <row r="1263" spans="1:22" hidden="1" x14ac:dyDescent="0.3">
      <c r="A1263">
        <v>98322292</v>
      </c>
      <c r="B1263">
        <v>191161</v>
      </c>
      <c r="C1263">
        <v>345131</v>
      </c>
      <c r="D1263">
        <v>13314</v>
      </c>
      <c r="E1263">
        <v>2243</v>
      </c>
      <c r="F1263">
        <v>1</v>
      </c>
      <c r="G1263">
        <v>0</v>
      </c>
      <c r="H1263">
        <v>0</v>
      </c>
      <c r="I1263" s="15">
        <v>45340</v>
      </c>
      <c r="J1263" s="11">
        <v>45340</v>
      </c>
      <c r="K1263">
        <v>3</v>
      </c>
      <c r="L1263" t="s">
        <v>280</v>
      </c>
      <c r="M1263" t="s">
        <v>39</v>
      </c>
      <c r="N1263" t="s">
        <v>16</v>
      </c>
      <c r="O1263">
        <v>13314</v>
      </c>
      <c r="P1263" t="s">
        <v>21</v>
      </c>
      <c r="Q1263">
        <v>11071</v>
      </c>
      <c r="R1263" s="16">
        <f>delivered_orders_table[[#This Row],[price]]*delivered_orders_table[[#This Row],[quantity]]</f>
        <v>13314</v>
      </c>
      <c r="V1263">
        <v>33272</v>
      </c>
    </row>
    <row r="1264" spans="1:22" x14ac:dyDescent="0.3">
      <c r="A1264">
        <v>71021210</v>
      </c>
      <c r="B1264">
        <v>876646</v>
      </c>
      <c r="C1264">
        <v>853453</v>
      </c>
      <c r="D1264">
        <v>4595</v>
      </c>
      <c r="E1264">
        <v>14603</v>
      </c>
      <c r="F1264">
        <v>2</v>
      </c>
      <c r="G1264">
        <v>0</v>
      </c>
      <c r="H1264">
        <v>0</v>
      </c>
      <c r="I1264" s="15">
        <v>45328</v>
      </c>
      <c r="J1264" s="11">
        <v>45328</v>
      </c>
      <c r="K1264">
        <v>7</v>
      </c>
      <c r="L1264" t="s">
        <v>538</v>
      </c>
      <c r="M1264" t="s">
        <v>39</v>
      </c>
      <c r="N1264" t="s">
        <v>15</v>
      </c>
      <c r="O1264">
        <v>9190</v>
      </c>
      <c r="P1264" t="s">
        <v>20</v>
      </c>
      <c r="Q1264">
        <v>-20016</v>
      </c>
      <c r="R1264" s="16">
        <f>delivered_orders_table[[#This Row],[price]]*delivered_orders_table[[#This Row],[quantity]]</f>
        <v>9190</v>
      </c>
      <c r="V1264">
        <v>10747</v>
      </c>
    </row>
    <row r="1265" spans="1:22" x14ac:dyDescent="0.3">
      <c r="A1265">
        <v>33326387</v>
      </c>
      <c r="B1265">
        <v>876646</v>
      </c>
      <c r="C1265">
        <v>655251</v>
      </c>
      <c r="D1265">
        <v>18818</v>
      </c>
      <c r="E1265">
        <v>14603</v>
      </c>
      <c r="F1265">
        <v>3</v>
      </c>
      <c r="G1265">
        <v>0</v>
      </c>
      <c r="H1265">
        <v>0</v>
      </c>
      <c r="I1265" s="15">
        <v>45333</v>
      </c>
      <c r="J1265" s="11">
        <v>45333</v>
      </c>
      <c r="K1265">
        <v>6</v>
      </c>
      <c r="L1265" t="s">
        <v>111</v>
      </c>
      <c r="M1265" t="s">
        <v>39</v>
      </c>
      <c r="N1265" t="s">
        <v>15</v>
      </c>
      <c r="O1265">
        <v>56454</v>
      </c>
      <c r="P1265" t="s">
        <v>20</v>
      </c>
      <c r="Q1265">
        <v>12645</v>
      </c>
      <c r="R1265" s="16">
        <f>delivered_orders_table[[#This Row],[price]]*delivered_orders_table[[#This Row],[quantity]]</f>
        <v>56454</v>
      </c>
      <c r="V1265">
        <v>6368</v>
      </c>
    </row>
    <row r="1266" spans="1:22" x14ac:dyDescent="0.3">
      <c r="A1266">
        <v>25932563</v>
      </c>
      <c r="B1266">
        <v>876646</v>
      </c>
      <c r="C1266">
        <v>472427</v>
      </c>
      <c r="D1266">
        <v>14448</v>
      </c>
      <c r="E1266">
        <v>14603</v>
      </c>
      <c r="F1266">
        <v>1</v>
      </c>
      <c r="G1266">
        <v>0</v>
      </c>
      <c r="H1266">
        <v>0</v>
      </c>
      <c r="I1266" s="15">
        <v>45344</v>
      </c>
      <c r="J1266" s="11">
        <v>45344</v>
      </c>
      <c r="K1266">
        <v>4</v>
      </c>
      <c r="L1266" t="s">
        <v>271</v>
      </c>
      <c r="M1266" t="s">
        <v>39</v>
      </c>
      <c r="N1266" t="s">
        <v>16</v>
      </c>
      <c r="O1266">
        <v>14448</v>
      </c>
      <c r="P1266" t="s">
        <v>21</v>
      </c>
      <c r="Q1266">
        <v>-155</v>
      </c>
      <c r="R1266" s="16">
        <f>delivered_orders_table[[#This Row],[price]]*delivered_orders_table[[#This Row],[quantity]]</f>
        <v>14448</v>
      </c>
      <c r="V1266">
        <v>18463</v>
      </c>
    </row>
    <row r="1267" spans="1:22" x14ac:dyDescent="0.3">
      <c r="A1267">
        <v>41541166</v>
      </c>
      <c r="B1267">
        <v>876646</v>
      </c>
      <c r="C1267">
        <v>596737</v>
      </c>
      <c r="D1267">
        <v>961</v>
      </c>
      <c r="E1267">
        <v>14603</v>
      </c>
      <c r="F1267">
        <v>2</v>
      </c>
      <c r="G1267">
        <v>96.1</v>
      </c>
      <c r="H1267">
        <v>5</v>
      </c>
      <c r="I1267" s="15">
        <v>45328</v>
      </c>
      <c r="J1267" s="11">
        <v>45328</v>
      </c>
      <c r="K1267">
        <v>7</v>
      </c>
      <c r="L1267" t="s">
        <v>538</v>
      </c>
      <c r="M1267" t="s">
        <v>39</v>
      </c>
      <c r="N1267" t="s">
        <v>15</v>
      </c>
      <c r="O1267">
        <v>1825.9</v>
      </c>
      <c r="P1267" t="s">
        <v>22</v>
      </c>
      <c r="Q1267">
        <v>-27380.1</v>
      </c>
      <c r="R1267" s="16">
        <f>delivered_orders_table[[#This Row],[price]]*delivered_orders_table[[#This Row],[quantity]]</f>
        <v>1922</v>
      </c>
      <c r="V1267">
        <v>13052</v>
      </c>
    </row>
    <row r="1268" spans="1:22" x14ac:dyDescent="0.3">
      <c r="A1268">
        <v>24821786</v>
      </c>
      <c r="B1268">
        <v>876646</v>
      </c>
      <c r="C1268">
        <v>327885</v>
      </c>
      <c r="D1268">
        <v>1831</v>
      </c>
      <c r="E1268">
        <v>14603</v>
      </c>
      <c r="F1268">
        <v>3</v>
      </c>
      <c r="G1268">
        <v>274.64999999999998</v>
      </c>
      <c r="H1268">
        <v>5</v>
      </c>
      <c r="I1268" s="15">
        <v>45333</v>
      </c>
      <c r="J1268" s="11">
        <v>45333</v>
      </c>
      <c r="K1268">
        <v>3</v>
      </c>
      <c r="L1268" t="s">
        <v>312</v>
      </c>
      <c r="M1268" t="s">
        <v>39</v>
      </c>
      <c r="N1268" t="s">
        <v>15</v>
      </c>
      <c r="O1268">
        <v>5218.3500000000004</v>
      </c>
      <c r="P1268" t="s">
        <v>22</v>
      </c>
      <c r="Q1268">
        <v>-38590.65</v>
      </c>
      <c r="R1268" s="16">
        <f>delivered_orders_table[[#This Row],[price]]*delivered_orders_table[[#This Row],[quantity]]</f>
        <v>5493</v>
      </c>
      <c r="V1268">
        <v>8947</v>
      </c>
    </row>
    <row r="1269" spans="1:22" x14ac:dyDescent="0.3">
      <c r="A1269">
        <v>53334226</v>
      </c>
      <c r="B1269">
        <v>876646</v>
      </c>
      <c r="C1269">
        <v>618582</v>
      </c>
      <c r="D1269">
        <v>4158</v>
      </c>
      <c r="E1269">
        <v>14603</v>
      </c>
      <c r="F1269">
        <v>1</v>
      </c>
      <c r="G1269">
        <v>0</v>
      </c>
      <c r="H1269">
        <v>0</v>
      </c>
      <c r="I1269" s="15">
        <v>45343</v>
      </c>
      <c r="J1269" s="11">
        <v>45343</v>
      </c>
      <c r="K1269">
        <v>5</v>
      </c>
      <c r="L1269" t="s">
        <v>271</v>
      </c>
      <c r="M1269" t="s">
        <v>39</v>
      </c>
      <c r="N1269" t="s">
        <v>16</v>
      </c>
      <c r="O1269">
        <v>4158</v>
      </c>
      <c r="P1269" t="s">
        <v>21</v>
      </c>
      <c r="Q1269">
        <v>-10445</v>
      </c>
      <c r="R1269" s="16">
        <f>delivered_orders_table[[#This Row],[price]]*delivered_orders_table[[#This Row],[quantity]]</f>
        <v>4158</v>
      </c>
      <c r="V1269">
        <v>11904</v>
      </c>
    </row>
    <row r="1270" spans="1:22" hidden="1" x14ac:dyDescent="0.3">
      <c r="A1270">
        <v>35095571</v>
      </c>
      <c r="B1270">
        <v>126225</v>
      </c>
      <c r="C1270">
        <v>726806</v>
      </c>
      <c r="D1270">
        <v>2262</v>
      </c>
      <c r="E1270">
        <v>4833</v>
      </c>
      <c r="F1270">
        <v>1</v>
      </c>
      <c r="G1270">
        <v>226.2</v>
      </c>
      <c r="H1270">
        <v>10</v>
      </c>
      <c r="I1270" s="15">
        <v>45344</v>
      </c>
      <c r="J1270" s="11">
        <v>45344</v>
      </c>
      <c r="K1270">
        <v>2</v>
      </c>
      <c r="L1270" t="s">
        <v>61</v>
      </c>
      <c r="M1270" t="s">
        <v>39</v>
      </c>
      <c r="N1270" t="s">
        <v>18</v>
      </c>
      <c r="O1270">
        <v>2035.8</v>
      </c>
      <c r="P1270" t="s">
        <v>23</v>
      </c>
      <c r="Q1270">
        <v>-2797.2</v>
      </c>
      <c r="R1270" s="16">
        <f>delivered_orders_table[[#This Row],[price]]*delivered_orders_table[[#This Row],[quantity]]</f>
        <v>2262</v>
      </c>
      <c r="V1270">
        <v>11496</v>
      </c>
    </row>
    <row r="1271" spans="1:22" hidden="1" x14ac:dyDescent="0.3">
      <c r="A1271">
        <v>15294153</v>
      </c>
      <c r="B1271">
        <v>126225</v>
      </c>
      <c r="C1271">
        <v>280832</v>
      </c>
      <c r="D1271">
        <v>14672</v>
      </c>
      <c r="E1271">
        <v>4833</v>
      </c>
      <c r="F1271">
        <v>2</v>
      </c>
      <c r="G1271">
        <v>0</v>
      </c>
      <c r="H1271">
        <v>0</v>
      </c>
      <c r="I1271" s="15">
        <v>45333</v>
      </c>
      <c r="J1271" s="11">
        <v>45333</v>
      </c>
      <c r="K1271">
        <v>7</v>
      </c>
      <c r="L1271" t="s">
        <v>313</v>
      </c>
      <c r="M1271" t="s">
        <v>39</v>
      </c>
      <c r="N1271" t="s">
        <v>15</v>
      </c>
      <c r="O1271">
        <v>29344</v>
      </c>
      <c r="P1271" t="s">
        <v>20</v>
      </c>
      <c r="Q1271">
        <v>19678</v>
      </c>
      <c r="R1271" s="16">
        <f>delivered_orders_table[[#This Row],[price]]*delivered_orders_table[[#This Row],[quantity]]</f>
        <v>29344</v>
      </c>
      <c r="V1271">
        <v>13460</v>
      </c>
    </row>
    <row r="1272" spans="1:22" hidden="1" x14ac:dyDescent="0.3">
      <c r="A1272">
        <v>31139813</v>
      </c>
      <c r="B1272">
        <v>126225</v>
      </c>
      <c r="C1272">
        <v>392818</v>
      </c>
      <c r="D1272">
        <v>5492</v>
      </c>
      <c r="E1272">
        <v>4833</v>
      </c>
      <c r="F1272">
        <v>2</v>
      </c>
      <c r="G1272">
        <v>2196.8000000000002</v>
      </c>
      <c r="H1272">
        <v>20</v>
      </c>
      <c r="I1272" s="15">
        <v>45326</v>
      </c>
      <c r="J1272" s="11">
        <v>45326</v>
      </c>
      <c r="K1272">
        <v>2</v>
      </c>
      <c r="L1272" t="s">
        <v>297</v>
      </c>
      <c r="M1272" t="s">
        <v>39</v>
      </c>
      <c r="N1272" t="s">
        <v>16</v>
      </c>
      <c r="O1272">
        <v>8787.2000000000007</v>
      </c>
      <c r="P1272" t="s">
        <v>21</v>
      </c>
      <c r="Q1272">
        <v>-878.8</v>
      </c>
      <c r="R1272" s="16">
        <f>delivered_orders_table[[#This Row],[price]]*delivered_orders_table[[#This Row],[quantity]]</f>
        <v>10984</v>
      </c>
      <c r="V1272">
        <v>18695</v>
      </c>
    </row>
    <row r="1273" spans="1:22" hidden="1" x14ac:dyDescent="0.3">
      <c r="A1273">
        <v>87949714</v>
      </c>
      <c r="B1273">
        <v>126225</v>
      </c>
      <c r="C1273">
        <v>326395</v>
      </c>
      <c r="D1273">
        <v>11178</v>
      </c>
      <c r="E1273">
        <v>4833</v>
      </c>
      <c r="F1273">
        <v>1</v>
      </c>
      <c r="G1273">
        <v>0</v>
      </c>
      <c r="H1273">
        <v>0</v>
      </c>
      <c r="I1273" s="15">
        <v>45332</v>
      </c>
      <c r="J1273" s="11">
        <v>45332</v>
      </c>
      <c r="K1273">
        <v>5</v>
      </c>
      <c r="L1273" t="s">
        <v>409</v>
      </c>
      <c r="M1273" t="s">
        <v>39</v>
      </c>
      <c r="N1273" t="s">
        <v>15</v>
      </c>
      <c r="O1273">
        <v>11178</v>
      </c>
      <c r="P1273" t="s">
        <v>20</v>
      </c>
      <c r="Q1273">
        <v>6345</v>
      </c>
      <c r="R1273" s="16">
        <f>delivered_orders_table[[#This Row],[price]]*delivered_orders_table[[#This Row],[quantity]]</f>
        <v>11178</v>
      </c>
      <c r="V1273">
        <v>17826</v>
      </c>
    </row>
    <row r="1274" spans="1:22" hidden="1" x14ac:dyDescent="0.3">
      <c r="A1274">
        <v>20606094</v>
      </c>
      <c r="B1274">
        <v>126225</v>
      </c>
      <c r="C1274">
        <v>361395</v>
      </c>
      <c r="D1274">
        <v>2342</v>
      </c>
      <c r="E1274">
        <v>4833</v>
      </c>
      <c r="F1274">
        <v>1</v>
      </c>
      <c r="G1274">
        <v>0</v>
      </c>
      <c r="H1274">
        <v>0</v>
      </c>
      <c r="I1274" s="15">
        <v>45329</v>
      </c>
      <c r="J1274" s="11">
        <v>45329</v>
      </c>
      <c r="K1274">
        <v>6</v>
      </c>
      <c r="L1274" t="s">
        <v>538</v>
      </c>
      <c r="M1274" t="s">
        <v>39</v>
      </c>
      <c r="N1274" t="s">
        <v>16</v>
      </c>
      <c r="O1274">
        <v>2342</v>
      </c>
      <c r="P1274" t="s">
        <v>21</v>
      </c>
      <c r="Q1274">
        <v>-2491</v>
      </c>
      <c r="R1274" s="16">
        <f>delivered_orders_table[[#This Row],[price]]*delivered_orders_table[[#This Row],[quantity]]</f>
        <v>2342</v>
      </c>
      <c r="V1274">
        <v>19696</v>
      </c>
    </row>
    <row r="1275" spans="1:22" hidden="1" x14ac:dyDescent="0.3">
      <c r="A1275">
        <v>82016510</v>
      </c>
      <c r="B1275">
        <v>126225</v>
      </c>
      <c r="C1275">
        <v>981828</v>
      </c>
      <c r="D1275">
        <v>15198</v>
      </c>
      <c r="E1275">
        <v>4833</v>
      </c>
      <c r="F1275">
        <v>2</v>
      </c>
      <c r="G1275">
        <v>0</v>
      </c>
      <c r="H1275">
        <v>0</v>
      </c>
      <c r="I1275" s="15">
        <v>45344</v>
      </c>
      <c r="J1275" s="11">
        <v>45344</v>
      </c>
      <c r="K1275">
        <v>6</v>
      </c>
      <c r="L1275" t="s">
        <v>281</v>
      </c>
      <c r="M1275" t="s">
        <v>39</v>
      </c>
      <c r="N1275" t="s">
        <v>17</v>
      </c>
      <c r="O1275">
        <v>30396</v>
      </c>
      <c r="P1275" t="s">
        <v>20</v>
      </c>
      <c r="Q1275">
        <v>20730</v>
      </c>
      <c r="R1275" s="16">
        <f>delivered_orders_table[[#This Row],[price]]*delivered_orders_table[[#This Row],[quantity]]</f>
        <v>30396</v>
      </c>
      <c r="V1275">
        <v>27232</v>
      </c>
    </row>
    <row r="1276" spans="1:22" hidden="1" x14ac:dyDescent="0.3">
      <c r="A1276">
        <v>43646722</v>
      </c>
      <c r="B1276">
        <v>246316</v>
      </c>
      <c r="C1276">
        <v>906357</v>
      </c>
      <c r="D1276">
        <v>10403</v>
      </c>
      <c r="E1276">
        <v>13689</v>
      </c>
      <c r="F1276">
        <v>4</v>
      </c>
      <c r="G1276">
        <v>2080.6</v>
      </c>
      <c r="H1276">
        <v>5</v>
      </c>
      <c r="I1276" s="15">
        <v>45344</v>
      </c>
      <c r="J1276" s="11">
        <v>45344</v>
      </c>
      <c r="K1276">
        <v>2</v>
      </c>
      <c r="L1276" t="s">
        <v>61</v>
      </c>
      <c r="M1276" t="s">
        <v>39</v>
      </c>
      <c r="N1276" t="s">
        <v>15</v>
      </c>
      <c r="O1276">
        <v>39531.4</v>
      </c>
      <c r="P1276" t="s">
        <v>23</v>
      </c>
      <c r="Q1276">
        <v>-15224.6</v>
      </c>
      <c r="R1276" s="16">
        <f>delivered_orders_table[[#This Row],[price]]*delivered_orders_table[[#This Row],[quantity]]</f>
        <v>41612</v>
      </c>
      <c r="V1276">
        <v>45600</v>
      </c>
    </row>
    <row r="1277" spans="1:22" hidden="1" x14ac:dyDescent="0.3">
      <c r="A1277">
        <v>81600831</v>
      </c>
      <c r="B1277">
        <v>246316</v>
      </c>
      <c r="C1277">
        <v>682732</v>
      </c>
      <c r="D1277">
        <v>1238</v>
      </c>
      <c r="E1277">
        <v>13689</v>
      </c>
      <c r="F1277">
        <v>3</v>
      </c>
      <c r="G1277">
        <v>185.7</v>
      </c>
      <c r="H1277">
        <v>5</v>
      </c>
      <c r="I1277" s="15">
        <v>45325</v>
      </c>
      <c r="J1277" s="11">
        <v>45325</v>
      </c>
      <c r="K1277">
        <v>4</v>
      </c>
      <c r="L1277" t="s">
        <v>204</v>
      </c>
      <c r="M1277" t="s">
        <v>39</v>
      </c>
      <c r="N1277" t="s">
        <v>152</v>
      </c>
      <c r="O1277">
        <v>3528.3</v>
      </c>
      <c r="P1277" t="s">
        <v>21</v>
      </c>
      <c r="Q1277">
        <v>-37538.699999999997</v>
      </c>
      <c r="R1277" s="16">
        <f>delivered_orders_table[[#This Row],[price]]*delivered_orders_table[[#This Row],[quantity]]</f>
        <v>3714</v>
      </c>
      <c r="V1277">
        <v>49914</v>
      </c>
    </row>
    <row r="1278" spans="1:22" hidden="1" x14ac:dyDescent="0.3">
      <c r="A1278">
        <v>37592422</v>
      </c>
      <c r="B1278">
        <v>246316</v>
      </c>
      <c r="C1278">
        <v>419162</v>
      </c>
      <c r="D1278">
        <v>11047</v>
      </c>
      <c r="E1278">
        <v>13689</v>
      </c>
      <c r="F1278">
        <v>1</v>
      </c>
      <c r="G1278">
        <v>552.35</v>
      </c>
      <c r="H1278">
        <v>5</v>
      </c>
      <c r="I1278" s="15">
        <v>45340</v>
      </c>
      <c r="J1278" s="11">
        <v>45340</v>
      </c>
      <c r="K1278">
        <v>4</v>
      </c>
      <c r="L1278" t="s">
        <v>410</v>
      </c>
      <c r="M1278" t="s">
        <v>39</v>
      </c>
      <c r="N1278" t="s">
        <v>16</v>
      </c>
      <c r="O1278">
        <v>10494.65</v>
      </c>
      <c r="P1278" t="s">
        <v>21</v>
      </c>
      <c r="Q1278">
        <v>-3194.35</v>
      </c>
      <c r="R1278" s="16">
        <f>delivered_orders_table[[#This Row],[price]]*delivered_orders_table[[#This Row],[quantity]]</f>
        <v>11047</v>
      </c>
      <c r="V1278">
        <v>12702</v>
      </c>
    </row>
    <row r="1279" spans="1:22" hidden="1" x14ac:dyDescent="0.3">
      <c r="A1279">
        <v>77796914</v>
      </c>
      <c r="B1279">
        <v>246316</v>
      </c>
      <c r="C1279">
        <v>579167</v>
      </c>
      <c r="D1279">
        <v>13048</v>
      </c>
      <c r="E1279">
        <v>13689</v>
      </c>
      <c r="F1279">
        <v>1</v>
      </c>
      <c r="G1279">
        <v>1957.2</v>
      </c>
      <c r="H1279">
        <v>15</v>
      </c>
      <c r="I1279" s="15">
        <v>45327</v>
      </c>
      <c r="J1279" s="11">
        <v>45327</v>
      </c>
      <c r="K1279">
        <v>7</v>
      </c>
      <c r="L1279" t="s">
        <v>309</v>
      </c>
      <c r="M1279" t="s">
        <v>39</v>
      </c>
      <c r="N1279" t="s">
        <v>15</v>
      </c>
      <c r="O1279">
        <v>11090.8</v>
      </c>
      <c r="P1279" t="s">
        <v>24</v>
      </c>
      <c r="Q1279">
        <v>-2598.1999999999998</v>
      </c>
      <c r="R1279" s="16">
        <f>delivered_orders_table[[#This Row],[price]]*delivered_orders_table[[#This Row],[quantity]]</f>
        <v>13048</v>
      </c>
      <c r="V1279">
        <v>4554</v>
      </c>
    </row>
    <row r="1280" spans="1:22" hidden="1" x14ac:dyDescent="0.3">
      <c r="A1280">
        <v>69862640</v>
      </c>
      <c r="B1280">
        <v>246316</v>
      </c>
      <c r="C1280">
        <v>559946</v>
      </c>
      <c r="D1280">
        <v>11101</v>
      </c>
      <c r="E1280">
        <v>13689</v>
      </c>
      <c r="F1280">
        <v>2</v>
      </c>
      <c r="G1280">
        <v>0</v>
      </c>
      <c r="H1280">
        <v>0</v>
      </c>
      <c r="I1280" s="15">
        <v>45332</v>
      </c>
      <c r="J1280" s="11">
        <v>45332</v>
      </c>
      <c r="K1280">
        <v>2</v>
      </c>
      <c r="L1280" t="s">
        <v>309</v>
      </c>
      <c r="M1280" t="s">
        <v>39</v>
      </c>
      <c r="N1280" t="s">
        <v>15</v>
      </c>
      <c r="O1280">
        <v>22202</v>
      </c>
      <c r="P1280" t="s">
        <v>20</v>
      </c>
      <c r="Q1280">
        <v>-5176</v>
      </c>
      <c r="R1280" s="16">
        <f>delivered_orders_table[[#This Row],[price]]*delivered_orders_table[[#This Row],[quantity]]</f>
        <v>22202</v>
      </c>
      <c r="V1280">
        <v>3974</v>
      </c>
    </row>
    <row r="1281" spans="1:22" hidden="1" x14ac:dyDescent="0.3">
      <c r="A1281">
        <v>63415303</v>
      </c>
      <c r="B1281">
        <v>246316</v>
      </c>
      <c r="C1281">
        <v>387401</v>
      </c>
      <c r="D1281">
        <v>8890</v>
      </c>
      <c r="E1281">
        <v>13689</v>
      </c>
      <c r="F1281">
        <v>1</v>
      </c>
      <c r="G1281">
        <v>0</v>
      </c>
      <c r="H1281">
        <v>0</v>
      </c>
      <c r="I1281" s="15">
        <v>45326</v>
      </c>
      <c r="J1281" s="11">
        <v>45326</v>
      </c>
      <c r="K1281">
        <v>4</v>
      </c>
      <c r="L1281" t="s">
        <v>360</v>
      </c>
      <c r="M1281" t="s">
        <v>39</v>
      </c>
      <c r="N1281" t="s">
        <v>16</v>
      </c>
      <c r="O1281">
        <v>8890</v>
      </c>
      <c r="P1281" t="s">
        <v>20</v>
      </c>
      <c r="Q1281">
        <v>-4799</v>
      </c>
      <c r="R1281" s="16">
        <f>delivered_orders_table[[#This Row],[price]]*delivered_orders_table[[#This Row],[quantity]]</f>
        <v>8890</v>
      </c>
      <c r="V1281">
        <v>12946</v>
      </c>
    </row>
    <row r="1282" spans="1:22" hidden="1" x14ac:dyDescent="0.3">
      <c r="A1282">
        <v>52476240</v>
      </c>
      <c r="B1282">
        <v>246316</v>
      </c>
      <c r="C1282">
        <v>955185</v>
      </c>
      <c r="D1282">
        <v>5648</v>
      </c>
      <c r="E1282">
        <v>13689</v>
      </c>
      <c r="F1282">
        <v>1</v>
      </c>
      <c r="G1282">
        <v>282.39999999999998</v>
      </c>
      <c r="H1282">
        <v>5</v>
      </c>
      <c r="I1282" s="15">
        <v>45319</v>
      </c>
      <c r="J1282" s="11">
        <v>45319</v>
      </c>
      <c r="K1282">
        <v>4</v>
      </c>
      <c r="L1282" t="s">
        <v>195</v>
      </c>
      <c r="M1282" t="s">
        <v>39</v>
      </c>
      <c r="N1282" t="s">
        <v>15</v>
      </c>
      <c r="O1282">
        <v>5365.6</v>
      </c>
      <c r="P1282" t="s">
        <v>22</v>
      </c>
      <c r="Q1282">
        <v>-8323.4</v>
      </c>
      <c r="R1282" s="16">
        <f>delivered_orders_table[[#This Row],[price]]*delivered_orders_table[[#This Row],[quantity]]</f>
        <v>5648</v>
      </c>
      <c r="V1282">
        <v>1312</v>
      </c>
    </row>
    <row r="1283" spans="1:22" hidden="1" x14ac:dyDescent="0.3">
      <c r="A1283">
        <v>27231111</v>
      </c>
      <c r="B1283">
        <v>207473</v>
      </c>
      <c r="C1283">
        <v>628705</v>
      </c>
      <c r="D1283">
        <v>12374</v>
      </c>
      <c r="E1283">
        <v>7043</v>
      </c>
      <c r="F1283">
        <v>1</v>
      </c>
      <c r="G1283">
        <v>1237.4000000000001</v>
      </c>
      <c r="H1283">
        <v>10</v>
      </c>
      <c r="I1283" s="15">
        <v>45337</v>
      </c>
      <c r="J1283" s="11">
        <v>45337</v>
      </c>
      <c r="K1283">
        <v>2</v>
      </c>
      <c r="L1283" t="s">
        <v>111</v>
      </c>
      <c r="M1283" t="s">
        <v>39</v>
      </c>
      <c r="N1283" t="s">
        <v>16</v>
      </c>
      <c r="O1283">
        <v>11136.6</v>
      </c>
      <c r="P1283" t="s">
        <v>22</v>
      </c>
      <c r="Q1283">
        <v>4093.6</v>
      </c>
      <c r="R1283" s="16">
        <f>delivered_orders_table[[#This Row],[price]]*delivered_orders_table[[#This Row],[quantity]]</f>
        <v>12374</v>
      </c>
      <c r="V1283">
        <v>6561</v>
      </c>
    </row>
    <row r="1284" spans="1:22" hidden="1" x14ac:dyDescent="0.3">
      <c r="A1284">
        <v>36764927</v>
      </c>
      <c r="B1284">
        <v>207473</v>
      </c>
      <c r="C1284">
        <v>887603</v>
      </c>
      <c r="D1284">
        <v>5893</v>
      </c>
      <c r="E1284">
        <v>7043</v>
      </c>
      <c r="F1284">
        <v>1</v>
      </c>
      <c r="G1284">
        <v>589.29999999999995</v>
      </c>
      <c r="H1284">
        <v>10</v>
      </c>
      <c r="I1284" s="15">
        <v>45329</v>
      </c>
      <c r="J1284" s="11">
        <v>45329</v>
      </c>
      <c r="K1284">
        <v>6</v>
      </c>
      <c r="L1284" t="s">
        <v>538</v>
      </c>
      <c r="M1284" t="s">
        <v>39</v>
      </c>
      <c r="N1284" t="s">
        <v>18</v>
      </c>
      <c r="O1284">
        <v>5303.7</v>
      </c>
      <c r="P1284" t="s">
        <v>20</v>
      </c>
      <c r="Q1284">
        <v>-1739.3</v>
      </c>
      <c r="R1284" s="16">
        <f>delivered_orders_table[[#This Row],[price]]*delivered_orders_table[[#This Row],[quantity]]</f>
        <v>5893</v>
      </c>
      <c r="V1284">
        <v>18750</v>
      </c>
    </row>
    <row r="1285" spans="1:22" hidden="1" x14ac:dyDescent="0.3">
      <c r="A1285">
        <v>53771998</v>
      </c>
      <c r="B1285">
        <v>207473</v>
      </c>
      <c r="C1285">
        <v>916412</v>
      </c>
      <c r="D1285">
        <v>11756</v>
      </c>
      <c r="E1285">
        <v>7043</v>
      </c>
      <c r="F1285">
        <v>2</v>
      </c>
      <c r="G1285">
        <v>0</v>
      </c>
      <c r="H1285">
        <v>0</v>
      </c>
      <c r="I1285" s="15">
        <v>45319</v>
      </c>
      <c r="J1285" s="11">
        <v>45319</v>
      </c>
      <c r="K1285">
        <v>7</v>
      </c>
      <c r="L1285" t="s">
        <v>386</v>
      </c>
      <c r="M1285" t="s">
        <v>39</v>
      </c>
      <c r="N1285" t="s">
        <v>17</v>
      </c>
      <c r="O1285">
        <v>23512</v>
      </c>
      <c r="P1285" t="s">
        <v>21</v>
      </c>
      <c r="Q1285">
        <v>9426</v>
      </c>
      <c r="R1285" s="16">
        <f>delivered_orders_table[[#This Row],[price]]*delivered_orders_table[[#This Row],[quantity]]</f>
        <v>23512</v>
      </c>
      <c r="V1285">
        <v>3297</v>
      </c>
    </row>
    <row r="1286" spans="1:22" hidden="1" x14ac:dyDescent="0.3">
      <c r="A1286">
        <v>60142505</v>
      </c>
      <c r="B1286">
        <v>207473</v>
      </c>
      <c r="C1286">
        <v>546265</v>
      </c>
      <c r="D1286">
        <v>14743</v>
      </c>
      <c r="E1286">
        <v>7043</v>
      </c>
      <c r="F1286">
        <v>1</v>
      </c>
      <c r="G1286">
        <v>2948.6</v>
      </c>
      <c r="H1286">
        <v>20</v>
      </c>
      <c r="I1286" s="15">
        <v>45344</v>
      </c>
      <c r="J1286" s="11">
        <v>45344</v>
      </c>
      <c r="K1286">
        <v>5</v>
      </c>
      <c r="L1286" t="s">
        <v>460</v>
      </c>
      <c r="M1286" t="s">
        <v>39</v>
      </c>
      <c r="N1286" t="s">
        <v>15</v>
      </c>
      <c r="O1286">
        <v>11794.4</v>
      </c>
      <c r="P1286" t="s">
        <v>21</v>
      </c>
      <c r="Q1286">
        <v>4751.3999999999996</v>
      </c>
      <c r="R1286" s="16">
        <f>delivered_orders_table[[#This Row],[price]]*delivered_orders_table[[#This Row],[quantity]]</f>
        <v>14743</v>
      </c>
      <c r="V1286">
        <v>4170</v>
      </c>
    </row>
    <row r="1287" spans="1:22" hidden="1" x14ac:dyDescent="0.3">
      <c r="A1287">
        <v>23951801</v>
      </c>
      <c r="B1287">
        <v>207473</v>
      </c>
      <c r="C1287">
        <v>489511</v>
      </c>
      <c r="D1287">
        <v>3967</v>
      </c>
      <c r="E1287">
        <v>7043</v>
      </c>
      <c r="F1287">
        <v>2</v>
      </c>
      <c r="G1287">
        <v>0</v>
      </c>
      <c r="H1287">
        <v>0</v>
      </c>
      <c r="I1287" s="15">
        <v>45341</v>
      </c>
      <c r="J1287" s="11">
        <v>45341</v>
      </c>
      <c r="K1287">
        <v>7</v>
      </c>
      <c r="L1287" t="s">
        <v>271</v>
      </c>
      <c r="M1287" t="s">
        <v>39</v>
      </c>
      <c r="N1287" t="s">
        <v>17</v>
      </c>
      <c r="O1287">
        <v>7934</v>
      </c>
      <c r="P1287" t="s">
        <v>21</v>
      </c>
      <c r="Q1287">
        <v>-6152</v>
      </c>
      <c r="R1287" s="16">
        <f>delivered_orders_table[[#This Row],[price]]*delivered_orders_table[[#This Row],[quantity]]</f>
        <v>7934</v>
      </c>
      <c r="V1287">
        <v>19074</v>
      </c>
    </row>
    <row r="1288" spans="1:22" hidden="1" x14ac:dyDescent="0.3">
      <c r="A1288">
        <v>96519508</v>
      </c>
      <c r="B1288">
        <v>207473</v>
      </c>
      <c r="C1288">
        <v>778923</v>
      </c>
      <c r="D1288">
        <v>19358</v>
      </c>
      <c r="E1288">
        <v>7043</v>
      </c>
      <c r="F1288">
        <v>1</v>
      </c>
      <c r="G1288">
        <v>0</v>
      </c>
      <c r="H1288">
        <v>0</v>
      </c>
      <c r="I1288" s="15">
        <v>45320</v>
      </c>
      <c r="J1288" s="11">
        <v>45320</v>
      </c>
      <c r="K1288">
        <v>7</v>
      </c>
      <c r="L1288" t="s">
        <v>362</v>
      </c>
      <c r="M1288" t="s">
        <v>39</v>
      </c>
      <c r="N1288" t="s">
        <v>15</v>
      </c>
      <c r="O1288">
        <v>19358</v>
      </c>
      <c r="P1288" t="s">
        <v>22</v>
      </c>
      <c r="Q1288">
        <v>12315</v>
      </c>
      <c r="R1288" s="16">
        <f>delivered_orders_table[[#This Row],[price]]*delivered_orders_table[[#This Row],[quantity]]</f>
        <v>19358</v>
      </c>
      <c r="V1288">
        <v>6426</v>
      </c>
    </row>
    <row r="1289" spans="1:22" hidden="1" x14ac:dyDescent="0.3">
      <c r="A1289">
        <v>45833216</v>
      </c>
      <c r="B1289">
        <v>216739</v>
      </c>
      <c r="C1289">
        <v>613477</v>
      </c>
      <c r="D1289">
        <v>17263</v>
      </c>
      <c r="E1289">
        <v>3047</v>
      </c>
      <c r="F1289">
        <v>1</v>
      </c>
      <c r="G1289">
        <v>0</v>
      </c>
      <c r="H1289">
        <v>0</v>
      </c>
      <c r="I1289" s="15">
        <v>45335</v>
      </c>
      <c r="J1289" s="11">
        <v>45335</v>
      </c>
      <c r="K1289">
        <v>5</v>
      </c>
      <c r="L1289" t="s">
        <v>313</v>
      </c>
      <c r="M1289" t="s">
        <v>39</v>
      </c>
      <c r="N1289" t="s">
        <v>17</v>
      </c>
      <c r="O1289">
        <v>17263</v>
      </c>
      <c r="P1289" t="s">
        <v>20</v>
      </c>
      <c r="Q1289">
        <v>14216</v>
      </c>
      <c r="R1289" s="16">
        <f>delivered_orders_table[[#This Row],[price]]*delivered_orders_table[[#This Row],[quantity]]</f>
        <v>17263</v>
      </c>
      <c r="V1289">
        <v>18876</v>
      </c>
    </row>
    <row r="1290" spans="1:22" hidden="1" x14ac:dyDescent="0.3">
      <c r="A1290">
        <v>78227936</v>
      </c>
      <c r="B1290">
        <v>216739</v>
      </c>
      <c r="C1290">
        <v>501659</v>
      </c>
      <c r="D1290">
        <v>6637</v>
      </c>
      <c r="E1290">
        <v>3047</v>
      </c>
      <c r="F1290">
        <v>1</v>
      </c>
      <c r="G1290">
        <v>0</v>
      </c>
      <c r="H1290">
        <v>0</v>
      </c>
      <c r="I1290" s="15">
        <v>45338</v>
      </c>
      <c r="J1290" s="11">
        <v>45338</v>
      </c>
      <c r="K1290">
        <v>4</v>
      </c>
      <c r="L1290" t="s">
        <v>109</v>
      </c>
      <c r="M1290" t="s">
        <v>39</v>
      </c>
      <c r="N1290" t="s">
        <v>15</v>
      </c>
      <c r="O1290">
        <v>6637</v>
      </c>
      <c r="P1290" t="s">
        <v>21</v>
      </c>
      <c r="Q1290">
        <v>3590</v>
      </c>
      <c r="R1290" s="16">
        <f>delivered_orders_table[[#This Row],[price]]*delivered_orders_table[[#This Row],[quantity]]</f>
        <v>6637</v>
      </c>
      <c r="V1290">
        <v>43144</v>
      </c>
    </row>
    <row r="1291" spans="1:22" hidden="1" x14ac:dyDescent="0.3">
      <c r="A1291">
        <v>11562947</v>
      </c>
      <c r="B1291">
        <v>216739</v>
      </c>
      <c r="C1291">
        <v>576712</v>
      </c>
      <c r="D1291">
        <v>597</v>
      </c>
      <c r="E1291">
        <v>3047</v>
      </c>
      <c r="F1291">
        <v>3</v>
      </c>
      <c r="G1291">
        <v>89.55</v>
      </c>
      <c r="H1291">
        <v>5</v>
      </c>
      <c r="I1291" s="15">
        <v>45327</v>
      </c>
      <c r="J1291" s="11">
        <v>45327</v>
      </c>
      <c r="K1291">
        <v>4</v>
      </c>
      <c r="L1291" t="s">
        <v>301</v>
      </c>
      <c r="M1291" t="s">
        <v>39</v>
      </c>
      <c r="N1291" t="s">
        <v>18</v>
      </c>
      <c r="O1291">
        <v>1701.45</v>
      </c>
      <c r="P1291" t="s">
        <v>23</v>
      </c>
      <c r="Q1291">
        <v>-7439.55</v>
      </c>
      <c r="R1291" s="16">
        <f>delivered_orders_table[[#This Row],[price]]*delivered_orders_table[[#This Row],[quantity]]</f>
        <v>1791</v>
      </c>
      <c r="V1291">
        <v>34924</v>
      </c>
    </row>
    <row r="1292" spans="1:22" hidden="1" x14ac:dyDescent="0.3">
      <c r="A1292">
        <v>39971710</v>
      </c>
      <c r="B1292">
        <v>671858</v>
      </c>
      <c r="C1292">
        <v>809303</v>
      </c>
      <c r="D1292">
        <v>7453</v>
      </c>
      <c r="E1292">
        <v>5308</v>
      </c>
      <c r="F1292">
        <v>1</v>
      </c>
      <c r="G1292">
        <v>745.3</v>
      </c>
      <c r="H1292">
        <v>10</v>
      </c>
      <c r="I1292" s="15">
        <v>45342</v>
      </c>
      <c r="J1292" s="11">
        <v>45342</v>
      </c>
      <c r="K1292">
        <v>6</v>
      </c>
      <c r="L1292" t="s">
        <v>271</v>
      </c>
      <c r="M1292" t="s">
        <v>39</v>
      </c>
      <c r="N1292" t="s">
        <v>16</v>
      </c>
      <c r="O1292">
        <v>6707.7</v>
      </c>
      <c r="P1292" t="s">
        <v>20</v>
      </c>
      <c r="Q1292">
        <v>1399.7</v>
      </c>
      <c r="R1292" s="16">
        <f>delivered_orders_table[[#This Row],[price]]*delivered_orders_table[[#This Row],[quantity]]</f>
        <v>7453</v>
      </c>
      <c r="V1292">
        <v>14881</v>
      </c>
    </row>
    <row r="1293" spans="1:22" hidden="1" x14ac:dyDescent="0.3">
      <c r="A1293">
        <v>63031203</v>
      </c>
      <c r="B1293">
        <v>671858</v>
      </c>
      <c r="C1293">
        <v>251690</v>
      </c>
      <c r="D1293">
        <v>17703</v>
      </c>
      <c r="E1293">
        <v>5308</v>
      </c>
      <c r="F1293">
        <v>1</v>
      </c>
      <c r="G1293">
        <v>0</v>
      </c>
      <c r="H1293">
        <v>0</v>
      </c>
      <c r="I1293" s="15">
        <v>45343</v>
      </c>
      <c r="J1293" s="11">
        <v>45343</v>
      </c>
      <c r="K1293">
        <v>1</v>
      </c>
      <c r="L1293" t="s">
        <v>410</v>
      </c>
      <c r="M1293" t="s">
        <v>39</v>
      </c>
      <c r="N1293" t="s">
        <v>16</v>
      </c>
      <c r="O1293">
        <v>17703</v>
      </c>
      <c r="P1293" t="s">
        <v>20</v>
      </c>
      <c r="Q1293">
        <v>12395</v>
      </c>
      <c r="R1293" s="16">
        <f>delivered_orders_table[[#This Row],[price]]*delivered_orders_table[[#This Row],[quantity]]</f>
        <v>17703</v>
      </c>
      <c r="V1293">
        <v>6037</v>
      </c>
    </row>
    <row r="1294" spans="1:22" hidden="1" x14ac:dyDescent="0.3">
      <c r="A1294">
        <v>18325904</v>
      </c>
      <c r="B1294">
        <v>671858</v>
      </c>
      <c r="C1294">
        <v>440633</v>
      </c>
      <c r="D1294">
        <v>7711</v>
      </c>
      <c r="E1294">
        <v>5308</v>
      </c>
      <c r="F1294">
        <v>1</v>
      </c>
      <c r="G1294">
        <v>0</v>
      </c>
      <c r="H1294">
        <v>0</v>
      </c>
      <c r="I1294" s="15">
        <v>45321</v>
      </c>
      <c r="J1294" s="11">
        <v>45321</v>
      </c>
      <c r="K1294">
        <v>6</v>
      </c>
      <c r="L1294" t="s">
        <v>362</v>
      </c>
      <c r="M1294" t="s">
        <v>39</v>
      </c>
      <c r="N1294" t="s">
        <v>15</v>
      </c>
      <c r="O1294">
        <v>7711</v>
      </c>
      <c r="P1294" t="s">
        <v>20</v>
      </c>
      <c r="Q1294">
        <v>2403</v>
      </c>
      <c r="R1294" s="16">
        <f>delivered_orders_table[[#This Row],[price]]*delivered_orders_table[[#This Row],[quantity]]</f>
        <v>7711</v>
      </c>
      <c r="V1294">
        <v>10459</v>
      </c>
    </row>
    <row r="1295" spans="1:22" hidden="1" x14ac:dyDescent="0.3">
      <c r="A1295">
        <v>48999266</v>
      </c>
      <c r="B1295">
        <v>671858</v>
      </c>
      <c r="C1295">
        <v>514889</v>
      </c>
      <c r="D1295">
        <v>9008</v>
      </c>
      <c r="E1295">
        <v>5308</v>
      </c>
      <c r="F1295">
        <v>1</v>
      </c>
      <c r="G1295">
        <v>900.8</v>
      </c>
      <c r="H1295">
        <v>10</v>
      </c>
      <c r="I1295" s="15">
        <v>45320</v>
      </c>
      <c r="J1295" s="11">
        <v>45320</v>
      </c>
      <c r="K1295">
        <v>4</v>
      </c>
      <c r="L1295" t="s">
        <v>291</v>
      </c>
      <c r="M1295" t="s">
        <v>39</v>
      </c>
      <c r="N1295" t="s">
        <v>15</v>
      </c>
      <c r="O1295">
        <v>8107.2</v>
      </c>
      <c r="P1295" t="s">
        <v>23</v>
      </c>
      <c r="Q1295">
        <v>2799.2</v>
      </c>
      <c r="R1295" s="16">
        <f>delivered_orders_table[[#This Row],[price]]*delivered_orders_table[[#This Row],[quantity]]</f>
        <v>9008</v>
      </c>
      <c r="V1295">
        <v>9668</v>
      </c>
    </row>
    <row r="1296" spans="1:22" hidden="1" x14ac:dyDescent="0.3">
      <c r="A1296">
        <v>12925970</v>
      </c>
      <c r="B1296">
        <v>671858</v>
      </c>
      <c r="C1296">
        <v>815332</v>
      </c>
      <c r="D1296">
        <v>5370</v>
      </c>
      <c r="E1296">
        <v>5308</v>
      </c>
      <c r="F1296">
        <v>1</v>
      </c>
      <c r="G1296">
        <v>0</v>
      </c>
      <c r="H1296">
        <v>0</v>
      </c>
      <c r="I1296" s="15">
        <v>45323</v>
      </c>
      <c r="J1296" s="11">
        <v>45323</v>
      </c>
      <c r="K1296">
        <v>4</v>
      </c>
      <c r="L1296" t="s">
        <v>362</v>
      </c>
      <c r="M1296" t="s">
        <v>39</v>
      </c>
      <c r="N1296" t="s">
        <v>16</v>
      </c>
      <c r="O1296">
        <v>5370</v>
      </c>
      <c r="P1296" t="s">
        <v>21</v>
      </c>
      <c r="Q1296">
        <v>62</v>
      </c>
      <c r="R1296" s="16">
        <f>delivered_orders_table[[#This Row],[price]]*delivered_orders_table[[#This Row],[quantity]]</f>
        <v>5370</v>
      </c>
      <c r="V1296">
        <v>13329</v>
      </c>
    </row>
    <row r="1297" spans="1:22" hidden="1" x14ac:dyDescent="0.3">
      <c r="A1297">
        <v>92048427</v>
      </c>
      <c r="B1297">
        <v>671858</v>
      </c>
      <c r="C1297">
        <v>340600</v>
      </c>
      <c r="D1297">
        <v>7804</v>
      </c>
      <c r="E1297">
        <v>5308</v>
      </c>
      <c r="F1297">
        <v>1</v>
      </c>
      <c r="G1297">
        <v>1170.5999999999999</v>
      </c>
      <c r="H1297">
        <v>15</v>
      </c>
      <c r="I1297" s="15">
        <v>45333</v>
      </c>
      <c r="J1297" s="11">
        <v>45333</v>
      </c>
      <c r="K1297">
        <v>6</v>
      </c>
      <c r="L1297" t="s">
        <v>111</v>
      </c>
      <c r="M1297" t="s">
        <v>39</v>
      </c>
      <c r="N1297" t="s">
        <v>15</v>
      </c>
      <c r="O1297">
        <v>6633.4</v>
      </c>
      <c r="P1297" t="s">
        <v>20</v>
      </c>
      <c r="Q1297">
        <v>1325.4</v>
      </c>
      <c r="R1297" s="16">
        <f>delivered_orders_table[[#This Row],[price]]*delivered_orders_table[[#This Row],[quantity]]</f>
        <v>7804</v>
      </c>
      <c r="V1297">
        <v>7893</v>
      </c>
    </row>
    <row r="1298" spans="1:22" hidden="1" x14ac:dyDescent="0.3">
      <c r="A1298">
        <v>24032377</v>
      </c>
      <c r="B1298">
        <v>671858</v>
      </c>
      <c r="C1298">
        <v>971523</v>
      </c>
      <c r="D1298">
        <v>7258</v>
      </c>
      <c r="E1298">
        <v>5308</v>
      </c>
      <c r="F1298">
        <v>1</v>
      </c>
      <c r="G1298">
        <v>0</v>
      </c>
      <c r="H1298">
        <v>0</v>
      </c>
      <c r="I1298" s="15">
        <v>45323</v>
      </c>
      <c r="J1298" s="11">
        <v>45323</v>
      </c>
      <c r="K1298">
        <v>3</v>
      </c>
      <c r="L1298" t="s">
        <v>386</v>
      </c>
      <c r="M1298" t="s">
        <v>39</v>
      </c>
      <c r="N1298" t="s">
        <v>16</v>
      </c>
      <c r="O1298">
        <v>7258</v>
      </c>
      <c r="P1298" t="s">
        <v>23</v>
      </c>
      <c r="Q1298">
        <v>1950</v>
      </c>
      <c r="R1298" s="16">
        <f>delivered_orders_table[[#This Row],[price]]*delivered_orders_table[[#This Row],[quantity]]</f>
        <v>7258</v>
      </c>
      <c r="V1298">
        <v>15536</v>
      </c>
    </row>
    <row r="1299" spans="1:22" hidden="1" x14ac:dyDescent="0.3">
      <c r="A1299">
        <v>17299874</v>
      </c>
      <c r="B1299">
        <v>770487</v>
      </c>
      <c r="C1299">
        <v>866764</v>
      </c>
      <c r="D1299">
        <v>12049</v>
      </c>
      <c r="E1299">
        <v>7859</v>
      </c>
      <c r="F1299">
        <v>1</v>
      </c>
      <c r="G1299">
        <v>0</v>
      </c>
      <c r="H1299">
        <v>0</v>
      </c>
      <c r="I1299" s="15">
        <v>45332</v>
      </c>
      <c r="J1299" s="11">
        <v>45332</v>
      </c>
      <c r="K1299">
        <v>5</v>
      </c>
      <c r="L1299" t="s">
        <v>409</v>
      </c>
      <c r="M1299" t="s">
        <v>39</v>
      </c>
      <c r="N1299" t="s">
        <v>18</v>
      </c>
      <c r="O1299">
        <v>12049</v>
      </c>
      <c r="P1299" t="s">
        <v>20</v>
      </c>
      <c r="Q1299">
        <v>4190</v>
      </c>
      <c r="R1299" s="16">
        <f>delivered_orders_table[[#This Row],[price]]*delivered_orders_table[[#This Row],[quantity]]</f>
        <v>12049</v>
      </c>
      <c r="V1299">
        <v>17514</v>
      </c>
    </row>
    <row r="1300" spans="1:22" hidden="1" x14ac:dyDescent="0.3">
      <c r="A1300">
        <v>89715138</v>
      </c>
      <c r="B1300">
        <v>770487</v>
      </c>
      <c r="C1300">
        <v>458207</v>
      </c>
      <c r="D1300">
        <v>12674</v>
      </c>
      <c r="E1300">
        <v>7859</v>
      </c>
      <c r="F1300">
        <v>2</v>
      </c>
      <c r="G1300">
        <v>0</v>
      </c>
      <c r="H1300">
        <v>0</v>
      </c>
      <c r="I1300" s="15">
        <v>45329</v>
      </c>
      <c r="J1300" s="11">
        <v>45329</v>
      </c>
      <c r="K1300">
        <v>6</v>
      </c>
      <c r="L1300" t="s">
        <v>538</v>
      </c>
      <c r="M1300" t="s">
        <v>39</v>
      </c>
      <c r="N1300" t="s">
        <v>18</v>
      </c>
      <c r="O1300">
        <v>25348</v>
      </c>
      <c r="P1300" t="s">
        <v>20</v>
      </c>
      <c r="Q1300">
        <v>9630</v>
      </c>
      <c r="R1300" s="16">
        <f>delivered_orders_table[[#This Row],[price]]*delivered_orders_table[[#This Row],[quantity]]</f>
        <v>25348</v>
      </c>
      <c r="V1300">
        <v>14895</v>
      </c>
    </row>
    <row r="1301" spans="1:22" hidden="1" x14ac:dyDescent="0.3">
      <c r="A1301">
        <v>63276690</v>
      </c>
      <c r="B1301">
        <v>770487</v>
      </c>
      <c r="C1301">
        <v>864442</v>
      </c>
      <c r="D1301">
        <v>10182</v>
      </c>
      <c r="E1301">
        <v>7859</v>
      </c>
      <c r="F1301">
        <v>2</v>
      </c>
      <c r="G1301">
        <v>1018.2</v>
      </c>
      <c r="H1301">
        <v>5</v>
      </c>
      <c r="I1301" s="15">
        <v>45346</v>
      </c>
      <c r="J1301" s="11">
        <v>45346</v>
      </c>
      <c r="K1301">
        <v>2</v>
      </c>
      <c r="L1301" t="s">
        <v>271</v>
      </c>
      <c r="M1301" t="s">
        <v>39</v>
      </c>
      <c r="N1301" t="s">
        <v>16</v>
      </c>
      <c r="O1301">
        <v>19345.8</v>
      </c>
      <c r="P1301" t="s">
        <v>23</v>
      </c>
      <c r="Q1301">
        <v>3627.8</v>
      </c>
      <c r="R1301" s="16">
        <f>delivered_orders_table[[#This Row],[price]]*delivered_orders_table[[#This Row],[quantity]]</f>
        <v>20364</v>
      </c>
      <c r="V1301">
        <v>13435</v>
      </c>
    </row>
    <row r="1302" spans="1:22" hidden="1" x14ac:dyDescent="0.3">
      <c r="A1302">
        <v>33203422</v>
      </c>
      <c r="B1302">
        <v>770487</v>
      </c>
      <c r="C1302">
        <v>360169</v>
      </c>
      <c r="D1302">
        <v>6122</v>
      </c>
      <c r="E1302">
        <v>7859</v>
      </c>
      <c r="F1302">
        <v>1</v>
      </c>
      <c r="G1302">
        <v>918.3</v>
      </c>
      <c r="H1302">
        <v>15</v>
      </c>
      <c r="I1302" s="15">
        <v>45324</v>
      </c>
      <c r="J1302" s="11">
        <v>45324</v>
      </c>
      <c r="K1302">
        <v>5</v>
      </c>
      <c r="L1302" t="s">
        <v>204</v>
      </c>
      <c r="M1302" t="s">
        <v>39</v>
      </c>
      <c r="N1302" t="s">
        <v>16</v>
      </c>
      <c r="O1302">
        <v>5203.7</v>
      </c>
      <c r="P1302" t="s">
        <v>20</v>
      </c>
      <c r="Q1302">
        <v>-2655.3</v>
      </c>
      <c r="R1302" s="16">
        <f>delivered_orders_table[[#This Row],[price]]*delivered_orders_table[[#This Row],[quantity]]</f>
        <v>6122</v>
      </c>
      <c r="V1302">
        <v>22842</v>
      </c>
    </row>
    <row r="1303" spans="1:22" hidden="1" x14ac:dyDescent="0.3">
      <c r="A1303">
        <v>89729429</v>
      </c>
      <c r="B1303">
        <v>770487</v>
      </c>
      <c r="C1303">
        <v>646157</v>
      </c>
      <c r="D1303">
        <v>13193</v>
      </c>
      <c r="E1303">
        <v>7859</v>
      </c>
      <c r="F1303">
        <v>1</v>
      </c>
      <c r="G1303">
        <v>2638.6</v>
      </c>
      <c r="H1303">
        <v>20</v>
      </c>
      <c r="I1303" s="15">
        <v>45332</v>
      </c>
      <c r="J1303" s="11">
        <v>45332</v>
      </c>
      <c r="K1303">
        <v>4</v>
      </c>
      <c r="L1303" t="s">
        <v>312</v>
      </c>
      <c r="M1303" t="s">
        <v>39</v>
      </c>
      <c r="N1303" t="s">
        <v>17</v>
      </c>
      <c r="O1303">
        <v>10554.4</v>
      </c>
      <c r="P1303" t="s">
        <v>20</v>
      </c>
      <c r="Q1303">
        <v>2695.4</v>
      </c>
      <c r="R1303" s="16">
        <f>delivered_orders_table[[#This Row],[price]]*delivered_orders_table[[#This Row],[quantity]]</f>
        <v>13193</v>
      </c>
      <c r="V1303">
        <v>10986</v>
      </c>
    </row>
    <row r="1304" spans="1:22" hidden="1" x14ac:dyDescent="0.3">
      <c r="A1304">
        <v>25819123</v>
      </c>
      <c r="B1304">
        <v>770487</v>
      </c>
      <c r="C1304">
        <v>365358</v>
      </c>
      <c r="D1304">
        <v>9591</v>
      </c>
      <c r="E1304">
        <v>7859</v>
      </c>
      <c r="F1304">
        <v>1</v>
      </c>
      <c r="G1304">
        <v>0</v>
      </c>
      <c r="H1304">
        <v>0</v>
      </c>
      <c r="I1304" s="15">
        <v>45347</v>
      </c>
      <c r="J1304" s="11">
        <v>45347</v>
      </c>
      <c r="K1304">
        <v>2</v>
      </c>
      <c r="L1304" t="s">
        <v>460</v>
      </c>
      <c r="M1304" t="s">
        <v>39</v>
      </c>
      <c r="N1304" t="s">
        <v>15</v>
      </c>
      <c r="O1304">
        <v>9591</v>
      </c>
      <c r="P1304" t="s">
        <v>20</v>
      </c>
      <c r="Q1304">
        <v>1732</v>
      </c>
      <c r="R1304" s="16">
        <f>delivered_orders_table[[#This Row],[price]]*delivered_orders_table[[#This Row],[quantity]]</f>
        <v>9591</v>
      </c>
      <c r="V1304">
        <v>14920</v>
      </c>
    </row>
    <row r="1305" spans="1:22" hidden="1" x14ac:dyDescent="0.3">
      <c r="A1305">
        <v>19015987</v>
      </c>
      <c r="B1305">
        <v>770487</v>
      </c>
      <c r="C1305">
        <v>921846</v>
      </c>
      <c r="D1305">
        <v>5412</v>
      </c>
      <c r="E1305">
        <v>7859</v>
      </c>
      <c r="F1305">
        <v>1</v>
      </c>
      <c r="G1305">
        <v>0</v>
      </c>
      <c r="H1305">
        <v>0</v>
      </c>
      <c r="I1305" s="15">
        <v>45342</v>
      </c>
      <c r="J1305" s="11">
        <v>45342</v>
      </c>
      <c r="K1305">
        <v>4</v>
      </c>
      <c r="L1305" t="s">
        <v>61</v>
      </c>
      <c r="M1305" t="s">
        <v>39</v>
      </c>
      <c r="N1305" t="s">
        <v>17</v>
      </c>
      <c r="O1305">
        <v>5412</v>
      </c>
      <c r="P1305" t="s">
        <v>20</v>
      </c>
      <c r="Q1305">
        <v>-2447</v>
      </c>
      <c r="R1305" s="16">
        <f>delivered_orders_table[[#This Row],[price]]*delivered_orders_table[[#This Row],[quantity]]</f>
        <v>5412</v>
      </c>
      <c r="V1305">
        <v>78088</v>
      </c>
    </row>
    <row r="1306" spans="1:22" hidden="1" x14ac:dyDescent="0.3">
      <c r="B1306">
        <v>198246</v>
      </c>
      <c r="E1306">
        <v>9575</v>
      </c>
      <c r="F1306">
        <v>0</v>
      </c>
      <c r="G1306">
        <v>0</v>
      </c>
      <c r="H1306">
        <v>0</v>
      </c>
      <c r="I1306" s="11" t="s">
        <v>597</v>
      </c>
      <c r="O1306">
        <v>0</v>
      </c>
      <c r="P1306" t="s">
        <v>24</v>
      </c>
      <c r="Q1306">
        <v>0</v>
      </c>
      <c r="R1306" s="16">
        <f>delivered_orders_table[[#This Row],[price]]*delivered_orders_table[[#This Row],[quantity]]</f>
        <v>0</v>
      </c>
      <c r="V1306">
        <v>23698</v>
      </c>
    </row>
    <row r="1307" spans="1:22" hidden="1" x14ac:dyDescent="0.3">
      <c r="B1307">
        <v>133326</v>
      </c>
      <c r="E1307">
        <v>14793</v>
      </c>
      <c r="F1307">
        <v>0</v>
      </c>
      <c r="G1307">
        <v>0</v>
      </c>
      <c r="H1307">
        <v>0</v>
      </c>
      <c r="I1307" s="11" t="s">
        <v>597</v>
      </c>
      <c r="O1307">
        <v>0</v>
      </c>
      <c r="P1307" t="s">
        <v>24</v>
      </c>
      <c r="Q1307">
        <v>0</v>
      </c>
      <c r="R1307" s="16">
        <f>delivered_orders_table[[#This Row],[price]]*delivered_orders_table[[#This Row],[quantity]]</f>
        <v>0</v>
      </c>
      <c r="V1307">
        <v>10367</v>
      </c>
    </row>
    <row r="1308" spans="1:22" hidden="1" x14ac:dyDescent="0.3">
      <c r="B1308">
        <v>329258</v>
      </c>
      <c r="E1308">
        <v>14584</v>
      </c>
      <c r="F1308">
        <v>0</v>
      </c>
      <c r="G1308">
        <v>0</v>
      </c>
      <c r="H1308">
        <v>0</v>
      </c>
      <c r="I1308" s="11" t="s">
        <v>597</v>
      </c>
      <c r="O1308">
        <v>0</v>
      </c>
      <c r="P1308" t="s">
        <v>24</v>
      </c>
      <c r="Q1308">
        <v>0</v>
      </c>
      <c r="R1308" s="16">
        <f>delivered_orders_table[[#This Row],[price]]*delivered_orders_table[[#This Row],[quantity]]</f>
        <v>0</v>
      </c>
      <c r="V1308">
        <v>13599</v>
      </c>
    </row>
    <row r="1309" spans="1:22" hidden="1" x14ac:dyDescent="0.3">
      <c r="B1309">
        <v>542417</v>
      </c>
      <c r="E1309">
        <v>13869</v>
      </c>
      <c r="F1309">
        <v>0</v>
      </c>
      <c r="G1309">
        <v>0</v>
      </c>
      <c r="H1309">
        <v>0</v>
      </c>
      <c r="I1309" s="11" t="s">
        <v>597</v>
      </c>
      <c r="O1309">
        <v>0</v>
      </c>
      <c r="P1309" t="s">
        <v>24</v>
      </c>
      <c r="Q1309">
        <v>0</v>
      </c>
      <c r="R1309" s="16">
        <f>delivered_orders_table[[#This Row],[price]]*delivered_orders_table[[#This Row],[quantity]]</f>
        <v>0</v>
      </c>
      <c r="V1309">
        <v>18513</v>
      </c>
    </row>
    <row r="1310" spans="1:22" hidden="1" x14ac:dyDescent="0.3">
      <c r="B1310">
        <v>131244</v>
      </c>
      <c r="E1310">
        <v>11504</v>
      </c>
      <c r="F1310">
        <v>0</v>
      </c>
      <c r="G1310">
        <v>0</v>
      </c>
      <c r="H1310">
        <v>0</v>
      </c>
      <c r="I1310" s="11" t="s">
        <v>597</v>
      </c>
      <c r="O1310">
        <v>0</v>
      </c>
      <c r="P1310" t="s">
        <v>24</v>
      </c>
      <c r="Q1310">
        <v>0</v>
      </c>
      <c r="R1310" s="16">
        <f>delivered_orders_table[[#This Row],[price]]*delivered_orders_table[[#This Row],[quantity]]</f>
        <v>0</v>
      </c>
      <c r="V1310">
        <v>39202</v>
      </c>
    </row>
    <row r="1311" spans="1:22" hidden="1" x14ac:dyDescent="0.3">
      <c r="A1311">
        <v>12111482</v>
      </c>
      <c r="B1311">
        <v>770487</v>
      </c>
      <c r="C1311">
        <v>462227</v>
      </c>
      <c r="D1311">
        <v>8944</v>
      </c>
      <c r="E1311">
        <v>7859</v>
      </c>
      <c r="F1311">
        <v>1</v>
      </c>
      <c r="G1311">
        <v>447.2</v>
      </c>
      <c r="H1311">
        <v>5</v>
      </c>
      <c r="I1311" s="15">
        <v>44941</v>
      </c>
      <c r="J1311" s="11">
        <v>44941</v>
      </c>
      <c r="K1311">
        <v>5</v>
      </c>
      <c r="L1311" t="s">
        <v>85</v>
      </c>
      <c r="M1311" t="s">
        <v>39</v>
      </c>
      <c r="N1311" t="s">
        <v>18</v>
      </c>
      <c r="O1311">
        <v>8496.7999999999993</v>
      </c>
      <c r="P1311" t="s">
        <v>22</v>
      </c>
      <c r="Q1311">
        <v>637.79999999999995</v>
      </c>
      <c r="R1311" s="16">
        <f>delivered_orders_table[[#This Row],[price]]*delivered_orders_table[[#This Row],[quantity]]</f>
        <v>8944</v>
      </c>
      <c r="V1311">
        <v>13102</v>
      </c>
    </row>
    <row r="1312" spans="1:22" hidden="1" x14ac:dyDescent="0.3">
      <c r="A1312">
        <v>50526484</v>
      </c>
      <c r="B1312">
        <v>770487</v>
      </c>
      <c r="C1312">
        <v>325701</v>
      </c>
      <c r="D1312">
        <v>13535</v>
      </c>
      <c r="E1312">
        <v>7859</v>
      </c>
      <c r="F1312">
        <v>1</v>
      </c>
      <c r="G1312">
        <v>1353.5</v>
      </c>
      <c r="H1312">
        <v>10</v>
      </c>
      <c r="I1312" s="15">
        <v>44944</v>
      </c>
      <c r="J1312" s="11">
        <v>44944</v>
      </c>
      <c r="K1312">
        <v>3</v>
      </c>
      <c r="L1312" t="s">
        <v>209</v>
      </c>
      <c r="M1312" t="s">
        <v>39</v>
      </c>
      <c r="N1312" t="s">
        <v>15</v>
      </c>
      <c r="O1312">
        <v>12181.5</v>
      </c>
      <c r="P1312" t="s">
        <v>24</v>
      </c>
      <c r="Q1312">
        <v>4322.5</v>
      </c>
      <c r="R1312" s="16">
        <f>delivered_orders_table[[#This Row],[price]]*delivered_orders_table[[#This Row],[quantity]]</f>
        <v>13535</v>
      </c>
      <c r="V1312">
        <v>1407</v>
      </c>
    </row>
    <row r="1313" spans="1:22" hidden="1" x14ac:dyDescent="0.3">
      <c r="A1313">
        <v>78333267</v>
      </c>
      <c r="B1313">
        <v>770487</v>
      </c>
      <c r="C1313">
        <v>274852</v>
      </c>
      <c r="D1313">
        <v>3936</v>
      </c>
      <c r="E1313">
        <v>7859</v>
      </c>
      <c r="F1313">
        <v>1</v>
      </c>
      <c r="G1313">
        <v>393.6</v>
      </c>
      <c r="H1313">
        <v>10</v>
      </c>
      <c r="I1313" s="15">
        <v>44942</v>
      </c>
      <c r="J1313" s="11">
        <v>44942</v>
      </c>
      <c r="K1313">
        <v>6</v>
      </c>
      <c r="L1313" t="s">
        <v>227</v>
      </c>
      <c r="M1313" t="s">
        <v>39</v>
      </c>
      <c r="N1313" t="s">
        <v>15</v>
      </c>
      <c r="O1313">
        <v>3542.4</v>
      </c>
      <c r="P1313" t="s">
        <v>20</v>
      </c>
      <c r="Q1313">
        <v>-4316.6000000000004</v>
      </c>
      <c r="R1313" s="16">
        <f>delivered_orders_table[[#This Row],[price]]*delivered_orders_table[[#This Row],[quantity]]</f>
        <v>3936</v>
      </c>
      <c r="V1313">
        <v>14144</v>
      </c>
    </row>
    <row r="1314" spans="1:22" hidden="1" x14ac:dyDescent="0.3">
      <c r="A1314">
        <v>92590645</v>
      </c>
      <c r="B1314">
        <v>770487</v>
      </c>
      <c r="C1314">
        <v>388627</v>
      </c>
      <c r="D1314">
        <v>7293</v>
      </c>
      <c r="E1314">
        <v>7859</v>
      </c>
      <c r="F1314">
        <v>1</v>
      </c>
      <c r="G1314">
        <v>0</v>
      </c>
      <c r="H1314">
        <v>0</v>
      </c>
      <c r="I1314" s="15">
        <v>44941</v>
      </c>
      <c r="J1314" s="11">
        <v>44941</v>
      </c>
      <c r="K1314">
        <v>7</v>
      </c>
      <c r="L1314" t="s">
        <v>227</v>
      </c>
      <c r="M1314" t="s">
        <v>39</v>
      </c>
      <c r="N1314" t="s">
        <v>15</v>
      </c>
      <c r="O1314">
        <v>7293</v>
      </c>
      <c r="P1314" t="s">
        <v>20</v>
      </c>
      <c r="Q1314">
        <v>-566</v>
      </c>
      <c r="R1314" s="16">
        <f>delivered_orders_table[[#This Row],[price]]*delivered_orders_table[[#This Row],[quantity]]</f>
        <v>7293</v>
      </c>
      <c r="V1314">
        <v>5364</v>
      </c>
    </row>
    <row r="1315" spans="1:22" hidden="1" x14ac:dyDescent="0.3">
      <c r="A1315">
        <v>31516757</v>
      </c>
      <c r="B1315">
        <v>770487</v>
      </c>
      <c r="C1315">
        <v>663690</v>
      </c>
      <c r="D1315">
        <v>18797</v>
      </c>
      <c r="E1315">
        <v>7859</v>
      </c>
      <c r="F1315">
        <v>1</v>
      </c>
      <c r="G1315">
        <v>3759.4</v>
      </c>
      <c r="H1315">
        <v>20</v>
      </c>
      <c r="I1315" s="15">
        <v>44948</v>
      </c>
      <c r="J1315" s="11">
        <v>44948</v>
      </c>
      <c r="K1315">
        <v>5</v>
      </c>
      <c r="L1315" t="s">
        <v>411</v>
      </c>
      <c r="M1315" t="s">
        <v>39</v>
      </c>
      <c r="N1315" t="s">
        <v>16</v>
      </c>
      <c r="O1315">
        <v>15037.6</v>
      </c>
      <c r="P1315" t="s">
        <v>23</v>
      </c>
      <c r="Q1315">
        <v>7178.6</v>
      </c>
      <c r="R1315" s="16">
        <f>delivered_orders_table[[#This Row],[price]]*delivered_orders_table[[#This Row],[quantity]]</f>
        <v>18797</v>
      </c>
      <c r="V1315">
        <v>28738</v>
      </c>
    </row>
    <row r="1316" spans="1:22" hidden="1" x14ac:dyDescent="0.3">
      <c r="A1316">
        <v>29655410</v>
      </c>
      <c r="B1316">
        <v>770487</v>
      </c>
      <c r="C1316">
        <v>313844</v>
      </c>
      <c r="D1316">
        <v>16090</v>
      </c>
      <c r="E1316">
        <v>7859</v>
      </c>
      <c r="F1316">
        <v>1</v>
      </c>
      <c r="G1316">
        <v>0</v>
      </c>
      <c r="H1316">
        <v>0</v>
      </c>
      <c r="I1316" s="15">
        <v>44942</v>
      </c>
      <c r="J1316" s="11">
        <v>44942</v>
      </c>
      <c r="K1316">
        <v>1</v>
      </c>
      <c r="L1316" t="s">
        <v>101</v>
      </c>
      <c r="M1316" t="s">
        <v>39</v>
      </c>
      <c r="N1316" t="s">
        <v>17</v>
      </c>
      <c r="O1316">
        <v>16090</v>
      </c>
      <c r="P1316" t="s">
        <v>22</v>
      </c>
      <c r="Q1316">
        <v>8231</v>
      </c>
      <c r="R1316" s="16">
        <f>delivered_orders_table[[#This Row],[price]]*delivered_orders_table[[#This Row],[quantity]]</f>
        <v>16090</v>
      </c>
      <c r="V1316">
        <v>10452</v>
      </c>
    </row>
    <row r="1317" spans="1:22" hidden="1" x14ac:dyDescent="0.3">
      <c r="A1317">
        <v>36025314</v>
      </c>
      <c r="B1317">
        <v>770487</v>
      </c>
      <c r="C1317">
        <v>803869</v>
      </c>
      <c r="D1317">
        <v>15252</v>
      </c>
      <c r="E1317">
        <v>7859</v>
      </c>
      <c r="F1317">
        <v>2</v>
      </c>
      <c r="G1317">
        <v>0</v>
      </c>
      <c r="H1317">
        <v>0</v>
      </c>
      <c r="I1317" s="15">
        <v>44944</v>
      </c>
      <c r="J1317" s="11">
        <v>44944</v>
      </c>
      <c r="K1317">
        <v>6</v>
      </c>
      <c r="L1317" t="s">
        <v>177</v>
      </c>
      <c r="M1317" t="s">
        <v>39</v>
      </c>
      <c r="N1317" t="s">
        <v>16</v>
      </c>
      <c r="O1317">
        <v>30504</v>
      </c>
      <c r="P1317" t="s">
        <v>23</v>
      </c>
      <c r="Q1317">
        <v>14786</v>
      </c>
      <c r="R1317" s="16">
        <f>delivered_orders_table[[#This Row],[price]]*delivered_orders_table[[#This Row],[quantity]]</f>
        <v>30504</v>
      </c>
      <c r="V1317">
        <v>3464</v>
      </c>
    </row>
    <row r="1318" spans="1:22" hidden="1" x14ac:dyDescent="0.3">
      <c r="A1318">
        <v>58592048</v>
      </c>
      <c r="B1318">
        <v>770487</v>
      </c>
      <c r="C1318">
        <v>495818</v>
      </c>
      <c r="D1318">
        <v>13747</v>
      </c>
      <c r="E1318">
        <v>7859</v>
      </c>
      <c r="F1318">
        <v>3</v>
      </c>
      <c r="G1318">
        <v>0</v>
      </c>
      <c r="H1318">
        <v>0</v>
      </c>
      <c r="I1318" s="15">
        <v>44935</v>
      </c>
      <c r="J1318" s="11">
        <v>44935</v>
      </c>
      <c r="K1318">
        <v>4</v>
      </c>
      <c r="L1318" t="s">
        <v>84</v>
      </c>
      <c r="M1318" t="s">
        <v>39</v>
      </c>
      <c r="N1318" t="s">
        <v>17</v>
      </c>
      <c r="O1318">
        <v>41241</v>
      </c>
      <c r="P1318" t="s">
        <v>20</v>
      </c>
      <c r="Q1318">
        <v>17664</v>
      </c>
      <c r="R1318" s="16">
        <f>delivered_orders_table[[#This Row],[price]]*delivered_orders_table[[#This Row],[quantity]]</f>
        <v>41241</v>
      </c>
      <c r="V1318">
        <v>7420</v>
      </c>
    </row>
    <row r="1319" spans="1:22" hidden="1" x14ac:dyDescent="0.3">
      <c r="A1319">
        <v>17275149</v>
      </c>
      <c r="B1319">
        <v>770487</v>
      </c>
      <c r="C1319">
        <v>856190</v>
      </c>
      <c r="D1319">
        <v>5220</v>
      </c>
      <c r="E1319">
        <v>7859</v>
      </c>
      <c r="F1319">
        <v>2</v>
      </c>
      <c r="G1319">
        <v>0</v>
      </c>
      <c r="H1319">
        <v>0</v>
      </c>
      <c r="I1319" s="15">
        <v>44932</v>
      </c>
      <c r="J1319" s="11">
        <v>44932</v>
      </c>
      <c r="K1319">
        <v>3</v>
      </c>
      <c r="L1319" t="s">
        <v>190</v>
      </c>
      <c r="M1319" t="s">
        <v>39</v>
      </c>
      <c r="N1319" t="s">
        <v>17</v>
      </c>
      <c r="O1319">
        <v>10440</v>
      </c>
      <c r="P1319" t="s">
        <v>24</v>
      </c>
      <c r="Q1319">
        <v>-5278</v>
      </c>
      <c r="R1319" s="16">
        <f>delivered_orders_table[[#This Row],[price]]*delivered_orders_table[[#This Row],[quantity]]</f>
        <v>10440</v>
      </c>
      <c r="V1319">
        <v>13355</v>
      </c>
    </row>
    <row r="1320" spans="1:22" hidden="1" x14ac:dyDescent="0.3">
      <c r="A1320">
        <v>29822594</v>
      </c>
      <c r="B1320">
        <v>216739</v>
      </c>
      <c r="C1320">
        <v>781866</v>
      </c>
      <c r="D1320">
        <v>7511</v>
      </c>
      <c r="E1320">
        <v>3047</v>
      </c>
      <c r="F1320">
        <v>1</v>
      </c>
      <c r="G1320">
        <v>375.55</v>
      </c>
      <c r="H1320">
        <v>5</v>
      </c>
      <c r="I1320" s="15">
        <v>44934</v>
      </c>
      <c r="J1320" s="11">
        <v>44934</v>
      </c>
      <c r="K1320">
        <v>3</v>
      </c>
      <c r="L1320" t="s">
        <v>540</v>
      </c>
      <c r="M1320" t="s">
        <v>39</v>
      </c>
      <c r="N1320" t="s">
        <v>15</v>
      </c>
      <c r="O1320">
        <v>7135.45</v>
      </c>
      <c r="P1320" t="s">
        <v>20</v>
      </c>
      <c r="Q1320">
        <v>4088.45</v>
      </c>
      <c r="R1320" s="16">
        <f>delivered_orders_table[[#This Row],[price]]*delivered_orders_table[[#This Row],[quantity]]</f>
        <v>7511</v>
      </c>
      <c r="V1320">
        <v>11939</v>
      </c>
    </row>
    <row r="1321" spans="1:22" hidden="1" x14ac:dyDescent="0.3">
      <c r="A1321">
        <v>97902129</v>
      </c>
      <c r="B1321">
        <v>216739</v>
      </c>
      <c r="C1321">
        <v>969295</v>
      </c>
      <c r="D1321">
        <v>14019</v>
      </c>
      <c r="E1321">
        <v>3047</v>
      </c>
      <c r="F1321">
        <v>1</v>
      </c>
      <c r="G1321">
        <v>1401.9</v>
      </c>
      <c r="H1321">
        <v>10</v>
      </c>
      <c r="I1321" s="15">
        <v>44940</v>
      </c>
      <c r="J1321" s="11">
        <v>44940</v>
      </c>
      <c r="K1321">
        <v>7</v>
      </c>
      <c r="L1321" t="s">
        <v>209</v>
      </c>
      <c r="M1321" t="s">
        <v>39</v>
      </c>
      <c r="N1321" t="s">
        <v>15</v>
      </c>
      <c r="O1321">
        <v>12617.1</v>
      </c>
      <c r="P1321" t="s">
        <v>20</v>
      </c>
      <c r="Q1321">
        <v>9570.1</v>
      </c>
      <c r="R1321" s="16">
        <f>delivered_orders_table[[#This Row],[price]]*delivered_orders_table[[#This Row],[quantity]]</f>
        <v>14019</v>
      </c>
      <c r="V1321">
        <v>66284</v>
      </c>
    </row>
    <row r="1322" spans="1:22" hidden="1" x14ac:dyDescent="0.3">
      <c r="A1322">
        <v>30776478</v>
      </c>
      <c r="B1322">
        <v>216739</v>
      </c>
      <c r="C1322">
        <v>749526</v>
      </c>
      <c r="D1322">
        <v>10570</v>
      </c>
      <c r="E1322">
        <v>3047</v>
      </c>
      <c r="F1322">
        <v>2</v>
      </c>
      <c r="G1322">
        <v>2114</v>
      </c>
      <c r="H1322">
        <v>10</v>
      </c>
      <c r="I1322" s="15">
        <v>44934</v>
      </c>
      <c r="J1322" s="11">
        <v>44934</v>
      </c>
      <c r="K1322">
        <v>2</v>
      </c>
      <c r="L1322" t="s">
        <v>164</v>
      </c>
      <c r="M1322" t="s">
        <v>39</v>
      </c>
      <c r="N1322" t="s">
        <v>17</v>
      </c>
      <c r="O1322">
        <v>19026</v>
      </c>
      <c r="P1322" t="s">
        <v>21</v>
      </c>
      <c r="Q1322">
        <v>12932</v>
      </c>
      <c r="R1322" s="16">
        <f>delivered_orders_table[[#This Row],[price]]*delivered_orders_table[[#This Row],[quantity]]</f>
        <v>21140</v>
      </c>
      <c r="V1322">
        <v>5620</v>
      </c>
    </row>
    <row r="1323" spans="1:22" hidden="1" x14ac:dyDescent="0.3">
      <c r="A1323">
        <v>20607151</v>
      </c>
      <c r="B1323">
        <v>126225</v>
      </c>
      <c r="C1323">
        <v>531064</v>
      </c>
      <c r="D1323">
        <v>9004</v>
      </c>
      <c r="E1323">
        <v>4833</v>
      </c>
      <c r="F1323">
        <v>1</v>
      </c>
      <c r="G1323">
        <v>900.4</v>
      </c>
      <c r="H1323">
        <v>10</v>
      </c>
      <c r="I1323" s="15">
        <v>44934</v>
      </c>
      <c r="J1323" s="11">
        <v>44934</v>
      </c>
      <c r="K1323">
        <v>2</v>
      </c>
      <c r="L1323" t="s">
        <v>164</v>
      </c>
      <c r="M1323" t="s">
        <v>39</v>
      </c>
      <c r="N1323" t="s">
        <v>15</v>
      </c>
      <c r="O1323">
        <v>8103.6</v>
      </c>
      <c r="P1323" t="s">
        <v>22</v>
      </c>
      <c r="Q1323">
        <v>3270.6</v>
      </c>
      <c r="R1323" s="16">
        <f>delivered_orders_table[[#This Row],[price]]*delivered_orders_table[[#This Row],[quantity]]</f>
        <v>9004</v>
      </c>
      <c r="V1323">
        <v>13484</v>
      </c>
    </row>
    <row r="1324" spans="1:22" hidden="1" x14ac:dyDescent="0.3">
      <c r="A1324">
        <v>68246664</v>
      </c>
      <c r="B1324">
        <v>126225</v>
      </c>
      <c r="C1324">
        <v>921568</v>
      </c>
      <c r="D1324">
        <v>10337</v>
      </c>
      <c r="E1324">
        <v>4833</v>
      </c>
      <c r="F1324">
        <v>1</v>
      </c>
      <c r="G1324">
        <v>0</v>
      </c>
      <c r="H1324">
        <v>0</v>
      </c>
      <c r="I1324" s="15">
        <v>44946</v>
      </c>
      <c r="J1324" s="11">
        <v>44946</v>
      </c>
      <c r="K1324">
        <v>7</v>
      </c>
      <c r="L1324" t="s">
        <v>411</v>
      </c>
      <c r="M1324" t="s">
        <v>39</v>
      </c>
      <c r="N1324" t="s">
        <v>15</v>
      </c>
      <c r="O1324">
        <v>10337</v>
      </c>
      <c r="P1324" t="s">
        <v>20</v>
      </c>
      <c r="Q1324">
        <v>5504</v>
      </c>
      <c r="R1324" s="16">
        <f>delivered_orders_table[[#This Row],[price]]*delivered_orders_table[[#This Row],[quantity]]</f>
        <v>10337</v>
      </c>
      <c r="V1324">
        <v>20890</v>
      </c>
    </row>
    <row r="1325" spans="1:22" hidden="1" x14ac:dyDescent="0.3">
      <c r="A1325">
        <v>49491631</v>
      </c>
      <c r="B1325">
        <v>126225</v>
      </c>
      <c r="C1325">
        <v>888049</v>
      </c>
      <c r="D1325">
        <v>5519</v>
      </c>
      <c r="E1325">
        <v>4833</v>
      </c>
      <c r="F1325">
        <v>1</v>
      </c>
      <c r="G1325">
        <v>551.9</v>
      </c>
      <c r="H1325">
        <v>10</v>
      </c>
      <c r="I1325" s="15">
        <v>44946</v>
      </c>
      <c r="J1325" s="11">
        <v>44946</v>
      </c>
      <c r="K1325">
        <v>3</v>
      </c>
      <c r="L1325" t="s">
        <v>176</v>
      </c>
      <c r="M1325" t="s">
        <v>39</v>
      </c>
      <c r="N1325" t="s">
        <v>15</v>
      </c>
      <c r="O1325">
        <v>4967.1000000000004</v>
      </c>
      <c r="P1325" t="s">
        <v>23</v>
      </c>
      <c r="Q1325">
        <v>134.1</v>
      </c>
      <c r="R1325" s="16">
        <f>delivered_orders_table[[#This Row],[price]]*delivered_orders_table[[#This Row],[quantity]]</f>
        <v>5519</v>
      </c>
      <c r="V1325">
        <v>13042</v>
      </c>
    </row>
    <row r="1326" spans="1:22" hidden="1" x14ac:dyDescent="0.3">
      <c r="A1326">
        <v>96031876</v>
      </c>
      <c r="B1326">
        <v>877572</v>
      </c>
      <c r="C1326">
        <v>746699</v>
      </c>
      <c r="D1326">
        <v>18808</v>
      </c>
      <c r="E1326">
        <v>5303</v>
      </c>
      <c r="F1326">
        <v>1</v>
      </c>
      <c r="G1326">
        <v>0</v>
      </c>
      <c r="H1326">
        <v>0</v>
      </c>
      <c r="I1326" s="15">
        <v>44938</v>
      </c>
      <c r="J1326" s="11">
        <v>44938</v>
      </c>
      <c r="K1326">
        <v>2</v>
      </c>
      <c r="L1326" t="s">
        <v>305</v>
      </c>
      <c r="M1326" t="s">
        <v>39</v>
      </c>
      <c r="N1326" t="s">
        <v>16</v>
      </c>
      <c r="O1326">
        <v>18808</v>
      </c>
      <c r="P1326" t="s">
        <v>23</v>
      </c>
      <c r="Q1326">
        <v>13505</v>
      </c>
      <c r="R1326" s="16">
        <f>delivered_orders_table[[#This Row],[price]]*delivered_orders_table[[#This Row],[quantity]]</f>
        <v>18808</v>
      </c>
      <c r="V1326">
        <v>14598</v>
      </c>
    </row>
    <row r="1327" spans="1:22" hidden="1" x14ac:dyDescent="0.3">
      <c r="A1327">
        <v>43822301</v>
      </c>
      <c r="B1327">
        <v>877572</v>
      </c>
      <c r="C1327">
        <v>385186</v>
      </c>
      <c r="D1327">
        <v>5640</v>
      </c>
      <c r="E1327">
        <v>5303</v>
      </c>
      <c r="F1327">
        <v>1</v>
      </c>
      <c r="G1327">
        <v>0</v>
      </c>
      <c r="H1327">
        <v>0</v>
      </c>
      <c r="I1327" s="15">
        <v>44944</v>
      </c>
      <c r="J1327" s="11">
        <v>44944</v>
      </c>
      <c r="K1327">
        <v>5</v>
      </c>
      <c r="L1327" t="s">
        <v>176</v>
      </c>
      <c r="M1327" t="s">
        <v>39</v>
      </c>
      <c r="N1327" t="s">
        <v>15</v>
      </c>
      <c r="O1327">
        <v>5640</v>
      </c>
      <c r="P1327" t="s">
        <v>21</v>
      </c>
      <c r="Q1327">
        <v>337</v>
      </c>
      <c r="R1327" s="16">
        <f>delivered_orders_table[[#This Row],[price]]*delivered_orders_table[[#This Row],[quantity]]</f>
        <v>5640</v>
      </c>
      <c r="V1327">
        <v>8319</v>
      </c>
    </row>
    <row r="1328" spans="1:22" hidden="1" x14ac:dyDescent="0.3">
      <c r="A1328">
        <v>69023966</v>
      </c>
      <c r="B1328">
        <v>877572</v>
      </c>
      <c r="C1328">
        <v>791380</v>
      </c>
      <c r="D1328">
        <v>894</v>
      </c>
      <c r="E1328">
        <v>5303</v>
      </c>
      <c r="F1328">
        <v>2</v>
      </c>
      <c r="G1328">
        <v>0</v>
      </c>
      <c r="H1328">
        <v>0</v>
      </c>
      <c r="I1328" s="15">
        <v>44936</v>
      </c>
      <c r="J1328" s="11">
        <v>44936</v>
      </c>
      <c r="K1328">
        <v>2</v>
      </c>
      <c r="L1328" t="s">
        <v>320</v>
      </c>
      <c r="M1328" t="s">
        <v>39</v>
      </c>
      <c r="N1328" t="s">
        <v>15</v>
      </c>
      <c r="O1328">
        <v>1788</v>
      </c>
      <c r="P1328" t="s">
        <v>20</v>
      </c>
      <c r="Q1328">
        <v>-8818</v>
      </c>
      <c r="R1328" s="16">
        <f>delivered_orders_table[[#This Row],[price]]*delivered_orders_table[[#This Row],[quantity]]</f>
        <v>1788</v>
      </c>
      <c r="V1328">
        <v>13542</v>
      </c>
    </row>
    <row r="1329" spans="1:22" hidden="1" x14ac:dyDescent="0.3">
      <c r="A1329">
        <v>69330166</v>
      </c>
      <c r="B1329">
        <v>877572</v>
      </c>
      <c r="C1329">
        <v>233795</v>
      </c>
      <c r="D1329">
        <v>18012</v>
      </c>
      <c r="E1329">
        <v>5303</v>
      </c>
      <c r="F1329">
        <v>3</v>
      </c>
      <c r="G1329">
        <v>0</v>
      </c>
      <c r="H1329">
        <v>0</v>
      </c>
      <c r="I1329" s="15">
        <v>44947</v>
      </c>
      <c r="J1329" s="11">
        <v>44947</v>
      </c>
      <c r="K1329">
        <v>1</v>
      </c>
      <c r="L1329" t="s">
        <v>227</v>
      </c>
      <c r="M1329" t="s">
        <v>39</v>
      </c>
      <c r="N1329" t="s">
        <v>15</v>
      </c>
      <c r="O1329">
        <v>54036</v>
      </c>
      <c r="P1329" t="s">
        <v>21</v>
      </c>
      <c r="Q1329">
        <v>38127</v>
      </c>
      <c r="R1329" s="16">
        <f>delivered_orders_table[[#This Row],[price]]*delivered_orders_table[[#This Row],[quantity]]</f>
        <v>54036</v>
      </c>
      <c r="V1329">
        <v>14397</v>
      </c>
    </row>
    <row r="1330" spans="1:22" hidden="1" x14ac:dyDescent="0.3">
      <c r="A1330">
        <v>96934122</v>
      </c>
      <c r="B1330">
        <v>877572</v>
      </c>
      <c r="C1330">
        <v>749435</v>
      </c>
      <c r="D1330">
        <v>11744</v>
      </c>
      <c r="E1330">
        <v>5303</v>
      </c>
      <c r="F1330">
        <v>1</v>
      </c>
      <c r="G1330">
        <v>587.20000000000005</v>
      </c>
      <c r="H1330">
        <v>5</v>
      </c>
      <c r="I1330" s="15">
        <v>44932</v>
      </c>
      <c r="J1330" s="11">
        <v>44932</v>
      </c>
      <c r="K1330">
        <v>6</v>
      </c>
      <c r="L1330" t="s">
        <v>320</v>
      </c>
      <c r="M1330" t="s">
        <v>39</v>
      </c>
      <c r="N1330" t="s">
        <v>16</v>
      </c>
      <c r="O1330">
        <v>11156.8</v>
      </c>
      <c r="P1330" t="s">
        <v>21</v>
      </c>
      <c r="Q1330">
        <v>5853.8</v>
      </c>
      <c r="R1330" s="16">
        <f>delivered_orders_table[[#This Row],[price]]*delivered_orders_table[[#This Row],[quantity]]</f>
        <v>11744</v>
      </c>
      <c r="V1330">
        <v>57480</v>
      </c>
    </row>
    <row r="1331" spans="1:22" hidden="1" x14ac:dyDescent="0.3">
      <c r="A1331">
        <v>39254705</v>
      </c>
      <c r="B1331">
        <v>877572</v>
      </c>
      <c r="C1331">
        <v>206945</v>
      </c>
      <c r="D1331">
        <v>4466</v>
      </c>
      <c r="E1331">
        <v>5303</v>
      </c>
      <c r="F1331">
        <v>1</v>
      </c>
      <c r="G1331">
        <v>0</v>
      </c>
      <c r="H1331">
        <v>0</v>
      </c>
      <c r="I1331" s="15">
        <v>44927</v>
      </c>
      <c r="J1331" s="11">
        <v>44927</v>
      </c>
      <c r="K1331">
        <v>2</v>
      </c>
      <c r="L1331" t="s">
        <v>347</v>
      </c>
      <c r="M1331" t="s">
        <v>39</v>
      </c>
      <c r="N1331" t="s">
        <v>15</v>
      </c>
      <c r="O1331">
        <v>4466</v>
      </c>
      <c r="P1331" t="s">
        <v>22</v>
      </c>
      <c r="Q1331">
        <v>-837</v>
      </c>
      <c r="R1331" s="16">
        <f>delivered_orders_table[[#This Row],[price]]*delivered_orders_table[[#This Row],[quantity]]</f>
        <v>4466</v>
      </c>
      <c r="V1331">
        <v>32912</v>
      </c>
    </row>
    <row r="1332" spans="1:22" hidden="1" x14ac:dyDescent="0.3">
      <c r="A1332">
        <v>63481198</v>
      </c>
      <c r="B1332">
        <v>877572</v>
      </c>
      <c r="C1332">
        <v>739535</v>
      </c>
      <c r="D1332">
        <v>6823</v>
      </c>
      <c r="E1332">
        <v>5303</v>
      </c>
      <c r="F1332">
        <v>2</v>
      </c>
      <c r="G1332">
        <v>682.3</v>
      </c>
      <c r="H1332">
        <v>5</v>
      </c>
      <c r="I1332" s="15">
        <v>44931</v>
      </c>
      <c r="J1332" s="11">
        <v>44931</v>
      </c>
      <c r="K1332">
        <v>1</v>
      </c>
      <c r="L1332" t="s">
        <v>351</v>
      </c>
      <c r="M1332" t="s">
        <v>39</v>
      </c>
      <c r="N1332" t="s">
        <v>15</v>
      </c>
      <c r="O1332">
        <v>12963.7</v>
      </c>
      <c r="P1332" t="s">
        <v>22</v>
      </c>
      <c r="Q1332">
        <v>2357.6999999999998</v>
      </c>
      <c r="R1332" s="16">
        <f>delivered_orders_table[[#This Row],[price]]*delivered_orders_table[[#This Row],[quantity]]</f>
        <v>13646</v>
      </c>
      <c r="V1332">
        <v>17249</v>
      </c>
    </row>
    <row r="1333" spans="1:22" hidden="1" x14ac:dyDescent="0.3">
      <c r="A1333">
        <v>30743797</v>
      </c>
      <c r="B1333">
        <v>877572</v>
      </c>
      <c r="C1333">
        <v>749435</v>
      </c>
      <c r="D1333">
        <v>18192</v>
      </c>
      <c r="E1333">
        <v>5303</v>
      </c>
      <c r="F1333">
        <v>2</v>
      </c>
      <c r="G1333">
        <v>7276.8</v>
      </c>
      <c r="H1333">
        <v>20</v>
      </c>
      <c r="I1333" s="15">
        <v>44938</v>
      </c>
      <c r="J1333" s="11">
        <v>44938</v>
      </c>
      <c r="K1333">
        <v>1</v>
      </c>
      <c r="L1333" t="s">
        <v>84</v>
      </c>
      <c r="M1333" t="s">
        <v>39</v>
      </c>
      <c r="N1333" t="s">
        <v>15</v>
      </c>
      <c r="O1333">
        <v>29107.200000000001</v>
      </c>
      <c r="P1333" t="s">
        <v>20</v>
      </c>
      <c r="Q1333">
        <v>18501.2</v>
      </c>
      <c r="R1333" s="16">
        <f>delivered_orders_table[[#This Row],[price]]*delivered_orders_table[[#This Row],[quantity]]</f>
        <v>36384</v>
      </c>
      <c r="V1333">
        <v>27188</v>
      </c>
    </row>
    <row r="1334" spans="1:22" hidden="1" x14ac:dyDescent="0.3">
      <c r="A1334">
        <v>56420476</v>
      </c>
      <c r="B1334">
        <v>388389</v>
      </c>
      <c r="C1334">
        <v>437730</v>
      </c>
      <c r="D1334">
        <v>1253</v>
      </c>
      <c r="E1334">
        <v>1807</v>
      </c>
      <c r="F1334">
        <v>1</v>
      </c>
      <c r="G1334">
        <v>0</v>
      </c>
      <c r="H1334">
        <v>0</v>
      </c>
      <c r="I1334" s="15">
        <v>44934</v>
      </c>
      <c r="J1334" s="11">
        <v>44934</v>
      </c>
      <c r="K1334">
        <v>3</v>
      </c>
      <c r="L1334" t="s">
        <v>540</v>
      </c>
      <c r="M1334" t="s">
        <v>39</v>
      </c>
      <c r="N1334" t="s">
        <v>15</v>
      </c>
      <c r="O1334">
        <v>1253</v>
      </c>
      <c r="P1334" t="s">
        <v>21</v>
      </c>
      <c r="Q1334">
        <v>-554</v>
      </c>
      <c r="R1334" s="16">
        <f>delivered_orders_table[[#This Row],[price]]*delivered_orders_table[[#This Row],[quantity]]</f>
        <v>1253</v>
      </c>
      <c r="V1334">
        <v>2468</v>
      </c>
    </row>
    <row r="1335" spans="1:22" hidden="1" x14ac:dyDescent="0.3">
      <c r="A1335">
        <v>12300840</v>
      </c>
      <c r="B1335">
        <v>388389</v>
      </c>
      <c r="C1335">
        <v>240382</v>
      </c>
      <c r="D1335">
        <v>14407</v>
      </c>
      <c r="E1335">
        <v>1807</v>
      </c>
      <c r="F1335">
        <v>1</v>
      </c>
      <c r="G1335">
        <v>720.35</v>
      </c>
      <c r="H1335">
        <v>5</v>
      </c>
      <c r="I1335" s="15">
        <v>44951</v>
      </c>
      <c r="J1335" s="11">
        <v>44951</v>
      </c>
      <c r="K1335">
        <v>4</v>
      </c>
      <c r="L1335" t="s">
        <v>261</v>
      </c>
      <c r="M1335" t="s">
        <v>39</v>
      </c>
      <c r="N1335" t="s">
        <v>16</v>
      </c>
      <c r="O1335">
        <v>13686.65</v>
      </c>
      <c r="P1335" t="s">
        <v>23</v>
      </c>
      <c r="Q1335">
        <v>11879.65</v>
      </c>
      <c r="R1335" s="16">
        <f>delivered_orders_table[[#This Row],[price]]*delivered_orders_table[[#This Row],[quantity]]</f>
        <v>14407</v>
      </c>
      <c r="V1335">
        <v>18120</v>
      </c>
    </row>
    <row r="1336" spans="1:22" hidden="1" x14ac:dyDescent="0.3">
      <c r="A1336">
        <v>18113477</v>
      </c>
      <c r="B1336">
        <v>388389</v>
      </c>
      <c r="C1336">
        <v>804223</v>
      </c>
      <c r="D1336">
        <v>2623</v>
      </c>
      <c r="E1336">
        <v>1807</v>
      </c>
      <c r="F1336">
        <v>1</v>
      </c>
      <c r="G1336">
        <v>262.3</v>
      </c>
      <c r="H1336">
        <v>10</v>
      </c>
      <c r="I1336" s="15">
        <v>44944</v>
      </c>
      <c r="J1336" s="11">
        <v>44944</v>
      </c>
      <c r="K1336">
        <v>3</v>
      </c>
      <c r="L1336" t="s">
        <v>209</v>
      </c>
      <c r="M1336" t="s">
        <v>39</v>
      </c>
      <c r="N1336" t="s">
        <v>16</v>
      </c>
      <c r="O1336">
        <v>2360.6999999999998</v>
      </c>
      <c r="P1336" t="s">
        <v>21</v>
      </c>
      <c r="Q1336">
        <v>553.70000000000005</v>
      </c>
      <c r="R1336" s="16">
        <f>delivered_orders_table[[#This Row],[price]]*delivered_orders_table[[#This Row],[quantity]]</f>
        <v>2623</v>
      </c>
      <c r="V1336">
        <v>13447</v>
      </c>
    </row>
    <row r="1337" spans="1:22" hidden="1" x14ac:dyDescent="0.3">
      <c r="A1337">
        <v>65902739</v>
      </c>
      <c r="B1337">
        <v>388389</v>
      </c>
      <c r="C1337">
        <v>932162</v>
      </c>
      <c r="D1337">
        <v>3193</v>
      </c>
      <c r="E1337">
        <v>1807</v>
      </c>
      <c r="F1337">
        <v>1</v>
      </c>
      <c r="G1337">
        <v>319.3</v>
      </c>
      <c r="H1337">
        <v>10</v>
      </c>
      <c r="I1337" s="15">
        <v>44944</v>
      </c>
      <c r="J1337" s="11">
        <v>44944</v>
      </c>
      <c r="K1337">
        <v>4</v>
      </c>
      <c r="L1337" t="s">
        <v>227</v>
      </c>
      <c r="M1337" t="s">
        <v>39</v>
      </c>
      <c r="N1337" t="s">
        <v>15</v>
      </c>
      <c r="O1337">
        <v>2873.7</v>
      </c>
      <c r="P1337" t="s">
        <v>21</v>
      </c>
      <c r="Q1337">
        <v>1066.7</v>
      </c>
      <c r="R1337" s="16">
        <f>delivered_orders_table[[#This Row],[price]]*delivered_orders_table[[#This Row],[quantity]]</f>
        <v>3193</v>
      </c>
      <c r="V1337">
        <v>15238</v>
      </c>
    </row>
    <row r="1338" spans="1:22" hidden="1" x14ac:dyDescent="0.3">
      <c r="A1338">
        <v>99133246</v>
      </c>
      <c r="B1338">
        <v>388389</v>
      </c>
      <c r="C1338">
        <v>462035</v>
      </c>
      <c r="D1338">
        <v>10951</v>
      </c>
      <c r="E1338">
        <v>1807</v>
      </c>
      <c r="F1338">
        <v>2</v>
      </c>
      <c r="G1338">
        <v>0</v>
      </c>
      <c r="H1338">
        <v>0</v>
      </c>
      <c r="I1338" s="15">
        <v>44951</v>
      </c>
      <c r="J1338" s="11">
        <v>44951</v>
      </c>
      <c r="K1338">
        <v>4</v>
      </c>
      <c r="L1338" t="s">
        <v>261</v>
      </c>
      <c r="M1338" t="s">
        <v>39</v>
      </c>
      <c r="N1338" t="s">
        <v>15</v>
      </c>
      <c r="O1338">
        <v>21902</v>
      </c>
      <c r="P1338" t="s">
        <v>20</v>
      </c>
      <c r="Q1338">
        <v>18288</v>
      </c>
      <c r="R1338" s="16">
        <f>delivered_orders_table[[#This Row],[price]]*delivered_orders_table[[#This Row],[quantity]]</f>
        <v>21902</v>
      </c>
      <c r="V1338">
        <v>15604</v>
      </c>
    </row>
    <row r="1339" spans="1:22" hidden="1" x14ac:dyDescent="0.3">
      <c r="A1339">
        <v>52196099</v>
      </c>
      <c r="B1339">
        <v>388389</v>
      </c>
      <c r="C1339">
        <v>786179</v>
      </c>
      <c r="D1339">
        <v>8796</v>
      </c>
      <c r="E1339">
        <v>1807</v>
      </c>
      <c r="F1339">
        <v>3</v>
      </c>
      <c r="G1339">
        <v>1319.4</v>
      </c>
      <c r="H1339">
        <v>5</v>
      </c>
      <c r="I1339" s="15">
        <v>44931</v>
      </c>
      <c r="J1339" s="11">
        <v>44931</v>
      </c>
      <c r="K1339">
        <v>7</v>
      </c>
      <c r="L1339" t="s">
        <v>320</v>
      </c>
      <c r="M1339" t="s">
        <v>39</v>
      </c>
      <c r="N1339" t="s">
        <v>152</v>
      </c>
      <c r="O1339">
        <v>25068.6</v>
      </c>
      <c r="P1339" t="s">
        <v>22</v>
      </c>
      <c r="Q1339">
        <v>19647.599999999999</v>
      </c>
      <c r="R1339" s="16">
        <f>delivered_orders_table[[#This Row],[price]]*delivered_orders_table[[#This Row],[quantity]]</f>
        <v>26388</v>
      </c>
      <c r="V1339">
        <v>11971</v>
      </c>
    </row>
    <row r="1340" spans="1:22" hidden="1" x14ac:dyDescent="0.3">
      <c r="A1340">
        <v>88270025</v>
      </c>
      <c r="B1340">
        <v>388389</v>
      </c>
      <c r="C1340">
        <v>872036</v>
      </c>
      <c r="D1340">
        <v>7350</v>
      </c>
      <c r="E1340">
        <v>1807</v>
      </c>
      <c r="F1340">
        <v>1</v>
      </c>
      <c r="G1340">
        <v>0</v>
      </c>
      <c r="H1340">
        <v>0</v>
      </c>
      <c r="I1340" s="15">
        <v>44950</v>
      </c>
      <c r="J1340" s="11">
        <v>44950</v>
      </c>
      <c r="K1340">
        <v>6</v>
      </c>
      <c r="L1340" t="s">
        <v>457</v>
      </c>
      <c r="M1340" t="s">
        <v>39</v>
      </c>
      <c r="N1340" t="s">
        <v>15</v>
      </c>
      <c r="O1340">
        <v>7350</v>
      </c>
      <c r="P1340" t="s">
        <v>23</v>
      </c>
      <c r="Q1340">
        <v>5543</v>
      </c>
      <c r="R1340" s="16">
        <f>delivered_orders_table[[#This Row],[price]]*delivered_orders_table[[#This Row],[quantity]]</f>
        <v>7350</v>
      </c>
      <c r="V1340">
        <v>13157</v>
      </c>
    </row>
    <row r="1341" spans="1:22" hidden="1" x14ac:dyDescent="0.3">
      <c r="A1341">
        <v>54988206</v>
      </c>
      <c r="B1341">
        <v>388389</v>
      </c>
      <c r="C1341">
        <v>679404</v>
      </c>
      <c r="D1341">
        <v>10852</v>
      </c>
      <c r="E1341">
        <v>1807</v>
      </c>
      <c r="F1341">
        <v>1</v>
      </c>
      <c r="G1341">
        <v>0</v>
      </c>
      <c r="H1341">
        <v>0</v>
      </c>
      <c r="I1341" s="15">
        <v>44931</v>
      </c>
      <c r="J1341" s="11">
        <v>44931</v>
      </c>
      <c r="K1341">
        <v>5</v>
      </c>
      <c r="L1341" t="s">
        <v>164</v>
      </c>
      <c r="M1341" t="s">
        <v>39</v>
      </c>
      <c r="N1341" t="s">
        <v>15</v>
      </c>
      <c r="O1341">
        <v>10852</v>
      </c>
      <c r="P1341" t="s">
        <v>23</v>
      </c>
      <c r="Q1341">
        <v>9045</v>
      </c>
      <c r="R1341" s="16">
        <f>delivered_orders_table[[#This Row],[price]]*delivered_orders_table[[#This Row],[quantity]]</f>
        <v>10852</v>
      </c>
      <c r="V1341">
        <v>17258</v>
      </c>
    </row>
    <row r="1342" spans="1:22" hidden="1" x14ac:dyDescent="0.3">
      <c r="A1342">
        <v>52091325</v>
      </c>
      <c r="B1342">
        <v>388389</v>
      </c>
      <c r="C1342">
        <v>748736</v>
      </c>
      <c r="D1342">
        <v>9840</v>
      </c>
      <c r="E1342">
        <v>1807</v>
      </c>
      <c r="F1342">
        <v>2</v>
      </c>
      <c r="G1342">
        <v>2952</v>
      </c>
      <c r="H1342">
        <v>15</v>
      </c>
      <c r="I1342" s="15">
        <v>44949</v>
      </c>
      <c r="J1342" s="11">
        <v>44949</v>
      </c>
      <c r="K1342">
        <v>1</v>
      </c>
      <c r="L1342" t="s">
        <v>177</v>
      </c>
      <c r="M1342" t="s">
        <v>39</v>
      </c>
      <c r="N1342" t="s">
        <v>15</v>
      </c>
      <c r="O1342">
        <v>16728</v>
      </c>
      <c r="P1342" t="s">
        <v>21</v>
      </c>
      <c r="Q1342">
        <v>13114</v>
      </c>
      <c r="R1342" s="16">
        <f>delivered_orders_table[[#This Row],[price]]*delivered_orders_table[[#This Row],[quantity]]</f>
        <v>19680</v>
      </c>
      <c r="V1342">
        <v>11845</v>
      </c>
    </row>
    <row r="1343" spans="1:22" hidden="1" x14ac:dyDescent="0.3">
      <c r="A1343">
        <v>82769008</v>
      </c>
      <c r="B1343">
        <v>356787</v>
      </c>
      <c r="C1343">
        <v>770143</v>
      </c>
      <c r="D1343">
        <v>12853</v>
      </c>
      <c r="E1343">
        <v>6320</v>
      </c>
      <c r="F1343">
        <v>2</v>
      </c>
      <c r="G1343">
        <v>1285.3</v>
      </c>
      <c r="H1343">
        <v>5</v>
      </c>
      <c r="I1343" s="15">
        <v>44952</v>
      </c>
      <c r="J1343" s="11">
        <v>44952</v>
      </c>
      <c r="K1343">
        <v>1</v>
      </c>
      <c r="L1343" t="s">
        <v>411</v>
      </c>
      <c r="M1343" t="s">
        <v>39</v>
      </c>
      <c r="N1343" t="s">
        <v>15</v>
      </c>
      <c r="O1343">
        <v>24420.7</v>
      </c>
      <c r="P1343" t="s">
        <v>21</v>
      </c>
      <c r="Q1343">
        <v>11780.7</v>
      </c>
      <c r="R1343" s="16">
        <f>delivered_orders_table[[#This Row],[price]]*delivered_orders_table[[#This Row],[quantity]]</f>
        <v>25706</v>
      </c>
      <c r="V1343">
        <v>31598</v>
      </c>
    </row>
    <row r="1344" spans="1:22" hidden="1" x14ac:dyDescent="0.3">
      <c r="A1344">
        <v>33776150</v>
      </c>
      <c r="B1344">
        <v>356787</v>
      </c>
      <c r="C1344">
        <v>458207</v>
      </c>
      <c r="D1344">
        <v>11803</v>
      </c>
      <c r="E1344">
        <v>6320</v>
      </c>
      <c r="F1344">
        <v>1</v>
      </c>
      <c r="G1344">
        <v>0</v>
      </c>
      <c r="H1344">
        <v>0</v>
      </c>
      <c r="I1344" s="15">
        <v>44939</v>
      </c>
      <c r="J1344" s="11">
        <v>44939</v>
      </c>
      <c r="K1344">
        <v>6</v>
      </c>
      <c r="L1344" t="s">
        <v>512</v>
      </c>
      <c r="M1344" t="s">
        <v>39</v>
      </c>
      <c r="N1344" t="s">
        <v>15</v>
      </c>
      <c r="O1344">
        <v>11803</v>
      </c>
      <c r="P1344" t="s">
        <v>23</v>
      </c>
      <c r="Q1344">
        <v>5483</v>
      </c>
      <c r="R1344" s="16">
        <f>delivered_orders_table[[#This Row],[price]]*delivered_orders_table[[#This Row],[quantity]]</f>
        <v>11803</v>
      </c>
      <c r="V1344">
        <v>4952</v>
      </c>
    </row>
    <row r="1345" spans="1:22" hidden="1" x14ac:dyDescent="0.3">
      <c r="A1345">
        <v>51946203</v>
      </c>
      <c r="B1345">
        <v>356787</v>
      </c>
      <c r="C1345">
        <v>835988</v>
      </c>
      <c r="D1345">
        <v>16993</v>
      </c>
      <c r="E1345">
        <v>6320</v>
      </c>
      <c r="F1345">
        <v>1</v>
      </c>
      <c r="G1345">
        <v>0</v>
      </c>
      <c r="H1345">
        <v>0</v>
      </c>
      <c r="I1345" s="15">
        <v>44948</v>
      </c>
      <c r="J1345" s="11">
        <v>44948</v>
      </c>
      <c r="K1345">
        <v>7</v>
      </c>
      <c r="L1345" t="s">
        <v>261</v>
      </c>
      <c r="M1345" t="s">
        <v>39</v>
      </c>
      <c r="N1345" t="s">
        <v>152</v>
      </c>
      <c r="O1345">
        <v>16993</v>
      </c>
      <c r="P1345" t="s">
        <v>21</v>
      </c>
      <c r="Q1345">
        <v>10673</v>
      </c>
      <c r="R1345" s="16">
        <f>delivered_orders_table[[#This Row],[price]]*delivered_orders_table[[#This Row],[quantity]]</f>
        <v>16993</v>
      </c>
      <c r="V1345">
        <v>16497</v>
      </c>
    </row>
    <row r="1346" spans="1:22" hidden="1" x14ac:dyDescent="0.3">
      <c r="A1346">
        <v>56702542</v>
      </c>
      <c r="B1346">
        <v>356787</v>
      </c>
      <c r="C1346">
        <v>463165</v>
      </c>
      <c r="D1346">
        <v>14188</v>
      </c>
      <c r="E1346">
        <v>6320</v>
      </c>
      <c r="F1346">
        <v>1</v>
      </c>
      <c r="G1346">
        <v>0</v>
      </c>
      <c r="H1346">
        <v>0</v>
      </c>
      <c r="I1346" s="15">
        <v>44935</v>
      </c>
      <c r="J1346" s="11">
        <v>44935</v>
      </c>
      <c r="K1346">
        <v>5</v>
      </c>
      <c r="L1346" t="s">
        <v>305</v>
      </c>
      <c r="M1346" t="s">
        <v>39</v>
      </c>
      <c r="N1346" t="s">
        <v>18</v>
      </c>
      <c r="O1346">
        <v>14188</v>
      </c>
      <c r="P1346" t="s">
        <v>20</v>
      </c>
      <c r="Q1346">
        <v>7868</v>
      </c>
      <c r="R1346" s="16">
        <f>delivered_orders_table[[#This Row],[price]]*delivered_orders_table[[#This Row],[quantity]]</f>
        <v>14188</v>
      </c>
      <c r="V1346">
        <v>38910</v>
      </c>
    </row>
    <row r="1347" spans="1:22" hidden="1" x14ac:dyDescent="0.3">
      <c r="A1347">
        <v>44917589</v>
      </c>
      <c r="B1347">
        <v>356787</v>
      </c>
      <c r="C1347">
        <v>393720</v>
      </c>
      <c r="D1347">
        <v>840</v>
      </c>
      <c r="E1347">
        <v>6320</v>
      </c>
      <c r="F1347">
        <v>2</v>
      </c>
      <c r="G1347">
        <v>0</v>
      </c>
      <c r="H1347">
        <v>0</v>
      </c>
      <c r="I1347" s="15">
        <v>44941</v>
      </c>
      <c r="J1347" s="11">
        <v>44941</v>
      </c>
      <c r="K1347">
        <v>2</v>
      </c>
      <c r="L1347" t="s">
        <v>101</v>
      </c>
      <c r="M1347" t="s">
        <v>39</v>
      </c>
      <c r="N1347" t="s">
        <v>17</v>
      </c>
      <c r="O1347">
        <v>1680</v>
      </c>
      <c r="P1347" t="s">
        <v>22</v>
      </c>
      <c r="Q1347">
        <v>-10960</v>
      </c>
      <c r="R1347" s="16">
        <f>delivered_orders_table[[#This Row],[price]]*delivered_orders_table[[#This Row],[quantity]]</f>
        <v>1680</v>
      </c>
      <c r="V1347">
        <v>12391</v>
      </c>
    </row>
    <row r="1348" spans="1:22" hidden="1" x14ac:dyDescent="0.3">
      <c r="A1348">
        <v>96268397</v>
      </c>
      <c r="B1348">
        <v>356787</v>
      </c>
      <c r="C1348">
        <v>722998</v>
      </c>
      <c r="D1348">
        <v>15749</v>
      </c>
      <c r="E1348">
        <v>6320</v>
      </c>
      <c r="F1348">
        <v>2</v>
      </c>
      <c r="G1348">
        <v>0</v>
      </c>
      <c r="H1348">
        <v>0</v>
      </c>
      <c r="I1348" s="15">
        <v>44932</v>
      </c>
      <c r="J1348" s="11">
        <v>44932</v>
      </c>
      <c r="K1348">
        <v>6</v>
      </c>
      <c r="L1348" t="s">
        <v>320</v>
      </c>
      <c r="M1348" t="s">
        <v>39</v>
      </c>
      <c r="N1348" t="s">
        <v>16</v>
      </c>
      <c r="O1348">
        <v>31498</v>
      </c>
      <c r="P1348" t="s">
        <v>21</v>
      </c>
      <c r="Q1348">
        <v>18858</v>
      </c>
      <c r="R1348" s="16">
        <f>delivered_orders_table[[#This Row],[price]]*delivered_orders_table[[#This Row],[quantity]]</f>
        <v>31498</v>
      </c>
      <c r="V1348">
        <v>14741</v>
      </c>
    </row>
    <row r="1349" spans="1:22" hidden="1" x14ac:dyDescent="0.3">
      <c r="A1349">
        <v>42847661</v>
      </c>
      <c r="B1349">
        <v>334053</v>
      </c>
      <c r="C1349">
        <v>822650</v>
      </c>
      <c r="D1349">
        <v>18480</v>
      </c>
      <c r="E1349">
        <v>6716</v>
      </c>
      <c r="F1349">
        <v>1</v>
      </c>
      <c r="G1349">
        <v>0</v>
      </c>
      <c r="H1349">
        <v>0</v>
      </c>
      <c r="I1349" s="15">
        <v>44944</v>
      </c>
      <c r="J1349" s="11">
        <v>44944</v>
      </c>
      <c r="K1349">
        <v>5</v>
      </c>
      <c r="L1349" t="s">
        <v>176</v>
      </c>
      <c r="M1349" t="s">
        <v>39</v>
      </c>
      <c r="N1349" t="s">
        <v>18</v>
      </c>
      <c r="O1349">
        <v>18480</v>
      </c>
      <c r="P1349" t="s">
        <v>23</v>
      </c>
      <c r="Q1349">
        <v>11764</v>
      </c>
      <c r="R1349" s="16">
        <f>delivered_orders_table[[#This Row],[price]]*delivered_orders_table[[#This Row],[quantity]]</f>
        <v>18480</v>
      </c>
      <c r="V1349">
        <v>17501</v>
      </c>
    </row>
    <row r="1350" spans="1:22" hidden="1" x14ac:dyDescent="0.3">
      <c r="A1350">
        <v>17749299</v>
      </c>
      <c r="B1350">
        <v>334053</v>
      </c>
      <c r="C1350">
        <v>360639</v>
      </c>
      <c r="D1350">
        <v>7609</v>
      </c>
      <c r="E1350">
        <v>6716</v>
      </c>
      <c r="F1350">
        <v>2</v>
      </c>
      <c r="G1350">
        <v>760.9</v>
      </c>
      <c r="H1350">
        <v>5</v>
      </c>
      <c r="I1350" s="15">
        <v>44945</v>
      </c>
      <c r="J1350" s="11">
        <v>44945</v>
      </c>
      <c r="K1350">
        <v>5</v>
      </c>
      <c r="L1350" t="s">
        <v>177</v>
      </c>
      <c r="M1350" t="s">
        <v>39</v>
      </c>
      <c r="N1350" t="s">
        <v>18</v>
      </c>
      <c r="O1350">
        <v>14457.1</v>
      </c>
      <c r="P1350" t="s">
        <v>21</v>
      </c>
      <c r="Q1350">
        <v>1025.0999999999999</v>
      </c>
      <c r="R1350" s="16">
        <f>delivered_orders_table[[#This Row],[price]]*delivered_orders_table[[#This Row],[quantity]]</f>
        <v>15218</v>
      </c>
      <c r="V1350">
        <v>11528</v>
      </c>
    </row>
    <row r="1351" spans="1:22" hidden="1" x14ac:dyDescent="0.3">
      <c r="A1351">
        <v>25601471</v>
      </c>
      <c r="B1351">
        <v>334053</v>
      </c>
      <c r="C1351">
        <v>260254</v>
      </c>
      <c r="D1351">
        <v>8364</v>
      </c>
      <c r="E1351">
        <v>6716</v>
      </c>
      <c r="F1351">
        <v>2</v>
      </c>
      <c r="G1351">
        <v>836.4</v>
      </c>
      <c r="H1351">
        <v>5</v>
      </c>
      <c r="I1351" s="15">
        <v>44940</v>
      </c>
      <c r="J1351" s="11">
        <v>44940</v>
      </c>
      <c r="K1351">
        <v>3</v>
      </c>
      <c r="L1351" t="s">
        <v>101</v>
      </c>
      <c r="M1351" t="s">
        <v>39</v>
      </c>
      <c r="N1351" t="s">
        <v>15</v>
      </c>
      <c r="O1351">
        <v>15891.6</v>
      </c>
      <c r="P1351" t="s">
        <v>20</v>
      </c>
      <c r="Q1351">
        <v>2459.6</v>
      </c>
      <c r="R1351" s="16">
        <f>delivered_orders_table[[#This Row],[price]]*delivered_orders_table[[#This Row],[quantity]]</f>
        <v>16728</v>
      </c>
      <c r="V1351">
        <v>40719</v>
      </c>
    </row>
    <row r="1352" spans="1:22" hidden="1" x14ac:dyDescent="0.3">
      <c r="A1352">
        <v>50063879</v>
      </c>
      <c r="B1352">
        <v>334053</v>
      </c>
      <c r="C1352">
        <v>311760</v>
      </c>
      <c r="D1352">
        <v>9823</v>
      </c>
      <c r="E1352">
        <v>6716</v>
      </c>
      <c r="F1352">
        <v>3</v>
      </c>
      <c r="G1352">
        <v>1473.45</v>
      </c>
      <c r="H1352">
        <v>5</v>
      </c>
      <c r="I1352" s="15">
        <v>44946</v>
      </c>
      <c r="J1352" s="11">
        <v>44946</v>
      </c>
      <c r="K1352">
        <v>1</v>
      </c>
      <c r="L1352" t="s">
        <v>209</v>
      </c>
      <c r="M1352" t="s">
        <v>39</v>
      </c>
      <c r="N1352" t="s">
        <v>16</v>
      </c>
      <c r="O1352">
        <v>27995.55</v>
      </c>
      <c r="P1352" t="s">
        <v>20</v>
      </c>
      <c r="Q1352">
        <v>7847.55</v>
      </c>
      <c r="R1352" s="16">
        <f>delivered_orders_table[[#This Row],[price]]*delivered_orders_table[[#This Row],[quantity]]</f>
        <v>29469</v>
      </c>
      <c r="V1352">
        <v>6435</v>
      </c>
    </row>
    <row r="1353" spans="1:22" hidden="1" x14ac:dyDescent="0.3">
      <c r="A1353">
        <v>72336371</v>
      </c>
      <c r="B1353">
        <v>334053</v>
      </c>
      <c r="C1353">
        <v>739535</v>
      </c>
      <c r="D1353">
        <v>18287</v>
      </c>
      <c r="E1353">
        <v>6716</v>
      </c>
      <c r="F1353">
        <v>2</v>
      </c>
      <c r="G1353">
        <v>0</v>
      </c>
      <c r="H1353">
        <v>0</v>
      </c>
      <c r="I1353" s="15">
        <v>44927</v>
      </c>
      <c r="J1353" s="11">
        <v>44927</v>
      </c>
      <c r="K1353">
        <v>6</v>
      </c>
      <c r="L1353" t="s">
        <v>303</v>
      </c>
      <c r="M1353" t="s">
        <v>39</v>
      </c>
      <c r="N1353" t="s">
        <v>15</v>
      </c>
      <c r="O1353">
        <v>36574</v>
      </c>
      <c r="P1353" t="s">
        <v>22</v>
      </c>
      <c r="Q1353">
        <v>23142</v>
      </c>
      <c r="R1353" s="16">
        <f>delivered_orders_table[[#This Row],[price]]*delivered_orders_table[[#This Row],[quantity]]</f>
        <v>36574</v>
      </c>
      <c r="V1353">
        <v>21820</v>
      </c>
    </row>
    <row r="1354" spans="1:22" hidden="1" x14ac:dyDescent="0.3">
      <c r="A1354">
        <v>88862539</v>
      </c>
      <c r="B1354">
        <v>334053</v>
      </c>
      <c r="C1354">
        <v>289982</v>
      </c>
      <c r="D1354">
        <v>13827</v>
      </c>
      <c r="E1354">
        <v>6716</v>
      </c>
      <c r="F1354">
        <v>3</v>
      </c>
      <c r="G1354">
        <v>2074.0500000000002</v>
      </c>
      <c r="H1354">
        <v>5</v>
      </c>
      <c r="I1354" s="15">
        <v>44947</v>
      </c>
      <c r="J1354" s="11">
        <v>44947</v>
      </c>
      <c r="K1354">
        <v>6</v>
      </c>
      <c r="L1354" t="s">
        <v>411</v>
      </c>
      <c r="M1354" t="s">
        <v>39</v>
      </c>
      <c r="N1354" t="s">
        <v>17</v>
      </c>
      <c r="O1354">
        <v>39406.949999999997</v>
      </c>
      <c r="P1354" t="s">
        <v>21</v>
      </c>
      <c r="Q1354">
        <v>19258.95</v>
      </c>
      <c r="R1354" s="16">
        <f>delivered_orders_table[[#This Row],[price]]*delivered_orders_table[[#This Row],[quantity]]</f>
        <v>41481</v>
      </c>
      <c r="V1354">
        <v>10051</v>
      </c>
    </row>
    <row r="1355" spans="1:22" hidden="1" x14ac:dyDescent="0.3">
      <c r="A1355">
        <v>83227889</v>
      </c>
      <c r="B1355">
        <v>334053</v>
      </c>
      <c r="C1355">
        <v>687546</v>
      </c>
      <c r="D1355">
        <v>5256</v>
      </c>
      <c r="E1355">
        <v>6716</v>
      </c>
      <c r="F1355">
        <v>3</v>
      </c>
      <c r="G1355">
        <v>0</v>
      </c>
      <c r="H1355">
        <v>0</v>
      </c>
      <c r="I1355" s="15">
        <v>44940</v>
      </c>
      <c r="J1355" s="11">
        <v>44940</v>
      </c>
      <c r="K1355">
        <v>2</v>
      </c>
      <c r="L1355" t="s">
        <v>100</v>
      </c>
      <c r="M1355" t="s">
        <v>39</v>
      </c>
      <c r="N1355" t="s">
        <v>17</v>
      </c>
      <c r="O1355">
        <v>15768</v>
      </c>
      <c r="P1355" t="s">
        <v>21</v>
      </c>
      <c r="Q1355">
        <v>-4380</v>
      </c>
      <c r="R1355" s="16">
        <f>delivered_orders_table[[#This Row],[price]]*delivered_orders_table[[#This Row],[quantity]]</f>
        <v>15768</v>
      </c>
      <c r="V1355">
        <v>9074</v>
      </c>
    </row>
    <row r="1356" spans="1:22" hidden="1" x14ac:dyDescent="0.3">
      <c r="A1356">
        <v>66267415</v>
      </c>
      <c r="B1356">
        <v>334053</v>
      </c>
      <c r="C1356">
        <v>928834</v>
      </c>
      <c r="D1356">
        <v>4329</v>
      </c>
      <c r="E1356">
        <v>6716</v>
      </c>
      <c r="F1356">
        <v>3</v>
      </c>
      <c r="G1356">
        <v>0</v>
      </c>
      <c r="H1356">
        <v>0</v>
      </c>
      <c r="I1356" s="15">
        <v>44947</v>
      </c>
      <c r="J1356" s="11">
        <v>44947</v>
      </c>
      <c r="K1356">
        <v>2</v>
      </c>
      <c r="L1356" t="s">
        <v>176</v>
      </c>
      <c r="M1356" t="s">
        <v>39</v>
      </c>
      <c r="N1356" t="s">
        <v>15</v>
      </c>
      <c r="O1356">
        <v>12987</v>
      </c>
      <c r="P1356" t="s">
        <v>23</v>
      </c>
      <c r="Q1356">
        <v>-7161</v>
      </c>
      <c r="R1356" s="16">
        <f>delivered_orders_table[[#This Row],[price]]*delivered_orders_table[[#This Row],[quantity]]</f>
        <v>12987</v>
      </c>
      <c r="V1356">
        <v>32691</v>
      </c>
    </row>
    <row r="1357" spans="1:22" hidden="1" x14ac:dyDescent="0.3">
      <c r="A1357">
        <v>81432350</v>
      </c>
      <c r="B1357">
        <v>246316</v>
      </c>
      <c r="C1357">
        <v>798199</v>
      </c>
      <c r="D1357">
        <v>6395</v>
      </c>
      <c r="E1357">
        <v>13689</v>
      </c>
      <c r="F1357">
        <v>3</v>
      </c>
      <c r="G1357">
        <v>0</v>
      </c>
      <c r="H1357">
        <v>0</v>
      </c>
      <c r="I1357" s="15">
        <v>44930</v>
      </c>
      <c r="J1357" s="11">
        <v>44930</v>
      </c>
      <c r="K1357">
        <v>5</v>
      </c>
      <c r="L1357" t="s">
        <v>190</v>
      </c>
      <c r="M1357" t="s">
        <v>39</v>
      </c>
      <c r="N1357" t="s">
        <v>18</v>
      </c>
      <c r="O1357">
        <v>19185</v>
      </c>
      <c r="P1357" t="s">
        <v>21</v>
      </c>
      <c r="Q1357">
        <v>-21882</v>
      </c>
      <c r="R1357" s="16">
        <f>delivered_orders_table[[#This Row],[price]]*delivered_orders_table[[#This Row],[quantity]]</f>
        <v>19185</v>
      </c>
      <c r="V1357">
        <v>6216</v>
      </c>
    </row>
    <row r="1358" spans="1:22" hidden="1" x14ac:dyDescent="0.3">
      <c r="A1358">
        <v>69959826</v>
      </c>
      <c r="B1358">
        <v>246316</v>
      </c>
      <c r="C1358">
        <v>303550</v>
      </c>
      <c r="D1358">
        <v>9432</v>
      </c>
      <c r="E1358">
        <v>13689</v>
      </c>
      <c r="F1358">
        <v>1</v>
      </c>
      <c r="G1358">
        <v>943.2</v>
      </c>
      <c r="H1358">
        <v>10</v>
      </c>
      <c r="I1358" s="15">
        <v>44934</v>
      </c>
      <c r="J1358" s="11">
        <v>44934</v>
      </c>
      <c r="K1358">
        <v>4</v>
      </c>
      <c r="L1358" t="s">
        <v>320</v>
      </c>
      <c r="M1358" t="s">
        <v>39</v>
      </c>
      <c r="N1358" t="s">
        <v>15</v>
      </c>
      <c r="O1358">
        <v>8488.7999999999993</v>
      </c>
      <c r="P1358" t="s">
        <v>22</v>
      </c>
      <c r="Q1358">
        <v>-5200.2</v>
      </c>
      <c r="R1358" s="16">
        <f>delivered_orders_table[[#This Row],[price]]*delivered_orders_table[[#This Row],[quantity]]</f>
        <v>9432</v>
      </c>
      <c r="V1358">
        <v>20044</v>
      </c>
    </row>
    <row r="1359" spans="1:22" hidden="1" x14ac:dyDescent="0.3">
      <c r="A1359">
        <v>28533117</v>
      </c>
      <c r="B1359">
        <v>246316</v>
      </c>
      <c r="C1359">
        <v>293826</v>
      </c>
      <c r="D1359">
        <v>12110</v>
      </c>
      <c r="E1359">
        <v>13689</v>
      </c>
      <c r="F1359">
        <v>1</v>
      </c>
      <c r="G1359">
        <v>1816.5</v>
      </c>
      <c r="H1359">
        <v>15</v>
      </c>
      <c r="I1359" s="15">
        <v>44931</v>
      </c>
      <c r="J1359" s="11">
        <v>44931</v>
      </c>
      <c r="K1359">
        <v>5</v>
      </c>
      <c r="L1359" t="s">
        <v>164</v>
      </c>
      <c r="M1359" t="s">
        <v>39</v>
      </c>
      <c r="N1359" t="s">
        <v>16</v>
      </c>
      <c r="O1359">
        <v>10293.5</v>
      </c>
      <c r="P1359" t="s">
        <v>22</v>
      </c>
      <c r="Q1359">
        <v>-3395.5</v>
      </c>
      <c r="R1359" s="16">
        <f>delivered_orders_table[[#This Row],[price]]*delivered_orders_table[[#This Row],[quantity]]</f>
        <v>12110</v>
      </c>
      <c r="V1359">
        <v>28168</v>
      </c>
    </row>
    <row r="1360" spans="1:22" hidden="1" x14ac:dyDescent="0.3">
      <c r="A1360">
        <v>64362516</v>
      </c>
      <c r="B1360">
        <v>246316</v>
      </c>
      <c r="C1360">
        <v>505323</v>
      </c>
      <c r="D1360">
        <v>14954</v>
      </c>
      <c r="E1360">
        <v>13689</v>
      </c>
      <c r="F1360">
        <v>1</v>
      </c>
      <c r="G1360">
        <v>747.7</v>
      </c>
      <c r="H1360">
        <v>5</v>
      </c>
      <c r="I1360" s="15">
        <v>44953</v>
      </c>
      <c r="J1360" s="11">
        <v>44953</v>
      </c>
      <c r="K1360">
        <v>2</v>
      </c>
      <c r="L1360" t="s">
        <v>261</v>
      </c>
      <c r="M1360" t="s">
        <v>39</v>
      </c>
      <c r="N1360" t="s">
        <v>16</v>
      </c>
      <c r="O1360">
        <v>14206.3</v>
      </c>
      <c r="P1360" t="s">
        <v>21</v>
      </c>
      <c r="Q1360">
        <v>517.29999999999995</v>
      </c>
      <c r="R1360" s="16">
        <f>delivered_orders_table[[#This Row],[price]]*delivered_orders_table[[#This Row],[quantity]]</f>
        <v>14954</v>
      </c>
      <c r="V1360">
        <v>8366</v>
      </c>
    </row>
    <row r="1361" spans="1:22" hidden="1" x14ac:dyDescent="0.3">
      <c r="A1361">
        <v>68548403</v>
      </c>
      <c r="B1361">
        <v>246316</v>
      </c>
      <c r="C1361">
        <v>886641</v>
      </c>
      <c r="D1361">
        <v>3539</v>
      </c>
      <c r="E1361">
        <v>13689</v>
      </c>
      <c r="F1361">
        <v>1</v>
      </c>
      <c r="G1361">
        <v>0</v>
      </c>
      <c r="H1361">
        <v>0</v>
      </c>
      <c r="I1361" s="15">
        <v>44951</v>
      </c>
      <c r="J1361" s="11">
        <v>44951</v>
      </c>
      <c r="K1361">
        <v>3</v>
      </c>
      <c r="L1361" t="s">
        <v>445</v>
      </c>
      <c r="M1361" t="s">
        <v>39</v>
      </c>
      <c r="N1361" t="s">
        <v>15</v>
      </c>
      <c r="O1361">
        <v>3539</v>
      </c>
      <c r="P1361" t="s">
        <v>22</v>
      </c>
      <c r="Q1361">
        <v>-10150</v>
      </c>
      <c r="R1361" s="16">
        <f>delivered_orders_table[[#This Row],[price]]*delivered_orders_table[[#This Row],[quantity]]</f>
        <v>3539</v>
      </c>
      <c r="V1361">
        <v>2015</v>
      </c>
    </row>
    <row r="1362" spans="1:22" hidden="1" x14ac:dyDescent="0.3">
      <c r="A1362">
        <v>42691263</v>
      </c>
      <c r="B1362">
        <v>246316</v>
      </c>
      <c r="C1362">
        <v>846901</v>
      </c>
      <c r="D1362">
        <v>13674</v>
      </c>
      <c r="E1362">
        <v>13689</v>
      </c>
      <c r="F1362">
        <v>3</v>
      </c>
      <c r="G1362">
        <v>6153.3</v>
      </c>
      <c r="H1362">
        <v>15</v>
      </c>
      <c r="I1362" s="15">
        <v>44941</v>
      </c>
      <c r="J1362" s="11">
        <v>44941</v>
      </c>
      <c r="K1362">
        <v>7</v>
      </c>
      <c r="L1362" t="s">
        <v>227</v>
      </c>
      <c r="M1362" t="s">
        <v>39</v>
      </c>
      <c r="N1362" t="s">
        <v>16</v>
      </c>
      <c r="O1362">
        <v>34868.699999999997</v>
      </c>
      <c r="P1362" t="s">
        <v>23</v>
      </c>
      <c r="Q1362">
        <v>-6198.3</v>
      </c>
      <c r="R1362" s="16">
        <f>delivered_orders_table[[#This Row],[price]]*delivered_orders_table[[#This Row],[quantity]]</f>
        <v>41022</v>
      </c>
      <c r="V1362">
        <v>27996</v>
      </c>
    </row>
    <row r="1363" spans="1:22" hidden="1" x14ac:dyDescent="0.3">
      <c r="A1363">
        <v>53261270</v>
      </c>
      <c r="B1363">
        <v>246316</v>
      </c>
      <c r="C1363">
        <v>838613</v>
      </c>
      <c r="D1363">
        <v>1869</v>
      </c>
      <c r="E1363">
        <v>13689</v>
      </c>
      <c r="F1363">
        <v>2</v>
      </c>
      <c r="G1363">
        <v>0</v>
      </c>
      <c r="H1363">
        <v>0</v>
      </c>
      <c r="I1363" s="15">
        <v>44932</v>
      </c>
      <c r="J1363" s="11">
        <v>44932</v>
      </c>
      <c r="K1363">
        <v>6</v>
      </c>
      <c r="L1363" t="s">
        <v>320</v>
      </c>
      <c r="M1363" t="s">
        <v>39</v>
      </c>
      <c r="N1363" t="s">
        <v>15</v>
      </c>
      <c r="O1363">
        <v>3738</v>
      </c>
      <c r="P1363" t="s">
        <v>22</v>
      </c>
      <c r="Q1363">
        <v>-23640</v>
      </c>
      <c r="R1363" s="16">
        <f>delivered_orders_table[[#This Row],[price]]*delivered_orders_table[[#This Row],[quantity]]</f>
        <v>3738</v>
      </c>
      <c r="V1363">
        <v>35604</v>
      </c>
    </row>
    <row r="1364" spans="1:22" hidden="1" x14ac:dyDescent="0.3">
      <c r="A1364">
        <v>35708194</v>
      </c>
      <c r="B1364">
        <v>246316</v>
      </c>
      <c r="C1364">
        <v>359540</v>
      </c>
      <c r="D1364">
        <v>4482</v>
      </c>
      <c r="E1364">
        <v>13689</v>
      </c>
      <c r="F1364">
        <v>1</v>
      </c>
      <c r="G1364">
        <v>224.1</v>
      </c>
      <c r="H1364">
        <v>5</v>
      </c>
      <c r="I1364" s="15">
        <v>44951</v>
      </c>
      <c r="J1364" s="11">
        <v>44951</v>
      </c>
      <c r="K1364">
        <v>4</v>
      </c>
      <c r="L1364" t="s">
        <v>261</v>
      </c>
      <c r="M1364" t="s">
        <v>39</v>
      </c>
      <c r="N1364" t="s">
        <v>15</v>
      </c>
      <c r="O1364">
        <v>4257.8999999999996</v>
      </c>
      <c r="P1364" t="s">
        <v>23</v>
      </c>
      <c r="Q1364">
        <v>-9431.1</v>
      </c>
      <c r="R1364" s="16">
        <f>delivered_orders_table[[#This Row],[price]]*delivered_orders_table[[#This Row],[quantity]]</f>
        <v>4482</v>
      </c>
      <c r="V1364">
        <v>33388</v>
      </c>
    </row>
    <row r="1365" spans="1:22" hidden="1" x14ac:dyDescent="0.3">
      <c r="A1365">
        <v>52436584</v>
      </c>
      <c r="B1365">
        <v>246316</v>
      </c>
      <c r="C1365">
        <v>843852</v>
      </c>
      <c r="D1365">
        <v>17325</v>
      </c>
      <c r="E1365">
        <v>13689</v>
      </c>
      <c r="F1365">
        <v>4</v>
      </c>
      <c r="G1365">
        <v>0</v>
      </c>
      <c r="H1365">
        <v>0</v>
      </c>
      <c r="I1365" s="15">
        <v>44948</v>
      </c>
      <c r="J1365" s="11">
        <v>44948</v>
      </c>
      <c r="K1365">
        <v>2</v>
      </c>
      <c r="L1365" t="s">
        <v>177</v>
      </c>
      <c r="M1365" t="s">
        <v>39</v>
      </c>
      <c r="N1365" t="s">
        <v>15</v>
      </c>
      <c r="O1365">
        <v>69300</v>
      </c>
      <c r="P1365" t="s">
        <v>21</v>
      </c>
      <c r="Q1365">
        <v>14544</v>
      </c>
      <c r="R1365" s="16">
        <f>delivered_orders_table[[#This Row],[price]]*delivered_orders_table[[#This Row],[quantity]]</f>
        <v>69300</v>
      </c>
      <c r="V1365">
        <v>47392</v>
      </c>
    </row>
    <row r="1366" spans="1:22" hidden="1" x14ac:dyDescent="0.3">
      <c r="A1366">
        <v>74988034</v>
      </c>
      <c r="B1366">
        <v>872246</v>
      </c>
      <c r="C1366">
        <v>531246</v>
      </c>
      <c r="D1366">
        <v>8647</v>
      </c>
      <c r="E1366">
        <v>8679</v>
      </c>
      <c r="F1366">
        <v>1</v>
      </c>
      <c r="G1366">
        <v>0</v>
      </c>
      <c r="H1366">
        <v>0</v>
      </c>
      <c r="I1366" s="15">
        <v>44945</v>
      </c>
      <c r="J1366" s="11">
        <v>44945</v>
      </c>
      <c r="K1366">
        <v>5</v>
      </c>
      <c r="L1366" t="s">
        <v>177</v>
      </c>
      <c r="M1366" t="s">
        <v>39</v>
      </c>
      <c r="N1366" t="s">
        <v>18</v>
      </c>
      <c r="O1366">
        <v>8647</v>
      </c>
      <c r="P1366" t="s">
        <v>20</v>
      </c>
      <c r="Q1366">
        <v>-32</v>
      </c>
      <c r="R1366" s="16">
        <f>delivered_orders_table[[#This Row],[price]]*delivered_orders_table[[#This Row],[quantity]]</f>
        <v>8647</v>
      </c>
      <c r="V1366">
        <v>35925</v>
      </c>
    </row>
    <row r="1367" spans="1:22" hidden="1" x14ac:dyDescent="0.3">
      <c r="A1367">
        <v>69295515</v>
      </c>
      <c r="B1367">
        <v>872246</v>
      </c>
      <c r="C1367">
        <v>568145</v>
      </c>
      <c r="D1367">
        <v>737</v>
      </c>
      <c r="E1367">
        <v>8679</v>
      </c>
      <c r="F1367">
        <v>4</v>
      </c>
      <c r="G1367">
        <v>0</v>
      </c>
      <c r="H1367">
        <v>0</v>
      </c>
      <c r="I1367" s="15">
        <v>44948</v>
      </c>
      <c r="J1367" s="11">
        <v>44948</v>
      </c>
      <c r="K1367">
        <v>1</v>
      </c>
      <c r="L1367" t="s">
        <v>176</v>
      </c>
      <c r="M1367" t="s">
        <v>39</v>
      </c>
      <c r="N1367" t="s">
        <v>15</v>
      </c>
      <c r="O1367">
        <v>2948</v>
      </c>
      <c r="P1367" t="s">
        <v>20</v>
      </c>
      <c r="Q1367">
        <v>-31768</v>
      </c>
      <c r="R1367" s="16">
        <f>delivered_orders_table[[#This Row],[price]]*delivered_orders_table[[#This Row],[quantity]]</f>
        <v>2948</v>
      </c>
      <c r="V1367">
        <v>8828</v>
      </c>
    </row>
    <row r="1368" spans="1:22" hidden="1" x14ac:dyDescent="0.3">
      <c r="A1368">
        <v>87925434</v>
      </c>
      <c r="B1368">
        <v>872246</v>
      </c>
      <c r="C1368">
        <v>356846</v>
      </c>
      <c r="D1368">
        <v>5238</v>
      </c>
      <c r="E1368">
        <v>8679</v>
      </c>
      <c r="F1368">
        <v>3</v>
      </c>
      <c r="G1368">
        <v>0</v>
      </c>
      <c r="H1368">
        <v>0</v>
      </c>
      <c r="I1368" s="15">
        <v>44931</v>
      </c>
      <c r="J1368" s="11">
        <v>44931</v>
      </c>
      <c r="K1368">
        <v>5</v>
      </c>
      <c r="L1368" t="s">
        <v>164</v>
      </c>
      <c r="M1368" t="s">
        <v>39</v>
      </c>
      <c r="N1368" t="s">
        <v>15</v>
      </c>
      <c r="O1368">
        <v>15714</v>
      </c>
      <c r="P1368" t="s">
        <v>22</v>
      </c>
      <c r="Q1368">
        <v>-10323</v>
      </c>
      <c r="R1368" s="16">
        <f>delivered_orders_table[[#This Row],[price]]*delivered_orders_table[[#This Row],[quantity]]</f>
        <v>15714</v>
      </c>
      <c r="V1368">
        <v>19246</v>
      </c>
    </row>
    <row r="1369" spans="1:22" hidden="1" x14ac:dyDescent="0.3">
      <c r="A1369">
        <v>55307111</v>
      </c>
      <c r="B1369">
        <v>207473</v>
      </c>
      <c r="C1369">
        <v>708876</v>
      </c>
      <c r="D1369">
        <v>8277</v>
      </c>
      <c r="E1369">
        <v>7043</v>
      </c>
      <c r="F1369">
        <v>1</v>
      </c>
      <c r="G1369">
        <v>413.85</v>
      </c>
      <c r="H1369">
        <v>5</v>
      </c>
      <c r="I1369" s="15">
        <v>44943</v>
      </c>
      <c r="J1369" s="11">
        <v>44943</v>
      </c>
      <c r="K1369">
        <v>5</v>
      </c>
      <c r="L1369" t="s">
        <v>227</v>
      </c>
      <c r="M1369" t="s">
        <v>39</v>
      </c>
      <c r="N1369" t="s">
        <v>15</v>
      </c>
      <c r="O1369">
        <v>7863.15</v>
      </c>
      <c r="P1369" t="s">
        <v>23</v>
      </c>
      <c r="Q1369">
        <v>820.15</v>
      </c>
      <c r="R1369" s="16">
        <f>delivered_orders_table[[#This Row],[price]]*delivered_orders_table[[#This Row],[quantity]]</f>
        <v>8277</v>
      </c>
      <c r="V1369">
        <v>15035</v>
      </c>
    </row>
    <row r="1370" spans="1:22" hidden="1" x14ac:dyDescent="0.3">
      <c r="A1370">
        <v>31306555</v>
      </c>
      <c r="B1370">
        <v>207473</v>
      </c>
      <c r="C1370">
        <v>450878</v>
      </c>
      <c r="D1370">
        <v>17697</v>
      </c>
      <c r="E1370">
        <v>7043</v>
      </c>
      <c r="F1370">
        <v>1</v>
      </c>
      <c r="G1370">
        <v>884.85</v>
      </c>
      <c r="H1370">
        <v>5</v>
      </c>
      <c r="I1370" s="15">
        <v>44930</v>
      </c>
      <c r="J1370" s="11">
        <v>44930</v>
      </c>
      <c r="K1370">
        <v>3</v>
      </c>
      <c r="L1370" t="s">
        <v>303</v>
      </c>
      <c r="M1370" t="s">
        <v>39</v>
      </c>
      <c r="N1370" t="s">
        <v>18</v>
      </c>
      <c r="O1370">
        <v>16812.150000000001</v>
      </c>
      <c r="P1370" t="s">
        <v>20</v>
      </c>
      <c r="Q1370">
        <v>9769.15</v>
      </c>
      <c r="R1370" s="16">
        <f>delivered_orders_table[[#This Row],[price]]*delivered_orders_table[[#This Row],[quantity]]</f>
        <v>17697</v>
      </c>
      <c r="V1370">
        <v>5098</v>
      </c>
    </row>
    <row r="1371" spans="1:22" hidden="1" x14ac:dyDescent="0.3">
      <c r="A1371">
        <v>48412328</v>
      </c>
      <c r="B1371">
        <v>207473</v>
      </c>
      <c r="C1371">
        <v>883932</v>
      </c>
      <c r="D1371">
        <v>17126</v>
      </c>
      <c r="E1371">
        <v>7043</v>
      </c>
      <c r="F1371">
        <v>2</v>
      </c>
      <c r="G1371">
        <v>3425.2</v>
      </c>
      <c r="H1371">
        <v>10</v>
      </c>
      <c r="I1371" s="15">
        <v>44936</v>
      </c>
      <c r="J1371" s="11">
        <v>44936</v>
      </c>
      <c r="K1371">
        <v>5</v>
      </c>
      <c r="L1371" t="s">
        <v>468</v>
      </c>
      <c r="M1371" t="s">
        <v>39</v>
      </c>
      <c r="N1371" t="s">
        <v>15</v>
      </c>
      <c r="O1371">
        <v>30826.799999999999</v>
      </c>
      <c r="P1371" t="s">
        <v>21</v>
      </c>
      <c r="Q1371">
        <v>16740.8</v>
      </c>
      <c r="R1371" s="16">
        <f>delivered_orders_table[[#This Row],[price]]*delivered_orders_table[[#This Row],[quantity]]</f>
        <v>34252</v>
      </c>
      <c r="V1371">
        <v>13704</v>
      </c>
    </row>
    <row r="1372" spans="1:22" hidden="1" x14ac:dyDescent="0.3">
      <c r="A1372">
        <v>46468984</v>
      </c>
      <c r="B1372">
        <v>207473</v>
      </c>
      <c r="C1372">
        <v>570248</v>
      </c>
      <c r="D1372">
        <v>14545</v>
      </c>
      <c r="E1372">
        <v>7043</v>
      </c>
      <c r="F1372">
        <v>2</v>
      </c>
      <c r="G1372">
        <v>0</v>
      </c>
      <c r="H1372">
        <v>0</v>
      </c>
      <c r="I1372" s="15">
        <v>44949</v>
      </c>
      <c r="J1372" s="11">
        <v>44949</v>
      </c>
      <c r="K1372">
        <v>5</v>
      </c>
      <c r="L1372" t="s">
        <v>445</v>
      </c>
      <c r="M1372" t="s">
        <v>39</v>
      </c>
      <c r="N1372" t="s">
        <v>15</v>
      </c>
      <c r="O1372">
        <v>29090</v>
      </c>
      <c r="P1372" t="s">
        <v>22</v>
      </c>
      <c r="Q1372">
        <v>15004</v>
      </c>
      <c r="R1372" s="16">
        <f>delivered_orders_table[[#This Row],[price]]*delivered_orders_table[[#This Row],[quantity]]</f>
        <v>29090</v>
      </c>
      <c r="V1372">
        <v>14295</v>
      </c>
    </row>
    <row r="1373" spans="1:22" hidden="1" x14ac:dyDescent="0.3">
      <c r="A1373">
        <v>68664992</v>
      </c>
      <c r="B1373">
        <v>809570</v>
      </c>
      <c r="C1373">
        <v>762407</v>
      </c>
      <c r="D1373">
        <v>10591</v>
      </c>
      <c r="E1373">
        <v>10780</v>
      </c>
      <c r="F1373">
        <v>2</v>
      </c>
      <c r="G1373">
        <v>1059.0999999999999</v>
      </c>
      <c r="H1373">
        <v>5</v>
      </c>
      <c r="I1373" s="15">
        <v>44941</v>
      </c>
      <c r="J1373" s="11">
        <v>44941</v>
      </c>
      <c r="K1373">
        <v>4</v>
      </c>
      <c r="L1373" t="s">
        <v>512</v>
      </c>
      <c r="M1373" t="s">
        <v>39</v>
      </c>
      <c r="N1373" t="s">
        <v>16</v>
      </c>
      <c r="O1373">
        <v>20122.900000000001</v>
      </c>
      <c r="P1373" t="s">
        <v>22</v>
      </c>
      <c r="Q1373">
        <v>-1437.1</v>
      </c>
      <c r="R1373" s="16">
        <f>delivered_orders_table[[#This Row],[price]]*delivered_orders_table[[#This Row],[quantity]]</f>
        <v>21182</v>
      </c>
      <c r="V1373">
        <v>17686</v>
      </c>
    </row>
    <row r="1374" spans="1:22" hidden="1" x14ac:dyDescent="0.3">
      <c r="A1374">
        <v>40838737</v>
      </c>
      <c r="B1374">
        <v>809570</v>
      </c>
      <c r="C1374">
        <v>341422</v>
      </c>
      <c r="D1374">
        <v>10249</v>
      </c>
      <c r="E1374">
        <v>10780</v>
      </c>
      <c r="F1374">
        <v>2</v>
      </c>
      <c r="G1374">
        <v>2049.8000000000002</v>
      </c>
      <c r="H1374">
        <v>10</v>
      </c>
      <c r="I1374" s="15">
        <v>44930</v>
      </c>
      <c r="J1374" s="11">
        <v>44930</v>
      </c>
      <c r="K1374">
        <v>6</v>
      </c>
      <c r="L1374" t="s">
        <v>164</v>
      </c>
      <c r="M1374" t="s">
        <v>39</v>
      </c>
      <c r="N1374" t="s">
        <v>17</v>
      </c>
      <c r="O1374">
        <v>18448.2</v>
      </c>
      <c r="P1374" t="s">
        <v>20</v>
      </c>
      <c r="Q1374">
        <v>-3111.8</v>
      </c>
      <c r="R1374" s="16">
        <f>delivered_orders_table[[#This Row],[price]]*delivered_orders_table[[#This Row],[quantity]]</f>
        <v>20498</v>
      </c>
      <c r="V1374">
        <v>15265</v>
      </c>
    </row>
    <row r="1375" spans="1:22" hidden="1" x14ac:dyDescent="0.3">
      <c r="A1375">
        <v>12099943</v>
      </c>
      <c r="B1375">
        <v>809570</v>
      </c>
      <c r="C1375">
        <v>939389</v>
      </c>
      <c r="D1375">
        <v>15859</v>
      </c>
      <c r="E1375">
        <v>10780</v>
      </c>
      <c r="F1375">
        <v>1</v>
      </c>
      <c r="G1375">
        <v>0</v>
      </c>
      <c r="H1375">
        <v>0</v>
      </c>
      <c r="I1375" s="15">
        <v>44946</v>
      </c>
      <c r="J1375" s="11">
        <v>44946</v>
      </c>
      <c r="K1375">
        <v>2</v>
      </c>
      <c r="L1375" t="s">
        <v>227</v>
      </c>
      <c r="M1375" t="s">
        <v>39</v>
      </c>
      <c r="N1375" t="s">
        <v>16</v>
      </c>
      <c r="O1375">
        <v>15859</v>
      </c>
      <c r="P1375" t="s">
        <v>21</v>
      </c>
      <c r="Q1375">
        <v>5079</v>
      </c>
      <c r="R1375" s="16">
        <f>delivered_orders_table[[#This Row],[price]]*delivered_orders_table[[#This Row],[quantity]]</f>
        <v>15859</v>
      </c>
      <c r="V1375">
        <v>16306</v>
      </c>
    </row>
    <row r="1376" spans="1:22" hidden="1" x14ac:dyDescent="0.3">
      <c r="A1376">
        <v>38720823</v>
      </c>
      <c r="B1376">
        <v>809570</v>
      </c>
      <c r="C1376">
        <v>305149</v>
      </c>
      <c r="D1376">
        <v>8084</v>
      </c>
      <c r="E1376">
        <v>10780</v>
      </c>
      <c r="F1376">
        <v>1</v>
      </c>
      <c r="G1376">
        <v>404.2</v>
      </c>
      <c r="H1376">
        <v>5</v>
      </c>
      <c r="I1376" s="15">
        <v>44931</v>
      </c>
      <c r="J1376" s="11">
        <v>44931</v>
      </c>
      <c r="K1376">
        <v>3</v>
      </c>
      <c r="L1376" t="s">
        <v>163</v>
      </c>
      <c r="M1376" t="s">
        <v>39</v>
      </c>
      <c r="N1376" t="s">
        <v>15</v>
      </c>
      <c r="O1376">
        <v>7679.8</v>
      </c>
      <c r="P1376" t="s">
        <v>21</v>
      </c>
      <c r="Q1376">
        <v>-3100.2</v>
      </c>
      <c r="R1376" s="16">
        <f>delivered_orders_table[[#This Row],[price]]*delivered_orders_table[[#This Row],[quantity]]</f>
        <v>8084</v>
      </c>
      <c r="V1376">
        <v>38916</v>
      </c>
    </row>
    <row r="1377" spans="1:22" hidden="1" x14ac:dyDescent="0.3">
      <c r="A1377">
        <v>14963880</v>
      </c>
      <c r="B1377">
        <v>809570</v>
      </c>
      <c r="C1377">
        <v>321916</v>
      </c>
      <c r="D1377">
        <v>19738</v>
      </c>
      <c r="E1377">
        <v>10780</v>
      </c>
      <c r="F1377">
        <v>1</v>
      </c>
      <c r="G1377">
        <v>0</v>
      </c>
      <c r="H1377">
        <v>0</v>
      </c>
      <c r="I1377" s="15">
        <v>44943</v>
      </c>
      <c r="J1377" s="11">
        <v>44943</v>
      </c>
      <c r="K1377">
        <v>3</v>
      </c>
      <c r="L1377" t="s">
        <v>85</v>
      </c>
      <c r="M1377" t="s">
        <v>39</v>
      </c>
      <c r="N1377" t="s">
        <v>15</v>
      </c>
      <c r="O1377">
        <v>19738</v>
      </c>
      <c r="P1377" t="s">
        <v>23</v>
      </c>
      <c r="Q1377">
        <v>8958</v>
      </c>
      <c r="R1377" s="16">
        <f>delivered_orders_table[[#This Row],[price]]*delivered_orders_table[[#This Row],[quantity]]</f>
        <v>19738</v>
      </c>
      <c r="V1377">
        <v>7151</v>
      </c>
    </row>
    <row r="1378" spans="1:22" hidden="1" x14ac:dyDescent="0.3">
      <c r="A1378">
        <v>22243983</v>
      </c>
      <c r="B1378">
        <v>809570</v>
      </c>
      <c r="C1378">
        <v>362816</v>
      </c>
      <c r="D1378">
        <v>13329</v>
      </c>
      <c r="E1378">
        <v>10780</v>
      </c>
      <c r="F1378">
        <v>2</v>
      </c>
      <c r="G1378">
        <v>0</v>
      </c>
      <c r="H1378">
        <v>0</v>
      </c>
      <c r="I1378" s="15">
        <v>44945</v>
      </c>
      <c r="J1378" s="11">
        <v>44945</v>
      </c>
      <c r="K1378">
        <v>4</v>
      </c>
      <c r="L1378" t="s">
        <v>176</v>
      </c>
      <c r="M1378" t="s">
        <v>39</v>
      </c>
      <c r="N1378" t="s">
        <v>15</v>
      </c>
      <c r="O1378">
        <v>26658</v>
      </c>
      <c r="P1378" t="s">
        <v>21</v>
      </c>
      <c r="Q1378">
        <v>5098</v>
      </c>
      <c r="R1378" s="16">
        <f>delivered_orders_table[[#This Row],[price]]*delivered_orders_table[[#This Row],[quantity]]</f>
        <v>26658</v>
      </c>
      <c r="V1378">
        <v>8526</v>
      </c>
    </row>
    <row r="1379" spans="1:22" hidden="1" x14ac:dyDescent="0.3">
      <c r="A1379">
        <v>25766039</v>
      </c>
      <c r="B1379">
        <v>809570</v>
      </c>
      <c r="C1379">
        <v>765482</v>
      </c>
      <c r="D1379">
        <v>6585</v>
      </c>
      <c r="E1379">
        <v>10780</v>
      </c>
      <c r="F1379">
        <v>1</v>
      </c>
      <c r="G1379">
        <v>0</v>
      </c>
      <c r="H1379">
        <v>0</v>
      </c>
      <c r="I1379" s="15">
        <v>44942</v>
      </c>
      <c r="J1379" s="11">
        <v>44942</v>
      </c>
      <c r="K1379">
        <v>3</v>
      </c>
      <c r="L1379" t="s">
        <v>512</v>
      </c>
      <c r="M1379" t="s">
        <v>39</v>
      </c>
      <c r="N1379" t="s">
        <v>18</v>
      </c>
      <c r="O1379">
        <v>6585</v>
      </c>
      <c r="P1379" t="s">
        <v>23</v>
      </c>
      <c r="Q1379">
        <v>-4195</v>
      </c>
      <c r="R1379" s="16">
        <f>delivered_orders_table[[#This Row],[price]]*delivered_orders_table[[#This Row],[quantity]]</f>
        <v>6585</v>
      </c>
      <c r="V1379">
        <v>9812</v>
      </c>
    </row>
    <row r="1380" spans="1:22" hidden="1" x14ac:dyDescent="0.3">
      <c r="A1380">
        <v>50987442</v>
      </c>
      <c r="B1380">
        <v>809570</v>
      </c>
      <c r="C1380">
        <v>392818</v>
      </c>
      <c r="D1380">
        <v>7375</v>
      </c>
      <c r="E1380">
        <v>10780</v>
      </c>
      <c r="F1380">
        <v>1</v>
      </c>
      <c r="G1380">
        <v>0</v>
      </c>
      <c r="H1380">
        <v>0</v>
      </c>
      <c r="I1380" s="15">
        <v>44946</v>
      </c>
      <c r="J1380" s="11">
        <v>44946</v>
      </c>
      <c r="K1380">
        <v>1</v>
      </c>
      <c r="L1380" t="s">
        <v>209</v>
      </c>
      <c r="M1380" t="s">
        <v>39</v>
      </c>
      <c r="N1380" t="s">
        <v>15</v>
      </c>
      <c r="O1380">
        <v>7375</v>
      </c>
      <c r="P1380" t="s">
        <v>22</v>
      </c>
      <c r="Q1380">
        <v>-3405</v>
      </c>
      <c r="R1380" s="16">
        <f>delivered_orders_table[[#This Row],[price]]*delivered_orders_table[[#This Row],[quantity]]</f>
        <v>7375</v>
      </c>
      <c r="V1380">
        <v>41214</v>
      </c>
    </row>
    <row r="1381" spans="1:22" x14ac:dyDescent="0.3">
      <c r="A1381">
        <v>81057233</v>
      </c>
      <c r="B1381">
        <v>876646</v>
      </c>
      <c r="C1381">
        <v>462227</v>
      </c>
      <c r="D1381">
        <v>19789</v>
      </c>
      <c r="E1381">
        <v>14603</v>
      </c>
      <c r="F1381">
        <v>1</v>
      </c>
      <c r="G1381">
        <v>2968.35</v>
      </c>
      <c r="H1381">
        <v>15</v>
      </c>
      <c r="I1381" s="15">
        <v>44952</v>
      </c>
      <c r="J1381" s="11">
        <v>44952</v>
      </c>
      <c r="K1381">
        <v>1</v>
      </c>
      <c r="L1381" t="s">
        <v>411</v>
      </c>
      <c r="M1381" t="s">
        <v>39</v>
      </c>
      <c r="N1381" t="s">
        <v>16</v>
      </c>
      <c r="O1381">
        <v>16820.650000000001</v>
      </c>
      <c r="P1381" t="s">
        <v>20</v>
      </c>
      <c r="Q1381">
        <v>2217.65</v>
      </c>
      <c r="R1381" s="16">
        <f>delivered_orders_table[[#This Row],[price]]*delivered_orders_table[[#This Row],[quantity]]</f>
        <v>19789</v>
      </c>
      <c r="V1381">
        <v>3010</v>
      </c>
    </row>
    <row r="1382" spans="1:22" x14ac:dyDescent="0.3">
      <c r="A1382">
        <v>42657384</v>
      </c>
      <c r="B1382">
        <v>876646</v>
      </c>
      <c r="C1382">
        <v>537666</v>
      </c>
      <c r="D1382">
        <v>4944</v>
      </c>
      <c r="E1382">
        <v>14603</v>
      </c>
      <c r="F1382">
        <v>1</v>
      </c>
      <c r="G1382">
        <v>0</v>
      </c>
      <c r="H1382">
        <v>0</v>
      </c>
      <c r="I1382" s="15">
        <v>44948</v>
      </c>
      <c r="J1382" s="11">
        <v>44948</v>
      </c>
      <c r="K1382">
        <v>3</v>
      </c>
      <c r="L1382" t="s">
        <v>511</v>
      </c>
      <c r="M1382" t="s">
        <v>39</v>
      </c>
      <c r="N1382" t="s">
        <v>16</v>
      </c>
      <c r="O1382">
        <v>4944</v>
      </c>
      <c r="P1382" t="s">
        <v>22</v>
      </c>
      <c r="Q1382">
        <v>-9659</v>
      </c>
      <c r="R1382" s="16">
        <f>delivered_orders_table[[#This Row],[price]]*delivered_orders_table[[#This Row],[quantity]]</f>
        <v>4944</v>
      </c>
      <c r="V1382">
        <v>40908</v>
      </c>
    </row>
    <row r="1383" spans="1:22" x14ac:dyDescent="0.3">
      <c r="A1383">
        <v>98588154</v>
      </c>
      <c r="B1383">
        <v>876646</v>
      </c>
      <c r="C1383">
        <v>402647</v>
      </c>
      <c r="D1383">
        <v>14038</v>
      </c>
      <c r="E1383">
        <v>14603</v>
      </c>
      <c r="F1383">
        <v>1</v>
      </c>
      <c r="G1383">
        <v>0</v>
      </c>
      <c r="H1383">
        <v>0</v>
      </c>
      <c r="I1383" s="15">
        <v>44929</v>
      </c>
      <c r="J1383" s="11">
        <v>44929</v>
      </c>
      <c r="K1383">
        <v>1</v>
      </c>
      <c r="L1383" t="s">
        <v>348</v>
      </c>
      <c r="M1383" t="s">
        <v>39</v>
      </c>
      <c r="N1383" t="s">
        <v>18</v>
      </c>
      <c r="O1383">
        <v>14038</v>
      </c>
      <c r="P1383" t="s">
        <v>23</v>
      </c>
      <c r="Q1383">
        <v>-565</v>
      </c>
      <c r="R1383" s="16">
        <f>delivered_orders_table[[#This Row],[price]]*delivered_orders_table[[#This Row],[quantity]]</f>
        <v>14038</v>
      </c>
      <c r="V1383">
        <v>46676</v>
      </c>
    </row>
    <row r="1384" spans="1:22" hidden="1" x14ac:dyDescent="0.3">
      <c r="A1384">
        <v>91424562</v>
      </c>
      <c r="B1384">
        <v>671858</v>
      </c>
      <c r="C1384">
        <v>931663</v>
      </c>
      <c r="D1384">
        <v>9160</v>
      </c>
      <c r="E1384">
        <v>5308</v>
      </c>
      <c r="F1384">
        <v>1</v>
      </c>
      <c r="G1384">
        <v>0</v>
      </c>
      <c r="H1384">
        <v>0</v>
      </c>
      <c r="I1384" s="15">
        <v>44950</v>
      </c>
      <c r="J1384" s="11">
        <v>44950</v>
      </c>
      <c r="K1384">
        <v>2</v>
      </c>
      <c r="L1384" t="s">
        <v>533</v>
      </c>
      <c r="M1384" t="s">
        <v>39</v>
      </c>
      <c r="N1384" t="s">
        <v>16</v>
      </c>
      <c r="O1384">
        <v>9160</v>
      </c>
      <c r="P1384" t="s">
        <v>22</v>
      </c>
      <c r="Q1384">
        <v>3852</v>
      </c>
      <c r="R1384" s="16">
        <f>delivered_orders_table[[#This Row],[price]]*delivered_orders_table[[#This Row],[quantity]]</f>
        <v>9160</v>
      </c>
      <c r="V1384">
        <v>7264</v>
      </c>
    </row>
    <row r="1385" spans="1:22" hidden="1" x14ac:dyDescent="0.3">
      <c r="A1385">
        <v>53306792</v>
      </c>
      <c r="B1385">
        <v>671858</v>
      </c>
      <c r="C1385">
        <v>219264</v>
      </c>
      <c r="D1385">
        <v>6318</v>
      </c>
      <c r="E1385">
        <v>5308</v>
      </c>
      <c r="F1385">
        <v>1</v>
      </c>
      <c r="G1385">
        <v>631.79999999999995</v>
      </c>
      <c r="H1385">
        <v>10</v>
      </c>
      <c r="I1385" s="15">
        <v>44953</v>
      </c>
      <c r="J1385" s="11">
        <v>44953</v>
      </c>
      <c r="K1385">
        <v>1</v>
      </c>
      <c r="L1385" t="s">
        <v>445</v>
      </c>
      <c r="M1385" t="s">
        <v>39</v>
      </c>
      <c r="N1385" t="s">
        <v>16</v>
      </c>
      <c r="O1385">
        <v>5686.2</v>
      </c>
      <c r="P1385" t="s">
        <v>23</v>
      </c>
      <c r="Q1385">
        <v>378.2</v>
      </c>
      <c r="R1385" s="16">
        <f>delivered_orders_table[[#This Row],[price]]*delivered_orders_table[[#This Row],[quantity]]</f>
        <v>6318</v>
      </c>
      <c r="V1385">
        <v>1393</v>
      </c>
    </row>
    <row r="1386" spans="1:22" hidden="1" x14ac:dyDescent="0.3">
      <c r="A1386">
        <v>20633503</v>
      </c>
      <c r="B1386">
        <v>671858</v>
      </c>
      <c r="C1386">
        <v>359540</v>
      </c>
      <c r="D1386">
        <v>14732</v>
      </c>
      <c r="E1386">
        <v>5308</v>
      </c>
      <c r="F1386">
        <v>1</v>
      </c>
      <c r="G1386">
        <v>0</v>
      </c>
      <c r="H1386">
        <v>0</v>
      </c>
      <c r="I1386" s="15">
        <v>44936</v>
      </c>
      <c r="J1386" s="11">
        <v>44936</v>
      </c>
      <c r="K1386">
        <v>6</v>
      </c>
      <c r="L1386" t="s">
        <v>100</v>
      </c>
      <c r="M1386" t="s">
        <v>39</v>
      </c>
      <c r="N1386" t="s">
        <v>15</v>
      </c>
      <c r="O1386">
        <v>14732</v>
      </c>
      <c r="P1386" t="s">
        <v>22</v>
      </c>
      <c r="Q1386">
        <v>9424</v>
      </c>
      <c r="R1386" s="16">
        <f>delivered_orders_table[[#This Row],[price]]*delivered_orders_table[[#This Row],[quantity]]</f>
        <v>14732</v>
      </c>
      <c r="V1386">
        <v>1237</v>
      </c>
    </row>
    <row r="1387" spans="1:22" hidden="1" x14ac:dyDescent="0.3">
      <c r="A1387">
        <v>48137561</v>
      </c>
      <c r="B1387">
        <v>671858</v>
      </c>
      <c r="C1387">
        <v>375018</v>
      </c>
      <c r="D1387">
        <v>3047</v>
      </c>
      <c r="E1387">
        <v>5308</v>
      </c>
      <c r="F1387">
        <v>3</v>
      </c>
      <c r="G1387">
        <v>0</v>
      </c>
      <c r="H1387">
        <v>0</v>
      </c>
      <c r="I1387" s="15">
        <v>44950</v>
      </c>
      <c r="J1387" s="11">
        <v>44950</v>
      </c>
      <c r="K1387">
        <v>2</v>
      </c>
      <c r="L1387" t="s">
        <v>533</v>
      </c>
      <c r="M1387" t="s">
        <v>39</v>
      </c>
      <c r="N1387" t="s">
        <v>15</v>
      </c>
      <c r="O1387">
        <v>9141</v>
      </c>
      <c r="P1387" t="s">
        <v>23</v>
      </c>
      <c r="Q1387">
        <v>-6783</v>
      </c>
      <c r="R1387" s="16">
        <f>delivered_orders_table[[#This Row],[price]]*delivered_orders_table[[#This Row],[quantity]]</f>
        <v>9141</v>
      </c>
      <c r="V1387">
        <v>6024</v>
      </c>
    </row>
    <row r="1388" spans="1:22" hidden="1" x14ac:dyDescent="0.3">
      <c r="A1388">
        <v>17028380</v>
      </c>
      <c r="B1388">
        <v>671858</v>
      </c>
      <c r="C1388">
        <v>280832</v>
      </c>
      <c r="D1388">
        <v>15722</v>
      </c>
      <c r="E1388">
        <v>5308</v>
      </c>
      <c r="F1388">
        <v>4</v>
      </c>
      <c r="G1388">
        <v>6288.8</v>
      </c>
      <c r="H1388">
        <v>10</v>
      </c>
      <c r="I1388" s="15">
        <v>44939</v>
      </c>
      <c r="J1388" s="11">
        <v>44939</v>
      </c>
      <c r="K1388">
        <v>7</v>
      </c>
      <c r="L1388" t="s">
        <v>85</v>
      </c>
      <c r="M1388" t="s">
        <v>39</v>
      </c>
      <c r="N1388" t="s">
        <v>18</v>
      </c>
      <c r="O1388">
        <v>56599.199999999997</v>
      </c>
      <c r="P1388" t="s">
        <v>20</v>
      </c>
      <c r="Q1388">
        <v>35367.199999999997</v>
      </c>
      <c r="R1388" s="16">
        <f>delivered_orders_table[[#This Row],[price]]*delivered_orders_table[[#This Row],[quantity]]</f>
        <v>62888</v>
      </c>
      <c r="V1388">
        <v>14046</v>
      </c>
    </row>
    <row r="1389" spans="1:22" hidden="1" x14ac:dyDescent="0.3">
      <c r="A1389">
        <v>93821894</v>
      </c>
      <c r="B1389">
        <v>671858</v>
      </c>
      <c r="C1389">
        <v>269832</v>
      </c>
      <c r="D1389">
        <v>3525</v>
      </c>
      <c r="E1389">
        <v>5308</v>
      </c>
      <c r="F1389">
        <v>1</v>
      </c>
      <c r="G1389">
        <v>0</v>
      </c>
      <c r="H1389">
        <v>0</v>
      </c>
      <c r="I1389" s="15">
        <v>44928</v>
      </c>
      <c r="J1389" s="11">
        <v>44928</v>
      </c>
      <c r="K1389">
        <v>1</v>
      </c>
      <c r="L1389" t="s">
        <v>347</v>
      </c>
      <c r="M1389" t="s">
        <v>39</v>
      </c>
      <c r="N1389" t="s">
        <v>15</v>
      </c>
      <c r="O1389">
        <v>3525</v>
      </c>
      <c r="P1389" t="s">
        <v>20</v>
      </c>
      <c r="Q1389">
        <v>-1783</v>
      </c>
      <c r="R1389" s="16">
        <f>delivered_orders_table[[#This Row],[price]]*delivered_orders_table[[#This Row],[quantity]]</f>
        <v>3525</v>
      </c>
      <c r="V1389">
        <v>46965</v>
      </c>
    </row>
    <row r="1390" spans="1:22" hidden="1" x14ac:dyDescent="0.3">
      <c r="A1390">
        <v>44355473</v>
      </c>
      <c r="B1390">
        <v>671858</v>
      </c>
      <c r="C1390">
        <v>801344</v>
      </c>
      <c r="D1390">
        <v>15621</v>
      </c>
      <c r="E1390">
        <v>5308</v>
      </c>
      <c r="F1390">
        <v>2</v>
      </c>
      <c r="G1390">
        <v>0</v>
      </c>
      <c r="H1390">
        <v>0</v>
      </c>
      <c r="I1390" s="15">
        <v>44940</v>
      </c>
      <c r="J1390" s="11">
        <v>44940</v>
      </c>
      <c r="K1390">
        <v>7</v>
      </c>
      <c r="L1390" t="s">
        <v>209</v>
      </c>
      <c r="M1390" t="s">
        <v>39</v>
      </c>
      <c r="N1390" t="s">
        <v>15</v>
      </c>
      <c r="O1390">
        <v>31242</v>
      </c>
      <c r="P1390" t="s">
        <v>22</v>
      </c>
      <c r="Q1390">
        <v>20626</v>
      </c>
      <c r="R1390" s="16">
        <f>delivered_orders_table[[#This Row],[price]]*delivered_orders_table[[#This Row],[quantity]]</f>
        <v>31242</v>
      </c>
      <c r="V1390">
        <v>9471</v>
      </c>
    </row>
    <row r="1391" spans="1:22" hidden="1" x14ac:dyDescent="0.3">
      <c r="A1391">
        <v>23798190</v>
      </c>
      <c r="B1391">
        <v>671858</v>
      </c>
      <c r="C1391">
        <v>362520</v>
      </c>
      <c r="D1391">
        <v>8247</v>
      </c>
      <c r="E1391">
        <v>5308</v>
      </c>
      <c r="F1391">
        <v>2</v>
      </c>
      <c r="G1391">
        <v>0</v>
      </c>
      <c r="H1391">
        <v>0</v>
      </c>
      <c r="I1391" s="15">
        <v>44944</v>
      </c>
      <c r="J1391" s="11">
        <v>44944</v>
      </c>
      <c r="K1391">
        <v>1</v>
      </c>
      <c r="L1391" t="s">
        <v>512</v>
      </c>
      <c r="M1391" t="s">
        <v>39</v>
      </c>
      <c r="N1391" t="s">
        <v>15</v>
      </c>
      <c r="O1391">
        <v>16494</v>
      </c>
      <c r="P1391" t="s">
        <v>20</v>
      </c>
      <c r="Q1391">
        <v>5878</v>
      </c>
      <c r="R1391" s="16">
        <f>delivered_orders_table[[#This Row],[price]]*delivered_orders_table[[#This Row],[quantity]]</f>
        <v>16494</v>
      </c>
      <c r="V1391">
        <v>23488</v>
      </c>
    </row>
    <row r="1392" spans="1:22" hidden="1" x14ac:dyDescent="0.3">
      <c r="A1392">
        <v>33581357</v>
      </c>
      <c r="B1392">
        <v>671858</v>
      </c>
      <c r="C1392">
        <v>824041</v>
      </c>
      <c r="D1392">
        <v>3681</v>
      </c>
      <c r="E1392">
        <v>5308</v>
      </c>
      <c r="F1392">
        <v>1</v>
      </c>
      <c r="G1392">
        <v>0</v>
      </c>
      <c r="H1392">
        <v>0</v>
      </c>
      <c r="I1392" s="15">
        <v>44935</v>
      </c>
      <c r="J1392" s="11">
        <v>44935</v>
      </c>
      <c r="K1392">
        <v>3</v>
      </c>
      <c r="L1392" t="s">
        <v>320</v>
      </c>
      <c r="M1392" t="s">
        <v>39</v>
      </c>
      <c r="N1392" t="s">
        <v>17</v>
      </c>
      <c r="O1392">
        <v>3681</v>
      </c>
      <c r="P1392" t="s">
        <v>24</v>
      </c>
      <c r="Q1392">
        <v>-1627</v>
      </c>
      <c r="R1392" s="16">
        <f>delivered_orders_table[[#This Row],[price]]*delivered_orders_table[[#This Row],[quantity]]</f>
        <v>3681</v>
      </c>
      <c r="V1392">
        <v>16327</v>
      </c>
    </row>
    <row r="1393" spans="1:22" hidden="1" x14ac:dyDescent="0.3">
      <c r="A1393">
        <v>90180577</v>
      </c>
      <c r="B1393">
        <v>671858</v>
      </c>
      <c r="C1393">
        <v>872550</v>
      </c>
      <c r="D1393">
        <v>7585</v>
      </c>
      <c r="E1393">
        <v>5308</v>
      </c>
      <c r="F1393">
        <v>1</v>
      </c>
      <c r="G1393">
        <v>379.25</v>
      </c>
      <c r="H1393">
        <v>5</v>
      </c>
      <c r="I1393" s="15">
        <v>44931</v>
      </c>
      <c r="J1393" s="11">
        <v>44931</v>
      </c>
      <c r="K1393">
        <v>4</v>
      </c>
      <c r="L1393" t="s">
        <v>190</v>
      </c>
      <c r="M1393" t="s">
        <v>39</v>
      </c>
      <c r="N1393" t="s">
        <v>15</v>
      </c>
      <c r="O1393">
        <v>7205.75</v>
      </c>
      <c r="P1393" t="s">
        <v>20</v>
      </c>
      <c r="Q1393">
        <v>1897.75</v>
      </c>
      <c r="R1393" s="16">
        <f>delivered_orders_table[[#This Row],[price]]*delivered_orders_table[[#This Row],[quantity]]</f>
        <v>7585</v>
      </c>
      <c r="V1393">
        <v>10650</v>
      </c>
    </row>
    <row r="1394" spans="1:22" hidden="1" x14ac:dyDescent="0.3">
      <c r="A1394">
        <v>46578001</v>
      </c>
      <c r="B1394">
        <v>671858</v>
      </c>
      <c r="C1394">
        <v>334097</v>
      </c>
      <c r="D1394">
        <v>1738</v>
      </c>
      <c r="E1394">
        <v>5308</v>
      </c>
      <c r="F1394">
        <v>4</v>
      </c>
      <c r="G1394">
        <v>347.6</v>
      </c>
      <c r="H1394">
        <v>5</v>
      </c>
      <c r="I1394" s="15">
        <v>44935</v>
      </c>
      <c r="J1394" s="11">
        <v>44935</v>
      </c>
      <c r="K1394">
        <v>2</v>
      </c>
      <c r="L1394" t="s">
        <v>540</v>
      </c>
      <c r="M1394" t="s">
        <v>39</v>
      </c>
      <c r="N1394" t="s">
        <v>17</v>
      </c>
      <c r="O1394">
        <v>6604.4</v>
      </c>
      <c r="P1394" t="s">
        <v>20</v>
      </c>
      <c r="Q1394">
        <v>-14627.6</v>
      </c>
      <c r="R1394" s="16">
        <f>delivered_orders_table[[#This Row],[price]]*delivered_orders_table[[#This Row],[quantity]]</f>
        <v>6952</v>
      </c>
      <c r="V1394">
        <v>10015</v>
      </c>
    </row>
    <row r="1395" spans="1:22" hidden="1" x14ac:dyDescent="0.3">
      <c r="A1395">
        <v>41163805</v>
      </c>
      <c r="B1395">
        <v>671858</v>
      </c>
      <c r="C1395">
        <v>489939</v>
      </c>
      <c r="D1395">
        <v>14274</v>
      </c>
      <c r="E1395">
        <v>5308</v>
      </c>
      <c r="F1395">
        <v>1</v>
      </c>
      <c r="G1395">
        <v>0</v>
      </c>
      <c r="H1395">
        <v>0</v>
      </c>
      <c r="I1395" s="15">
        <v>44944</v>
      </c>
      <c r="J1395" s="11">
        <v>44944</v>
      </c>
      <c r="K1395">
        <v>5</v>
      </c>
      <c r="L1395" t="s">
        <v>176</v>
      </c>
      <c r="M1395" t="s">
        <v>39</v>
      </c>
      <c r="N1395" t="s">
        <v>15</v>
      </c>
      <c r="O1395">
        <v>14274</v>
      </c>
      <c r="P1395" t="s">
        <v>22</v>
      </c>
      <c r="Q1395">
        <v>8966</v>
      </c>
      <c r="R1395" s="16">
        <f>delivered_orders_table[[#This Row],[price]]*delivered_orders_table[[#This Row],[quantity]]</f>
        <v>14274</v>
      </c>
      <c r="V1395">
        <v>36406</v>
      </c>
    </row>
    <row r="1396" spans="1:22" hidden="1" x14ac:dyDescent="0.3">
      <c r="A1396">
        <v>15858241</v>
      </c>
      <c r="B1396">
        <v>671858</v>
      </c>
      <c r="C1396">
        <v>395472</v>
      </c>
      <c r="D1396">
        <v>1025</v>
      </c>
      <c r="E1396">
        <v>5308</v>
      </c>
      <c r="F1396">
        <v>2</v>
      </c>
      <c r="G1396">
        <v>0</v>
      </c>
      <c r="H1396">
        <v>0</v>
      </c>
      <c r="I1396" s="15">
        <v>44939</v>
      </c>
      <c r="J1396" s="11">
        <v>44939</v>
      </c>
      <c r="K1396">
        <v>3</v>
      </c>
      <c r="L1396" t="s">
        <v>100</v>
      </c>
      <c r="M1396" t="s">
        <v>39</v>
      </c>
      <c r="N1396" t="s">
        <v>17</v>
      </c>
      <c r="O1396">
        <v>2050</v>
      </c>
      <c r="P1396" t="s">
        <v>21</v>
      </c>
      <c r="Q1396">
        <v>-8566</v>
      </c>
      <c r="R1396" s="16">
        <f>delivered_orders_table[[#This Row],[price]]*delivered_orders_table[[#This Row],[quantity]]</f>
        <v>2050</v>
      </c>
      <c r="V1396">
        <v>78068</v>
      </c>
    </row>
    <row r="1397" spans="1:22" hidden="1" x14ac:dyDescent="0.3">
      <c r="A1397">
        <v>91424737</v>
      </c>
      <c r="B1397">
        <v>671858</v>
      </c>
      <c r="C1397">
        <v>699753</v>
      </c>
      <c r="D1397">
        <v>551</v>
      </c>
      <c r="E1397">
        <v>5308</v>
      </c>
      <c r="F1397">
        <v>1</v>
      </c>
      <c r="G1397">
        <v>0</v>
      </c>
      <c r="H1397">
        <v>0</v>
      </c>
      <c r="I1397" s="15">
        <v>44930</v>
      </c>
      <c r="J1397" s="11">
        <v>44930</v>
      </c>
      <c r="K1397">
        <v>2</v>
      </c>
      <c r="L1397" t="s">
        <v>351</v>
      </c>
      <c r="M1397" t="s">
        <v>39</v>
      </c>
      <c r="N1397" t="s">
        <v>15</v>
      </c>
      <c r="O1397">
        <v>551</v>
      </c>
      <c r="P1397" t="s">
        <v>21</v>
      </c>
      <c r="Q1397">
        <v>-4757</v>
      </c>
      <c r="R1397" s="16">
        <f>delivered_orders_table[[#This Row],[price]]*delivered_orders_table[[#This Row],[quantity]]</f>
        <v>551</v>
      </c>
      <c r="V1397">
        <v>37690</v>
      </c>
    </row>
    <row r="1398" spans="1:22" hidden="1" x14ac:dyDescent="0.3">
      <c r="A1398">
        <v>15307982</v>
      </c>
      <c r="B1398">
        <v>191161</v>
      </c>
      <c r="C1398">
        <v>318844</v>
      </c>
      <c r="D1398">
        <v>13805</v>
      </c>
      <c r="E1398">
        <v>2243</v>
      </c>
      <c r="F1398">
        <v>1</v>
      </c>
      <c r="G1398">
        <v>0</v>
      </c>
      <c r="H1398">
        <v>0</v>
      </c>
      <c r="I1398" s="15">
        <v>44933</v>
      </c>
      <c r="J1398" s="11">
        <v>44933</v>
      </c>
      <c r="K1398">
        <v>6</v>
      </c>
      <c r="L1398" t="s">
        <v>84</v>
      </c>
      <c r="M1398" t="s">
        <v>39</v>
      </c>
      <c r="N1398" t="s">
        <v>15</v>
      </c>
      <c r="O1398">
        <v>13805</v>
      </c>
      <c r="P1398" t="s">
        <v>20</v>
      </c>
      <c r="Q1398">
        <v>11562</v>
      </c>
      <c r="R1398" s="16">
        <f>delivered_orders_table[[#This Row],[price]]*delivered_orders_table[[#This Row],[quantity]]</f>
        <v>13805</v>
      </c>
      <c r="V1398">
        <v>11039</v>
      </c>
    </row>
    <row r="1399" spans="1:22" hidden="1" x14ac:dyDescent="0.3">
      <c r="A1399">
        <v>59805178</v>
      </c>
      <c r="B1399">
        <v>191161</v>
      </c>
      <c r="C1399">
        <v>575565</v>
      </c>
      <c r="D1399">
        <v>12301</v>
      </c>
      <c r="E1399">
        <v>2243</v>
      </c>
      <c r="F1399">
        <v>2</v>
      </c>
      <c r="G1399">
        <v>1230.0999999999999</v>
      </c>
      <c r="H1399">
        <v>5</v>
      </c>
      <c r="I1399" s="15">
        <v>44932</v>
      </c>
      <c r="J1399" s="11">
        <v>44932</v>
      </c>
      <c r="K1399">
        <v>3</v>
      </c>
      <c r="L1399" t="s">
        <v>190</v>
      </c>
      <c r="M1399" t="s">
        <v>39</v>
      </c>
      <c r="N1399" t="s">
        <v>15</v>
      </c>
      <c r="O1399">
        <v>23371.9</v>
      </c>
      <c r="P1399" t="s">
        <v>23</v>
      </c>
      <c r="Q1399">
        <v>18885.900000000001</v>
      </c>
      <c r="R1399" s="16">
        <f>delivered_orders_table[[#This Row],[price]]*delivered_orders_table[[#This Row],[quantity]]</f>
        <v>24602</v>
      </c>
      <c r="V1399">
        <v>13444</v>
      </c>
    </row>
    <row r="1400" spans="1:22" hidden="1" x14ac:dyDescent="0.3">
      <c r="A1400">
        <v>50502136</v>
      </c>
      <c r="B1400">
        <v>191161</v>
      </c>
      <c r="C1400">
        <v>822725</v>
      </c>
      <c r="D1400">
        <v>19360</v>
      </c>
      <c r="E1400">
        <v>2243</v>
      </c>
      <c r="F1400">
        <v>1</v>
      </c>
      <c r="G1400">
        <v>2904</v>
      </c>
      <c r="H1400">
        <v>15</v>
      </c>
      <c r="I1400" s="15">
        <v>44945</v>
      </c>
      <c r="J1400" s="11">
        <v>44945</v>
      </c>
      <c r="K1400">
        <v>3</v>
      </c>
      <c r="L1400" t="s">
        <v>227</v>
      </c>
      <c r="M1400" t="s">
        <v>39</v>
      </c>
      <c r="N1400" t="s">
        <v>15</v>
      </c>
      <c r="O1400">
        <v>16456</v>
      </c>
      <c r="P1400" t="s">
        <v>20</v>
      </c>
      <c r="Q1400">
        <v>14213</v>
      </c>
      <c r="R1400" s="16">
        <f>delivered_orders_table[[#This Row],[price]]*delivered_orders_table[[#This Row],[quantity]]</f>
        <v>19360</v>
      </c>
      <c r="V1400">
        <v>13311</v>
      </c>
    </row>
    <row r="1401" spans="1:22" hidden="1" x14ac:dyDescent="0.3">
      <c r="A1401">
        <v>27463800</v>
      </c>
      <c r="B1401">
        <v>191161</v>
      </c>
      <c r="C1401">
        <v>536219</v>
      </c>
      <c r="D1401">
        <v>3041</v>
      </c>
      <c r="E1401">
        <v>2243</v>
      </c>
      <c r="F1401">
        <v>3</v>
      </c>
      <c r="G1401">
        <v>0</v>
      </c>
      <c r="H1401">
        <v>0</v>
      </c>
      <c r="I1401" s="15">
        <v>44944</v>
      </c>
      <c r="J1401" s="11">
        <v>44944</v>
      </c>
      <c r="K1401">
        <v>7</v>
      </c>
      <c r="L1401" t="s">
        <v>511</v>
      </c>
      <c r="M1401" t="s">
        <v>39</v>
      </c>
      <c r="N1401" t="s">
        <v>15</v>
      </c>
      <c r="O1401">
        <v>9123</v>
      </c>
      <c r="P1401" t="s">
        <v>23</v>
      </c>
      <c r="Q1401">
        <v>2394</v>
      </c>
      <c r="R1401" s="16">
        <f>delivered_orders_table[[#This Row],[price]]*delivered_orders_table[[#This Row],[quantity]]</f>
        <v>9123</v>
      </c>
      <c r="V1401">
        <v>57321</v>
      </c>
    </row>
    <row r="1402" spans="1:22" hidden="1" x14ac:dyDescent="0.3">
      <c r="A1402">
        <v>67556566</v>
      </c>
      <c r="B1402">
        <v>191161</v>
      </c>
      <c r="C1402">
        <v>341003</v>
      </c>
      <c r="D1402">
        <v>11092</v>
      </c>
      <c r="E1402">
        <v>2243</v>
      </c>
      <c r="F1402">
        <v>1</v>
      </c>
      <c r="G1402">
        <v>0</v>
      </c>
      <c r="H1402">
        <v>0</v>
      </c>
      <c r="I1402" s="15">
        <v>44935</v>
      </c>
      <c r="J1402" s="11">
        <v>44935</v>
      </c>
      <c r="K1402">
        <v>3</v>
      </c>
      <c r="L1402" t="s">
        <v>320</v>
      </c>
      <c r="M1402" t="s">
        <v>39</v>
      </c>
      <c r="N1402" t="s">
        <v>15</v>
      </c>
      <c r="O1402">
        <v>11092</v>
      </c>
      <c r="P1402" t="s">
        <v>20</v>
      </c>
      <c r="Q1402">
        <v>8849</v>
      </c>
      <c r="R1402" s="16">
        <f>delivered_orders_table[[#This Row],[price]]*delivered_orders_table[[#This Row],[quantity]]</f>
        <v>11092</v>
      </c>
      <c r="V1402">
        <v>19755</v>
      </c>
    </row>
    <row r="1403" spans="1:22" hidden="1" x14ac:dyDescent="0.3">
      <c r="A1403">
        <v>96911784</v>
      </c>
      <c r="B1403">
        <v>191161</v>
      </c>
      <c r="C1403">
        <v>909794</v>
      </c>
      <c r="D1403">
        <v>11018</v>
      </c>
      <c r="E1403">
        <v>2243</v>
      </c>
      <c r="F1403">
        <v>1</v>
      </c>
      <c r="G1403">
        <v>0</v>
      </c>
      <c r="H1403">
        <v>0</v>
      </c>
      <c r="I1403" s="15">
        <v>44933</v>
      </c>
      <c r="J1403" s="11">
        <v>44933</v>
      </c>
      <c r="K1403">
        <v>1</v>
      </c>
      <c r="L1403" t="s">
        <v>163</v>
      </c>
      <c r="M1403" t="s">
        <v>39</v>
      </c>
      <c r="N1403" t="s">
        <v>15</v>
      </c>
      <c r="O1403">
        <v>11018</v>
      </c>
      <c r="P1403" t="s">
        <v>20</v>
      </c>
      <c r="Q1403">
        <v>8775</v>
      </c>
      <c r="R1403" s="16">
        <f>delivered_orders_table[[#This Row],[price]]*delivered_orders_table[[#This Row],[quantity]]</f>
        <v>11018</v>
      </c>
      <c r="V1403">
        <v>31964</v>
      </c>
    </row>
    <row r="1404" spans="1:22" hidden="1" x14ac:dyDescent="0.3">
      <c r="A1404">
        <v>20099059</v>
      </c>
      <c r="B1404">
        <v>191161</v>
      </c>
      <c r="C1404">
        <v>965344</v>
      </c>
      <c r="D1404">
        <v>15578</v>
      </c>
      <c r="E1404">
        <v>2243</v>
      </c>
      <c r="F1404">
        <v>4</v>
      </c>
      <c r="G1404">
        <v>3115.6</v>
      </c>
      <c r="H1404">
        <v>5</v>
      </c>
      <c r="I1404" s="15">
        <v>44933</v>
      </c>
      <c r="J1404" s="11">
        <v>44933</v>
      </c>
      <c r="K1404">
        <v>2</v>
      </c>
      <c r="L1404" t="s">
        <v>190</v>
      </c>
      <c r="M1404" t="s">
        <v>39</v>
      </c>
      <c r="N1404" t="s">
        <v>16</v>
      </c>
      <c r="O1404">
        <v>59196.4</v>
      </c>
      <c r="P1404" t="s">
        <v>22</v>
      </c>
      <c r="Q1404">
        <v>50224.4</v>
      </c>
      <c r="R1404" s="16">
        <f>delivered_orders_table[[#This Row],[price]]*delivered_orders_table[[#This Row],[quantity]]</f>
        <v>62312</v>
      </c>
      <c r="V1404">
        <v>43736</v>
      </c>
    </row>
    <row r="1405" spans="1:22" hidden="1" x14ac:dyDescent="0.3">
      <c r="A1405">
        <v>78159587</v>
      </c>
      <c r="B1405">
        <v>191161</v>
      </c>
      <c r="C1405">
        <v>286554</v>
      </c>
      <c r="D1405">
        <v>5801</v>
      </c>
      <c r="E1405">
        <v>2243</v>
      </c>
      <c r="F1405">
        <v>2</v>
      </c>
      <c r="G1405">
        <v>0</v>
      </c>
      <c r="H1405">
        <v>0</v>
      </c>
      <c r="I1405" s="15">
        <v>44935</v>
      </c>
      <c r="J1405" s="11">
        <v>44935</v>
      </c>
      <c r="K1405">
        <v>4</v>
      </c>
      <c r="L1405" t="s">
        <v>84</v>
      </c>
      <c r="M1405" t="s">
        <v>39</v>
      </c>
      <c r="N1405" t="s">
        <v>17</v>
      </c>
      <c r="O1405">
        <v>11602</v>
      </c>
      <c r="P1405" t="s">
        <v>22</v>
      </c>
      <c r="Q1405">
        <v>7116</v>
      </c>
      <c r="R1405" s="16">
        <f>delivered_orders_table[[#This Row],[price]]*delivered_orders_table[[#This Row],[quantity]]</f>
        <v>11602</v>
      </c>
      <c r="V1405">
        <v>55408</v>
      </c>
    </row>
    <row r="1406" spans="1:22" hidden="1" x14ac:dyDescent="0.3">
      <c r="A1406">
        <v>35714784</v>
      </c>
      <c r="B1406">
        <v>191161</v>
      </c>
      <c r="C1406">
        <v>790525</v>
      </c>
      <c r="D1406">
        <v>12016</v>
      </c>
      <c r="E1406">
        <v>2243</v>
      </c>
      <c r="F1406">
        <v>1</v>
      </c>
      <c r="G1406">
        <v>0</v>
      </c>
      <c r="H1406">
        <v>0</v>
      </c>
      <c r="I1406" s="15">
        <v>44942</v>
      </c>
      <c r="J1406" s="11">
        <v>44942</v>
      </c>
      <c r="K1406">
        <v>1</v>
      </c>
      <c r="L1406" t="s">
        <v>101</v>
      </c>
      <c r="M1406" t="s">
        <v>39</v>
      </c>
      <c r="N1406" t="s">
        <v>16</v>
      </c>
      <c r="O1406">
        <v>12016</v>
      </c>
      <c r="P1406" t="s">
        <v>20</v>
      </c>
      <c r="Q1406">
        <v>9773</v>
      </c>
      <c r="R1406" s="16">
        <f>delivered_orders_table[[#This Row],[price]]*delivered_orders_table[[#This Row],[quantity]]</f>
        <v>12016</v>
      </c>
      <c r="V1406">
        <v>2893</v>
      </c>
    </row>
    <row r="1407" spans="1:22" hidden="1" x14ac:dyDescent="0.3">
      <c r="A1407">
        <v>65507111</v>
      </c>
      <c r="B1407">
        <v>719176</v>
      </c>
      <c r="C1407">
        <v>570248</v>
      </c>
      <c r="D1407">
        <v>2737</v>
      </c>
      <c r="E1407">
        <v>819</v>
      </c>
      <c r="F1407">
        <v>4</v>
      </c>
      <c r="G1407">
        <v>1094.8</v>
      </c>
      <c r="H1407">
        <v>10</v>
      </c>
      <c r="I1407" s="15">
        <v>44930</v>
      </c>
      <c r="J1407" s="11">
        <v>44930</v>
      </c>
      <c r="K1407">
        <v>4</v>
      </c>
      <c r="L1407" t="s">
        <v>163</v>
      </c>
      <c r="M1407" t="s">
        <v>39</v>
      </c>
      <c r="N1407" t="s">
        <v>17</v>
      </c>
      <c r="O1407">
        <v>9853.2000000000007</v>
      </c>
      <c r="P1407" t="s">
        <v>23</v>
      </c>
      <c r="Q1407">
        <v>6577.2</v>
      </c>
      <c r="R1407" s="16">
        <f>delivered_orders_table[[#This Row],[price]]*delivered_orders_table[[#This Row],[quantity]]</f>
        <v>10948</v>
      </c>
      <c r="V1407">
        <v>17947</v>
      </c>
    </row>
    <row r="1408" spans="1:22" hidden="1" x14ac:dyDescent="0.3">
      <c r="A1408">
        <v>25922674</v>
      </c>
      <c r="B1408">
        <v>719176</v>
      </c>
      <c r="C1408">
        <v>872550</v>
      </c>
      <c r="D1408">
        <v>19981</v>
      </c>
      <c r="E1408">
        <v>819</v>
      </c>
      <c r="F1408">
        <v>4</v>
      </c>
      <c r="G1408">
        <v>0</v>
      </c>
      <c r="H1408">
        <v>0</v>
      </c>
      <c r="I1408" s="15">
        <v>44946</v>
      </c>
      <c r="J1408" s="11">
        <v>44946</v>
      </c>
      <c r="K1408">
        <v>6</v>
      </c>
      <c r="L1408" t="s">
        <v>533</v>
      </c>
      <c r="M1408" t="s">
        <v>39</v>
      </c>
      <c r="N1408" t="s">
        <v>15</v>
      </c>
      <c r="O1408">
        <v>79924</v>
      </c>
      <c r="P1408" t="s">
        <v>20</v>
      </c>
      <c r="Q1408">
        <v>76648</v>
      </c>
      <c r="R1408" s="16">
        <f>delivered_orders_table[[#This Row],[price]]*delivered_orders_table[[#This Row],[quantity]]</f>
        <v>79924</v>
      </c>
      <c r="V1408">
        <v>11474</v>
      </c>
    </row>
    <row r="1409" spans="1:22" hidden="1" x14ac:dyDescent="0.3">
      <c r="A1409">
        <v>80890196</v>
      </c>
      <c r="B1409">
        <v>719176</v>
      </c>
      <c r="C1409">
        <v>942846</v>
      </c>
      <c r="D1409">
        <v>706</v>
      </c>
      <c r="E1409">
        <v>819</v>
      </c>
      <c r="F1409">
        <v>1</v>
      </c>
      <c r="G1409">
        <v>0</v>
      </c>
      <c r="H1409">
        <v>0</v>
      </c>
      <c r="I1409" s="15">
        <v>44941</v>
      </c>
      <c r="J1409" s="11">
        <v>44941</v>
      </c>
      <c r="K1409">
        <v>6</v>
      </c>
      <c r="L1409" t="s">
        <v>209</v>
      </c>
      <c r="M1409" t="s">
        <v>39</v>
      </c>
      <c r="N1409" t="s">
        <v>18</v>
      </c>
      <c r="O1409">
        <v>706</v>
      </c>
      <c r="P1409" t="s">
        <v>22</v>
      </c>
      <c r="Q1409">
        <v>-113</v>
      </c>
      <c r="R1409" s="16">
        <f>delivered_orders_table[[#This Row],[price]]*delivered_orders_table[[#This Row],[quantity]]</f>
        <v>706</v>
      </c>
      <c r="V1409">
        <v>15759</v>
      </c>
    </row>
    <row r="1410" spans="1:22" hidden="1" x14ac:dyDescent="0.3">
      <c r="A1410">
        <v>81275182</v>
      </c>
      <c r="B1410">
        <v>719176</v>
      </c>
      <c r="C1410">
        <v>880027</v>
      </c>
      <c r="D1410">
        <v>8172</v>
      </c>
      <c r="E1410">
        <v>819</v>
      </c>
      <c r="F1410">
        <v>3</v>
      </c>
      <c r="G1410">
        <v>2451.6</v>
      </c>
      <c r="H1410">
        <v>10</v>
      </c>
      <c r="I1410" s="15">
        <v>44940</v>
      </c>
      <c r="J1410" s="11">
        <v>44940</v>
      </c>
      <c r="K1410">
        <v>7</v>
      </c>
      <c r="L1410" t="s">
        <v>209</v>
      </c>
      <c r="M1410" t="s">
        <v>39</v>
      </c>
      <c r="N1410" t="s">
        <v>16</v>
      </c>
      <c r="O1410">
        <v>22064.400000000001</v>
      </c>
      <c r="P1410" t="s">
        <v>23</v>
      </c>
      <c r="Q1410">
        <v>19607.400000000001</v>
      </c>
      <c r="R1410" s="16">
        <f>delivered_orders_table[[#This Row],[price]]*delivered_orders_table[[#This Row],[quantity]]</f>
        <v>24516</v>
      </c>
      <c r="V1410">
        <v>12442</v>
      </c>
    </row>
    <row r="1411" spans="1:22" hidden="1" x14ac:dyDescent="0.3">
      <c r="A1411">
        <v>92467167</v>
      </c>
      <c r="B1411">
        <v>719176</v>
      </c>
      <c r="C1411">
        <v>528096</v>
      </c>
      <c r="D1411">
        <v>7624</v>
      </c>
      <c r="E1411">
        <v>819</v>
      </c>
      <c r="F1411">
        <v>2</v>
      </c>
      <c r="G1411">
        <v>0</v>
      </c>
      <c r="H1411">
        <v>0</v>
      </c>
      <c r="I1411" s="15">
        <v>44950</v>
      </c>
      <c r="J1411" s="11">
        <v>44950</v>
      </c>
      <c r="K1411">
        <v>2</v>
      </c>
      <c r="L1411" t="s">
        <v>533</v>
      </c>
      <c r="M1411" t="s">
        <v>39</v>
      </c>
      <c r="N1411" t="s">
        <v>15</v>
      </c>
      <c r="O1411">
        <v>15248</v>
      </c>
      <c r="P1411" t="s">
        <v>20</v>
      </c>
      <c r="Q1411">
        <v>13610</v>
      </c>
      <c r="R1411" s="16">
        <f>delivered_orders_table[[#This Row],[price]]*delivered_orders_table[[#This Row],[quantity]]</f>
        <v>15248</v>
      </c>
      <c r="V1411">
        <v>24508</v>
      </c>
    </row>
    <row r="1412" spans="1:22" hidden="1" x14ac:dyDescent="0.3">
      <c r="A1412">
        <v>44210729</v>
      </c>
      <c r="B1412">
        <v>719176</v>
      </c>
      <c r="C1412">
        <v>359338</v>
      </c>
      <c r="D1412">
        <v>3437</v>
      </c>
      <c r="E1412">
        <v>819</v>
      </c>
      <c r="F1412">
        <v>1</v>
      </c>
      <c r="G1412">
        <v>0</v>
      </c>
      <c r="H1412">
        <v>0</v>
      </c>
      <c r="I1412" s="15">
        <v>44938</v>
      </c>
      <c r="J1412" s="11">
        <v>44938</v>
      </c>
      <c r="K1412">
        <v>6</v>
      </c>
      <c r="L1412" t="s">
        <v>354</v>
      </c>
      <c r="M1412" t="s">
        <v>39</v>
      </c>
      <c r="N1412" t="s">
        <v>18</v>
      </c>
      <c r="O1412">
        <v>3437</v>
      </c>
      <c r="P1412" t="s">
        <v>21</v>
      </c>
      <c r="Q1412">
        <v>2618</v>
      </c>
      <c r="R1412" s="16">
        <f>delivered_orders_table[[#This Row],[price]]*delivered_orders_table[[#This Row],[quantity]]</f>
        <v>3437</v>
      </c>
      <c r="V1412">
        <v>4031</v>
      </c>
    </row>
    <row r="1413" spans="1:22" hidden="1" x14ac:dyDescent="0.3">
      <c r="A1413">
        <v>47463522</v>
      </c>
      <c r="B1413">
        <v>719176</v>
      </c>
      <c r="C1413">
        <v>266418</v>
      </c>
      <c r="D1413">
        <v>8787</v>
      </c>
      <c r="E1413">
        <v>819</v>
      </c>
      <c r="F1413">
        <v>1</v>
      </c>
      <c r="G1413">
        <v>0</v>
      </c>
      <c r="H1413">
        <v>0</v>
      </c>
      <c r="I1413" s="15">
        <v>44938</v>
      </c>
      <c r="J1413" s="11">
        <v>44938</v>
      </c>
      <c r="K1413">
        <v>6</v>
      </c>
      <c r="L1413" t="s">
        <v>354</v>
      </c>
      <c r="M1413" t="s">
        <v>39</v>
      </c>
      <c r="N1413" t="s">
        <v>16</v>
      </c>
      <c r="O1413">
        <v>8787</v>
      </c>
      <c r="P1413" t="s">
        <v>22</v>
      </c>
      <c r="Q1413">
        <v>7968</v>
      </c>
      <c r="R1413" s="16">
        <f>delivered_orders_table[[#This Row],[price]]*delivered_orders_table[[#This Row],[quantity]]</f>
        <v>8787</v>
      </c>
      <c r="V1413">
        <v>12954</v>
      </c>
    </row>
    <row r="1414" spans="1:22" hidden="1" x14ac:dyDescent="0.3">
      <c r="A1414">
        <v>84158663</v>
      </c>
      <c r="B1414">
        <v>719176</v>
      </c>
      <c r="C1414">
        <v>572640</v>
      </c>
      <c r="D1414">
        <v>18629</v>
      </c>
      <c r="E1414">
        <v>819</v>
      </c>
      <c r="F1414">
        <v>1</v>
      </c>
      <c r="G1414">
        <v>0</v>
      </c>
      <c r="H1414">
        <v>0</v>
      </c>
      <c r="I1414" s="15">
        <v>44936</v>
      </c>
      <c r="J1414" s="11">
        <v>44936</v>
      </c>
      <c r="K1414">
        <v>4</v>
      </c>
      <c r="L1414" t="s">
        <v>305</v>
      </c>
      <c r="M1414" t="s">
        <v>39</v>
      </c>
      <c r="N1414" t="s">
        <v>18</v>
      </c>
      <c r="O1414">
        <v>18629</v>
      </c>
      <c r="P1414" t="s">
        <v>20</v>
      </c>
      <c r="Q1414">
        <v>17810</v>
      </c>
      <c r="R1414" s="16">
        <f>delivered_orders_table[[#This Row],[price]]*delivered_orders_table[[#This Row],[quantity]]</f>
        <v>18629</v>
      </c>
      <c r="V1414">
        <v>12817</v>
      </c>
    </row>
    <row r="1415" spans="1:22" hidden="1" x14ac:dyDescent="0.3">
      <c r="A1415">
        <v>82079745</v>
      </c>
      <c r="B1415">
        <v>872246</v>
      </c>
      <c r="C1415">
        <v>341268</v>
      </c>
      <c r="D1415">
        <v>13633</v>
      </c>
      <c r="E1415">
        <v>8679</v>
      </c>
      <c r="F1415">
        <v>3</v>
      </c>
      <c r="G1415">
        <v>4089.9</v>
      </c>
      <c r="H1415">
        <v>10</v>
      </c>
      <c r="I1415" s="15">
        <v>44949</v>
      </c>
      <c r="J1415" s="11">
        <v>44949</v>
      </c>
      <c r="K1415">
        <v>4</v>
      </c>
      <c r="L1415" t="s">
        <v>411</v>
      </c>
      <c r="M1415" t="s">
        <v>39</v>
      </c>
      <c r="N1415" t="s">
        <v>15</v>
      </c>
      <c r="O1415">
        <v>36809.1</v>
      </c>
      <c r="P1415" t="s">
        <v>23</v>
      </c>
      <c r="Q1415">
        <v>10772.1</v>
      </c>
      <c r="R1415" s="16">
        <f>delivered_orders_table[[#This Row],[price]]*delivered_orders_table[[#This Row],[quantity]]</f>
        <v>40899</v>
      </c>
      <c r="V1415">
        <v>56256</v>
      </c>
    </row>
    <row r="1416" spans="1:22" hidden="1" x14ac:dyDescent="0.3">
      <c r="A1416">
        <v>75840632</v>
      </c>
      <c r="B1416">
        <v>872246</v>
      </c>
      <c r="C1416">
        <v>291061</v>
      </c>
      <c r="D1416">
        <v>4732</v>
      </c>
      <c r="E1416">
        <v>8679</v>
      </c>
      <c r="F1416">
        <v>1</v>
      </c>
      <c r="G1416">
        <v>236.6</v>
      </c>
      <c r="H1416">
        <v>5</v>
      </c>
      <c r="I1416" s="15">
        <v>44937</v>
      </c>
      <c r="J1416" s="11">
        <v>44937</v>
      </c>
      <c r="K1416">
        <v>5</v>
      </c>
      <c r="L1416" t="s">
        <v>100</v>
      </c>
      <c r="M1416" t="s">
        <v>39</v>
      </c>
      <c r="N1416" t="s">
        <v>16</v>
      </c>
      <c r="O1416">
        <v>4495.3999999999996</v>
      </c>
      <c r="P1416" t="s">
        <v>23</v>
      </c>
      <c r="Q1416">
        <v>-4183.6000000000004</v>
      </c>
      <c r="R1416" s="16">
        <f>delivered_orders_table[[#This Row],[price]]*delivered_orders_table[[#This Row],[quantity]]</f>
        <v>4732</v>
      </c>
      <c r="V1416">
        <v>8964</v>
      </c>
    </row>
    <row r="1417" spans="1:22" hidden="1" x14ac:dyDescent="0.3">
      <c r="A1417">
        <v>50882445</v>
      </c>
      <c r="B1417">
        <v>872246</v>
      </c>
      <c r="C1417">
        <v>533025</v>
      </c>
      <c r="D1417">
        <v>6803</v>
      </c>
      <c r="E1417">
        <v>8679</v>
      </c>
      <c r="F1417">
        <v>1</v>
      </c>
      <c r="G1417">
        <v>340.15</v>
      </c>
      <c r="H1417">
        <v>5</v>
      </c>
      <c r="I1417" s="15">
        <v>44933</v>
      </c>
      <c r="J1417" s="11">
        <v>44933</v>
      </c>
      <c r="K1417">
        <v>7</v>
      </c>
      <c r="L1417" t="s">
        <v>305</v>
      </c>
      <c r="M1417" t="s">
        <v>39</v>
      </c>
      <c r="N1417" t="s">
        <v>15</v>
      </c>
      <c r="O1417">
        <v>6462.85</v>
      </c>
      <c r="P1417" t="s">
        <v>21</v>
      </c>
      <c r="Q1417">
        <v>-2216.15</v>
      </c>
      <c r="R1417" s="16">
        <f>delivered_orders_table[[#This Row],[price]]*delivered_orders_table[[#This Row],[quantity]]</f>
        <v>6803</v>
      </c>
      <c r="V1417">
        <v>1565</v>
      </c>
    </row>
    <row r="1418" spans="1:22" hidden="1" x14ac:dyDescent="0.3">
      <c r="A1418">
        <v>96889858</v>
      </c>
      <c r="B1418">
        <v>872246</v>
      </c>
      <c r="C1418">
        <v>716256</v>
      </c>
      <c r="D1418">
        <v>16580</v>
      </c>
      <c r="E1418">
        <v>8679</v>
      </c>
      <c r="F1418">
        <v>1</v>
      </c>
      <c r="G1418">
        <v>829</v>
      </c>
      <c r="H1418">
        <v>5</v>
      </c>
      <c r="I1418" s="15">
        <v>44941</v>
      </c>
      <c r="J1418" s="11">
        <v>44941</v>
      </c>
      <c r="K1418">
        <v>7</v>
      </c>
      <c r="L1418" t="s">
        <v>227</v>
      </c>
      <c r="M1418" t="s">
        <v>39</v>
      </c>
      <c r="N1418" t="s">
        <v>16</v>
      </c>
      <c r="O1418">
        <v>15751</v>
      </c>
      <c r="P1418" t="s">
        <v>21</v>
      </c>
      <c r="Q1418">
        <v>7072</v>
      </c>
      <c r="R1418" s="16">
        <f>delivered_orders_table[[#This Row],[price]]*delivered_orders_table[[#This Row],[quantity]]</f>
        <v>16580</v>
      </c>
      <c r="V1418">
        <v>1650</v>
      </c>
    </row>
    <row r="1419" spans="1:22" hidden="1" x14ac:dyDescent="0.3">
      <c r="A1419">
        <v>36541600</v>
      </c>
      <c r="B1419">
        <v>872246</v>
      </c>
      <c r="C1419">
        <v>241843</v>
      </c>
      <c r="D1419">
        <v>3038</v>
      </c>
      <c r="E1419">
        <v>8679</v>
      </c>
      <c r="F1419">
        <v>1</v>
      </c>
      <c r="G1419">
        <v>0</v>
      </c>
      <c r="H1419">
        <v>0</v>
      </c>
      <c r="I1419" s="15">
        <v>44946</v>
      </c>
      <c r="J1419" s="11">
        <v>44946</v>
      </c>
      <c r="K1419">
        <v>1</v>
      </c>
      <c r="L1419" t="s">
        <v>209</v>
      </c>
      <c r="M1419" t="s">
        <v>39</v>
      </c>
      <c r="N1419" t="s">
        <v>18</v>
      </c>
      <c r="O1419">
        <v>3038</v>
      </c>
      <c r="P1419" t="s">
        <v>21</v>
      </c>
      <c r="Q1419">
        <v>-5641</v>
      </c>
      <c r="R1419" s="16">
        <f>delivered_orders_table[[#This Row],[price]]*delivered_orders_table[[#This Row],[quantity]]</f>
        <v>3038</v>
      </c>
      <c r="V1419">
        <v>1446</v>
      </c>
    </row>
    <row r="1420" spans="1:22" hidden="1" x14ac:dyDescent="0.3">
      <c r="A1420">
        <v>70655283</v>
      </c>
      <c r="B1420">
        <v>872246</v>
      </c>
      <c r="C1420">
        <v>804277</v>
      </c>
      <c r="D1420">
        <v>11905</v>
      </c>
      <c r="E1420">
        <v>8679</v>
      </c>
      <c r="F1420">
        <v>4</v>
      </c>
      <c r="G1420">
        <v>0</v>
      </c>
      <c r="H1420">
        <v>0</v>
      </c>
      <c r="I1420" s="15">
        <v>44928</v>
      </c>
      <c r="J1420" s="11">
        <v>44928</v>
      </c>
      <c r="K1420">
        <v>1</v>
      </c>
      <c r="L1420" t="s">
        <v>347</v>
      </c>
      <c r="M1420" t="s">
        <v>39</v>
      </c>
      <c r="N1420" t="s">
        <v>17</v>
      </c>
      <c r="O1420">
        <v>47620</v>
      </c>
      <c r="P1420" t="s">
        <v>21</v>
      </c>
      <c r="Q1420">
        <v>12904</v>
      </c>
      <c r="R1420" s="16">
        <f>delivered_orders_table[[#This Row],[price]]*delivered_orders_table[[#This Row],[quantity]]</f>
        <v>47620</v>
      </c>
      <c r="V1420">
        <v>6645</v>
      </c>
    </row>
    <row r="1421" spans="1:22" hidden="1" x14ac:dyDescent="0.3">
      <c r="A1421">
        <v>76591799</v>
      </c>
      <c r="B1421">
        <v>872246</v>
      </c>
      <c r="C1421">
        <v>509030</v>
      </c>
      <c r="D1421">
        <v>8533</v>
      </c>
      <c r="E1421">
        <v>8679</v>
      </c>
      <c r="F1421">
        <v>4</v>
      </c>
      <c r="G1421">
        <v>0</v>
      </c>
      <c r="H1421">
        <v>0</v>
      </c>
      <c r="I1421" s="15">
        <v>44929</v>
      </c>
      <c r="J1421" s="11">
        <v>44929</v>
      </c>
      <c r="K1421">
        <v>1</v>
      </c>
      <c r="L1421" t="s">
        <v>348</v>
      </c>
      <c r="M1421" t="s">
        <v>39</v>
      </c>
      <c r="N1421" t="s">
        <v>15</v>
      </c>
      <c r="O1421">
        <v>34132</v>
      </c>
      <c r="P1421" t="s">
        <v>20</v>
      </c>
      <c r="Q1421">
        <v>-584</v>
      </c>
      <c r="R1421" s="16">
        <f>delivered_orders_table[[#This Row],[price]]*delivered_orders_table[[#This Row],[quantity]]</f>
        <v>34132</v>
      </c>
      <c r="V1421">
        <v>5163</v>
      </c>
    </row>
    <row r="1422" spans="1:22" hidden="1" x14ac:dyDescent="0.3">
      <c r="A1422">
        <v>11082139</v>
      </c>
      <c r="B1422">
        <v>872246</v>
      </c>
      <c r="C1422">
        <v>751752</v>
      </c>
      <c r="D1422">
        <v>11516</v>
      </c>
      <c r="E1422">
        <v>8679</v>
      </c>
      <c r="F1422">
        <v>1</v>
      </c>
      <c r="G1422">
        <v>0</v>
      </c>
      <c r="H1422">
        <v>0</v>
      </c>
      <c r="I1422" s="15">
        <v>44935</v>
      </c>
      <c r="J1422" s="11">
        <v>44935</v>
      </c>
      <c r="K1422">
        <v>3</v>
      </c>
      <c r="L1422" t="s">
        <v>320</v>
      </c>
      <c r="M1422" t="s">
        <v>39</v>
      </c>
      <c r="N1422" t="s">
        <v>17</v>
      </c>
      <c r="O1422">
        <v>11516</v>
      </c>
      <c r="P1422" t="s">
        <v>22</v>
      </c>
      <c r="Q1422">
        <v>2837</v>
      </c>
      <c r="R1422" s="16">
        <f>delivered_orders_table[[#This Row],[price]]*delivered_orders_table[[#This Row],[quantity]]</f>
        <v>11516</v>
      </c>
      <c r="V1422">
        <v>3033</v>
      </c>
    </row>
    <row r="1423" spans="1:22" hidden="1" x14ac:dyDescent="0.3">
      <c r="A1423">
        <v>32750139</v>
      </c>
      <c r="B1423">
        <v>872246</v>
      </c>
      <c r="C1423">
        <v>784572</v>
      </c>
      <c r="D1423">
        <v>4171</v>
      </c>
      <c r="E1423">
        <v>8679</v>
      </c>
      <c r="F1423">
        <v>2</v>
      </c>
      <c r="G1423">
        <v>0</v>
      </c>
      <c r="H1423">
        <v>0</v>
      </c>
      <c r="I1423" s="15">
        <v>44937</v>
      </c>
      <c r="J1423" s="11">
        <v>44937</v>
      </c>
      <c r="K1423">
        <v>1</v>
      </c>
      <c r="L1423" t="s">
        <v>320</v>
      </c>
      <c r="M1423" t="s">
        <v>39</v>
      </c>
      <c r="N1423" t="s">
        <v>16</v>
      </c>
      <c r="O1423">
        <v>8342</v>
      </c>
      <c r="P1423" t="s">
        <v>20</v>
      </c>
      <c r="Q1423">
        <v>-9016</v>
      </c>
      <c r="R1423" s="16">
        <f>delivered_orders_table[[#This Row],[price]]*delivered_orders_table[[#This Row],[quantity]]</f>
        <v>8342</v>
      </c>
      <c r="V1423">
        <v>9657</v>
      </c>
    </row>
    <row r="1424" spans="1:22" hidden="1" x14ac:dyDescent="0.3">
      <c r="A1424">
        <v>58249394</v>
      </c>
      <c r="B1424">
        <v>809570</v>
      </c>
      <c r="C1424">
        <v>572787</v>
      </c>
      <c r="D1424">
        <v>2972</v>
      </c>
      <c r="E1424">
        <v>10780</v>
      </c>
      <c r="F1424">
        <v>2</v>
      </c>
      <c r="G1424">
        <v>0</v>
      </c>
      <c r="H1424">
        <v>0</v>
      </c>
      <c r="I1424" s="15">
        <v>44929</v>
      </c>
      <c r="J1424" s="11">
        <v>44929</v>
      </c>
      <c r="K1424">
        <v>4</v>
      </c>
      <c r="L1424" t="s">
        <v>303</v>
      </c>
      <c r="M1424" t="s">
        <v>39</v>
      </c>
      <c r="N1424" t="s">
        <v>17</v>
      </c>
      <c r="O1424">
        <v>5944</v>
      </c>
      <c r="P1424" t="s">
        <v>23</v>
      </c>
      <c r="Q1424">
        <v>-15616</v>
      </c>
      <c r="R1424" s="16">
        <f>delivered_orders_table[[#This Row],[price]]*delivered_orders_table[[#This Row],[quantity]]</f>
        <v>5944</v>
      </c>
      <c r="V1424">
        <v>12698</v>
      </c>
    </row>
    <row r="1425" spans="1:22" hidden="1" x14ac:dyDescent="0.3">
      <c r="A1425">
        <v>88405961</v>
      </c>
      <c r="B1425">
        <v>809570</v>
      </c>
      <c r="C1425">
        <v>539121</v>
      </c>
      <c r="D1425">
        <v>17080</v>
      </c>
      <c r="E1425">
        <v>10780</v>
      </c>
      <c r="F1425">
        <v>2</v>
      </c>
      <c r="G1425">
        <v>1708</v>
      </c>
      <c r="H1425">
        <v>5</v>
      </c>
      <c r="I1425" s="15">
        <v>44939</v>
      </c>
      <c r="J1425" s="11">
        <v>44939</v>
      </c>
      <c r="K1425">
        <v>3</v>
      </c>
      <c r="L1425" t="s">
        <v>100</v>
      </c>
      <c r="M1425" t="s">
        <v>39</v>
      </c>
      <c r="N1425" t="s">
        <v>17</v>
      </c>
      <c r="O1425">
        <v>32452</v>
      </c>
      <c r="P1425" t="s">
        <v>21</v>
      </c>
      <c r="Q1425">
        <v>10892</v>
      </c>
      <c r="R1425" s="16">
        <f>delivered_orders_table[[#This Row],[price]]*delivered_orders_table[[#This Row],[quantity]]</f>
        <v>34160</v>
      </c>
      <c r="V1425">
        <v>14226</v>
      </c>
    </row>
    <row r="1426" spans="1:22" hidden="1" x14ac:dyDescent="0.3">
      <c r="A1426">
        <v>61407440</v>
      </c>
      <c r="B1426">
        <v>809570</v>
      </c>
      <c r="C1426">
        <v>775458</v>
      </c>
      <c r="D1426">
        <v>13937</v>
      </c>
      <c r="E1426">
        <v>10780</v>
      </c>
      <c r="F1426">
        <v>1</v>
      </c>
      <c r="G1426">
        <v>0</v>
      </c>
      <c r="H1426">
        <v>0</v>
      </c>
      <c r="I1426" s="15">
        <v>44932</v>
      </c>
      <c r="J1426" s="11">
        <v>44932</v>
      </c>
      <c r="K1426">
        <v>2</v>
      </c>
      <c r="L1426" t="s">
        <v>163</v>
      </c>
      <c r="M1426" t="s">
        <v>39</v>
      </c>
      <c r="N1426" t="s">
        <v>15</v>
      </c>
      <c r="O1426">
        <v>13937</v>
      </c>
      <c r="P1426" t="s">
        <v>20</v>
      </c>
      <c r="Q1426">
        <v>3157</v>
      </c>
      <c r="R1426" s="16">
        <f>delivered_orders_table[[#This Row],[price]]*delivered_orders_table[[#This Row],[quantity]]</f>
        <v>13937</v>
      </c>
      <c r="V1426">
        <v>12365</v>
      </c>
    </row>
    <row r="1427" spans="1:22" hidden="1" x14ac:dyDescent="0.3">
      <c r="A1427">
        <v>72189327</v>
      </c>
      <c r="B1427">
        <v>809570</v>
      </c>
      <c r="C1427">
        <v>886837</v>
      </c>
      <c r="D1427">
        <v>13327</v>
      </c>
      <c r="E1427">
        <v>10780</v>
      </c>
      <c r="F1427">
        <v>2</v>
      </c>
      <c r="G1427">
        <v>3998.1</v>
      </c>
      <c r="H1427">
        <v>15</v>
      </c>
      <c r="I1427" s="15">
        <v>44937</v>
      </c>
      <c r="J1427" s="11">
        <v>44937</v>
      </c>
      <c r="K1427">
        <v>3</v>
      </c>
      <c r="L1427" t="s">
        <v>305</v>
      </c>
      <c r="M1427" t="s">
        <v>39</v>
      </c>
      <c r="N1427" t="s">
        <v>15</v>
      </c>
      <c r="O1427">
        <v>22655.9</v>
      </c>
      <c r="P1427" t="s">
        <v>21</v>
      </c>
      <c r="Q1427">
        <v>1095.9000000000001</v>
      </c>
      <c r="R1427" s="16">
        <f>delivered_orders_table[[#This Row],[price]]*delivered_orders_table[[#This Row],[quantity]]</f>
        <v>26654</v>
      </c>
      <c r="V1427">
        <v>16759</v>
      </c>
    </row>
    <row r="1428" spans="1:22" hidden="1" x14ac:dyDescent="0.3">
      <c r="A1428">
        <v>62928934</v>
      </c>
      <c r="B1428">
        <v>809570</v>
      </c>
      <c r="C1428">
        <v>969295</v>
      </c>
      <c r="D1428">
        <v>6986</v>
      </c>
      <c r="E1428">
        <v>10780</v>
      </c>
      <c r="F1428">
        <v>2</v>
      </c>
      <c r="G1428">
        <v>2794.4</v>
      </c>
      <c r="H1428">
        <v>20</v>
      </c>
      <c r="I1428" s="15">
        <v>44937</v>
      </c>
      <c r="J1428" s="11">
        <v>44937</v>
      </c>
      <c r="K1428">
        <v>1</v>
      </c>
      <c r="L1428" t="s">
        <v>320</v>
      </c>
      <c r="M1428" t="s">
        <v>39</v>
      </c>
      <c r="N1428" t="s">
        <v>15</v>
      </c>
      <c r="O1428">
        <v>11177.6</v>
      </c>
      <c r="P1428" t="s">
        <v>21</v>
      </c>
      <c r="Q1428">
        <v>-10382.4</v>
      </c>
      <c r="R1428" s="16">
        <f>delivered_orders_table[[#This Row],[price]]*delivered_orders_table[[#This Row],[quantity]]</f>
        <v>13972</v>
      </c>
      <c r="V1428">
        <v>8518</v>
      </c>
    </row>
    <row r="1429" spans="1:22" hidden="1" x14ac:dyDescent="0.3">
      <c r="A1429">
        <v>62088975</v>
      </c>
      <c r="B1429">
        <v>877572</v>
      </c>
      <c r="C1429">
        <v>861282</v>
      </c>
      <c r="D1429">
        <v>15994</v>
      </c>
      <c r="E1429">
        <v>5303</v>
      </c>
      <c r="F1429">
        <v>2</v>
      </c>
      <c r="G1429">
        <v>0</v>
      </c>
      <c r="H1429">
        <v>0</v>
      </c>
      <c r="I1429" s="15">
        <v>44947</v>
      </c>
      <c r="J1429" s="11">
        <v>44947</v>
      </c>
      <c r="K1429">
        <v>6</v>
      </c>
      <c r="L1429" t="s">
        <v>411</v>
      </c>
      <c r="M1429" t="s">
        <v>39</v>
      </c>
      <c r="N1429" t="s">
        <v>15</v>
      </c>
      <c r="O1429">
        <v>31988</v>
      </c>
      <c r="P1429" t="s">
        <v>22</v>
      </c>
      <c r="Q1429">
        <v>21382</v>
      </c>
      <c r="R1429" s="16">
        <f>delivered_orders_table[[#This Row],[price]]*delivered_orders_table[[#This Row],[quantity]]</f>
        <v>31988</v>
      </c>
      <c r="V1429">
        <v>10079</v>
      </c>
    </row>
    <row r="1430" spans="1:22" hidden="1" x14ac:dyDescent="0.3">
      <c r="A1430">
        <v>29949181</v>
      </c>
      <c r="B1430">
        <v>877572</v>
      </c>
      <c r="C1430">
        <v>724970</v>
      </c>
      <c r="D1430">
        <v>6165</v>
      </c>
      <c r="E1430">
        <v>5303</v>
      </c>
      <c r="F1430">
        <v>2</v>
      </c>
      <c r="G1430">
        <v>616.5</v>
      </c>
      <c r="H1430">
        <v>5</v>
      </c>
      <c r="I1430" s="15">
        <v>44946</v>
      </c>
      <c r="J1430" s="11">
        <v>44946</v>
      </c>
      <c r="K1430">
        <v>4</v>
      </c>
      <c r="L1430" t="s">
        <v>177</v>
      </c>
      <c r="M1430" t="s">
        <v>39</v>
      </c>
      <c r="N1430" t="s">
        <v>15</v>
      </c>
      <c r="O1430">
        <v>11713.5</v>
      </c>
      <c r="P1430" t="s">
        <v>20</v>
      </c>
      <c r="Q1430">
        <v>1107.5</v>
      </c>
      <c r="R1430" s="16">
        <f>delivered_orders_table[[#This Row],[price]]*delivered_orders_table[[#This Row],[quantity]]</f>
        <v>12330</v>
      </c>
      <c r="V1430">
        <v>5702</v>
      </c>
    </row>
    <row r="1431" spans="1:22" hidden="1" x14ac:dyDescent="0.3">
      <c r="A1431">
        <v>54372866</v>
      </c>
      <c r="B1431">
        <v>877572</v>
      </c>
      <c r="C1431">
        <v>788426</v>
      </c>
      <c r="D1431">
        <v>3861</v>
      </c>
      <c r="E1431">
        <v>5303</v>
      </c>
      <c r="F1431">
        <v>1</v>
      </c>
      <c r="G1431">
        <v>0</v>
      </c>
      <c r="H1431">
        <v>0</v>
      </c>
      <c r="I1431" s="15">
        <v>44937</v>
      </c>
      <c r="J1431" s="11">
        <v>44937</v>
      </c>
      <c r="K1431">
        <v>2</v>
      </c>
      <c r="L1431" t="s">
        <v>84</v>
      </c>
      <c r="M1431" t="s">
        <v>39</v>
      </c>
      <c r="N1431" t="s">
        <v>18</v>
      </c>
      <c r="O1431">
        <v>3861</v>
      </c>
      <c r="P1431" t="s">
        <v>20</v>
      </c>
      <c r="Q1431">
        <v>-1442</v>
      </c>
      <c r="R1431" s="16">
        <f>delivered_orders_table[[#This Row],[price]]*delivered_orders_table[[#This Row],[quantity]]</f>
        <v>3861</v>
      </c>
      <c r="V1431">
        <v>11618</v>
      </c>
    </row>
    <row r="1432" spans="1:22" hidden="1" x14ac:dyDescent="0.3">
      <c r="A1432">
        <v>34814337</v>
      </c>
      <c r="B1432">
        <v>877572</v>
      </c>
      <c r="C1432">
        <v>827761</v>
      </c>
      <c r="D1432">
        <v>10078</v>
      </c>
      <c r="E1432">
        <v>5303</v>
      </c>
      <c r="F1432">
        <v>1</v>
      </c>
      <c r="G1432">
        <v>0</v>
      </c>
      <c r="H1432">
        <v>0</v>
      </c>
      <c r="I1432" s="15">
        <v>44940</v>
      </c>
      <c r="J1432" s="11">
        <v>44940</v>
      </c>
      <c r="K1432">
        <v>7</v>
      </c>
      <c r="L1432" t="s">
        <v>209</v>
      </c>
      <c r="M1432" t="s">
        <v>39</v>
      </c>
      <c r="N1432" t="s">
        <v>15</v>
      </c>
      <c r="O1432">
        <v>10078</v>
      </c>
      <c r="P1432" t="s">
        <v>22</v>
      </c>
      <c r="Q1432">
        <v>4775</v>
      </c>
      <c r="R1432" s="16">
        <f>delivered_orders_table[[#This Row],[price]]*delivered_orders_table[[#This Row],[quantity]]</f>
        <v>10078</v>
      </c>
      <c r="V1432">
        <v>10778</v>
      </c>
    </row>
    <row r="1433" spans="1:22" hidden="1" x14ac:dyDescent="0.3">
      <c r="A1433">
        <v>57621071</v>
      </c>
      <c r="B1433">
        <v>877572</v>
      </c>
      <c r="C1433">
        <v>220798</v>
      </c>
      <c r="D1433">
        <v>10848</v>
      </c>
      <c r="E1433">
        <v>5303</v>
      </c>
      <c r="F1433">
        <v>3</v>
      </c>
      <c r="G1433">
        <v>0</v>
      </c>
      <c r="H1433">
        <v>0</v>
      </c>
      <c r="I1433" s="15">
        <v>44949</v>
      </c>
      <c r="J1433" s="11">
        <v>44949</v>
      </c>
      <c r="K1433">
        <v>5</v>
      </c>
      <c r="L1433" t="s">
        <v>445</v>
      </c>
      <c r="M1433" t="s">
        <v>39</v>
      </c>
      <c r="N1433" t="s">
        <v>16</v>
      </c>
      <c r="O1433">
        <v>32544</v>
      </c>
      <c r="P1433" t="s">
        <v>21</v>
      </c>
      <c r="Q1433">
        <v>16635</v>
      </c>
      <c r="R1433" s="16">
        <f>delivered_orders_table[[#This Row],[price]]*delivered_orders_table[[#This Row],[quantity]]</f>
        <v>32544</v>
      </c>
      <c r="V1433">
        <v>11228</v>
      </c>
    </row>
    <row r="1434" spans="1:22" hidden="1" x14ac:dyDescent="0.3">
      <c r="A1434">
        <v>50831043</v>
      </c>
      <c r="B1434">
        <v>877572</v>
      </c>
      <c r="C1434">
        <v>574175</v>
      </c>
      <c r="D1434">
        <v>11971</v>
      </c>
      <c r="E1434">
        <v>5303</v>
      </c>
      <c r="F1434">
        <v>1</v>
      </c>
      <c r="G1434">
        <v>1795.65</v>
      </c>
      <c r="H1434">
        <v>15</v>
      </c>
      <c r="I1434" s="15">
        <v>44936</v>
      </c>
      <c r="J1434" s="11">
        <v>44936</v>
      </c>
      <c r="K1434">
        <v>4</v>
      </c>
      <c r="L1434" t="s">
        <v>305</v>
      </c>
      <c r="M1434" t="s">
        <v>39</v>
      </c>
      <c r="N1434" t="s">
        <v>15</v>
      </c>
      <c r="O1434">
        <v>10175.35</v>
      </c>
      <c r="P1434" t="s">
        <v>21</v>
      </c>
      <c r="Q1434">
        <v>4872.3500000000004</v>
      </c>
      <c r="R1434" s="16">
        <f>delivered_orders_table[[#This Row],[price]]*delivered_orders_table[[#This Row],[quantity]]</f>
        <v>11971</v>
      </c>
      <c r="V1434">
        <v>45009</v>
      </c>
    </row>
    <row r="1435" spans="1:22" hidden="1" x14ac:dyDescent="0.3">
      <c r="A1435">
        <v>23746101</v>
      </c>
      <c r="B1435">
        <v>877572</v>
      </c>
      <c r="C1435">
        <v>602995</v>
      </c>
      <c r="D1435">
        <v>18966</v>
      </c>
      <c r="E1435">
        <v>5303</v>
      </c>
      <c r="F1435">
        <v>2</v>
      </c>
      <c r="G1435">
        <v>3793.2</v>
      </c>
      <c r="H1435">
        <v>10</v>
      </c>
      <c r="I1435" s="15">
        <v>44947</v>
      </c>
      <c r="J1435" s="11">
        <v>44947</v>
      </c>
      <c r="K1435">
        <v>5</v>
      </c>
      <c r="L1435" t="s">
        <v>533</v>
      </c>
      <c r="M1435" t="s">
        <v>39</v>
      </c>
      <c r="N1435" t="s">
        <v>152</v>
      </c>
      <c r="O1435">
        <v>34138.800000000003</v>
      </c>
      <c r="P1435" t="s">
        <v>24</v>
      </c>
      <c r="Q1435">
        <v>23532.799999999999</v>
      </c>
      <c r="R1435" s="16">
        <f>delivered_orders_table[[#This Row],[price]]*delivered_orders_table[[#This Row],[quantity]]</f>
        <v>37932</v>
      </c>
      <c r="V1435">
        <v>1590</v>
      </c>
    </row>
    <row r="1436" spans="1:22" hidden="1" x14ac:dyDescent="0.3">
      <c r="A1436">
        <v>39598969</v>
      </c>
      <c r="B1436">
        <v>877572</v>
      </c>
      <c r="C1436">
        <v>466642</v>
      </c>
      <c r="D1436">
        <v>13373</v>
      </c>
      <c r="E1436">
        <v>5303</v>
      </c>
      <c r="F1436">
        <v>1</v>
      </c>
      <c r="G1436">
        <v>668.65</v>
      </c>
      <c r="H1436">
        <v>5</v>
      </c>
      <c r="I1436" s="15">
        <v>44943</v>
      </c>
      <c r="J1436" s="11">
        <v>44943</v>
      </c>
      <c r="K1436">
        <v>6</v>
      </c>
      <c r="L1436" t="s">
        <v>176</v>
      </c>
      <c r="M1436" t="s">
        <v>39</v>
      </c>
      <c r="N1436" t="s">
        <v>15</v>
      </c>
      <c r="O1436">
        <v>12704.35</v>
      </c>
      <c r="P1436" t="s">
        <v>22</v>
      </c>
      <c r="Q1436">
        <v>7401.35</v>
      </c>
      <c r="R1436" s="16">
        <f>delivered_orders_table[[#This Row],[price]]*delivered_orders_table[[#This Row],[quantity]]</f>
        <v>13373</v>
      </c>
      <c r="V1436">
        <v>18763</v>
      </c>
    </row>
    <row r="1437" spans="1:22" hidden="1" x14ac:dyDescent="0.3">
      <c r="A1437">
        <v>93240786</v>
      </c>
      <c r="B1437">
        <v>877572</v>
      </c>
      <c r="C1437">
        <v>476142</v>
      </c>
      <c r="D1437">
        <v>14300</v>
      </c>
      <c r="E1437">
        <v>5303</v>
      </c>
      <c r="F1437">
        <v>2</v>
      </c>
      <c r="G1437">
        <v>2860</v>
      </c>
      <c r="H1437">
        <v>10</v>
      </c>
      <c r="I1437" s="15">
        <v>44941</v>
      </c>
      <c r="J1437" s="11">
        <v>44941</v>
      </c>
      <c r="K1437">
        <v>2</v>
      </c>
      <c r="L1437" t="s">
        <v>101</v>
      </c>
      <c r="M1437" t="s">
        <v>39</v>
      </c>
      <c r="N1437" t="s">
        <v>17</v>
      </c>
      <c r="O1437">
        <v>25740</v>
      </c>
      <c r="P1437" t="s">
        <v>23</v>
      </c>
      <c r="Q1437">
        <v>15134</v>
      </c>
      <c r="R1437" s="16">
        <f>delivered_orders_table[[#This Row],[price]]*delivered_orders_table[[#This Row],[quantity]]</f>
        <v>28600</v>
      </c>
      <c r="V1437">
        <v>55470</v>
      </c>
    </row>
    <row r="1438" spans="1:22" hidden="1" x14ac:dyDescent="0.3">
      <c r="A1438">
        <v>20324210</v>
      </c>
      <c r="B1438">
        <v>877572</v>
      </c>
      <c r="C1438">
        <v>460316</v>
      </c>
      <c r="D1438">
        <v>7458</v>
      </c>
      <c r="E1438">
        <v>5303</v>
      </c>
      <c r="F1438">
        <v>1</v>
      </c>
      <c r="G1438">
        <v>745.8</v>
      </c>
      <c r="H1438">
        <v>10</v>
      </c>
      <c r="I1438" s="15">
        <v>44934</v>
      </c>
      <c r="J1438" s="11">
        <v>44934</v>
      </c>
      <c r="K1438">
        <v>7</v>
      </c>
      <c r="L1438" t="s">
        <v>468</v>
      </c>
      <c r="M1438" t="s">
        <v>39</v>
      </c>
      <c r="N1438" t="s">
        <v>18</v>
      </c>
      <c r="O1438">
        <v>6712.2</v>
      </c>
      <c r="P1438" t="s">
        <v>23</v>
      </c>
      <c r="Q1438">
        <v>1409.2</v>
      </c>
      <c r="R1438" s="16">
        <f>delivered_orders_table[[#This Row],[price]]*delivered_orders_table[[#This Row],[quantity]]</f>
        <v>7458</v>
      </c>
      <c r="V1438">
        <v>33638</v>
      </c>
    </row>
    <row r="1439" spans="1:22" hidden="1" x14ac:dyDescent="0.3">
      <c r="A1439">
        <v>56000822</v>
      </c>
      <c r="B1439">
        <v>334053</v>
      </c>
      <c r="C1439">
        <v>936677</v>
      </c>
      <c r="D1439">
        <v>14847</v>
      </c>
      <c r="E1439">
        <v>6716</v>
      </c>
      <c r="F1439">
        <v>4</v>
      </c>
      <c r="G1439">
        <v>2969.4</v>
      </c>
      <c r="H1439">
        <v>5</v>
      </c>
      <c r="I1439" s="15">
        <v>44950</v>
      </c>
      <c r="J1439" s="11">
        <v>44950</v>
      </c>
      <c r="K1439">
        <v>3</v>
      </c>
      <c r="L1439" t="s">
        <v>411</v>
      </c>
      <c r="M1439" t="s">
        <v>39</v>
      </c>
      <c r="N1439" t="s">
        <v>15</v>
      </c>
      <c r="O1439">
        <v>56418.6</v>
      </c>
      <c r="P1439" t="s">
        <v>20</v>
      </c>
      <c r="Q1439">
        <v>29554.6</v>
      </c>
      <c r="R1439" s="16">
        <f>delivered_orders_table[[#This Row],[price]]*delivered_orders_table[[#This Row],[quantity]]</f>
        <v>59388</v>
      </c>
      <c r="V1439">
        <v>11493</v>
      </c>
    </row>
    <row r="1440" spans="1:22" hidden="1" x14ac:dyDescent="0.3">
      <c r="A1440">
        <v>39709238</v>
      </c>
      <c r="B1440">
        <v>334053</v>
      </c>
      <c r="C1440">
        <v>944162</v>
      </c>
      <c r="D1440">
        <v>11058</v>
      </c>
      <c r="E1440">
        <v>6716</v>
      </c>
      <c r="F1440">
        <v>3</v>
      </c>
      <c r="G1440">
        <v>1658.7</v>
      </c>
      <c r="H1440">
        <v>5</v>
      </c>
      <c r="I1440" s="15">
        <v>44928</v>
      </c>
      <c r="J1440" s="11">
        <v>44928</v>
      </c>
      <c r="K1440">
        <v>3</v>
      </c>
      <c r="L1440" t="s">
        <v>350</v>
      </c>
      <c r="M1440" t="s">
        <v>39</v>
      </c>
      <c r="N1440" t="s">
        <v>16</v>
      </c>
      <c r="O1440">
        <v>31515.3</v>
      </c>
      <c r="P1440" t="s">
        <v>21</v>
      </c>
      <c r="Q1440">
        <v>11367.3</v>
      </c>
      <c r="R1440" s="16">
        <f>delivered_orders_table[[#This Row],[price]]*delivered_orders_table[[#This Row],[quantity]]</f>
        <v>33174</v>
      </c>
      <c r="V1440">
        <v>9256</v>
      </c>
    </row>
    <row r="1441" spans="1:22" hidden="1" x14ac:dyDescent="0.3">
      <c r="A1441">
        <v>40536245</v>
      </c>
      <c r="B1441">
        <v>334053</v>
      </c>
      <c r="C1441">
        <v>500441</v>
      </c>
      <c r="D1441">
        <v>16735</v>
      </c>
      <c r="E1441">
        <v>6716</v>
      </c>
      <c r="F1441">
        <v>2</v>
      </c>
      <c r="G1441">
        <v>1673.5</v>
      </c>
      <c r="H1441">
        <v>5</v>
      </c>
      <c r="I1441" s="15">
        <v>44935</v>
      </c>
      <c r="J1441" s="11">
        <v>44935</v>
      </c>
      <c r="K1441">
        <v>7</v>
      </c>
      <c r="L1441" t="s">
        <v>100</v>
      </c>
      <c r="M1441" t="s">
        <v>39</v>
      </c>
      <c r="N1441" t="s">
        <v>152</v>
      </c>
      <c r="O1441">
        <v>31796.5</v>
      </c>
      <c r="P1441" t="s">
        <v>21</v>
      </c>
      <c r="Q1441">
        <v>18364.5</v>
      </c>
      <c r="R1441" s="16">
        <f>delivered_orders_table[[#This Row],[price]]*delivered_orders_table[[#This Row],[quantity]]</f>
        <v>33470</v>
      </c>
      <c r="V1441">
        <v>18617</v>
      </c>
    </row>
    <row r="1442" spans="1:22" hidden="1" x14ac:dyDescent="0.3">
      <c r="A1442">
        <v>27544302</v>
      </c>
      <c r="B1442">
        <v>334053</v>
      </c>
      <c r="C1442">
        <v>837460</v>
      </c>
      <c r="D1442">
        <v>4755</v>
      </c>
      <c r="E1442">
        <v>6716</v>
      </c>
      <c r="F1442">
        <v>1</v>
      </c>
      <c r="G1442">
        <v>0</v>
      </c>
      <c r="H1442">
        <v>0</v>
      </c>
      <c r="I1442" s="15">
        <v>44946</v>
      </c>
      <c r="J1442" s="11">
        <v>44946</v>
      </c>
      <c r="K1442">
        <v>7</v>
      </c>
      <c r="L1442" t="s">
        <v>411</v>
      </c>
      <c r="M1442" t="s">
        <v>39</v>
      </c>
      <c r="N1442" t="s">
        <v>15</v>
      </c>
      <c r="O1442">
        <v>4755</v>
      </c>
      <c r="P1442" t="s">
        <v>21</v>
      </c>
      <c r="Q1442">
        <v>-1961</v>
      </c>
      <c r="R1442" s="16">
        <f>delivered_orders_table[[#This Row],[price]]*delivered_orders_table[[#This Row],[quantity]]</f>
        <v>4755</v>
      </c>
      <c r="V1442">
        <v>76452</v>
      </c>
    </row>
    <row r="1443" spans="1:22" hidden="1" x14ac:dyDescent="0.3">
      <c r="A1443">
        <v>33251181</v>
      </c>
      <c r="B1443">
        <v>334053</v>
      </c>
      <c r="C1443">
        <v>607475</v>
      </c>
      <c r="D1443">
        <v>3732</v>
      </c>
      <c r="E1443">
        <v>6716</v>
      </c>
      <c r="F1443">
        <v>1</v>
      </c>
      <c r="G1443">
        <v>0</v>
      </c>
      <c r="H1443">
        <v>0</v>
      </c>
      <c r="I1443" s="15">
        <v>44953</v>
      </c>
      <c r="J1443" s="11">
        <v>44953</v>
      </c>
      <c r="K1443">
        <v>2</v>
      </c>
      <c r="L1443" t="s">
        <v>261</v>
      </c>
      <c r="M1443" t="s">
        <v>39</v>
      </c>
      <c r="N1443" t="s">
        <v>17</v>
      </c>
      <c r="O1443">
        <v>3732</v>
      </c>
      <c r="P1443" t="s">
        <v>23</v>
      </c>
      <c r="Q1443">
        <v>-2984</v>
      </c>
      <c r="R1443" s="16">
        <f>delivered_orders_table[[#This Row],[price]]*delivered_orders_table[[#This Row],[quantity]]</f>
        <v>3732</v>
      </c>
      <c r="V1443">
        <v>19096</v>
      </c>
    </row>
    <row r="1444" spans="1:22" hidden="1" x14ac:dyDescent="0.3">
      <c r="A1444">
        <v>72371131</v>
      </c>
      <c r="B1444">
        <v>388389</v>
      </c>
      <c r="C1444">
        <v>583041</v>
      </c>
      <c r="D1444">
        <v>12337</v>
      </c>
      <c r="E1444">
        <v>1807</v>
      </c>
      <c r="F1444">
        <v>2</v>
      </c>
      <c r="G1444">
        <v>0</v>
      </c>
      <c r="H1444">
        <v>0</v>
      </c>
      <c r="I1444" s="15">
        <v>44936</v>
      </c>
      <c r="J1444" s="11">
        <v>44936</v>
      </c>
      <c r="K1444">
        <v>7</v>
      </c>
      <c r="L1444" t="s">
        <v>101</v>
      </c>
      <c r="M1444" t="s">
        <v>39</v>
      </c>
      <c r="N1444" t="s">
        <v>18</v>
      </c>
      <c r="O1444">
        <v>24674</v>
      </c>
      <c r="P1444" t="s">
        <v>21</v>
      </c>
      <c r="Q1444">
        <v>21060</v>
      </c>
      <c r="R1444" s="16">
        <f>delivered_orders_table[[#This Row],[price]]*delivered_orders_table[[#This Row],[quantity]]</f>
        <v>24674</v>
      </c>
      <c r="V1444">
        <v>9976</v>
      </c>
    </row>
    <row r="1445" spans="1:22" hidden="1" x14ac:dyDescent="0.3">
      <c r="A1445">
        <v>71636167</v>
      </c>
      <c r="B1445">
        <v>388389</v>
      </c>
      <c r="C1445">
        <v>289211</v>
      </c>
      <c r="D1445">
        <v>18821</v>
      </c>
      <c r="E1445">
        <v>1807</v>
      </c>
      <c r="F1445">
        <v>1</v>
      </c>
      <c r="G1445">
        <v>941.05</v>
      </c>
      <c r="H1445">
        <v>5</v>
      </c>
      <c r="I1445" s="15">
        <v>44937</v>
      </c>
      <c r="J1445" s="11">
        <v>44937</v>
      </c>
      <c r="K1445">
        <v>5</v>
      </c>
      <c r="L1445" t="s">
        <v>100</v>
      </c>
      <c r="M1445" t="s">
        <v>39</v>
      </c>
      <c r="N1445" t="s">
        <v>16</v>
      </c>
      <c r="O1445">
        <v>17879.95</v>
      </c>
      <c r="P1445" t="s">
        <v>22</v>
      </c>
      <c r="Q1445">
        <v>16072.95</v>
      </c>
      <c r="R1445" s="16">
        <f>delivered_orders_table[[#This Row],[price]]*delivered_orders_table[[#This Row],[quantity]]</f>
        <v>18821</v>
      </c>
      <c r="V1445">
        <v>36008</v>
      </c>
    </row>
    <row r="1446" spans="1:22" hidden="1" x14ac:dyDescent="0.3">
      <c r="A1446">
        <v>56896070</v>
      </c>
      <c r="B1446">
        <v>388389</v>
      </c>
      <c r="C1446">
        <v>842108</v>
      </c>
      <c r="D1446">
        <v>10450</v>
      </c>
      <c r="E1446">
        <v>1807</v>
      </c>
      <c r="F1446">
        <v>2</v>
      </c>
      <c r="G1446">
        <v>1045</v>
      </c>
      <c r="H1446">
        <v>5</v>
      </c>
      <c r="I1446" s="15">
        <v>44949</v>
      </c>
      <c r="J1446" s="11">
        <v>44949</v>
      </c>
      <c r="K1446">
        <v>4</v>
      </c>
      <c r="L1446" t="s">
        <v>411</v>
      </c>
      <c r="M1446" t="s">
        <v>39</v>
      </c>
      <c r="N1446" t="s">
        <v>152</v>
      </c>
      <c r="O1446">
        <v>19855</v>
      </c>
      <c r="P1446" t="s">
        <v>22</v>
      </c>
      <c r="Q1446">
        <v>16241</v>
      </c>
      <c r="R1446" s="16">
        <f>delivered_orders_table[[#This Row],[price]]*delivered_orders_table[[#This Row],[quantity]]</f>
        <v>20900</v>
      </c>
      <c r="V1446">
        <v>33384</v>
      </c>
    </row>
    <row r="1447" spans="1:22" hidden="1" x14ac:dyDescent="0.3">
      <c r="A1447">
        <v>80209719</v>
      </c>
      <c r="B1447">
        <v>388389</v>
      </c>
      <c r="C1447">
        <v>888842</v>
      </c>
      <c r="D1447">
        <v>14274</v>
      </c>
      <c r="E1447">
        <v>1807</v>
      </c>
      <c r="F1447">
        <v>2</v>
      </c>
      <c r="G1447">
        <v>2854.8</v>
      </c>
      <c r="H1447">
        <v>10</v>
      </c>
      <c r="I1447" s="15">
        <v>44930</v>
      </c>
      <c r="J1447" s="11">
        <v>44930</v>
      </c>
      <c r="K1447">
        <v>1</v>
      </c>
      <c r="L1447" t="s">
        <v>350</v>
      </c>
      <c r="M1447" t="s">
        <v>39</v>
      </c>
      <c r="N1447" t="s">
        <v>15</v>
      </c>
      <c r="O1447">
        <v>25693.200000000001</v>
      </c>
      <c r="P1447" t="s">
        <v>22</v>
      </c>
      <c r="Q1447">
        <v>22079.200000000001</v>
      </c>
      <c r="R1447" s="16">
        <f>delivered_orders_table[[#This Row],[price]]*delivered_orders_table[[#This Row],[quantity]]</f>
        <v>28548</v>
      </c>
      <c r="V1447">
        <v>13406</v>
      </c>
    </row>
    <row r="1448" spans="1:22" hidden="1" x14ac:dyDescent="0.3">
      <c r="A1448">
        <v>97371655</v>
      </c>
      <c r="B1448">
        <v>388389</v>
      </c>
      <c r="C1448">
        <v>580805</v>
      </c>
      <c r="D1448">
        <v>1701</v>
      </c>
      <c r="E1448">
        <v>1807</v>
      </c>
      <c r="F1448">
        <v>1</v>
      </c>
      <c r="G1448">
        <v>0</v>
      </c>
      <c r="H1448">
        <v>0</v>
      </c>
      <c r="I1448" s="15">
        <v>44947</v>
      </c>
      <c r="J1448" s="11">
        <v>44947</v>
      </c>
      <c r="K1448">
        <v>6</v>
      </c>
      <c r="L1448" t="s">
        <v>411</v>
      </c>
      <c r="M1448" t="s">
        <v>39</v>
      </c>
      <c r="N1448" t="s">
        <v>16</v>
      </c>
      <c r="O1448">
        <v>1701</v>
      </c>
      <c r="P1448" t="s">
        <v>22</v>
      </c>
      <c r="Q1448">
        <v>-106</v>
      </c>
      <c r="R1448" s="16">
        <f>delivered_orders_table[[#This Row],[price]]*delivered_orders_table[[#This Row],[quantity]]</f>
        <v>1701</v>
      </c>
      <c r="V1448">
        <v>18872</v>
      </c>
    </row>
    <row r="1449" spans="1:22" hidden="1" x14ac:dyDescent="0.3">
      <c r="A1449">
        <v>57141449</v>
      </c>
      <c r="B1449">
        <v>388389</v>
      </c>
      <c r="C1449">
        <v>748887</v>
      </c>
      <c r="D1449">
        <v>9237</v>
      </c>
      <c r="E1449">
        <v>1807</v>
      </c>
      <c r="F1449">
        <v>2</v>
      </c>
      <c r="G1449">
        <v>3694.8</v>
      </c>
      <c r="H1449">
        <v>20</v>
      </c>
      <c r="I1449" s="15">
        <v>44945</v>
      </c>
      <c r="J1449" s="11">
        <v>44945</v>
      </c>
      <c r="K1449">
        <v>2</v>
      </c>
      <c r="L1449" t="s">
        <v>209</v>
      </c>
      <c r="M1449" t="s">
        <v>39</v>
      </c>
      <c r="N1449" t="s">
        <v>15</v>
      </c>
      <c r="O1449">
        <v>14779.2</v>
      </c>
      <c r="P1449" t="s">
        <v>21</v>
      </c>
      <c r="Q1449">
        <v>11165.2</v>
      </c>
      <c r="R1449" s="16">
        <f>delivered_orders_table[[#This Row],[price]]*delivered_orders_table[[#This Row],[quantity]]</f>
        <v>18474</v>
      </c>
      <c r="V1449">
        <v>5191</v>
      </c>
    </row>
    <row r="1450" spans="1:22" hidden="1" x14ac:dyDescent="0.3">
      <c r="A1450">
        <v>96255361</v>
      </c>
      <c r="B1450">
        <v>388389</v>
      </c>
      <c r="C1450">
        <v>605298</v>
      </c>
      <c r="D1450">
        <v>13126</v>
      </c>
      <c r="E1450">
        <v>1807</v>
      </c>
      <c r="F1450">
        <v>1</v>
      </c>
      <c r="G1450">
        <v>0</v>
      </c>
      <c r="H1450">
        <v>0</v>
      </c>
      <c r="I1450" s="15">
        <v>44936</v>
      </c>
      <c r="J1450" s="11">
        <v>44936</v>
      </c>
      <c r="K1450">
        <v>3</v>
      </c>
      <c r="L1450" t="s">
        <v>84</v>
      </c>
      <c r="M1450" t="s">
        <v>39</v>
      </c>
      <c r="N1450" t="s">
        <v>16</v>
      </c>
      <c r="O1450">
        <v>13126</v>
      </c>
      <c r="P1450" t="s">
        <v>21</v>
      </c>
      <c r="Q1450">
        <v>11319</v>
      </c>
      <c r="R1450" s="16">
        <f>delivered_orders_table[[#This Row],[price]]*delivered_orders_table[[#This Row],[quantity]]</f>
        <v>13126</v>
      </c>
      <c r="V1450">
        <v>24238</v>
      </c>
    </row>
    <row r="1451" spans="1:22" hidden="1" x14ac:dyDescent="0.3">
      <c r="A1451">
        <v>58335011</v>
      </c>
      <c r="B1451">
        <v>388389</v>
      </c>
      <c r="C1451">
        <v>245903</v>
      </c>
      <c r="D1451">
        <v>19531</v>
      </c>
      <c r="E1451">
        <v>1807</v>
      </c>
      <c r="F1451">
        <v>1</v>
      </c>
      <c r="G1451">
        <v>976.55</v>
      </c>
      <c r="H1451">
        <v>5</v>
      </c>
      <c r="I1451" s="15">
        <v>44942</v>
      </c>
      <c r="J1451" s="11">
        <v>44942</v>
      </c>
      <c r="K1451">
        <v>1</v>
      </c>
      <c r="L1451" t="s">
        <v>101</v>
      </c>
      <c r="M1451" t="s">
        <v>39</v>
      </c>
      <c r="N1451" t="s">
        <v>15</v>
      </c>
      <c r="O1451">
        <v>18554.45</v>
      </c>
      <c r="P1451" t="s">
        <v>23</v>
      </c>
      <c r="Q1451">
        <v>16747.45</v>
      </c>
      <c r="R1451" s="16">
        <f>delivered_orders_table[[#This Row],[price]]*delivered_orders_table[[#This Row],[quantity]]</f>
        <v>19531</v>
      </c>
      <c r="V1451">
        <v>12948</v>
      </c>
    </row>
    <row r="1452" spans="1:22" hidden="1" x14ac:dyDescent="0.3">
      <c r="A1452">
        <v>61792685</v>
      </c>
      <c r="B1452">
        <v>388389</v>
      </c>
      <c r="C1452">
        <v>708876</v>
      </c>
      <c r="D1452">
        <v>8850</v>
      </c>
      <c r="E1452">
        <v>1807</v>
      </c>
      <c r="F1452">
        <v>1</v>
      </c>
      <c r="G1452">
        <v>0</v>
      </c>
      <c r="H1452">
        <v>0</v>
      </c>
      <c r="I1452" s="15">
        <v>44936</v>
      </c>
      <c r="J1452" s="11">
        <v>44936</v>
      </c>
      <c r="K1452">
        <v>5</v>
      </c>
      <c r="L1452" t="s">
        <v>468</v>
      </c>
      <c r="M1452" t="s">
        <v>39</v>
      </c>
      <c r="N1452" t="s">
        <v>15</v>
      </c>
      <c r="O1452">
        <v>8850</v>
      </c>
      <c r="P1452" t="s">
        <v>21</v>
      </c>
      <c r="Q1452">
        <v>7043</v>
      </c>
      <c r="R1452" s="16">
        <f>delivered_orders_table[[#This Row],[price]]*delivered_orders_table[[#This Row],[quantity]]</f>
        <v>8850</v>
      </c>
      <c r="V1452">
        <v>22404</v>
      </c>
    </row>
    <row r="1453" spans="1:22" hidden="1" x14ac:dyDescent="0.3">
      <c r="A1453">
        <v>95963619</v>
      </c>
      <c r="B1453">
        <v>388389</v>
      </c>
      <c r="C1453">
        <v>399405</v>
      </c>
      <c r="D1453">
        <v>11181</v>
      </c>
      <c r="E1453">
        <v>1807</v>
      </c>
      <c r="F1453">
        <v>2</v>
      </c>
      <c r="G1453">
        <v>0</v>
      </c>
      <c r="H1453">
        <v>0</v>
      </c>
      <c r="I1453" s="15">
        <v>44928</v>
      </c>
      <c r="J1453" s="11">
        <v>44928</v>
      </c>
      <c r="K1453">
        <v>3</v>
      </c>
      <c r="L1453" t="s">
        <v>350</v>
      </c>
      <c r="M1453" t="s">
        <v>39</v>
      </c>
      <c r="N1453" t="s">
        <v>15</v>
      </c>
      <c r="O1453">
        <v>22362</v>
      </c>
      <c r="P1453" t="s">
        <v>22</v>
      </c>
      <c r="Q1453">
        <v>18748</v>
      </c>
      <c r="R1453" s="16">
        <f>delivered_orders_table[[#This Row],[price]]*delivered_orders_table[[#This Row],[quantity]]</f>
        <v>22362</v>
      </c>
      <c r="V1453">
        <v>12609</v>
      </c>
    </row>
    <row r="1454" spans="1:22" hidden="1" x14ac:dyDescent="0.3">
      <c r="A1454">
        <v>68848427</v>
      </c>
      <c r="B1454">
        <v>388389</v>
      </c>
      <c r="C1454">
        <v>698357</v>
      </c>
      <c r="D1454">
        <v>10982</v>
      </c>
      <c r="E1454">
        <v>1807</v>
      </c>
      <c r="F1454">
        <v>4</v>
      </c>
      <c r="G1454">
        <v>0</v>
      </c>
      <c r="H1454">
        <v>0</v>
      </c>
      <c r="I1454" s="15">
        <v>44928</v>
      </c>
      <c r="J1454" s="11">
        <v>44928</v>
      </c>
      <c r="K1454">
        <v>5</v>
      </c>
      <c r="L1454" t="s">
        <v>303</v>
      </c>
      <c r="M1454" t="s">
        <v>39</v>
      </c>
      <c r="N1454" t="s">
        <v>16</v>
      </c>
      <c r="O1454">
        <v>43928</v>
      </c>
      <c r="P1454" t="s">
        <v>21</v>
      </c>
      <c r="Q1454">
        <v>36700</v>
      </c>
      <c r="R1454" s="16">
        <f>delivered_orders_table[[#This Row],[price]]*delivered_orders_table[[#This Row],[quantity]]</f>
        <v>43928</v>
      </c>
      <c r="V1454">
        <v>7538</v>
      </c>
    </row>
    <row r="1455" spans="1:22" hidden="1" x14ac:dyDescent="0.3">
      <c r="A1455">
        <v>16570040</v>
      </c>
      <c r="B1455">
        <v>356787</v>
      </c>
      <c r="C1455">
        <v>667262</v>
      </c>
      <c r="D1455">
        <v>18244</v>
      </c>
      <c r="E1455">
        <v>6320</v>
      </c>
      <c r="F1455">
        <v>1</v>
      </c>
      <c r="G1455">
        <v>1824.4</v>
      </c>
      <c r="H1455">
        <v>10</v>
      </c>
      <c r="I1455" s="15">
        <v>44932</v>
      </c>
      <c r="J1455" s="11">
        <v>44932</v>
      </c>
      <c r="K1455">
        <v>2</v>
      </c>
      <c r="L1455" t="s">
        <v>163</v>
      </c>
      <c r="M1455" t="s">
        <v>39</v>
      </c>
      <c r="N1455" t="s">
        <v>17</v>
      </c>
      <c r="O1455">
        <v>16419.599999999999</v>
      </c>
      <c r="P1455" t="s">
        <v>22</v>
      </c>
      <c r="Q1455">
        <v>10099.6</v>
      </c>
      <c r="R1455" s="16">
        <f>delivered_orders_table[[#This Row],[price]]*delivered_orders_table[[#This Row],[quantity]]</f>
        <v>18244</v>
      </c>
      <c r="V1455">
        <v>16951</v>
      </c>
    </row>
    <row r="1456" spans="1:22" hidden="1" x14ac:dyDescent="0.3">
      <c r="A1456">
        <v>70339827</v>
      </c>
      <c r="B1456">
        <v>356787</v>
      </c>
      <c r="C1456">
        <v>988930</v>
      </c>
      <c r="D1456">
        <v>6643</v>
      </c>
      <c r="E1456">
        <v>6320</v>
      </c>
      <c r="F1456">
        <v>1</v>
      </c>
      <c r="G1456">
        <v>664.3</v>
      </c>
      <c r="H1456">
        <v>10</v>
      </c>
      <c r="I1456" s="15">
        <v>44940</v>
      </c>
      <c r="J1456" s="11">
        <v>44940</v>
      </c>
      <c r="K1456">
        <v>1</v>
      </c>
      <c r="L1456" t="s">
        <v>468</v>
      </c>
      <c r="M1456" t="s">
        <v>39</v>
      </c>
      <c r="N1456" t="s">
        <v>15</v>
      </c>
      <c r="O1456">
        <v>5978.7</v>
      </c>
      <c r="P1456" t="s">
        <v>21</v>
      </c>
      <c r="Q1456">
        <v>-341.3</v>
      </c>
      <c r="R1456" s="16">
        <f>delivered_orders_table[[#This Row],[price]]*delivered_orders_table[[#This Row],[quantity]]</f>
        <v>6643</v>
      </c>
      <c r="V1456">
        <v>30118</v>
      </c>
    </row>
    <row r="1457" spans="1:22" hidden="1" x14ac:dyDescent="0.3">
      <c r="A1457">
        <v>65258766</v>
      </c>
      <c r="B1457">
        <v>356787</v>
      </c>
      <c r="C1457">
        <v>679094</v>
      </c>
      <c r="D1457">
        <v>6042</v>
      </c>
      <c r="E1457">
        <v>6320</v>
      </c>
      <c r="F1457">
        <v>2</v>
      </c>
      <c r="G1457">
        <v>1812.6</v>
      </c>
      <c r="H1457">
        <v>15</v>
      </c>
      <c r="I1457" s="15">
        <v>44936</v>
      </c>
      <c r="J1457" s="11">
        <v>44936</v>
      </c>
      <c r="K1457">
        <v>6</v>
      </c>
      <c r="L1457" t="s">
        <v>100</v>
      </c>
      <c r="M1457" t="s">
        <v>39</v>
      </c>
      <c r="N1457" t="s">
        <v>15</v>
      </c>
      <c r="O1457">
        <v>10271.4</v>
      </c>
      <c r="P1457" t="s">
        <v>22</v>
      </c>
      <c r="Q1457">
        <v>-2368.6</v>
      </c>
      <c r="R1457" s="16">
        <f>delivered_orders_table[[#This Row],[price]]*delivered_orders_table[[#This Row],[quantity]]</f>
        <v>12084</v>
      </c>
      <c r="V1457">
        <v>32176</v>
      </c>
    </row>
    <row r="1458" spans="1:22" hidden="1" x14ac:dyDescent="0.3">
      <c r="A1458">
        <v>52035079</v>
      </c>
      <c r="B1458">
        <v>356787</v>
      </c>
      <c r="C1458">
        <v>848645</v>
      </c>
      <c r="D1458">
        <v>9080</v>
      </c>
      <c r="E1458">
        <v>6320</v>
      </c>
      <c r="F1458">
        <v>1</v>
      </c>
      <c r="G1458">
        <v>454</v>
      </c>
      <c r="H1458">
        <v>5</v>
      </c>
      <c r="I1458" s="15">
        <v>44936</v>
      </c>
      <c r="J1458" s="11">
        <v>44936</v>
      </c>
      <c r="K1458">
        <v>6</v>
      </c>
      <c r="L1458" t="s">
        <v>100</v>
      </c>
      <c r="M1458" t="s">
        <v>39</v>
      </c>
      <c r="N1458" t="s">
        <v>17</v>
      </c>
      <c r="O1458">
        <v>8626</v>
      </c>
      <c r="P1458" t="s">
        <v>20</v>
      </c>
      <c r="Q1458">
        <v>2306</v>
      </c>
      <c r="R1458" s="16">
        <f>delivered_orders_table[[#This Row],[price]]*delivered_orders_table[[#This Row],[quantity]]</f>
        <v>9080</v>
      </c>
      <c r="V1458">
        <v>3017</v>
      </c>
    </row>
    <row r="1459" spans="1:22" hidden="1" x14ac:dyDescent="0.3">
      <c r="A1459">
        <v>28206610</v>
      </c>
      <c r="B1459">
        <v>719176</v>
      </c>
      <c r="C1459">
        <v>465953</v>
      </c>
      <c r="D1459">
        <v>12087</v>
      </c>
      <c r="E1459">
        <v>819</v>
      </c>
      <c r="F1459">
        <v>2</v>
      </c>
      <c r="G1459">
        <v>0</v>
      </c>
      <c r="H1459">
        <v>0</v>
      </c>
      <c r="I1459" s="15">
        <v>44941</v>
      </c>
      <c r="J1459" s="11">
        <v>44941</v>
      </c>
      <c r="K1459">
        <v>4</v>
      </c>
      <c r="L1459" t="s">
        <v>512</v>
      </c>
      <c r="M1459" t="s">
        <v>39</v>
      </c>
      <c r="N1459" t="s">
        <v>17</v>
      </c>
      <c r="O1459">
        <v>24174</v>
      </c>
      <c r="P1459" t="s">
        <v>22</v>
      </c>
      <c r="Q1459">
        <v>22536</v>
      </c>
      <c r="R1459" s="16">
        <f>delivered_orders_table[[#This Row],[price]]*delivered_orders_table[[#This Row],[quantity]]</f>
        <v>24174</v>
      </c>
      <c r="V1459">
        <v>18537</v>
      </c>
    </row>
    <row r="1460" spans="1:22" hidden="1" x14ac:dyDescent="0.3">
      <c r="A1460">
        <v>27705074</v>
      </c>
      <c r="B1460">
        <v>719176</v>
      </c>
      <c r="C1460">
        <v>463165</v>
      </c>
      <c r="D1460">
        <v>3202</v>
      </c>
      <c r="E1460">
        <v>819</v>
      </c>
      <c r="F1460">
        <v>1</v>
      </c>
      <c r="G1460">
        <v>480.3</v>
      </c>
      <c r="H1460">
        <v>15</v>
      </c>
      <c r="I1460" s="15">
        <v>44945</v>
      </c>
      <c r="J1460" s="11">
        <v>44945</v>
      </c>
      <c r="K1460">
        <v>3</v>
      </c>
      <c r="L1460" t="s">
        <v>227</v>
      </c>
      <c r="M1460" t="s">
        <v>39</v>
      </c>
      <c r="N1460" t="s">
        <v>17</v>
      </c>
      <c r="O1460">
        <v>2721.7</v>
      </c>
      <c r="P1460" t="s">
        <v>21</v>
      </c>
      <c r="Q1460">
        <v>1902.7</v>
      </c>
      <c r="R1460" s="16">
        <f>delivered_orders_table[[#This Row],[price]]*delivered_orders_table[[#This Row],[quantity]]</f>
        <v>3202</v>
      </c>
      <c r="V1460">
        <v>11651</v>
      </c>
    </row>
    <row r="1461" spans="1:22" hidden="1" x14ac:dyDescent="0.3">
      <c r="A1461">
        <v>47621248</v>
      </c>
      <c r="B1461">
        <v>719176</v>
      </c>
      <c r="C1461">
        <v>352928</v>
      </c>
      <c r="D1461">
        <v>11892</v>
      </c>
      <c r="E1461">
        <v>819</v>
      </c>
      <c r="F1461">
        <v>1</v>
      </c>
      <c r="G1461">
        <v>1189.2</v>
      </c>
      <c r="H1461">
        <v>10</v>
      </c>
      <c r="I1461" s="15">
        <v>44944</v>
      </c>
      <c r="J1461" s="11">
        <v>44944</v>
      </c>
      <c r="K1461">
        <v>7</v>
      </c>
      <c r="L1461" t="s">
        <v>511</v>
      </c>
      <c r="M1461" t="s">
        <v>39</v>
      </c>
      <c r="N1461" t="s">
        <v>15</v>
      </c>
      <c r="O1461">
        <v>10702.8</v>
      </c>
      <c r="P1461" t="s">
        <v>22</v>
      </c>
      <c r="Q1461">
        <v>9883.7999999999993</v>
      </c>
      <c r="R1461" s="16">
        <f>delivered_orders_table[[#This Row],[price]]*delivered_orders_table[[#This Row],[quantity]]</f>
        <v>11892</v>
      </c>
      <c r="V1461">
        <v>18929</v>
      </c>
    </row>
    <row r="1462" spans="1:22" hidden="1" x14ac:dyDescent="0.3">
      <c r="A1462">
        <v>54544651</v>
      </c>
      <c r="B1462">
        <v>191161</v>
      </c>
      <c r="C1462">
        <v>861286</v>
      </c>
      <c r="D1462">
        <v>9330</v>
      </c>
      <c r="E1462">
        <v>2243</v>
      </c>
      <c r="F1462">
        <v>1</v>
      </c>
      <c r="G1462">
        <v>0</v>
      </c>
      <c r="H1462">
        <v>0</v>
      </c>
      <c r="I1462" s="15">
        <v>44932</v>
      </c>
      <c r="J1462" s="11">
        <v>44932</v>
      </c>
      <c r="K1462">
        <v>2</v>
      </c>
      <c r="L1462" t="s">
        <v>163</v>
      </c>
      <c r="M1462" t="s">
        <v>39</v>
      </c>
      <c r="N1462" t="s">
        <v>17</v>
      </c>
      <c r="O1462">
        <v>9330</v>
      </c>
      <c r="P1462" t="s">
        <v>20</v>
      </c>
      <c r="Q1462">
        <v>7087</v>
      </c>
      <c r="R1462" s="16">
        <f>delivered_orders_table[[#This Row],[price]]*delivered_orders_table[[#This Row],[quantity]]</f>
        <v>9330</v>
      </c>
      <c r="V1462">
        <v>12455</v>
      </c>
    </row>
    <row r="1463" spans="1:22" hidden="1" x14ac:dyDescent="0.3">
      <c r="A1463">
        <v>41889524</v>
      </c>
      <c r="B1463">
        <v>191161</v>
      </c>
      <c r="C1463">
        <v>472427</v>
      </c>
      <c r="D1463">
        <v>13356</v>
      </c>
      <c r="E1463">
        <v>2243</v>
      </c>
      <c r="F1463">
        <v>1</v>
      </c>
      <c r="G1463">
        <v>2003.4</v>
      </c>
      <c r="H1463">
        <v>15</v>
      </c>
      <c r="I1463" s="15">
        <v>44942</v>
      </c>
      <c r="J1463" s="11">
        <v>44942</v>
      </c>
      <c r="K1463">
        <v>6</v>
      </c>
      <c r="L1463" t="s">
        <v>227</v>
      </c>
      <c r="M1463" t="s">
        <v>39</v>
      </c>
      <c r="N1463" t="s">
        <v>15</v>
      </c>
      <c r="O1463">
        <v>11352.6</v>
      </c>
      <c r="P1463" t="s">
        <v>20</v>
      </c>
      <c r="Q1463">
        <v>9109.6</v>
      </c>
      <c r="R1463" s="16">
        <f>delivered_orders_table[[#This Row],[price]]*delivered_orders_table[[#This Row],[quantity]]</f>
        <v>13356</v>
      </c>
      <c r="V1463">
        <v>10696</v>
      </c>
    </row>
    <row r="1464" spans="1:22" hidden="1" x14ac:dyDescent="0.3">
      <c r="A1464">
        <v>22199793</v>
      </c>
      <c r="B1464">
        <v>191161</v>
      </c>
      <c r="C1464">
        <v>811324</v>
      </c>
      <c r="D1464">
        <v>2416</v>
      </c>
      <c r="E1464">
        <v>2243</v>
      </c>
      <c r="F1464">
        <v>2</v>
      </c>
      <c r="G1464">
        <v>241.6</v>
      </c>
      <c r="H1464">
        <v>5</v>
      </c>
      <c r="I1464" s="15">
        <v>44937</v>
      </c>
      <c r="J1464" s="11">
        <v>44937</v>
      </c>
      <c r="K1464">
        <v>6</v>
      </c>
      <c r="L1464" t="s">
        <v>101</v>
      </c>
      <c r="M1464" t="s">
        <v>39</v>
      </c>
      <c r="N1464" t="s">
        <v>17</v>
      </c>
      <c r="O1464">
        <v>4590.3999999999996</v>
      </c>
      <c r="P1464" t="s">
        <v>21</v>
      </c>
      <c r="Q1464">
        <v>104.4</v>
      </c>
      <c r="R1464" s="16">
        <f>delivered_orders_table[[#This Row],[price]]*delivered_orders_table[[#This Row],[quantity]]</f>
        <v>4832</v>
      </c>
      <c r="V1464">
        <v>6132</v>
      </c>
    </row>
    <row r="1465" spans="1:22" hidden="1" x14ac:dyDescent="0.3">
      <c r="A1465">
        <v>49431028</v>
      </c>
      <c r="B1465">
        <v>191161</v>
      </c>
      <c r="C1465">
        <v>597455</v>
      </c>
      <c r="D1465">
        <v>13171</v>
      </c>
      <c r="E1465">
        <v>2243</v>
      </c>
      <c r="F1465">
        <v>2</v>
      </c>
      <c r="G1465">
        <v>0</v>
      </c>
      <c r="H1465">
        <v>0</v>
      </c>
      <c r="I1465" s="15">
        <v>44943</v>
      </c>
      <c r="J1465" s="11">
        <v>44943</v>
      </c>
      <c r="K1465">
        <v>6</v>
      </c>
      <c r="L1465" t="s">
        <v>176</v>
      </c>
      <c r="M1465" t="s">
        <v>39</v>
      </c>
      <c r="N1465" t="s">
        <v>15</v>
      </c>
      <c r="O1465">
        <v>26342</v>
      </c>
      <c r="P1465" t="s">
        <v>21</v>
      </c>
      <c r="Q1465">
        <v>21856</v>
      </c>
      <c r="R1465" s="16">
        <f>delivered_orders_table[[#This Row],[price]]*delivered_orders_table[[#This Row],[quantity]]</f>
        <v>26342</v>
      </c>
      <c r="V1465">
        <v>18794</v>
      </c>
    </row>
    <row r="1466" spans="1:22" hidden="1" x14ac:dyDescent="0.3">
      <c r="A1466">
        <v>43266810</v>
      </c>
      <c r="B1466">
        <v>191161</v>
      </c>
      <c r="C1466">
        <v>514922</v>
      </c>
      <c r="D1466">
        <v>13156</v>
      </c>
      <c r="E1466">
        <v>2243</v>
      </c>
      <c r="F1466">
        <v>1</v>
      </c>
      <c r="G1466">
        <v>0</v>
      </c>
      <c r="H1466">
        <v>0</v>
      </c>
      <c r="I1466" s="15">
        <v>44932</v>
      </c>
      <c r="J1466" s="11">
        <v>44932</v>
      </c>
      <c r="K1466">
        <v>6</v>
      </c>
      <c r="L1466" t="s">
        <v>320</v>
      </c>
      <c r="M1466" t="s">
        <v>39</v>
      </c>
      <c r="N1466" t="s">
        <v>16</v>
      </c>
      <c r="O1466">
        <v>13156</v>
      </c>
      <c r="P1466" t="s">
        <v>21</v>
      </c>
      <c r="Q1466">
        <v>10913</v>
      </c>
      <c r="R1466" s="16">
        <f>delivered_orders_table[[#This Row],[price]]*delivered_orders_table[[#This Row],[quantity]]</f>
        <v>13156</v>
      </c>
      <c r="V1466">
        <v>11337</v>
      </c>
    </row>
    <row r="1467" spans="1:22" hidden="1" x14ac:dyDescent="0.3">
      <c r="A1467">
        <v>36229153</v>
      </c>
      <c r="B1467">
        <v>191161</v>
      </c>
      <c r="C1467">
        <v>294578</v>
      </c>
      <c r="D1467">
        <v>3954</v>
      </c>
      <c r="E1467">
        <v>2243</v>
      </c>
      <c r="F1467">
        <v>1</v>
      </c>
      <c r="G1467">
        <v>790.8</v>
      </c>
      <c r="H1467">
        <v>20</v>
      </c>
      <c r="I1467" s="15">
        <v>44936</v>
      </c>
      <c r="J1467" s="11">
        <v>44936</v>
      </c>
      <c r="K1467">
        <v>4</v>
      </c>
      <c r="L1467" t="s">
        <v>305</v>
      </c>
      <c r="M1467" t="s">
        <v>39</v>
      </c>
      <c r="N1467" t="s">
        <v>15</v>
      </c>
      <c r="O1467">
        <v>3163.2</v>
      </c>
      <c r="P1467" t="s">
        <v>20</v>
      </c>
      <c r="Q1467">
        <v>920.2</v>
      </c>
      <c r="R1467" s="16">
        <f>delivered_orders_table[[#This Row],[price]]*delivered_orders_table[[#This Row],[quantity]]</f>
        <v>3954</v>
      </c>
      <c r="V1467">
        <v>19865</v>
      </c>
    </row>
    <row r="1468" spans="1:22" hidden="1" x14ac:dyDescent="0.3">
      <c r="A1468">
        <v>94524999</v>
      </c>
      <c r="B1468">
        <v>191161</v>
      </c>
      <c r="C1468">
        <v>906848</v>
      </c>
      <c r="D1468">
        <v>5082</v>
      </c>
      <c r="E1468">
        <v>2243</v>
      </c>
      <c r="F1468">
        <v>4</v>
      </c>
      <c r="G1468">
        <v>1016.4</v>
      </c>
      <c r="H1468">
        <v>5</v>
      </c>
      <c r="I1468" s="15">
        <v>44948</v>
      </c>
      <c r="J1468" s="11">
        <v>44948</v>
      </c>
      <c r="K1468">
        <v>4</v>
      </c>
      <c r="L1468" t="s">
        <v>533</v>
      </c>
      <c r="M1468" t="s">
        <v>39</v>
      </c>
      <c r="N1468" t="s">
        <v>16</v>
      </c>
      <c r="O1468">
        <v>19311.599999999999</v>
      </c>
      <c r="P1468" t="s">
        <v>22</v>
      </c>
      <c r="Q1468">
        <v>10339.6</v>
      </c>
      <c r="R1468" s="16">
        <f>delivered_orders_table[[#This Row],[price]]*delivered_orders_table[[#This Row],[quantity]]</f>
        <v>20328</v>
      </c>
      <c r="V1468">
        <v>750</v>
      </c>
    </row>
    <row r="1469" spans="1:22" hidden="1" x14ac:dyDescent="0.3">
      <c r="A1469">
        <v>68809636</v>
      </c>
      <c r="B1469">
        <v>191161</v>
      </c>
      <c r="C1469">
        <v>934861</v>
      </c>
      <c r="D1469">
        <v>13236</v>
      </c>
      <c r="E1469">
        <v>2243</v>
      </c>
      <c r="F1469">
        <v>1</v>
      </c>
      <c r="G1469">
        <v>0</v>
      </c>
      <c r="H1469">
        <v>0</v>
      </c>
      <c r="I1469" s="15">
        <v>44953</v>
      </c>
      <c r="J1469" s="11">
        <v>44953</v>
      </c>
      <c r="K1469">
        <v>3</v>
      </c>
      <c r="L1469" t="s">
        <v>457</v>
      </c>
      <c r="M1469" t="s">
        <v>39</v>
      </c>
      <c r="N1469" t="s">
        <v>15</v>
      </c>
      <c r="O1469">
        <v>13236</v>
      </c>
      <c r="P1469" t="s">
        <v>21</v>
      </c>
      <c r="Q1469">
        <v>10993</v>
      </c>
      <c r="R1469" s="16">
        <f>delivered_orders_table[[#This Row],[price]]*delivered_orders_table[[#This Row],[quantity]]</f>
        <v>13236</v>
      </c>
      <c r="V1469">
        <v>51249</v>
      </c>
    </row>
    <row r="1470" spans="1:22" hidden="1" x14ac:dyDescent="0.3">
      <c r="A1470">
        <v>52503832</v>
      </c>
      <c r="B1470">
        <v>191161</v>
      </c>
      <c r="C1470">
        <v>396243</v>
      </c>
      <c r="D1470">
        <v>8132</v>
      </c>
      <c r="E1470">
        <v>2243</v>
      </c>
      <c r="F1470">
        <v>1</v>
      </c>
      <c r="G1470">
        <v>0</v>
      </c>
      <c r="H1470">
        <v>0</v>
      </c>
      <c r="I1470" s="15">
        <v>44953</v>
      </c>
      <c r="J1470" s="11">
        <v>44953</v>
      </c>
      <c r="K1470">
        <v>4</v>
      </c>
      <c r="L1470" t="s">
        <v>366</v>
      </c>
      <c r="M1470" t="s">
        <v>39</v>
      </c>
      <c r="N1470" t="s">
        <v>15</v>
      </c>
      <c r="O1470">
        <v>8132</v>
      </c>
      <c r="P1470" t="s">
        <v>22</v>
      </c>
      <c r="Q1470">
        <v>5889</v>
      </c>
      <c r="R1470" s="16">
        <f>delivered_orders_table[[#This Row],[price]]*delivered_orders_table[[#This Row],[quantity]]</f>
        <v>8132</v>
      </c>
      <c r="V1470">
        <v>2138</v>
      </c>
    </row>
    <row r="1471" spans="1:22" x14ac:dyDescent="0.3">
      <c r="A1471">
        <v>96203262</v>
      </c>
      <c r="B1471">
        <v>876646</v>
      </c>
      <c r="C1471">
        <v>424319</v>
      </c>
      <c r="D1471">
        <v>6593</v>
      </c>
      <c r="E1471">
        <v>14603</v>
      </c>
      <c r="F1471">
        <v>1</v>
      </c>
      <c r="G1471">
        <v>0</v>
      </c>
      <c r="H1471">
        <v>0</v>
      </c>
      <c r="I1471" s="15">
        <v>44951</v>
      </c>
      <c r="J1471" s="11">
        <v>44951</v>
      </c>
      <c r="K1471">
        <v>2</v>
      </c>
      <c r="L1471" t="s">
        <v>411</v>
      </c>
      <c r="M1471" t="s">
        <v>39</v>
      </c>
      <c r="N1471" t="s">
        <v>15</v>
      </c>
      <c r="O1471">
        <v>6593</v>
      </c>
      <c r="P1471" t="s">
        <v>20</v>
      </c>
      <c r="Q1471">
        <v>-8010</v>
      </c>
      <c r="R1471" s="16">
        <f>delivered_orders_table[[#This Row],[price]]*delivered_orders_table[[#This Row],[quantity]]</f>
        <v>6593</v>
      </c>
      <c r="V1471">
        <v>15882</v>
      </c>
    </row>
    <row r="1472" spans="1:22" x14ac:dyDescent="0.3">
      <c r="A1472">
        <v>35042738</v>
      </c>
      <c r="B1472">
        <v>876646</v>
      </c>
      <c r="C1472">
        <v>679094</v>
      </c>
      <c r="D1472">
        <v>12320</v>
      </c>
      <c r="E1472">
        <v>14603</v>
      </c>
      <c r="F1472">
        <v>4</v>
      </c>
      <c r="G1472">
        <v>4928</v>
      </c>
      <c r="H1472">
        <v>10</v>
      </c>
      <c r="I1472" s="15">
        <v>44931</v>
      </c>
      <c r="J1472" s="11">
        <v>44931</v>
      </c>
      <c r="K1472">
        <v>7</v>
      </c>
      <c r="L1472" t="s">
        <v>320</v>
      </c>
      <c r="M1472" t="s">
        <v>39</v>
      </c>
      <c r="N1472" t="s">
        <v>15</v>
      </c>
      <c r="O1472">
        <v>44352</v>
      </c>
      <c r="P1472" t="s">
        <v>20</v>
      </c>
      <c r="Q1472">
        <v>-14060</v>
      </c>
      <c r="R1472" s="16">
        <f>delivered_orders_table[[#This Row],[price]]*delivered_orders_table[[#This Row],[quantity]]</f>
        <v>49280</v>
      </c>
      <c r="V1472">
        <v>3428</v>
      </c>
    </row>
    <row r="1473" spans="1:22" x14ac:dyDescent="0.3">
      <c r="A1473">
        <v>66779304</v>
      </c>
      <c r="B1473">
        <v>876646</v>
      </c>
      <c r="C1473">
        <v>583699</v>
      </c>
      <c r="D1473">
        <v>8926</v>
      </c>
      <c r="E1473">
        <v>14603</v>
      </c>
      <c r="F1473">
        <v>2</v>
      </c>
      <c r="G1473">
        <v>892.6</v>
      </c>
      <c r="H1473">
        <v>5</v>
      </c>
      <c r="I1473" s="15">
        <v>44953</v>
      </c>
      <c r="J1473" s="11">
        <v>44953</v>
      </c>
      <c r="K1473">
        <v>4</v>
      </c>
      <c r="L1473" t="s">
        <v>366</v>
      </c>
      <c r="M1473" t="s">
        <v>39</v>
      </c>
      <c r="N1473" t="s">
        <v>16</v>
      </c>
      <c r="O1473">
        <v>16959.400000000001</v>
      </c>
      <c r="P1473" t="s">
        <v>21</v>
      </c>
      <c r="Q1473">
        <v>-12246.6</v>
      </c>
      <c r="R1473" s="16">
        <f>delivered_orders_table[[#This Row],[price]]*delivered_orders_table[[#This Row],[quantity]]</f>
        <v>17852</v>
      </c>
      <c r="V1473">
        <v>10946</v>
      </c>
    </row>
    <row r="1474" spans="1:22" x14ac:dyDescent="0.3">
      <c r="A1474">
        <v>67796330</v>
      </c>
      <c r="B1474">
        <v>876646</v>
      </c>
      <c r="C1474">
        <v>327126</v>
      </c>
      <c r="D1474">
        <v>4690</v>
      </c>
      <c r="E1474">
        <v>14603</v>
      </c>
      <c r="F1474">
        <v>1</v>
      </c>
      <c r="G1474">
        <v>0</v>
      </c>
      <c r="H1474">
        <v>0</v>
      </c>
      <c r="I1474" s="15">
        <v>44931</v>
      </c>
      <c r="J1474" s="11">
        <v>44931</v>
      </c>
      <c r="K1474">
        <v>5</v>
      </c>
      <c r="L1474" t="s">
        <v>164</v>
      </c>
      <c r="M1474" t="s">
        <v>39</v>
      </c>
      <c r="N1474" t="s">
        <v>15</v>
      </c>
      <c r="O1474">
        <v>4690</v>
      </c>
      <c r="P1474" t="s">
        <v>23</v>
      </c>
      <c r="Q1474">
        <v>-9913</v>
      </c>
      <c r="R1474" s="16">
        <f>delivered_orders_table[[#This Row],[price]]*delivered_orders_table[[#This Row],[quantity]]</f>
        <v>4690</v>
      </c>
      <c r="V1474">
        <v>11272</v>
      </c>
    </row>
    <row r="1475" spans="1:22" hidden="1" x14ac:dyDescent="0.3">
      <c r="A1475">
        <v>79006257</v>
      </c>
      <c r="B1475">
        <v>126225</v>
      </c>
      <c r="C1475">
        <v>564158</v>
      </c>
      <c r="D1475">
        <v>14593</v>
      </c>
      <c r="E1475">
        <v>4833</v>
      </c>
      <c r="F1475">
        <v>1</v>
      </c>
      <c r="G1475">
        <v>0</v>
      </c>
      <c r="H1475">
        <v>0</v>
      </c>
      <c r="I1475" s="15">
        <v>44939</v>
      </c>
      <c r="J1475" s="11">
        <v>44939</v>
      </c>
      <c r="K1475">
        <v>6</v>
      </c>
      <c r="L1475" t="s">
        <v>512</v>
      </c>
      <c r="M1475" t="s">
        <v>39</v>
      </c>
      <c r="N1475" t="s">
        <v>15</v>
      </c>
      <c r="O1475">
        <v>14593</v>
      </c>
      <c r="P1475" t="s">
        <v>21</v>
      </c>
      <c r="Q1475">
        <v>9760</v>
      </c>
      <c r="R1475" s="16">
        <f>delivered_orders_table[[#This Row],[price]]*delivered_orders_table[[#This Row],[quantity]]</f>
        <v>14593</v>
      </c>
      <c r="V1475">
        <v>6081</v>
      </c>
    </row>
    <row r="1476" spans="1:22" hidden="1" x14ac:dyDescent="0.3">
      <c r="A1476">
        <v>33813700</v>
      </c>
      <c r="B1476">
        <v>126225</v>
      </c>
      <c r="C1476">
        <v>583405</v>
      </c>
      <c r="D1476">
        <v>10994</v>
      </c>
      <c r="E1476">
        <v>4833</v>
      </c>
      <c r="F1476">
        <v>1</v>
      </c>
      <c r="G1476">
        <v>2198.8000000000002</v>
      </c>
      <c r="H1476">
        <v>20</v>
      </c>
      <c r="I1476" s="15">
        <v>44936</v>
      </c>
      <c r="J1476" s="11">
        <v>44936</v>
      </c>
      <c r="K1476">
        <v>7</v>
      </c>
      <c r="L1476" t="s">
        <v>101</v>
      </c>
      <c r="M1476" t="s">
        <v>39</v>
      </c>
      <c r="N1476" t="s">
        <v>16</v>
      </c>
      <c r="O1476">
        <v>8795.2000000000007</v>
      </c>
      <c r="P1476" t="s">
        <v>22</v>
      </c>
      <c r="Q1476">
        <v>3962.2</v>
      </c>
      <c r="R1476" s="16">
        <f>delivered_orders_table[[#This Row],[price]]*delivered_orders_table[[#This Row],[quantity]]</f>
        <v>10994</v>
      </c>
      <c r="V1476">
        <v>7602</v>
      </c>
    </row>
    <row r="1477" spans="1:22" hidden="1" x14ac:dyDescent="0.3">
      <c r="A1477">
        <v>60357475</v>
      </c>
      <c r="B1477">
        <v>126225</v>
      </c>
      <c r="C1477">
        <v>297716</v>
      </c>
      <c r="D1477">
        <v>8010</v>
      </c>
      <c r="E1477">
        <v>4833</v>
      </c>
      <c r="F1477">
        <v>1</v>
      </c>
      <c r="G1477">
        <v>0</v>
      </c>
      <c r="H1477">
        <v>0</v>
      </c>
      <c r="I1477" s="15">
        <v>44939</v>
      </c>
      <c r="J1477" s="11">
        <v>44939</v>
      </c>
      <c r="K1477">
        <v>6</v>
      </c>
      <c r="L1477" t="s">
        <v>512</v>
      </c>
      <c r="M1477" t="s">
        <v>39</v>
      </c>
      <c r="N1477" t="s">
        <v>152</v>
      </c>
      <c r="O1477">
        <v>8010</v>
      </c>
      <c r="P1477" t="s">
        <v>20</v>
      </c>
      <c r="Q1477">
        <v>3177</v>
      </c>
      <c r="R1477" s="16">
        <f>delivered_orders_table[[#This Row],[price]]*delivered_orders_table[[#This Row],[quantity]]</f>
        <v>8010</v>
      </c>
      <c r="V1477">
        <v>19271</v>
      </c>
    </row>
    <row r="1478" spans="1:22" hidden="1" x14ac:dyDescent="0.3">
      <c r="A1478">
        <v>24887509</v>
      </c>
      <c r="B1478">
        <v>126225</v>
      </c>
      <c r="C1478">
        <v>811324</v>
      </c>
      <c r="D1478">
        <v>4657</v>
      </c>
      <c r="E1478">
        <v>4833</v>
      </c>
      <c r="F1478">
        <v>2</v>
      </c>
      <c r="G1478">
        <v>931.4</v>
      </c>
      <c r="H1478">
        <v>10</v>
      </c>
      <c r="I1478" s="15">
        <v>44928</v>
      </c>
      <c r="J1478" s="11">
        <v>44928</v>
      </c>
      <c r="K1478">
        <v>7</v>
      </c>
      <c r="L1478" t="s">
        <v>190</v>
      </c>
      <c r="M1478" t="s">
        <v>39</v>
      </c>
      <c r="N1478" t="s">
        <v>15</v>
      </c>
      <c r="O1478">
        <v>8382.6</v>
      </c>
      <c r="P1478" t="s">
        <v>22</v>
      </c>
      <c r="Q1478">
        <v>-1283.4000000000001</v>
      </c>
      <c r="R1478" s="16">
        <f>delivered_orders_table[[#This Row],[price]]*delivered_orders_table[[#This Row],[quantity]]</f>
        <v>9314</v>
      </c>
      <c r="V1478">
        <v>15362</v>
      </c>
    </row>
    <row r="1479" spans="1:22" hidden="1" x14ac:dyDescent="0.3">
      <c r="A1479">
        <v>81729237</v>
      </c>
      <c r="B1479">
        <v>126225</v>
      </c>
      <c r="C1479">
        <v>428367</v>
      </c>
      <c r="D1479">
        <v>6462</v>
      </c>
      <c r="E1479">
        <v>4833</v>
      </c>
      <c r="F1479">
        <v>1</v>
      </c>
      <c r="G1479">
        <v>0</v>
      </c>
      <c r="H1479">
        <v>0</v>
      </c>
      <c r="I1479" s="15">
        <v>44935</v>
      </c>
      <c r="J1479" s="11">
        <v>44935</v>
      </c>
      <c r="K1479">
        <v>4</v>
      </c>
      <c r="L1479" t="s">
        <v>84</v>
      </c>
      <c r="M1479" t="s">
        <v>39</v>
      </c>
      <c r="N1479" t="s">
        <v>15</v>
      </c>
      <c r="O1479">
        <v>6462</v>
      </c>
      <c r="P1479" t="s">
        <v>21</v>
      </c>
      <c r="Q1479">
        <v>1629</v>
      </c>
      <c r="R1479" s="16">
        <f>delivered_orders_table[[#This Row],[price]]*delivered_orders_table[[#This Row],[quantity]]</f>
        <v>6462</v>
      </c>
      <c r="V1479">
        <v>9539</v>
      </c>
    </row>
    <row r="1480" spans="1:22" hidden="1" x14ac:dyDescent="0.3">
      <c r="A1480">
        <v>92993446</v>
      </c>
      <c r="B1480">
        <v>246316</v>
      </c>
      <c r="C1480">
        <v>869646</v>
      </c>
      <c r="D1480">
        <v>7787</v>
      </c>
      <c r="E1480">
        <v>13689</v>
      </c>
      <c r="F1480">
        <v>1</v>
      </c>
      <c r="G1480">
        <v>0</v>
      </c>
      <c r="H1480">
        <v>0</v>
      </c>
      <c r="I1480" s="15">
        <v>44938</v>
      </c>
      <c r="J1480" s="11">
        <v>44938</v>
      </c>
      <c r="K1480">
        <v>6</v>
      </c>
      <c r="L1480" t="s">
        <v>354</v>
      </c>
      <c r="M1480" t="s">
        <v>39</v>
      </c>
      <c r="N1480" t="s">
        <v>15</v>
      </c>
      <c r="O1480">
        <v>7787</v>
      </c>
      <c r="P1480" t="s">
        <v>23</v>
      </c>
      <c r="Q1480">
        <v>-5902</v>
      </c>
      <c r="R1480" s="16">
        <f>delivered_orders_table[[#This Row],[price]]*delivered_orders_table[[#This Row],[quantity]]</f>
        <v>7787</v>
      </c>
      <c r="V1480">
        <v>16717</v>
      </c>
    </row>
    <row r="1481" spans="1:22" hidden="1" x14ac:dyDescent="0.3">
      <c r="A1481">
        <v>42725927</v>
      </c>
      <c r="B1481">
        <v>207473</v>
      </c>
      <c r="C1481">
        <v>341422</v>
      </c>
      <c r="D1481">
        <v>18786</v>
      </c>
      <c r="E1481">
        <v>7043</v>
      </c>
      <c r="F1481">
        <v>2</v>
      </c>
      <c r="G1481">
        <v>0</v>
      </c>
      <c r="H1481">
        <v>0</v>
      </c>
      <c r="I1481" s="15">
        <v>44939</v>
      </c>
      <c r="J1481" s="11">
        <v>44939</v>
      </c>
      <c r="K1481">
        <v>4</v>
      </c>
      <c r="L1481" t="s">
        <v>101</v>
      </c>
      <c r="M1481" t="s">
        <v>39</v>
      </c>
      <c r="N1481" t="s">
        <v>17</v>
      </c>
      <c r="O1481">
        <v>37572</v>
      </c>
      <c r="P1481" t="s">
        <v>21</v>
      </c>
      <c r="Q1481">
        <v>23486</v>
      </c>
      <c r="R1481" s="16">
        <f>delivered_orders_table[[#This Row],[price]]*delivered_orders_table[[#This Row],[quantity]]</f>
        <v>37572</v>
      </c>
      <c r="V1481">
        <v>11432</v>
      </c>
    </row>
    <row r="1482" spans="1:22" hidden="1" x14ac:dyDescent="0.3">
      <c r="A1482">
        <v>15727862</v>
      </c>
      <c r="B1482">
        <v>207473</v>
      </c>
      <c r="C1482">
        <v>312255</v>
      </c>
      <c r="D1482">
        <v>2239</v>
      </c>
      <c r="E1482">
        <v>7043</v>
      </c>
      <c r="F1482">
        <v>1</v>
      </c>
      <c r="G1482">
        <v>335.85</v>
      </c>
      <c r="H1482">
        <v>15</v>
      </c>
      <c r="I1482" s="15">
        <v>44939</v>
      </c>
      <c r="J1482" s="11">
        <v>44939</v>
      </c>
      <c r="K1482">
        <v>6</v>
      </c>
      <c r="L1482" t="s">
        <v>512</v>
      </c>
      <c r="M1482" t="s">
        <v>39</v>
      </c>
      <c r="N1482" t="s">
        <v>16</v>
      </c>
      <c r="O1482">
        <v>1903.15</v>
      </c>
      <c r="P1482" t="s">
        <v>22</v>
      </c>
      <c r="Q1482">
        <v>-5139.8500000000004</v>
      </c>
      <c r="R1482" s="16">
        <f>delivered_orders_table[[#This Row],[price]]*delivered_orders_table[[#This Row],[quantity]]</f>
        <v>2239</v>
      </c>
      <c r="V1482">
        <v>3006</v>
      </c>
    </row>
    <row r="1483" spans="1:22" hidden="1" x14ac:dyDescent="0.3">
      <c r="A1483">
        <v>79420474</v>
      </c>
      <c r="B1483">
        <v>207473</v>
      </c>
      <c r="C1483">
        <v>476106</v>
      </c>
      <c r="D1483">
        <v>8527</v>
      </c>
      <c r="E1483">
        <v>7043</v>
      </c>
      <c r="F1483">
        <v>1</v>
      </c>
      <c r="G1483">
        <v>0</v>
      </c>
      <c r="H1483">
        <v>0</v>
      </c>
      <c r="I1483" s="15">
        <v>44946</v>
      </c>
      <c r="J1483" s="11">
        <v>44946</v>
      </c>
      <c r="K1483">
        <v>4</v>
      </c>
      <c r="L1483" t="s">
        <v>177</v>
      </c>
      <c r="M1483" t="s">
        <v>39</v>
      </c>
      <c r="N1483" t="s">
        <v>15</v>
      </c>
      <c r="O1483">
        <v>8527</v>
      </c>
      <c r="P1483" t="s">
        <v>22</v>
      </c>
      <c r="Q1483">
        <v>1484</v>
      </c>
      <c r="R1483" s="16">
        <f>delivered_orders_table[[#This Row],[price]]*delivered_orders_table[[#This Row],[quantity]]</f>
        <v>8527</v>
      </c>
      <c r="V1483">
        <v>5126</v>
      </c>
    </row>
    <row r="1484" spans="1:22" hidden="1" x14ac:dyDescent="0.3">
      <c r="A1484">
        <v>66487347</v>
      </c>
      <c r="B1484">
        <v>207473</v>
      </c>
      <c r="C1484">
        <v>644136</v>
      </c>
      <c r="D1484">
        <v>5350</v>
      </c>
      <c r="E1484">
        <v>7043</v>
      </c>
      <c r="F1484">
        <v>3</v>
      </c>
      <c r="G1484">
        <v>0</v>
      </c>
      <c r="H1484">
        <v>0</v>
      </c>
      <c r="I1484" s="15">
        <v>44950</v>
      </c>
      <c r="J1484" s="11">
        <v>44950</v>
      </c>
      <c r="K1484">
        <v>3</v>
      </c>
      <c r="L1484" t="s">
        <v>411</v>
      </c>
      <c r="M1484" t="s">
        <v>39</v>
      </c>
      <c r="N1484" t="s">
        <v>17</v>
      </c>
      <c r="O1484">
        <v>16050</v>
      </c>
      <c r="P1484" t="s">
        <v>23</v>
      </c>
      <c r="Q1484">
        <v>-5079</v>
      </c>
      <c r="R1484" s="16">
        <f>delivered_orders_table[[#This Row],[price]]*delivered_orders_table[[#This Row],[quantity]]</f>
        <v>16050</v>
      </c>
      <c r="V1484">
        <v>38836</v>
      </c>
    </row>
    <row r="1485" spans="1:22" hidden="1" x14ac:dyDescent="0.3">
      <c r="A1485">
        <v>72015859</v>
      </c>
      <c r="B1485">
        <v>207473</v>
      </c>
      <c r="C1485">
        <v>747923</v>
      </c>
      <c r="D1485">
        <v>1612</v>
      </c>
      <c r="E1485">
        <v>7043</v>
      </c>
      <c r="F1485">
        <v>2</v>
      </c>
      <c r="G1485">
        <v>161.19999999999999</v>
      </c>
      <c r="H1485">
        <v>5</v>
      </c>
      <c r="I1485" s="15">
        <v>44935</v>
      </c>
      <c r="J1485" s="11">
        <v>44935</v>
      </c>
      <c r="K1485">
        <v>7</v>
      </c>
      <c r="L1485" t="s">
        <v>100</v>
      </c>
      <c r="M1485" t="s">
        <v>39</v>
      </c>
      <c r="N1485" t="s">
        <v>17</v>
      </c>
      <c r="O1485">
        <v>3062.8</v>
      </c>
      <c r="P1485" t="s">
        <v>20</v>
      </c>
      <c r="Q1485">
        <v>-11023.2</v>
      </c>
      <c r="R1485" s="16">
        <f>delivered_orders_table[[#This Row],[price]]*delivered_orders_table[[#This Row],[quantity]]</f>
        <v>3224</v>
      </c>
      <c r="V1485">
        <v>9097</v>
      </c>
    </row>
    <row r="1486" spans="1:22" hidden="1" x14ac:dyDescent="0.3">
      <c r="A1486">
        <v>77489633</v>
      </c>
      <c r="B1486">
        <v>216739</v>
      </c>
      <c r="C1486">
        <v>598851</v>
      </c>
      <c r="D1486">
        <v>10882</v>
      </c>
      <c r="E1486">
        <v>3047</v>
      </c>
      <c r="F1486">
        <v>1</v>
      </c>
      <c r="G1486">
        <v>1088.2</v>
      </c>
      <c r="H1486">
        <v>10</v>
      </c>
      <c r="I1486" s="15">
        <v>44937</v>
      </c>
      <c r="J1486" s="11">
        <v>44937</v>
      </c>
      <c r="K1486">
        <v>4</v>
      </c>
      <c r="L1486" t="s">
        <v>468</v>
      </c>
      <c r="M1486" t="s">
        <v>39</v>
      </c>
      <c r="N1486" t="s">
        <v>15</v>
      </c>
      <c r="O1486">
        <v>9793.7999999999993</v>
      </c>
      <c r="P1486" t="s">
        <v>20</v>
      </c>
      <c r="Q1486">
        <v>6746.8</v>
      </c>
      <c r="R1486" s="16">
        <f>delivered_orders_table[[#This Row],[price]]*delivered_orders_table[[#This Row],[quantity]]</f>
        <v>10882</v>
      </c>
      <c r="V1486">
        <v>15634</v>
      </c>
    </row>
    <row r="1487" spans="1:22" hidden="1" x14ac:dyDescent="0.3">
      <c r="A1487">
        <v>84300459</v>
      </c>
      <c r="B1487">
        <v>216739</v>
      </c>
      <c r="C1487">
        <v>462035</v>
      </c>
      <c r="D1487">
        <v>18003</v>
      </c>
      <c r="E1487">
        <v>3047</v>
      </c>
      <c r="F1487">
        <v>1</v>
      </c>
      <c r="G1487">
        <v>0</v>
      </c>
      <c r="H1487">
        <v>0</v>
      </c>
      <c r="I1487" s="15">
        <v>44933</v>
      </c>
      <c r="J1487" s="11">
        <v>44933</v>
      </c>
      <c r="K1487">
        <v>2</v>
      </c>
      <c r="L1487" t="s">
        <v>190</v>
      </c>
      <c r="M1487" t="s">
        <v>39</v>
      </c>
      <c r="N1487" t="s">
        <v>15</v>
      </c>
      <c r="O1487">
        <v>18003</v>
      </c>
      <c r="P1487" t="s">
        <v>21</v>
      </c>
      <c r="Q1487">
        <v>14956</v>
      </c>
      <c r="R1487" s="16">
        <f>delivered_orders_table[[#This Row],[price]]*delivered_orders_table[[#This Row],[quantity]]</f>
        <v>18003</v>
      </c>
      <c r="V1487">
        <v>7106</v>
      </c>
    </row>
    <row r="1488" spans="1:22" hidden="1" x14ac:dyDescent="0.3">
      <c r="A1488">
        <v>90869462</v>
      </c>
      <c r="B1488">
        <v>216739</v>
      </c>
      <c r="C1488">
        <v>486780</v>
      </c>
      <c r="D1488">
        <v>12179</v>
      </c>
      <c r="E1488">
        <v>3047</v>
      </c>
      <c r="F1488">
        <v>2</v>
      </c>
      <c r="G1488">
        <v>2435.8000000000002</v>
      </c>
      <c r="H1488">
        <v>10</v>
      </c>
      <c r="I1488" s="15">
        <v>44945</v>
      </c>
      <c r="J1488" s="11">
        <v>44945</v>
      </c>
      <c r="K1488">
        <v>5</v>
      </c>
      <c r="L1488" t="s">
        <v>177</v>
      </c>
      <c r="M1488" t="s">
        <v>39</v>
      </c>
      <c r="N1488" t="s">
        <v>15</v>
      </c>
      <c r="O1488">
        <v>21922.2</v>
      </c>
      <c r="P1488" t="s">
        <v>23</v>
      </c>
      <c r="Q1488">
        <v>15828.2</v>
      </c>
      <c r="R1488" s="16">
        <f>delivered_orders_table[[#This Row],[price]]*delivered_orders_table[[#This Row],[quantity]]</f>
        <v>24358</v>
      </c>
      <c r="V1488">
        <v>1866</v>
      </c>
    </row>
    <row r="1489" spans="1:22" hidden="1" x14ac:dyDescent="0.3">
      <c r="A1489">
        <v>11298197</v>
      </c>
      <c r="B1489">
        <v>216739</v>
      </c>
      <c r="C1489">
        <v>210215</v>
      </c>
      <c r="D1489">
        <v>10696</v>
      </c>
      <c r="E1489">
        <v>3047</v>
      </c>
      <c r="F1489">
        <v>1</v>
      </c>
      <c r="G1489">
        <v>1069.5999999999999</v>
      </c>
      <c r="H1489">
        <v>10</v>
      </c>
      <c r="I1489" s="15">
        <v>44942</v>
      </c>
      <c r="J1489" s="11">
        <v>44942</v>
      </c>
      <c r="K1489">
        <v>2</v>
      </c>
      <c r="L1489" t="s">
        <v>354</v>
      </c>
      <c r="M1489" t="s">
        <v>39</v>
      </c>
      <c r="N1489" t="s">
        <v>15</v>
      </c>
      <c r="O1489">
        <v>9626.4</v>
      </c>
      <c r="P1489" t="s">
        <v>22</v>
      </c>
      <c r="Q1489">
        <v>6579.4</v>
      </c>
      <c r="R1489" s="16">
        <f>delivered_orders_table[[#This Row],[price]]*delivered_orders_table[[#This Row],[quantity]]</f>
        <v>10696</v>
      </c>
      <c r="V1489">
        <v>5718</v>
      </c>
    </row>
    <row r="1490" spans="1:22" hidden="1" x14ac:dyDescent="0.3">
      <c r="A1490">
        <v>74657836</v>
      </c>
      <c r="B1490">
        <v>216739</v>
      </c>
      <c r="C1490">
        <v>498505</v>
      </c>
      <c r="D1490">
        <v>19600</v>
      </c>
      <c r="E1490">
        <v>3047</v>
      </c>
      <c r="F1490">
        <v>1</v>
      </c>
      <c r="G1490">
        <v>2940</v>
      </c>
      <c r="H1490">
        <v>15</v>
      </c>
      <c r="I1490" s="15">
        <v>44946</v>
      </c>
      <c r="J1490" s="11">
        <v>44946</v>
      </c>
      <c r="K1490">
        <v>4</v>
      </c>
      <c r="L1490" t="s">
        <v>177</v>
      </c>
      <c r="M1490" t="s">
        <v>39</v>
      </c>
      <c r="N1490" t="s">
        <v>15</v>
      </c>
      <c r="O1490">
        <v>16660</v>
      </c>
      <c r="P1490" t="s">
        <v>22</v>
      </c>
      <c r="Q1490">
        <v>13613</v>
      </c>
      <c r="R1490" s="16">
        <f>delivered_orders_table[[#This Row],[price]]*delivered_orders_table[[#This Row],[quantity]]</f>
        <v>19600</v>
      </c>
      <c r="V1490">
        <v>68608</v>
      </c>
    </row>
    <row r="1491" spans="1:22" hidden="1" x14ac:dyDescent="0.3">
      <c r="A1491">
        <v>79878835</v>
      </c>
      <c r="B1491">
        <v>216739</v>
      </c>
      <c r="C1491">
        <v>952715</v>
      </c>
      <c r="D1491">
        <v>1315</v>
      </c>
      <c r="E1491">
        <v>3047</v>
      </c>
      <c r="F1491">
        <v>4</v>
      </c>
      <c r="G1491">
        <v>0</v>
      </c>
      <c r="H1491">
        <v>0</v>
      </c>
      <c r="I1491" s="15">
        <v>44935</v>
      </c>
      <c r="J1491" s="11">
        <v>44935</v>
      </c>
      <c r="K1491">
        <v>5</v>
      </c>
      <c r="L1491" t="s">
        <v>305</v>
      </c>
      <c r="M1491" t="s">
        <v>39</v>
      </c>
      <c r="N1491" t="s">
        <v>18</v>
      </c>
      <c r="O1491">
        <v>5260</v>
      </c>
      <c r="P1491" t="s">
        <v>21</v>
      </c>
      <c r="Q1491">
        <v>-6928</v>
      </c>
      <c r="R1491" s="16">
        <f>delivered_orders_table[[#This Row],[price]]*delivered_orders_table[[#This Row],[quantity]]</f>
        <v>5260</v>
      </c>
      <c r="V1491">
        <v>10990</v>
      </c>
    </row>
    <row r="1492" spans="1:22" hidden="1" x14ac:dyDescent="0.3">
      <c r="A1492">
        <v>76422705</v>
      </c>
      <c r="B1492">
        <v>216739</v>
      </c>
      <c r="C1492">
        <v>227645</v>
      </c>
      <c r="D1492">
        <v>8937</v>
      </c>
      <c r="E1492">
        <v>3047</v>
      </c>
      <c r="F1492">
        <v>3</v>
      </c>
      <c r="G1492">
        <v>0</v>
      </c>
      <c r="H1492">
        <v>0</v>
      </c>
      <c r="I1492" s="15">
        <v>44939</v>
      </c>
      <c r="J1492" s="11">
        <v>44939</v>
      </c>
      <c r="K1492">
        <v>1</v>
      </c>
      <c r="L1492" t="s">
        <v>305</v>
      </c>
      <c r="M1492" t="s">
        <v>39</v>
      </c>
      <c r="N1492" t="s">
        <v>15</v>
      </c>
      <c r="O1492">
        <v>26811</v>
      </c>
      <c r="P1492" t="s">
        <v>23</v>
      </c>
      <c r="Q1492">
        <v>17670</v>
      </c>
      <c r="R1492" s="16">
        <f>delivered_orders_table[[#This Row],[price]]*delivered_orders_table[[#This Row],[quantity]]</f>
        <v>26811</v>
      </c>
      <c r="V1492">
        <v>4677</v>
      </c>
    </row>
    <row r="1493" spans="1:22" hidden="1" x14ac:dyDescent="0.3">
      <c r="A1493">
        <v>41025808</v>
      </c>
      <c r="B1493">
        <v>671858</v>
      </c>
      <c r="C1493">
        <v>583551</v>
      </c>
      <c r="D1493">
        <v>18384</v>
      </c>
      <c r="E1493">
        <v>5308</v>
      </c>
      <c r="F1493">
        <v>1</v>
      </c>
      <c r="G1493">
        <v>919.2</v>
      </c>
      <c r="H1493">
        <v>5</v>
      </c>
      <c r="I1493" s="15">
        <v>44948</v>
      </c>
      <c r="J1493" s="11">
        <v>44948</v>
      </c>
      <c r="K1493">
        <v>5</v>
      </c>
      <c r="L1493" t="s">
        <v>411</v>
      </c>
      <c r="M1493" t="s">
        <v>39</v>
      </c>
      <c r="N1493" t="s">
        <v>152</v>
      </c>
      <c r="O1493">
        <v>17464.8</v>
      </c>
      <c r="P1493" t="s">
        <v>22</v>
      </c>
      <c r="Q1493">
        <v>12156.8</v>
      </c>
      <c r="R1493" s="16">
        <f>delivered_orders_table[[#This Row],[price]]*delivered_orders_table[[#This Row],[quantity]]</f>
        <v>18384</v>
      </c>
      <c r="V1493">
        <v>48054</v>
      </c>
    </row>
    <row r="1494" spans="1:22" hidden="1" x14ac:dyDescent="0.3">
      <c r="A1494">
        <v>38345472</v>
      </c>
      <c r="B1494">
        <v>671858</v>
      </c>
      <c r="C1494">
        <v>485353</v>
      </c>
      <c r="D1494">
        <v>864</v>
      </c>
      <c r="E1494">
        <v>5308</v>
      </c>
      <c r="F1494">
        <v>2</v>
      </c>
      <c r="G1494">
        <v>172.8</v>
      </c>
      <c r="H1494">
        <v>10</v>
      </c>
      <c r="I1494" s="15">
        <v>44944</v>
      </c>
      <c r="J1494" s="11">
        <v>44944</v>
      </c>
      <c r="K1494">
        <v>1</v>
      </c>
      <c r="L1494" t="s">
        <v>512</v>
      </c>
      <c r="M1494" t="s">
        <v>39</v>
      </c>
      <c r="N1494" t="s">
        <v>15</v>
      </c>
      <c r="O1494">
        <v>1555.2</v>
      </c>
      <c r="P1494" t="s">
        <v>22</v>
      </c>
      <c r="Q1494">
        <v>-9060.7999999999993</v>
      </c>
      <c r="R1494" s="16">
        <f>delivered_orders_table[[#This Row],[price]]*delivered_orders_table[[#This Row],[quantity]]</f>
        <v>1728</v>
      </c>
      <c r="V1494">
        <v>30106</v>
      </c>
    </row>
    <row r="1495" spans="1:22" hidden="1" x14ac:dyDescent="0.3">
      <c r="A1495">
        <v>95080736</v>
      </c>
      <c r="B1495">
        <v>671858</v>
      </c>
      <c r="C1495">
        <v>508545</v>
      </c>
      <c r="D1495">
        <v>546</v>
      </c>
      <c r="E1495">
        <v>5308</v>
      </c>
      <c r="F1495">
        <v>1</v>
      </c>
      <c r="G1495">
        <v>0</v>
      </c>
      <c r="H1495">
        <v>0</v>
      </c>
      <c r="I1495" s="15">
        <v>44948</v>
      </c>
      <c r="J1495" s="11">
        <v>44948</v>
      </c>
      <c r="K1495">
        <v>1</v>
      </c>
      <c r="L1495" t="s">
        <v>176</v>
      </c>
      <c r="M1495" t="s">
        <v>39</v>
      </c>
      <c r="N1495" t="s">
        <v>15</v>
      </c>
      <c r="O1495">
        <v>546</v>
      </c>
      <c r="P1495" t="s">
        <v>24</v>
      </c>
      <c r="Q1495">
        <v>-4762</v>
      </c>
      <c r="R1495" s="16">
        <f>delivered_orders_table[[#This Row],[price]]*delivered_orders_table[[#This Row],[quantity]]</f>
        <v>546</v>
      </c>
      <c r="V1495">
        <v>18601</v>
      </c>
    </row>
    <row r="1496" spans="1:22" hidden="1" x14ac:dyDescent="0.3">
      <c r="A1496">
        <v>97729428</v>
      </c>
      <c r="B1496">
        <v>770487</v>
      </c>
      <c r="C1496">
        <v>282289</v>
      </c>
      <c r="D1496">
        <v>2094</v>
      </c>
      <c r="E1496">
        <v>7859</v>
      </c>
      <c r="F1496">
        <v>1</v>
      </c>
      <c r="G1496">
        <v>0</v>
      </c>
      <c r="H1496">
        <v>0</v>
      </c>
      <c r="I1496" s="15">
        <v>44945</v>
      </c>
      <c r="J1496" s="11">
        <v>44945</v>
      </c>
      <c r="K1496">
        <v>3</v>
      </c>
      <c r="L1496" t="s">
        <v>227</v>
      </c>
      <c r="M1496" t="s">
        <v>39</v>
      </c>
      <c r="N1496" t="s">
        <v>15</v>
      </c>
      <c r="O1496">
        <v>2094</v>
      </c>
      <c r="P1496" t="s">
        <v>23</v>
      </c>
      <c r="Q1496">
        <v>-5765</v>
      </c>
      <c r="R1496" s="16">
        <f>delivered_orders_table[[#This Row],[price]]*delivered_orders_table[[#This Row],[quantity]]</f>
        <v>2094</v>
      </c>
      <c r="V1496">
        <v>3895</v>
      </c>
    </row>
    <row r="1497" spans="1:22" hidden="1" x14ac:dyDescent="0.3">
      <c r="A1497">
        <v>51594998</v>
      </c>
      <c r="B1497">
        <v>770487</v>
      </c>
      <c r="C1497">
        <v>629711</v>
      </c>
      <c r="D1497">
        <v>3039</v>
      </c>
      <c r="E1497">
        <v>7859</v>
      </c>
      <c r="F1497">
        <v>3</v>
      </c>
      <c r="G1497">
        <v>455.85</v>
      </c>
      <c r="H1497">
        <v>5</v>
      </c>
      <c r="I1497" s="15">
        <v>44936</v>
      </c>
      <c r="J1497" s="11">
        <v>44936</v>
      </c>
      <c r="K1497">
        <v>3</v>
      </c>
      <c r="L1497" t="s">
        <v>84</v>
      </c>
      <c r="M1497" t="s">
        <v>39</v>
      </c>
      <c r="N1497" t="s">
        <v>17</v>
      </c>
      <c r="O1497">
        <v>8661.15</v>
      </c>
      <c r="P1497" t="s">
        <v>21</v>
      </c>
      <c r="Q1497">
        <v>-14915.85</v>
      </c>
      <c r="R1497" s="16">
        <f>delivered_orders_table[[#This Row],[price]]*delivered_orders_table[[#This Row],[quantity]]</f>
        <v>9117</v>
      </c>
      <c r="V1497">
        <v>8268</v>
      </c>
    </row>
    <row r="1498" spans="1:22" hidden="1" x14ac:dyDescent="0.3">
      <c r="A1498">
        <v>98261798</v>
      </c>
      <c r="B1498">
        <v>770487</v>
      </c>
      <c r="C1498">
        <v>539813</v>
      </c>
      <c r="D1498">
        <v>6759</v>
      </c>
      <c r="E1498">
        <v>7859</v>
      </c>
      <c r="F1498">
        <v>4</v>
      </c>
      <c r="G1498">
        <v>2703.6</v>
      </c>
      <c r="H1498">
        <v>10</v>
      </c>
      <c r="I1498" s="15">
        <v>44928</v>
      </c>
      <c r="J1498" s="11">
        <v>44928</v>
      </c>
      <c r="K1498">
        <v>2</v>
      </c>
      <c r="L1498" t="s">
        <v>348</v>
      </c>
      <c r="M1498" t="s">
        <v>39</v>
      </c>
      <c r="N1498" t="s">
        <v>152</v>
      </c>
      <c r="O1498">
        <v>24332.400000000001</v>
      </c>
      <c r="P1498" t="s">
        <v>21</v>
      </c>
      <c r="Q1498">
        <v>-7103.6</v>
      </c>
      <c r="R1498" s="16">
        <f>delivered_orders_table[[#This Row],[price]]*delivered_orders_table[[#This Row],[quantity]]</f>
        <v>27036</v>
      </c>
      <c r="V1498">
        <v>8080</v>
      </c>
    </row>
    <row r="1499" spans="1:22" hidden="1" x14ac:dyDescent="0.3">
      <c r="A1499">
        <v>46207439</v>
      </c>
      <c r="B1499">
        <v>770487</v>
      </c>
      <c r="C1499">
        <v>980009</v>
      </c>
      <c r="D1499">
        <v>3677</v>
      </c>
      <c r="E1499">
        <v>7859</v>
      </c>
      <c r="F1499">
        <v>2</v>
      </c>
      <c r="G1499">
        <v>1103.0999999999999</v>
      </c>
      <c r="H1499">
        <v>15</v>
      </c>
      <c r="I1499" s="15">
        <v>44929</v>
      </c>
      <c r="J1499" s="11">
        <v>44929</v>
      </c>
      <c r="K1499">
        <v>5</v>
      </c>
      <c r="L1499" t="s">
        <v>163</v>
      </c>
      <c r="M1499" t="s">
        <v>39</v>
      </c>
      <c r="N1499" t="s">
        <v>15</v>
      </c>
      <c r="O1499">
        <v>6250.9</v>
      </c>
      <c r="P1499" t="s">
        <v>20</v>
      </c>
      <c r="Q1499">
        <v>-9467.1</v>
      </c>
      <c r="R1499" s="16">
        <f>delivered_orders_table[[#This Row],[price]]*delivered_orders_table[[#This Row],[quantity]]</f>
        <v>7354</v>
      </c>
      <c r="V1499">
        <v>4563</v>
      </c>
    </row>
    <row r="1500" spans="1:22" hidden="1" x14ac:dyDescent="0.3">
      <c r="A1500">
        <v>20526386</v>
      </c>
      <c r="B1500">
        <v>770487</v>
      </c>
      <c r="C1500">
        <v>258627</v>
      </c>
      <c r="D1500">
        <v>3968</v>
      </c>
      <c r="E1500">
        <v>7859</v>
      </c>
      <c r="F1500">
        <v>1</v>
      </c>
      <c r="G1500">
        <v>0</v>
      </c>
      <c r="H1500">
        <v>0</v>
      </c>
      <c r="I1500" s="15">
        <v>45293</v>
      </c>
      <c r="J1500" s="11">
        <v>45293</v>
      </c>
      <c r="K1500">
        <v>6</v>
      </c>
      <c r="L1500" t="s">
        <v>102</v>
      </c>
      <c r="M1500" t="s">
        <v>39</v>
      </c>
      <c r="N1500" t="s">
        <v>18</v>
      </c>
      <c r="O1500">
        <v>3968</v>
      </c>
      <c r="P1500" t="s">
        <v>21</v>
      </c>
      <c r="Q1500">
        <v>-3891</v>
      </c>
      <c r="R1500" s="16">
        <f>delivered_orders_table[[#This Row],[price]]*delivered_orders_table[[#This Row],[quantity]]</f>
        <v>3968</v>
      </c>
      <c r="V1500">
        <v>56742</v>
      </c>
    </row>
    <row r="1501" spans="1:22" hidden="1" x14ac:dyDescent="0.3">
      <c r="A1501">
        <v>41715995</v>
      </c>
      <c r="B1501">
        <v>770487</v>
      </c>
      <c r="C1501">
        <v>902191</v>
      </c>
      <c r="D1501">
        <v>6287</v>
      </c>
      <c r="E1501">
        <v>7859</v>
      </c>
      <c r="F1501">
        <v>1</v>
      </c>
      <c r="G1501">
        <v>0</v>
      </c>
      <c r="H1501">
        <v>0</v>
      </c>
      <c r="I1501" s="15">
        <v>45304</v>
      </c>
      <c r="J1501" s="11">
        <v>45304</v>
      </c>
      <c r="K1501">
        <v>3</v>
      </c>
      <c r="L1501" t="s">
        <v>52</v>
      </c>
      <c r="M1501" t="s">
        <v>39</v>
      </c>
      <c r="N1501" t="s">
        <v>16</v>
      </c>
      <c r="O1501">
        <v>6287</v>
      </c>
      <c r="P1501" t="s">
        <v>22</v>
      </c>
      <c r="Q1501">
        <v>-1572</v>
      </c>
      <c r="R1501" s="16">
        <f>delivered_orders_table[[#This Row],[price]]*delivered_orders_table[[#This Row],[quantity]]</f>
        <v>6287</v>
      </c>
      <c r="V1501">
        <v>12263</v>
      </c>
    </row>
    <row r="1502" spans="1:22" hidden="1" x14ac:dyDescent="0.3">
      <c r="A1502">
        <v>11243818</v>
      </c>
      <c r="B1502">
        <v>770487</v>
      </c>
      <c r="C1502">
        <v>250026</v>
      </c>
      <c r="D1502">
        <v>8650</v>
      </c>
      <c r="E1502">
        <v>7859</v>
      </c>
      <c r="F1502">
        <v>1</v>
      </c>
      <c r="G1502">
        <v>1297.5</v>
      </c>
      <c r="H1502">
        <v>15</v>
      </c>
      <c r="I1502" s="15">
        <v>45299</v>
      </c>
      <c r="J1502" s="11">
        <v>45299</v>
      </c>
      <c r="K1502">
        <v>6</v>
      </c>
      <c r="L1502" t="s">
        <v>473</v>
      </c>
      <c r="M1502" t="s">
        <v>39</v>
      </c>
      <c r="N1502" t="s">
        <v>15</v>
      </c>
      <c r="O1502">
        <v>7352.5</v>
      </c>
      <c r="P1502" t="s">
        <v>21</v>
      </c>
      <c r="Q1502">
        <v>-506.5</v>
      </c>
      <c r="R1502" s="16">
        <f>delivered_orders_table[[#This Row],[price]]*delivered_orders_table[[#This Row],[quantity]]</f>
        <v>8650</v>
      </c>
      <c r="V1502">
        <v>2657</v>
      </c>
    </row>
    <row r="1503" spans="1:22" hidden="1" x14ac:dyDescent="0.3">
      <c r="A1503">
        <v>63283709</v>
      </c>
      <c r="B1503">
        <v>770487</v>
      </c>
      <c r="C1503">
        <v>373650</v>
      </c>
      <c r="D1503">
        <v>3494</v>
      </c>
      <c r="E1503">
        <v>7859</v>
      </c>
      <c r="F1503">
        <v>4</v>
      </c>
      <c r="G1503">
        <v>2096.4</v>
      </c>
      <c r="H1503">
        <v>15</v>
      </c>
      <c r="I1503" s="15">
        <v>45301</v>
      </c>
      <c r="J1503" s="11">
        <v>45301</v>
      </c>
      <c r="K1503">
        <v>3</v>
      </c>
      <c r="L1503" t="s">
        <v>202</v>
      </c>
      <c r="M1503" t="s">
        <v>39</v>
      </c>
      <c r="N1503" t="s">
        <v>15</v>
      </c>
      <c r="O1503">
        <v>11879.6</v>
      </c>
      <c r="P1503" t="s">
        <v>20</v>
      </c>
      <c r="Q1503">
        <v>-19556.400000000001</v>
      </c>
      <c r="R1503" s="16">
        <f>delivered_orders_table[[#This Row],[price]]*delivered_orders_table[[#This Row],[quantity]]</f>
        <v>13976</v>
      </c>
      <c r="V1503">
        <v>5490</v>
      </c>
    </row>
    <row r="1504" spans="1:22" hidden="1" x14ac:dyDescent="0.3">
      <c r="A1504">
        <v>80528349</v>
      </c>
      <c r="B1504">
        <v>770487</v>
      </c>
      <c r="C1504">
        <v>402647</v>
      </c>
      <c r="D1504">
        <v>18940</v>
      </c>
      <c r="E1504">
        <v>7859</v>
      </c>
      <c r="F1504">
        <v>1</v>
      </c>
      <c r="G1504">
        <v>0</v>
      </c>
      <c r="H1504">
        <v>0</v>
      </c>
      <c r="I1504" s="15">
        <v>45295</v>
      </c>
      <c r="J1504" s="11">
        <v>45295</v>
      </c>
      <c r="K1504">
        <v>2</v>
      </c>
      <c r="L1504" t="s">
        <v>449</v>
      </c>
      <c r="M1504" t="s">
        <v>39</v>
      </c>
      <c r="N1504" t="s">
        <v>16</v>
      </c>
      <c r="O1504">
        <v>18940</v>
      </c>
      <c r="P1504" t="s">
        <v>21</v>
      </c>
      <c r="Q1504">
        <v>11081</v>
      </c>
      <c r="R1504" s="16">
        <f>delivered_orders_table[[#This Row],[price]]*delivered_orders_table[[#This Row],[quantity]]</f>
        <v>18940</v>
      </c>
      <c r="V1504">
        <v>13451</v>
      </c>
    </row>
    <row r="1505" spans="1:22" hidden="1" x14ac:dyDescent="0.3">
      <c r="A1505">
        <v>97302916</v>
      </c>
      <c r="B1505">
        <v>770487</v>
      </c>
      <c r="C1505">
        <v>479825</v>
      </c>
      <c r="D1505">
        <v>1616</v>
      </c>
      <c r="E1505">
        <v>7859</v>
      </c>
      <c r="F1505">
        <v>1</v>
      </c>
      <c r="G1505">
        <v>0</v>
      </c>
      <c r="H1505">
        <v>0</v>
      </c>
      <c r="I1505" s="15">
        <v>45307</v>
      </c>
      <c r="J1505" s="11">
        <v>45307</v>
      </c>
      <c r="K1505">
        <v>1</v>
      </c>
      <c r="L1505" t="s">
        <v>197</v>
      </c>
      <c r="M1505" t="s">
        <v>39</v>
      </c>
      <c r="N1505" t="s">
        <v>16</v>
      </c>
      <c r="O1505">
        <v>1616</v>
      </c>
      <c r="P1505" t="s">
        <v>20</v>
      </c>
      <c r="Q1505">
        <v>-6243</v>
      </c>
      <c r="R1505" s="16">
        <f>delivered_orders_table[[#This Row],[price]]*delivered_orders_table[[#This Row],[quantity]]</f>
        <v>1616</v>
      </c>
      <c r="V1505">
        <v>17365</v>
      </c>
    </row>
    <row r="1506" spans="1:22" hidden="1" x14ac:dyDescent="0.3">
      <c r="A1506">
        <v>50250352</v>
      </c>
      <c r="B1506">
        <v>216739</v>
      </c>
      <c r="C1506">
        <v>772130</v>
      </c>
      <c r="D1506">
        <v>3372</v>
      </c>
      <c r="E1506">
        <v>3047</v>
      </c>
      <c r="F1506">
        <v>1</v>
      </c>
      <c r="G1506">
        <v>505.8</v>
      </c>
      <c r="H1506">
        <v>15</v>
      </c>
      <c r="I1506" s="15">
        <v>45301</v>
      </c>
      <c r="J1506" s="11">
        <v>45301</v>
      </c>
      <c r="K1506">
        <v>2</v>
      </c>
      <c r="L1506" t="s">
        <v>407</v>
      </c>
      <c r="M1506" t="s">
        <v>39</v>
      </c>
      <c r="N1506" t="s">
        <v>16</v>
      </c>
      <c r="O1506">
        <v>2866.2</v>
      </c>
      <c r="P1506" t="s">
        <v>22</v>
      </c>
      <c r="Q1506">
        <v>-180.8</v>
      </c>
      <c r="R1506" s="16">
        <f>delivered_orders_table[[#This Row],[price]]*delivered_orders_table[[#This Row],[quantity]]</f>
        <v>3372</v>
      </c>
      <c r="V1506">
        <v>21740</v>
      </c>
    </row>
    <row r="1507" spans="1:22" hidden="1" x14ac:dyDescent="0.3">
      <c r="A1507">
        <v>20939011</v>
      </c>
      <c r="B1507">
        <v>216739</v>
      </c>
      <c r="C1507">
        <v>377715</v>
      </c>
      <c r="D1507">
        <v>4887</v>
      </c>
      <c r="E1507">
        <v>3047</v>
      </c>
      <c r="F1507">
        <v>1</v>
      </c>
      <c r="G1507">
        <v>0</v>
      </c>
      <c r="H1507">
        <v>0</v>
      </c>
      <c r="I1507" s="15">
        <v>45311</v>
      </c>
      <c r="J1507" s="11">
        <v>45311</v>
      </c>
      <c r="K1507">
        <v>5</v>
      </c>
      <c r="L1507" t="s">
        <v>368</v>
      </c>
      <c r="M1507" t="s">
        <v>39</v>
      </c>
      <c r="N1507" t="s">
        <v>16</v>
      </c>
      <c r="O1507">
        <v>4887</v>
      </c>
      <c r="P1507" t="s">
        <v>20</v>
      </c>
      <c r="Q1507">
        <v>1840</v>
      </c>
      <c r="R1507" s="16">
        <f>delivered_orders_table[[#This Row],[price]]*delivered_orders_table[[#This Row],[quantity]]</f>
        <v>4887</v>
      </c>
      <c r="V1507">
        <v>5069</v>
      </c>
    </row>
    <row r="1508" spans="1:22" hidden="1" x14ac:dyDescent="0.3">
      <c r="A1508">
        <v>88714010</v>
      </c>
      <c r="B1508">
        <v>216739</v>
      </c>
      <c r="C1508">
        <v>575565</v>
      </c>
      <c r="D1508">
        <v>13027</v>
      </c>
      <c r="E1508">
        <v>3047</v>
      </c>
      <c r="F1508">
        <v>1</v>
      </c>
      <c r="G1508">
        <v>0</v>
      </c>
      <c r="H1508">
        <v>0</v>
      </c>
      <c r="I1508" s="15">
        <v>45299</v>
      </c>
      <c r="J1508" s="11">
        <v>45299</v>
      </c>
      <c r="K1508">
        <v>5</v>
      </c>
      <c r="L1508" t="s">
        <v>202</v>
      </c>
      <c r="M1508" t="s">
        <v>39</v>
      </c>
      <c r="N1508" t="s">
        <v>15</v>
      </c>
      <c r="O1508">
        <v>13027</v>
      </c>
      <c r="P1508" t="s">
        <v>20</v>
      </c>
      <c r="Q1508">
        <v>9980</v>
      </c>
      <c r="R1508" s="16">
        <f>delivered_orders_table[[#This Row],[price]]*delivered_orders_table[[#This Row],[quantity]]</f>
        <v>13027</v>
      </c>
      <c r="V1508">
        <v>9735</v>
      </c>
    </row>
    <row r="1509" spans="1:22" hidden="1" x14ac:dyDescent="0.3">
      <c r="A1509">
        <v>76795767</v>
      </c>
      <c r="B1509">
        <v>216739</v>
      </c>
      <c r="C1509">
        <v>208739</v>
      </c>
      <c r="D1509">
        <v>5883</v>
      </c>
      <c r="E1509">
        <v>3047</v>
      </c>
      <c r="F1509">
        <v>2</v>
      </c>
      <c r="G1509">
        <v>588.29999999999995</v>
      </c>
      <c r="H1509">
        <v>5</v>
      </c>
      <c r="I1509" s="15">
        <v>45312</v>
      </c>
      <c r="J1509" s="11">
        <v>45312</v>
      </c>
      <c r="K1509">
        <v>4</v>
      </c>
      <c r="L1509" t="s">
        <v>368</v>
      </c>
      <c r="M1509" t="s">
        <v>39</v>
      </c>
      <c r="N1509" t="s">
        <v>17</v>
      </c>
      <c r="O1509">
        <v>11177.7</v>
      </c>
      <c r="P1509" t="s">
        <v>21</v>
      </c>
      <c r="Q1509">
        <v>5083.7</v>
      </c>
      <c r="R1509" s="16">
        <f>delivered_orders_table[[#This Row],[price]]*delivered_orders_table[[#This Row],[quantity]]</f>
        <v>11766</v>
      </c>
      <c r="V1509">
        <v>5304</v>
      </c>
    </row>
    <row r="1510" spans="1:22" hidden="1" x14ac:dyDescent="0.3">
      <c r="A1510">
        <v>40532691</v>
      </c>
      <c r="B1510">
        <v>216739</v>
      </c>
      <c r="C1510">
        <v>260254</v>
      </c>
      <c r="D1510">
        <v>10827</v>
      </c>
      <c r="E1510">
        <v>3047</v>
      </c>
      <c r="F1510">
        <v>3</v>
      </c>
      <c r="G1510">
        <v>1624.05</v>
      </c>
      <c r="H1510">
        <v>5</v>
      </c>
      <c r="I1510" s="15">
        <v>45310</v>
      </c>
      <c r="J1510" s="11">
        <v>45310</v>
      </c>
      <c r="K1510">
        <v>7</v>
      </c>
      <c r="L1510" t="s">
        <v>461</v>
      </c>
      <c r="M1510" t="s">
        <v>39</v>
      </c>
      <c r="N1510" t="s">
        <v>15</v>
      </c>
      <c r="O1510">
        <v>30856.95</v>
      </c>
      <c r="P1510" t="s">
        <v>21</v>
      </c>
      <c r="Q1510">
        <v>21715.95</v>
      </c>
      <c r="R1510" s="16">
        <f>delivered_orders_table[[#This Row],[price]]*delivered_orders_table[[#This Row],[quantity]]</f>
        <v>32481</v>
      </c>
      <c r="V1510">
        <v>14547</v>
      </c>
    </row>
    <row r="1511" spans="1:22" hidden="1" x14ac:dyDescent="0.3">
      <c r="A1511">
        <v>23796726</v>
      </c>
      <c r="B1511">
        <v>216739</v>
      </c>
      <c r="C1511">
        <v>921179</v>
      </c>
      <c r="D1511">
        <v>17452</v>
      </c>
      <c r="E1511">
        <v>3047</v>
      </c>
      <c r="F1511">
        <v>1</v>
      </c>
      <c r="G1511">
        <v>3490.4</v>
      </c>
      <c r="H1511">
        <v>20</v>
      </c>
      <c r="I1511" s="15">
        <v>45321</v>
      </c>
      <c r="J1511" s="11">
        <v>45321</v>
      </c>
      <c r="K1511">
        <v>1</v>
      </c>
      <c r="L1511" t="s">
        <v>49</v>
      </c>
      <c r="M1511" t="s">
        <v>39</v>
      </c>
      <c r="N1511" t="s">
        <v>15</v>
      </c>
      <c r="O1511">
        <v>13961.6</v>
      </c>
      <c r="P1511" t="s">
        <v>23</v>
      </c>
      <c r="Q1511">
        <v>10914.6</v>
      </c>
      <c r="R1511" s="16">
        <f>delivered_orders_table[[#This Row],[price]]*delivered_orders_table[[#This Row],[quantity]]</f>
        <v>17452</v>
      </c>
      <c r="V1511">
        <v>13928</v>
      </c>
    </row>
    <row r="1512" spans="1:22" hidden="1" x14ac:dyDescent="0.3">
      <c r="A1512">
        <v>23141087</v>
      </c>
      <c r="B1512">
        <v>216739</v>
      </c>
      <c r="C1512">
        <v>341647</v>
      </c>
      <c r="D1512">
        <v>9656</v>
      </c>
      <c r="E1512">
        <v>3047</v>
      </c>
      <c r="F1512">
        <v>3</v>
      </c>
      <c r="G1512">
        <v>0</v>
      </c>
      <c r="H1512">
        <v>0</v>
      </c>
      <c r="I1512" s="15">
        <v>45300</v>
      </c>
      <c r="J1512" s="11">
        <v>45300</v>
      </c>
      <c r="K1512">
        <v>6</v>
      </c>
      <c r="L1512" t="s">
        <v>119</v>
      </c>
      <c r="M1512" t="s">
        <v>39</v>
      </c>
      <c r="N1512" t="s">
        <v>17</v>
      </c>
      <c r="O1512">
        <v>28968</v>
      </c>
      <c r="P1512" t="s">
        <v>22</v>
      </c>
      <c r="Q1512">
        <v>19827</v>
      </c>
      <c r="R1512" s="16">
        <f>delivered_orders_table[[#This Row],[price]]*delivered_orders_table[[#This Row],[quantity]]</f>
        <v>28968</v>
      </c>
      <c r="V1512">
        <v>13922</v>
      </c>
    </row>
    <row r="1513" spans="1:22" hidden="1" x14ac:dyDescent="0.3">
      <c r="A1513">
        <v>63458386</v>
      </c>
      <c r="B1513">
        <v>126225</v>
      </c>
      <c r="C1513">
        <v>393079</v>
      </c>
      <c r="D1513">
        <v>5308</v>
      </c>
      <c r="E1513">
        <v>4833</v>
      </c>
      <c r="F1513">
        <v>1</v>
      </c>
      <c r="G1513">
        <v>1061.5999999999999</v>
      </c>
      <c r="H1513">
        <v>20</v>
      </c>
      <c r="I1513" s="15">
        <v>45296</v>
      </c>
      <c r="J1513" s="11">
        <v>45296</v>
      </c>
      <c r="K1513">
        <v>4</v>
      </c>
      <c r="L1513" t="s">
        <v>51</v>
      </c>
      <c r="M1513" t="s">
        <v>39</v>
      </c>
      <c r="N1513" t="s">
        <v>18</v>
      </c>
      <c r="O1513">
        <v>4246.3999999999996</v>
      </c>
      <c r="P1513" t="s">
        <v>23</v>
      </c>
      <c r="Q1513">
        <v>-586.6</v>
      </c>
      <c r="R1513" s="16">
        <f>delivered_orders_table[[#This Row],[price]]*delivered_orders_table[[#This Row],[quantity]]</f>
        <v>5308</v>
      </c>
      <c r="V1513">
        <v>1983</v>
      </c>
    </row>
    <row r="1514" spans="1:22" hidden="1" x14ac:dyDescent="0.3">
      <c r="A1514">
        <v>73193474</v>
      </c>
      <c r="B1514">
        <v>126225</v>
      </c>
      <c r="C1514">
        <v>528709</v>
      </c>
      <c r="D1514">
        <v>14061</v>
      </c>
      <c r="E1514">
        <v>4833</v>
      </c>
      <c r="F1514">
        <v>1</v>
      </c>
      <c r="G1514">
        <v>2109.15</v>
      </c>
      <c r="H1514">
        <v>15</v>
      </c>
      <c r="I1514" s="15">
        <v>45311</v>
      </c>
      <c r="J1514" s="11">
        <v>45311</v>
      </c>
      <c r="K1514">
        <v>4</v>
      </c>
      <c r="L1514" t="s">
        <v>198</v>
      </c>
      <c r="M1514" t="s">
        <v>39</v>
      </c>
      <c r="N1514" t="s">
        <v>15</v>
      </c>
      <c r="O1514">
        <v>11951.85</v>
      </c>
      <c r="P1514" t="s">
        <v>21</v>
      </c>
      <c r="Q1514">
        <v>7118.85</v>
      </c>
      <c r="R1514" s="16">
        <f>delivered_orders_table[[#This Row],[price]]*delivered_orders_table[[#This Row],[quantity]]</f>
        <v>14061</v>
      </c>
      <c r="V1514">
        <v>14745</v>
      </c>
    </row>
    <row r="1515" spans="1:22" hidden="1" x14ac:dyDescent="0.3">
      <c r="A1515">
        <v>89688374</v>
      </c>
      <c r="B1515">
        <v>126225</v>
      </c>
      <c r="C1515">
        <v>500692</v>
      </c>
      <c r="D1515">
        <v>1006</v>
      </c>
      <c r="E1515">
        <v>4833</v>
      </c>
      <c r="F1515">
        <v>3</v>
      </c>
      <c r="G1515">
        <v>0</v>
      </c>
      <c r="H1515">
        <v>0</v>
      </c>
      <c r="I1515" s="15">
        <v>45290</v>
      </c>
      <c r="J1515" s="11">
        <v>45290</v>
      </c>
      <c r="K1515">
        <v>7</v>
      </c>
      <c r="L1515" t="s">
        <v>449</v>
      </c>
      <c r="M1515" t="s">
        <v>39</v>
      </c>
      <c r="N1515" t="s">
        <v>16</v>
      </c>
      <c r="O1515">
        <v>3018</v>
      </c>
      <c r="P1515" t="s">
        <v>23</v>
      </c>
      <c r="Q1515">
        <v>-11481</v>
      </c>
      <c r="R1515" s="16">
        <f>delivered_orders_table[[#This Row],[price]]*delivered_orders_table[[#This Row],[quantity]]</f>
        <v>3018</v>
      </c>
      <c r="V1515">
        <v>34800</v>
      </c>
    </row>
    <row r="1516" spans="1:22" hidden="1" x14ac:dyDescent="0.3">
      <c r="A1516">
        <v>51936181</v>
      </c>
      <c r="B1516">
        <v>126225</v>
      </c>
      <c r="C1516">
        <v>821121</v>
      </c>
      <c r="D1516">
        <v>3345</v>
      </c>
      <c r="E1516">
        <v>4833</v>
      </c>
      <c r="F1516">
        <v>1</v>
      </c>
      <c r="G1516">
        <v>0</v>
      </c>
      <c r="H1516">
        <v>0</v>
      </c>
      <c r="I1516" s="15">
        <v>45317</v>
      </c>
      <c r="J1516" s="11">
        <v>45317</v>
      </c>
      <c r="K1516">
        <v>4</v>
      </c>
      <c r="L1516" t="s">
        <v>296</v>
      </c>
      <c r="M1516" t="s">
        <v>39</v>
      </c>
      <c r="N1516" t="s">
        <v>15</v>
      </c>
      <c r="O1516">
        <v>3345</v>
      </c>
      <c r="P1516" t="s">
        <v>21</v>
      </c>
      <c r="Q1516">
        <v>-1488</v>
      </c>
      <c r="R1516" s="16">
        <f>delivered_orders_table[[#This Row],[price]]*delivered_orders_table[[#This Row],[quantity]]</f>
        <v>3345</v>
      </c>
      <c r="V1516">
        <v>17417</v>
      </c>
    </row>
    <row r="1517" spans="1:22" hidden="1" x14ac:dyDescent="0.3">
      <c r="A1517">
        <v>75041510</v>
      </c>
      <c r="B1517">
        <v>126225</v>
      </c>
      <c r="C1517">
        <v>496882</v>
      </c>
      <c r="D1517">
        <v>16196</v>
      </c>
      <c r="E1517">
        <v>4833</v>
      </c>
      <c r="F1517">
        <v>1</v>
      </c>
      <c r="G1517">
        <v>1619.6</v>
      </c>
      <c r="H1517">
        <v>10</v>
      </c>
      <c r="I1517" s="15">
        <v>45298</v>
      </c>
      <c r="J1517" s="11">
        <v>45298</v>
      </c>
      <c r="K1517">
        <v>4</v>
      </c>
      <c r="L1517" t="s">
        <v>442</v>
      </c>
      <c r="M1517" t="s">
        <v>39</v>
      </c>
      <c r="N1517" t="s">
        <v>16</v>
      </c>
      <c r="O1517">
        <v>14576.4</v>
      </c>
      <c r="P1517" t="s">
        <v>23</v>
      </c>
      <c r="Q1517">
        <v>9743.4</v>
      </c>
      <c r="R1517" s="16">
        <f>delivered_orders_table[[#This Row],[price]]*delivered_orders_table[[#This Row],[quantity]]</f>
        <v>16196</v>
      </c>
      <c r="V1517">
        <v>33718</v>
      </c>
    </row>
    <row r="1518" spans="1:22" hidden="1" x14ac:dyDescent="0.3">
      <c r="A1518">
        <v>68526649</v>
      </c>
      <c r="B1518">
        <v>126225</v>
      </c>
      <c r="C1518">
        <v>963611</v>
      </c>
      <c r="D1518">
        <v>17298</v>
      </c>
      <c r="E1518">
        <v>4833</v>
      </c>
      <c r="F1518">
        <v>1</v>
      </c>
      <c r="G1518">
        <v>864.9</v>
      </c>
      <c r="H1518">
        <v>5</v>
      </c>
      <c r="I1518" s="15">
        <v>45314</v>
      </c>
      <c r="J1518" s="11">
        <v>45314</v>
      </c>
      <c r="K1518">
        <v>6</v>
      </c>
      <c r="L1518" t="s">
        <v>48</v>
      </c>
      <c r="M1518" t="s">
        <v>39</v>
      </c>
      <c r="N1518" t="s">
        <v>15</v>
      </c>
      <c r="O1518">
        <v>16433.099999999999</v>
      </c>
      <c r="P1518" t="s">
        <v>23</v>
      </c>
      <c r="Q1518">
        <v>11600.1</v>
      </c>
      <c r="R1518" s="16">
        <f>delivered_orders_table[[#This Row],[price]]*delivered_orders_table[[#This Row],[quantity]]</f>
        <v>17298</v>
      </c>
      <c r="V1518">
        <v>56764</v>
      </c>
    </row>
    <row r="1519" spans="1:22" hidden="1" x14ac:dyDescent="0.3">
      <c r="A1519">
        <v>97742922</v>
      </c>
      <c r="B1519">
        <v>877572</v>
      </c>
      <c r="C1519">
        <v>786179</v>
      </c>
      <c r="D1519">
        <v>6783</v>
      </c>
      <c r="E1519">
        <v>5303</v>
      </c>
      <c r="F1519">
        <v>1</v>
      </c>
      <c r="G1519">
        <v>339.15</v>
      </c>
      <c r="H1519">
        <v>5</v>
      </c>
      <c r="I1519" s="15">
        <v>45301</v>
      </c>
      <c r="J1519" s="11">
        <v>45301</v>
      </c>
      <c r="K1519">
        <v>3</v>
      </c>
      <c r="L1519" t="s">
        <v>202</v>
      </c>
      <c r="M1519" t="s">
        <v>39</v>
      </c>
      <c r="N1519" t="s">
        <v>16</v>
      </c>
      <c r="O1519">
        <v>6443.85</v>
      </c>
      <c r="P1519" t="s">
        <v>24</v>
      </c>
      <c r="Q1519">
        <v>1140.8499999999999</v>
      </c>
      <c r="R1519" s="16">
        <f>delivered_orders_table[[#This Row],[price]]*delivered_orders_table[[#This Row],[quantity]]</f>
        <v>6783</v>
      </c>
      <c r="V1519">
        <v>24300</v>
      </c>
    </row>
    <row r="1520" spans="1:22" hidden="1" x14ac:dyDescent="0.3">
      <c r="A1520">
        <v>29585415</v>
      </c>
      <c r="B1520">
        <v>877572</v>
      </c>
      <c r="C1520">
        <v>477370</v>
      </c>
      <c r="D1520">
        <v>11590</v>
      </c>
      <c r="E1520">
        <v>5303</v>
      </c>
      <c r="F1520">
        <v>4</v>
      </c>
      <c r="G1520">
        <v>0</v>
      </c>
      <c r="H1520">
        <v>0</v>
      </c>
      <c r="I1520" s="15">
        <v>45297</v>
      </c>
      <c r="J1520" s="11">
        <v>45297</v>
      </c>
      <c r="K1520">
        <v>1</v>
      </c>
      <c r="L1520" t="s">
        <v>319</v>
      </c>
      <c r="M1520" t="s">
        <v>39</v>
      </c>
      <c r="N1520" t="s">
        <v>17</v>
      </c>
      <c r="O1520">
        <v>46360</v>
      </c>
      <c r="P1520" t="s">
        <v>22</v>
      </c>
      <c r="Q1520">
        <v>25148</v>
      </c>
      <c r="R1520" s="16">
        <f>delivered_orders_table[[#This Row],[price]]*delivered_orders_table[[#This Row],[quantity]]</f>
        <v>46360</v>
      </c>
      <c r="V1520">
        <v>6560</v>
      </c>
    </row>
    <row r="1521" spans="1:22" hidden="1" x14ac:dyDescent="0.3">
      <c r="A1521">
        <v>84098828</v>
      </c>
      <c r="B1521">
        <v>877572</v>
      </c>
      <c r="C1521">
        <v>286554</v>
      </c>
      <c r="D1521">
        <v>4972</v>
      </c>
      <c r="E1521">
        <v>5303</v>
      </c>
      <c r="F1521">
        <v>2</v>
      </c>
      <c r="G1521">
        <v>0</v>
      </c>
      <c r="H1521">
        <v>0</v>
      </c>
      <c r="I1521" s="15">
        <v>45308</v>
      </c>
      <c r="J1521" s="11">
        <v>45308</v>
      </c>
      <c r="K1521">
        <v>1</v>
      </c>
      <c r="L1521" t="s">
        <v>408</v>
      </c>
      <c r="M1521" t="s">
        <v>39</v>
      </c>
      <c r="N1521" t="s">
        <v>15</v>
      </c>
      <c r="O1521">
        <v>9944</v>
      </c>
      <c r="P1521" t="s">
        <v>21</v>
      </c>
      <c r="Q1521">
        <v>-662</v>
      </c>
      <c r="R1521" s="16">
        <f>delivered_orders_table[[#This Row],[price]]*delivered_orders_table[[#This Row],[quantity]]</f>
        <v>9944</v>
      </c>
      <c r="V1521">
        <v>10169</v>
      </c>
    </row>
    <row r="1522" spans="1:22" hidden="1" x14ac:dyDescent="0.3">
      <c r="A1522">
        <v>27849589</v>
      </c>
      <c r="B1522">
        <v>877572</v>
      </c>
      <c r="C1522">
        <v>942846</v>
      </c>
      <c r="D1522">
        <v>18254</v>
      </c>
      <c r="E1522">
        <v>5303</v>
      </c>
      <c r="F1522">
        <v>1</v>
      </c>
      <c r="G1522">
        <v>0</v>
      </c>
      <c r="H1522">
        <v>0</v>
      </c>
      <c r="I1522" s="15">
        <v>45292</v>
      </c>
      <c r="J1522" s="11">
        <v>45292</v>
      </c>
      <c r="K1522">
        <v>3</v>
      </c>
      <c r="L1522" t="s">
        <v>418</v>
      </c>
      <c r="M1522" t="s">
        <v>39</v>
      </c>
      <c r="N1522" t="s">
        <v>15</v>
      </c>
      <c r="O1522">
        <v>18254</v>
      </c>
      <c r="P1522" t="s">
        <v>20</v>
      </c>
      <c r="Q1522">
        <v>12951</v>
      </c>
      <c r="R1522" s="16">
        <f>delivered_orders_table[[#This Row],[price]]*delivered_orders_table[[#This Row],[quantity]]</f>
        <v>18254</v>
      </c>
      <c r="V1522">
        <v>30672</v>
      </c>
    </row>
    <row r="1523" spans="1:22" hidden="1" x14ac:dyDescent="0.3">
      <c r="A1523">
        <v>18557710</v>
      </c>
      <c r="B1523">
        <v>877572</v>
      </c>
      <c r="C1523">
        <v>886837</v>
      </c>
      <c r="D1523">
        <v>18935</v>
      </c>
      <c r="E1523">
        <v>5303</v>
      </c>
      <c r="F1523">
        <v>4</v>
      </c>
      <c r="G1523">
        <v>0</v>
      </c>
      <c r="H1523">
        <v>0</v>
      </c>
      <c r="I1523" s="15">
        <v>45290</v>
      </c>
      <c r="J1523" s="11">
        <v>45290</v>
      </c>
      <c r="K1523">
        <v>4</v>
      </c>
      <c r="L1523" t="s">
        <v>524</v>
      </c>
      <c r="M1523" t="s">
        <v>39</v>
      </c>
      <c r="N1523" t="s">
        <v>16</v>
      </c>
      <c r="O1523">
        <v>75740</v>
      </c>
      <c r="P1523" t="s">
        <v>20</v>
      </c>
      <c r="Q1523">
        <v>54528</v>
      </c>
      <c r="R1523" s="16">
        <f>delivered_orders_table[[#This Row],[price]]*delivered_orders_table[[#This Row],[quantity]]</f>
        <v>75740</v>
      </c>
      <c r="V1523">
        <v>14399</v>
      </c>
    </row>
    <row r="1524" spans="1:22" hidden="1" x14ac:dyDescent="0.3">
      <c r="A1524">
        <v>32083803</v>
      </c>
      <c r="B1524">
        <v>877572</v>
      </c>
      <c r="C1524">
        <v>641996</v>
      </c>
      <c r="D1524">
        <v>12818</v>
      </c>
      <c r="E1524">
        <v>5303</v>
      </c>
      <c r="F1524">
        <v>1</v>
      </c>
      <c r="G1524">
        <v>0</v>
      </c>
      <c r="H1524">
        <v>0</v>
      </c>
      <c r="I1524" s="15">
        <v>45296</v>
      </c>
      <c r="J1524" s="11">
        <v>45296</v>
      </c>
      <c r="K1524">
        <v>5</v>
      </c>
      <c r="L1524" t="s">
        <v>440</v>
      </c>
      <c r="M1524" t="s">
        <v>39</v>
      </c>
      <c r="N1524" t="s">
        <v>18</v>
      </c>
      <c r="O1524">
        <v>12818</v>
      </c>
      <c r="P1524" t="s">
        <v>20</v>
      </c>
      <c r="Q1524">
        <v>7515</v>
      </c>
      <c r="R1524" s="16">
        <f>delivered_orders_table[[#This Row],[price]]*delivered_orders_table[[#This Row],[quantity]]</f>
        <v>12818</v>
      </c>
      <c r="V1524">
        <v>6161</v>
      </c>
    </row>
    <row r="1525" spans="1:22" hidden="1" x14ac:dyDescent="0.3">
      <c r="A1525">
        <v>59790013</v>
      </c>
      <c r="B1525">
        <v>877572</v>
      </c>
      <c r="C1525">
        <v>466642</v>
      </c>
      <c r="D1525">
        <v>14945</v>
      </c>
      <c r="E1525">
        <v>5303</v>
      </c>
      <c r="F1525">
        <v>2</v>
      </c>
      <c r="G1525">
        <v>0</v>
      </c>
      <c r="H1525">
        <v>0</v>
      </c>
      <c r="I1525" s="15">
        <v>45305</v>
      </c>
      <c r="J1525" s="11">
        <v>45305</v>
      </c>
      <c r="K1525">
        <v>3</v>
      </c>
      <c r="L1525" t="s">
        <v>197</v>
      </c>
      <c r="M1525" t="s">
        <v>39</v>
      </c>
      <c r="N1525" t="s">
        <v>15</v>
      </c>
      <c r="O1525">
        <v>29890</v>
      </c>
      <c r="P1525" t="s">
        <v>21</v>
      </c>
      <c r="Q1525">
        <v>19284</v>
      </c>
      <c r="R1525" s="16">
        <f>delivered_orders_table[[#This Row],[price]]*delivered_orders_table[[#This Row],[quantity]]</f>
        <v>29890</v>
      </c>
      <c r="V1525">
        <v>13075</v>
      </c>
    </row>
    <row r="1526" spans="1:22" hidden="1" x14ac:dyDescent="0.3">
      <c r="A1526">
        <v>28572252</v>
      </c>
      <c r="B1526">
        <v>877572</v>
      </c>
      <c r="C1526">
        <v>867830</v>
      </c>
      <c r="D1526">
        <v>7687</v>
      </c>
      <c r="E1526">
        <v>5303</v>
      </c>
      <c r="F1526">
        <v>1</v>
      </c>
      <c r="G1526">
        <v>0</v>
      </c>
      <c r="H1526">
        <v>0</v>
      </c>
      <c r="I1526" s="15">
        <v>45293</v>
      </c>
      <c r="J1526" s="11">
        <v>45293</v>
      </c>
      <c r="K1526">
        <v>4</v>
      </c>
      <c r="L1526" t="s">
        <v>449</v>
      </c>
      <c r="M1526" t="s">
        <v>39</v>
      </c>
      <c r="N1526" t="s">
        <v>16</v>
      </c>
      <c r="O1526">
        <v>7687</v>
      </c>
      <c r="P1526" t="s">
        <v>22</v>
      </c>
      <c r="Q1526">
        <v>2384</v>
      </c>
      <c r="R1526" s="16">
        <f>delivered_orders_table[[#This Row],[price]]*delivered_orders_table[[#This Row],[quantity]]</f>
        <v>7687</v>
      </c>
      <c r="V1526">
        <v>19894</v>
      </c>
    </row>
    <row r="1527" spans="1:22" hidden="1" x14ac:dyDescent="0.3">
      <c r="A1527">
        <v>52101056</v>
      </c>
      <c r="B1527">
        <v>877572</v>
      </c>
      <c r="C1527">
        <v>572932</v>
      </c>
      <c r="D1527">
        <v>4785</v>
      </c>
      <c r="E1527">
        <v>5303</v>
      </c>
      <c r="F1527">
        <v>1</v>
      </c>
      <c r="G1527">
        <v>0</v>
      </c>
      <c r="H1527">
        <v>0</v>
      </c>
      <c r="I1527" s="15">
        <v>45291</v>
      </c>
      <c r="J1527" s="11">
        <v>45291</v>
      </c>
      <c r="K1527">
        <v>1</v>
      </c>
      <c r="L1527" t="s">
        <v>46</v>
      </c>
      <c r="M1527" t="s">
        <v>39</v>
      </c>
      <c r="N1527" t="s">
        <v>18</v>
      </c>
      <c r="O1527">
        <v>4785</v>
      </c>
      <c r="P1527" t="s">
        <v>21</v>
      </c>
      <c r="Q1527">
        <v>-518</v>
      </c>
      <c r="R1527" s="16">
        <f>delivered_orders_table[[#This Row],[price]]*delivered_orders_table[[#This Row],[quantity]]</f>
        <v>4785</v>
      </c>
      <c r="V1527">
        <v>1605</v>
      </c>
    </row>
    <row r="1528" spans="1:22" hidden="1" x14ac:dyDescent="0.3">
      <c r="A1528">
        <v>45879718</v>
      </c>
      <c r="B1528">
        <v>388389</v>
      </c>
      <c r="C1528">
        <v>568145</v>
      </c>
      <c r="D1528">
        <v>19479</v>
      </c>
      <c r="E1528">
        <v>1807</v>
      </c>
      <c r="F1528">
        <v>3</v>
      </c>
      <c r="G1528">
        <v>0</v>
      </c>
      <c r="H1528">
        <v>0</v>
      </c>
      <c r="I1528" s="15">
        <v>45315</v>
      </c>
      <c r="J1528" s="11">
        <v>45315</v>
      </c>
      <c r="K1528">
        <v>3</v>
      </c>
      <c r="L1528" t="s">
        <v>488</v>
      </c>
      <c r="M1528" t="s">
        <v>39</v>
      </c>
      <c r="N1528" t="s">
        <v>15</v>
      </c>
      <c r="O1528">
        <v>58437</v>
      </c>
      <c r="P1528" t="s">
        <v>21</v>
      </c>
      <c r="Q1528">
        <v>53016</v>
      </c>
      <c r="R1528" s="16">
        <f>delivered_orders_table[[#This Row],[price]]*delivered_orders_table[[#This Row],[quantity]]</f>
        <v>58437</v>
      </c>
      <c r="V1528">
        <v>890</v>
      </c>
    </row>
    <row r="1529" spans="1:22" hidden="1" x14ac:dyDescent="0.3">
      <c r="A1529">
        <v>54327148</v>
      </c>
      <c r="B1529">
        <v>388389</v>
      </c>
      <c r="C1529">
        <v>538270</v>
      </c>
      <c r="D1529">
        <v>13487</v>
      </c>
      <c r="E1529">
        <v>1807</v>
      </c>
      <c r="F1529">
        <v>1</v>
      </c>
      <c r="G1529">
        <v>1348.7</v>
      </c>
      <c r="H1529">
        <v>10</v>
      </c>
      <c r="I1529" s="15">
        <v>45304</v>
      </c>
      <c r="J1529" s="11">
        <v>45304</v>
      </c>
      <c r="K1529">
        <v>5</v>
      </c>
      <c r="L1529" t="s">
        <v>408</v>
      </c>
      <c r="M1529" t="s">
        <v>39</v>
      </c>
      <c r="N1529" t="s">
        <v>16</v>
      </c>
      <c r="O1529">
        <v>12138.3</v>
      </c>
      <c r="P1529" t="s">
        <v>21</v>
      </c>
      <c r="Q1529">
        <v>10331.299999999999</v>
      </c>
      <c r="R1529" s="16">
        <f>delivered_orders_table[[#This Row],[price]]*delivered_orders_table[[#This Row],[quantity]]</f>
        <v>13487</v>
      </c>
      <c r="V1529">
        <v>4499</v>
      </c>
    </row>
    <row r="1530" spans="1:22" hidden="1" x14ac:dyDescent="0.3">
      <c r="A1530">
        <v>57123808</v>
      </c>
      <c r="B1530">
        <v>388389</v>
      </c>
      <c r="C1530">
        <v>804223</v>
      </c>
      <c r="D1530">
        <v>5233</v>
      </c>
      <c r="E1530">
        <v>1807</v>
      </c>
      <c r="F1530">
        <v>4</v>
      </c>
      <c r="G1530">
        <v>0</v>
      </c>
      <c r="H1530">
        <v>0</v>
      </c>
      <c r="I1530" s="15">
        <v>45292</v>
      </c>
      <c r="J1530" s="11">
        <v>45292</v>
      </c>
      <c r="K1530">
        <v>5</v>
      </c>
      <c r="L1530" t="s">
        <v>449</v>
      </c>
      <c r="M1530" t="s">
        <v>39</v>
      </c>
      <c r="N1530" t="s">
        <v>16</v>
      </c>
      <c r="O1530">
        <v>20932</v>
      </c>
      <c r="P1530" t="s">
        <v>21</v>
      </c>
      <c r="Q1530">
        <v>13704</v>
      </c>
      <c r="R1530" s="16">
        <f>delivered_orders_table[[#This Row],[price]]*delivered_orders_table[[#This Row],[quantity]]</f>
        <v>20932</v>
      </c>
      <c r="V1530">
        <v>24932</v>
      </c>
    </row>
    <row r="1531" spans="1:22" hidden="1" x14ac:dyDescent="0.3">
      <c r="A1531">
        <v>32084778</v>
      </c>
      <c r="B1531">
        <v>388389</v>
      </c>
      <c r="C1531">
        <v>572640</v>
      </c>
      <c r="D1531">
        <v>8717</v>
      </c>
      <c r="E1531">
        <v>1807</v>
      </c>
      <c r="F1531">
        <v>1</v>
      </c>
      <c r="G1531">
        <v>1307.55</v>
      </c>
      <c r="H1531">
        <v>15</v>
      </c>
      <c r="I1531" s="15">
        <v>45295</v>
      </c>
      <c r="J1531" s="11">
        <v>45295</v>
      </c>
      <c r="K1531">
        <v>5</v>
      </c>
      <c r="L1531" t="s">
        <v>51</v>
      </c>
      <c r="M1531" t="s">
        <v>39</v>
      </c>
      <c r="N1531" t="s">
        <v>17</v>
      </c>
      <c r="O1531">
        <v>7409.45</v>
      </c>
      <c r="P1531" t="s">
        <v>20</v>
      </c>
      <c r="Q1531">
        <v>5602.45</v>
      </c>
      <c r="R1531" s="16">
        <f>delivered_orders_table[[#This Row],[price]]*delivered_orders_table[[#This Row],[quantity]]</f>
        <v>8717</v>
      </c>
      <c r="V1531">
        <v>13896</v>
      </c>
    </row>
    <row r="1532" spans="1:22" hidden="1" x14ac:dyDescent="0.3">
      <c r="A1532">
        <v>44088261</v>
      </c>
      <c r="B1532">
        <v>388389</v>
      </c>
      <c r="C1532">
        <v>558521</v>
      </c>
      <c r="D1532">
        <v>1156</v>
      </c>
      <c r="E1532">
        <v>1807</v>
      </c>
      <c r="F1532">
        <v>2</v>
      </c>
      <c r="G1532">
        <v>0</v>
      </c>
      <c r="H1532">
        <v>0</v>
      </c>
      <c r="I1532" s="15">
        <v>45302</v>
      </c>
      <c r="J1532" s="11">
        <v>45302</v>
      </c>
      <c r="K1532">
        <v>7</v>
      </c>
      <c r="L1532" t="s">
        <v>408</v>
      </c>
      <c r="M1532" t="s">
        <v>39</v>
      </c>
      <c r="N1532" t="s">
        <v>16</v>
      </c>
      <c r="O1532">
        <v>2312</v>
      </c>
      <c r="P1532" t="s">
        <v>22</v>
      </c>
      <c r="Q1532">
        <v>-1302</v>
      </c>
      <c r="R1532" s="16">
        <f>delivered_orders_table[[#This Row],[price]]*delivered_orders_table[[#This Row],[quantity]]</f>
        <v>2312</v>
      </c>
      <c r="V1532">
        <v>18752</v>
      </c>
    </row>
    <row r="1533" spans="1:22" hidden="1" x14ac:dyDescent="0.3">
      <c r="A1533">
        <v>31257157</v>
      </c>
      <c r="B1533">
        <v>388389</v>
      </c>
      <c r="C1533">
        <v>781489</v>
      </c>
      <c r="D1533">
        <v>9258</v>
      </c>
      <c r="E1533">
        <v>1807</v>
      </c>
      <c r="F1533">
        <v>1</v>
      </c>
      <c r="G1533">
        <v>0</v>
      </c>
      <c r="H1533">
        <v>0</v>
      </c>
      <c r="I1533" s="15">
        <v>45295</v>
      </c>
      <c r="J1533" s="11">
        <v>45295</v>
      </c>
      <c r="K1533">
        <v>4</v>
      </c>
      <c r="L1533" t="s">
        <v>102</v>
      </c>
      <c r="M1533" t="s">
        <v>39</v>
      </c>
      <c r="N1533" t="s">
        <v>16</v>
      </c>
      <c r="O1533">
        <v>9258</v>
      </c>
      <c r="P1533" t="s">
        <v>22</v>
      </c>
      <c r="Q1533">
        <v>7451</v>
      </c>
      <c r="R1533" s="16">
        <f>delivered_orders_table[[#This Row],[price]]*delivered_orders_table[[#This Row],[quantity]]</f>
        <v>9258</v>
      </c>
      <c r="V1533">
        <v>18564</v>
      </c>
    </row>
    <row r="1534" spans="1:22" hidden="1" x14ac:dyDescent="0.3">
      <c r="A1534">
        <v>85694715</v>
      </c>
      <c r="B1534">
        <v>388389</v>
      </c>
      <c r="C1534">
        <v>978533</v>
      </c>
      <c r="D1534">
        <v>5571</v>
      </c>
      <c r="E1534">
        <v>1807</v>
      </c>
      <c r="F1534">
        <v>1</v>
      </c>
      <c r="G1534">
        <v>0</v>
      </c>
      <c r="H1534">
        <v>0</v>
      </c>
      <c r="I1534" s="15">
        <v>45306</v>
      </c>
      <c r="J1534" s="11">
        <v>45306</v>
      </c>
      <c r="K1534">
        <v>4</v>
      </c>
      <c r="L1534" t="s">
        <v>203</v>
      </c>
      <c r="M1534" t="s">
        <v>39</v>
      </c>
      <c r="N1534" t="s">
        <v>16</v>
      </c>
      <c r="O1534">
        <v>5571</v>
      </c>
      <c r="P1534" t="s">
        <v>21</v>
      </c>
      <c r="Q1534">
        <v>3764</v>
      </c>
      <c r="R1534" s="16">
        <f>delivered_orders_table[[#This Row],[price]]*delivered_orders_table[[#This Row],[quantity]]</f>
        <v>5571</v>
      </c>
      <c r="V1534">
        <v>15440</v>
      </c>
    </row>
    <row r="1535" spans="1:22" hidden="1" x14ac:dyDescent="0.3">
      <c r="A1535">
        <v>85721444</v>
      </c>
      <c r="B1535">
        <v>356787</v>
      </c>
      <c r="C1535">
        <v>362230</v>
      </c>
      <c r="D1535">
        <v>8845</v>
      </c>
      <c r="E1535">
        <v>6320</v>
      </c>
      <c r="F1535">
        <v>1</v>
      </c>
      <c r="G1535">
        <v>442.25</v>
      </c>
      <c r="H1535">
        <v>5</v>
      </c>
      <c r="I1535" s="15">
        <v>45292</v>
      </c>
      <c r="J1535" s="11">
        <v>45292</v>
      </c>
      <c r="K1535">
        <v>7</v>
      </c>
      <c r="L1535" t="s">
        <v>102</v>
      </c>
      <c r="M1535" t="s">
        <v>39</v>
      </c>
      <c r="N1535" t="s">
        <v>18</v>
      </c>
      <c r="O1535">
        <v>8402.75</v>
      </c>
      <c r="P1535" t="s">
        <v>22</v>
      </c>
      <c r="Q1535">
        <v>2082.75</v>
      </c>
      <c r="R1535" s="16">
        <f>delivered_orders_table[[#This Row],[price]]*delivered_orders_table[[#This Row],[quantity]]</f>
        <v>8845</v>
      </c>
      <c r="V1535">
        <v>5120</v>
      </c>
    </row>
    <row r="1536" spans="1:22" hidden="1" x14ac:dyDescent="0.3">
      <c r="A1536">
        <v>87890494</v>
      </c>
      <c r="B1536">
        <v>356787</v>
      </c>
      <c r="C1536">
        <v>981828</v>
      </c>
      <c r="D1536">
        <v>5598</v>
      </c>
      <c r="E1536">
        <v>6320</v>
      </c>
      <c r="F1536">
        <v>2</v>
      </c>
      <c r="G1536">
        <v>2239.1999999999998</v>
      </c>
      <c r="H1536">
        <v>20</v>
      </c>
      <c r="I1536" s="15">
        <v>45314</v>
      </c>
      <c r="J1536" s="11">
        <v>45314</v>
      </c>
      <c r="K1536">
        <v>4</v>
      </c>
      <c r="L1536" t="s">
        <v>488</v>
      </c>
      <c r="M1536" t="s">
        <v>39</v>
      </c>
      <c r="N1536" t="s">
        <v>17</v>
      </c>
      <c r="O1536">
        <v>8956.7999999999993</v>
      </c>
      <c r="P1536" t="s">
        <v>21</v>
      </c>
      <c r="Q1536">
        <v>-3683.2</v>
      </c>
      <c r="R1536" s="16">
        <f>delivered_orders_table[[#This Row],[price]]*delivered_orders_table[[#This Row],[quantity]]</f>
        <v>11196</v>
      </c>
      <c r="V1536">
        <v>18884</v>
      </c>
    </row>
    <row r="1537" spans="1:22" hidden="1" x14ac:dyDescent="0.3">
      <c r="A1537">
        <v>81216573</v>
      </c>
      <c r="B1537">
        <v>356787</v>
      </c>
      <c r="C1537">
        <v>916289</v>
      </c>
      <c r="D1537">
        <v>4193</v>
      </c>
      <c r="E1537">
        <v>6320</v>
      </c>
      <c r="F1537">
        <v>1</v>
      </c>
      <c r="G1537">
        <v>209.65</v>
      </c>
      <c r="H1537">
        <v>5</v>
      </c>
      <c r="I1537" s="15">
        <v>45294</v>
      </c>
      <c r="J1537" s="11">
        <v>45294</v>
      </c>
      <c r="K1537">
        <v>1</v>
      </c>
      <c r="L1537" t="s">
        <v>418</v>
      </c>
      <c r="M1537" t="s">
        <v>39</v>
      </c>
      <c r="N1537" t="s">
        <v>15</v>
      </c>
      <c r="O1537">
        <v>3983.35</v>
      </c>
      <c r="P1537" t="s">
        <v>20</v>
      </c>
      <c r="Q1537">
        <v>-2336.65</v>
      </c>
      <c r="R1537" s="16">
        <f>delivered_orders_table[[#This Row],[price]]*delivered_orders_table[[#This Row],[quantity]]</f>
        <v>4193</v>
      </c>
      <c r="V1537">
        <v>16930</v>
      </c>
    </row>
    <row r="1538" spans="1:22" hidden="1" x14ac:dyDescent="0.3">
      <c r="A1538">
        <v>99269266</v>
      </c>
      <c r="B1538">
        <v>356787</v>
      </c>
      <c r="C1538">
        <v>963611</v>
      </c>
      <c r="D1538">
        <v>14916</v>
      </c>
      <c r="E1538">
        <v>6320</v>
      </c>
      <c r="F1538">
        <v>4</v>
      </c>
      <c r="G1538">
        <v>0</v>
      </c>
      <c r="H1538">
        <v>0</v>
      </c>
      <c r="I1538" s="15">
        <v>45293</v>
      </c>
      <c r="J1538" s="11">
        <v>45293</v>
      </c>
      <c r="K1538">
        <v>7</v>
      </c>
      <c r="L1538" t="s">
        <v>51</v>
      </c>
      <c r="M1538" t="s">
        <v>39</v>
      </c>
      <c r="N1538" t="s">
        <v>15</v>
      </c>
      <c r="O1538">
        <v>59664</v>
      </c>
      <c r="P1538" t="s">
        <v>21</v>
      </c>
      <c r="Q1538">
        <v>34384</v>
      </c>
      <c r="R1538" s="16">
        <f>delivered_orders_table[[#This Row],[price]]*delivered_orders_table[[#This Row],[quantity]]</f>
        <v>59664</v>
      </c>
      <c r="V1538">
        <v>32116</v>
      </c>
    </row>
    <row r="1539" spans="1:22" hidden="1" x14ac:dyDescent="0.3">
      <c r="A1539">
        <v>25312516</v>
      </c>
      <c r="B1539">
        <v>356787</v>
      </c>
      <c r="C1539">
        <v>759835</v>
      </c>
      <c r="D1539">
        <v>16641</v>
      </c>
      <c r="E1539">
        <v>6320</v>
      </c>
      <c r="F1539">
        <v>1</v>
      </c>
      <c r="G1539">
        <v>0</v>
      </c>
      <c r="H1539">
        <v>0</v>
      </c>
      <c r="I1539" s="15">
        <v>45313</v>
      </c>
      <c r="J1539" s="11">
        <v>45313</v>
      </c>
      <c r="K1539">
        <v>4</v>
      </c>
      <c r="L1539" t="s">
        <v>461</v>
      </c>
      <c r="M1539" t="s">
        <v>39</v>
      </c>
      <c r="N1539" t="s">
        <v>15</v>
      </c>
      <c r="O1539">
        <v>16641</v>
      </c>
      <c r="P1539" t="s">
        <v>20</v>
      </c>
      <c r="Q1539">
        <v>10321</v>
      </c>
      <c r="R1539" s="16">
        <f>delivered_orders_table[[#This Row],[price]]*delivered_orders_table[[#This Row],[quantity]]</f>
        <v>16641</v>
      </c>
      <c r="V1539">
        <v>18962</v>
      </c>
    </row>
    <row r="1540" spans="1:22" hidden="1" x14ac:dyDescent="0.3">
      <c r="A1540">
        <v>64277800</v>
      </c>
      <c r="B1540">
        <v>356787</v>
      </c>
      <c r="C1540">
        <v>776967</v>
      </c>
      <c r="D1540">
        <v>19729</v>
      </c>
      <c r="E1540">
        <v>6320</v>
      </c>
      <c r="F1540">
        <v>1</v>
      </c>
      <c r="G1540">
        <v>986.45</v>
      </c>
      <c r="H1540">
        <v>5</v>
      </c>
      <c r="I1540" s="15">
        <v>45290</v>
      </c>
      <c r="J1540" s="11">
        <v>45290</v>
      </c>
      <c r="K1540">
        <v>2</v>
      </c>
      <c r="L1540" t="s">
        <v>46</v>
      </c>
      <c r="M1540" t="s">
        <v>39</v>
      </c>
      <c r="N1540" t="s">
        <v>16</v>
      </c>
      <c r="O1540">
        <v>18742.55</v>
      </c>
      <c r="P1540" t="s">
        <v>21</v>
      </c>
      <c r="Q1540">
        <v>12422.55</v>
      </c>
      <c r="R1540" s="16">
        <f>delivered_orders_table[[#This Row],[price]]*delivered_orders_table[[#This Row],[quantity]]</f>
        <v>19729</v>
      </c>
      <c r="V1540">
        <v>29920</v>
      </c>
    </row>
    <row r="1541" spans="1:22" hidden="1" x14ac:dyDescent="0.3">
      <c r="A1541">
        <v>78642041</v>
      </c>
      <c r="B1541">
        <v>356787</v>
      </c>
      <c r="C1541">
        <v>540677</v>
      </c>
      <c r="D1541">
        <v>17503</v>
      </c>
      <c r="E1541">
        <v>6320</v>
      </c>
      <c r="F1541">
        <v>1</v>
      </c>
      <c r="G1541">
        <v>875.15</v>
      </c>
      <c r="H1541">
        <v>5</v>
      </c>
      <c r="I1541" s="15">
        <v>45311</v>
      </c>
      <c r="J1541" s="11">
        <v>45311</v>
      </c>
      <c r="K1541">
        <v>5</v>
      </c>
      <c r="L1541" t="s">
        <v>368</v>
      </c>
      <c r="M1541" t="s">
        <v>39</v>
      </c>
      <c r="N1541" t="s">
        <v>16</v>
      </c>
      <c r="O1541">
        <v>16627.849999999999</v>
      </c>
      <c r="P1541" t="s">
        <v>21</v>
      </c>
      <c r="Q1541">
        <v>10307.85</v>
      </c>
      <c r="R1541" s="16">
        <f>delivered_orders_table[[#This Row],[price]]*delivered_orders_table[[#This Row],[quantity]]</f>
        <v>17503</v>
      </c>
      <c r="V1541">
        <v>58720</v>
      </c>
    </row>
    <row r="1542" spans="1:22" hidden="1" x14ac:dyDescent="0.3">
      <c r="A1542">
        <v>18289024</v>
      </c>
      <c r="B1542">
        <v>334053</v>
      </c>
      <c r="C1542">
        <v>498301</v>
      </c>
      <c r="D1542">
        <v>11567</v>
      </c>
      <c r="E1542">
        <v>6716</v>
      </c>
      <c r="F1542">
        <v>2</v>
      </c>
      <c r="G1542">
        <v>2313.4</v>
      </c>
      <c r="H1542">
        <v>10</v>
      </c>
      <c r="I1542" s="15">
        <v>45299</v>
      </c>
      <c r="J1542" s="11">
        <v>45299</v>
      </c>
      <c r="K1542">
        <v>2</v>
      </c>
      <c r="L1542" t="s">
        <v>440</v>
      </c>
      <c r="M1542" t="s">
        <v>39</v>
      </c>
      <c r="N1542" t="s">
        <v>152</v>
      </c>
      <c r="O1542">
        <v>20820.599999999999</v>
      </c>
      <c r="P1542" t="s">
        <v>22</v>
      </c>
      <c r="Q1542">
        <v>7388.6</v>
      </c>
      <c r="R1542" s="16">
        <f>delivered_orders_table[[#This Row],[price]]*delivered_orders_table[[#This Row],[quantity]]</f>
        <v>23134</v>
      </c>
      <c r="V1542">
        <v>1142</v>
      </c>
    </row>
    <row r="1543" spans="1:22" hidden="1" x14ac:dyDescent="0.3">
      <c r="A1543">
        <v>74082055</v>
      </c>
      <c r="B1543">
        <v>334053</v>
      </c>
      <c r="C1543">
        <v>365860</v>
      </c>
      <c r="D1543">
        <v>14798</v>
      </c>
      <c r="E1543">
        <v>6716</v>
      </c>
      <c r="F1543">
        <v>1</v>
      </c>
      <c r="G1543">
        <v>2219.6999999999998</v>
      </c>
      <c r="H1543">
        <v>15</v>
      </c>
      <c r="I1543" s="15">
        <v>45318</v>
      </c>
      <c r="J1543" s="11">
        <v>45318</v>
      </c>
      <c r="K1543">
        <v>1</v>
      </c>
      <c r="L1543" t="s">
        <v>243</v>
      </c>
      <c r="M1543" t="s">
        <v>39</v>
      </c>
      <c r="N1543" t="s">
        <v>15</v>
      </c>
      <c r="O1543">
        <v>12578.3</v>
      </c>
      <c r="P1543" t="s">
        <v>22</v>
      </c>
      <c r="Q1543">
        <v>5862.3</v>
      </c>
      <c r="R1543" s="16">
        <f>delivered_orders_table[[#This Row],[price]]*delivered_orders_table[[#This Row],[quantity]]</f>
        <v>14798</v>
      </c>
      <c r="V1543">
        <v>8548</v>
      </c>
    </row>
    <row r="1544" spans="1:22" hidden="1" x14ac:dyDescent="0.3">
      <c r="A1544">
        <v>41250794</v>
      </c>
      <c r="B1544">
        <v>334053</v>
      </c>
      <c r="C1544">
        <v>293904</v>
      </c>
      <c r="D1544">
        <v>11935</v>
      </c>
      <c r="E1544">
        <v>6716</v>
      </c>
      <c r="F1544">
        <v>4</v>
      </c>
      <c r="G1544">
        <v>0</v>
      </c>
      <c r="H1544">
        <v>0</v>
      </c>
      <c r="I1544" s="15">
        <v>45309</v>
      </c>
      <c r="J1544" s="11">
        <v>45309</v>
      </c>
      <c r="K1544">
        <v>7</v>
      </c>
      <c r="L1544" t="s">
        <v>368</v>
      </c>
      <c r="M1544" t="s">
        <v>39</v>
      </c>
      <c r="N1544" t="s">
        <v>18</v>
      </c>
      <c r="O1544">
        <v>47740</v>
      </c>
      <c r="P1544" t="s">
        <v>23</v>
      </c>
      <c r="Q1544">
        <v>20876</v>
      </c>
      <c r="R1544" s="16">
        <f>delivered_orders_table[[#This Row],[price]]*delivered_orders_table[[#This Row],[quantity]]</f>
        <v>47740</v>
      </c>
      <c r="V1544">
        <v>27744</v>
      </c>
    </row>
    <row r="1545" spans="1:22" hidden="1" x14ac:dyDescent="0.3">
      <c r="A1545">
        <v>80557676</v>
      </c>
      <c r="B1545">
        <v>334053</v>
      </c>
      <c r="C1545">
        <v>892165</v>
      </c>
      <c r="D1545">
        <v>12072</v>
      </c>
      <c r="E1545">
        <v>6716</v>
      </c>
      <c r="F1545">
        <v>1</v>
      </c>
      <c r="G1545">
        <v>0</v>
      </c>
      <c r="H1545">
        <v>0</v>
      </c>
      <c r="I1545" s="15">
        <v>45306</v>
      </c>
      <c r="J1545" s="11">
        <v>45306</v>
      </c>
      <c r="K1545">
        <v>7</v>
      </c>
      <c r="L1545" t="s">
        <v>215</v>
      </c>
      <c r="M1545" t="s">
        <v>39</v>
      </c>
      <c r="N1545" t="s">
        <v>15</v>
      </c>
      <c r="O1545">
        <v>12072</v>
      </c>
      <c r="P1545" t="s">
        <v>20</v>
      </c>
      <c r="Q1545">
        <v>5356</v>
      </c>
      <c r="R1545" s="16">
        <f>delivered_orders_table[[#This Row],[price]]*delivered_orders_table[[#This Row],[quantity]]</f>
        <v>12072</v>
      </c>
      <c r="V1545">
        <v>14704</v>
      </c>
    </row>
    <row r="1546" spans="1:22" hidden="1" x14ac:dyDescent="0.3">
      <c r="A1546">
        <v>18469210</v>
      </c>
      <c r="B1546">
        <v>334053</v>
      </c>
      <c r="C1546">
        <v>263648</v>
      </c>
      <c r="D1546">
        <v>5526</v>
      </c>
      <c r="E1546">
        <v>6716</v>
      </c>
      <c r="F1546">
        <v>1</v>
      </c>
      <c r="G1546">
        <v>0</v>
      </c>
      <c r="H1546">
        <v>0</v>
      </c>
      <c r="I1546" s="15">
        <v>45306</v>
      </c>
      <c r="J1546" s="11">
        <v>45306</v>
      </c>
      <c r="K1546">
        <v>1</v>
      </c>
      <c r="L1546" t="s">
        <v>52</v>
      </c>
      <c r="M1546" t="s">
        <v>39</v>
      </c>
      <c r="N1546" t="s">
        <v>17</v>
      </c>
      <c r="O1546">
        <v>5526</v>
      </c>
      <c r="P1546" t="s">
        <v>23</v>
      </c>
      <c r="Q1546">
        <v>-1190</v>
      </c>
      <c r="R1546" s="16">
        <f>delivered_orders_table[[#This Row],[price]]*delivered_orders_table[[#This Row],[quantity]]</f>
        <v>5526</v>
      </c>
      <c r="V1546">
        <v>35006</v>
      </c>
    </row>
    <row r="1547" spans="1:22" hidden="1" x14ac:dyDescent="0.3">
      <c r="A1547">
        <v>52773159</v>
      </c>
      <c r="B1547">
        <v>334053</v>
      </c>
      <c r="C1547">
        <v>522823</v>
      </c>
      <c r="D1547">
        <v>13758</v>
      </c>
      <c r="E1547">
        <v>6716</v>
      </c>
      <c r="F1547">
        <v>1</v>
      </c>
      <c r="G1547">
        <v>0</v>
      </c>
      <c r="H1547">
        <v>0</v>
      </c>
      <c r="I1547" s="15">
        <v>45307</v>
      </c>
      <c r="J1547" s="11">
        <v>45307</v>
      </c>
      <c r="K1547">
        <v>3</v>
      </c>
      <c r="L1547" t="s">
        <v>203</v>
      </c>
      <c r="M1547" t="s">
        <v>39</v>
      </c>
      <c r="N1547" t="s">
        <v>18</v>
      </c>
      <c r="O1547">
        <v>13758</v>
      </c>
      <c r="P1547" t="s">
        <v>23</v>
      </c>
      <c r="Q1547">
        <v>7042</v>
      </c>
      <c r="R1547" s="16">
        <f>delivered_orders_table[[#This Row],[price]]*delivered_orders_table[[#This Row],[quantity]]</f>
        <v>13758</v>
      </c>
      <c r="V1547">
        <v>29452</v>
      </c>
    </row>
    <row r="1548" spans="1:22" hidden="1" x14ac:dyDescent="0.3">
      <c r="A1548">
        <v>22119391</v>
      </c>
      <c r="B1548">
        <v>334053</v>
      </c>
      <c r="C1548">
        <v>514889</v>
      </c>
      <c r="D1548">
        <v>9584</v>
      </c>
      <c r="E1548">
        <v>6716</v>
      </c>
      <c r="F1548">
        <v>1</v>
      </c>
      <c r="G1548">
        <v>0</v>
      </c>
      <c r="H1548">
        <v>0</v>
      </c>
      <c r="I1548" s="15">
        <v>45297</v>
      </c>
      <c r="J1548" s="11">
        <v>45297</v>
      </c>
      <c r="K1548">
        <v>1</v>
      </c>
      <c r="L1548" t="s">
        <v>319</v>
      </c>
      <c r="M1548" t="s">
        <v>39</v>
      </c>
      <c r="N1548" t="s">
        <v>17</v>
      </c>
      <c r="O1548">
        <v>9584</v>
      </c>
      <c r="P1548" t="s">
        <v>20</v>
      </c>
      <c r="Q1548">
        <v>2868</v>
      </c>
      <c r="R1548" s="16">
        <f>delivered_orders_table[[#This Row],[price]]*delivered_orders_table[[#This Row],[quantity]]</f>
        <v>9584</v>
      </c>
      <c r="V1548">
        <v>24676</v>
      </c>
    </row>
    <row r="1549" spans="1:22" hidden="1" x14ac:dyDescent="0.3">
      <c r="A1549">
        <v>76757928</v>
      </c>
      <c r="B1549">
        <v>334053</v>
      </c>
      <c r="C1549">
        <v>620051</v>
      </c>
      <c r="D1549">
        <v>3972</v>
      </c>
      <c r="E1549">
        <v>6716</v>
      </c>
      <c r="F1549">
        <v>1</v>
      </c>
      <c r="G1549">
        <v>595.79999999999995</v>
      </c>
      <c r="H1549">
        <v>15</v>
      </c>
      <c r="I1549" s="15">
        <v>45304</v>
      </c>
      <c r="J1549" s="11">
        <v>45304</v>
      </c>
      <c r="K1549">
        <v>4</v>
      </c>
      <c r="L1549" t="s">
        <v>197</v>
      </c>
      <c r="M1549" t="s">
        <v>39</v>
      </c>
      <c r="N1549" t="s">
        <v>15</v>
      </c>
      <c r="O1549">
        <v>3376.2</v>
      </c>
      <c r="P1549" t="s">
        <v>21</v>
      </c>
      <c r="Q1549">
        <v>-3339.8</v>
      </c>
      <c r="R1549" s="16">
        <f>delivered_orders_table[[#This Row],[price]]*delivered_orders_table[[#This Row],[quantity]]</f>
        <v>3972</v>
      </c>
      <c r="V1549">
        <v>8171</v>
      </c>
    </row>
    <row r="1550" spans="1:22" hidden="1" x14ac:dyDescent="0.3">
      <c r="A1550">
        <v>41514326</v>
      </c>
      <c r="B1550">
        <v>334053</v>
      </c>
      <c r="C1550">
        <v>284120</v>
      </c>
      <c r="D1550">
        <v>10121</v>
      </c>
      <c r="E1550">
        <v>6716</v>
      </c>
      <c r="F1550">
        <v>1</v>
      </c>
      <c r="G1550">
        <v>0</v>
      </c>
      <c r="H1550">
        <v>0</v>
      </c>
      <c r="I1550" s="15">
        <v>45309</v>
      </c>
      <c r="J1550" s="11">
        <v>45309</v>
      </c>
      <c r="K1550">
        <v>6</v>
      </c>
      <c r="L1550" t="s">
        <v>198</v>
      </c>
      <c r="M1550" t="s">
        <v>39</v>
      </c>
      <c r="N1550" t="s">
        <v>16</v>
      </c>
      <c r="O1550">
        <v>10121</v>
      </c>
      <c r="P1550" t="s">
        <v>22</v>
      </c>
      <c r="Q1550">
        <v>3405</v>
      </c>
      <c r="R1550" s="16">
        <f>delivered_orders_table[[#This Row],[price]]*delivered_orders_table[[#This Row],[quantity]]</f>
        <v>10121</v>
      </c>
      <c r="V1550">
        <v>9080</v>
      </c>
    </row>
    <row r="1551" spans="1:22" hidden="1" x14ac:dyDescent="0.3">
      <c r="A1551">
        <v>85350823</v>
      </c>
      <c r="B1551">
        <v>334053</v>
      </c>
      <c r="C1551">
        <v>498313</v>
      </c>
      <c r="D1551">
        <v>9204</v>
      </c>
      <c r="E1551">
        <v>6716</v>
      </c>
      <c r="F1551">
        <v>3</v>
      </c>
      <c r="G1551">
        <v>4141.8</v>
      </c>
      <c r="H1551">
        <v>15</v>
      </c>
      <c r="I1551" s="15">
        <v>45309</v>
      </c>
      <c r="J1551" s="11">
        <v>45309</v>
      </c>
      <c r="K1551">
        <v>3</v>
      </c>
      <c r="L1551" t="s">
        <v>393</v>
      </c>
      <c r="M1551" t="s">
        <v>39</v>
      </c>
      <c r="N1551" t="s">
        <v>16</v>
      </c>
      <c r="O1551">
        <v>23470.2</v>
      </c>
      <c r="P1551" t="s">
        <v>20</v>
      </c>
      <c r="Q1551">
        <v>3322.2</v>
      </c>
      <c r="R1551" s="16">
        <f>delivered_orders_table[[#This Row],[price]]*delivered_orders_table[[#This Row],[quantity]]</f>
        <v>27612</v>
      </c>
      <c r="V1551">
        <v>10077</v>
      </c>
    </row>
    <row r="1552" spans="1:22" hidden="1" x14ac:dyDescent="0.3">
      <c r="A1552">
        <v>29208935</v>
      </c>
      <c r="B1552">
        <v>334053</v>
      </c>
      <c r="C1552">
        <v>776289</v>
      </c>
      <c r="D1552">
        <v>10317</v>
      </c>
      <c r="E1552">
        <v>6716</v>
      </c>
      <c r="F1552">
        <v>2</v>
      </c>
      <c r="G1552">
        <v>2063.4</v>
      </c>
      <c r="H1552">
        <v>10</v>
      </c>
      <c r="I1552" s="15">
        <v>45297</v>
      </c>
      <c r="J1552" s="11">
        <v>45297</v>
      </c>
      <c r="K1552">
        <v>2</v>
      </c>
      <c r="L1552" t="s">
        <v>102</v>
      </c>
      <c r="M1552" t="s">
        <v>39</v>
      </c>
      <c r="N1552" t="s">
        <v>15</v>
      </c>
      <c r="O1552">
        <v>18570.599999999999</v>
      </c>
      <c r="P1552" t="s">
        <v>21</v>
      </c>
      <c r="Q1552">
        <v>5138.6000000000004</v>
      </c>
      <c r="R1552" s="16">
        <f>delivered_orders_table[[#This Row],[price]]*delivered_orders_table[[#This Row],[quantity]]</f>
        <v>20634</v>
      </c>
      <c r="V1552">
        <v>11706</v>
      </c>
    </row>
    <row r="1553" spans="1:22" hidden="1" x14ac:dyDescent="0.3">
      <c r="A1553">
        <v>45843681</v>
      </c>
      <c r="B1553">
        <v>334053</v>
      </c>
      <c r="C1553">
        <v>623579</v>
      </c>
      <c r="D1553">
        <v>18727</v>
      </c>
      <c r="E1553">
        <v>6716</v>
      </c>
      <c r="F1553">
        <v>3</v>
      </c>
      <c r="G1553">
        <v>5618.1</v>
      </c>
      <c r="H1553">
        <v>10</v>
      </c>
      <c r="I1553" s="15">
        <v>45308</v>
      </c>
      <c r="J1553" s="11">
        <v>45308</v>
      </c>
      <c r="K1553">
        <v>5</v>
      </c>
      <c r="L1553" t="s">
        <v>215</v>
      </c>
      <c r="M1553" t="s">
        <v>39</v>
      </c>
      <c r="N1553" t="s">
        <v>15</v>
      </c>
      <c r="O1553">
        <v>50562.9</v>
      </c>
      <c r="P1553" t="s">
        <v>22</v>
      </c>
      <c r="Q1553">
        <v>30414.9</v>
      </c>
      <c r="R1553" s="16">
        <f>delivered_orders_table[[#This Row],[price]]*delivered_orders_table[[#This Row],[quantity]]</f>
        <v>56181</v>
      </c>
      <c r="V1553">
        <v>6782</v>
      </c>
    </row>
    <row r="1554" spans="1:22" hidden="1" x14ac:dyDescent="0.3">
      <c r="A1554">
        <v>76354180</v>
      </c>
      <c r="B1554">
        <v>334053</v>
      </c>
      <c r="C1554">
        <v>294545</v>
      </c>
      <c r="D1554">
        <v>17258</v>
      </c>
      <c r="E1554">
        <v>6716</v>
      </c>
      <c r="F1554">
        <v>1</v>
      </c>
      <c r="G1554">
        <v>1725.8</v>
      </c>
      <c r="H1554">
        <v>10</v>
      </c>
      <c r="I1554" s="15">
        <v>45292</v>
      </c>
      <c r="J1554" s="11">
        <v>45292</v>
      </c>
      <c r="K1554">
        <v>3</v>
      </c>
      <c r="L1554" t="s">
        <v>418</v>
      </c>
      <c r="M1554" t="s">
        <v>39</v>
      </c>
      <c r="N1554" t="s">
        <v>18</v>
      </c>
      <c r="O1554">
        <v>15532.2</v>
      </c>
      <c r="P1554" t="s">
        <v>21</v>
      </c>
      <c r="Q1554">
        <v>8816.2000000000007</v>
      </c>
      <c r="R1554" s="16">
        <f>delivered_orders_table[[#This Row],[price]]*delivered_orders_table[[#This Row],[quantity]]</f>
        <v>17258</v>
      </c>
      <c r="V1554">
        <v>22608</v>
      </c>
    </row>
    <row r="1555" spans="1:22" hidden="1" x14ac:dyDescent="0.3">
      <c r="A1555">
        <v>18181586</v>
      </c>
      <c r="B1555">
        <v>334053</v>
      </c>
      <c r="C1555">
        <v>644536</v>
      </c>
      <c r="D1555">
        <v>18912</v>
      </c>
      <c r="E1555">
        <v>6716</v>
      </c>
      <c r="F1555">
        <v>1</v>
      </c>
      <c r="G1555">
        <v>0</v>
      </c>
      <c r="H1555">
        <v>0</v>
      </c>
      <c r="I1555" s="15">
        <v>45303</v>
      </c>
      <c r="J1555" s="11">
        <v>45303</v>
      </c>
      <c r="K1555">
        <v>6</v>
      </c>
      <c r="L1555" t="s">
        <v>408</v>
      </c>
      <c r="M1555" t="s">
        <v>39</v>
      </c>
      <c r="N1555" t="s">
        <v>15</v>
      </c>
      <c r="O1555">
        <v>18912</v>
      </c>
      <c r="P1555" t="s">
        <v>23</v>
      </c>
      <c r="Q1555">
        <v>12196</v>
      </c>
      <c r="R1555" s="16">
        <f>delivered_orders_table[[#This Row],[price]]*delivered_orders_table[[#This Row],[quantity]]</f>
        <v>18912</v>
      </c>
      <c r="V1555">
        <v>3317</v>
      </c>
    </row>
    <row r="1556" spans="1:22" hidden="1" x14ac:dyDescent="0.3">
      <c r="A1556">
        <v>77406294</v>
      </c>
      <c r="B1556">
        <v>246316</v>
      </c>
      <c r="C1556">
        <v>274809</v>
      </c>
      <c r="D1556">
        <v>16773</v>
      </c>
      <c r="E1556">
        <v>13689</v>
      </c>
      <c r="F1556">
        <v>1</v>
      </c>
      <c r="G1556">
        <v>838.65</v>
      </c>
      <c r="H1556">
        <v>5</v>
      </c>
      <c r="I1556" s="15">
        <v>45301</v>
      </c>
      <c r="J1556" s="11">
        <v>45301</v>
      </c>
      <c r="K1556">
        <v>1</v>
      </c>
      <c r="L1556" t="s">
        <v>442</v>
      </c>
      <c r="M1556" t="s">
        <v>39</v>
      </c>
      <c r="N1556" t="s">
        <v>152</v>
      </c>
      <c r="O1556">
        <v>15934.35</v>
      </c>
      <c r="P1556" t="s">
        <v>22</v>
      </c>
      <c r="Q1556">
        <v>2245.35</v>
      </c>
      <c r="R1556" s="16">
        <f>delivered_orders_table[[#This Row],[price]]*delivered_orders_table[[#This Row],[quantity]]</f>
        <v>16773</v>
      </c>
      <c r="V1556">
        <v>29484</v>
      </c>
    </row>
    <row r="1557" spans="1:22" hidden="1" x14ac:dyDescent="0.3">
      <c r="A1557">
        <v>54087376</v>
      </c>
      <c r="B1557">
        <v>246316</v>
      </c>
      <c r="C1557">
        <v>470804</v>
      </c>
      <c r="D1557">
        <v>6078</v>
      </c>
      <c r="E1557">
        <v>13689</v>
      </c>
      <c r="F1557">
        <v>1</v>
      </c>
      <c r="G1557">
        <v>0</v>
      </c>
      <c r="H1557">
        <v>0</v>
      </c>
      <c r="I1557" s="15">
        <v>45286</v>
      </c>
      <c r="J1557" s="11">
        <v>45286</v>
      </c>
      <c r="K1557">
        <v>6</v>
      </c>
      <c r="L1557" t="s">
        <v>46</v>
      </c>
      <c r="M1557" t="s">
        <v>39</v>
      </c>
      <c r="N1557" t="s">
        <v>17</v>
      </c>
      <c r="O1557">
        <v>6078</v>
      </c>
      <c r="P1557" t="s">
        <v>20</v>
      </c>
      <c r="Q1557">
        <v>-7611</v>
      </c>
      <c r="R1557" s="16">
        <f>delivered_orders_table[[#This Row],[price]]*delivered_orders_table[[#This Row],[quantity]]</f>
        <v>6078</v>
      </c>
      <c r="V1557">
        <v>22140</v>
      </c>
    </row>
    <row r="1558" spans="1:22" hidden="1" x14ac:dyDescent="0.3">
      <c r="A1558">
        <v>19913576</v>
      </c>
      <c r="B1558">
        <v>246316</v>
      </c>
      <c r="C1558">
        <v>388783</v>
      </c>
      <c r="D1558">
        <v>1891</v>
      </c>
      <c r="E1558">
        <v>13689</v>
      </c>
      <c r="F1558">
        <v>1</v>
      </c>
      <c r="G1558">
        <v>0</v>
      </c>
      <c r="H1558">
        <v>0</v>
      </c>
      <c r="I1558" s="15">
        <v>45317</v>
      </c>
      <c r="J1558" s="11">
        <v>45317</v>
      </c>
      <c r="K1558">
        <v>3</v>
      </c>
      <c r="L1558" t="s">
        <v>48</v>
      </c>
      <c r="M1558" t="s">
        <v>39</v>
      </c>
      <c r="N1558" t="s">
        <v>15</v>
      </c>
      <c r="O1558">
        <v>1891</v>
      </c>
      <c r="P1558" t="s">
        <v>23</v>
      </c>
      <c r="Q1558">
        <v>-11798</v>
      </c>
      <c r="R1558" s="16">
        <f>delivered_orders_table[[#This Row],[price]]*delivered_orders_table[[#This Row],[quantity]]</f>
        <v>1891</v>
      </c>
      <c r="V1558">
        <v>39210</v>
      </c>
    </row>
    <row r="1559" spans="1:22" hidden="1" x14ac:dyDescent="0.3">
      <c r="A1559">
        <v>19584466</v>
      </c>
      <c r="B1559">
        <v>246316</v>
      </c>
      <c r="C1559">
        <v>973422</v>
      </c>
      <c r="D1559">
        <v>13484</v>
      </c>
      <c r="E1559">
        <v>13689</v>
      </c>
      <c r="F1559">
        <v>1</v>
      </c>
      <c r="G1559">
        <v>674.2</v>
      </c>
      <c r="H1559">
        <v>5</v>
      </c>
      <c r="I1559" s="15">
        <v>45287</v>
      </c>
      <c r="J1559" s="11">
        <v>45287</v>
      </c>
      <c r="K1559">
        <v>7</v>
      </c>
      <c r="L1559" t="s">
        <v>524</v>
      </c>
      <c r="M1559" t="s">
        <v>39</v>
      </c>
      <c r="N1559" t="s">
        <v>16</v>
      </c>
      <c r="O1559">
        <v>12809.8</v>
      </c>
      <c r="P1559" t="s">
        <v>22</v>
      </c>
      <c r="Q1559">
        <v>-879.2</v>
      </c>
      <c r="R1559" s="16">
        <f>delivered_orders_table[[#This Row],[price]]*delivered_orders_table[[#This Row],[quantity]]</f>
        <v>13484</v>
      </c>
      <c r="V1559">
        <v>16078</v>
      </c>
    </row>
    <row r="1560" spans="1:22" hidden="1" x14ac:dyDescent="0.3">
      <c r="A1560">
        <v>66431351</v>
      </c>
      <c r="B1560">
        <v>246316</v>
      </c>
      <c r="C1560">
        <v>980009</v>
      </c>
      <c r="D1560">
        <v>2463</v>
      </c>
      <c r="E1560">
        <v>13689</v>
      </c>
      <c r="F1560">
        <v>1</v>
      </c>
      <c r="G1560">
        <v>0</v>
      </c>
      <c r="H1560">
        <v>0</v>
      </c>
      <c r="I1560" s="15">
        <v>45314</v>
      </c>
      <c r="J1560" s="11">
        <v>45314</v>
      </c>
      <c r="K1560">
        <v>2</v>
      </c>
      <c r="L1560" t="s">
        <v>368</v>
      </c>
      <c r="M1560" t="s">
        <v>39</v>
      </c>
      <c r="N1560" t="s">
        <v>15</v>
      </c>
      <c r="O1560">
        <v>2463</v>
      </c>
      <c r="P1560" t="s">
        <v>23</v>
      </c>
      <c r="Q1560">
        <v>-11226</v>
      </c>
      <c r="R1560" s="16">
        <f>delivered_orders_table[[#This Row],[price]]*delivered_orders_table[[#This Row],[quantity]]</f>
        <v>2463</v>
      </c>
      <c r="V1560">
        <v>8417</v>
      </c>
    </row>
    <row r="1561" spans="1:22" hidden="1" x14ac:dyDescent="0.3">
      <c r="A1561">
        <v>44999379</v>
      </c>
      <c r="B1561">
        <v>246316</v>
      </c>
      <c r="C1561">
        <v>790982</v>
      </c>
      <c r="D1561">
        <v>13009</v>
      </c>
      <c r="E1561">
        <v>13689</v>
      </c>
      <c r="F1561">
        <v>3</v>
      </c>
      <c r="G1561">
        <v>0</v>
      </c>
      <c r="H1561">
        <v>0</v>
      </c>
      <c r="I1561" s="15">
        <v>45313</v>
      </c>
      <c r="J1561" s="11">
        <v>45313</v>
      </c>
      <c r="K1561">
        <v>2</v>
      </c>
      <c r="L1561" t="s">
        <v>198</v>
      </c>
      <c r="M1561" t="s">
        <v>39</v>
      </c>
      <c r="N1561" t="s">
        <v>16</v>
      </c>
      <c r="O1561">
        <v>39027</v>
      </c>
      <c r="P1561" t="s">
        <v>23</v>
      </c>
      <c r="Q1561">
        <v>-2040</v>
      </c>
      <c r="R1561" s="16">
        <f>delivered_orders_table[[#This Row],[price]]*delivered_orders_table[[#This Row],[quantity]]</f>
        <v>39027</v>
      </c>
      <c r="V1561">
        <v>9595</v>
      </c>
    </row>
    <row r="1562" spans="1:22" hidden="1" x14ac:dyDescent="0.3">
      <c r="A1562">
        <v>89968863</v>
      </c>
      <c r="B1562">
        <v>872246</v>
      </c>
      <c r="C1562">
        <v>565004</v>
      </c>
      <c r="D1562">
        <v>10663</v>
      </c>
      <c r="E1562">
        <v>8679</v>
      </c>
      <c r="F1562">
        <v>1</v>
      </c>
      <c r="G1562">
        <v>1066.3</v>
      </c>
      <c r="H1562">
        <v>10</v>
      </c>
      <c r="I1562" s="15">
        <v>45292</v>
      </c>
      <c r="J1562" s="11">
        <v>45292</v>
      </c>
      <c r="K1562">
        <v>5</v>
      </c>
      <c r="L1562" t="s">
        <v>449</v>
      </c>
      <c r="M1562" t="s">
        <v>39</v>
      </c>
      <c r="N1562" t="s">
        <v>15</v>
      </c>
      <c r="O1562">
        <v>9596.7000000000007</v>
      </c>
      <c r="P1562" t="s">
        <v>21</v>
      </c>
      <c r="Q1562">
        <v>917.7</v>
      </c>
      <c r="R1562" s="16">
        <f>delivered_orders_table[[#This Row],[price]]*delivered_orders_table[[#This Row],[quantity]]</f>
        <v>10663</v>
      </c>
      <c r="V1562">
        <v>1824</v>
      </c>
    </row>
    <row r="1563" spans="1:22" hidden="1" x14ac:dyDescent="0.3">
      <c r="A1563">
        <v>85386435</v>
      </c>
      <c r="B1563">
        <v>872246</v>
      </c>
      <c r="C1563">
        <v>530738</v>
      </c>
      <c r="D1563">
        <v>11406</v>
      </c>
      <c r="E1563">
        <v>8679</v>
      </c>
      <c r="F1563">
        <v>1</v>
      </c>
      <c r="G1563">
        <v>0</v>
      </c>
      <c r="H1563">
        <v>0</v>
      </c>
      <c r="I1563" s="15">
        <v>45295</v>
      </c>
      <c r="J1563" s="11">
        <v>45295</v>
      </c>
      <c r="K1563">
        <v>3</v>
      </c>
      <c r="L1563" t="s">
        <v>319</v>
      </c>
      <c r="M1563" t="s">
        <v>39</v>
      </c>
      <c r="N1563" t="s">
        <v>15</v>
      </c>
      <c r="O1563">
        <v>11406</v>
      </c>
      <c r="P1563" t="s">
        <v>20</v>
      </c>
      <c r="Q1563">
        <v>2727</v>
      </c>
      <c r="R1563" s="16">
        <f>delivered_orders_table[[#This Row],[price]]*delivered_orders_table[[#This Row],[quantity]]</f>
        <v>11406</v>
      </c>
      <c r="V1563">
        <v>19954</v>
      </c>
    </row>
    <row r="1564" spans="1:22" hidden="1" x14ac:dyDescent="0.3">
      <c r="A1564">
        <v>58607028</v>
      </c>
      <c r="B1564">
        <v>872246</v>
      </c>
      <c r="C1564">
        <v>282300</v>
      </c>
      <c r="D1564">
        <v>3884</v>
      </c>
      <c r="E1564">
        <v>8679</v>
      </c>
      <c r="F1564">
        <v>3</v>
      </c>
      <c r="G1564">
        <v>0</v>
      </c>
      <c r="H1564">
        <v>0</v>
      </c>
      <c r="I1564" s="15">
        <v>45313</v>
      </c>
      <c r="J1564" s="11">
        <v>45313</v>
      </c>
      <c r="K1564">
        <v>5</v>
      </c>
      <c r="L1564" t="s">
        <v>488</v>
      </c>
      <c r="M1564" t="s">
        <v>39</v>
      </c>
      <c r="N1564" t="s">
        <v>15</v>
      </c>
      <c r="O1564">
        <v>11652</v>
      </c>
      <c r="P1564" t="s">
        <v>24</v>
      </c>
      <c r="Q1564">
        <v>-14385</v>
      </c>
      <c r="R1564" s="16">
        <f>delivered_orders_table[[#This Row],[price]]*delivered_orders_table[[#This Row],[quantity]]</f>
        <v>11652</v>
      </c>
      <c r="V1564">
        <v>8258</v>
      </c>
    </row>
    <row r="1565" spans="1:22" hidden="1" x14ac:dyDescent="0.3">
      <c r="A1565">
        <v>42472386</v>
      </c>
      <c r="B1565">
        <v>872246</v>
      </c>
      <c r="C1565">
        <v>538756</v>
      </c>
      <c r="D1565">
        <v>10985</v>
      </c>
      <c r="E1565">
        <v>8679</v>
      </c>
      <c r="F1565">
        <v>2</v>
      </c>
      <c r="G1565">
        <v>2197</v>
      </c>
      <c r="H1565">
        <v>10</v>
      </c>
      <c r="I1565" s="15">
        <v>45313</v>
      </c>
      <c r="J1565" s="11">
        <v>45313</v>
      </c>
      <c r="K1565">
        <v>6</v>
      </c>
      <c r="L1565" t="s">
        <v>243</v>
      </c>
      <c r="M1565" t="s">
        <v>39</v>
      </c>
      <c r="N1565" t="s">
        <v>16</v>
      </c>
      <c r="O1565">
        <v>19773</v>
      </c>
      <c r="P1565" t="s">
        <v>21</v>
      </c>
      <c r="Q1565">
        <v>2415</v>
      </c>
      <c r="R1565" s="16">
        <f>delivered_orders_table[[#This Row],[price]]*delivered_orders_table[[#This Row],[quantity]]</f>
        <v>21970</v>
      </c>
      <c r="V1565">
        <v>1079</v>
      </c>
    </row>
    <row r="1566" spans="1:22" hidden="1" x14ac:dyDescent="0.3">
      <c r="A1566">
        <v>76319264</v>
      </c>
      <c r="B1566">
        <v>872246</v>
      </c>
      <c r="C1566">
        <v>660030</v>
      </c>
      <c r="D1566">
        <v>14053</v>
      </c>
      <c r="E1566">
        <v>8679</v>
      </c>
      <c r="F1566">
        <v>2</v>
      </c>
      <c r="G1566">
        <v>4215.8999999999996</v>
      </c>
      <c r="H1566">
        <v>15</v>
      </c>
      <c r="I1566" s="15">
        <v>45302</v>
      </c>
      <c r="J1566" s="11">
        <v>45302</v>
      </c>
      <c r="K1566">
        <v>5</v>
      </c>
      <c r="L1566" t="s">
        <v>52</v>
      </c>
      <c r="M1566" t="s">
        <v>39</v>
      </c>
      <c r="N1566" t="s">
        <v>15</v>
      </c>
      <c r="O1566">
        <v>23890.1</v>
      </c>
      <c r="P1566" t="s">
        <v>21</v>
      </c>
      <c r="Q1566">
        <v>6532.1</v>
      </c>
      <c r="R1566" s="16">
        <f>delivered_orders_table[[#This Row],[price]]*delivered_orders_table[[#This Row],[quantity]]</f>
        <v>28106</v>
      </c>
      <c r="V1566">
        <v>22662</v>
      </c>
    </row>
    <row r="1567" spans="1:22" hidden="1" x14ac:dyDescent="0.3">
      <c r="A1567">
        <v>40667888</v>
      </c>
      <c r="B1567">
        <v>872246</v>
      </c>
      <c r="C1567">
        <v>694580</v>
      </c>
      <c r="D1567">
        <v>12053</v>
      </c>
      <c r="E1567">
        <v>8679</v>
      </c>
      <c r="F1567">
        <v>1</v>
      </c>
      <c r="G1567">
        <v>1807.95</v>
      </c>
      <c r="H1567">
        <v>15</v>
      </c>
      <c r="I1567" s="15">
        <v>45298</v>
      </c>
      <c r="J1567" s="11">
        <v>45298</v>
      </c>
      <c r="K1567">
        <v>6</v>
      </c>
      <c r="L1567" t="s">
        <v>202</v>
      </c>
      <c r="M1567" t="s">
        <v>39</v>
      </c>
      <c r="N1567" t="s">
        <v>16</v>
      </c>
      <c r="O1567">
        <v>10245.049999999999</v>
      </c>
      <c r="P1567" t="s">
        <v>23</v>
      </c>
      <c r="Q1567">
        <v>1566.05</v>
      </c>
      <c r="R1567" s="16">
        <f>delivered_orders_table[[#This Row],[price]]*delivered_orders_table[[#This Row],[quantity]]</f>
        <v>12053</v>
      </c>
      <c r="V1567">
        <v>14518</v>
      </c>
    </row>
    <row r="1568" spans="1:22" hidden="1" x14ac:dyDescent="0.3">
      <c r="A1568">
        <v>22257687</v>
      </c>
      <c r="B1568">
        <v>872246</v>
      </c>
      <c r="C1568">
        <v>699704</v>
      </c>
      <c r="D1568">
        <v>1845</v>
      </c>
      <c r="E1568">
        <v>8679</v>
      </c>
      <c r="F1568">
        <v>2</v>
      </c>
      <c r="G1568">
        <v>184.5</v>
      </c>
      <c r="H1568">
        <v>5</v>
      </c>
      <c r="I1568" s="15">
        <v>45305</v>
      </c>
      <c r="J1568" s="11">
        <v>45305</v>
      </c>
      <c r="K1568">
        <v>2</v>
      </c>
      <c r="L1568" t="s">
        <v>52</v>
      </c>
      <c r="M1568" t="s">
        <v>39</v>
      </c>
      <c r="N1568" t="s">
        <v>15</v>
      </c>
      <c r="O1568">
        <v>3505.5</v>
      </c>
      <c r="P1568" t="s">
        <v>21</v>
      </c>
      <c r="Q1568">
        <v>-13852.5</v>
      </c>
      <c r="R1568" s="16">
        <f>delivered_orders_table[[#This Row],[price]]*delivered_orders_table[[#This Row],[quantity]]</f>
        <v>3690</v>
      </c>
      <c r="V1568">
        <v>51150</v>
      </c>
    </row>
    <row r="1569" spans="1:22" hidden="1" x14ac:dyDescent="0.3">
      <c r="A1569">
        <v>93303777</v>
      </c>
      <c r="B1569">
        <v>872246</v>
      </c>
      <c r="C1569">
        <v>439303</v>
      </c>
      <c r="D1569">
        <v>4628</v>
      </c>
      <c r="E1569">
        <v>8679</v>
      </c>
      <c r="F1569">
        <v>1</v>
      </c>
      <c r="G1569">
        <v>0</v>
      </c>
      <c r="H1569">
        <v>0</v>
      </c>
      <c r="I1569" s="15">
        <v>45298</v>
      </c>
      <c r="J1569" s="11">
        <v>45298</v>
      </c>
      <c r="K1569">
        <v>6</v>
      </c>
      <c r="L1569" t="s">
        <v>202</v>
      </c>
      <c r="M1569" t="s">
        <v>39</v>
      </c>
      <c r="N1569" t="s">
        <v>15</v>
      </c>
      <c r="O1569">
        <v>4628</v>
      </c>
      <c r="P1569" t="s">
        <v>23</v>
      </c>
      <c r="Q1569">
        <v>-4051</v>
      </c>
      <c r="R1569" s="16">
        <f>delivered_orders_table[[#This Row],[price]]*delivered_orders_table[[#This Row],[quantity]]</f>
        <v>4628</v>
      </c>
      <c r="V1569">
        <v>6323</v>
      </c>
    </row>
    <row r="1570" spans="1:22" hidden="1" x14ac:dyDescent="0.3">
      <c r="A1570">
        <v>19121552</v>
      </c>
      <c r="B1570">
        <v>872246</v>
      </c>
      <c r="C1570">
        <v>962398</v>
      </c>
      <c r="D1570">
        <v>12057</v>
      </c>
      <c r="E1570">
        <v>8679</v>
      </c>
      <c r="F1570">
        <v>1</v>
      </c>
      <c r="G1570">
        <v>0</v>
      </c>
      <c r="H1570">
        <v>0</v>
      </c>
      <c r="I1570" s="15">
        <v>45308</v>
      </c>
      <c r="J1570" s="11">
        <v>45308</v>
      </c>
      <c r="K1570">
        <v>7</v>
      </c>
      <c r="L1570" t="s">
        <v>198</v>
      </c>
      <c r="M1570" t="s">
        <v>39</v>
      </c>
      <c r="N1570" t="s">
        <v>16</v>
      </c>
      <c r="O1570">
        <v>12057</v>
      </c>
      <c r="P1570" t="s">
        <v>20</v>
      </c>
      <c r="Q1570">
        <v>3378</v>
      </c>
      <c r="R1570" s="16">
        <f>delivered_orders_table[[#This Row],[price]]*delivered_orders_table[[#This Row],[quantity]]</f>
        <v>12057</v>
      </c>
      <c r="V1570">
        <v>13314</v>
      </c>
    </row>
    <row r="1571" spans="1:22" hidden="1" x14ac:dyDescent="0.3">
      <c r="A1571">
        <v>82445335</v>
      </c>
      <c r="B1571">
        <v>207473</v>
      </c>
      <c r="C1571">
        <v>420939</v>
      </c>
      <c r="D1571">
        <v>11168</v>
      </c>
      <c r="E1571">
        <v>7043</v>
      </c>
      <c r="F1571">
        <v>2</v>
      </c>
      <c r="G1571">
        <v>0</v>
      </c>
      <c r="H1571">
        <v>0</v>
      </c>
      <c r="I1571" s="15">
        <v>45308</v>
      </c>
      <c r="J1571" s="11">
        <v>45308</v>
      </c>
      <c r="K1571">
        <v>7</v>
      </c>
      <c r="L1571" t="s">
        <v>198</v>
      </c>
      <c r="M1571" t="s">
        <v>39</v>
      </c>
      <c r="N1571" t="s">
        <v>152</v>
      </c>
      <c r="O1571">
        <v>22336</v>
      </c>
      <c r="P1571" t="s">
        <v>23</v>
      </c>
      <c r="Q1571">
        <v>8250</v>
      </c>
      <c r="R1571" s="16">
        <f>delivered_orders_table[[#This Row],[price]]*delivered_orders_table[[#This Row],[quantity]]</f>
        <v>22336</v>
      </c>
      <c r="V1571">
        <v>9190</v>
      </c>
    </row>
    <row r="1572" spans="1:22" hidden="1" x14ac:dyDescent="0.3">
      <c r="A1572">
        <v>63448727</v>
      </c>
      <c r="B1572">
        <v>207473</v>
      </c>
      <c r="C1572">
        <v>946606</v>
      </c>
      <c r="D1572">
        <v>11577</v>
      </c>
      <c r="E1572">
        <v>7043</v>
      </c>
      <c r="F1572">
        <v>2</v>
      </c>
      <c r="G1572">
        <v>3473.1</v>
      </c>
      <c r="H1572">
        <v>15</v>
      </c>
      <c r="I1572" s="15">
        <v>45295</v>
      </c>
      <c r="J1572" s="11">
        <v>45295</v>
      </c>
      <c r="K1572">
        <v>3</v>
      </c>
      <c r="L1572" t="s">
        <v>319</v>
      </c>
      <c r="M1572" t="s">
        <v>39</v>
      </c>
      <c r="N1572" t="s">
        <v>16</v>
      </c>
      <c r="O1572">
        <v>19680.900000000001</v>
      </c>
      <c r="P1572" t="s">
        <v>23</v>
      </c>
      <c r="Q1572">
        <v>5594.9</v>
      </c>
      <c r="R1572" s="16">
        <f>delivered_orders_table[[#This Row],[price]]*delivered_orders_table[[#This Row],[quantity]]</f>
        <v>23154</v>
      </c>
      <c r="V1572">
        <v>56454</v>
      </c>
    </row>
    <row r="1573" spans="1:22" hidden="1" x14ac:dyDescent="0.3">
      <c r="A1573">
        <v>68754920</v>
      </c>
      <c r="B1573">
        <v>207473</v>
      </c>
      <c r="C1573">
        <v>556160</v>
      </c>
      <c r="D1573">
        <v>13060</v>
      </c>
      <c r="E1573">
        <v>7043</v>
      </c>
      <c r="F1573">
        <v>1</v>
      </c>
      <c r="G1573">
        <v>1306</v>
      </c>
      <c r="H1573">
        <v>10</v>
      </c>
      <c r="I1573" s="15">
        <v>45288</v>
      </c>
      <c r="J1573" s="11">
        <v>45288</v>
      </c>
      <c r="K1573">
        <v>4</v>
      </c>
      <c r="L1573" t="s">
        <v>46</v>
      </c>
      <c r="M1573" t="s">
        <v>39</v>
      </c>
      <c r="N1573" t="s">
        <v>16</v>
      </c>
      <c r="O1573">
        <v>11754</v>
      </c>
      <c r="P1573" t="s">
        <v>24</v>
      </c>
      <c r="Q1573">
        <v>4711</v>
      </c>
      <c r="R1573" s="16">
        <f>delivered_orders_table[[#This Row],[price]]*delivered_orders_table[[#This Row],[quantity]]</f>
        <v>13060</v>
      </c>
      <c r="V1573">
        <v>14448</v>
      </c>
    </row>
    <row r="1574" spans="1:22" hidden="1" x14ac:dyDescent="0.3">
      <c r="A1574">
        <v>75184410</v>
      </c>
      <c r="B1574">
        <v>207473</v>
      </c>
      <c r="C1574">
        <v>745940</v>
      </c>
      <c r="D1574">
        <v>13889</v>
      </c>
      <c r="E1574">
        <v>7043</v>
      </c>
      <c r="F1574">
        <v>1</v>
      </c>
      <c r="G1574">
        <v>1388.9</v>
      </c>
      <c r="H1574">
        <v>10</v>
      </c>
      <c r="I1574" s="15">
        <v>45295</v>
      </c>
      <c r="J1574" s="11">
        <v>45295</v>
      </c>
      <c r="K1574">
        <v>7</v>
      </c>
      <c r="L1574" t="s">
        <v>442</v>
      </c>
      <c r="M1574" t="s">
        <v>39</v>
      </c>
      <c r="N1574" t="s">
        <v>15</v>
      </c>
      <c r="O1574">
        <v>12500.1</v>
      </c>
      <c r="P1574" t="s">
        <v>21</v>
      </c>
      <c r="Q1574">
        <v>5457.1</v>
      </c>
      <c r="R1574" s="16">
        <f>delivered_orders_table[[#This Row],[price]]*delivered_orders_table[[#This Row],[quantity]]</f>
        <v>13889</v>
      </c>
      <c r="V1574">
        <v>1922</v>
      </c>
    </row>
    <row r="1575" spans="1:22" hidden="1" x14ac:dyDescent="0.3">
      <c r="A1575">
        <v>43859311</v>
      </c>
      <c r="B1575">
        <v>207473</v>
      </c>
      <c r="C1575">
        <v>500441</v>
      </c>
      <c r="D1575">
        <v>6707</v>
      </c>
      <c r="E1575">
        <v>7043</v>
      </c>
      <c r="F1575">
        <v>1</v>
      </c>
      <c r="G1575">
        <v>0</v>
      </c>
      <c r="H1575">
        <v>0</v>
      </c>
      <c r="I1575" s="15">
        <v>45301</v>
      </c>
      <c r="J1575" s="11">
        <v>45301</v>
      </c>
      <c r="K1575">
        <v>4</v>
      </c>
      <c r="L1575" t="s">
        <v>473</v>
      </c>
      <c r="M1575" t="s">
        <v>39</v>
      </c>
      <c r="N1575" t="s">
        <v>16</v>
      </c>
      <c r="O1575">
        <v>6707</v>
      </c>
      <c r="P1575" t="s">
        <v>23</v>
      </c>
      <c r="Q1575">
        <v>-336</v>
      </c>
      <c r="R1575" s="16">
        <f>delivered_orders_table[[#This Row],[price]]*delivered_orders_table[[#This Row],[quantity]]</f>
        <v>6707</v>
      </c>
      <c r="V1575">
        <v>5493</v>
      </c>
    </row>
    <row r="1576" spans="1:22" hidden="1" x14ac:dyDescent="0.3">
      <c r="A1576">
        <v>92747827</v>
      </c>
      <c r="B1576">
        <v>809570</v>
      </c>
      <c r="C1576">
        <v>420989</v>
      </c>
      <c r="D1576">
        <v>6058</v>
      </c>
      <c r="E1576">
        <v>10780</v>
      </c>
      <c r="F1576">
        <v>3</v>
      </c>
      <c r="G1576">
        <v>2726.1</v>
      </c>
      <c r="H1576">
        <v>15</v>
      </c>
      <c r="I1576" s="15">
        <v>45287</v>
      </c>
      <c r="J1576" s="11">
        <v>45287</v>
      </c>
      <c r="K1576">
        <v>6</v>
      </c>
      <c r="L1576" t="s">
        <v>448</v>
      </c>
      <c r="M1576" t="s">
        <v>39</v>
      </c>
      <c r="N1576" t="s">
        <v>16</v>
      </c>
      <c r="O1576">
        <v>15447.9</v>
      </c>
      <c r="P1576" t="s">
        <v>20</v>
      </c>
      <c r="Q1576">
        <v>-16892.099999999999</v>
      </c>
      <c r="R1576" s="16">
        <f>delivered_orders_table[[#This Row],[price]]*delivered_orders_table[[#This Row],[quantity]]</f>
        <v>18174</v>
      </c>
      <c r="V1576">
        <v>4158</v>
      </c>
    </row>
    <row r="1577" spans="1:22" hidden="1" x14ac:dyDescent="0.3">
      <c r="A1577">
        <v>35878707</v>
      </c>
      <c r="B1577">
        <v>809570</v>
      </c>
      <c r="C1577">
        <v>690795</v>
      </c>
      <c r="D1577">
        <v>19251</v>
      </c>
      <c r="E1577">
        <v>10780</v>
      </c>
      <c r="F1577">
        <v>2</v>
      </c>
      <c r="G1577">
        <v>3850.2</v>
      </c>
      <c r="H1577">
        <v>10</v>
      </c>
      <c r="I1577" s="15">
        <v>45309</v>
      </c>
      <c r="J1577" s="11">
        <v>45309</v>
      </c>
      <c r="K1577">
        <v>2</v>
      </c>
      <c r="L1577" t="s">
        <v>367</v>
      </c>
      <c r="M1577" t="s">
        <v>39</v>
      </c>
      <c r="N1577" t="s">
        <v>16</v>
      </c>
      <c r="O1577">
        <v>34651.800000000003</v>
      </c>
      <c r="P1577" t="s">
        <v>23</v>
      </c>
      <c r="Q1577">
        <v>13091.8</v>
      </c>
      <c r="R1577" s="16">
        <f>delivered_orders_table[[#This Row],[price]]*delivered_orders_table[[#This Row],[quantity]]</f>
        <v>38502</v>
      </c>
      <c r="V1577">
        <v>2262</v>
      </c>
    </row>
    <row r="1578" spans="1:22" hidden="1" x14ac:dyDescent="0.3">
      <c r="A1578">
        <v>73297813</v>
      </c>
      <c r="B1578">
        <v>809570</v>
      </c>
      <c r="C1578">
        <v>219524</v>
      </c>
      <c r="D1578">
        <v>17491</v>
      </c>
      <c r="E1578">
        <v>10780</v>
      </c>
      <c r="F1578">
        <v>3</v>
      </c>
      <c r="G1578">
        <v>2623.65</v>
      </c>
      <c r="H1578">
        <v>5</v>
      </c>
      <c r="I1578" s="15">
        <v>45291</v>
      </c>
      <c r="J1578" s="11">
        <v>45291</v>
      </c>
      <c r="K1578">
        <v>7</v>
      </c>
      <c r="L1578" t="s">
        <v>319</v>
      </c>
      <c r="M1578" t="s">
        <v>39</v>
      </c>
      <c r="N1578" t="s">
        <v>17</v>
      </c>
      <c r="O1578">
        <v>49849.35</v>
      </c>
      <c r="P1578" t="s">
        <v>21</v>
      </c>
      <c r="Q1578">
        <v>17509.349999999999</v>
      </c>
      <c r="R1578" s="16">
        <f>delivered_orders_table[[#This Row],[price]]*delivered_orders_table[[#This Row],[quantity]]</f>
        <v>52473</v>
      </c>
      <c r="V1578">
        <v>29344</v>
      </c>
    </row>
    <row r="1579" spans="1:22" hidden="1" x14ac:dyDescent="0.3">
      <c r="A1579">
        <v>21828592</v>
      </c>
      <c r="B1579">
        <v>809570</v>
      </c>
      <c r="C1579">
        <v>666453</v>
      </c>
      <c r="D1579">
        <v>889</v>
      </c>
      <c r="E1579">
        <v>10780</v>
      </c>
      <c r="F1579">
        <v>1</v>
      </c>
      <c r="G1579">
        <v>44.45</v>
      </c>
      <c r="H1579">
        <v>5</v>
      </c>
      <c r="I1579" s="15">
        <v>45296</v>
      </c>
      <c r="J1579" s="11">
        <v>45296</v>
      </c>
      <c r="K1579">
        <v>4</v>
      </c>
      <c r="L1579" t="s">
        <v>51</v>
      </c>
      <c r="M1579" t="s">
        <v>39</v>
      </c>
      <c r="N1579" t="s">
        <v>17</v>
      </c>
      <c r="O1579">
        <v>844.55</v>
      </c>
      <c r="P1579" t="s">
        <v>21</v>
      </c>
      <c r="Q1579">
        <v>-9935.4500000000007</v>
      </c>
      <c r="R1579" s="16">
        <f>delivered_orders_table[[#This Row],[price]]*delivered_orders_table[[#This Row],[quantity]]</f>
        <v>889</v>
      </c>
      <c r="V1579">
        <v>10984</v>
      </c>
    </row>
    <row r="1580" spans="1:22" hidden="1" x14ac:dyDescent="0.3">
      <c r="A1580">
        <v>60015814</v>
      </c>
      <c r="B1580">
        <v>809570</v>
      </c>
      <c r="C1580">
        <v>272187</v>
      </c>
      <c r="D1580">
        <v>6616</v>
      </c>
      <c r="E1580">
        <v>10780</v>
      </c>
      <c r="F1580">
        <v>1</v>
      </c>
      <c r="G1580">
        <v>0</v>
      </c>
      <c r="H1580">
        <v>0</v>
      </c>
      <c r="I1580" s="15">
        <v>45295</v>
      </c>
      <c r="J1580" s="11">
        <v>45295</v>
      </c>
      <c r="K1580">
        <v>3</v>
      </c>
      <c r="L1580" t="s">
        <v>319</v>
      </c>
      <c r="M1580" t="s">
        <v>39</v>
      </c>
      <c r="N1580" t="s">
        <v>18</v>
      </c>
      <c r="O1580">
        <v>6616</v>
      </c>
      <c r="P1580" t="s">
        <v>22</v>
      </c>
      <c r="Q1580">
        <v>-4164</v>
      </c>
      <c r="R1580" s="16">
        <f>delivered_orders_table[[#This Row],[price]]*delivered_orders_table[[#This Row],[quantity]]</f>
        <v>6616</v>
      </c>
      <c r="V1580">
        <v>11178</v>
      </c>
    </row>
    <row r="1581" spans="1:22" hidden="1" x14ac:dyDescent="0.3">
      <c r="A1581">
        <v>76669607</v>
      </c>
      <c r="B1581">
        <v>809570</v>
      </c>
      <c r="C1581">
        <v>215440</v>
      </c>
      <c r="D1581">
        <v>2011</v>
      </c>
      <c r="E1581">
        <v>10780</v>
      </c>
      <c r="F1581">
        <v>2</v>
      </c>
      <c r="G1581">
        <v>0</v>
      </c>
      <c r="H1581">
        <v>0</v>
      </c>
      <c r="I1581" s="15">
        <v>45304</v>
      </c>
      <c r="J1581" s="11">
        <v>45304</v>
      </c>
      <c r="K1581">
        <v>5</v>
      </c>
      <c r="L1581" t="s">
        <v>408</v>
      </c>
      <c r="M1581" t="s">
        <v>39</v>
      </c>
      <c r="N1581" t="s">
        <v>15</v>
      </c>
      <c r="O1581">
        <v>4022</v>
      </c>
      <c r="P1581" t="s">
        <v>23</v>
      </c>
      <c r="Q1581">
        <v>-17538</v>
      </c>
      <c r="R1581" s="16">
        <f>delivered_orders_table[[#This Row],[price]]*delivered_orders_table[[#This Row],[quantity]]</f>
        <v>4022</v>
      </c>
      <c r="V1581">
        <v>2342</v>
      </c>
    </row>
    <row r="1582" spans="1:22" hidden="1" x14ac:dyDescent="0.3">
      <c r="A1582">
        <v>52501540</v>
      </c>
      <c r="B1582">
        <v>809570</v>
      </c>
      <c r="C1582">
        <v>810948</v>
      </c>
      <c r="D1582">
        <v>10533</v>
      </c>
      <c r="E1582">
        <v>10780</v>
      </c>
      <c r="F1582">
        <v>1</v>
      </c>
      <c r="G1582">
        <v>526.65</v>
      </c>
      <c r="H1582">
        <v>5</v>
      </c>
      <c r="I1582" s="15">
        <v>45302</v>
      </c>
      <c r="J1582" s="11">
        <v>45302</v>
      </c>
      <c r="K1582">
        <v>7</v>
      </c>
      <c r="L1582" t="s">
        <v>408</v>
      </c>
      <c r="M1582" t="s">
        <v>39</v>
      </c>
      <c r="N1582" t="s">
        <v>16</v>
      </c>
      <c r="O1582">
        <v>10006.35</v>
      </c>
      <c r="P1582" t="s">
        <v>22</v>
      </c>
      <c r="Q1582">
        <v>-773.65</v>
      </c>
      <c r="R1582" s="16">
        <f>delivered_orders_table[[#This Row],[price]]*delivered_orders_table[[#This Row],[quantity]]</f>
        <v>10533</v>
      </c>
      <c r="V1582">
        <v>30396</v>
      </c>
    </row>
    <row r="1583" spans="1:22" hidden="1" x14ac:dyDescent="0.3">
      <c r="A1583">
        <v>31009452</v>
      </c>
      <c r="B1583">
        <v>809570</v>
      </c>
      <c r="C1583">
        <v>332552</v>
      </c>
      <c r="D1583">
        <v>8735</v>
      </c>
      <c r="E1583">
        <v>10780</v>
      </c>
      <c r="F1583">
        <v>1</v>
      </c>
      <c r="G1583">
        <v>436.75</v>
      </c>
      <c r="H1583">
        <v>5</v>
      </c>
      <c r="I1583" s="15">
        <v>45296</v>
      </c>
      <c r="J1583" s="11">
        <v>45296</v>
      </c>
      <c r="K1583">
        <v>3</v>
      </c>
      <c r="L1583" t="s">
        <v>102</v>
      </c>
      <c r="M1583" t="s">
        <v>39</v>
      </c>
      <c r="N1583" t="s">
        <v>15</v>
      </c>
      <c r="O1583">
        <v>8298.25</v>
      </c>
      <c r="P1583" t="s">
        <v>23</v>
      </c>
      <c r="Q1583">
        <v>-2481.75</v>
      </c>
      <c r="R1583" s="16">
        <f>delivered_orders_table[[#This Row],[price]]*delivered_orders_table[[#This Row],[quantity]]</f>
        <v>8735</v>
      </c>
      <c r="V1583">
        <v>41612</v>
      </c>
    </row>
    <row r="1584" spans="1:22" hidden="1" x14ac:dyDescent="0.3">
      <c r="A1584">
        <v>85958181</v>
      </c>
      <c r="B1584">
        <v>809570</v>
      </c>
      <c r="C1584">
        <v>405587</v>
      </c>
      <c r="D1584">
        <v>18568</v>
      </c>
      <c r="E1584">
        <v>10780</v>
      </c>
      <c r="F1584">
        <v>1</v>
      </c>
      <c r="G1584">
        <v>0</v>
      </c>
      <c r="H1584">
        <v>0</v>
      </c>
      <c r="I1584" s="15">
        <v>45292</v>
      </c>
      <c r="J1584" s="11">
        <v>45292</v>
      </c>
      <c r="K1584">
        <v>3</v>
      </c>
      <c r="L1584" t="s">
        <v>418</v>
      </c>
      <c r="M1584" t="s">
        <v>39</v>
      </c>
      <c r="N1584" t="s">
        <v>16</v>
      </c>
      <c r="O1584">
        <v>18568</v>
      </c>
      <c r="P1584" t="s">
        <v>21</v>
      </c>
      <c r="Q1584">
        <v>7788</v>
      </c>
      <c r="R1584" s="16">
        <f>delivered_orders_table[[#This Row],[price]]*delivered_orders_table[[#This Row],[quantity]]</f>
        <v>18568</v>
      </c>
      <c r="V1584">
        <v>3714</v>
      </c>
    </row>
    <row r="1585" spans="1:22" x14ac:dyDescent="0.3">
      <c r="A1585">
        <v>91547054</v>
      </c>
      <c r="B1585">
        <v>876646</v>
      </c>
      <c r="C1585">
        <v>777321</v>
      </c>
      <c r="D1585">
        <v>15046</v>
      </c>
      <c r="E1585">
        <v>14603</v>
      </c>
      <c r="F1585">
        <v>2</v>
      </c>
      <c r="G1585">
        <v>4513.8</v>
      </c>
      <c r="H1585">
        <v>15</v>
      </c>
      <c r="I1585" s="15">
        <v>45302</v>
      </c>
      <c r="J1585" s="11">
        <v>45302</v>
      </c>
      <c r="K1585">
        <v>3</v>
      </c>
      <c r="L1585" t="s">
        <v>473</v>
      </c>
      <c r="M1585" t="s">
        <v>39</v>
      </c>
      <c r="N1585" t="s">
        <v>16</v>
      </c>
      <c r="O1585">
        <v>25578.2</v>
      </c>
      <c r="P1585" t="s">
        <v>23</v>
      </c>
      <c r="Q1585">
        <v>-3627.8</v>
      </c>
      <c r="R1585" s="16">
        <f>delivered_orders_table[[#This Row],[price]]*delivered_orders_table[[#This Row],[quantity]]</f>
        <v>30092</v>
      </c>
      <c r="V1585">
        <v>11047</v>
      </c>
    </row>
    <row r="1586" spans="1:22" x14ac:dyDescent="0.3">
      <c r="A1586">
        <v>59737181</v>
      </c>
      <c r="B1586">
        <v>876646</v>
      </c>
      <c r="C1586">
        <v>954388</v>
      </c>
      <c r="D1586">
        <v>18630</v>
      </c>
      <c r="E1586">
        <v>14603</v>
      </c>
      <c r="F1586">
        <v>1</v>
      </c>
      <c r="G1586">
        <v>0</v>
      </c>
      <c r="H1586">
        <v>0</v>
      </c>
      <c r="I1586" s="15">
        <v>45312</v>
      </c>
      <c r="J1586" s="11">
        <v>45312</v>
      </c>
      <c r="K1586">
        <v>1</v>
      </c>
      <c r="L1586" t="s">
        <v>215</v>
      </c>
      <c r="M1586" t="s">
        <v>39</v>
      </c>
      <c r="N1586" t="s">
        <v>15</v>
      </c>
      <c r="O1586">
        <v>18630</v>
      </c>
      <c r="P1586" t="s">
        <v>23</v>
      </c>
      <c r="Q1586">
        <v>4027</v>
      </c>
      <c r="R1586" s="16">
        <f>delivered_orders_table[[#This Row],[price]]*delivered_orders_table[[#This Row],[quantity]]</f>
        <v>18630</v>
      </c>
      <c r="V1586">
        <v>13048</v>
      </c>
    </row>
    <row r="1587" spans="1:22" x14ac:dyDescent="0.3">
      <c r="A1587">
        <v>56600900</v>
      </c>
      <c r="B1587">
        <v>876646</v>
      </c>
      <c r="C1587">
        <v>967979</v>
      </c>
      <c r="D1587">
        <v>1675</v>
      </c>
      <c r="E1587">
        <v>14603</v>
      </c>
      <c r="F1587">
        <v>2</v>
      </c>
      <c r="G1587">
        <v>0</v>
      </c>
      <c r="H1587">
        <v>0</v>
      </c>
      <c r="I1587" s="15">
        <v>45298</v>
      </c>
      <c r="J1587" s="11">
        <v>45298</v>
      </c>
      <c r="K1587">
        <v>7</v>
      </c>
      <c r="L1587" t="s">
        <v>473</v>
      </c>
      <c r="M1587" t="s">
        <v>39</v>
      </c>
      <c r="N1587" t="s">
        <v>16</v>
      </c>
      <c r="O1587">
        <v>3350</v>
      </c>
      <c r="P1587" t="s">
        <v>21</v>
      </c>
      <c r="Q1587">
        <v>-25856</v>
      </c>
      <c r="R1587" s="16">
        <f>delivered_orders_table[[#This Row],[price]]*delivered_orders_table[[#This Row],[quantity]]</f>
        <v>3350</v>
      </c>
      <c r="V1587">
        <v>22202</v>
      </c>
    </row>
    <row r="1588" spans="1:22" x14ac:dyDescent="0.3">
      <c r="A1588">
        <v>93131979</v>
      </c>
      <c r="B1588">
        <v>876646</v>
      </c>
      <c r="C1588">
        <v>514985</v>
      </c>
      <c r="D1588">
        <v>10992</v>
      </c>
      <c r="E1588">
        <v>14603</v>
      </c>
      <c r="F1588">
        <v>1</v>
      </c>
      <c r="G1588">
        <v>0</v>
      </c>
      <c r="H1588">
        <v>0</v>
      </c>
      <c r="I1588" s="15">
        <v>45320</v>
      </c>
      <c r="J1588" s="11">
        <v>45320</v>
      </c>
      <c r="K1588">
        <v>2</v>
      </c>
      <c r="L1588" t="s">
        <v>49</v>
      </c>
      <c r="M1588" t="s">
        <v>39</v>
      </c>
      <c r="N1588" t="s">
        <v>16</v>
      </c>
      <c r="O1588">
        <v>10992</v>
      </c>
      <c r="P1588" t="s">
        <v>20</v>
      </c>
      <c r="Q1588">
        <v>-3611</v>
      </c>
      <c r="R1588" s="16">
        <f>delivered_orders_table[[#This Row],[price]]*delivered_orders_table[[#This Row],[quantity]]</f>
        <v>10992</v>
      </c>
      <c r="V1588">
        <v>8890</v>
      </c>
    </row>
    <row r="1589" spans="1:22" hidden="1" x14ac:dyDescent="0.3">
      <c r="A1589">
        <v>77215278</v>
      </c>
      <c r="B1589">
        <v>671858</v>
      </c>
      <c r="C1589">
        <v>914703</v>
      </c>
      <c r="D1589">
        <v>2729</v>
      </c>
      <c r="E1589">
        <v>5308</v>
      </c>
      <c r="F1589">
        <v>1</v>
      </c>
      <c r="G1589">
        <v>0</v>
      </c>
      <c r="H1589">
        <v>0</v>
      </c>
      <c r="I1589" s="15">
        <v>45314</v>
      </c>
      <c r="J1589" s="11">
        <v>45314</v>
      </c>
      <c r="K1589">
        <v>5</v>
      </c>
      <c r="L1589" t="s">
        <v>243</v>
      </c>
      <c r="M1589" t="s">
        <v>39</v>
      </c>
      <c r="N1589" t="s">
        <v>16</v>
      </c>
      <c r="O1589">
        <v>2729</v>
      </c>
      <c r="P1589" t="s">
        <v>20</v>
      </c>
      <c r="Q1589">
        <v>-2579</v>
      </c>
      <c r="R1589" s="16">
        <f>delivered_orders_table[[#This Row],[price]]*delivered_orders_table[[#This Row],[quantity]]</f>
        <v>2729</v>
      </c>
      <c r="V1589">
        <v>5648</v>
      </c>
    </row>
    <row r="1590" spans="1:22" hidden="1" x14ac:dyDescent="0.3">
      <c r="A1590">
        <v>83819367</v>
      </c>
      <c r="B1590">
        <v>671858</v>
      </c>
      <c r="C1590">
        <v>801344</v>
      </c>
      <c r="D1590">
        <v>10005</v>
      </c>
      <c r="E1590">
        <v>5308</v>
      </c>
      <c r="F1590">
        <v>2</v>
      </c>
      <c r="G1590">
        <v>1000.5</v>
      </c>
      <c r="H1590">
        <v>5</v>
      </c>
      <c r="I1590" s="15">
        <v>45295</v>
      </c>
      <c r="J1590" s="11">
        <v>45295</v>
      </c>
      <c r="K1590">
        <v>4</v>
      </c>
      <c r="L1590" t="s">
        <v>102</v>
      </c>
      <c r="M1590" t="s">
        <v>39</v>
      </c>
      <c r="N1590" t="s">
        <v>15</v>
      </c>
      <c r="O1590">
        <v>19009.5</v>
      </c>
      <c r="P1590" t="s">
        <v>20</v>
      </c>
      <c r="Q1590">
        <v>8393.5</v>
      </c>
      <c r="R1590" s="16">
        <f>delivered_orders_table[[#This Row],[price]]*delivered_orders_table[[#This Row],[quantity]]</f>
        <v>20010</v>
      </c>
      <c r="V1590">
        <v>12374</v>
      </c>
    </row>
    <row r="1591" spans="1:22" hidden="1" x14ac:dyDescent="0.3">
      <c r="A1591">
        <v>25898299</v>
      </c>
      <c r="B1591">
        <v>671858</v>
      </c>
      <c r="C1591">
        <v>273807</v>
      </c>
      <c r="D1591">
        <v>13960</v>
      </c>
      <c r="E1591">
        <v>5308</v>
      </c>
      <c r="F1591">
        <v>2</v>
      </c>
      <c r="G1591">
        <v>2792</v>
      </c>
      <c r="H1591">
        <v>10</v>
      </c>
      <c r="I1591" s="15">
        <v>45309</v>
      </c>
      <c r="J1591" s="11">
        <v>45309</v>
      </c>
      <c r="K1591">
        <v>1</v>
      </c>
      <c r="L1591" t="s">
        <v>203</v>
      </c>
      <c r="M1591" t="s">
        <v>39</v>
      </c>
      <c r="N1591" t="s">
        <v>152</v>
      </c>
      <c r="O1591">
        <v>25128</v>
      </c>
      <c r="P1591" t="s">
        <v>20</v>
      </c>
      <c r="Q1591">
        <v>14512</v>
      </c>
      <c r="R1591" s="16">
        <f>delivered_orders_table[[#This Row],[price]]*delivered_orders_table[[#This Row],[quantity]]</f>
        <v>27920</v>
      </c>
      <c r="V1591">
        <v>5893</v>
      </c>
    </row>
    <row r="1592" spans="1:22" hidden="1" x14ac:dyDescent="0.3">
      <c r="A1592">
        <v>53622663</v>
      </c>
      <c r="B1592">
        <v>671858</v>
      </c>
      <c r="C1592">
        <v>222755</v>
      </c>
      <c r="D1592">
        <v>1682</v>
      </c>
      <c r="E1592">
        <v>5308</v>
      </c>
      <c r="F1592">
        <v>1</v>
      </c>
      <c r="G1592">
        <v>0</v>
      </c>
      <c r="H1592">
        <v>0</v>
      </c>
      <c r="I1592" s="15">
        <v>45302</v>
      </c>
      <c r="J1592" s="11">
        <v>45302</v>
      </c>
      <c r="K1592">
        <v>2</v>
      </c>
      <c r="L1592" t="s">
        <v>202</v>
      </c>
      <c r="M1592" t="s">
        <v>39</v>
      </c>
      <c r="N1592" t="s">
        <v>15</v>
      </c>
      <c r="O1592">
        <v>1682</v>
      </c>
      <c r="P1592" t="s">
        <v>20</v>
      </c>
      <c r="Q1592">
        <v>-3626</v>
      </c>
      <c r="R1592" s="16">
        <f>delivered_orders_table[[#This Row],[price]]*delivered_orders_table[[#This Row],[quantity]]</f>
        <v>1682</v>
      </c>
      <c r="V1592">
        <v>23512</v>
      </c>
    </row>
    <row r="1593" spans="1:22" hidden="1" x14ac:dyDescent="0.3">
      <c r="A1593">
        <v>35529407</v>
      </c>
      <c r="B1593">
        <v>671858</v>
      </c>
      <c r="C1593">
        <v>775074</v>
      </c>
      <c r="D1593">
        <v>18723</v>
      </c>
      <c r="E1593">
        <v>5308</v>
      </c>
      <c r="F1593">
        <v>1</v>
      </c>
      <c r="G1593">
        <v>0</v>
      </c>
      <c r="H1593">
        <v>0</v>
      </c>
      <c r="I1593" s="15">
        <v>45292</v>
      </c>
      <c r="J1593" s="11">
        <v>45292</v>
      </c>
      <c r="K1593">
        <v>7</v>
      </c>
      <c r="L1593" t="s">
        <v>102</v>
      </c>
      <c r="M1593" t="s">
        <v>39</v>
      </c>
      <c r="N1593" t="s">
        <v>16</v>
      </c>
      <c r="O1593">
        <v>18723</v>
      </c>
      <c r="P1593" t="s">
        <v>20</v>
      </c>
      <c r="Q1593">
        <v>13415</v>
      </c>
      <c r="R1593" s="16">
        <f>delivered_orders_table[[#This Row],[price]]*delivered_orders_table[[#This Row],[quantity]]</f>
        <v>18723</v>
      </c>
      <c r="V1593">
        <v>14743</v>
      </c>
    </row>
    <row r="1594" spans="1:22" hidden="1" x14ac:dyDescent="0.3">
      <c r="A1594">
        <v>59823245</v>
      </c>
      <c r="B1594">
        <v>191161</v>
      </c>
      <c r="C1594">
        <v>850324</v>
      </c>
      <c r="D1594">
        <v>3627</v>
      </c>
      <c r="E1594">
        <v>2243</v>
      </c>
      <c r="F1594">
        <v>1</v>
      </c>
      <c r="G1594">
        <v>181.35</v>
      </c>
      <c r="H1594">
        <v>5</v>
      </c>
      <c r="I1594" s="15">
        <v>45306</v>
      </c>
      <c r="J1594" s="11">
        <v>45306</v>
      </c>
      <c r="K1594">
        <v>1</v>
      </c>
      <c r="L1594" t="s">
        <v>52</v>
      </c>
      <c r="M1594" t="s">
        <v>39</v>
      </c>
      <c r="N1594" t="s">
        <v>16</v>
      </c>
      <c r="O1594">
        <v>3445.65</v>
      </c>
      <c r="P1594" t="s">
        <v>21</v>
      </c>
      <c r="Q1594">
        <v>1202.6500000000001</v>
      </c>
      <c r="R1594" s="16">
        <f>delivered_orders_table[[#This Row],[price]]*delivered_orders_table[[#This Row],[quantity]]</f>
        <v>3627</v>
      </c>
      <c r="V1594">
        <v>7934</v>
      </c>
    </row>
    <row r="1595" spans="1:22" hidden="1" x14ac:dyDescent="0.3">
      <c r="A1595">
        <v>62163160</v>
      </c>
      <c r="B1595">
        <v>191161</v>
      </c>
      <c r="C1595">
        <v>828950</v>
      </c>
      <c r="D1595">
        <v>11967</v>
      </c>
      <c r="E1595">
        <v>2243</v>
      </c>
      <c r="F1595">
        <v>3</v>
      </c>
      <c r="G1595">
        <v>1795.05</v>
      </c>
      <c r="H1595">
        <v>5</v>
      </c>
      <c r="I1595" s="15">
        <v>45285</v>
      </c>
      <c r="J1595" s="11">
        <v>45285</v>
      </c>
      <c r="K1595">
        <v>7</v>
      </c>
      <c r="L1595" t="s">
        <v>46</v>
      </c>
      <c r="M1595" t="s">
        <v>39</v>
      </c>
      <c r="N1595" t="s">
        <v>18</v>
      </c>
      <c r="O1595">
        <v>34105.949999999997</v>
      </c>
      <c r="P1595" t="s">
        <v>23</v>
      </c>
      <c r="Q1595">
        <v>27376.95</v>
      </c>
      <c r="R1595" s="16">
        <f>delivered_orders_table[[#This Row],[price]]*delivered_orders_table[[#This Row],[quantity]]</f>
        <v>35901</v>
      </c>
      <c r="V1595">
        <v>19358</v>
      </c>
    </row>
    <row r="1596" spans="1:22" hidden="1" x14ac:dyDescent="0.3">
      <c r="A1596">
        <v>49092160</v>
      </c>
      <c r="B1596">
        <v>191161</v>
      </c>
      <c r="C1596">
        <v>834775</v>
      </c>
      <c r="D1596">
        <v>12380</v>
      </c>
      <c r="E1596">
        <v>2243</v>
      </c>
      <c r="F1596">
        <v>1</v>
      </c>
      <c r="G1596">
        <v>619</v>
      </c>
      <c r="H1596">
        <v>5</v>
      </c>
      <c r="I1596" s="15">
        <v>45301</v>
      </c>
      <c r="J1596" s="11">
        <v>45301</v>
      </c>
      <c r="K1596">
        <v>5</v>
      </c>
      <c r="L1596" t="s">
        <v>119</v>
      </c>
      <c r="M1596" t="s">
        <v>39</v>
      </c>
      <c r="N1596" t="s">
        <v>15</v>
      </c>
      <c r="O1596">
        <v>11761</v>
      </c>
      <c r="P1596" t="s">
        <v>21</v>
      </c>
      <c r="Q1596">
        <v>9518</v>
      </c>
      <c r="R1596" s="16">
        <f>delivered_orders_table[[#This Row],[price]]*delivered_orders_table[[#This Row],[quantity]]</f>
        <v>12380</v>
      </c>
      <c r="V1596">
        <v>17263</v>
      </c>
    </row>
    <row r="1597" spans="1:22" hidden="1" x14ac:dyDescent="0.3">
      <c r="A1597">
        <v>47220099</v>
      </c>
      <c r="B1597">
        <v>191161</v>
      </c>
      <c r="C1597">
        <v>971403</v>
      </c>
      <c r="D1597">
        <v>1012</v>
      </c>
      <c r="E1597">
        <v>2243</v>
      </c>
      <c r="F1597">
        <v>1</v>
      </c>
      <c r="G1597">
        <v>50.6</v>
      </c>
      <c r="H1597">
        <v>5</v>
      </c>
      <c r="I1597" s="15">
        <v>45301</v>
      </c>
      <c r="J1597" s="11">
        <v>45301</v>
      </c>
      <c r="K1597">
        <v>3</v>
      </c>
      <c r="L1597" t="s">
        <v>202</v>
      </c>
      <c r="M1597" t="s">
        <v>39</v>
      </c>
      <c r="N1597" t="s">
        <v>16</v>
      </c>
      <c r="O1597">
        <v>961.4</v>
      </c>
      <c r="P1597" t="s">
        <v>22</v>
      </c>
      <c r="Q1597">
        <v>-1281.5999999999999</v>
      </c>
      <c r="R1597" s="16">
        <f>delivered_orders_table[[#This Row],[price]]*delivered_orders_table[[#This Row],[quantity]]</f>
        <v>1012</v>
      </c>
      <c r="V1597">
        <v>6637</v>
      </c>
    </row>
    <row r="1598" spans="1:22" hidden="1" x14ac:dyDescent="0.3">
      <c r="A1598">
        <v>86460539</v>
      </c>
      <c r="B1598">
        <v>191161</v>
      </c>
      <c r="C1598">
        <v>392847</v>
      </c>
      <c r="D1598">
        <v>6695</v>
      </c>
      <c r="E1598">
        <v>2243</v>
      </c>
      <c r="F1598">
        <v>3</v>
      </c>
      <c r="G1598">
        <v>0</v>
      </c>
      <c r="H1598">
        <v>0</v>
      </c>
      <c r="I1598" s="15">
        <v>45304</v>
      </c>
      <c r="J1598" s="11">
        <v>45304</v>
      </c>
      <c r="K1598">
        <v>6</v>
      </c>
      <c r="L1598" t="s">
        <v>203</v>
      </c>
      <c r="M1598" t="s">
        <v>39</v>
      </c>
      <c r="N1598" t="s">
        <v>16</v>
      </c>
      <c r="O1598">
        <v>20085</v>
      </c>
      <c r="P1598" t="s">
        <v>23</v>
      </c>
      <c r="Q1598">
        <v>13356</v>
      </c>
      <c r="R1598" s="16">
        <f>delivered_orders_table[[#This Row],[price]]*delivered_orders_table[[#This Row],[quantity]]</f>
        <v>20085</v>
      </c>
      <c r="V1598">
        <v>1791</v>
      </c>
    </row>
    <row r="1599" spans="1:22" hidden="1" x14ac:dyDescent="0.3">
      <c r="A1599">
        <v>95462880</v>
      </c>
      <c r="B1599">
        <v>719176</v>
      </c>
      <c r="C1599">
        <v>710258</v>
      </c>
      <c r="D1599">
        <v>5334</v>
      </c>
      <c r="E1599">
        <v>819</v>
      </c>
      <c r="F1599">
        <v>1</v>
      </c>
      <c r="G1599">
        <v>800.1</v>
      </c>
      <c r="H1599">
        <v>15</v>
      </c>
      <c r="I1599" s="15">
        <v>45293</v>
      </c>
      <c r="J1599" s="11">
        <v>45293</v>
      </c>
      <c r="K1599">
        <v>1</v>
      </c>
      <c r="L1599" t="s">
        <v>524</v>
      </c>
      <c r="M1599" t="s">
        <v>39</v>
      </c>
      <c r="N1599" t="s">
        <v>15</v>
      </c>
      <c r="O1599">
        <v>4533.8999999999996</v>
      </c>
      <c r="P1599" t="s">
        <v>21</v>
      </c>
      <c r="Q1599">
        <v>3714.9</v>
      </c>
      <c r="R1599" s="16">
        <f>delivered_orders_table[[#This Row],[price]]*delivered_orders_table[[#This Row],[quantity]]</f>
        <v>5334</v>
      </c>
      <c r="V1599">
        <v>7453</v>
      </c>
    </row>
    <row r="1600" spans="1:22" hidden="1" x14ac:dyDescent="0.3">
      <c r="A1600">
        <v>72816684</v>
      </c>
      <c r="B1600">
        <v>719176</v>
      </c>
      <c r="C1600">
        <v>452415</v>
      </c>
      <c r="D1600">
        <v>12819</v>
      </c>
      <c r="E1600">
        <v>819</v>
      </c>
      <c r="F1600">
        <v>1</v>
      </c>
      <c r="G1600">
        <v>0</v>
      </c>
      <c r="H1600">
        <v>0</v>
      </c>
      <c r="I1600" s="15">
        <v>45290</v>
      </c>
      <c r="J1600" s="11">
        <v>45290</v>
      </c>
      <c r="K1600">
        <v>5</v>
      </c>
      <c r="L1600" t="s">
        <v>418</v>
      </c>
      <c r="M1600" t="s">
        <v>39</v>
      </c>
      <c r="N1600" t="s">
        <v>15</v>
      </c>
      <c r="O1600">
        <v>12819</v>
      </c>
      <c r="P1600" t="s">
        <v>23</v>
      </c>
      <c r="Q1600">
        <v>12000</v>
      </c>
      <c r="R1600" s="16">
        <f>delivered_orders_table[[#This Row],[price]]*delivered_orders_table[[#This Row],[quantity]]</f>
        <v>12819</v>
      </c>
      <c r="V1600">
        <v>17703</v>
      </c>
    </row>
    <row r="1601" spans="1:22" hidden="1" x14ac:dyDescent="0.3">
      <c r="A1601">
        <v>65137801</v>
      </c>
      <c r="B1601">
        <v>719176</v>
      </c>
      <c r="C1601">
        <v>470211</v>
      </c>
      <c r="D1601">
        <v>17894</v>
      </c>
      <c r="E1601">
        <v>819</v>
      </c>
      <c r="F1601">
        <v>1</v>
      </c>
      <c r="G1601">
        <v>0</v>
      </c>
      <c r="H1601">
        <v>0</v>
      </c>
      <c r="I1601" s="15">
        <v>45301</v>
      </c>
      <c r="J1601" s="11">
        <v>45301</v>
      </c>
      <c r="K1601">
        <v>1</v>
      </c>
      <c r="L1601" t="s">
        <v>442</v>
      </c>
      <c r="M1601" t="s">
        <v>39</v>
      </c>
      <c r="N1601" t="s">
        <v>16</v>
      </c>
      <c r="O1601">
        <v>17894</v>
      </c>
      <c r="P1601" t="s">
        <v>21</v>
      </c>
      <c r="Q1601">
        <v>17075</v>
      </c>
      <c r="R1601" s="16">
        <f>delivered_orders_table[[#This Row],[price]]*delivered_orders_table[[#This Row],[quantity]]</f>
        <v>17894</v>
      </c>
      <c r="V1601">
        <v>7711</v>
      </c>
    </row>
    <row r="1602" spans="1:22" hidden="1" x14ac:dyDescent="0.3">
      <c r="A1602">
        <v>24541967</v>
      </c>
      <c r="B1602">
        <v>719176</v>
      </c>
      <c r="C1602">
        <v>757381</v>
      </c>
      <c r="D1602">
        <v>7777</v>
      </c>
      <c r="E1602">
        <v>819</v>
      </c>
      <c r="F1602">
        <v>2</v>
      </c>
      <c r="G1602">
        <v>777.7</v>
      </c>
      <c r="H1602">
        <v>5</v>
      </c>
      <c r="I1602" s="15">
        <v>45293</v>
      </c>
      <c r="J1602" s="11">
        <v>45293</v>
      </c>
      <c r="K1602">
        <v>4</v>
      </c>
      <c r="L1602" t="s">
        <v>449</v>
      </c>
      <c r="M1602" t="s">
        <v>39</v>
      </c>
      <c r="N1602" t="s">
        <v>15</v>
      </c>
      <c r="O1602">
        <v>14776.3</v>
      </c>
      <c r="P1602" t="s">
        <v>23</v>
      </c>
      <c r="Q1602">
        <v>13138.3</v>
      </c>
      <c r="R1602" s="16">
        <f>delivered_orders_table[[#This Row],[price]]*delivered_orders_table[[#This Row],[quantity]]</f>
        <v>15554</v>
      </c>
      <c r="V1602">
        <v>9008</v>
      </c>
    </row>
    <row r="1603" spans="1:22" hidden="1" x14ac:dyDescent="0.3">
      <c r="A1603">
        <v>82232344</v>
      </c>
      <c r="B1603">
        <v>719176</v>
      </c>
      <c r="C1603">
        <v>776802</v>
      </c>
      <c r="D1603">
        <v>19818</v>
      </c>
      <c r="E1603">
        <v>819</v>
      </c>
      <c r="F1603">
        <v>1</v>
      </c>
      <c r="G1603">
        <v>2972.7</v>
      </c>
      <c r="H1603">
        <v>15</v>
      </c>
      <c r="I1603" s="15">
        <v>45302</v>
      </c>
      <c r="J1603" s="11">
        <v>45302</v>
      </c>
      <c r="K1603">
        <v>2</v>
      </c>
      <c r="L1603" t="s">
        <v>202</v>
      </c>
      <c r="M1603" t="s">
        <v>39</v>
      </c>
      <c r="N1603" t="s">
        <v>15</v>
      </c>
      <c r="O1603">
        <v>16845.3</v>
      </c>
      <c r="P1603" t="s">
        <v>23</v>
      </c>
      <c r="Q1603">
        <v>16026.3</v>
      </c>
      <c r="R1603" s="16">
        <f>delivered_orders_table[[#This Row],[price]]*delivered_orders_table[[#This Row],[quantity]]</f>
        <v>19818</v>
      </c>
      <c r="V1603">
        <v>5370</v>
      </c>
    </row>
    <row r="1604" spans="1:22" hidden="1" x14ac:dyDescent="0.3">
      <c r="A1604">
        <v>92666356</v>
      </c>
      <c r="B1604">
        <v>719176</v>
      </c>
      <c r="C1604">
        <v>813099</v>
      </c>
      <c r="D1604">
        <v>12131</v>
      </c>
      <c r="E1604">
        <v>819</v>
      </c>
      <c r="F1604">
        <v>2</v>
      </c>
      <c r="G1604">
        <v>1213.0999999999999</v>
      </c>
      <c r="H1604">
        <v>5</v>
      </c>
      <c r="I1604" s="15">
        <v>45296</v>
      </c>
      <c r="J1604" s="11">
        <v>45296</v>
      </c>
      <c r="K1604">
        <v>1</v>
      </c>
      <c r="L1604" t="s">
        <v>449</v>
      </c>
      <c r="M1604" t="s">
        <v>39</v>
      </c>
      <c r="N1604" t="s">
        <v>17</v>
      </c>
      <c r="O1604">
        <v>23048.9</v>
      </c>
      <c r="P1604" t="s">
        <v>23</v>
      </c>
      <c r="Q1604">
        <v>21410.9</v>
      </c>
      <c r="R1604" s="16">
        <f>delivered_orders_table[[#This Row],[price]]*delivered_orders_table[[#This Row],[quantity]]</f>
        <v>24262</v>
      </c>
      <c r="V1604">
        <v>7804</v>
      </c>
    </row>
    <row r="1605" spans="1:22" hidden="1" x14ac:dyDescent="0.3">
      <c r="A1605">
        <v>98054615</v>
      </c>
      <c r="B1605">
        <v>719176</v>
      </c>
      <c r="C1605">
        <v>408376</v>
      </c>
      <c r="D1605">
        <v>17922</v>
      </c>
      <c r="E1605">
        <v>819</v>
      </c>
      <c r="F1605">
        <v>1</v>
      </c>
      <c r="G1605">
        <v>0</v>
      </c>
      <c r="H1605">
        <v>0</v>
      </c>
      <c r="I1605" s="15">
        <v>45306</v>
      </c>
      <c r="J1605" s="11">
        <v>45306</v>
      </c>
      <c r="K1605">
        <v>6</v>
      </c>
      <c r="L1605" t="s">
        <v>393</v>
      </c>
      <c r="M1605" t="s">
        <v>39</v>
      </c>
      <c r="N1605" t="s">
        <v>16</v>
      </c>
      <c r="O1605">
        <v>17922</v>
      </c>
      <c r="P1605" t="s">
        <v>21</v>
      </c>
      <c r="Q1605">
        <v>17103</v>
      </c>
      <c r="R1605" s="16">
        <f>delivered_orders_table[[#This Row],[price]]*delivered_orders_table[[#This Row],[quantity]]</f>
        <v>17922</v>
      </c>
      <c r="V1605">
        <v>7258</v>
      </c>
    </row>
    <row r="1606" spans="1:22" hidden="1" x14ac:dyDescent="0.3">
      <c r="A1606">
        <v>96637649</v>
      </c>
      <c r="B1606">
        <v>719176</v>
      </c>
      <c r="C1606">
        <v>755552</v>
      </c>
      <c r="D1606">
        <v>4234</v>
      </c>
      <c r="E1606">
        <v>819</v>
      </c>
      <c r="F1606">
        <v>1</v>
      </c>
      <c r="G1606">
        <v>0</v>
      </c>
      <c r="H1606">
        <v>0</v>
      </c>
      <c r="I1606" s="15">
        <v>45291</v>
      </c>
      <c r="J1606" s="11">
        <v>45291</v>
      </c>
      <c r="K1606">
        <v>5</v>
      </c>
      <c r="L1606" t="s">
        <v>224</v>
      </c>
      <c r="M1606" t="s">
        <v>39</v>
      </c>
      <c r="N1606" t="s">
        <v>15</v>
      </c>
      <c r="O1606">
        <v>4234</v>
      </c>
      <c r="P1606" t="s">
        <v>23</v>
      </c>
      <c r="Q1606">
        <v>3415</v>
      </c>
      <c r="R1606" s="16">
        <f>delivered_orders_table[[#This Row],[price]]*delivered_orders_table[[#This Row],[quantity]]</f>
        <v>4234</v>
      </c>
      <c r="V1606">
        <v>12049</v>
      </c>
    </row>
    <row r="1607" spans="1:22" hidden="1" x14ac:dyDescent="0.3">
      <c r="A1607">
        <v>69816445</v>
      </c>
      <c r="B1607">
        <v>872246</v>
      </c>
      <c r="C1607">
        <v>300976</v>
      </c>
      <c r="D1607">
        <v>566</v>
      </c>
      <c r="E1607">
        <v>8679</v>
      </c>
      <c r="F1607">
        <v>1</v>
      </c>
      <c r="G1607">
        <v>0</v>
      </c>
      <c r="H1607">
        <v>0</v>
      </c>
      <c r="I1607" s="15">
        <v>45320</v>
      </c>
      <c r="J1607" s="11">
        <v>45320</v>
      </c>
      <c r="K1607">
        <v>1</v>
      </c>
      <c r="L1607" t="s">
        <v>296</v>
      </c>
      <c r="M1607" t="s">
        <v>39</v>
      </c>
      <c r="N1607" t="s">
        <v>17</v>
      </c>
      <c r="O1607">
        <v>566</v>
      </c>
      <c r="P1607" t="s">
        <v>20</v>
      </c>
      <c r="Q1607">
        <v>-8113</v>
      </c>
      <c r="R1607" s="16">
        <f>delivered_orders_table[[#This Row],[price]]*delivered_orders_table[[#This Row],[quantity]]</f>
        <v>566</v>
      </c>
      <c r="V1607">
        <v>25348</v>
      </c>
    </row>
    <row r="1608" spans="1:22" hidden="1" x14ac:dyDescent="0.3">
      <c r="A1608">
        <v>78038903</v>
      </c>
      <c r="B1608">
        <v>872246</v>
      </c>
      <c r="C1608">
        <v>514889</v>
      </c>
      <c r="D1608">
        <v>1097</v>
      </c>
      <c r="E1608">
        <v>8679</v>
      </c>
      <c r="F1608">
        <v>1</v>
      </c>
      <c r="G1608">
        <v>109.7</v>
      </c>
      <c r="H1608">
        <v>10</v>
      </c>
      <c r="I1608" s="15">
        <v>45296</v>
      </c>
      <c r="J1608" s="11">
        <v>45296</v>
      </c>
      <c r="K1608">
        <v>1</v>
      </c>
      <c r="L1608" t="s">
        <v>449</v>
      </c>
      <c r="M1608" t="s">
        <v>39</v>
      </c>
      <c r="N1608" t="s">
        <v>17</v>
      </c>
      <c r="O1608">
        <v>987.3</v>
      </c>
      <c r="P1608" t="s">
        <v>20</v>
      </c>
      <c r="Q1608">
        <v>-7691.7</v>
      </c>
      <c r="R1608" s="16">
        <f>delivered_orders_table[[#This Row],[price]]*delivered_orders_table[[#This Row],[quantity]]</f>
        <v>1097</v>
      </c>
      <c r="V1608">
        <v>20364</v>
      </c>
    </row>
    <row r="1609" spans="1:22" hidden="1" x14ac:dyDescent="0.3">
      <c r="A1609">
        <v>69473299</v>
      </c>
      <c r="B1609">
        <v>872246</v>
      </c>
      <c r="C1609">
        <v>940951</v>
      </c>
      <c r="D1609">
        <v>7063</v>
      </c>
      <c r="E1609">
        <v>8679</v>
      </c>
      <c r="F1609">
        <v>1</v>
      </c>
      <c r="G1609">
        <v>0</v>
      </c>
      <c r="H1609">
        <v>0</v>
      </c>
      <c r="I1609" s="15">
        <v>45300</v>
      </c>
      <c r="J1609" s="11">
        <v>45300</v>
      </c>
      <c r="K1609">
        <v>4</v>
      </c>
      <c r="L1609" t="s">
        <v>202</v>
      </c>
      <c r="M1609" t="s">
        <v>39</v>
      </c>
      <c r="N1609" t="s">
        <v>15</v>
      </c>
      <c r="O1609">
        <v>7063</v>
      </c>
      <c r="P1609" t="s">
        <v>20</v>
      </c>
      <c r="Q1609">
        <v>-1616</v>
      </c>
      <c r="R1609" s="16">
        <f>delivered_orders_table[[#This Row],[price]]*delivered_orders_table[[#This Row],[quantity]]</f>
        <v>7063</v>
      </c>
      <c r="V1609">
        <v>6122</v>
      </c>
    </row>
    <row r="1610" spans="1:22" hidden="1" x14ac:dyDescent="0.3">
      <c r="A1610">
        <v>39835008</v>
      </c>
      <c r="B1610">
        <v>872246</v>
      </c>
      <c r="C1610">
        <v>835988</v>
      </c>
      <c r="D1610">
        <v>14707</v>
      </c>
      <c r="E1610">
        <v>8679</v>
      </c>
      <c r="F1610">
        <v>3</v>
      </c>
      <c r="G1610">
        <v>4412.1000000000004</v>
      </c>
      <c r="H1610">
        <v>10</v>
      </c>
      <c r="I1610" s="15">
        <v>45303</v>
      </c>
      <c r="J1610" s="11">
        <v>45303</v>
      </c>
      <c r="K1610">
        <v>1</v>
      </c>
      <c r="L1610" t="s">
        <v>202</v>
      </c>
      <c r="M1610" t="s">
        <v>39</v>
      </c>
      <c r="N1610" t="s">
        <v>15</v>
      </c>
      <c r="O1610">
        <v>39708.9</v>
      </c>
      <c r="P1610" t="s">
        <v>23</v>
      </c>
      <c r="Q1610">
        <v>13671.9</v>
      </c>
      <c r="R1610" s="16">
        <f>delivered_orders_table[[#This Row],[price]]*delivered_orders_table[[#This Row],[quantity]]</f>
        <v>44121</v>
      </c>
      <c r="V1610">
        <v>13193</v>
      </c>
    </row>
    <row r="1611" spans="1:22" hidden="1" x14ac:dyDescent="0.3">
      <c r="A1611">
        <v>23656928</v>
      </c>
      <c r="B1611">
        <v>872246</v>
      </c>
      <c r="C1611">
        <v>362555</v>
      </c>
      <c r="D1611">
        <v>2435</v>
      </c>
      <c r="E1611">
        <v>8679</v>
      </c>
      <c r="F1611">
        <v>1</v>
      </c>
      <c r="G1611">
        <v>0</v>
      </c>
      <c r="H1611">
        <v>0</v>
      </c>
      <c r="I1611" s="15">
        <v>45317</v>
      </c>
      <c r="J1611" s="11">
        <v>45317</v>
      </c>
      <c r="K1611">
        <v>1</v>
      </c>
      <c r="L1611" t="s">
        <v>488</v>
      </c>
      <c r="M1611" t="s">
        <v>39</v>
      </c>
      <c r="N1611" t="s">
        <v>16</v>
      </c>
      <c r="O1611">
        <v>2435</v>
      </c>
      <c r="P1611" t="s">
        <v>23</v>
      </c>
      <c r="Q1611">
        <v>-6244</v>
      </c>
      <c r="R1611" s="16">
        <f>delivered_orders_table[[#This Row],[price]]*delivered_orders_table[[#This Row],[quantity]]</f>
        <v>2435</v>
      </c>
      <c r="V1611">
        <v>9591</v>
      </c>
    </row>
    <row r="1612" spans="1:22" hidden="1" x14ac:dyDescent="0.3">
      <c r="A1612">
        <v>37752746</v>
      </c>
      <c r="B1612">
        <v>809570</v>
      </c>
      <c r="C1612">
        <v>678720</v>
      </c>
      <c r="D1612">
        <v>15725</v>
      </c>
      <c r="E1612">
        <v>10780</v>
      </c>
      <c r="F1612">
        <v>2</v>
      </c>
      <c r="G1612">
        <v>0</v>
      </c>
      <c r="H1612">
        <v>0</v>
      </c>
      <c r="I1612" s="15">
        <v>45318</v>
      </c>
      <c r="J1612" s="11">
        <v>45318</v>
      </c>
      <c r="K1612">
        <v>2</v>
      </c>
      <c r="L1612" t="s">
        <v>48</v>
      </c>
      <c r="M1612" t="s">
        <v>39</v>
      </c>
      <c r="N1612" t="s">
        <v>16</v>
      </c>
      <c r="O1612">
        <v>31450</v>
      </c>
      <c r="P1612" t="s">
        <v>22</v>
      </c>
      <c r="Q1612">
        <v>9890</v>
      </c>
      <c r="R1612" s="16">
        <f>delivered_orders_table[[#This Row],[price]]*delivered_orders_table[[#This Row],[quantity]]</f>
        <v>31450</v>
      </c>
      <c r="V1612">
        <v>5412</v>
      </c>
    </row>
    <row r="1613" spans="1:22" hidden="1" x14ac:dyDescent="0.3">
      <c r="A1613">
        <v>38611881</v>
      </c>
      <c r="B1613">
        <v>809570</v>
      </c>
      <c r="C1613">
        <v>869536</v>
      </c>
      <c r="D1613">
        <v>13904</v>
      </c>
      <c r="E1613">
        <v>10780</v>
      </c>
      <c r="F1613">
        <v>2</v>
      </c>
      <c r="G1613">
        <v>1390.4</v>
      </c>
      <c r="H1613">
        <v>5</v>
      </c>
      <c r="I1613" s="15">
        <v>45295</v>
      </c>
      <c r="J1613" s="11">
        <v>45295</v>
      </c>
      <c r="K1613">
        <v>7</v>
      </c>
      <c r="L1613" t="s">
        <v>442</v>
      </c>
      <c r="M1613" t="s">
        <v>39</v>
      </c>
      <c r="N1613" t="s">
        <v>15</v>
      </c>
      <c r="O1613">
        <v>26417.599999999999</v>
      </c>
      <c r="P1613" t="s">
        <v>20</v>
      </c>
      <c r="Q1613">
        <v>4857.6000000000004</v>
      </c>
      <c r="R1613" s="16">
        <f>delivered_orders_table[[#This Row],[price]]*delivered_orders_table[[#This Row],[quantity]]</f>
        <v>27808</v>
      </c>
      <c r="V1613">
        <v>0</v>
      </c>
    </row>
    <row r="1614" spans="1:22" hidden="1" x14ac:dyDescent="0.3">
      <c r="A1614">
        <v>25489430</v>
      </c>
      <c r="B1614">
        <v>809570</v>
      </c>
      <c r="C1614">
        <v>936677</v>
      </c>
      <c r="D1614">
        <v>17337</v>
      </c>
      <c r="E1614">
        <v>10780</v>
      </c>
      <c r="F1614">
        <v>1</v>
      </c>
      <c r="G1614">
        <v>866.85</v>
      </c>
      <c r="H1614">
        <v>5</v>
      </c>
      <c r="I1614" s="15">
        <v>45302</v>
      </c>
      <c r="J1614" s="11">
        <v>45302</v>
      </c>
      <c r="K1614">
        <v>3</v>
      </c>
      <c r="L1614" t="s">
        <v>473</v>
      </c>
      <c r="M1614" t="s">
        <v>39</v>
      </c>
      <c r="N1614" t="s">
        <v>16</v>
      </c>
      <c r="O1614">
        <v>16470.150000000001</v>
      </c>
      <c r="P1614" t="s">
        <v>22</v>
      </c>
      <c r="Q1614">
        <v>5690.15</v>
      </c>
      <c r="R1614" s="16">
        <f>delivered_orders_table[[#This Row],[price]]*delivered_orders_table[[#This Row],[quantity]]</f>
        <v>17337</v>
      </c>
      <c r="V1614">
        <v>0</v>
      </c>
    </row>
    <row r="1615" spans="1:22" hidden="1" x14ac:dyDescent="0.3">
      <c r="A1615">
        <v>12384932</v>
      </c>
      <c r="B1615">
        <v>809570</v>
      </c>
      <c r="C1615">
        <v>974205</v>
      </c>
      <c r="D1615">
        <v>3657</v>
      </c>
      <c r="E1615">
        <v>10780</v>
      </c>
      <c r="F1615">
        <v>1</v>
      </c>
      <c r="G1615">
        <v>0</v>
      </c>
      <c r="H1615">
        <v>0</v>
      </c>
      <c r="I1615" s="15">
        <v>45311</v>
      </c>
      <c r="J1615" s="11">
        <v>45311</v>
      </c>
      <c r="K1615">
        <v>1</v>
      </c>
      <c r="L1615" t="s">
        <v>393</v>
      </c>
      <c r="M1615" t="s">
        <v>39</v>
      </c>
      <c r="N1615" t="s">
        <v>15</v>
      </c>
      <c r="O1615">
        <v>3657</v>
      </c>
      <c r="P1615" t="s">
        <v>20</v>
      </c>
      <c r="Q1615">
        <v>-7123</v>
      </c>
      <c r="R1615" s="16">
        <f>delivered_orders_table[[#This Row],[price]]*delivered_orders_table[[#This Row],[quantity]]</f>
        <v>3657</v>
      </c>
      <c r="V1615">
        <v>0</v>
      </c>
    </row>
    <row r="1616" spans="1:22" hidden="1" x14ac:dyDescent="0.3">
      <c r="A1616">
        <v>99034004</v>
      </c>
      <c r="B1616">
        <v>809570</v>
      </c>
      <c r="C1616">
        <v>726883</v>
      </c>
      <c r="D1616">
        <v>5061</v>
      </c>
      <c r="E1616">
        <v>10780</v>
      </c>
      <c r="F1616">
        <v>3</v>
      </c>
      <c r="G1616">
        <v>0</v>
      </c>
      <c r="H1616">
        <v>0</v>
      </c>
      <c r="I1616" s="15">
        <v>45313</v>
      </c>
      <c r="J1616" s="11">
        <v>45313</v>
      </c>
      <c r="K1616">
        <v>6</v>
      </c>
      <c r="L1616" t="s">
        <v>243</v>
      </c>
      <c r="M1616" t="s">
        <v>39</v>
      </c>
      <c r="N1616" t="s">
        <v>15</v>
      </c>
      <c r="O1616">
        <v>15183</v>
      </c>
      <c r="P1616" t="s">
        <v>23</v>
      </c>
      <c r="Q1616">
        <v>-17157</v>
      </c>
      <c r="R1616" s="16">
        <f>delivered_orders_table[[#This Row],[price]]*delivered_orders_table[[#This Row],[quantity]]</f>
        <v>15183</v>
      </c>
      <c r="V1616">
        <v>0</v>
      </c>
    </row>
    <row r="1617" spans="1:22" hidden="1" x14ac:dyDescent="0.3">
      <c r="A1617">
        <v>21985619</v>
      </c>
      <c r="B1617">
        <v>809570</v>
      </c>
      <c r="C1617">
        <v>223205</v>
      </c>
      <c r="D1617">
        <v>12455</v>
      </c>
      <c r="E1617">
        <v>10780</v>
      </c>
      <c r="F1617">
        <v>1</v>
      </c>
      <c r="G1617">
        <v>1868.25</v>
      </c>
      <c r="H1617">
        <v>15</v>
      </c>
      <c r="I1617" s="15">
        <v>45302</v>
      </c>
      <c r="J1617" s="11">
        <v>45302</v>
      </c>
      <c r="K1617">
        <v>7</v>
      </c>
      <c r="L1617" t="s">
        <v>408</v>
      </c>
      <c r="M1617" t="s">
        <v>39</v>
      </c>
      <c r="N1617" t="s">
        <v>15</v>
      </c>
      <c r="O1617">
        <v>10586.75</v>
      </c>
      <c r="P1617" t="s">
        <v>22</v>
      </c>
      <c r="Q1617">
        <v>-193.25</v>
      </c>
      <c r="R1617" s="16">
        <f>delivered_orders_table[[#This Row],[price]]*delivered_orders_table[[#This Row],[quantity]]</f>
        <v>12455</v>
      </c>
      <c r="V1617">
        <v>0</v>
      </c>
    </row>
    <row r="1618" spans="1:22" hidden="1" x14ac:dyDescent="0.3">
      <c r="A1618">
        <v>23590593</v>
      </c>
      <c r="B1618">
        <v>809570</v>
      </c>
      <c r="C1618">
        <v>746313</v>
      </c>
      <c r="D1618">
        <v>15107</v>
      </c>
      <c r="E1618">
        <v>10780</v>
      </c>
      <c r="F1618">
        <v>3</v>
      </c>
      <c r="G1618">
        <v>2266.0500000000002</v>
      </c>
      <c r="H1618">
        <v>5</v>
      </c>
      <c r="I1618" s="15">
        <v>45304</v>
      </c>
      <c r="J1618" s="11">
        <v>45304</v>
      </c>
      <c r="K1618">
        <v>7</v>
      </c>
      <c r="L1618" t="s">
        <v>367</v>
      </c>
      <c r="M1618" t="s">
        <v>39</v>
      </c>
      <c r="N1618" t="s">
        <v>16</v>
      </c>
      <c r="O1618">
        <v>43054.95</v>
      </c>
      <c r="P1618" t="s">
        <v>22</v>
      </c>
      <c r="Q1618">
        <v>10714.95</v>
      </c>
      <c r="R1618" s="16">
        <f>delivered_orders_table[[#This Row],[price]]*delivered_orders_table[[#This Row],[quantity]]</f>
        <v>45321</v>
      </c>
      <c r="V1618">
        <v>8944</v>
      </c>
    </row>
    <row r="1619" spans="1:22" hidden="1" x14ac:dyDescent="0.3">
      <c r="A1619">
        <v>22114140</v>
      </c>
      <c r="B1619">
        <v>809570</v>
      </c>
      <c r="C1619">
        <v>462292</v>
      </c>
      <c r="D1619">
        <v>11496</v>
      </c>
      <c r="E1619">
        <v>10780</v>
      </c>
      <c r="F1619">
        <v>2</v>
      </c>
      <c r="G1619">
        <v>1149.5999999999999</v>
      </c>
      <c r="H1619">
        <v>5</v>
      </c>
      <c r="I1619" s="15">
        <v>45295</v>
      </c>
      <c r="J1619" s="11">
        <v>45295</v>
      </c>
      <c r="K1619">
        <v>6</v>
      </c>
      <c r="L1619" t="s">
        <v>440</v>
      </c>
      <c r="M1619" t="s">
        <v>39</v>
      </c>
      <c r="N1619" t="s">
        <v>15</v>
      </c>
      <c r="O1619">
        <v>21842.400000000001</v>
      </c>
      <c r="P1619" t="s">
        <v>20</v>
      </c>
      <c r="Q1619">
        <v>282.39999999999998</v>
      </c>
      <c r="R1619" s="16">
        <f>delivered_orders_table[[#This Row],[price]]*delivered_orders_table[[#This Row],[quantity]]</f>
        <v>22992</v>
      </c>
      <c r="V1619">
        <v>13535</v>
      </c>
    </row>
    <row r="1620" spans="1:22" hidden="1" x14ac:dyDescent="0.3">
      <c r="A1620">
        <v>22494970</v>
      </c>
      <c r="B1620">
        <v>809570</v>
      </c>
      <c r="C1620">
        <v>611967</v>
      </c>
      <c r="D1620">
        <v>16169</v>
      </c>
      <c r="E1620">
        <v>10780</v>
      </c>
      <c r="F1620">
        <v>1</v>
      </c>
      <c r="G1620">
        <v>808.45</v>
      </c>
      <c r="H1620">
        <v>5</v>
      </c>
      <c r="I1620" s="15">
        <v>45311</v>
      </c>
      <c r="J1620" s="11">
        <v>45311</v>
      </c>
      <c r="K1620">
        <v>4</v>
      </c>
      <c r="L1620" t="s">
        <v>198</v>
      </c>
      <c r="M1620" t="s">
        <v>39</v>
      </c>
      <c r="N1620" t="s">
        <v>18</v>
      </c>
      <c r="O1620">
        <v>15360.55</v>
      </c>
      <c r="P1620" t="s">
        <v>20</v>
      </c>
      <c r="Q1620">
        <v>4580.55</v>
      </c>
      <c r="R1620" s="16">
        <f>delivered_orders_table[[#This Row],[price]]*delivered_orders_table[[#This Row],[quantity]]</f>
        <v>16169</v>
      </c>
      <c r="V1620">
        <v>3936</v>
      </c>
    </row>
    <row r="1621" spans="1:22" hidden="1" x14ac:dyDescent="0.3">
      <c r="A1621">
        <v>92424037</v>
      </c>
      <c r="B1621">
        <v>809570</v>
      </c>
      <c r="C1621">
        <v>559316</v>
      </c>
      <c r="D1621">
        <v>2804</v>
      </c>
      <c r="E1621">
        <v>10780</v>
      </c>
      <c r="F1621">
        <v>4</v>
      </c>
      <c r="G1621">
        <v>1682.4</v>
      </c>
      <c r="H1621">
        <v>15</v>
      </c>
      <c r="I1621" s="15">
        <v>45302</v>
      </c>
      <c r="J1621" s="11">
        <v>45302</v>
      </c>
      <c r="K1621">
        <v>1</v>
      </c>
      <c r="L1621" t="s">
        <v>407</v>
      </c>
      <c r="M1621" t="s">
        <v>39</v>
      </c>
      <c r="N1621" t="s">
        <v>16</v>
      </c>
      <c r="O1621">
        <v>9533.6</v>
      </c>
      <c r="P1621" t="s">
        <v>22</v>
      </c>
      <c r="Q1621">
        <v>-33586.400000000001</v>
      </c>
      <c r="R1621" s="16">
        <f>delivered_orders_table[[#This Row],[price]]*delivered_orders_table[[#This Row],[quantity]]</f>
        <v>11216</v>
      </c>
      <c r="V1621">
        <v>7293</v>
      </c>
    </row>
    <row r="1622" spans="1:22" hidden="1" x14ac:dyDescent="0.3">
      <c r="A1622">
        <v>88634827</v>
      </c>
      <c r="B1622">
        <v>809570</v>
      </c>
      <c r="C1622">
        <v>463165</v>
      </c>
      <c r="D1622">
        <v>7792</v>
      </c>
      <c r="E1622">
        <v>10780</v>
      </c>
      <c r="F1622">
        <v>1</v>
      </c>
      <c r="G1622">
        <v>0</v>
      </c>
      <c r="H1622">
        <v>0</v>
      </c>
      <c r="I1622" s="15">
        <v>45313</v>
      </c>
      <c r="J1622" s="11">
        <v>45313</v>
      </c>
      <c r="K1622">
        <v>4</v>
      </c>
      <c r="L1622" t="s">
        <v>461</v>
      </c>
      <c r="M1622" t="s">
        <v>39</v>
      </c>
      <c r="N1622" t="s">
        <v>18</v>
      </c>
      <c r="O1622">
        <v>7792</v>
      </c>
      <c r="P1622" t="s">
        <v>20</v>
      </c>
      <c r="Q1622">
        <v>-2988</v>
      </c>
      <c r="R1622" s="16">
        <f>delivered_orders_table[[#This Row],[price]]*delivered_orders_table[[#This Row],[quantity]]</f>
        <v>7792</v>
      </c>
      <c r="V1622">
        <v>18797</v>
      </c>
    </row>
    <row r="1623" spans="1:22" hidden="1" x14ac:dyDescent="0.3">
      <c r="A1623">
        <v>27806897</v>
      </c>
      <c r="B1623">
        <v>877572</v>
      </c>
      <c r="C1623">
        <v>869536</v>
      </c>
      <c r="D1623">
        <v>8108</v>
      </c>
      <c r="E1623">
        <v>5303</v>
      </c>
      <c r="F1623">
        <v>3</v>
      </c>
      <c r="G1623">
        <v>3648.6</v>
      </c>
      <c r="H1623">
        <v>15</v>
      </c>
      <c r="I1623" s="15">
        <v>45287</v>
      </c>
      <c r="J1623" s="11">
        <v>45287</v>
      </c>
      <c r="K1623">
        <v>6</v>
      </c>
      <c r="L1623" t="s">
        <v>448</v>
      </c>
      <c r="M1623" t="s">
        <v>39</v>
      </c>
      <c r="N1623" t="s">
        <v>15</v>
      </c>
      <c r="O1623">
        <v>20675.400000000001</v>
      </c>
      <c r="P1623" t="s">
        <v>22</v>
      </c>
      <c r="Q1623">
        <v>4766.3999999999996</v>
      </c>
      <c r="R1623" s="16">
        <f>delivered_orders_table[[#This Row],[price]]*delivered_orders_table[[#This Row],[quantity]]</f>
        <v>24324</v>
      </c>
      <c r="V1623">
        <v>16090</v>
      </c>
    </row>
    <row r="1624" spans="1:22" hidden="1" x14ac:dyDescent="0.3">
      <c r="A1624">
        <v>59535894</v>
      </c>
      <c r="B1624">
        <v>877572</v>
      </c>
      <c r="C1624">
        <v>989410</v>
      </c>
      <c r="D1624">
        <v>2614</v>
      </c>
      <c r="E1624">
        <v>5303</v>
      </c>
      <c r="F1624">
        <v>1</v>
      </c>
      <c r="G1624">
        <v>0</v>
      </c>
      <c r="H1624">
        <v>0</v>
      </c>
      <c r="I1624" s="15">
        <v>45297</v>
      </c>
      <c r="J1624" s="11">
        <v>45297</v>
      </c>
      <c r="K1624">
        <v>5</v>
      </c>
      <c r="L1624" t="s">
        <v>442</v>
      </c>
      <c r="M1624" t="s">
        <v>39</v>
      </c>
      <c r="N1624" t="s">
        <v>16</v>
      </c>
      <c r="O1624">
        <v>2614</v>
      </c>
      <c r="P1624" t="s">
        <v>21</v>
      </c>
      <c r="Q1624">
        <v>-2689</v>
      </c>
      <c r="R1624" s="16">
        <f>delivered_orders_table[[#This Row],[price]]*delivered_orders_table[[#This Row],[quantity]]</f>
        <v>2614</v>
      </c>
      <c r="V1624">
        <v>30504</v>
      </c>
    </row>
    <row r="1625" spans="1:22" hidden="1" x14ac:dyDescent="0.3">
      <c r="A1625">
        <v>82312290</v>
      </c>
      <c r="B1625">
        <v>877572</v>
      </c>
      <c r="C1625">
        <v>893889</v>
      </c>
      <c r="D1625">
        <v>10245</v>
      </c>
      <c r="E1625">
        <v>5303</v>
      </c>
      <c r="F1625">
        <v>4</v>
      </c>
      <c r="G1625">
        <v>0</v>
      </c>
      <c r="H1625">
        <v>0</v>
      </c>
      <c r="I1625" s="15">
        <v>45287</v>
      </c>
      <c r="J1625" s="11">
        <v>45287</v>
      </c>
      <c r="K1625">
        <v>6</v>
      </c>
      <c r="L1625" t="s">
        <v>448</v>
      </c>
      <c r="M1625" t="s">
        <v>39</v>
      </c>
      <c r="N1625" t="s">
        <v>16</v>
      </c>
      <c r="O1625">
        <v>40980</v>
      </c>
      <c r="P1625" t="s">
        <v>21</v>
      </c>
      <c r="Q1625">
        <v>19768</v>
      </c>
      <c r="R1625" s="16">
        <f>delivered_orders_table[[#This Row],[price]]*delivered_orders_table[[#This Row],[quantity]]</f>
        <v>40980</v>
      </c>
      <c r="V1625">
        <v>41241</v>
      </c>
    </row>
    <row r="1626" spans="1:22" hidden="1" x14ac:dyDescent="0.3">
      <c r="A1626">
        <v>90253323</v>
      </c>
      <c r="B1626">
        <v>877572</v>
      </c>
      <c r="C1626">
        <v>317830</v>
      </c>
      <c r="D1626">
        <v>11864</v>
      </c>
      <c r="E1626">
        <v>5303</v>
      </c>
      <c r="F1626">
        <v>1</v>
      </c>
      <c r="G1626">
        <v>593.20000000000005</v>
      </c>
      <c r="H1626">
        <v>5</v>
      </c>
      <c r="I1626" s="15">
        <v>45297</v>
      </c>
      <c r="J1626" s="11">
        <v>45297</v>
      </c>
      <c r="K1626">
        <v>7</v>
      </c>
      <c r="L1626" t="s">
        <v>202</v>
      </c>
      <c r="M1626" t="s">
        <v>39</v>
      </c>
      <c r="N1626" t="s">
        <v>16</v>
      </c>
      <c r="O1626">
        <v>11270.8</v>
      </c>
      <c r="P1626" t="s">
        <v>21</v>
      </c>
      <c r="Q1626">
        <v>5967.8</v>
      </c>
      <c r="R1626" s="16">
        <f>delivered_orders_table[[#This Row],[price]]*delivered_orders_table[[#This Row],[quantity]]</f>
        <v>11864</v>
      </c>
      <c r="V1626">
        <v>10440</v>
      </c>
    </row>
    <row r="1627" spans="1:22" hidden="1" x14ac:dyDescent="0.3">
      <c r="A1627">
        <v>57934299</v>
      </c>
      <c r="B1627">
        <v>334053</v>
      </c>
      <c r="C1627">
        <v>891423</v>
      </c>
      <c r="D1627">
        <v>7011</v>
      </c>
      <c r="E1627">
        <v>6716</v>
      </c>
      <c r="F1627">
        <v>1</v>
      </c>
      <c r="G1627">
        <v>1051.6500000000001</v>
      </c>
      <c r="H1627">
        <v>15</v>
      </c>
      <c r="I1627" s="15">
        <v>45310</v>
      </c>
      <c r="J1627" s="11">
        <v>45310</v>
      </c>
      <c r="K1627">
        <v>4</v>
      </c>
      <c r="L1627" t="s">
        <v>373</v>
      </c>
      <c r="M1627" t="s">
        <v>39</v>
      </c>
      <c r="N1627" t="s">
        <v>16</v>
      </c>
      <c r="O1627">
        <v>5959.35</v>
      </c>
      <c r="P1627" t="s">
        <v>21</v>
      </c>
      <c r="Q1627">
        <v>-756.65</v>
      </c>
      <c r="R1627" s="16">
        <f>delivered_orders_table[[#This Row],[price]]*delivered_orders_table[[#This Row],[quantity]]</f>
        <v>7011</v>
      </c>
      <c r="V1627">
        <v>7511</v>
      </c>
    </row>
    <row r="1628" spans="1:22" hidden="1" x14ac:dyDescent="0.3">
      <c r="A1628">
        <v>11181612</v>
      </c>
      <c r="B1628">
        <v>334053</v>
      </c>
      <c r="C1628">
        <v>300932</v>
      </c>
      <c r="D1628">
        <v>8163</v>
      </c>
      <c r="E1628">
        <v>6716</v>
      </c>
      <c r="F1628">
        <v>1</v>
      </c>
      <c r="G1628">
        <v>0</v>
      </c>
      <c r="H1628">
        <v>0</v>
      </c>
      <c r="I1628" s="15">
        <v>45299</v>
      </c>
      <c r="J1628" s="11">
        <v>45299</v>
      </c>
      <c r="K1628">
        <v>4</v>
      </c>
      <c r="L1628" t="s">
        <v>407</v>
      </c>
      <c r="M1628" t="s">
        <v>39</v>
      </c>
      <c r="N1628" t="s">
        <v>15</v>
      </c>
      <c r="O1628">
        <v>8163</v>
      </c>
      <c r="P1628" t="s">
        <v>20</v>
      </c>
      <c r="Q1628">
        <v>1447</v>
      </c>
      <c r="R1628" s="16">
        <f>delivered_orders_table[[#This Row],[price]]*delivered_orders_table[[#This Row],[quantity]]</f>
        <v>8163</v>
      </c>
      <c r="V1628">
        <v>14019</v>
      </c>
    </row>
    <row r="1629" spans="1:22" hidden="1" x14ac:dyDescent="0.3">
      <c r="A1629">
        <v>99959993</v>
      </c>
      <c r="B1629">
        <v>334053</v>
      </c>
      <c r="C1629">
        <v>235138</v>
      </c>
      <c r="D1629">
        <v>2077</v>
      </c>
      <c r="E1629">
        <v>6716</v>
      </c>
      <c r="F1629">
        <v>2</v>
      </c>
      <c r="G1629">
        <v>0</v>
      </c>
      <c r="H1629">
        <v>0</v>
      </c>
      <c r="I1629" s="15">
        <v>45306</v>
      </c>
      <c r="J1629" s="11">
        <v>45306</v>
      </c>
      <c r="K1629">
        <v>2</v>
      </c>
      <c r="L1629" t="s">
        <v>197</v>
      </c>
      <c r="M1629" t="s">
        <v>39</v>
      </c>
      <c r="N1629" t="s">
        <v>17</v>
      </c>
      <c r="O1629">
        <v>4154</v>
      </c>
      <c r="P1629" t="s">
        <v>23</v>
      </c>
      <c r="Q1629">
        <v>-9278</v>
      </c>
      <c r="R1629" s="16">
        <f>delivered_orders_table[[#This Row],[price]]*delivered_orders_table[[#This Row],[quantity]]</f>
        <v>4154</v>
      </c>
      <c r="V1629">
        <v>21140</v>
      </c>
    </row>
    <row r="1630" spans="1:22" hidden="1" x14ac:dyDescent="0.3">
      <c r="A1630">
        <v>94695784</v>
      </c>
      <c r="B1630">
        <v>334053</v>
      </c>
      <c r="C1630">
        <v>540677</v>
      </c>
      <c r="D1630">
        <v>1548</v>
      </c>
      <c r="E1630">
        <v>6716</v>
      </c>
      <c r="F1630">
        <v>1</v>
      </c>
      <c r="G1630">
        <v>154.80000000000001</v>
      </c>
      <c r="H1630">
        <v>10</v>
      </c>
      <c r="I1630" s="15">
        <v>45308</v>
      </c>
      <c r="J1630" s="11">
        <v>45308</v>
      </c>
      <c r="K1630">
        <v>1</v>
      </c>
      <c r="L1630" t="s">
        <v>408</v>
      </c>
      <c r="M1630" t="s">
        <v>39</v>
      </c>
      <c r="N1630" t="s">
        <v>15</v>
      </c>
      <c r="O1630">
        <v>1393.2</v>
      </c>
      <c r="P1630" t="s">
        <v>21</v>
      </c>
      <c r="Q1630">
        <v>-5322.8</v>
      </c>
      <c r="R1630" s="16">
        <f>delivered_orders_table[[#This Row],[price]]*delivered_orders_table[[#This Row],[quantity]]</f>
        <v>1548</v>
      </c>
      <c r="V1630">
        <v>9004</v>
      </c>
    </row>
    <row r="1631" spans="1:22" hidden="1" x14ac:dyDescent="0.3">
      <c r="A1631">
        <v>33574794</v>
      </c>
      <c r="B1631">
        <v>334053</v>
      </c>
      <c r="C1631">
        <v>311760</v>
      </c>
      <c r="D1631">
        <v>2493</v>
      </c>
      <c r="E1631">
        <v>6716</v>
      </c>
      <c r="F1631">
        <v>2</v>
      </c>
      <c r="G1631">
        <v>498.6</v>
      </c>
      <c r="H1631">
        <v>10</v>
      </c>
      <c r="I1631" s="15">
        <v>45313</v>
      </c>
      <c r="J1631" s="11">
        <v>45313</v>
      </c>
      <c r="K1631">
        <v>4</v>
      </c>
      <c r="L1631" t="s">
        <v>461</v>
      </c>
      <c r="M1631" t="s">
        <v>39</v>
      </c>
      <c r="N1631" t="s">
        <v>15</v>
      </c>
      <c r="O1631">
        <v>4487.3999999999996</v>
      </c>
      <c r="P1631" t="s">
        <v>20</v>
      </c>
      <c r="Q1631">
        <v>-8944.6</v>
      </c>
      <c r="R1631" s="16">
        <f>delivered_orders_table[[#This Row],[price]]*delivered_orders_table[[#This Row],[quantity]]</f>
        <v>4986</v>
      </c>
      <c r="V1631">
        <v>10337</v>
      </c>
    </row>
    <row r="1632" spans="1:22" hidden="1" x14ac:dyDescent="0.3">
      <c r="A1632">
        <v>28405182</v>
      </c>
      <c r="B1632">
        <v>334053</v>
      </c>
      <c r="C1632">
        <v>853453</v>
      </c>
      <c r="D1632">
        <v>517</v>
      </c>
      <c r="E1632">
        <v>6716</v>
      </c>
      <c r="F1632">
        <v>1</v>
      </c>
      <c r="G1632">
        <v>77.55</v>
      </c>
      <c r="H1632">
        <v>15</v>
      </c>
      <c r="I1632" s="15">
        <v>45292</v>
      </c>
      <c r="J1632" s="11">
        <v>45292</v>
      </c>
      <c r="K1632">
        <v>3</v>
      </c>
      <c r="L1632" t="s">
        <v>418</v>
      </c>
      <c r="M1632" t="s">
        <v>39</v>
      </c>
      <c r="N1632" t="s">
        <v>15</v>
      </c>
      <c r="O1632">
        <v>439.45</v>
      </c>
      <c r="P1632" t="s">
        <v>20</v>
      </c>
      <c r="Q1632">
        <v>-6276.55</v>
      </c>
      <c r="R1632" s="16">
        <f>delivered_orders_table[[#This Row],[price]]*delivered_orders_table[[#This Row],[quantity]]</f>
        <v>517</v>
      </c>
      <c r="V1632">
        <v>5519</v>
      </c>
    </row>
    <row r="1633" spans="1:22" hidden="1" x14ac:dyDescent="0.3">
      <c r="A1633">
        <v>60354777</v>
      </c>
      <c r="B1633">
        <v>334053</v>
      </c>
      <c r="C1633">
        <v>599194</v>
      </c>
      <c r="D1633">
        <v>12851</v>
      </c>
      <c r="E1633">
        <v>6716</v>
      </c>
      <c r="F1633">
        <v>1</v>
      </c>
      <c r="G1633">
        <v>1285.0999999999999</v>
      </c>
      <c r="H1633">
        <v>10</v>
      </c>
      <c r="I1633" s="15">
        <v>45300</v>
      </c>
      <c r="J1633" s="11">
        <v>45300</v>
      </c>
      <c r="K1633">
        <v>5</v>
      </c>
      <c r="L1633" t="s">
        <v>473</v>
      </c>
      <c r="M1633" t="s">
        <v>39</v>
      </c>
      <c r="N1633" t="s">
        <v>15</v>
      </c>
      <c r="O1633">
        <v>11565.9</v>
      </c>
      <c r="P1633" t="s">
        <v>20</v>
      </c>
      <c r="Q1633">
        <v>4849.8999999999996</v>
      </c>
      <c r="R1633" s="16">
        <f>delivered_orders_table[[#This Row],[price]]*delivered_orders_table[[#This Row],[quantity]]</f>
        <v>12851</v>
      </c>
      <c r="V1633">
        <v>18808</v>
      </c>
    </row>
    <row r="1634" spans="1:22" hidden="1" x14ac:dyDescent="0.3">
      <c r="A1634">
        <v>58189421</v>
      </c>
      <c r="B1634">
        <v>334053</v>
      </c>
      <c r="C1634">
        <v>705048</v>
      </c>
      <c r="D1634">
        <v>4116</v>
      </c>
      <c r="E1634">
        <v>6716</v>
      </c>
      <c r="F1634">
        <v>3</v>
      </c>
      <c r="G1634">
        <v>617.4</v>
      </c>
      <c r="H1634">
        <v>5</v>
      </c>
      <c r="I1634" s="15">
        <v>45292</v>
      </c>
      <c r="J1634" s="11">
        <v>45292</v>
      </c>
      <c r="K1634">
        <v>4</v>
      </c>
      <c r="L1634" t="s">
        <v>224</v>
      </c>
      <c r="M1634" t="s">
        <v>39</v>
      </c>
      <c r="N1634" t="s">
        <v>15</v>
      </c>
      <c r="O1634">
        <v>11730.6</v>
      </c>
      <c r="P1634" t="s">
        <v>22</v>
      </c>
      <c r="Q1634">
        <v>-8417.4</v>
      </c>
      <c r="R1634" s="16">
        <f>delivered_orders_table[[#This Row],[price]]*delivered_orders_table[[#This Row],[quantity]]</f>
        <v>12348</v>
      </c>
      <c r="V1634">
        <v>5640</v>
      </c>
    </row>
    <row r="1635" spans="1:22" hidden="1" x14ac:dyDescent="0.3">
      <c r="A1635">
        <v>28830282</v>
      </c>
      <c r="B1635">
        <v>334053</v>
      </c>
      <c r="C1635">
        <v>842818</v>
      </c>
      <c r="D1635">
        <v>1805</v>
      </c>
      <c r="E1635">
        <v>6716</v>
      </c>
      <c r="F1635">
        <v>1</v>
      </c>
      <c r="G1635">
        <v>90.25</v>
      </c>
      <c r="H1635">
        <v>5</v>
      </c>
      <c r="I1635" s="15">
        <v>45316</v>
      </c>
      <c r="J1635" s="11">
        <v>45316</v>
      </c>
      <c r="K1635">
        <v>5</v>
      </c>
      <c r="L1635" t="s">
        <v>296</v>
      </c>
      <c r="M1635" t="s">
        <v>39</v>
      </c>
      <c r="N1635" t="s">
        <v>17</v>
      </c>
      <c r="O1635">
        <v>1714.75</v>
      </c>
      <c r="P1635" t="s">
        <v>22</v>
      </c>
      <c r="Q1635">
        <v>-5001.25</v>
      </c>
      <c r="R1635" s="16">
        <f>delivered_orders_table[[#This Row],[price]]*delivered_orders_table[[#This Row],[quantity]]</f>
        <v>1805</v>
      </c>
      <c r="V1635">
        <v>1788</v>
      </c>
    </row>
    <row r="1636" spans="1:22" hidden="1" x14ac:dyDescent="0.3">
      <c r="A1636">
        <v>93457527</v>
      </c>
      <c r="B1636">
        <v>388389</v>
      </c>
      <c r="C1636">
        <v>867782</v>
      </c>
      <c r="D1636">
        <v>13811</v>
      </c>
      <c r="E1636">
        <v>1807</v>
      </c>
      <c r="F1636">
        <v>1</v>
      </c>
      <c r="G1636">
        <v>0</v>
      </c>
      <c r="H1636">
        <v>0</v>
      </c>
      <c r="I1636" s="15">
        <v>45300</v>
      </c>
      <c r="J1636" s="11">
        <v>45300</v>
      </c>
      <c r="K1636">
        <v>1</v>
      </c>
      <c r="L1636" t="s">
        <v>440</v>
      </c>
      <c r="M1636" t="s">
        <v>39</v>
      </c>
      <c r="N1636" t="s">
        <v>15</v>
      </c>
      <c r="O1636">
        <v>13811</v>
      </c>
      <c r="P1636" t="s">
        <v>23</v>
      </c>
      <c r="Q1636">
        <v>12004</v>
      </c>
      <c r="R1636" s="16">
        <f>delivered_orders_table[[#This Row],[price]]*delivered_orders_table[[#This Row],[quantity]]</f>
        <v>13811</v>
      </c>
      <c r="V1636">
        <v>54036</v>
      </c>
    </row>
    <row r="1637" spans="1:22" hidden="1" x14ac:dyDescent="0.3">
      <c r="A1637">
        <v>51086072</v>
      </c>
      <c r="B1637">
        <v>388389</v>
      </c>
      <c r="C1637">
        <v>705048</v>
      </c>
      <c r="D1637">
        <v>12559</v>
      </c>
      <c r="E1637">
        <v>1807</v>
      </c>
      <c r="F1637">
        <v>1</v>
      </c>
      <c r="G1637">
        <v>627.95000000000005</v>
      </c>
      <c r="H1637">
        <v>5</v>
      </c>
      <c r="I1637" s="15">
        <v>45304</v>
      </c>
      <c r="J1637" s="11">
        <v>45304</v>
      </c>
      <c r="K1637">
        <v>7</v>
      </c>
      <c r="L1637" t="s">
        <v>367</v>
      </c>
      <c r="M1637" t="s">
        <v>39</v>
      </c>
      <c r="N1637" t="s">
        <v>15</v>
      </c>
      <c r="O1637">
        <v>11931.05</v>
      </c>
      <c r="P1637" t="s">
        <v>21</v>
      </c>
      <c r="Q1637">
        <v>10124.049999999999</v>
      </c>
      <c r="R1637" s="16">
        <f>delivered_orders_table[[#This Row],[price]]*delivered_orders_table[[#This Row],[quantity]]</f>
        <v>12559</v>
      </c>
      <c r="V1637">
        <v>11744</v>
      </c>
    </row>
    <row r="1638" spans="1:22" hidden="1" x14ac:dyDescent="0.3">
      <c r="A1638">
        <v>83286096</v>
      </c>
      <c r="B1638">
        <v>388389</v>
      </c>
      <c r="C1638">
        <v>743377</v>
      </c>
      <c r="D1638">
        <v>13868</v>
      </c>
      <c r="E1638">
        <v>1807</v>
      </c>
      <c r="F1638">
        <v>1</v>
      </c>
      <c r="G1638">
        <v>0</v>
      </c>
      <c r="H1638">
        <v>0</v>
      </c>
      <c r="I1638" s="15">
        <v>45298</v>
      </c>
      <c r="J1638" s="11">
        <v>45298</v>
      </c>
      <c r="K1638">
        <v>6</v>
      </c>
      <c r="L1638" t="s">
        <v>202</v>
      </c>
      <c r="M1638" t="s">
        <v>39</v>
      </c>
      <c r="N1638" t="s">
        <v>18</v>
      </c>
      <c r="O1638">
        <v>13868</v>
      </c>
      <c r="P1638" t="s">
        <v>23</v>
      </c>
      <c r="Q1638">
        <v>12061</v>
      </c>
      <c r="R1638" s="16">
        <f>delivered_orders_table[[#This Row],[price]]*delivered_orders_table[[#This Row],[quantity]]</f>
        <v>13868</v>
      </c>
      <c r="V1638">
        <v>4466</v>
      </c>
    </row>
    <row r="1639" spans="1:22" hidden="1" x14ac:dyDescent="0.3">
      <c r="A1639">
        <v>33818260</v>
      </c>
      <c r="B1639">
        <v>388389</v>
      </c>
      <c r="C1639">
        <v>646768</v>
      </c>
      <c r="D1639">
        <v>1965</v>
      </c>
      <c r="E1639">
        <v>1807</v>
      </c>
      <c r="F1639">
        <v>2</v>
      </c>
      <c r="G1639">
        <v>393</v>
      </c>
      <c r="H1639">
        <v>10</v>
      </c>
      <c r="I1639" s="15">
        <v>45302</v>
      </c>
      <c r="J1639" s="11">
        <v>45302</v>
      </c>
      <c r="K1639">
        <v>2</v>
      </c>
      <c r="L1639" t="s">
        <v>202</v>
      </c>
      <c r="M1639" t="s">
        <v>39</v>
      </c>
      <c r="N1639" t="s">
        <v>17</v>
      </c>
      <c r="O1639">
        <v>3537</v>
      </c>
      <c r="P1639" t="s">
        <v>21</v>
      </c>
      <c r="Q1639">
        <v>-77</v>
      </c>
      <c r="R1639" s="16">
        <f>delivered_orders_table[[#This Row],[price]]*delivered_orders_table[[#This Row],[quantity]]</f>
        <v>3930</v>
      </c>
      <c r="V1639">
        <v>13646</v>
      </c>
    </row>
    <row r="1640" spans="1:22" hidden="1" x14ac:dyDescent="0.3">
      <c r="A1640">
        <v>54524582</v>
      </c>
      <c r="B1640">
        <v>388389</v>
      </c>
      <c r="C1640">
        <v>473995</v>
      </c>
      <c r="D1640">
        <v>13849</v>
      </c>
      <c r="E1640">
        <v>1807</v>
      </c>
      <c r="F1640">
        <v>1</v>
      </c>
      <c r="G1640">
        <v>1384.9</v>
      </c>
      <c r="H1640">
        <v>10</v>
      </c>
      <c r="I1640" s="15">
        <v>45285</v>
      </c>
      <c r="J1640" s="11">
        <v>45285</v>
      </c>
      <c r="K1640">
        <v>7</v>
      </c>
      <c r="L1640" t="s">
        <v>46</v>
      </c>
      <c r="M1640" t="s">
        <v>39</v>
      </c>
      <c r="N1640" t="s">
        <v>15</v>
      </c>
      <c r="O1640">
        <v>12464.1</v>
      </c>
      <c r="P1640" t="s">
        <v>21</v>
      </c>
      <c r="Q1640">
        <v>10657.1</v>
      </c>
      <c r="R1640" s="16">
        <f>delivered_orders_table[[#This Row],[price]]*delivered_orders_table[[#This Row],[quantity]]</f>
        <v>13849</v>
      </c>
      <c r="V1640">
        <v>36384</v>
      </c>
    </row>
    <row r="1641" spans="1:22" hidden="1" x14ac:dyDescent="0.3">
      <c r="A1641">
        <v>18277097</v>
      </c>
      <c r="B1641">
        <v>388389</v>
      </c>
      <c r="C1641">
        <v>906848</v>
      </c>
      <c r="D1641">
        <v>17627</v>
      </c>
      <c r="E1641">
        <v>1807</v>
      </c>
      <c r="F1641">
        <v>1</v>
      </c>
      <c r="G1641">
        <v>0</v>
      </c>
      <c r="H1641">
        <v>0</v>
      </c>
      <c r="I1641" s="15">
        <v>45298</v>
      </c>
      <c r="J1641" s="11">
        <v>45298</v>
      </c>
      <c r="K1641">
        <v>1</v>
      </c>
      <c r="L1641" t="s">
        <v>102</v>
      </c>
      <c r="M1641" t="s">
        <v>39</v>
      </c>
      <c r="N1641" t="s">
        <v>16</v>
      </c>
      <c r="O1641">
        <v>17627</v>
      </c>
      <c r="P1641" t="s">
        <v>20</v>
      </c>
      <c r="Q1641">
        <v>15820</v>
      </c>
      <c r="R1641" s="16">
        <f>delivered_orders_table[[#This Row],[price]]*delivered_orders_table[[#This Row],[quantity]]</f>
        <v>17627</v>
      </c>
      <c r="V1641">
        <v>1253</v>
      </c>
    </row>
    <row r="1642" spans="1:22" hidden="1" x14ac:dyDescent="0.3">
      <c r="A1642">
        <v>30492422</v>
      </c>
      <c r="B1642">
        <v>388389</v>
      </c>
      <c r="C1642">
        <v>519625</v>
      </c>
      <c r="D1642">
        <v>17752</v>
      </c>
      <c r="E1642">
        <v>1807</v>
      </c>
      <c r="F1642">
        <v>1</v>
      </c>
      <c r="G1642">
        <v>0</v>
      </c>
      <c r="H1642">
        <v>0</v>
      </c>
      <c r="I1642" s="15">
        <v>45302</v>
      </c>
      <c r="J1642" s="11">
        <v>45302</v>
      </c>
      <c r="K1642">
        <v>5</v>
      </c>
      <c r="L1642" t="s">
        <v>52</v>
      </c>
      <c r="M1642" t="s">
        <v>39</v>
      </c>
      <c r="N1642" t="s">
        <v>15</v>
      </c>
      <c r="O1642">
        <v>17752</v>
      </c>
      <c r="P1642" t="s">
        <v>21</v>
      </c>
      <c r="Q1642">
        <v>15945</v>
      </c>
      <c r="R1642" s="16">
        <f>delivered_orders_table[[#This Row],[price]]*delivered_orders_table[[#This Row],[quantity]]</f>
        <v>17752</v>
      </c>
      <c r="V1642">
        <v>14407</v>
      </c>
    </row>
    <row r="1643" spans="1:22" hidden="1" x14ac:dyDescent="0.3">
      <c r="A1643">
        <v>70272714</v>
      </c>
      <c r="B1643">
        <v>388389</v>
      </c>
      <c r="C1643">
        <v>477860</v>
      </c>
      <c r="D1643">
        <v>10603</v>
      </c>
      <c r="E1643">
        <v>1807</v>
      </c>
      <c r="F1643">
        <v>1</v>
      </c>
      <c r="G1643">
        <v>0</v>
      </c>
      <c r="H1643">
        <v>0</v>
      </c>
      <c r="I1643" s="15">
        <v>45292</v>
      </c>
      <c r="J1643" s="11">
        <v>45292</v>
      </c>
      <c r="K1643">
        <v>5</v>
      </c>
      <c r="L1643" t="s">
        <v>449</v>
      </c>
      <c r="M1643" t="s">
        <v>39</v>
      </c>
      <c r="N1643" t="s">
        <v>16</v>
      </c>
      <c r="O1643">
        <v>10603</v>
      </c>
      <c r="P1643" t="s">
        <v>21</v>
      </c>
      <c r="Q1643">
        <v>8796</v>
      </c>
      <c r="R1643" s="16">
        <f>delivered_orders_table[[#This Row],[price]]*delivered_orders_table[[#This Row],[quantity]]</f>
        <v>10603</v>
      </c>
      <c r="V1643">
        <v>2623</v>
      </c>
    </row>
    <row r="1644" spans="1:22" hidden="1" x14ac:dyDescent="0.3">
      <c r="A1644">
        <v>46024950</v>
      </c>
      <c r="B1644">
        <v>388389</v>
      </c>
      <c r="C1644">
        <v>988930</v>
      </c>
      <c r="D1644">
        <v>18102</v>
      </c>
      <c r="E1644">
        <v>1807</v>
      </c>
      <c r="F1644">
        <v>1</v>
      </c>
      <c r="G1644">
        <v>0</v>
      </c>
      <c r="H1644">
        <v>0</v>
      </c>
      <c r="I1644" s="15">
        <v>45291</v>
      </c>
      <c r="J1644" s="11">
        <v>45291</v>
      </c>
      <c r="K1644">
        <v>7</v>
      </c>
      <c r="L1644" t="s">
        <v>319</v>
      </c>
      <c r="M1644" t="s">
        <v>39</v>
      </c>
      <c r="N1644" t="s">
        <v>18</v>
      </c>
      <c r="O1644">
        <v>18102</v>
      </c>
      <c r="P1644" t="s">
        <v>20</v>
      </c>
      <c r="Q1644">
        <v>16295</v>
      </c>
      <c r="R1644" s="16">
        <f>delivered_orders_table[[#This Row],[price]]*delivered_orders_table[[#This Row],[quantity]]</f>
        <v>18102</v>
      </c>
      <c r="V1644">
        <v>3193</v>
      </c>
    </row>
    <row r="1645" spans="1:22" hidden="1" x14ac:dyDescent="0.3">
      <c r="A1645">
        <v>42580349</v>
      </c>
      <c r="B1645">
        <v>388389</v>
      </c>
      <c r="C1645">
        <v>293904</v>
      </c>
      <c r="D1645">
        <v>5076</v>
      </c>
      <c r="E1645">
        <v>1807</v>
      </c>
      <c r="F1645">
        <v>3</v>
      </c>
      <c r="G1645">
        <v>2284.1999999999998</v>
      </c>
      <c r="H1645">
        <v>15</v>
      </c>
      <c r="I1645" s="15">
        <v>45304</v>
      </c>
      <c r="J1645" s="11">
        <v>45304</v>
      </c>
      <c r="K1645">
        <v>3</v>
      </c>
      <c r="L1645" t="s">
        <v>52</v>
      </c>
      <c r="M1645" t="s">
        <v>39</v>
      </c>
      <c r="N1645" t="s">
        <v>15</v>
      </c>
      <c r="O1645">
        <v>12943.8</v>
      </c>
      <c r="P1645" t="s">
        <v>20</v>
      </c>
      <c r="Q1645">
        <v>7522.8</v>
      </c>
      <c r="R1645" s="16">
        <f>delivered_orders_table[[#This Row],[price]]*delivered_orders_table[[#This Row],[quantity]]</f>
        <v>15228</v>
      </c>
      <c r="V1645">
        <v>21902</v>
      </c>
    </row>
    <row r="1646" spans="1:22" hidden="1" x14ac:dyDescent="0.3">
      <c r="A1646">
        <v>54501625</v>
      </c>
      <c r="B1646">
        <v>356787</v>
      </c>
      <c r="C1646">
        <v>282300</v>
      </c>
      <c r="D1646">
        <v>15710</v>
      </c>
      <c r="E1646">
        <v>6320</v>
      </c>
      <c r="F1646">
        <v>1</v>
      </c>
      <c r="G1646">
        <v>3142</v>
      </c>
      <c r="H1646">
        <v>20</v>
      </c>
      <c r="I1646" s="15">
        <v>45316</v>
      </c>
      <c r="J1646" s="11">
        <v>45316</v>
      </c>
      <c r="K1646">
        <v>2</v>
      </c>
      <c r="L1646" t="s">
        <v>488</v>
      </c>
      <c r="M1646" t="s">
        <v>39</v>
      </c>
      <c r="N1646" t="s">
        <v>152</v>
      </c>
      <c r="O1646">
        <v>12568</v>
      </c>
      <c r="P1646" t="s">
        <v>22</v>
      </c>
      <c r="Q1646">
        <v>6248</v>
      </c>
      <c r="R1646" s="16">
        <f>delivered_orders_table[[#This Row],[price]]*delivered_orders_table[[#This Row],[quantity]]</f>
        <v>15710</v>
      </c>
      <c r="V1646">
        <v>26388</v>
      </c>
    </row>
    <row r="1647" spans="1:22" hidden="1" x14ac:dyDescent="0.3">
      <c r="A1647">
        <v>61479273</v>
      </c>
      <c r="B1647">
        <v>356787</v>
      </c>
      <c r="C1647">
        <v>667262</v>
      </c>
      <c r="D1647">
        <v>9899</v>
      </c>
      <c r="E1647">
        <v>6320</v>
      </c>
      <c r="F1647">
        <v>1</v>
      </c>
      <c r="G1647">
        <v>494.95</v>
      </c>
      <c r="H1647">
        <v>5</v>
      </c>
      <c r="I1647" s="15">
        <v>45313</v>
      </c>
      <c r="J1647" s="11">
        <v>45313</v>
      </c>
      <c r="K1647">
        <v>1</v>
      </c>
      <c r="L1647" t="s">
        <v>373</v>
      </c>
      <c r="M1647" t="s">
        <v>39</v>
      </c>
      <c r="N1647" t="s">
        <v>18</v>
      </c>
      <c r="O1647">
        <v>9404.0499999999993</v>
      </c>
      <c r="P1647" t="s">
        <v>20</v>
      </c>
      <c r="Q1647">
        <v>3084.05</v>
      </c>
      <c r="R1647" s="16">
        <f>delivered_orders_table[[#This Row],[price]]*delivered_orders_table[[#This Row],[quantity]]</f>
        <v>9899</v>
      </c>
      <c r="V1647">
        <v>7350</v>
      </c>
    </row>
    <row r="1648" spans="1:22" hidden="1" x14ac:dyDescent="0.3">
      <c r="A1648">
        <v>22132198</v>
      </c>
      <c r="B1648">
        <v>356787</v>
      </c>
      <c r="C1648">
        <v>248693</v>
      </c>
      <c r="D1648">
        <v>5160</v>
      </c>
      <c r="E1648">
        <v>6320</v>
      </c>
      <c r="F1648">
        <v>3</v>
      </c>
      <c r="G1648">
        <v>774</v>
      </c>
      <c r="H1648">
        <v>5</v>
      </c>
      <c r="I1648" s="15">
        <v>45293</v>
      </c>
      <c r="J1648" s="11">
        <v>45293</v>
      </c>
      <c r="K1648">
        <v>3</v>
      </c>
      <c r="L1648" t="s">
        <v>224</v>
      </c>
      <c r="M1648" t="s">
        <v>39</v>
      </c>
      <c r="N1648" t="s">
        <v>16</v>
      </c>
      <c r="O1648">
        <v>14706</v>
      </c>
      <c r="P1648" t="s">
        <v>21</v>
      </c>
      <c r="Q1648">
        <v>-4254</v>
      </c>
      <c r="R1648" s="16">
        <f>delivered_orders_table[[#This Row],[price]]*delivered_orders_table[[#This Row],[quantity]]</f>
        <v>15480</v>
      </c>
      <c r="V1648">
        <v>10852</v>
      </c>
    </row>
    <row r="1649" spans="1:22" hidden="1" x14ac:dyDescent="0.3">
      <c r="A1649">
        <v>91692326</v>
      </c>
      <c r="B1649">
        <v>356787</v>
      </c>
      <c r="C1649">
        <v>432542</v>
      </c>
      <c r="D1649">
        <v>9304</v>
      </c>
      <c r="E1649">
        <v>6320</v>
      </c>
      <c r="F1649">
        <v>1</v>
      </c>
      <c r="G1649">
        <v>0</v>
      </c>
      <c r="H1649">
        <v>0</v>
      </c>
      <c r="I1649" s="15">
        <v>45297</v>
      </c>
      <c r="J1649" s="11">
        <v>45297</v>
      </c>
      <c r="K1649">
        <v>2</v>
      </c>
      <c r="L1649" t="s">
        <v>102</v>
      </c>
      <c r="M1649" t="s">
        <v>39</v>
      </c>
      <c r="N1649" t="s">
        <v>15</v>
      </c>
      <c r="O1649">
        <v>9304</v>
      </c>
      <c r="P1649" t="s">
        <v>21</v>
      </c>
      <c r="Q1649">
        <v>2984</v>
      </c>
      <c r="R1649" s="16">
        <f>delivered_orders_table[[#This Row],[price]]*delivered_orders_table[[#This Row],[quantity]]</f>
        <v>9304</v>
      </c>
      <c r="V1649">
        <v>19680</v>
      </c>
    </row>
    <row r="1650" spans="1:22" hidden="1" x14ac:dyDescent="0.3">
      <c r="A1650">
        <v>45189912</v>
      </c>
      <c r="B1650">
        <v>356787</v>
      </c>
      <c r="C1650">
        <v>939389</v>
      </c>
      <c r="D1650">
        <v>16058</v>
      </c>
      <c r="E1650">
        <v>6320</v>
      </c>
      <c r="F1650">
        <v>1</v>
      </c>
      <c r="G1650">
        <v>802.9</v>
      </c>
      <c r="H1650">
        <v>5</v>
      </c>
      <c r="I1650" s="15">
        <v>45288</v>
      </c>
      <c r="J1650" s="11">
        <v>45288</v>
      </c>
      <c r="K1650">
        <v>6</v>
      </c>
      <c r="L1650" t="s">
        <v>524</v>
      </c>
      <c r="M1650" t="s">
        <v>39</v>
      </c>
      <c r="N1650" t="s">
        <v>17</v>
      </c>
      <c r="O1650">
        <v>15255.1</v>
      </c>
      <c r="P1650" t="s">
        <v>23</v>
      </c>
      <c r="Q1650">
        <v>8935.1</v>
      </c>
      <c r="R1650" s="16">
        <f>delivered_orders_table[[#This Row],[price]]*delivered_orders_table[[#This Row],[quantity]]</f>
        <v>16058</v>
      </c>
      <c r="V1650">
        <v>25706</v>
      </c>
    </row>
    <row r="1651" spans="1:22" hidden="1" x14ac:dyDescent="0.3">
      <c r="A1651">
        <v>35093324</v>
      </c>
      <c r="B1651">
        <v>356787</v>
      </c>
      <c r="C1651">
        <v>232792</v>
      </c>
      <c r="D1651">
        <v>6233</v>
      </c>
      <c r="E1651">
        <v>6320</v>
      </c>
      <c r="F1651">
        <v>1</v>
      </c>
      <c r="G1651">
        <v>934.95</v>
      </c>
      <c r="H1651">
        <v>15</v>
      </c>
      <c r="I1651" s="15">
        <v>45315</v>
      </c>
      <c r="J1651" s="11">
        <v>45315</v>
      </c>
      <c r="K1651">
        <v>5</v>
      </c>
      <c r="L1651" t="s">
        <v>48</v>
      </c>
      <c r="M1651" t="s">
        <v>39</v>
      </c>
      <c r="N1651" t="s">
        <v>17</v>
      </c>
      <c r="O1651">
        <v>5298.05</v>
      </c>
      <c r="P1651" t="s">
        <v>20</v>
      </c>
      <c r="Q1651">
        <v>-1021.95</v>
      </c>
      <c r="R1651" s="16">
        <f>delivered_orders_table[[#This Row],[price]]*delivered_orders_table[[#This Row],[quantity]]</f>
        <v>6233</v>
      </c>
      <c r="V1651">
        <v>11803</v>
      </c>
    </row>
    <row r="1652" spans="1:22" hidden="1" x14ac:dyDescent="0.3">
      <c r="A1652">
        <v>33889703</v>
      </c>
      <c r="B1652">
        <v>719176</v>
      </c>
      <c r="C1652">
        <v>691989</v>
      </c>
      <c r="D1652">
        <v>11037</v>
      </c>
      <c r="E1652">
        <v>819</v>
      </c>
      <c r="F1652">
        <v>2</v>
      </c>
      <c r="G1652">
        <v>0</v>
      </c>
      <c r="H1652">
        <v>0</v>
      </c>
      <c r="I1652" s="15">
        <v>45293</v>
      </c>
      <c r="J1652" s="11">
        <v>45293</v>
      </c>
      <c r="K1652">
        <v>5</v>
      </c>
      <c r="L1652" t="s">
        <v>319</v>
      </c>
      <c r="M1652" t="s">
        <v>39</v>
      </c>
      <c r="N1652" t="s">
        <v>17</v>
      </c>
      <c r="O1652">
        <v>22074</v>
      </c>
      <c r="P1652" t="s">
        <v>20</v>
      </c>
      <c r="Q1652">
        <v>20436</v>
      </c>
      <c r="R1652" s="16">
        <f>delivered_orders_table[[#This Row],[price]]*delivered_orders_table[[#This Row],[quantity]]</f>
        <v>22074</v>
      </c>
      <c r="V1652">
        <v>16993</v>
      </c>
    </row>
    <row r="1653" spans="1:22" hidden="1" x14ac:dyDescent="0.3">
      <c r="A1653">
        <v>69801634</v>
      </c>
      <c r="B1653">
        <v>719176</v>
      </c>
      <c r="C1653">
        <v>884733</v>
      </c>
      <c r="D1653">
        <v>6029</v>
      </c>
      <c r="E1653">
        <v>819</v>
      </c>
      <c r="F1653">
        <v>2</v>
      </c>
      <c r="G1653">
        <v>602.9</v>
      </c>
      <c r="H1653">
        <v>5</v>
      </c>
      <c r="I1653" s="15">
        <v>45318</v>
      </c>
      <c r="J1653" s="11">
        <v>45318</v>
      </c>
      <c r="K1653">
        <v>2</v>
      </c>
      <c r="L1653" t="s">
        <v>48</v>
      </c>
      <c r="M1653" t="s">
        <v>39</v>
      </c>
      <c r="N1653" t="s">
        <v>15</v>
      </c>
      <c r="O1653">
        <v>11455.1</v>
      </c>
      <c r="P1653" t="s">
        <v>21</v>
      </c>
      <c r="Q1653">
        <v>9817.1</v>
      </c>
      <c r="R1653" s="16">
        <f>delivered_orders_table[[#This Row],[price]]*delivered_orders_table[[#This Row],[quantity]]</f>
        <v>12058</v>
      </c>
      <c r="V1653">
        <v>14188</v>
      </c>
    </row>
    <row r="1654" spans="1:22" hidden="1" x14ac:dyDescent="0.3">
      <c r="A1654">
        <v>35970823</v>
      </c>
      <c r="B1654">
        <v>719176</v>
      </c>
      <c r="C1654">
        <v>387155</v>
      </c>
      <c r="D1654">
        <v>7623</v>
      </c>
      <c r="E1654">
        <v>819</v>
      </c>
      <c r="F1654">
        <v>1</v>
      </c>
      <c r="G1654">
        <v>0</v>
      </c>
      <c r="H1654">
        <v>0</v>
      </c>
      <c r="I1654" s="15">
        <v>45301</v>
      </c>
      <c r="J1654" s="11">
        <v>45301</v>
      </c>
      <c r="K1654">
        <v>1</v>
      </c>
      <c r="L1654" t="s">
        <v>442</v>
      </c>
      <c r="M1654" t="s">
        <v>39</v>
      </c>
      <c r="N1654" t="s">
        <v>16</v>
      </c>
      <c r="O1654">
        <v>7623</v>
      </c>
      <c r="P1654" t="s">
        <v>21</v>
      </c>
      <c r="Q1654">
        <v>6804</v>
      </c>
      <c r="R1654" s="16">
        <f>delivered_orders_table[[#This Row],[price]]*delivered_orders_table[[#This Row],[quantity]]</f>
        <v>7623</v>
      </c>
      <c r="V1654">
        <v>1680</v>
      </c>
    </row>
    <row r="1655" spans="1:22" hidden="1" x14ac:dyDescent="0.3">
      <c r="A1655">
        <v>60228268</v>
      </c>
      <c r="B1655">
        <v>719176</v>
      </c>
      <c r="C1655">
        <v>644136</v>
      </c>
      <c r="D1655">
        <v>3558</v>
      </c>
      <c r="E1655">
        <v>819</v>
      </c>
      <c r="F1655">
        <v>2</v>
      </c>
      <c r="G1655">
        <v>355.8</v>
      </c>
      <c r="H1655">
        <v>5</v>
      </c>
      <c r="I1655" s="15">
        <v>45288</v>
      </c>
      <c r="J1655" s="11">
        <v>45288</v>
      </c>
      <c r="K1655">
        <v>6</v>
      </c>
      <c r="L1655" t="s">
        <v>524</v>
      </c>
      <c r="M1655" t="s">
        <v>39</v>
      </c>
      <c r="N1655" t="s">
        <v>16</v>
      </c>
      <c r="O1655">
        <v>6760.2</v>
      </c>
      <c r="P1655" t="s">
        <v>20</v>
      </c>
      <c r="Q1655">
        <v>5122.2</v>
      </c>
      <c r="R1655" s="16">
        <f>delivered_orders_table[[#This Row],[price]]*delivered_orders_table[[#This Row],[quantity]]</f>
        <v>7116</v>
      </c>
      <c r="V1655">
        <v>31498</v>
      </c>
    </row>
    <row r="1656" spans="1:22" hidden="1" x14ac:dyDescent="0.3">
      <c r="A1656">
        <v>20066654</v>
      </c>
      <c r="B1656">
        <v>719176</v>
      </c>
      <c r="C1656">
        <v>871697</v>
      </c>
      <c r="D1656">
        <v>13401</v>
      </c>
      <c r="E1656">
        <v>819</v>
      </c>
      <c r="F1656">
        <v>1</v>
      </c>
      <c r="G1656">
        <v>2010.15</v>
      </c>
      <c r="H1656">
        <v>15</v>
      </c>
      <c r="I1656" s="15">
        <v>45290</v>
      </c>
      <c r="J1656" s="11">
        <v>45290</v>
      </c>
      <c r="K1656">
        <v>4</v>
      </c>
      <c r="L1656" t="s">
        <v>524</v>
      </c>
      <c r="M1656" t="s">
        <v>39</v>
      </c>
      <c r="N1656" t="s">
        <v>15</v>
      </c>
      <c r="O1656">
        <v>11390.85</v>
      </c>
      <c r="P1656" t="s">
        <v>23</v>
      </c>
      <c r="Q1656">
        <v>10571.85</v>
      </c>
      <c r="R1656" s="16">
        <f>delivered_orders_table[[#This Row],[price]]*delivered_orders_table[[#This Row],[quantity]]</f>
        <v>13401</v>
      </c>
      <c r="V1656">
        <v>18480</v>
      </c>
    </row>
    <row r="1657" spans="1:22" hidden="1" x14ac:dyDescent="0.3">
      <c r="A1657">
        <v>47550897</v>
      </c>
      <c r="B1657">
        <v>719176</v>
      </c>
      <c r="C1657">
        <v>722998</v>
      </c>
      <c r="D1657">
        <v>13972</v>
      </c>
      <c r="E1657">
        <v>819</v>
      </c>
      <c r="F1657">
        <v>2</v>
      </c>
      <c r="G1657">
        <v>2794.4</v>
      </c>
      <c r="H1657">
        <v>10</v>
      </c>
      <c r="I1657" s="15">
        <v>45303</v>
      </c>
      <c r="J1657" s="11">
        <v>45303</v>
      </c>
      <c r="K1657">
        <v>7</v>
      </c>
      <c r="L1657" t="s">
        <v>203</v>
      </c>
      <c r="M1657" t="s">
        <v>39</v>
      </c>
      <c r="N1657" t="s">
        <v>17</v>
      </c>
      <c r="O1657">
        <v>25149.599999999999</v>
      </c>
      <c r="P1657" t="s">
        <v>21</v>
      </c>
      <c r="Q1657">
        <v>23511.599999999999</v>
      </c>
      <c r="R1657" s="16">
        <f>delivered_orders_table[[#This Row],[price]]*delivered_orders_table[[#This Row],[quantity]]</f>
        <v>27944</v>
      </c>
      <c r="V1657">
        <v>15218</v>
      </c>
    </row>
    <row r="1658" spans="1:22" hidden="1" x14ac:dyDescent="0.3">
      <c r="A1658">
        <v>54499873</v>
      </c>
      <c r="B1658">
        <v>719176</v>
      </c>
      <c r="C1658">
        <v>759835</v>
      </c>
      <c r="D1658">
        <v>14147</v>
      </c>
      <c r="E1658">
        <v>819</v>
      </c>
      <c r="F1658">
        <v>1</v>
      </c>
      <c r="G1658">
        <v>0</v>
      </c>
      <c r="H1658">
        <v>0</v>
      </c>
      <c r="I1658" s="15">
        <v>45306</v>
      </c>
      <c r="J1658" s="11">
        <v>45306</v>
      </c>
      <c r="K1658">
        <v>7</v>
      </c>
      <c r="L1658" t="s">
        <v>215</v>
      </c>
      <c r="M1658" t="s">
        <v>39</v>
      </c>
      <c r="N1658" t="s">
        <v>16</v>
      </c>
      <c r="O1658">
        <v>14147</v>
      </c>
      <c r="P1658" t="s">
        <v>20</v>
      </c>
      <c r="Q1658">
        <v>13328</v>
      </c>
      <c r="R1658" s="16">
        <f>delivered_orders_table[[#This Row],[price]]*delivered_orders_table[[#This Row],[quantity]]</f>
        <v>14147</v>
      </c>
      <c r="V1658">
        <v>16728</v>
      </c>
    </row>
    <row r="1659" spans="1:22" hidden="1" x14ac:dyDescent="0.3">
      <c r="A1659">
        <v>32325574</v>
      </c>
      <c r="B1659">
        <v>719176</v>
      </c>
      <c r="C1659">
        <v>728859</v>
      </c>
      <c r="D1659">
        <v>9061</v>
      </c>
      <c r="E1659">
        <v>819</v>
      </c>
      <c r="F1659">
        <v>2</v>
      </c>
      <c r="G1659">
        <v>0</v>
      </c>
      <c r="H1659">
        <v>0</v>
      </c>
      <c r="I1659" s="15">
        <v>45312</v>
      </c>
      <c r="J1659" s="11">
        <v>45312</v>
      </c>
      <c r="K1659">
        <v>4</v>
      </c>
      <c r="L1659" t="s">
        <v>368</v>
      </c>
      <c r="M1659" t="s">
        <v>39</v>
      </c>
      <c r="N1659" t="s">
        <v>15</v>
      </c>
      <c r="O1659">
        <v>18122</v>
      </c>
      <c r="P1659" t="s">
        <v>21</v>
      </c>
      <c r="Q1659">
        <v>16484</v>
      </c>
      <c r="R1659" s="16">
        <f>delivered_orders_table[[#This Row],[price]]*delivered_orders_table[[#This Row],[quantity]]</f>
        <v>18122</v>
      </c>
      <c r="V1659">
        <v>29469</v>
      </c>
    </row>
    <row r="1660" spans="1:22" hidden="1" x14ac:dyDescent="0.3">
      <c r="A1660">
        <v>88381281</v>
      </c>
      <c r="B1660">
        <v>191161</v>
      </c>
      <c r="C1660">
        <v>996456</v>
      </c>
      <c r="D1660">
        <v>14942</v>
      </c>
      <c r="E1660">
        <v>2243</v>
      </c>
      <c r="F1660">
        <v>1</v>
      </c>
      <c r="G1660">
        <v>0</v>
      </c>
      <c r="H1660">
        <v>0</v>
      </c>
      <c r="I1660" s="15">
        <v>45303</v>
      </c>
      <c r="J1660" s="11">
        <v>45303</v>
      </c>
      <c r="K1660">
        <v>4</v>
      </c>
      <c r="L1660" t="s">
        <v>52</v>
      </c>
      <c r="M1660" t="s">
        <v>39</v>
      </c>
      <c r="N1660" t="s">
        <v>15</v>
      </c>
      <c r="O1660">
        <v>14942</v>
      </c>
      <c r="P1660" t="s">
        <v>21</v>
      </c>
      <c r="Q1660">
        <v>12699</v>
      </c>
      <c r="R1660" s="16">
        <f>delivered_orders_table[[#This Row],[price]]*delivered_orders_table[[#This Row],[quantity]]</f>
        <v>14942</v>
      </c>
      <c r="V1660">
        <v>36574</v>
      </c>
    </row>
    <row r="1661" spans="1:22" hidden="1" x14ac:dyDescent="0.3">
      <c r="A1661">
        <v>16241172</v>
      </c>
      <c r="B1661">
        <v>191161</v>
      </c>
      <c r="C1661">
        <v>208721</v>
      </c>
      <c r="D1661">
        <v>18928</v>
      </c>
      <c r="E1661">
        <v>2243</v>
      </c>
      <c r="F1661">
        <v>1</v>
      </c>
      <c r="G1661">
        <v>0</v>
      </c>
      <c r="H1661">
        <v>0</v>
      </c>
      <c r="I1661" s="15">
        <v>45295</v>
      </c>
      <c r="J1661" s="11">
        <v>45295</v>
      </c>
      <c r="K1661">
        <v>2</v>
      </c>
      <c r="L1661" t="s">
        <v>449</v>
      </c>
      <c r="M1661" t="s">
        <v>39</v>
      </c>
      <c r="N1661" t="s">
        <v>16</v>
      </c>
      <c r="O1661">
        <v>18928</v>
      </c>
      <c r="P1661" t="s">
        <v>22</v>
      </c>
      <c r="Q1661">
        <v>16685</v>
      </c>
      <c r="R1661" s="16">
        <f>delivered_orders_table[[#This Row],[price]]*delivered_orders_table[[#This Row],[quantity]]</f>
        <v>18928</v>
      </c>
      <c r="V1661">
        <v>41481</v>
      </c>
    </row>
    <row r="1662" spans="1:22" hidden="1" x14ac:dyDescent="0.3">
      <c r="A1662">
        <v>13885356</v>
      </c>
      <c r="B1662">
        <v>191161</v>
      </c>
      <c r="C1662">
        <v>476141</v>
      </c>
      <c r="D1662">
        <v>8912</v>
      </c>
      <c r="E1662">
        <v>2243</v>
      </c>
      <c r="F1662">
        <v>1</v>
      </c>
      <c r="G1662">
        <v>445.6</v>
      </c>
      <c r="H1662">
        <v>5</v>
      </c>
      <c r="I1662" s="15">
        <v>45303</v>
      </c>
      <c r="J1662" s="11">
        <v>45303</v>
      </c>
      <c r="K1662">
        <v>1</v>
      </c>
      <c r="L1662" t="s">
        <v>202</v>
      </c>
      <c r="M1662" t="s">
        <v>39</v>
      </c>
      <c r="N1662" t="s">
        <v>152</v>
      </c>
      <c r="O1662">
        <v>8466.4</v>
      </c>
      <c r="P1662" t="s">
        <v>20</v>
      </c>
      <c r="Q1662">
        <v>6223.4</v>
      </c>
      <c r="R1662" s="16">
        <f>delivered_orders_table[[#This Row],[price]]*delivered_orders_table[[#This Row],[quantity]]</f>
        <v>8912</v>
      </c>
      <c r="V1662">
        <v>15768</v>
      </c>
    </row>
    <row r="1663" spans="1:22" hidden="1" x14ac:dyDescent="0.3">
      <c r="A1663">
        <v>26025721</v>
      </c>
      <c r="B1663">
        <v>191161</v>
      </c>
      <c r="C1663">
        <v>540424</v>
      </c>
      <c r="D1663">
        <v>16255</v>
      </c>
      <c r="E1663">
        <v>2243</v>
      </c>
      <c r="F1663">
        <v>1</v>
      </c>
      <c r="G1663">
        <v>1625.5</v>
      </c>
      <c r="H1663">
        <v>10</v>
      </c>
      <c r="I1663" s="15">
        <v>45318</v>
      </c>
      <c r="J1663" s="11">
        <v>45318</v>
      </c>
      <c r="K1663">
        <v>4</v>
      </c>
      <c r="L1663" t="s">
        <v>49</v>
      </c>
      <c r="M1663" t="s">
        <v>39</v>
      </c>
      <c r="N1663" t="s">
        <v>17</v>
      </c>
      <c r="O1663">
        <v>14629.5</v>
      </c>
      <c r="P1663" t="s">
        <v>20</v>
      </c>
      <c r="Q1663">
        <v>12386.5</v>
      </c>
      <c r="R1663" s="16">
        <f>delivered_orders_table[[#This Row],[price]]*delivered_orders_table[[#This Row],[quantity]]</f>
        <v>16255</v>
      </c>
      <c r="V1663">
        <v>12987</v>
      </c>
    </row>
    <row r="1664" spans="1:22" hidden="1" x14ac:dyDescent="0.3">
      <c r="A1664">
        <v>11246473</v>
      </c>
      <c r="B1664">
        <v>191161</v>
      </c>
      <c r="C1664">
        <v>341647</v>
      </c>
      <c r="D1664">
        <v>13970</v>
      </c>
      <c r="E1664">
        <v>2243</v>
      </c>
      <c r="F1664">
        <v>1</v>
      </c>
      <c r="G1664">
        <v>1397</v>
      </c>
      <c r="H1664">
        <v>10</v>
      </c>
      <c r="I1664" s="15">
        <v>45312</v>
      </c>
      <c r="J1664" s="11">
        <v>45312</v>
      </c>
      <c r="K1664">
        <v>4</v>
      </c>
      <c r="L1664" t="s">
        <v>368</v>
      </c>
      <c r="M1664" t="s">
        <v>39</v>
      </c>
      <c r="N1664" t="s">
        <v>16</v>
      </c>
      <c r="O1664">
        <v>12573</v>
      </c>
      <c r="P1664" t="s">
        <v>20</v>
      </c>
      <c r="Q1664">
        <v>10330</v>
      </c>
      <c r="R1664" s="16">
        <f>delivered_orders_table[[#This Row],[price]]*delivered_orders_table[[#This Row],[quantity]]</f>
        <v>13970</v>
      </c>
      <c r="V1664">
        <v>19185</v>
      </c>
    </row>
    <row r="1665" spans="1:22" hidden="1" x14ac:dyDescent="0.3">
      <c r="A1665">
        <v>65831276</v>
      </c>
      <c r="B1665">
        <v>191161</v>
      </c>
      <c r="C1665">
        <v>418572</v>
      </c>
      <c r="D1665">
        <v>9553</v>
      </c>
      <c r="E1665">
        <v>2243</v>
      </c>
      <c r="F1665">
        <v>2</v>
      </c>
      <c r="G1665">
        <v>0</v>
      </c>
      <c r="H1665">
        <v>0</v>
      </c>
      <c r="I1665" s="15">
        <v>45310</v>
      </c>
      <c r="J1665" s="11">
        <v>45310</v>
      </c>
      <c r="K1665">
        <v>6</v>
      </c>
      <c r="L1665" t="s">
        <v>368</v>
      </c>
      <c r="M1665" t="s">
        <v>39</v>
      </c>
      <c r="N1665" t="s">
        <v>15</v>
      </c>
      <c r="O1665">
        <v>19106</v>
      </c>
      <c r="P1665" t="s">
        <v>20</v>
      </c>
      <c r="Q1665">
        <v>14620</v>
      </c>
      <c r="R1665" s="16">
        <f>delivered_orders_table[[#This Row],[price]]*delivered_orders_table[[#This Row],[quantity]]</f>
        <v>19106</v>
      </c>
      <c r="V1665">
        <v>9432</v>
      </c>
    </row>
    <row r="1666" spans="1:22" x14ac:dyDescent="0.3">
      <c r="A1666">
        <v>38290610</v>
      </c>
      <c r="B1666">
        <v>876646</v>
      </c>
      <c r="C1666">
        <v>715895</v>
      </c>
      <c r="D1666">
        <v>5960</v>
      </c>
      <c r="E1666">
        <v>14603</v>
      </c>
      <c r="F1666">
        <v>1</v>
      </c>
      <c r="G1666">
        <v>1192</v>
      </c>
      <c r="H1666">
        <v>20</v>
      </c>
      <c r="I1666" s="15">
        <v>45312</v>
      </c>
      <c r="J1666" s="11">
        <v>45312</v>
      </c>
      <c r="K1666">
        <v>6</v>
      </c>
      <c r="L1666" t="s">
        <v>488</v>
      </c>
      <c r="M1666" t="s">
        <v>39</v>
      </c>
      <c r="N1666" t="s">
        <v>17</v>
      </c>
      <c r="O1666">
        <v>4768</v>
      </c>
      <c r="P1666" t="s">
        <v>20</v>
      </c>
      <c r="Q1666">
        <v>-9835</v>
      </c>
      <c r="R1666" s="16">
        <f>delivered_orders_table[[#This Row],[price]]*delivered_orders_table[[#This Row],[quantity]]</f>
        <v>5960</v>
      </c>
      <c r="V1666">
        <v>12110</v>
      </c>
    </row>
    <row r="1667" spans="1:22" x14ac:dyDescent="0.3">
      <c r="A1667">
        <v>82205759</v>
      </c>
      <c r="B1667">
        <v>876646</v>
      </c>
      <c r="C1667">
        <v>671923</v>
      </c>
      <c r="D1667">
        <v>2143</v>
      </c>
      <c r="E1667">
        <v>14603</v>
      </c>
      <c r="F1667">
        <v>2</v>
      </c>
      <c r="G1667">
        <v>0</v>
      </c>
      <c r="H1667">
        <v>0</v>
      </c>
      <c r="I1667" s="15">
        <v>45319</v>
      </c>
      <c r="J1667" s="11">
        <v>45319</v>
      </c>
      <c r="K1667">
        <v>2</v>
      </c>
      <c r="L1667" t="s">
        <v>296</v>
      </c>
      <c r="M1667" t="s">
        <v>39</v>
      </c>
      <c r="N1667" t="s">
        <v>17</v>
      </c>
      <c r="O1667">
        <v>4286</v>
      </c>
      <c r="P1667" t="s">
        <v>21</v>
      </c>
      <c r="Q1667">
        <v>-24920</v>
      </c>
      <c r="R1667" s="16">
        <f>delivered_orders_table[[#This Row],[price]]*delivered_orders_table[[#This Row],[quantity]]</f>
        <v>4286</v>
      </c>
      <c r="V1667">
        <v>14954</v>
      </c>
    </row>
    <row r="1668" spans="1:22" x14ac:dyDescent="0.3">
      <c r="A1668">
        <v>49786693</v>
      </c>
      <c r="B1668">
        <v>876646</v>
      </c>
      <c r="C1668">
        <v>704283</v>
      </c>
      <c r="D1668">
        <v>10295</v>
      </c>
      <c r="E1668">
        <v>14603</v>
      </c>
      <c r="F1668">
        <v>3</v>
      </c>
      <c r="G1668">
        <v>6177</v>
      </c>
      <c r="H1668">
        <v>20</v>
      </c>
      <c r="I1668" s="15">
        <v>45313</v>
      </c>
      <c r="J1668" s="11">
        <v>45313</v>
      </c>
      <c r="K1668">
        <v>4</v>
      </c>
      <c r="L1668" t="s">
        <v>461</v>
      </c>
      <c r="M1668" t="s">
        <v>39</v>
      </c>
      <c r="N1668" t="s">
        <v>16</v>
      </c>
      <c r="O1668">
        <v>24708</v>
      </c>
      <c r="P1668" t="s">
        <v>21</v>
      </c>
      <c r="Q1668">
        <v>-19101</v>
      </c>
      <c r="R1668" s="16">
        <f>delivered_orders_table[[#This Row],[price]]*delivered_orders_table[[#This Row],[quantity]]</f>
        <v>30885</v>
      </c>
      <c r="V1668">
        <v>3539</v>
      </c>
    </row>
    <row r="1669" spans="1:22" x14ac:dyDescent="0.3">
      <c r="A1669">
        <v>64145722</v>
      </c>
      <c r="B1669">
        <v>876646</v>
      </c>
      <c r="C1669">
        <v>974417</v>
      </c>
      <c r="D1669">
        <v>4295</v>
      </c>
      <c r="E1669">
        <v>14603</v>
      </c>
      <c r="F1669">
        <v>3</v>
      </c>
      <c r="G1669">
        <v>0</v>
      </c>
      <c r="H1669">
        <v>0</v>
      </c>
      <c r="I1669" s="15">
        <v>45313</v>
      </c>
      <c r="J1669" s="11">
        <v>45313</v>
      </c>
      <c r="K1669">
        <v>4</v>
      </c>
      <c r="L1669" t="s">
        <v>461</v>
      </c>
      <c r="M1669" t="s">
        <v>39</v>
      </c>
      <c r="N1669" t="s">
        <v>16</v>
      </c>
      <c r="O1669">
        <v>12885</v>
      </c>
      <c r="P1669" t="s">
        <v>23</v>
      </c>
      <c r="Q1669">
        <v>-30924</v>
      </c>
      <c r="R1669" s="16">
        <f>delivered_orders_table[[#This Row],[price]]*delivered_orders_table[[#This Row],[quantity]]</f>
        <v>12885</v>
      </c>
      <c r="V1669">
        <v>41022</v>
      </c>
    </row>
    <row r="1670" spans="1:22" x14ac:dyDescent="0.3">
      <c r="A1670">
        <v>53197138</v>
      </c>
      <c r="B1670">
        <v>876646</v>
      </c>
      <c r="C1670">
        <v>856912</v>
      </c>
      <c r="D1670">
        <v>15586</v>
      </c>
      <c r="E1670">
        <v>14603</v>
      </c>
      <c r="F1670">
        <v>1</v>
      </c>
      <c r="G1670">
        <v>779.3</v>
      </c>
      <c r="H1670">
        <v>5</v>
      </c>
      <c r="I1670" s="15">
        <v>45291</v>
      </c>
      <c r="J1670" s="11">
        <v>45291</v>
      </c>
      <c r="K1670">
        <v>7</v>
      </c>
      <c r="L1670" t="s">
        <v>319</v>
      </c>
      <c r="M1670" t="s">
        <v>39</v>
      </c>
      <c r="N1670" t="s">
        <v>17</v>
      </c>
      <c r="O1670">
        <v>14806.7</v>
      </c>
      <c r="P1670" t="s">
        <v>23</v>
      </c>
      <c r="Q1670">
        <v>203.7</v>
      </c>
      <c r="R1670" s="16">
        <f>delivered_orders_table[[#This Row],[price]]*delivered_orders_table[[#This Row],[quantity]]</f>
        <v>15586</v>
      </c>
      <c r="V1670">
        <v>3738</v>
      </c>
    </row>
    <row r="1671" spans="1:22" x14ac:dyDescent="0.3">
      <c r="A1671">
        <v>31062435</v>
      </c>
      <c r="B1671">
        <v>876646</v>
      </c>
      <c r="C1671">
        <v>963611</v>
      </c>
      <c r="D1671">
        <v>5840</v>
      </c>
      <c r="E1671">
        <v>14603</v>
      </c>
      <c r="F1671">
        <v>1</v>
      </c>
      <c r="G1671">
        <v>0</v>
      </c>
      <c r="H1671">
        <v>0</v>
      </c>
      <c r="I1671" s="15">
        <v>45292</v>
      </c>
      <c r="J1671" s="11">
        <v>45292</v>
      </c>
      <c r="K1671">
        <v>7</v>
      </c>
      <c r="L1671" t="s">
        <v>102</v>
      </c>
      <c r="M1671" t="s">
        <v>39</v>
      </c>
      <c r="N1671" t="s">
        <v>16</v>
      </c>
      <c r="O1671">
        <v>5840</v>
      </c>
      <c r="P1671" t="s">
        <v>21</v>
      </c>
      <c r="Q1671">
        <v>-8763</v>
      </c>
      <c r="R1671" s="16">
        <f>delivered_orders_table[[#This Row],[price]]*delivered_orders_table[[#This Row],[quantity]]</f>
        <v>5840</v>
      </c>
      <c r="V1671">
        <v>4482</v>
      </c>
    </row>
    <row r="1672" spans="1:22" x14ac:dyDescent="0.3">
      <c r="A1672">
        <v>88326059</v>
      </c>
      <c r="B1672">
        <v>876646</v>
      </c>
      <c r="C1672">
        <v>575565</v>
      </c>
      <c r="D1672">
        <v>13093</v>
      </c>
      <c r="E1672">
        <v>14603</v>
      </c>
      <c r="F1672">
        <v>2</v>
      </c>
      <c r="G1672">
        <v>2618.6</v>
      </c>
      <c r="H1672">
        <v>10</v>
      </c>
      <c r="I1672" s="15">
        <v>45287</v>
      </c>
      <c r="J1672" s="11">
        <v>45287</v>
      </c>
      <c r="K1672">
        <v>5</v>
      </c>
      <c r="L1672" t="s">
        <v>46</v>
      </c>
      <c r="M1672" t="s">
        <v>39</v>
      </c>
      <c r="N1672" t="s">
        <v>16</v>
      </c>
      <c r="O1672">
        <v>23567.4</v>
      </c>
      <c r="P1672" t="s">
        <v>22</v>
      </c>
      <c r="Q1672">
        <v>-5638.6</v>
      </c>
      <c r="R1672" s="16">
        <f>delivered_orders_table[[#This Row],[price]]*delivered_orders_table[[#This Row],[quantity]]</f>
        <v>26186</v>
      </c>
      <c r="V1672">
        <v>69300</v>
      </c>
    </row>
    <row r="1673" spans="1:22" x14ac:dyDescent="0.3">
      <c r="A1673">
        <v>30284415</v>
      </c>
      <c r="B1673">
        <v>876646</v>
      </c>
      <c r="C1673">
        <v>383017</v>
      </c>
      <c r="D1673">
        <v>11206</v>
      </c>
      <c r="E1673">
        <v>14603</v>
      </c>
      <c r="F1673">
        <v>3</v>
      </c>
      <c r="G1673">
        <v>0</v>
      </c>
      <c r="H1673">
        <v>0</v>
      </c>
      <c r="I1673" s="15">
        <v>45299</v>
      </c>
      <c r="J1673" s="11">
        <v>45299</v>
      </c>
      <c r="K1673">
        <v>7</v>
      </c>
      <c r="L1673" t="s">
        <v>119</v>
      </c>
      <c r="M1673" t="s">
        <v>39</v>
      </c>
      <c r="N1673" t="s">
        <v>17</v>
      </c>
      <c r="O1673">
        <v>33618</v>
      </c>
      <c r="P1673" t="s">
        <v>21</v>
      </c>
      <c r="Q1673">
        <v>-10191</v>
      </c>
      <c r="R1673" s="16">
        <f>delivered_orders_table[[#This Row],[price]]*delivered_orders_table[[#This Row],[quantity]]</f>
        <v>33618</v>
      </c>
      <c r="V1673">
        <v>8647</v>
      </c>
    </row>
    <row r="1674" spans="1:22" x14ac:dyDescent="0.3">
      <c r="A1674">
        <v>23017361</v>
      </c>
      <c r="B1674">
        <v>876646</v>
      </c>
      <c r="C1674">
        <v>217367</v>
      </c>
      <c r="D1674">
        <v>10545</v>
      </c>
      <c r="E1674">
        <v>14603</v>
      </c>
      <c r="F1674">
        <v>1</v>
      </c>
      <c r="G1674">
        <v>527.25</v>
      </c>
      <c r="H1674">
        <v>5</v>
      </c>
      <c r="I1674" s="15">
        <v>45319</v>
      </c>
      <c r="J1674" s="11">
        <v>45319</v>
      </c>
      <c r="K1674">
        <v>1</v>
      </c>
      <c r="L1674" t="s">
        <v>48</v>
      </c>
      <c r="M1674" t="s">
        <v>39</v>
      </c>
      <c r="N1674" t="s">
        <v>15</v>
      </c>
      <c r="O1674">
        <v>10017.75</v>
      </c>
      <c r="P1674" t="s">
        <v>20</v>
      </c>
      <c r="Q1674">
        <v>-4585.25</v>
      </c>
      <c r="R1674" s="16">
        <f>delivered_orders_table[[#This Row],[price]]*delivered_orders_table[[#This Row],[quantity]]</f>
        <v>10545</v>
      </c>
      <c r="V1674">
        <v>2948</v>
      </c>
    </row>
    <row r="1675" spans="1:22" x14ac:dyDescent="0.3">
      <c r="A1675">
        <v>22136086</v>
      </c>
      <c r="B1675">
        <v>876646</v>
      </c>
      <c r="C1675">
        <v>660623</v>
      </c>
      <c r="D1675">
        <v>10050</v>
      </c>
      <c r="E1675">
        <v>14603</v>
      </c>
      <c r="F1675">
        <v>3</v>
      </c>
      <c r="G1675">
        <v>0</v>
      </c>
      <c r="H1675">
        <v>0</v>
      </c>
      <c r="I1675" s="15">
        <v>45312</v>
      </c>
      <c r="J1675" s="11">
        <v>45312</v>
      </c>
      <c r="K1675">
        <v>3</v>
      </c>
      <c r="L1675" t="s">
        <v>198</v>
      </c>
      <c r="M1675" t="s">
        <v>39</v>
      </c>
      <c r="N1675" t="s">
        <v>16</v>
      </c>
      <c r="O1675">
        <v>30150</v>
      </c>
      <c r="P1675" t="s">
        <v>20</v>
      </c>
      <c r="Q1675">
        <v>-13659</v>
      </c>
      <c r="R1675" s="16">
        <f>delivered_orders_table[[#This Row],[price]]*delivered_orders_table[[#This Row],[quantity]]</f>
        <v>30150</v>
      </c>
      <c r="V1675">
        <v>15714</v>
      </c>
    </row>
    <row r="1676" spans="1:22" x14ac:dyDescent="0.3">
      <c r="A1676">
        <v>37574457</v>
      </c>
      <c r="B1676">
        <v>876646</v>
      </c>
      <c r="C1676">
        <v>440932</v>
      </c>
      <c r="D1676">
        <v>8524</v>
      </c>
      <c r="E1676">
        <v>14603</v>
      </c>
      <c r="F1676">
        <v>3</v>
      </c>
      <c r="G1676">
        <v>0</v>
      </c>
      <c r="H1676">
        <v>0</v>
      </c>
      <c r="I1676" s="15">
        <v>45307</v>
      </c>
      <c r="J1676" s="11">
        <v>45307</v>
      </c>
      <c r="K1676">
        <v>2</v>
      </c>
      <c r="L1676" t="s">
        <v>408</v>
      </c>
      <c r="M1676" t="s">
        <v>39</v>
      </c>
      <c r="N1676" t="s">
        <v>16</v>
      </c>
      <c r="O1676">
        <v>25572</v>
      </c>
      <c r="P1676" t="s">
        <v>23</v>
      </c>
      <c r="Q1676">
        <v>-18237</v>
      </c>
      <c r="R1676" s="16">
        <f>delivered_orders_table[[#This Row],[price]]*delivered_orders_table[[#This Row],[quantity]]</f>
        <v>25572</v>
      </c>
      <c r="V1676">
        <v>8277</v>
      </c>
    </row>
    <row r="1677" spans="1:22" x14ac:dyDescent="0.3">
      <c r="A1677">
        <v>94263610</v>
      </c>
      <c r="B1677">
        <v>876646</v>
      </c>
      <c r="C1677">
        <v>758850</v>
      </c>
      <c r="D1677">
        <v>11989</v>
      </c>
      <c r="E1677">
        <v>14603</v>
      </c>
      <c r="F1677">
        <v>1</v>
      </c>
      <c r="G1677">
        <v>0</v>
      </c>
      <c r="H1677">
        <v>0</v>
      </c>
      <c r="I1677" s="15">
        <v>45305</v>
      </c>
      <c r="J1677" s="11">
        <v>45305</v>
      </c>
      <c r="K1677">
        <v>3</v>
      </c>
      <c r="L1677" t="s">
        <v>197</v>
      </c>
      <c r="M1677" t="s">
        <v>39</v>
      </c>
      <c r="N1677" t="s">
        <v>16</v>
      </c>
      <c r="O1677">
        <v>11989</v>
      </c>
      <c r="P1677" t="s">
        <v>21</v>
      </c>
      <c r="Q1677">
        <v>-2614</v>
      </c>
      <c r="R1677" s="16">
        <f>delivered_orders_table[[#This Row],[price]]*delivered_orders_table[[#This Row],[quantity]]</f>
        <v>11989</v>
      </c>
      <c r="V1677">
        <v>17697</v>
      </c>
    </row>
    <row r="1678" spans="1:22" x14ac:dyDescent="0.3">
      <c r="A1678">
        <v>64766762</v>
      </c>
      <c r="B1678">
        <v>876646</v>
      </c>
      <c r="C1678">
        <v>403974</v>
      </c>
      <c r="D1678">
        <v>7727</v>
      </c>
      <c r="E1678">
        <v>14603</v>
      </c>
      <c r="F1678">
        <v>1</v>
      </c>
      <c r="G1678">
        <v>0</v>
      </c>
      <c r="H1678">
        <v>0</v>
      </c>
      <c r="I1678" s="15">
        <v>45314</v>
      </c>
      <c r="J1678" s="11">
        <v>45314</v>
      </c>
      <c r="K1678">
        <v>1</v>
      </c>
      <c r="L1678" t="s">
        <v>198</v>
      </c>
      <c r="M1678" t="s">
        <v>39</v>
      </c>
      <c r="N1678" t="s">
        <v>16</v>
      </c>
      <c r="O1678">
        <v>7727</v>
      </c>
      <c r="P1678" t="s">
        <v>21</v>
      </c>
      <c r="Q1678">
        <v>-6876</v>
      </c>
      <c r="R1678" s="16">
        <f>delivered_orders_table[[#This Row],[price]]*delivered_orders_table[[#This Row],[quantity]]</f>
        <v>7727</v>
      </c>
      <c r="V1678">
        <v>34252</v>
      </c>
    </row>
    <row r="1679" spans="1:22" hidden="1" x14ac:dyDescent="0.3">
      <c r="A1679">
        <v>74783521</v>
      </c>
      <c r="B1679">
        <v>126225</v>
      </c>
      <c r="C1679">
        <v>343260</v>
      </c>
      <c r="D1679">
        <v>4503</v>
      </c>
      <c r="E1679">
        <v>4833</v>
      </c>
      <c r="F1679">
        <v>4</v>
      </c>
      <c r="G1679">
        <v>1801.2</v>
      </c>
      <c r="H1679">
        <v>10</v>
      </c>
      <c r="I1679" s="15">
        <v>45300</v>
      </c>
      <c r="J1679" s="11">
        <v>45300</v>
      </c>
      <c r="K1679">
        <v>3</v>
      </c>
      <c r="L1679" t="s">
        <v>407</v>
      </c>
      <c r="M1679" t="s">
        <v>39</v>
      </c>
      <c r="N1679" t="s">
        <v>15</v>
      </c>
      <c r="O1679">
        <v>16210.8</v>
      </c>
      <c r="P1679" t="s">
        <v>22</v>
      </c>
      <c r="Q1679">
        <v>-3121.2</v>
      </c>
      <c r="R1679" s="16">
        <f>delivered_orders_table[[#This Row],[price]]*delivered_orders_table[[#This Row],[quantity]]</f>
        <v>18012</v>
      </c>
      <c r="V1679">
        <v>29090</v>
      </c>
    </row>
    <row r="1680" spans="1:22" hidden="1" x14ac:dyDescent="0.3">
      <c r="A1680">
        <v>19959009</v>
      </c>
      <c r="B1680">
        <v>126225</v>
      </c>
      <c r="C1680">
        <v>485647</v>
      </c>
      <c r="D1680">
        <v>14541</v>
      </c>
      <c r="E1680">
        <v>4833</v>
      </c>
      <c r="F1680">
        <v>2</v>
      </c>
      <c r="G1680">
        <v>0</v>
      </c>
      <c r="H1680">
        <v>0</v>
      </c>
      <c r="I1680" s="15">
        <v>45295</v>
      </c>
      <c r="J1680" s="11">
        <v>45295</v>
      </c>
      <c r="K1680">
        <v>7</v>
      </c>
      <c r="L1680" t="s">
        <v>442</v>
      </c>
      <c r="M1680" t="s">
        <v>39</v>
      </c>
      <c r="N1680" t="s">
        <v>15</v>
      </c>
      <c r="O1680">
        <v>29082</v>
      </c>
      <c r="P1680" t="s">
        <v>23</v>
      </c>
      <c r="Q1680">
        <v>19416</v>
      </c>
      <c r="R1680" s="16">
        <f>delivered_orders_table[[#This Row],[price]]*delivered_orders_table[[#This Row],[quantity]]</f>
        <v>29082</v>
      </c>
      <c r="V1680">
        <v>21182</v>
      </c>
    </row>
    <row r="1681" spans="1:22" hidden="1" x14ac:dyDescent="0.3">
      <c r="A1681">
        <v>24626086</v>
      </c>
      <c r="B1681">
        <v>126225</v>
      </c>
      <c r="C1681">
        <v>811248</v>
      </c>
      <c r="D1681">
        <v>13507</v>
      </c>
      <c r="E1681">
        <v>4833</v>
      </c>
      <c r="F1681">
        <v>1</v>
      </c>
      <c r="G1681">
        <v>675.35</v>
      </c>
      <c r="H1681">
        <v>5</v>
      </c>
      <c r="I1681" s="15">
        <v>45314</v>
      </c>
      <c r="J1681" s="11">
        <v>45314</v>
      </c>
      <c r="K1681">
        <v>3</v>
      </c>
      <c r="L1681" t="s">
        <v>461</v>
      </c>
      <c r="M1681" t="s">
        <v>39</v>
      </c>
      <c r="N1681" t="s">
        <v>16</v>
      </c>
      <c r="O1681">
        <v>12831.65</v>
      </c>
      <c r="P1681" t="s">
        <v>22</v>
      </c>
      <c r="Q1681">
        <v>7998.65</v>
      </c>
      <c r="R1681" s="16">
        <f>delivered_orders_table[[#This Row],[price]]*delivered_orders_table[[#This Row],[quantity]]</f>
        <v>13507</v>
      </c>
      <c r="V1681">
        <v>20498</v>
      </c>
    </row>
    <row r="1682" spans="1:22" hidden="1" x14ac:dyDescent="0.3">
      <c r="A1682">
        <v>95295586</v>
      </c>
      <c r="B1682">
        <v>126225</v>
      </c>
      <c r="C1682">
        <v>797856</v>
      </c>
      <c r="D1682">
        <v>15899</v>
      </c>
      <c r="E1682">
        <v>4833</v>
      </c>
      <c r="F1682">
        <v>2</v>
      </c>
      <c r="G1682">
        <v>0</v>
      </c>
      <c r="H1682">
        <v>0</v>
      </c>
      <c r="I1682" s="15">
        <v>45300</v>
      </c>
      <c r="J1682" s="11">
        <v>45300</v>
      </c>
      <c r="K1682">
        <v>1</v>
      </c>
      <c r="L1682" t="s">
        <v>440</v>
      </c>
      <c r="M1682" t="s">
        <v>39</v>
      </c>
      <c r="N1682" t="s">
        <v>16</v>
      </c>
      <c r="O1682">
        <v>31798</v>
      </c>
      <c r="P1682" t="s">
        <v>21</v>
      </c>
      <c r="Q1682">
        <v>22132</v>
      </c>
      <c r="R1682" s="16">
        <f>delivered_orders_table[[#This Row],[price]]*delivered_orders_table[[#This Row],[quantity]]</f>
        <v>31798</v>
      </c>
      <c r="V1682">
        <v>15859</v>
      </c>
    </row>
    <row r="1683" spans="1:22" hidden="1" x14ac:dyDescent="0.3">
      <c r="A1683">
        <v>71275585</v>
      </c>
      <c r="B1683">
        <v>246316</v>
      </c>
      <c r="C1683">
        <v>804677</v>
      </c>
      <c r="D1683">
        <v>6529</v>
      </c>
      <c r="E1683">
        <v>13689</v>
      </c>
      <c r="F1683">
        <v>1</v>
      </c>
      <c r="G1683">
        <v>652.9</v>
      </c>
      <c r="H1683">
        <v>10</v>
      </c>
      <c r="I1683" s="15">
        <v>45316</v>
      </c>
      <c r="J1683" s="11">
        <v>45316</v>
      </c>
      <c r="K1683">
        <v>6</v>
      </c>
      <c r="L1683" t="s">
        <v>49</v>
      </c>
      <c r="M1683" t="s">
        <v>39</v>
      </c>
      <c r="N1683" t="s">
        <v>15</v>
      </c>
      <c r="O1683">
        <v>5876.1</v>
      </c>
      <c r="P1683" t="s">
        <v>20</v>
      </c>
      <c r="Q1683">
        <v>-7812.9</v>
      </c>
      <c r="R1683" s="16">
        <f>delivered_orders_table[[#This Row],[price]]*delivered_orders_table[[#This Row],[quantity]]</f>
        <v>6529</v>
      </c>
      <c r="V1683">
        <v>8084</v>
      </c>
    </row>
    <row r="1684" spans="1:22" hidden="1" x14ac:dyDescent="0.3">
      <c r="A1684">
        <v>35281262</v>
      </c>
      <c r="B1684">
        <v>246316</v>
      </c>
      <c r="C1684">
        <v>973449</v>
      </c>
      <c r="D1684">
        <v>13913</v>
      </c>
      <c r="E1684">
        <v>13689</v>
      </c>
      <c r="F1684">
        <v>1</v>
      </c>
      <c r="G1684">
        <v>0</v>
      </c>
      <c r="H1684">
        <v>0</v>
      </c>
      <c r="I1684" s="15">
        <v>45308</v>
      </c>
      <c r="J1684" s="11">
        <v>45308</v>
      </c>
      <c r="K1684">
        <v>7</v>
      </c>
      <c r="L1684" t="s">
        <v>198</v>
      </c>
      <c r="M1684" t="s">
        <v>39</v>
      </c>
      <c r="N1684" t="s">
        <v>15</v>
      </c>
      <c r="O1684">
        <v>13913</v>
      </c>
      <c r="P1684" t="s">
        <v>22</v>
      </c>
      <c r="Q1684">
        <v>224</v>
      </c>
      <c r="R1684" s="16">
        <f>delivered_orders_table[[#This Row],[price]]*delivered_orders_table[[#This Row],[quantity]]</f>
        <v>13913</v>
      </c>
      <c r="V1684">
        <v>19738</v>
      </c>
    </row>
    <row r="1685" spans="1:22" hidden="1" x14ac:dyDescent="0.3">
      <c r="A1685">
        <v>45050544</v>
      </c>
      <c r="B1685">
        <v>246316</v>
      </c>
      <c r="C1685">
        <v>324078</v>
      </c>
      <c r="D1685">
        <v>12973</v>
      </c>
      <c r="E1685">
        <v>13689</v>
      </c>
      <c r="F1685">
        <v>1</v>
      </c>
      <c r="G1685">
        <v>0</v>
      </c>
      <c r="H1685">
        <v>0</v>
      </c>
      <c r="I1685" s="15">
        <v>45295</v>
      </c>
      <c r="J1685" s="11">
        <v>45295</v>
      </c>
      <c r="K1685">
        <v>1</v>
      </c>
      <c r="L1685" t="s">
        <v>224</v>
      </c>
      <c r="M1685" t="s">
        <v>39</v>
      </c>
      <c r="N1685" t="s">
        <v>15</v>
      </c>
      <c r="O1685">
        <v>12973</v>
      </c>
      <c r="P1685" t="s">
        <v>23</v>
      </c>
      <c r="Q1685">
        <v>-716</v>
      </c>
      <c r="R1685" s="16">
        <f>delivered_orders_table[[#This Row],[price]]*delivered_orders_table[[#This Row],[quantity]]</f>
        <v>12973</v>
      </c>
      <c r="V1685">
        <v>26658</v>
      </c>
    </row>
    <row r="1686" spans="1:22" hidden="1" x14ac:dyDescent="0.3">
      <c r="A1686">
        <v>75603845</v>
      </c>
      <c r="B1686">
        <v>246316</v>
      </c>
      <c r="C1686">
        <v>524703</v>
      </c>
      <c r="D1686">
        <v>11692</v>
      </c>
      <c r="E1686">
        <v>13689</v>
      </c>
      <c r="F1686">
        <v>1</v>
      </c>
      <c r="G1686">
        <v>1753.8</v>
      </c>
      <c r="H1686">
        <v>15</v>
      </c>
      <c r="I1686" s="15">
        <v>45312</v>
      </c>
      <c r="J1686" s="11">
        <v>45312</v>
      </c>
      <c r="K1686">
        <v>5</v>
      </c>
      <c r="L1686" t="s">
        <v>461</v>
      </c>
      <c r="M1686" t="s">
        <v>39</v>
      </c>
      <c r="N1686" t="s">
        <v>15</v>
      </c>
      <c r="O1686">
        <v>9938.2000000000007</v>
      </c>
      <c r="P1686" t="s">
        <v>20</v>
      </c>
      <c r="Q1686">
        <v>-3750.8</v>
      </c>
      <c r="R1686" s="16">
        <f>delivered_orders_table[[#This Row],[price]]*delivered_orders_table[[#This Row],[quantity]]</f>
        <v>11692</v>
      </c>
      <c r="V1686">
        <v>6585</v>
      </c>
    </row>
    <row r="1687" spans="1:22" hidden="1" x14ac:dyDescent="0.3">
      <c r="A1687">
        <v>97131500</v>
      </c>
      <c r="B1687">
        <v>246316</v>
      </c>
      <c r="C1687">
        <v>886641</v>
      </c>
      <c r="D1687">
        <v>8686</v>
      </c>
      <c r="E1687">
        <v>13689</v>
      </c>
      <c r="F1687">
        <v>2</v>
      </c>
      <c r="G1687">
        <v>868.6</v>
      </c>
      <c r="H1687">
        <v>5</v>
      </c>
      <c r="I1687" s="15">
        <v>45293</v>
      </c>
      <c r="J1687" s="11">
        <v>45293</v>
      </c>
      <c r="K1687">
        <v>6</v>
      </c>
      <c r="L1687" t="s">
        <v>102</v>
      </c>
      <c r="M1687" t="s">
        <v>39</v>
      </c>
      <c r="N1687" t="s">
        <v>17</v>
      </c>
      <c r="O1687">
        <v>16503.400000000001</v>
      </c>
      <c r="P1687" t="s">
        <v>22</v>
      </c>
      <c r="Q1687">
        <v>-10874.6</v>
      </c>
      <c r="R1687" s="16">
        <f>delivered_orders_table[[#This Row],[price]]*delivered_orders_table[[#This Row],[quantity]]</f>
        <v>17372</v>
      </c>
      <c r="V1687">
        <v>7375</v>
      </c>
    </row>
    <row r="1688" spans="1:22" hidden="1" x14ac:dyDescent="0.3">
      <c r="A1688">
        <v>59908025</v>
      </c>
      <c r="B1688">
        <v>246316</v>
      </c>
      <c r="C1688">
        <v>385186</v>
      </c>
      <c r="D1688">
        <v>13827</v>
      </c>
      <c r="E1688">
        <v>13689</v>
      </c>
      <c r="F1688">
        <v>1</v>
      </c>
      <c r="G1688">
        <v>2074.0500000000002</v>
      </c>
      <c r="H1688">
        <v>15</v>
      </c>
      <c r="I1688" s="15">
        <v>45302</v>
      </c>
      <c r="J1688" s="11">
        <v>45302</v>
      </c>
      <c r="K1688">
        <v>7</v>
      </c>
      <c r="L1688" t="s">
        <v>408</v>
      </c>
      <c r="M1688" t="s">
        <v>39</v>
      </c>
      <c r="N1688" t="s">
        <v>15</v>
      </c>
      <c r="O1688">
        <v>11752.95</v>
      </c>
      <c r="P1688" t="s">
        <v>23</v>
      </c>
      <c r="Q1688">
        <v>-1936.05</v>
      </c>
      <c r="R1688" s="16">
        <f>delivered_orders_table[[#This Row],[price]]*delivered_orders_table[[#This Row],[quantity]]</f>
        <v>13827</v>
      </c>
      <c r="V1688">
        <v>19789</v>
      </c>
    </row>
    <row r="1689" spans="1:22" hidden="1" x14ac:dyDescent="0.3">
      <c r="A1689">
        <v>79204468</v>
      </c>
      <c r="B1689">
        <v>246316</v>
      </c>
      <c r="C1689">
        <v>364631</v>
      </c>
      <c r="D1689">
        <v>12455</v>
      </c>
      <c r="E1689">
        <v>13689</v>
      </c>
      <c r="F1689">
        <v>1</v>
      </c>
      <c r="G1689">
        <v>0</v>
      </c>
      <c r="H1689">
        <v>0</v>
      </c>
      <c r="I1689" s="15">
        <v>45295</v>
      </c>
      <c r="J1689" s="11">
        <v>45295</v>
      </c>
      <c r="K1689">
        <v>2</v>
      </c>
      <c r="L1689" t="s">
        <v>449</v>
      </c>
      <c r="M1689" t="s">
        <v>39</v>
      </c>
      <c r="N1689" t="s">
        <v>15</v>
      </c>
      <c r="O1689">
        <v>12455</v>
      </c>
      <c r="P1689" t="s">
        <v>23</v>
      </c>
      <c r="Q1689">
        <v>-1234</v>
      </c>
      <c r="R1689" s="16">
        <f>delivered_orders_table[[#This Row],[price]]*delivered_orders_table[[#This Row],[quantity]]</f>
        <v>12455</v>
      </c>
      <c r="V1689">
        <v>4944</v>
      </c>
    </row>
    <row r="1690" spans="1:22" hidden="1" x14ac:dyDescent="0.3">
      <c r="A1690">
        <v>32259144</v>
      </c>
      <c r="B1690">
        <v>207473</v>
      </c>
      <c r="C1690">
        <v>713707</v>
      </c>
      <c r="D1690">
        <v>3094</v>
      </c>
      <c r="E1690">
        <v>7043</v>
      </c>
      <c r="F1690">
        <v>1</v>
      </c>
      <c r="G1690">
        <v>0</v>
      </c>
      <c r="H1690">
        <v>0</v>
      </c>
      <c r="I1690" s="15">
        <v>45298</v>
      </c>
      <c r="J1690" s="11">
        <v>45298</v>
      </c>
      <c r="K1690">
        <v>1</v>
      </c>
      <c r="L1690" t="s">
        <v>102</v>
      </c>
      <c r="M1690" t="s">
        <v>39</v>
      </c>
      <c r="N1690" t="s">
        <v>15</v>
      </c>
      <c r="O1690">
        <v>3094</v>
      </c>
      <c r="P1690" t="s">
        <v>21</v>
      </c>
      <c r="Q1690">
        <v>-3949</v>
      </c>
      <c r="R1690" s="16">
        <f>delivered_orders_table[[#This Row],[price]]*delivered_orders_table[[#This Row],[quantity]]</f>
        <v>3094</v>
      </c>
      <c r="V1690">
        <v>14038</v>
      </c>
    </row>
    <row r="1691" spans="1:22" hidden="1" x14ac:dyDescent="0.3">
      <c r="A1691">
        <v>47785387</v>
      </c>
      <c r="B1691">
        <v>207473</v>
      </c>
      <c r="C1691">
        <v>766843</v>
      </c>
      <c r="D1691">
        <v>3482</v>
      </c>
      <c r="E1691">
        <v>7043</v>
      </c>
      <c r="F1691">
        <v>1</v>
      </c>
      <c r="G1691">
        <v>0</v>
      </c>
      <c r="H1691">
        <v>0</v>
      </c>
      <c r="I1691" s="15">
        <v>45296</v>
      </c>
      <c r="J1691" s="11">
        <v>45296</v>
      </c>
      <c r="K1691">
        <v>3</v>
      </c>
      <c r="L1691" t="s">
        <v>102</v>
      </c>
      <c r="M1691" t="s">
        <v>39</v>
      </c>
      <c r="N1691" t="s">
        <v>15</v>
      </c>
      <c r="O1691">
        <v>3482</v>
      </c>
      <c r="P1691" t="s">
        <v>22</v>
      </c>
      <c r="Q1691">
        <v>-3561</v>
      </c>
      <c r="R1691" s="16">
        <f>delivered_orders_table[[#This Row],[price]]*delivered_orders_table[[#This Row],[quantity]]</f>
        <v>3482</v>
      </c>
      <c r="V1691">
        <v>9160</v>
      </c>
    </row>
    <row r="1692" spans="1:22" hidden="1" x14ac:dyDescent="0.3">
      <c r="A1692">
        <v>85645982</v>
      </c>
      <c r="B1692">
        <v>207473</v>
      </c>
      <c r="C1692">
        <v>358003</v>
      </c>
      <c r="D1692">
        <v>7745</v>
      </c>
      <c r="E1692">
        <v>7043</v>
      </c>
      <c r="F1692">
        <v>1</v>
      </c>
      <c r="G1692">
        <v>387.25</v>
      </c>
      <c r="H1692">
        <v>5</v>
      </c>
      <c r="I1692" s="15">
        <v>45294</v>
      </c>
      <c r="J1692" s="11">
        <v>45294</v>
      </c>
      <c r="K1692">
        <v>4</v>
      </c>
      <c r="L1692" t="s">
        <v>319</v>
      </c>
      <c r="M1692" t="s">
        <v>39</v>
      </c>
      <c r="N1692" t="s">
        <v>15</v>
      </c>
      <c r="O1692">
        <v>7357.75</v>
      </c>
      <c r="P1692" t="s">
        <v>21</v>
      </c>
      <c r="Q1692">
        <v>314.75</v>
      </c>
      <c r="R1692" s="16">
        <f>delivered_orders_table[[#This Row],[price]]*delivered_orders_table[[#This Row],[quantity]]</f>
        <v>7745</v>
      </c>
      <c r="V1692">
        <v>6318</v>
      </c>
    </row>
    <row r="1693" spans="1:22" hidden="1" x14ac:dyDescent="0.3">
      <c r="A1693">
        <v>85920319</v>
      </c>
      <c r="B1693">
        <v>207473</v>
      </c>
      <c r="C1693">
        <v>311871</v>
      </c>
      <c r="D1693">
        <v>12402</v>
      </c>
      <c r="E1693">
        <v>7043</v>
      </c>
      <c r="F1693">
        <v>1</v>
      </c>
      <c r="G1693">
        <v>0</v>
      </c>
      <c r="H1693">
        <v>0</v>
      </c>
      <c r="I1693" s="15">
        <v>45313</v>
      </c>
      <c r="J1693" s="11">
        <v>45313</v>
      </c>
      <c r="K1693">
        <v>4</v>
      </c>
      <c r="L1693" t="s">
        <v>461</v>
      </c>
      <c r="M1693" t="s">
        <v>39</v>
      </c>
      <c r="N1693" t="s">
        <v>15</v>
      </c>
      <c r="O1693">
        <v>12402</v>
      </c>
      <c r="P1693" t="s">
        <v>22</v>
      </c>
      <c r="Q1693">
        <v>5359</v>
      </c>
      <c r="R1693" s="16">
        <f>delivered_orders_table[[#This Row],[price]]*delivered_orders_table[[#This Row],[quantity]]</f>
        <v>12402</v>
      </c>
      <c r="V1693">
        <v>14732</v>
      </c>
    </row>
    <row r="1694" spans="1:22" hidden="1" x14ac:dyDescent="0.3">
      <c r="A1694">
        <v>88999206</v>
      </c>
      <c r="B1694">
        <v>207473</v>
      </c>
      <c r="C1694">
        <v>206945</v>
      </c>
      <c r="D1694">
        <v>2155</v>
      </c>
      <c r="E1694">
        <v>7043</v>
      </c>
      <c r="F1694">
        <v>2</v>
      </c>
      <c r="G1694">
        <v>0</v>
      </c>
      <c r="H1694">
        <v>0</v>
      </c>
      <c r="I1694" s="15">
        <v>45305</v>
      </c>
      <c r="J1694" s="11">
        <v>45305</v>
      </c>
      <c r="K1694">
        <v>6</v>
      </c>
      <c r="L1694" t="s">
        <v>367</v>
      </c>
      <c r="M1694" t="s">
        <v>39</v>
      </c>
      <c r="N1694" t="s">
        <v>15</v>
      </c>
      <c r="O1694">
        <v>4310</v>
      </c>
      <c r="P1694" t="s">
        <v>23</v>
      </c>
      <c r="Q1694">
        <v>-9776</v>
      </c>
      <c r="R1694" s="16">
        <f>delivered_orders_table[[#This Row],[price]]*delivered_orders_table[[#This Row],[quantity]]</f>
        <v>4310</v>
      </c>
      <c r="V1694">
        <v>9141</v>
      </c>
    </row>
    <row r="1695" spans="1:22" hidden="1" x14ac:dyDescent="0.3">
      <c r="A1695">
        <v>88448538</v>
      </c>
      <c r="B1695">
        <v>216739</v>
      </c>
      <c r="C1695">
        <v>906423</v>
      </c>
      <c r="D1695">
        <v>7399</v>
      </c>
      <c r="E1695">
        <v>3047</v>
      </c>
      <c r="F1695">
        <v>1</v>
      </c>
      <c r="G1695">
        <v>0</v>
      </c>
      <c r="H1695">
        <v>0</v>
      </c>
      <c r="I1695" s="15">
        <v>45293</v>
      </c>
      <c r="J1695" s="11">
        <v>45293</v>
      </c>
      <c r="K1695">
        <v>2</v>
      </c>
      <c r="L1695" t="s">
        <v>418</v>
      </c>
      <c r="M1695" t="s">
        <v>39</v>
      </c>
      <c r="N1695" t="s">
        <v>18</v>
      </c>
      <c r="O1695">
        <v>7399</v>
      </c>
      <c r="P1695" t="s">
        <v>20</v>
      </c>
      <c r="Q1695">
        <v>4352</v>
      </c>
      <c r="R1695" s="16">
        <f>delivered_orders_table[[#This Row],[price]]*delivered_orders_table[[#This Row],[quantity]]</f>
        <v>7399</v>
      </c>
      <c r="V1695">
        <v>62888</v>
      </c>
    </row>
    <row r="1696" spans="1:22" hidden="1" x14ac:dyDescent="0.3">
      <c r="A1696">
        <v>43486016</v>
      </c>
      <c r="B1696">
        <v>216739</v>
      </c>
      <c r="C1696">
        <v>754718</v>
      </c>
      <c r="D1696">
        <v>10024</v>
      </c>
      <c r="E1696">
        <v>3047</v>
      </c>
      <c r="F1696">
        <v>2</v>
      </c>
      <c r="G1696">
        <v>1002.4</v>
      </c>
      <c r="H1696">
        <v>5</v>
      </c>
      <c r="I1696" s="15">
        <v>45308</v>
      </c>
      <c r="J1696" s="11">
        <v>45308</v>
      </c>
      <c r="K1696">
        <v>5</v>
      </c>
      <c r="L1696" t="s">
        <v>215</v>
      </c>
      <c r="M1696" t="s">
        <v>39</v>
      </c>
      <c r="N1696" t="s">
        <v>15</v>
      </c>
      <c r="O1696">
        <v>19045.599999999999</v>
      </c>
      <c r="P1696" t="s">
        <v>20</v>
      </c>
      <c r="Q1696">
        <v>12951.6</v>
      </c>
      <c r="R1696" s="16">
        <f>delivered_orders_table[[#This Row],[price]]*delivered_orders_table[[#This Row],[quantity]]</f>
        <v>20048</v>
      </c>
      <c r="V1696">
        <v>3525</v>
      </c>
    </row>
    <row r="1697" spans="1:22" hidden="1" x14ac:dyDescent="0.3">
      <c r="A1697">
        <v>89865944</v>
      </c>
      <c r="B1697">
        <v>216739</v>
      </c>
      <c r="C1697">
        <v>495818</v>
      </c>
      <c r="D1697">
        <v>2726</v>
      </c>
      <c r="E1697">
        <v>3047</v>
      </c>
      <c r="F1697">
        <v>1</v>
      </c>
      <c r="G1697">
        <v>408.9</v>
      </c>
      <c r="H1697">
        <v>15</v>
      </c>
      <c r="I1697" s="15">
        <v>45294</v>
      </c>
      <c r="J1697" s="11">
        <v>45294</v>
      </c>
      <c r="K1697">
        <v>5</v>
      </c>
      <c r="L1697" t="s">
        <v>102</v>
      </c>
      <c r="M1697" t="s">
        <v>39</v>
      </c>
      <c r="N1697" t="s">
        <v>16</v>
      </c>
      <c r="O1697">
        <v>2317.1</v>
      </c>
      <c r="P1697" t="s">
        <v>22</v>
      </c>
      <c r="Q1697">
        <v>-729.9</v>
      </c>
      <c r="R1697" s="16">
        <f>delivered_orders_table[[#This Row],[price]]*delivered_orders_table[[#This Row],[quantity]]</f>
        <v>2726</v>
      </c>
      <c r="V1697">
        <v>31242</v>
      </c>
    </row>
    <row r="1698" spans="1:22" hidden="1" x14ac:dyDescent="0.3">
      <c r="A1698">
        <v>21635070</v>
      </c>
      <c r="B1698">
        <v>216739</v>
      </c>
      <c r="C1698">
        <v>205547</v>
      </c>
      <c r="D1698">
        <v>16959</v>
      </c>
      <c r="E1698">
        <v>3047</v>
      </c>
      <c r="F1698">
        <v>1</v>
      </c>
      <c r="G1698">
        <v>847.95</v>
      </c>
      <c r="H1698">
        <v>5</v>
      </c>
      <c r="I1698" s="15">
        <v>45308</v>
      </c>
      <c r="J1698" s="11">
        <v>45308</v>
      </c>
      <c r="K1698">
        <v>6</v>
      </c>
      <c r="L1698" t="s">
        <v>373</v>
      </c>
      <c r="M1698" t="s">
        <v>39</v>
      </c>
      <c r="N1698" t="s">
        <v>18</v>
      </c>
      <c r="O1698">
        <v>16111.05</v>
      </c>
      <c r="P1698" t="s">
        <v>20</v>
      </c>
      <c r="Q1698">
        <v>13064.05</v>
      </c>
      <c r="R1698" s="16">
        <f>delivered_orders_table[[#This Row],[price]]*delivered_orders_table[[#This Row],[quantity]]</f>
        <v>16959</v>
      </c>
      <c r="V1698">
        <v>16494</v>
      </c>
    </row>
    <row r="1699" spans="1:22" hidden="1" x14ac:dyDescent="0.3">
      <c r="A1699">
        <v>61367949</v>
      </c>
      <c r="B1699">
        <v>216739</v>
      </c>
      <c r="C1699">
        <v>447678</v>
      </c>
      <c r="D1699">
        <v>8828</v>
      </c>
      <c r="E1699">
        <v>3047</v>
      </c>
      <c r="F1699">
        <v>1</v>
      </c>
      <c r="G1699">
        <v>0</v>
      </c>
      <c r="H1699">
        <v>0</v>
      </c>
      <c r="I1699" s="15">
        <v>45306</v>
      </c>
      <c r="J1699" s="11">
        <v>45306</v>
      </c>
      <c r="K1699">
        <v>7</v>
      </c>
      <c r="L1699" t="s">
        <v>215</v>
      </c>
      <c r="M1699" t="s">
        <v>39</v>
      </c>
      <c r="N1699" t="s">
        <v>18</v>
      </c>
      <c r="O1699">
        <v>8828</v>
      </c>
      <c r="P1699" t="s">
        <v>21</v>
      </c>
      <c r="Q1699">
        <v>5781</v>
      </c>
      <c r="R1699" s="16">
        <f>delivered_orders_table[[#This Row],[price]]*delivered_orders_table[[#This Row],[quantity]]</f>
        <v>8828</v>
      </c>
      <c r="V1699">
        <v>3681</v>
      </c>
    </row>
    <row r="1700" spans="1:22" hidden="1" x14ac:dyDescent="0.3">
      <c r="A1700">
        <v>26185823</v>
      </c>
      <c r="B1700">
        <v>216739</v>
      </c>
      <c r="C1700">
        <v>717555</v>
      </c>
      <c r="D1700">
        <v>6822</v>
      </c>
      <c r="E1700">
        <v>3047</v>
      </c>
      <c r="F1700">
        <v>2</v>
      </c>
      <c r="G1700">
        <v>682.2</v>
      </c>
      <c r="H1700">
        <v>5</v>
      </c>
      <c r="I1700" s="15">
        <v>45288</v>
      </c>
      <c r="J1700" s="11">
        <v>45288</v>
      </c>
      <c r="K1700">
        <v>5</v>
      </c>
      <c r="L1700" t="s">
        <v>448</v>
      </c>
      <c r="M1700" t="s">
        <v>39</v>
      </c>
      <c r="N1700" t="s">
        <v>15</v>
      </c>
      <c r="O1700">
        <v>12961.8</v>
      </c>
      <c r="P1700" t="s">
        <v>21</v>
      </c>
      <c r="Q1700">
        <v>6867.8</v>
      </c>
      <c r="R1700" s="16">
        <f>delivered_orders_table[[#This Row],[price]]*delivered_orders_table[[#This Row],[quantity]]</f>
        <v>13644</v>
      </c>
      <c r="V1700">
        <v>7585</v>
      </c>
    </row>
    <row r="1701" spans="1:22" hidden="1" x14ac:dyDescent="0.3">
      <c r="A1701">
        <v>13612618</v>
      </c>
      <c r="B1701">
        <v>216739</v>
      </c>
      <c r="C1701">
        <v>211068</v>
      </c>
      <c r="D1701">
        <v>731</v>
      </c>
      <c r="E1701">
        <v>3047</v>
      </c>
      <c r="F1701">
        <v>1</v>
      </c>
      <c r="G1701">
        <v>0</v>
      </c>
      <c r="H1701">
        <v>0</v>
      </c>
      <c r="I1701" s="15">
        <v>45304</v>
      </c>
      <c r="J1701" s="11">
        <v>45304</v>
      </c>
      <c r="K1701">
        <v>2</v>
      </c>
      <c r="L1701" t="s">
        <v>119</v>
      </c>
      <c r="M1701" t="s">
        <v>39</v>
      </c>
      <c r="N1701" t="s">
        <v>15</v>
      </c>
      <c r="O1701">
        <v>731</v>
      </c>
      <c r="P1701" t="s">
        <v>20</v>
      </c>
      <c r="Q1701">
        <v>-2316</v>
      </c>
      <c r="R1701" s="16">
        <f>delivered_orders_table[[#This Row],[price]]*delivered_orders_table[[#This Row],[quantity]]</f>
        <v>731</v>
      </c>
      <c r="V1701">
        <v>6952</v>
      </c>
    </row>
    <row r="1702" spans="1:22" hidden="1" x14ac:dyDescent="0.3">
      <c r="A1702">
        <v>15988382</v>
      </c>
      <c r="B1702">
        <v>671858</v>
      </c>
      <c r="C1702">
        <v>263648</v>
      </c>
      <c r="D1702">
        <v>8117</v>
      </c>
      <c r="E1702">
        <v>5308</v>
      </c>
      <c r="F1702">
        <v>1</v>
      </c>
      <c r="G1702">
        <v>0</v>
      </c>
      <c r="H1702">
        <v>0</v>
      </c>
      <c r="I1702" s="15">
        <v>45314</v>
      </c>
      <c r="J1702" s="11">
        <v>45314</v>
      </c>
      <c r="K1702">
        <v>4</v>
      </c>
      <c r="L1702" t="s">
        <v>488</v>
      </c>
      <c r="M1702" t="s">
        <v>39</v>
      </c>
      <c r="N1702" t="s">
        <v>15</v>
      </c>
      <c r="O1702">
        <v>8117</v>
      </c>
      <c r="P1702" t="s">
        <v>23</v>
      </c>
      <c r="Q1702">
        <v>2809</v>
      </c>
      <c r="R1702" s="16">
        <f>delivered_orders_table[[#This Row],[price]]*delivered_orders_table[[#This Row],[quantity]]</f>
        <v>8117</v>
      </c>
      <c r="V1702">
        <v>14274</v>
      </c>
    </row>
    <row r="1703" spans="1:22" hidden="1" x14ac:dyDescent="0.3">
      <c r="A1703">
        <v>32547129</v>
      </c>
      <c r="B1703">
        <v>671858</v>
      </c>
      <c r="C1703">
        <v>664531</v>
      </c>
      <c r="D1703">
        <v>583</v>
      </c>
      <c r="E1703">
        <v>5308</v>
      </c>
      <c r="F1703">
        <v>1</v>
      </c>
      <c r="G1703">
        <v>29.15</v>
      </c>
      <c r="H1703">
        <v>5</v>
      </c>
      <c r="I1703" s="15">
        <v>45318</v>
      </c>
      <c r="J1703" s="11">
        <v>45318</v>
      </c>
      <c r="K1703">
        <v>2</v>
      </c>
      <c r="L1703" t="s">
        <v>48</v>
      </c>
      <c r="M1703" t="s">
        <v>39</v>
      </c>
      <c r="N1703" t="s">
        <v>15</v>
      </c>
      <c r="O1703">
        <v>553.85</v>
      </c>
      <c r="P1703" t="s">
        <v>21</v>
      </c>
      <c r="Q1703">
        <v>-4754.1499999999996</v>
      </c>
      <c r="R1703" s="16">
        <f>delivered_orders_table[[#This Row],[price]]*delivered_orders_table[[#This Row],[quantity]]</f>
        <v>583</v>
      </c>
      <c r="V1703">
        <v>2050</v>
      </c>
    </row>
    <row r="1704" spans="1:22" hidden="1" x14ac:dyDescent="0.3">
      <c r="A1704">
        <v>49483865</v>
      </c>
      <c r="B1704">
        <v>770487</v>
      </c>
      <c r="C1704">
        <v>785472</v>
      </c>
      <c r="D1704">
        <v>19554</v>
      </c>
      <c r="E1704">
        <v>7859</v>
      </c>
      <c r="F1704">
        <v>1</v>
      </c>
      <c r="G1704">
        <v>0</v>
      </c>
      <c r="H1704">
        <v>0</v>
      </c>
      <c r="I1704" s="15">
        <v>45300</v>
      </c>
      <c r="J1704" s="11">
        <v>45300</v>
      </c>
      <c r="K1704">
        <v>3</v>
      </c>
      <c r="L1704" t="s">
        <v>407</v>
      </c>
      <c r="M1704" t="s">
        <v>39</v>
      </c>
      <c r="N1704" t="s">
        <v>15</v>
      </c>
      <c r="O1704">
        <v>19554</v>
      </c>
      <c r="P1704" t="s">
        <v>21</v>
      </c>
      <c r="Q1704">
        <v>11695</v>
      </c>
      <c r="R1704" s="16">
        <f>delivered_orders_table[[#This Row],[price]]*delivered_orders_table[[#This Row],[quantity]]</f>
        <v>19554</v>
      </c>
      <c r="V1704">
        <v>551</v>
      </c>
    </row>
    <row r="1705" spans="1:22" hidden="1" x14ac:dyDescent="0.3">
      <c r="A1705">
        <v>83886264</v>
      </c>
      <c r="B1705">
        <v>770487</v>
      </c>
      <c r="C1705">
        <v>834775</v>
      </c>
      <c r="D1705">
        <v>11330</v>
      </c>
      <c r="E1705">
        <v>7859</v>
      </c>
      <c r="F1705">
        <v>3</v>
      </c>
      <c r="G1705">
        <v>0</v>
      </c>
      <c r="H1705">
        <v>0</v>
      </c>
      <c r="I1705" s="15">
        <v>45300</v>
      </c>
      <c r="J1705" s="11">
        <v>45300</v>
      </c>
      <c r="K1705">
        <v>2</v>
      </c>
      <c r="L1705" t="s">
        <v>442</v>
      </c>
      <c r="M1705" t="s">
        <v>39</v>
      </c>
      <c r="N1705" t="s">
        <v>15</v>
      </c>
      <c r="O1705">
        <v>33990</v>
      </c>
      <c r="P1705" t="s">
        <v>21</v>
      </c>
      <c r="Q1705">
        <v>10413</v>
      </c>
      <c r="R1705" s="16">
        <f>delivered_orders_table[[#This Row],[price]]*delivered_orders_table[[#This Row],[quantity]]</f>
        <v>33990</v>
      </c>
      <c r="V1705">
        <v>13805</v>
      </c>
    </row>
    <row r="1706" spans="1:22" hidden="1" x14ac:dyDescent="0.3">
      <c r="A1706">
        <v>11194267</v>
      </c>
      <c r="B1706">
        <v>770487</v>
      </c>
      <c r="C1706">
        <v>410445</v>
      </c>
      <c r="D1706">
        <v>3021</v>
      </c>
      <c r="E1706">
        <v>7859</v>
      </c>
      <c r="F1706">
        <v>2</v>
      </c>
      <c r="G1706">
        <v>0</v>
      </c>
      <c r="H1706">
        <v>0</v>
      </c>
      <c r="I1706" s="15">
        <v>45291</v>
      </c>
      <c r="J1706" s="11">
        <v>45291</v>
      </c>
      <c r="K1706">
        <v>2</v>
      </c>
      <c r="L1706" t="s">
        <v>448</v>
      </c>
      <c r="M1706" t="s">
        <v>39</v>
      </c>
      <c r="N1706" t="s">
        <v>17</v>
      </c>
      <c r="O1706">
        <v>6042</v>
      </c>
      <c r="P1706" t="s">
        <v>20</v>
      </c>
      <c r="Q1706">
        <v>-9676</v>
      </c>
      <c r="R1706" s="16">
        <f>delivered_orders_table[[#This Row],[price]]*delivered_orders_table[[#This Row],[quantity]]</f>
        <v>6042</v>
      </c>
      <c r="V1706">
        <v>24602</v>
      </c>
    </row>
    <row r="1707" spans="1:22" hidden="1" x14ac:dyDescent="0.3">
      <c r="A1707">
        <v>27528063</v>
      </c>
      <c r="B1707">
        <v>770487</v>
      </c>
      <c r="C1707">
        <v>607523</v>
      </c>
      <c r="D1707">
        <v>16955</v>
      </c>
      <c r="E1707">
        <v>7859</v>
      </c>
      <c r="F1707">
        <v>1</v>
      </c>
      <c r="G1707">
        <v>0</v>
      </c>
      <c r="H1707">
        <v>0</v>
      </c>
      <c r="I1707" s="15">
        <v>45310</v>
      </c>
      <c r="J1707" s="11">
        <v>45310</v>
      </c>
      <c r="K1707">
        <v>5</v>
      </c>
      <c r="L1707" t="s">
        <v>198</v>
      </c>
      <c r="M1707" t="s">
        <v>39</v>
      </c>
      <c r="N1707" t="s">
        <v>15</v>
      </c>
      <c r="O1707">
        <v>16955</v>
      </c>
      <c r="P1707" t="s">
        <v>21</v>
      </c>
      <c r="Q1707">
        <v>9096</v>
      </c>
      <c r="R1707" s="16">
        <f>delivered_orders_table[[#This Row],[price]]*delivered_orders_table[[#This Row],[quantity]]</f>
        <v>16955</v>
      </c>
      <c r="V1707">
        <v>19360</v>
      </c>
    </row>
    <row r="1708" spans="1:22" hidden="1" x14ac:dyDescent="0.3">
      <c r="A1708">
        <v>53928023</v>
      </c>
      <c r="B1708">
        <v>770487</v>
      </c>
      <c r="C1708">
        <v>313844</v>
      </c>
      <c r="D1708">
        <v>1826</v>
      </c>
      <c r="E1708">
        <v>7859</v>
      </c>
      <c r="F1708">
        <v>1</v>
      </c>
      <c r="G1708">
        <v>0</v>
      </c>
      <c r="H1708">
        <v>0</v>
      </c>
      <c r="I1708" s="15">
        <v>45301</v>
      </c>
      <c r="J1708" s="11">
        <v>45301</v>
      </c>
      <c r="K1708">
        <v>2</v>
      </c>
      <c r="L1708" t="s">
        <v>407</v>
      </c>
      <c r="M1708" t="s">
        <v>39</v>
      </c>
      <c r="N1708" t="s">
        <v>17</v>
      </c>
      <c r="O1708">
        <v>1826</v>
      </c>
      <c r="P1708" t="s">
        <v>20</v>
      </c>
      <c r="Q1708">
        <v>-6033</v>
      </c>
      <c r="R1708" s="16">
        <f>delivered_orders_table[[#This Row],[price]]*delivered_orders_table[[#This Row],[quantity]]</f>
        <v>1826</v>
      </c>
      <c r="V1708">
        <v>9123</v>
      </c>
    </row>
    <row r="1709" spans="1:22" hidden="1" x14ac:dyDescent="0.3">
      <c r="A1709">
        <v>28504235</v>
      </c>
      <c r="B1709">
        <v>770487</v>
      </c>
      <c r="C1709">
        <v>742752</v>
      </c>
      <c r="D1709">
        <v>1127</v>
      </c>
      <c r="E1709">
        <v>7859</v>
      </c>
      <c r="F1709">
        <v>1</v>
      </c>
      <c r="G1709">
        <v>0</v>
      </c>
      <c r="H1709">
        <v>0</v>
      </c>
      <c r="I1709" s="15">
        <v>45314</v>
      </c>
      <c r="J1709" s="11">
        <v>45314</v>
      </c>
      <c r="K1709">
        <v>3</v>
      </c>
      <c r="L1709" t="s">
        <v>461</v>
      </c>
      <c r="M1709" t="s">
        <v>39</v>
      </c>
      <c r="N1709" t="s">
        <v>16</v>
      </c>
      <c r="O1709">
        <v>1127</v>
      </c>
      <c r="P1709" t="s">
        <v>23</v>
      </c>
      <c r="Q1709">
        <v>-6732</v>
      </c>
      <c r="R1709" s="16">
        <f>delivered_orders_table[[#This Row],[price]]*delivered_orders_table[[#This Row],[quantity]]</f>
        <v>1127</v>
      </c>
      <c r="V1709">
        <v>11092</v>
      </c>
    </row>
    <row r="1710" spans="1:22" hidden="1" x14ac:dyDescent="0.3">
      <c r="A1710">
        <v>96799390</v>
      </c>
      <c r="B1710">
        <v>770487</v>
      </c>
      <c r="C1710">
        <v>939389</v>
      </c>
      <c r="D1710">
        <v>12075</v>
      </c>
      <c r="E1710">
        <v>7859</v>
      </c>
      <c r="F1710">
        <v>4</v>
      </c>
      <c r="G1710">
        <v>0</v>
      </c>
      <c r="H1710">
        <v>0</v>
      </c>
      <c r="I1710" s="15">
        <v>45124</v>
      </c>
      <c r="J1710" s="11">
        <v>45124</v>
      </c>
      <c r="K1710">
        <v>4</v>
      </c>
      <c r="L1710" t="s">
        <v>400</v>
      </c>
      <c r="M1710" t="s">
        <v>39</v>
      </c>
      <c r="N1710" t="s">
        <v>15</v>
      </c>
      <c r="O1710">
        <v>48300</v>
      </c>
      <c r="P1710" t="s">
        <v>24</v>
      </c>
      <c r="Q1710">
        <v>16864</v>
      </c>
      <c r="R1710" s="16">
        <f>delivered_orders_table[[#This Row],[price]]*delivered_orders_table[[#This Row],[quantity]]</f>
        <v>48300</v>
      </c>
      <c r="V1710">
        <v>11018</v>
      </c>
    </row>
    <row r="1711" spans="1:22" hidden="1" x14ac:dyDescent="0.3">
      <c r="A1711">
        <v>54013571</v>
      </c>
      <c r="B1711">
        <v>770487</v>
      </c>
      <c r="C1711">
        <v>267193</v>
      </c>
      <c r="D1711">
        <v>11644</v>
      </c>
      <c r="E1711">
        <v>7859</v>
      </c>
      <c r="F1711">
        <v>4</v>
      </c>
      <c r="G1711">
        <v>0</v>
      </c>
      <c r="H1711">
        <v>0</v>
      </c>
      <c r="I1711" s="15">
        <v>45116</v>
      </c>
      <c r="J1711" s="11">
        <v>45116</v>
      </c>
      <c r="K1711">
        <v>3</v>
      </c>
      <c r="L1711" t="s">
        <v>154</v>
      </c>
      <c r="M1711" t="s">
        <v>39</v>
      </c>
      <c r="N1711" t="s">
        <v>15</v>
      </c>
      <c r="O1711">
        <v>46576</v>
      </c>
      <c r="P1711" t="s">
        <v>20</v>
      </c>
      <c r="Q1711">
        <v>15140</v>
      </c>
      <c r="R1711" s="16">
        <f>delivered_orders_table[[#This Row],[price]]*delivered_orders_table[[#This Row],[quantity]]</f>
        <v>46576</v>
      </c>
      <c r="V1711">
        <v>62312</v>
      </c>
    </row>
    <row r="1712" spans="1:22" hidden="1" x14ac:dyDescent="0.3">
      <c r="A1712">
        <v>90861208</v>
      </c>
      <c r="B1712">
        <v>770487</v>
      </c>
      <c r="C1712">
        <v>801581</v>
      </c>
      <c r="D1712">
        <v>1715</v>
      </c>
      <c r="E1712">
        <v>7859</v>
      </c>
      <c r="F1712">
        <v>2</v>
      </c>
      <c r="G1712">
        <v>0</v>
      </c>
      <c r="H1712">
        <v>0</v>
      </c>
      <c r="I1712" s="15">
        <v>45117</v>
      </c>
      <c r="J1712" s="11">
        <v>45117</v>
      </c>
      <c r="K1712">
        <v>6</v>
      </c>
      <c r="L1712" t="s">
        <v>293</v>
      </c>
      <c r="M1712" t="s">
        <v>39</v>
      </c>
      <c r="N1712" t="s">
        <v>16</v>
      </c>
      <c r="O1712">
        <v>3430</v>
      </c>
      <c r="P1712" t="s">
        <v>23</v>
      </c>
      <c r="Q1712">
        <v>-12288</v>
      </c>
      <c r="R1712" s="16">
        <f>delivered_orders_table[[#This Row],[price]]*delivered_orders_table[[#This Row],[quantity]]</f>
        <v>3430</v>
      </c>
      <c r="V1712">
        <v>11602</v>
      </c>
    </row>
    <row r="1713" spans="1:22" hidden="1" x14ac:dyDescent="0.3">
      <c r="A1713">
        <v>34220459</v>
      </c>
      <c r="B1713">
        <v>770487</v>
      </c>
      <c r="C1713">
        <v>274316</v>
      </c>
      <c r="D1713">
        <v>8986</v>
      </c>
      <c r="E1713">
        <v>7859</v>
      </c>
      <c r="F1713">
        <v>1</v>
      </c>
      <c r="G1713">
        <v>0</v>
      </c>
      <c r="H1713">
        <v>0</v>
      </c>
      <c r="I1713" s="15">
        <v>45112</v>
      </c>
      <c r="J1713" s="11">
        <v>45112</v>
      </c>
      <c r="K1713">
        <v>4</v>
      </c>
      <c r="L1713" t="s">
        <v>543</v>
      </c>
      <c r="M1713" t="s">
        <v>39</v>
      </c>
      <c r="N1713" t="s">
        <v>152</v>
      </c>
      <c r="O1713">
        <v>8986</v>
      </c>
      <c r="P1713" t="s">
        <v>22</v>
      </c>
      <c r="Q1713">
        <v>1127</v>
      </c>
      <c r="R1713" s="16">
        <f>delivered_orders_table[[#This Row],[price]]*delivered_orders_table[[#This Row],[quantity]]</f>
        <v>8986</v>
      </c>
      <c r="V1713">
        <v>12016</v>
      </c>
    </row>
    <row r="1714" spans="1:22" hidden="1" x14ac:dyDescent="0.3">
      <c r="A1714">
        <v>22543044</v>
      </c>
      <c r="B1714">
        <v>770487</v>
      </c>
      <c r="C1714">
        <v>251470</v>
      </c>
      <c r="D1714">
        <v>14196</v>
      </c>
      <c r="E1714">
        <v>7859</v>
      </c>
      <c r="F1714">
        <v>1</v>
      </c>
      <c r="G1714">
        <v>2129.4</v>
      </c>
      <c r="H1714">
        <v>15</v>
      </c>
      <c r="I1714" s="15">
        <v>45131</v>
      </c>
      <c r="J1714" s="11">
        <v>45131</v>
      </c>
      <c r="K1714">
        <v>1</v>
      </c>
      <c r="L1714" t="s">
        <v>357</v>
      </c>
      <c r="M1714" t="s">
        <v>39</v>
      </c>
      <c r="N1714" t="s">
        <v>15</v>
      </c>
      <c r="O1714">
        <v>12066.6</v>
      </c>
      <c r="P1714" t="s">
        <v>20</v>
      </c>
      <c r="Q1714">
        <v>4207.6000000000004</v>
      </c>
      <c r="R1714" s="16">
        <f>delivered_orders_table[[#This Row],[price]]*delivered_orders_table[[#This Row],[quantity]]</f>
        <v>14196</v>
      </c>
      <c r="V1714">
        <v>10948</v>
      </c>
    </row>
    <row r="1715" spans="1:22" hidden="1" x14ac:dyDescent="0.3">
      <c r="A1715">
        <v>55414869</v>
      </c>
      <c r="B1715">
        <v>770487</v>
      </c>
      <c r="C1715">
        <v>530738</v>
      </c>
      <c r="D1715">
        <v>14420</v>
      </c>
      <c r="E1715">
        <v>7859</v>
      </c>
      <c r="F1715">
        <v>2</v>
      </c>
      <c r="G1715">
        <v>2884</v>
      </c>
      <c r="H1715">
        <v>10</v>
      </c>
      <c r="I1715" s="15">
        <v>45118</v>
      </c>
      <c r="J1715" s="11">
        <v>45118</v>
      </c>
      <c r="K1715">
        <v>2</v>
      </c>
      <c r="L1715" t="s">
        <v>323</v>
      </c>
      <c r="M1715" t="s">
        <v>39</v>
      </c>
      <c r="N1715" t="s">
        <v>18</v>
      </c>
      <c r="O1715">
        <v>25956</v>
      </c>
      <c r="P1715" t="s">
        <v>23</v>
      </c>
      <c r="Q1715">
        <v>10238</v>
      </c>
      <c r="R1715" s="16">
        <f>delivered_orders_table[[#This Row],[price]]*delivered_orders_table[[#This Row],[quantity]]</f>
        <v>28840</v>
      </c>
      <c r="V1715">
        <v>79924</v>
      </c>
    </row>
    <row r="1716" spans="1:22" hidden="1" x14ac:dyDescent="0.3">
      <c r="A1716">
        <v>33160465</v>
      </c>
      <c r="B1716">
        <v>770487</v>
      </c>
      <c r="C1716">
        <v>632961</v>
      </c>
      <c r="D1716">
        <v>15657</v>
      </c>
      <c r="E1716">
        <v>7859</v>
      </c>
      <c r="F1716">
        <v>1</v>
      </c>
      <c r="G1716">
        <v>0</v>
      </c>
      <c r="H1716">
        <v>0</v>
      </c>
      <c r="I1716" s="15">
        <v>45116</v>
      </c>
      <c r="J1716" s="11">
        <v>45116</v>
      </c>
      <c r="K1716">
        <v>7</v>
      </c>
      <c r="L1716" t="s">
        <v>293</v>
      </c>
      <c r="M1716" t="s">
        <v>39</v>
      </c>
      <c r="N1716" t="s">
        <v>15</v>
      </c>
      <c r="O1716">
        <v>15657</v>
      </c>
      <c r="P1716" t="s">
        <v>20</v>
      </c>
      <c r="Q1716">
        <v>7798</v>
      </c>
      <c r="R1716" s="16">
        <f>delivered_orders_table[[#This Row],[price]]*delivered_orders_table[[#This Row],[quantity]]</f>
        <v>15657</v>
      </c>
      <c r="V1716">
        <v>706</v>
      </c>
    </row>
    <row r="1717" spans="1:22" hidden="1" x14ac:dyDescent="0.3">
      <c r="A1717">
        <v>48016697</v>
      </c>
      <c r="B1717">
        <v>770487</v>
      </c>
      <c r="C1717">
        <v>806739</v>
      </c>
      <c r="D1717">
        <v>6008</v>
      </c>
      <c r="E1717">
        <v>7859</v>
      </c>
      <c r="F1717">
        <v>1</v>
      </c>
      <c r="G1717">
        <v>0</v>
      </c>
      <c r="H1717">
        <v>0</v>
      </c>
      <c r="I1717" s="15">
        <v>45136</v>
      </c>
      <c r="J1717" s="11">
        <v>45136</v>
      </c>
      <c r="K1717">
        <v>1</v>
      </c>
      <c r="L1717" t="s">
        <v>546</v>
      </c>
      <c r="M1717" t="s">
        <v>39</v>
      </c>
      <c r="N1717" t="s">
        <v>15</v>
      </c>
      <c r="O1717">
        <v>6008</v>
      </c>
      <c r="P1717" t="s">
        <v>20</v>
      </c>
      <c r="Q1717">
        <v>-1851</v>
      </c>
      <c r="R1717" s="16">
        <f>delivered_orders_table[[#This Row],[price]]*delivered_orders_table[[#This Row],[quantity]]</f>
        <v>6008</v>
      </c>
      <c r="V1717">
        <v>24516</v>
      </c>
    </row>
    <row r="1718" spans="1:22" hidden="1" x14ac:dyDescent="0.3">
      <c r="A1718">
        <v>28760553</v>
      </c>
      <c r="B1718">
        <v>770487</v>
      </c>
      <c r="C1718">
        <v>388783</v>
      </c>
      <c r="D1718">
        <v>18030</v>
      </c>
      <c r="E1718">
        <v>7859</v>
      </c>
      <c r="F1718">
        <v>1</v>
      </c>
      <c r="G1718">
        <v>0</v>
      </c>
      <c r="H1718">
        <v>0</v>
      </c>
      <c r="I1718" s="15">
        <v>45109</v>
      </c>
      <c r="J1718" s="11">
        <v>45109</v>
      </c>
      <c r="K1718">
        <v>2</v>
      </c>
      <c r="L1718" t="s">
        <v>284</v>
      </c>
      <c r="M1718" t="s">
        <v>39</v>
      </c>
      <c r="N1718" t="s">
        <v>18</v>
      </c>
      <c r="O1718">
        <v>18030</v>
      </c>
      <c r="P1718" t="s">
        <v>23</v>
      </c>
      <c r="Q1718">
        <v>10171</v>
      </c>
      <c r="R1718" s="16">
        <f>delivered_orders_table[[#This Row],[price]]*delivered_orders_table[[#This Row],[quantity]]</f>
        <v>18030</v>
      </c>
      <c r="V1718">
        <v>15248</v>
      </c>
    </row>
    <row r="1719" spans="1:22" hidden="1" x14ac:dyDescent="0.3">
      <c r="A1719">
        <v>93517915</v>
      </c>
      <c r="B1719">
        <v>770487</v>
      </c>
      <c r="C1719">
        <v>825173</v>
      </c>
      <c r="D1719">
        <v>3798</v>
      </c>
      <c r="E1719">
        <v>7859</v>
      </c>
      <c r="F1719">
        <v>1</v>
      </c>
      <c r="G1719">
        <v>759.6</v>
      </c>
      <c r="H1719">
        <v>20</v>
      </c>
      <c r="I1719" s="15">
        <v>45112</v>
      </c>
      <c r="J1719" s="11">
        <v>45112</v>
      </c>
      <c r="K1719">
        <v>7</v>
      </c>
      <c r="L1719" t="s">
        <v>154</v>
      </c>
      <c r="M1719" t="s">
        <v>39</v>
      </c>
      <c r="N1719" t="s">
        <v>16</v>
      </c>
      <c r="O1719">
        <v>3038.4</v>
      </c>
      <c r="P1719" t="s">
        <v>20</v>
      </c>
      <c r="Q1719">
        <v>-4820.6000000000004</v>
      </c>
      <c r="R1719" s="16">
        <f>delivered_orders_table[[#This Row],[price]]*delivered_orders_table[[#This Row],[quantity]]</f>
        <v>3798</v>
      </c>
      <c r="V1719">
        <v>3437</v>
      </c>
    </row>
    <row r="1720" spans="1:22" hidden="1" x14ac:dyDescent="0.3">
      <c r="A1720">
        <v>29353063</v>
      </c>
      <c r="B1720">
        <v>216739</v>
      </c>
      <c r="C1720">
        <v>934750</v>
      </c>
      <c r="D1720">
        <v>10077</v>
      </c>
      <c r="E1720">
        <v>3047</v>
      </c>
      <c r="F1720">
        <v>1</v>
      </c>
      <c r="G1720">
        <v>0</v>
      </c>
      <c r="H1720">
        <v>0</v>
      </c>
      <c r="I1720" s="15">
        <v>45129</v>
      </c>
      <c r="J1720" s="11">
        <v>45129</v>
      </c>
      <c r="K1720">
        <v>1</v>
      </c>
      <c r="L1720" t="s">
        <v>520</v>
      </c>
      <c r="M1720" t="s">
        <v>39</v>
      </c>
      <c r="N1720" t="s">
        <v>16</v>
      </c>
      <c r="O1720">
        <v>10077</v>
      </c>
      <c r="P1720" t="s">
        <v>21</v>
      </c>
      <c r="Q1720">
        <v>7030</v>
      </c>
      <c r="R1720" s="16">
        <f>delivered_orders_table[[#This Row],[price]]*delivered_orders_table[[#This Row],[quantity]]</f>
        <v>10077</v>
      </c>
      <c r="V1720">
        <v>8787</v>
      </c>
    </row>
    <row r="1721" spans="1:22" hidden="1" x14ac:dyDescent="0.3">
      <c r="A1721">
        <v>97859993</v>
      </c>
      <c r="B1721">
        <v>216739</v>
      </c>
      <c r="C1721">
        <v>886341</v>
      </c>
      <c r="D1721">
        <v>18583</v>
      </c>
      <c r="E1721">
        <v>3047</v>
      </c>
      <c r="F1721">
        <v>1</v>
      </c>
      <c r="G1721">
        <v>1858.3</v>
      </c>
      <c r="H1721">
        <v>10</v>
      </c>
      <c r="I1721" s="15">
        <v>45115</v>
      </c>
      <c r="J1721" s="11">
        <v>45115</v>
      </c>
      <c r="K1721">
        <v>3</v>
      </c>
      <c r="L1721" t="s">
        <v>292</v>
      </c>
      <c r="M1721" t="s">
        <v>39</v>
      </c>
      <c r="N1721" t="s">
        <v>15</v>
      </c>
      <c r="O1721">
        <v>16724.7</v>
      </c>
      <c r="P1721" t="s">
        <v>20</v>
      </c>
      <c r="Q1721">
        <v>13677.7</v>
      </c>
      <c r="R1721" s="16">
        <f>delivered_orders_table[[#This Row],[price]]*delivered_orders_table[[#This Row],[quantity]]</f>
        <v>18583</v>
      </c>
      <c r="V1721">
        <v>18629</v>
      </c>
    </row>
    <row r="1722" spans="1:22" hidden="1" x14ac:dyDescent="0.3">
      <c r="A1722">
        <v>77674279</v>
      </c>
      <c r="B1722">
        <v>216739</v>
      </c>
      <c r="C1722">
        <v>972924</v>
      </c>
      <c r="D1722">
        <v>1777</v>
      </c>
      <c r="E1722">
        <v>3047</v>
      </c>
      <c r="F1722">
        <v>2</v>
      </c>
      <c r="G1722">
        <v>710.8</v>
      </c>
      <c r="H1722">
        <v>20</v>
      </c>
      <c r="I1722" s="15">
        <v>45109</v>
      </c>
      <c r="J1722" s="11">
        <v>45109</v>
      </c>
      <c r="K1722">
        <v>5</v>
      </c>
      <c r="L1722" t="s">
        <v>153</v>
      </c>
      <c r="M1722" t="s">
        <v>39</v>
      </c>
      <c r="N1722" t="s">
        <v>17</v>
      </c>
      <c r="O1722">
        <v>2843.2</v>
      </c>
      <c r="P1722" t="s">
        <v>21</v>
      </c>
      <c r="Q1722">
        <v>-3250.8</v>
      </c>
      <c r="R1722" s="16">
        <f>delivered_orders_table[[#This Row],[price]]*delivered_orders_table[[#This Row],[quantity]]</f>
        <v>3554</v>
      </c>
      <c r="V1722">
        <v>40899</v>
      </c>
    </row>
    <row r="1723" spans="1:22" hidden="1" x14ac:dyDescent="0.3">
      <c r="A1723">
        <v>17045237</v>
      </c>
      <c r="B1723">
        <v>216739</v>
      </c>
      <c r="C1723">
        <v>955829</v>
      </c>
      <c r="D1723">
        <v>3530</v>
      </c>
      <c r="E1723">
        <v>3047</v>
      </c>
      <c r="F1723">
        <v>1</v>
      </c>
      <c r="G1723">
        <v>0</v>
      </c>
      <c r="H1723">
        <v>0</v>
      </c>
      <c r="I1723" s="15">
        <v>45125</v>
      </c>
      <c r="J1723" s="11">
        <v>45125</v>
      </c>
      <c r="K1723">
        <v>5</v>
      </c>
      <c r="L1723" t="s">
        <v>520</v>
      </c>
      <c r="M1723" t="s">
        <v>39</v>
      </c>
      <c r="N1723" t="s">
        <v>17</v>
      </c>
      <c r="O1723">
        <v>3530</v>
      </c>
      <c r="P1723" t="s">
        <v>22</v>
      </c>
      <c r="Q1723">
        <v>483</v>
      </c>
      <c r="R1723" s="16">
        <f>delivered_orders_table[[#This Row],[price]]*delivered_orders_table[[#This Row],[quantity]]</f>
        <v>3530</v>
      </c>
      <c r="V1723">
        <v>4732</v>
      </c>
    </row>
    <row r="1724" spans="1:22" hidden="1" x14ac:dyDescent="0.3">
      <c r="A1724">
        <v>59514418</v>
      </c>
      <c r="B1724">
        <v>216739</v>
      </c>
      <c r="C1724">
        <v>572640</v>
      </c>
      <c r="D1724">
        <v>18010</v>
      </c>
      <c r="E1724">
        <v>3047</v>
      </c>
      <c r="F1724">
        <v>1</v>
      </c>
      <c r="G1724">
        <v>3602</v>
      </c>
      <c r="H1724">
        <v>20</v>
      </c>
      <c r="I1724" s="15">
        <v>45129</v>
      </c>
      <c r="J1724" s="11">
        <v>45129</v>
      </c>
      <c r="K1724">
        <v>3</v>
      </c>
      <c r="L1724" t="s">
        <v>357</v>
      </c>
      <c r="M1724" t="s">
        <v>39</v>
      </c>
      <c r="N1724" t="s">
        <v>15</v>
      </c>
      <c r="O1724">
        <v>14408</v>
      </c>
      <c r="P1724" t="s">
        <v>22</v>
      </c>
      <c r="Q1724">
        <v>11361</v>
      </c>
      <c r="R1724" s="16">
        <f>delivered_orders_table[[#This Row],[price]]*delivered_orders_table[[#This Row],[quantity]]</f>
        <v>18010</v>
      </c>
      <c r="V1724">
        <v>6803</v>
      </c>
    </row>
    <row r="1725" spans="1:22" hidden="1" x14ac:dyDescent="0.3">
      <c r="A1725">
        <v>63747464</v>
      </c>
      <c r="B1725">
        <v>216739</v>
      </c>
      <c r="C1725">
        <v>489279</v>
      </c>
      <c r="D1725">
        <v>15257</v>
      </c>
      <c r="E1725">
        <v>3047</v>
      </c>
      <c r="F1725">
        <v>1</v>
      </c>
      <c r="G1725">
        <v>0</v>
      </c>
      <c r="H1725">
        <v>0</v>
      </c>
      <c r="I1725" s="15">
        <v>45114</v>
      </c>
      <c r="J1725" s="11">
        <v>45114</v>
      </c>
      <c r="K1725">
        <v>6</v>
      </c>
      <c r="L1725" t="s">
        <v>323</v>
      </c>
      <c r="M1725" t="s">
        <v>39</v>
      </c>
      <c r="N1725" t="s">
        <v>16</v>
      </c>
      <c r="O1725">
        <v>15257</v>
      </c>
      <c r="P1725" t="s">
        <v>23</v>
      </c>
      <c r="Q1725">
        <v>12210</v>
      </c>
      <c r="R1725" s="16">
        <f>delivered_orders_table[[#This Row],[price]]*delivered_orders_table[[#This Row],[quantity]]</f>
        <v>15257</v>
      </c>
      <c r="V1725">
        <v>16580</v>
      </c>
    </row>
    <row r="1726" spans="1:22" hidden="1" x14ac:dyDescent="0.3">
      <c r="A1726">
        <v>54762841</v>
      </c>
      <c r="B1726">
        <v>216739</v>
      </c>
      <c r="C1726">
        <v>965380</v>
      </c>
      <c r="D1726">
        <v>16739</v>
      </c>
      <c r="E1726">
        <v>3047</v>
      </c>
      <c r="F1726">
        <v>1</v>
      </c>
      <c r="G1726">
        <v>0</v>
      </c>
      <c r="H1726">
        <v>0</v>
      </c>
      <c r="I1726" s="15">
        <v>45111</v>
      </c>
      <c r="J1726" s="11">
        <v>45111</v>
      </c>
      <c r="K1726">
        <v>3</v>
      </c>
      <c r="L1726" t="s">
        <v>153</v>
      </c>
      <c r="M1726" t="s">
        <v>39</v>
      </c>
      <c r="N1726" t="s">
        <v>15</v>
      </c>
      <c r="O1726">
        <v>16739</v>
      </c>
      <c r="P1726" t="s">
        <v>20</v>
      </c>
      <c r="Q1726">
        <v>13692</v>
      </c>
      <c r="R1726" s="16">
        <f>delivered_orders_table[[#This Row],[price]]*delivered_orders_table[[#This Row],[quantity]]</f>
        <v>16739</v>
      </c>
      <c r="V1726">
        <v>3038</v>
      </c>
    </row>
    <row r="1727" spans="1:22" hidden="1" x14ac:dyDescent="0.3">
      <c r="A1727">
        <v>35583290</v>
      </c>
      <c r="B1727">
        <v>216739</v>
      </c>
      <c r="C1727">
        <v>365092</v>
      </c>
      <c r="D1727">
        <v>18240</v>
      </c>
      <c r="E1727">
        <v>3047</v>
      </c>
      <c r="F1727">
        <v>2</v>
      </c>
      <c r="G1727">
        <v>3648</v>
      </c>
      <c r="H1727">
        <v>10</v>
      </c>
      <c r="I1727" s="15">
        <v>45125</v>
      </c>
      <c r="J1727" s="11">
        <v>45125</v>
      </c>
      <c r="K1727">
        <v>5</v>
      </c>
      <c r="L1727" t="s">
        <v>520</v>
      </c>
      <c r="M1727" t="s">
        <v>39</v>
      </c>
      <c r="N1727" t="s">
        <v>17</v>
      </c>
      <c r="O1727">
        <v>32832</v>
      </c>
      <c r="P1727" t="s">
        <v>20</v>
      </c>
      <c r="Q1727">
        <v>26738</v>
      </c>
      <c r="R1727" s="16">
        <f>delivered_orders_table[[#This Row],[price]]*delivered_orders_table[[#This Row],[quantity]]</f>
        <v>36480</v>
      </c>
      <c r="V1727">
        <v>47620</v>
      </c>
    </row>
    <row r="1728" spans="1:22" hidden="1" x14ac:dyDescent="0.3">
      <c r="A1728">
        <v>18083974</v>
      </c>
      <c r="B1728">
        <v>216739</v>
      </c>
      <c r="C1728">
        <v>710511</v>
      </c>
      <c r="D1728">
        <v>17709</v>
      </c>
      <c r="E1728">
        <v>3047</v>
      </c>
      <c r="F1728">
        <v>1</v>
      </c>
      <c r="G1728">
        <v>0</v>
      </c>
      <c r="H1728">
        <v>0</v>
      </c>
      <c r="I1728" s="15">
        <v>45120</v>
      </c>
      <c r="J1728" s="11">
        <v>45120</v>
      </c>
      <c r="K1728">
        <v>7</v>
      </c>
      <c r="L1728" t="s">
        <v>95</v>
      </c>
      <c r="M1728" t="s">
        <v>39</v>
      </c>
      <c r="N1728" t="s">
        <v>15</v>
      </c>
      <c r="O1728">
        <v>17709</v>
      </c>
      <c r="P1728" t="s">
        <v>22</v>
      </c>
      <c r="Q1728">
        <v>14662</v>
      </c>
      <c r="R1728" s="16">
        <f>delivered_orders_table[[#This Row],[price]]*delivered_orders_table[[#This Row],[quantity]]</f>
        <v>17709</v>
      </c>
      <c r="V1728">
        <v>34132</v>
      </c>
    </row>
    <row r="1729" spans="1:22" hidden="1" x14ac:dyDescent="0.3">
      <c r="A1729">
        <v>84597009</v>
      </c>
      <c r="B1729">
        <v>216739</v>
      </c>
      <c r="C1729">
        <v>322692</v>
      </c>
      <c r="D1729">
        <v>5811</v>
      </c>
      <c r="E1729">
        <v>3047</v>
      </c>
      <c r="F1729">
        <v>1</v>
      </c>
      <c r="G1729">
        <v>581.1</v>
      </c>
      <c r="H1729">
        <v>10</v>
      </c>
      <c r="I1729" s="15">
        <v>45119</v>
      </c>
      <c r="J1729" s="11">
        <v>45119</v>
      </c>
      <c r="K1729">
        <v>2</v>
      </c>
      <c r="L1729" t="s">
        <v>491</v>
      </c>
      <c r="M1729" t="s">
        <v>39</v>
      </c>
      <c r="N1729" t="s">
        <v>18</v>
      </c>
      <c r="O1729">
        <v>5229.8999999999996</v>
      </c>
      <c r="P1729" t="s">
        <v>20</v>
      </c>
      <c r="Q1729">
        <v>2182.9</v>
      </c>
      <c r="R1729" s="16">
        <f>delivered_orders_table[[#This Row],[price]]*delivered_orders_table[[#This Row],[quantity]]</f>
        <v>5811</v>
      </c>
      <c r="V1729">
        <v>11516</v>
      </c>
    </row>
    <row r="1730" spans="1:22" hidden="1" x14ac:dyDescent="0.3">
      <c r="A1730">
        <v>61700055</v>
      </c>
      <c r="B1730">
        <v>216739</v>
      </c>
      <c r="C1730">
        <v>383785</v>
      </c>
      <c r="D1730">
        <v>12758</v>
      </c>
      <c r="E1730">
        <v>3047</v>
      </c>
      <c r="F1730">
        <v>2</v>
      </c>
      <c r="G1730">
        <v>0</v>
      </c>
      <c r="H1730">
        <v>0</v>
      </c>
      <c r="I1730" s="15">
        <v>45120</v>
      </c>
      <c r="J1730" s="11">
        <v>45120</v>
      </c>
      <c r="K1730">
        <v>5</v>
      </c>
      <c r="L1730" t="s">
        <v>298</v>
      </c>
      <c r="M1730" t="s">
        <v>39</v>
      </c>
      <c r="N1730" t="s">
        <v>15</v>
      </c>
      <c r="O1730">
        <v>25516</v>
      </c>
      <c r="P1730" t="s">
        <v>21</v>
      </c>
      <c r="Q1730">
        <v>19422</v>
      </c>
      <c r="R1730" s="16">
        <f>delivered_orders_table[[#This Row],[price]]*delivered_orders_table[[#This Row],[quantity]]</f>
        <v>25516</v>
      </c>
      <c r="V1730">
        <v>8342</v>
      </c>
    </row>
    <row r="1731" spans="1:22" hidden="1" x14ac:dyDescent="0.3">
      <c r="A1731">
        <v>52209421</v>
      </c>
      <c r="B1731">
        <v>126225</v>
      </c>
      <c r="C1731">
        <v>727778</v>
      </c>
      <c r="D1731">
        <v>1726</v>
      </c>
      <c r="E1731">
        <v>4833</v>
      </c>
      <c r="F1731">
        <v>1</v>
      </c>
      <c r="G1731">
        <v>0</v>
      </c>
      <c r="H1731">
        <v>0</v>
      </c>
      <c r="I1731" s="15">
        <v>45117</v>
      </c>
      <c r="J1731" s="11">
        <v>45117</v>
      </c>
      <c r="K1731">
        <v>6</v>
      </c>
      <c r="L1731" t="s">
        <v>293</v>
      </c>
      <c r="M1731" t="s">
        <v>39</v>
      </c>
      <c r="N1731" t="s">
        <v>15</v>
      </c>
      <c r="O1731">
        <v>1726</v>
      </c>
      <c r="P1731" t="s">
        <v>21</v>
      </c>
      <c r="Q1731">
        <v>-3107</v>
      </c>
      <c r="R1731" s="16">
        <f>delivered_orders_table[[#This Row],[price]]*delivered_orders_table[[#This Row],[quantity]]</f>
        <v>1726</v>
      </c>
      <c r="V1731">
        <v>5944</v>
      </c>
    </row>
    <row r="1732" spans="1:22" hidden="1" x14ac:dyDescent="0.3">
      <c r="A1732">
        <v>79085198</v>
      </c>
      <c r="B1732">
        <v>126225</v>
      </c>
      <c r="C1732">
        <v>616760</v>
      </c>
      <c r="D1732">
        <v>6170</v>
      </c>
      <c r="E1732">
        <v>4833</v>
      </c>
      <c r="F1732">
        <v>2</v>
      </c>
      <c r="G1732">
        <v>1851</v>
      </c>
      <c r="H1732">
        <v>15</v>
      </c>
      <c r="I1732" s="15">
        <v>45124</v>
      </c>
      <c r="J1732" s="11">
        <v>45124</v>
      </c>
      <c r="K1732">
        <v>2</v>
      </c>
      <c r="L1732" t="s">
        <v>397</v>
      </c>
      <c r="M1732" t="s">
        <v>39</v>
      </c>
      <c r="N1732" t="s">
        <v>17</v>
      </c>
      <c r="O1732">
        <v>10489</v>
      </c>
      <c r="P1732" t="s">
        <v>21</v>
      </c>
      <c r="Q1732">
        <v>823</v>
      </c>
      <c r="R1732" s="16">
        <f>delivered_orders_table[[#This Row],[price]]*delivered_orders_table[[#This Row],[quantity]]</f>
        <v>12340</v>
      </c>
      <c r="V1732">
        <v>34160</v>
      </c>
    </row>
    <row r="1733" spans="1:22" hidden="1" x14ac:dyDescent="0.3">
      <c r="A1733">
        <v>90859912</v>
      </c>
      <c r="B1733">
        <v>126225</v>
      </c>
      <c r="C1733">
        <v>730535</v>
      </c>
      <c r="D1733">
        <v>5272</v>
      </c>
      <c r="E1733">
        <v>4833</v>
      </c>
      <c r="F1733">
        <v>2</v>
      </c>
      <c r="G1733">
        <v>0</v>
      </c>
      <c r="H1733">
        <v>0</v>
      </c>
      <c r="I1733" s="15">
        <v>45113</v>
      </c>
      <c r="J1733" s="11">
        <v>45113</v>
      </c>
      <c r="K1733">
        <v>7</v>
      </c>
      <c r="L1733" t="s">
        <v>323</v>
      </c>
      <c r="M1733" t="s">
        <v>39</v>
      </c>
      <c r="N1733" t="s">
        <v>15</v>
      </c>
      <c r="O1733">
        <v>10544</v>
      </c>
      <c r="P1733" t="s">
        <v>23</v>
      </c>
      <c r="Q1733">
        <v>878</v>
      </c>
      <c r="R1733" s="16">
        <f>delivered_orders_table[[#This Row],[price]]*delivered_orders_table[[#This Row],[quantity]]</f>
        <v>10544</v>
      </c>
      <c r="V1733">
        <v>13937</v>
      </c>
    </row>
    <row r="1734" spans="1:22" hidden="1" x14ac:dyDescent="0.3">
      <c r="A1734">
        <v>63293990</v>
      </c>
      <c r="B1734">
        <v>126225</v>
      </c>
      <c r="C1734">
        <v>632459</v>
      </c>
      <c r="D1734">
        <v>11026</v>
      </c>
      <c r="E1734">
        <v>4833</v>
      </c>
      <c r="F1734">
        <v>2</v>
      </c>
      <c r="G1734">
        <v>0</v>
      </c>
      <c r="H1734">
        <v>0</v>
      </c>
      <c r="I1734" s="15">
        <v>45104</v>
      </c>
      <c r="J1734" s="11">
        <v>45104</v>
      </c>
      <c r="K1734">
        <v>5</v>
      </c>
      <c r="L1734" t="s">
        <v>173</v>
      </c>
      <c r="M1734" t="s">
        <v>39</v>
      </c>
      <c r="N1734" t="s">
        <v>15</v>
      </c>
      <c r="O1734">
        <v>22052</v>
      </c>
      <c r="P1734" t="s">
        <v>23</v>
      </c>
      <c r="Q1734">
        <v>12386</v>
      </c>
      <c r="R1734" s="16">
        <f>delivered_orders_table[[#This Row],[price]]*delivered_orders_table[[#This Row],[quantity]]</f>
        <v>22052</v>
      </c>
      <c r="V1734">
        <v>26654</v>
      </c>
    </row>
    <row r="1735" spans="1:22" hidden="1" x14ac:dyDescent="0.3">
      <c r="A1735">
        <v>64800542</v>
      </c>
      <c r="B1735">
        <v>126225</v>
      </c>
      <c r="C1735">
        <v>800067</v>
      </c>
      <c r="D1735">
        <v>2278</v>
      </c>
      <c r="E1735">
        <v>4833</v>
      </c>
      <c r="F1735">
        <v>3</v>
      </c>
      <c r="G1735">
        <v>0</v>
      </c>
      <c r="H1735">
        <v>0</v>
      </c>
      <c r="I1735" s="15">
        <v>45113</v>
      </c>
      <c r="J1735" s="11">
        <v>45113</v>
      </c>
      <c r="K1735">
        <v>4</v>
      </c>
      <c r="L1735" t="s">
        <v>304</v>
      </c>
      <c r="M1735" t="s">
        <v>39</v>
      </c>
      <c r="N1735" t="s">
        <v>16</v>
      </c>
      <c r="O1735">
        <v>6834</v>
      </c>
      <c r="P1735" t="s">
        <v>22</v>
      </c>
      <c r="Q1735">
        <v>-7665</v>
      </c>
      <c r="R1735" s="16">
        <f>delivered_orders_table[[#This Row],[price]]*delivered_orders_table[[#This Row],[quantity]]</f>
        <v>6834</v>
      </c>
      <c r="V1735">
        <v>13972</v>
      </c>
    </row>
    <row r="1736" spans="1:22" hidden="1" x14ac:dyDescent="0.3">
      <c r="A1736">
        <v>64502486</v>
      </c>
      <c r="B1736">
        <v>126225</v>
      </c>
      <c r="C1736">
        <v>884488</v>
      </c>
      <c r="D1736">
        <v>10337</v>
      </c>
      <c r="E1736">
        <v>4833</v>
      </c>
      <c r="F1736">
        <v>2</v>
      </c>
      <c r="G1736">
        <v>0</v>
      </c>
      <c r="H1736">
        <v>0</v>
      </c>
      <c r="I1736" s="15">
        <v>45122</v>
      </c>
      <c r="J1736" s="11">
        <v>45122</v>
      </c>
      <c r="K1736">
        <v>4</v>
      </c>
      <c r="L1736" t="s">
        <v>397</v>
      </c>
      <c r="M1736" t="s">
        <v>39</v>
      </c>
      <c r="N1736" t="s">
        <v>16</v>
      </c>
      <c r="O1736">
        <v>20674</v>
      </c>
      <c r="P1736" t="s">
        <v>20</v>
      </c>
      <c r="Q1736">
        <v>11008</v>
      </c>
      <c r="R1736" s="16">
        <f>delivered_orders_table[[#This Row],[price]]*delivered_orders_table[[#This Row],[quantity]]</f>
        <v>20674</v>
      </c>
      <c r="V1736">
        <v>31988</v>
      </c>
    </row>
    <row r="1737" spans="1:22" hidden="1" x14ac:dyDescent="0.3">
      <c r="A1737">
        <v>51511484</v>
      </c>
      <c r="B1737">
        <v>126225</v>
      </c>
      <c r="C1737">
        <v>691147</v>
      </c>
      <c r="D1737">
        <v>867</v>
      </c>
      <c r="E1737">
        <v>4833</v>
      </c>
      <c r="F1737">
        <v>1</v>
      </c>
      <c r="G1737">
        <v>0</v>
      </c>
      <c r="H1737">
        <v>0</v>
      </c>
      <c r="I1737" s="15">
        <v>45127</v>
      </c>
      <c r="J1737" s="11">
        <v>45127</v>
      </c>
      <c r="K1737">
        <v>2</v>
      </c>
      <c r="L1737" t="s">
        <v>96</v>
      </c>
      <c r="M1737" t="s">
        <v>39</v>
      </c>
      <c r="N1737" t="s">
        <v>16</v>
      </c>
      <c r="O1737">
        <v>867</v>
      </c>
      <c r="P1737" t="s">
        <v>21</v>
      </c>
      <c r="Q1737">
        <v>-3966</v>
      </c>
      <c r="R1737" s="16">
        <f>delivered_orders_table[[#This Row],[price]]*delivered_orders_table[[#This Row],[quantity]]</f>
        <v>867</v>
      </c>
      <c r="V1737">
        <v>12330</v>
      </c>
    </row>
    <row r="1738" spans="1:22" hidden="1" x14ac:dyDescent="0.3">
      <c r="A1738">
        <v>54769200</v>
      </c>
      <c r="B1738">
        <v>126225</v>
      </c>
      <c r="C1738">
        <v>702073</v>
      </c>
      <c r="D1738">
        <v>3975</v>
      </c>
      <c r="E1738">
        <v>4833</v>
      </c>
      <c r="F1738">
        <v>1</v>
      </c>
      <c r="G1738">
        <v>397.5</v>
      </c>
      <c r="H1738">
        <v>10</v>
      </c>
      <c r="I1738" s="15">
        <v>45118</v>
      </c>
      <c r="J1738" s="11">
        <v>45118</v>
      </c>
      <c r="K1738">
        <v>5</v>
      </c>
      <c r="L1738" t="s">
        <v>293</v>
      </c>
      <c r="M1738" t="s">
        <v>39</v>
      </c>
      <c r="N1738" t="s">
        <v>16</v>
      </c>
      <c r="O1738">
        <v>3577.5</v>
      </c>
      <c r="P1738" t="s">
        <v>22</v>
      </c>
      <c r="Q1738">
        <v>-1255.5</v>
      </c>
      <c r="R1738" s="16">
        <f>delivered_orders_table[[#This Row],[price]]*delivered_orders_table[[#This Row],[quantity]]</f>
        <v>3975</v>
      </c>
      <c r="V1738">
        <v>3861</v>
      </c>
    </row>
    <row r="1739" spans="1:22" hidden="1" x14ac:dyDescent="0.3">
      <c r="A1739">
        <v>83319550</v>
      </c>
      <c r="B1739">
        <v>877572</v>
      </c>
      <c r="C1739">
        <v>694241</v>
      </c>
      <c r="D1739">
        <v>15528</v>
      </c>
      <c r="E1739">
        <v>5303</v>
      </c>
      <c r="F1739">
        <v>1</v>
      </c>
      <c r="G1739">
        <v>0</v>
      </c>
      <c r="H1739">
        <v>0</v>
      </c>
      <c r="I1739" s="15">
        <v>45118</v>
      </c>
      <c r="J1739" s="11">
        <v>45118</v>
      </c>
      <c r="K1739">
        <v>2</v>
      </c>
      <c r="L1739" t="s">
        <v>323</v>
      </c>
      <c r="M1739" t="s">
        <v>39</v>
      </c>
      <c r="N1739" t="s">
        <v>15</v>
      </c>
      <c r="O1739">
        <v>15528</v>
      </c>
      <c r="P1739" t="s">
        <v>21</v>
      </c>
      <c r="Q1739">
        <v>10225</v>
      </c>
      <c r="R1739" s="16">
        <f>delivered_orders_table[[#This Row],[price]]*delivered_orders_table[[#This Row],[quantity]]</f>
        <v>15528</v>
      </c>
      <c r="V1739">
        <v>10078</v>
      </c>
    </row>
    <row r="1740" spans="1:22" hidden="1" x14ac:dyDescent="0.3">
      <c r="A1740">
        <v>33244151</v>
      </c>
      <c r="B1740">
        <v>877572</v>
      </c>
      <c r="C1740">
        <v>848127</v>
      </c>
      <c r="D1740">
        <v>19207</v>
      </c>
      <c r="E1740">
        <v>5303</v>
      </c>
      <c r="F1740">
        <v>4</v>
      </c>
      <c r="G1740">
        <v>3841.4</v>
      </c>
      <c r="H1740">
        <v>5</v>
      </c>
      <c r="I1740" s="15">
        <v>45113</v>
      </c>
      <c r="J1740" s="11">
        <v>45113</v>
      </c>
      <c r="K1740">
        <v>7</v>
      </c>
      <c r="L1740" t="s">
        <v>323</v>
      </c>
      <c r="M1740" t="s">
        <v>39</v>
      </c>
      <c r="N1740" t="s">
        <v>15</v>
      </c>
      <c r="O1740">
        <v>72986.600000000006</v>
      </c>
      <c r="P1740" t="s">
        <v>20</v>
      </c>
      <c r="Q1740">
        <v>51774.6</v>
      </c>
      <c r="R1740" s="16">
        <f>delivered_orders_table[[#This Row],[price]]*delivered_orders_table[[#This Row],[quantity]]</f>
        <v>76828</v>
      </c>
      <c r="V1740">
        <v>32544</v>
      </c>
    </row>
    <row r="1741" spans="1:22" hidden="1" x14ac:dyDescent="0.3">
      <c r="A1741">
        <v>81602209</v>
      </c>
      <c r="B1741">
        <v>877572</v>
      </c>
      <c r="C1741">
        <v>241843</v>
      </c>
      <c r="D1741">
        <v>14402</v>
      </c>
      <c r="E1741">
        <v>5303</v>
      </c>
      <c r="F1741">
        <v>1</v>
      </c>
      <c r="G1741">
        <v>720.1</v>
      </c>
      <c r="H1741">
        <v>5</v>
      </c>
      <c r="I1741" s="15">
        <v>45127</v>
      </c>
      <c r="J1741" s="11">
        <v>45127</v>
      </c>
      <c r="K1741">
        <v>4</v>
      </c>
      <c r="L1741" t="s">
        <v>487</v>
      </c>
      <c r="M1741" t="s">
        <v>39</v>
      </c>
      <c r="N1741" t="s">
        <v>16</v>
      </c>
      <c r="O1741">
        <v>13681.9</v>
      </c>
      <c r="P1741" t="s">
        <v>22</v>
      </c>
      <c r="Q1741">
        <v>8378.9</v>
      </c>
      <c r="R1741" s="16">
        <f>delivered_orders_table[[#This Row],[price]]*delivered_orders_table[[#This Row],[quantity]]</f>
        <v>14402</v>
      </c>
      <c r="V1741">
        <v>11971</v>
      </c>
    </row>
    <row r="1742" spans="1:22" hidden="1" x14ac:dyDescent="0.3">
      <c r="A1742">
        <v>59333209</v>
      </c>
      <c r="B1742">
        <v>877572</v>
      </c>
      <c r="C1742">
        <v>698969</v>
      </c>
      <c r="D1742">
        <v>9898</v>
      </c>
      <c r="E1742">
        <v>5303</v>
      </c>
      <c r="F1742">
        <v>3</v>
      </c>
      <c r="G1742">
        <v>0</v>
      </c>
      <c r="H1742">
        <v>0</v>
      </c>
      <c r="I1742" s="15">
        <v>45132</v>
      </c>
      <c r="J1742" s="11">
        <v>45132</v>
      </c>
      <c r="K1742">
        <v>6</v>
      </c>
      <c r="L1742" t="s">
        <v>369</v>
      </c>
      <c r="M1742" t="s">
        <v>39</v>
      </c>
      <c r="N1742" t="s">
        <v>15</v>
      </c>
      <c r="O1742">
        <v>29694</v>
      </c>
      <c r="P1742" t="s">
        <v>23</v>
      </c>
      <c r="Q1742">
        <v>13785</v>
      </c>
      <c r="R1742" s="16">
        <f>delivered_orders_table[[#This Row],[price]]*delivered_orders_table[[#This Row],[quantity]]</f>
        <v>29694</v>
      </c>
      <c r="V1742">
        <v>37932</v>
      </c>
    </row>
    <row r="1743" spans="1:22" hidden="1" x14ac:dyDescent="0.3">
      <c r="A1743">
        <v>47983442</v>
      </c>
      <c r="B1743">
        <v>877572</v>
      </c>
      <c r="C1743">
        <v>441162</v>
      </c>
      <c r="D1743">
        <v>9435</v>
      </c>
      <c r="E1743">
        <v>5303</v>
      </c>
      <c r="F1743">
        <v>2</v>
      </c>
      <c r="G1743">
        <v>943.5</v>
      </c>
      <c r="H1743">
        <v>5</v>
      </c>
      <c r="I1743" s="15">
        <v>45131</v>
      </c>
      <c r="J1743" s="11">
        <v>45131</v>
      </c>
      <c r="K1743">
        <v>2</v>
      </c>
      <c r="L1743" t="s">
        <v>358</v>
      </c>
      <c r="M1743" t="s">
        <v>39</v>
      </c>
      <c r="N1743" t="s">
        <v>16</v>
      </c>
      <c r="O1743">
        <v>17926.5</v>
      </c>
      <c r="P1743" t="s">
        <v>22</v>
      </c>
      <c r="Q1743">
        <v>7320.5</v>
      </c>
      <c r="R1743" s="16">
        <f>delivered_orders_table[[#This Row],[price]]*delivered_orders_table[[#This Row],[quantity]]</f>
        <v>18870</v>
      </c>
      <c r="V1743">
        <v>13373</v>
      </c>
    </row>
    <row r="1744" spans="1:22" hidden="1" x14ac:dyDescent="0.3">
      <c r="A1744">
        <v>25521714</v>
      </c>
      <c r="B1744">
        <v>877572</v>
      </c>
      <c r="C1744">
        <v>326215</v>
      </c>
      <c r="D1744">
        <v>19635</v>
      </c>
      <c r="E1744">
        <v>5303</v>
      </c>
      <c r="F1744">
        <v>3</v>
      </c>
      <c r="G1744">
        <v>0</v>
      </c>
      <c r="H1744">
        <v>0</v>
      </c>
      <c r="I1744" s="15">
        <v>45132</v>
      </c>
      <c r="J1744" s="11">
        <v>45132</v>
      </c>
      <c r="K1744">
        <v>6</v>
      </c>
      <c r="L1744" t="s">
        <v>369</v>
      </c>
      <c r="M1744" t="s">
        <v>39</v>
      </c>
      <c r="N1744" t="s">
        <v>15</v>
      </c>
      <c r="O1744">
        <v>58905</v>
      </c>
      <c r="P1744" t="s">
        <v>20</v>
      </c>
      <c r="Q1744">
        <v>42996</v>
      </c>
      <c r="R1744" s="16">
        <f>delivered_orders_table[[#This Row],[price]]*delivered_orders_table[[#This Row],[quantity]]</f>
        <v>58905</v>
      </c>
      <c r="V1744">
        <v>28600</v>
      </c>
    </row>
    <row r="1745" spans="1:22" hidden="1" x14ac:dyDescent="0.3">
      <c r="A1745">
        <v>69302835</v>
      </c>
      <c r="B1745">
        <v>388389</v>
      </c>
      <c r="C1745">
        <v>741704</v>
      </c>
      <c r="D1745">
        <v>19550</v>
      </c>
      <c r="E1745">
        <v>1807</v>
      </c>
      <c r="F1745">
        <v>4</v>
      </c>
      <c r="G1745">
        <v>0</v>
      </c>
      <c r="H1745">
        <v>0</v>
      </c>
      <c r="I1745" s="15">
        <v>45115</v>
      </c>
      <c r="J1745" s="11">
        <v>45115</v>
      </c>
      <c r="K1745">
        <v>4</v>
      </c>
      <c r="L1745" t="s">
        <v>154</v>
      </c>
      <c r="M1745" t="s">
        <v>39</v>
      </c>
      <c r="N1745" t="s">
        <v>16</v>
      </c>
      <c r="O1745">
        <v>78200</v>
      </c>
      <c r="P1745" t="s">
        <v>22</v>
      </c>
      <c r="Q1745">
        <v>70972</v>
      </c>
      <c r="R1745" s="16">
        <f>delivered_orders_table[[#This Row],[price]]*delivered_orders_table[[#This Row],[quantity]]</f>
        <v>78200</v>
      </c>
      <c r="V1745">
        <v>7458</v>
      </c>
    </row>
    <row r="1746" spans="1:22" hidden="1" x14ac:dyDescent="0.3">
      <c r="A1746">
        <v>63440127</v>
      </c>
      <c r="B1746">
        <v>388389</v>
      </c>
      <c r="C1746">
        <v>789444</v>
      </c>
      <c r="D1746">
        <v>7324</v>
      </c>
      <c r="E1746">
        <v>1807</v>
      </c>
      <c r="F1746">
        <v>4</v>
      </c>
      <c r="G1746">
        <v>0</v>
      </c>
      <c r="H1746">
        <v>0</v>
      </c>
      <c r="I1746" s="15">
        <v>45121</v>
      </c>
      <c r="J1746" s="11">
        <v>45121</v>
      </c>
      <c r="K1746">
        <v>5</v>
      </c>
      <c r="L1746" t="s">
        <v>397</v>
      </c>
      <c r="M1746" t="s">
        <v>39</v>
      </c>
      <c r="N1746" t="s">
        <v>15</v>
      </c>
      <c r="O1746">
        <v>29296</v>
      </c>
      <c r="P1746" t="s">
        <v>20</v>
      </c>
      <c r="Q1746">
        <v>22068</v>
      </c>
      <c r="R1746" s="16">
        <f>delivered_orders_table[[#This Row],[price]]*delivered_orders_table[[#This Row],[quantity]]</f>
        <v>29296</v>
      </c>
      <c r="V1746">
        <v>59388</v>
      </c>
    </row>
    <row r="1747" spans="1:22" hidden="1" x14ac:dyDescent="0.3">
      <c r="A1747">
        <v>78140959</v>
      </c>
      <c r="B1747">
        <v>388389</v>
      </c>
      <c r="C1747">
        <v>352591</v>
      </c>
      <c r="D1747">
        <v>19264</v>
      </c>
      <c r="E1747">
        <v>1807</v>
      </c>
      <c r="F1747">
        <v>3</v>
      </c>
      <c r="G1747">
        <v>2889.6</v>
      </c>
      <c r="H1747">
        <v>5</v>
      </c>
      <c r="I1747" s="15">
        <v>45125</v>
      </c>
      <c r="J1747" s="11">
        <v>45125</v>
      </c>
      <c r="K1747">
        <v>4</v>
      </c>
      <c r="L1747" t="s">
        <v>96</v>
      </c>
      <c r="M1747" t="s">
        <v>39</v>
      </c>
      <c r="N1747" t="s">
        <v>18</v>
      </c>
      <c r="O1747">
        <v>54902.400000000001</v>
      </c>
      <c r="P1747" t="s">
        <v>20</v>
      </c>
      <c r="Q1747">
        <v>49481.4</v>
      </c>
      <c r="R1747" s="16">
        <f>delivered_orders_table[[#This Row],[price]]*delivered_orders_table[[#This Row],[quantity]]</f>
        <v>57792</v>
      </c>
      <c r="V1747">
        <v>33174</v>
      </c>
    </row>
    <row r="1748" spans="1:22" hidden="1" x14ac:dyDescent="0.3">
      <c r="A1748">
        <v>72270726</v>
      </c>
      <c r="B1748">
        <v>388389</v>
      </c>
      <c r="C1748">
        <v>749526</v>
      </c>
      <c r="D1748">
        <v>16890</v>
      </c>
      <c r="E1748">
        <v>1807</v>
      </c>
      <c r="F1748">
        <v>1</v>
      </c>
      <c r="G1748">
        <v>0</v>
      </c>
      <c r="H1748">
        <v>0</v>
      </c>
      <c r="I1748" s="15">
        <v>45121</v>
      </c>
      <c r="J1748" s="11">
        <v>45121</v>
      </c>
      <c r="K1748">
        <v>1</v>
      </c>
      <c r="L1748" t="s">
        <v>396</v>
      </c>
      <c r="M1748" t="s">
        <v>39</v>
      </c>
      <c r="N1748" t="s">
        <v>17</v>
      </c>
      <c r="O1748">
        <v>16890</v>
      </c>
      <c r="P1748" t="s">
        <v>23</v>
      </c>
      <c r="Q1748">
        <v>15083</v>
      </c>
      <c r="R1748" s="16">
        <f>delivered_orders_table[[#This Row],[price]]*delivered_orders_table[[#This Row],[quantity]]</f>
        <v>16890</v>
      </c>
      <c r="V1748">
        <v>33470</v>
      </c>
    </row>
    <row r="1749" spans="1:22" hidden="1" x14ac:dyDescent="0.3">
      <c r="A1749">
        <v>80325062</v>
      </c>
      <c r="B1749">
        <v>388389</v>
      </c>
      <c r="C1749">
        <v>695962</v>
      </c>
      <c r="D1749">
        <v>4290</v>
      </c>
      <c r="E1749">
        <v>1807</v>
      </c>
      <c r="F1749">
        <v>1</v>
      </c>
      <c r="G1749">
        <v>214.5</v>
      </c>
      <c r="H1749">
        <v>5</v>
      </c>
      <c r="I1749" s="15">
        <v>45109</v>
      </c>
      <c r="J1749" s="11">
        <v>45109</v>
      </c>
      <c r="K1749">
        <v>3</v>
      </c>
      <c r="L1749" t="s">
        <v>371</v>
      </c>
      <c r="M1749" t="s">
        <v>39</v>
      </c>
      <c r="N1749" t="s">
        <v>15</v>
      </c>
      <c r="O1749">
        <v>4075.5</v>
      </c>
      <c r="P1749" t="s">
        <v>20</v>
      </c>
      <c r="Q1749">
        <v>2268.5</v>
      </c>
      <c r="R1749" s="16">
        <f>delivered_orders_table[[#This Row],[price]]*delivered_orders_table[[#This Row],[quantity]]</f>
        <v>4290</v>
      </c>
      <c r="V1749">
        <v>4755</v>
      </c>
    </row>
    <row r="1750" spans="1:22" hidden="1" x14ac:dyDescent="0.3">
      <c r="A1750">
        <v>74893936</v>
      </c>
      <c r="B1750">
        <v>388389</v>
      </c>
      <c r="C1750">
        <v>646768</v>
      </c>
      <c r="D1750">
        <v>17168</v>
      </c>
      <c r="E1750">
        <v>1807</v>
      </c>
      <c r="F1750">
        <v>1</v>
      </c>
      <c r="G1750">
        <v>0</v>
      </c>
      <c r="H1750">
        <v>0</v>
      </c>
      <c r="I1750" s="15">
        <v>45121</v>
      </c>
      <c r="J1750" s="11">
        <v>45121</v>
      </c>
      <c r="K1750">
        <v>3</v>
      </c>
      <c r="L1750" t="s">
        <v>399</v>
      </c>
      <c r="M1750" t="s">
        <v>39</v>
      </c>
      <c r="N1750" t="s">
        <v>16</v>
      </c>
      <c r="O1750">
        <v>17168</v>
      </c>
      <c r="P1750" t="s">
        <v>20</v>
      </c>
      <c r="Q1750">
        <v>15361</v>
      </c>
      <c r="R1750" s="16">
        <f>delivered_orders_table[[#This Row],[price]]*delivered_orders_table[[#This Row],[quantity]]</f>
        <v>17168</v>
      </c>
      <c r="V1750">
        <v>3732</v>
      </c>
    </row>
    <row r="1751" spans="1:22" hidden="1" x14ac:dyDescent="0.3">
      <c r="A1751">
        <v>67495923</v>
      </c>
      <c r="B1751">
        <v>388389</v>
      </c>
      <c r="C1751">
        <v>878700</v>
      </c>
      <c r="D1751">
        <v>17948</v>
      </c>
      <c r="E1751">
        <v>1807</v>
      </c>
      <c r="F1751">
        <v>1</v>
      </c>
      <c r="G1751">
        <v>0</v>
      </c>
      <c r="H1751">
        <v>0</v>
      </c>
      <c r="I1751" s="15">
        <v>45121</v>
      </c>
      <c r="J1751" s="11">
        <v>45121</v>
      </c>
      <c r="K1751">
        <v>2</v>
      </c>
      <c r="L1751" t="s">
        <v>293</v>
      </c>
      <c r="M1751" t="s">
        <v>39</v>
      </c>
      <c r="N1751" t="s">
        <v>16</v>
      </c>
      <c r="O1751">
        <v>17948</v>
      </c>
      <c r="P1751" t="s">
        <v>22</v>
      </c>
      <c r="Q1751">
        <v>16141</v>
      </c>
      <c r="R1751" s="16">
        <f>delivered_orders_table[[#This Row],[price]]*delivered_orders_table[[#This Row],[quantity]]</f>
        <v>17948</v>
      </c>
      <c r="V1751">
        <v>24674</v>
      </c>
    </row>
    <row r="1752" spans="1:22" hidden="1" x14ac:dyDescent="0.3">
      <c r="A1752">
        <v>90251151</v>
      </c>
      <c r="B1752">
        <v>356787</v>
      </c>
      <c r="C1752">
        <v>248693</v>
      </c>
      <c r="D1752">
        <v>7821</v>
      </c>
      <c r="E1752">
        <v>6320</v>
      </c>
      <c r="F1752">
        <v>2</v>
      </c>
      <c r="G1752">
        <v>0</v>
      </c>
      <c r="H1752">
        <v>0</v>
      </c>
      <c r="I1752" s="15">
        <v>45132</v>
      </c>
      <c r="J1752" s="11">
        <v>45132</v>
      </c>
      <c r="K1752">
        <v>1</v>
      </c>
      <c r="L1752" t="s">
        <v>358</v>
      </c>
      <c r="M1752" t="s">
        <v>39</v>
      </c>
      <c r="N1752" t="s">
        <v>17</v>
      </c>
      <c r="O1752">
        <v>15642</v>
      </c>
      <c r="P1752" t="s">
        <v>20</v>
      </c>
      <c r="Q1752">
        <v>3002</v>
      </c>
      <c r="R1752" s="16">
        <f>delivered_orders_table[[#This Row],[price]]*delivered_orders_table[[#This Row],[quantity]]</f>
        <v>15642</v>
      </c>
      <c r="V1752">
        <v>18821</v>
      </c>
    </row>
    <row r="1753" spans="1:22" hidden="1" x14ac:dyDescent="0.3">
      <c r="A1753">
        <v>23494908</v>
      </c>
      <c r="B1753">
        <v>356787</v>
      </c>
      <c r="C1753">
        <v>678720</v>
      </c>
      <c r="D1753">
        <v>19610</v>
      </c>
      <c r="E1753">
        <v>6320</v>
      </c>
      <c r="F1753">
        <v>1</v>
      </c>
      <c r="G1753">
        <v>1961</v>
      </c>
      <c r="H1753">
        <v>10</v>
      </c>
      <c r="I1753" s="15">
        <v>45129</v>
      </c>
      <c r="J1753" s="11">
        <v>45129</v>
      </c>
      <c r="K1753">
        <v>4</v>
      </c>
      <c r="L1753" t="s">
        <v>358</v>
      </c>
      <c r="M1753" t="s">
        <v>39</v>
      </c>
      <c r="N1753" t="s">
        <v>15</v>
      </c>
      <c r="O1753">
        <v>17649</v>
      </c>
      <c r="P1753" t="s">
        <v>23</v>
      </c>
      <c r="Q1753">
        <v>11329</v>
      </c>
      <c r="R1753" s="16">
        <f>delivered_orders_table[[#This Row],[price]]*delivered_orders_table[[#This Row],[quantity]]</f>
        <v>19610</v>
      </c>
      <c r="V1753">
        <v>20900</v>
      </c>
    </row>
    <row r="1754" spans="1:22" hidden="1" x14ac:dyDescent="0.3">
      <c r="A1754">
        <v>23448342</v>
      </c>
      <c r="B1754">
        <v>356787</v>
      </c>
      <c r="C1754">
        <v>356846</v>
      </c>
      <c r="D1754">
        <v>14604</v>
      </c>
      <c r="E1754">
        <v>6320</v>
      </c>
      <c r="F1754">
        <v>2</v>
      </c>
      <c r="G1754">
        <v>0</v>
      </c>
      <c r="H1754">
        <v>0</v>
      </c>
      <c r="I1754" s="15">
        <v>45126</v>
      </c>
      <c r="J1754" s="11">
        <v>45126</v>
      </c>
      <c r="K1754">
        <v>4</v>
      </c>
      <c r="L1754" t="s">
        <v>520</v>
      </c>
      <c r="M1754" t="s">
        <v>39</v>
      </c>
      <c r="N1754" t="s">
        <v>15</v>
      </c>
      <c r="O1754">
        <v>29208</v>
      </c>
      <c r="P1754" t="s">
        <v>23</v>
      </c>
      <c r="Q1754">
        <v>16568</v>
      </c>
      <c r="R1754" s="16">
        <f>delivered_orders_table[[#This Row],[price]]*delivered_orders_table[[#This Row],[quantity]]</f>
        <v>29208</v>
      </c>
      <c r="V1754">
        <v>28548</v>
      </c>
    </row>
    <row r="1755" spans="1:22" hidden="1" x14ac:dyDescent="0.3">
      <c r="A1755">
        <v>56323191</v>
      </c>
      <c r="B1755">
        <v>356787</v>
      </c>
      <c r="C1755">
        <v>506703</v>
      </c>
      <c r="D1755">
        <v>5585</v>
      </c>
      <c r="E1755">
        <v>6320</v>
      </c>
      <c r="F1755">
        <v>1</v>
      </c>
      <c r="G1755">
        <v>0</v>
      </c>
      <c r="H1755">
        <v>0</v>
      </c>
      <c r="I1755" s="15">
        <v>45120</v>
      </c>
      <c r="J1755" s="11">
        <v>45120</v>
      </c>
      <c r="K1755">
        <v>2</v>
      </c>
      <c r="L1755" t="s">
        <v>396</v>
      </c>
      <c r="M1755" t="s">
        <v>39</v>
      </c>
      <c r="N1755" t="s">
        <v>15</v>
      </c>
      <c r="O1755">
        <v>5585</v>
      </c>
      <c r="P1755" t="s">
        <v>21</v>
      </c>
      <c r="Q1755">
        <v>-735</v>
      </c>
      <c r="R1755" s="16">
        <f>delivered_orders_table[[#This Row],[price]]*delivered_orders_table[[#This Row],[quantity]]</f>
        <v>5585</v>
      </c>
      <c r="V1755">
        <v>1701</v>
      </c>
    </row>
    <row r="1756" spans="1:22" hidden="1" x14ac:dyDescent="0.3">
      <c r="A1756">
        <v>77680031</v>
      </c>
      <c r="B1756">
        <v>356787</v>
      </c>
      <c r="C1756">
        <v>963611</v>
      </c>
      <c r="D1756">
        <v>7628</v>
      </c>
      <c r="E1756">
        <v>6320</v>
      </c>
      <c r="F1756">
        <v>1</v>
      </c>
      <c r="G1756">
        <v>0</v>
      </c>
      <c r="H1756">
        <v>0</v>
      </c>
      <c r="I1756" s="15">
        <v>45124</v>
      </c>
      <c r="J1756" s="11">
        <v>45124</v>
      </c>
      <c r="K1756">
        <v>2</v>
      </c>
      <c r="L1756" t="s">
        <v>397</v>
      </c>
      <c r="M1756" t="s">
        <v>39</v>
      </c>
      <c r="N1756" t="s">
        <v>15</v>
      </c>
      <c r="O1756">
        <v>7628</v>
      </c>
      <c r="P1756" t="s">
        <v>20</v>
      </c>
      <c r="Q1756">
        <v>1308</v>
      </c>
      <c r="R1756" s="16">
        <f>delivered_orders_table[[#This Row],[price]]*delivered_orders_table[[#This Row],[quantity]]</f>
        <v>7628</v>
      </c>
      <c r="V1756">
        <v>18474</v>
      </c>
    </row>
    <row r="1757" spans="1:22" hidden="1" x14ac:dyDescent="0.3">
      <c r="A1757">
        <v>17437386</v>
      </c>
      <c r="B1757">
        <v>356787</v>
      </c>
      <c r="C1757">
        <v>375445</v>
      </c>
      <c r="D1757">
        <v>2594</v>
      </c>
      <c r="E1757">
        <v>6320</v>
      </c>
      <c r="F1757">
        <v>2</v>
      </c>
      <c r="G1757">
        <v>259.39999999999998</v>
      </c>
      <c r="H1757">
        <v>5</v>
      </c>
      <c r="I1757" s="15">
        <v>45120</v>
      </c>
      <c r="J1757" s="11">
        <v>45120</v>
      </c>
      <c r="K1757">
        <v>4</v>
      </c>
      <c r="L1757" t="s">
        <v>399</v>
      </c>
      <c r="M1757" t="s">
        <v>39</v>
      </c>
      <c r="N1757" t="s">
        <v>15</v>
      </c>
      <c r="O1757">
        <v>4928.6000000000004</v>
      </c>
      <c r="P1757" t="s">
        <v>21</v>
      </c>
      <c r="Q1757">
        <v>-7711.4</v>
      </c>
      <c r="R1757" s="16">
        <f>delivered_orders_table[[#This Row],[price]]*delivered_orders_table[[#This Row],[quantity]]</f>
        <v>5188</v>
      </c>
      <c r="V1757">
        <v>13126</v>
      </c>
    </row>
    <row r="1758" spans="1:22" hidden="1" x14ac:dyDescent="0.3">
      <c r="A1758">
        <v>41674763</v>
      </c>
      <c r="B1758">
        <v>356787</v>
      </c>
      <c r="C1758">
        <v>362520</v>
      </c>
      <c r="D1758">
        <v>9821</v>
      </c>
      <c r="E1758">
        <v>6320</v>
      </c>
      <c r="F1758">
        <v>1</v>
      </c>
      <c r="G1758">
        <v>0</v>
      </c>
      <c r="H1758">
        <v>0</v>
      </c>
      <c r="I1758" s="15">
        <v>45120</v>
      </c>
      <c r="J1758" s="11">
        <v>45120</v>
      </c>
      <c r="K1758">
        <v>7</v>
      </c>
      <c r="L1758" t="s">
        <v>95</v>
      </c>
      <c r="M1758" t="s">
        <v>39</v>
      </c>
      <c r="N1758" t="s">
        <v>17</v>
      </c>
      <c r="O1758">
        <v>9821</v>
      </c>
      <c r="P1758" t="s">
        <v>23</v>
      </c>
      <c r="Q1758">
        <v>3501</v>
      </c>
      <c r="R1758" s="16">
        <f>delivered_orders_table[[#This Row],[price]]*delivered_orders_table[[#This Row],[quantity]]</f>
        <v>9821</v>
      </c>
      <c r="V1758">
        <v>19531</v>
      </c>
    </row>
    <row r="1759" spans="1:22" hidden="1" x14ac:dyDescent="0.3">
      <c r="A1759">
        <v>83932360</v>
      </c>
      <c r="B1759">
        <v>356787</v>
      </c>
      <c r="C1759">
        <v>724970</v>
      </c>
      <c r="D1759">
        <v>18555</v>
      </c>
      <c r="E1759">
        <v>6320</v>
      </c>
      <c r="F1759">
        <v>1</v>
      </c>
      <c r="G1759">
        <v>0</v>
      </c>
      <c r="H1759">
        <v>0</v>
      </c>
      <c r="I1759" s="15">
        <v>45118</v>
      </c>
      <c r="J1759" s="11">
        <v>45118</v>
      </c>
      <c r="K1759">
        <v>6</v>
      </c>
      <c r="L1759" t="s">
        <v>399</v>
      </c>
      <c r="M1759" t="s">
        <v>39</v>
      </c>
      <c r="N1759" t="s">
        <v>16</v>
      </c>
      <c r="O1759">
        <v>18555</v>
      </c>
      <c r="P1759" t="s">
        <v>20</v>
      </c>
      <c r="Q1759">
        <v>12235</v>
      </c>
      <c r="R1759" s="16">
        <f>delivered_orders_table[[#This Row],[price]]*delivered_orders_table[[#This Row],[quantity]]</f>
        <v>18555</v>
      </c>
      <c r="V1759">
        <v>8850</v>
      </c>
    </row>
    <row r="1760" spans="1:22" hidden="1" x14ac:dyDescent="0.3">
      <c r="A1760">
        <v>45520201</v>
      </c>
      <c r="B1760">
        <v>356787</v>
      </c>
      <c r="C1760">
        <v>279721</v>
      </c>
      <c r="D1760">
        <v>16254</v>
      </c>
      <c r="E1760">
        <v>6320</v>
      </c>
      <c r="F1760">
        <v>2</v>
      </c>
      <c r="G1760">
        <v>3250.8</v>
      </c>
      <c r="H1760">
        <v>10</v>
      </c>
      <c r="I1760" s="15">
        <v>45130</v>
      </c>
      <c r="J1760" s="11">
        <v>45130</v>
      </c>
      <c r="K1760">
        <v>3</v>
      </c>
      <c r="L1760" t="s">
        <v>358</v>
      </c>
      <c r="M1760" t="s">
        <v>39</v>
      </c>
      <c r="N1760" t="s">
        <v>16</v>
      </c>
      <c r="O1760">
        <v>29257.200000000001</v>
      </c>
      <c r="P1760" t="s">
        <v>21</v>
      </c>
      <c r="Q1760">
        <v>16617.2</v>
      </c>
      <c r="R1760" s="16">
        <f>delivered_orders_table[[#This Row],[price]]*delivered_orders_table[[#This Row],[quantity]]</f>
        <v>32508</v>
      </c>
      <c r="V1760">
        <v>22362</v>
      </c>
    </row>
    <row r="1761" spans="1:22" hidden="1" x14ac:dyDescent="0.3">
      <c r="A1761">
        <v>44188276</v>
      </c>
      <c r="B1761">
        <v>356787</v>
      </c>
      <c r="C1761">
        <v>759921</v>
      </c>
      <c r="D1761">
        <v>11436</v>
      </c>
      <c r="E1761">
        <v>6320</v>
      </c>
      <c r="F1761">
        <v>1</v>
      </c>
      <c r="G1761">
        <v>1143.5999999999999</v>
      </c>
      <c r="H1761">
        <v>10</v>
      </c>
      <c r="I1761" s="15">
        <v>45111</v>
      </c>
      <c r="J1761" s="11">
        <v>45111</v>
      </c>
      <c r="K1761">
        <v>1</v>
      </c>
      <c r="L1761" t="s">
        <v>371</v>
      </c>
      <c r="M1761" t="s">
        <v>39</v>
      </c>
      <c r="N1761" t="s">
        <v>15</v>
      </c>
      <c r="O1761">
        <v>10292.4</v>
      </c>
      <c r="P1761" t="s">
        <v>23</v>
      </c>
      <c r="Q1761">
        <v>3972.4</v>
      </c>
      <c r="R1761" s="16">
        <f>delivered_orders_table[[#This Row],[price]]*delivered_orders_table[[#This Row],[quantity]]</f>
        <v>11436</v>
      </c>
      <c r="V1761">
        <v>43928</v>
      </c>
    </row>
    <row r="1762" spans="1:22" hidden="1" x14ac:dyDescent="0.3">
      <c r="A1762">
        <v>92924441</v>
      </c>
      <c r="B1762">
        <v>334053</v>
      </c>
      <c r="C1762">
        <v>895650</v>
      </c>
      <c r="D1762">
        <v>8620</v>
      </c>
      <c r="E1762">
        <v>6716</v>
      </c>
      <c r="F1762">
        <v>2</v>
      </c>
      <c r="G1762">
        <v>0</v>
      </c>
      <c r="H1762">
        <v>0</v>
      </c>
      <c r="I1762" s="15">
        <v>45127</v>
      </c>
      <c r="J1762" s="11">
        <v>45127</v>
      </c>
      <c r="K1762">
        <v>7</v>
      </c>
      <c r="L1762" t="s">
        <v>107</v>
      </c>
      <c r="M1762" t="s">
        <v>39</v>
      </c>
      <c r="N1762" t="s">
        <v>17</v>
      </c>
      <c r="O1762">
        <v>17240</v>
      </c>
      <c r="P1762" t="s">
        <v>23</v>
      </c>
      <c r="Q1762">
        <v>3808</v>
      </c>
      <c r="R1762" s="16">
        <f>delivered_orders_table[[#This Row],[price]]*delivered_orders_table[[#This Row],[quantity]]</f>
        <v>17240</v>
      </c>
      <c r="V1762">
        <v>18244</v>
      </c>
    </row>
    <row r="1763" spans="1:22" hidden="1" x14ac:dyDescent="0.3">
      <c r="A1763">
        <v>41774192</v>
      </c>
      <c r="B1763">
        <v>334053</v>
      </c>
      <c r="C1763">
        <v>994268</v>
      </c>
      <c r="D1763">
        <v>5790</v>
      </c>
      <c r="E1763">
        <v>6716</v>
      </c>
      <c r="F1763">
        <v>2</v>
      </c>
      <c r="G1763">
        <v>0</v>
      </c>
      <c r="H1763">
        <v>0</v>
      </c>
      <c r="I1763" s="15">
        <v>45130</v>
      </c>
      <c r="J1763" s="11">
        <v>45130</v>
      </c>
      <c r="K1763">
        <v>7</v>
      </c>
      <c r="L1763" t="s">
        <v>546</v>
      </c>
      <c r="M1763" t="s">
        <v>39</v>
      </c>
      <c r="N1763" t="s">
        <v>15</v>
      </c>
      <c r="O1763">
        <v>11580</v>
      </c>
      <c r="P1763" t="s">
        <v>22</v>
      </c>
      <c r="Q1763">
        <v>-1852</v>
      </c>
      <c r="R1763" s="16">
        <f>delivered_orders_table[[#This Row],[price]]*delivered_orders_table[[#This Row],[quantity]]</f>
        <v>11580</v>
      </c>
      <c r="V1763">
        <v>6643</v>
      </c>
    </row>
    <row r="1764" spans="1:22" hidden="1" x14ac:dyDescent="0.3">
      <c r="A1764">
        <v>66348030</v>
      </c>
      <c r="B1764">
        <v>334053</v>
      </c>
      <c r="C1764">
        <v>298867</v>
      </c>
      <c r="D1764">
        <v>17572</v>
      </c>
      <c r="E1764">
        <v>6716</v>
      </c>
      <c r="F1764">
        <v>3</v>
      </c>
      <c r="G1764">
        <v>0</v>
      </c>
      <c r="H1764">
        <v>0</v>
      </c>
      <c r="I1764" s="15">
        <v>45124</v>
      </c>
      <c r="J1764" s="11">
        <v>45124</v>
      </c>
      <c r="K1764">
        <v>5</v>
      </c>
      <c r="L1764" t="s">
        <v>96</v>
      </c>
      <c r="M1764" t="s">
        <v>39</v>
      </c>
      <c r="N1764" t="s">
        <v>15</v>
      </c>
      <c r="O1764">
        <v>52716</v>
      </c>
      <c r="P1764" t="s">
        <v>20</v>
      </c>
      <c r="Q1764">
        <v>32568</v>
      </c>
      <c r="R1764" s="16">
        <f>delivered_orders_table[[#This Row],[price]]*delivered_orders_table[[#This Row],[quantity]]</f>
        <v>52716</v>
      </c>
      <c r="V1764">
        <v>12084</v>
      </c>
    </row>
    <row r="1765" spans="1:22" hidden="1" x14ac:dyDescent="0.3">
      <c r="A1765">
        <v>69302158</v>
      </c>
      <c r="B1765">
        <v>334053</v>
      </c>
      <c r="C1765">
        <v>223205</v>
      </c>
      <c r="D1765">
        <v>14363</v>
      </c>
      <c r="E1765">
        <v>6716</v>
      </c>
      <c r="F1765">
        <v>2</v>
      </c>
      <c r="G1765">
        <v>0</v>
      </c>
      <c r="H1765">
        <v>0</v>
      </c>
      <c r="I1765" s="15">
        <v>45125</v>
      </c>
      <c r="J1765" s="11">
        <v>45125</v>
      </c>
      <c r="K1765">
        <v>4</v>
      </c>
      <c r="L1765" t="s">
        <v>96</v>
      </c>
      <c r="M1765" t="s">
        <v>39</v>
      </c>
      <c r="N1765" t="s">
        <v>15</v>
      </c>
      <c r="O1765">
        <v>28726</v>
      </c>
      <c r="P1765" t="s">
        <v>20</v>
      </c>
      <c r="Q1765">
        <v>15294</v>
      </c>
      <c r="R1765" s="16">
        <f>delivered_orders_table[[#This Row],[price]]*delivered_orders_table[[#This Row],[quantity]]</f>
        <v>28726</v>
      </c>
      <c r="V1765">
        <v>9080</v>
      </c>
    </row>
    <row r="1766" spans="1:22" hidden="1" x14ac:dyDescent="0.3">
      <c r="A1766">
        <v>54241559</v>
      </c>
      <c r="B1766">
        <v>246316</v>
      </c>
      <c r="C1766">
        <v>546265</v>
      </c>
      <c r="D1766">
        <v>12875</v>
      </c>
      <c r="E1766">
        <v>13689</v>
      </c>
      <c r="F1766">
        <v>1</v>
      </c>
      <c r="G1766">
        <v>0</v>
      </c>
      <c r="H1766">
        <v>0</v>
      </c>
      <c r="I1766" s="15">
        <v>45132</v>
      </c>
      <c r="J1766" s="11">
        <v>45132</v>
      </c>
      <c r="K1766">
        <v>6</v>
      </c>
      <c r="L1766" t="s">
        <v>369</v>
      </c>
      <c r="M1766" t="s">
        <v>39</v>
      </c>
      <c r="N1766" t="s">
        <v>16</v>
      </c>
      <c r="O1766">
        <v>12875</v>
      </c>
      <c r="P1766" t="s">
        <v>22</v>
      </c>
      <c r="Q1766">
        <v>-814</v>
      </c>
      <c r="R1766" s="16">
        <f>delivered_orders_table[[#This Row],[price]]*delivered_orders_table[[#This Row],[quantity]]</f>
        <v>12875</v>
      </c>
      <c r="V1766">
        <v>24174</v>
      </c>
    </row>
    <row r="1767" spans="1:22" hidden="1" x14ac:dyDescent="0.3">
      <c r="A1767">
        <v>13576520</v>
      </c>
      <c r="B1767">
        <v>246316</v>
      </c>
      <c r="C1767">
        <v>625146</v>
      </c>
      <c r="D1767">
        <v>12004</v>
      </c>
      <c r="E1767">
        <v>13689</v>
      </c>
      <c r="F1767">
        <v>1</v>
      </c>
      <c r="G1767">
        <v>1200.4000000000001</v>
      </c>
      <c r="H1767">
        <v>10</v>
      </c>
      <c r="I1767" s="15">
        <v>45112</v>
      </c>
      <c r="J1767" s="11">
        <v>45112</v>
      </c>
      <c r="K1767">
        <v>3</v>
      </c>
      <c r="L1767" t="s">
        <v>285</v>
      </c>
      <c r="M1767" t="s">
        <v>39</v>
      </c>
      <c r="N1767" t="s">
        <v>15</v>
      </c>
      <c r="O1767">
        <v>10803.6</v>
      </c>
      <c r="P1767" t="s">
        <v>23</v>
      </c>
      <c r="Q1767">
        <v>-2885.4</v>
      </c>
      <c r="R1767" s="16">
        <f>delivered_orders_table[[#This Row],[price]]*delivered_orders_table[[#This Row],[quantity]]</f>
        <v>12004</v>
      </c>
      <c r="V1767">
        <v>3202</v>
      </c>
    </row>
    <row r="1768" spans="1:22" hidden="1" x14ac:dyDescent="0.3">
      <c r="A1768">
        <v>95235919</v>
      </c>
      <c r="B1768">
        <v>246316</v>
      </c>
      <c r="C1768">
        <v>583041</v>
      </c>
      <c r="D1768">
        <v>3767</v>
      </c>
      <c r="E1768">
        <v>13689</v>
      </c>
      <c r="F1768">
        <v>1</v>
      </c>
      <c r="G1768">
        <v>0</v>
      </c>
      <c r="H1768">
        <v>0</v>
      </c>
      <c r="I1768" s="15">
        <v>45108</v>
      </c>
      <c r="J1768" s="11">
        <v>45108</v>
      </c>
      <c r="K1768">
        <v>2</v>
      </c>
      <c r="L1768" t="s">
        <v>536</v>
      </c>
      <c r="M1768" t="s">
        <v>39</v>
      </c>
      <c r="N1768" t="s">
        <v>15</v>
      </c>
      <c r="O1768">
        <v>3767</v>
      </c>
      <c r="P1768" t="s">
        <v>22</v>
      </c>
      <c r="Q1768">
        <v>-9922</v>
      </c>
      <c r="R1768" s="16">
        <f>delivered_orders_table[[#This Row],[price]]*delivered_orders_table[[#This Row],[quantity]]</f>
        <v>3767</v>
      </c>
      <c r="V1768">
        <v>11892</v>
      </c>
    </row>
    <row r="1769" spans="1:22" hidden="1" x14ac:dyDescent="0.3">
      <c r="A1769">
        <v>36975128</v>
      </c>
      <c r="B1769">
        <v>246316</v>
      </c>
      <c r="C1769">
        <v>993454</v>
      </c>
      <c r="D1769">
        <v>3902</v>
      </c>
      <c r="E1769">
        <v>13689</v>
      </c>
      <c r="F1769">
        <v>1</v>
      </c>
      <c r="G1769">
        <v>390.2</v>
      </c>
      <c r="H1769">
        <v>10</v>
      </c>
      <c r="I1769" s="15">
        <v>45109</v>
      </c>
      <c r="J1769" s="11">
        <v>45109</v>
      </c>
      <c r="K1769">
        <v>6</v>
      </c>
      <c r="L1769" t="s">
        <v>285</v>
      </c>
      <c r="M1769" t="s">
        <v>39</v>
      </c>
      <c r="N1769" t="s">
        <v>16</v>
      </c>
      <c r="O1769">
        <v>3511.8</v>
      </c>
      <c r="P1769" t="s">
        <v>22</v>
      </c>
      <c r="Q1769">
        <v>-10177.200000000001</v>
      </c>
      <c r="R1769" s="16">
        <f>delivered_orders_table[[#This Row],[price]]*delivered_orders_table[[#This Row],[quantity]]</f>
        <v>3902</v>
      </c>
      <c r="V1769">
        <v>9330</v>
      </c>
    </row>
    <row r="1770" spans="1:22" hidden="1" x14ac:dyDescent="0.3">
      <c r="A1770">
        <v>96879854</v>
      </c>
      <c r="B1770">
        <v>246316</v>
      </c>
      <c r="C1770">
        <v>623579</v>
      </c>
      <c r="D1770">
        <v>4207</v>
      </c>
      <c r="E1770">
        <v>13689</v>
      </c>
      <c r="F1770">
        <v>2</v>
      </c>
      <c r="G1770">
        <v>841.4</v>
      </c>
      <c r="H1770">
        <v>10</v>
      </c>
      <c r="I1770" s="15">
        <v>45119</v>
      </c>
      <c r="J1770" s="11">
        <v>45119</v>
      </c>
      <c r="K1770">
        <v>5</v>
      </c>
      <c r="L1770" t="s">
        <v>399</v>
      </c>
      <c r="M1770" t="s">
        <v>39</v>
      </c>
      <c r="N1770" t="s">
        <v>15</v>
      </c>
      <c r="O1770">
        <v>7572.6</v>
      </c>
      <c r="P1770" t="s">
        <v>23</v>
      </c>
      <c r="Q1770">
        <v>-19805.400000000001</v>
      </c>
      <c r="R1770" s="16">
        <f>delivered_orders_table[[#This Row],[price]]*delivered_orders_table[[#This Row],[quantity]]</f>
        <v>8414</v>
      </c>
      <c r="V1770">
        <v>13356</v>
      </c>
    </row>
    <row r="1771" spans="1:22" hidden="1" x14ac:dyDescent="0.3">
      <c r="A1771">
        <v>66348963</v>
      </c>
      <c r="B1771">
        <v>246316</v>
      </c>
      <c r="C1771">
        <v>223853</v>
      </c>
      <c r="D1771">
        <v>14487</v>
      </c>
      <c r="E1771">
        <v>13689</v>
      </c>
      <c r="F1771">
        <v>2</v>
      </c>
      <c r="G1771">
        <v>2897.4</v>
      </c>
      <c r="H1771">
        <v>10</v>
      </c>
      <c r="I1771" s="15">
        <v>45113</v>
      </c>
      <c r="J1771" s="11">
        <v>45113</v>
      </c>
      <c r="K1771">
        <v>7</v>
      </c>
      <c r="L1771" t="s">
        <v>323</v>
      </c>
      <c r="M1771" t="s">
        <v>39</v>
      </c>
      <c r="N1771" t="s">
        <v>18</v>
      </c>
      <c r="O1771">
        <v>26076.6</v>
      </c>
      <c r="P1771" t="s">
        <v>21</v>
      </c>
      <c r="Q1771">
        <v>-1301.4000000000001</v>
      </c>
      <c r="R1771" s="16">
        <f>delivered_orders_table[[#This Row],[price]]*delivered_orders_table[[#This Row],[quantity]]</f>
        <v>28974</v>
      </c>
      <c r="V1771">
        <v>4832</v>
      </c>
    </row>
    <row r="1772" spans="1:22" hidden="1" x14ac:dyDescent="0.3">
      <c r="A1772">
        <v>99078806</v>
      </c>
      <c r="B1772">
        <v>246316</v>
      </c>
      <c r="C1772">
        <v>462035</v>
      </c>
      <c r="D1772">
        <v>11445</v>
      </c>
      <c r="E1772">
        <v>13689</v>
      </c>
      <c r="F1772">
        <v>2</v>
      </c>
      <c r="G1772">
        <v>0</v>
      </c>
      <c r="H1772">
        <v>0</v>
      </c>
      <c r="I1772" s="15">
        <v>45117</v>
      </c>
      <c r="J1772" s="11">
        <v>45117</v>
      </c>
      <c r="K1772">
        <v>1</v>
      </c>
      <c r="L1772" t="s">
        <v>292</v>
      </c>
      <c r="M1772" t="s">
        <v>39</v>
      </c>
      <c r="N1772" t="s">
        <v>16</v>
      </c>
      <c r="O1772">
        <v>22890</v>
      </c>
      <c r="P1772" t="s">
        <v>21</v>
      </c>
      <c r="Q1772">
        <v>-4488</v>
      </c>
      <c r="R1772" s="16">
        <f>delivered_orders_table[[#This Row],[price]]*delivered_orders_table[[#This Row],[quantity]]</f>
        <v>22890</v>
      </c>
      <c r="V1772">
        <v>26342</v>
      </c>
    </row>
    <row r="1773" spans="1:22" hidden="1" x14ac:dyDescent="0.3">
      <c r="A1773">
        <v>73001391</v>
      </c>
      <c r="B1773">
        <v>246316</v>
      </c>
      <c r="C1773">
        <v>705382</v>
      </c>
      <c r="D1773">
        <v>6041</v>
      </c>
      <c r="E1773">
        <v>13689</v>
      </c>
      <c r="F1773">
        <v>1</v>
      </c>
      <c r="G1773">
        <v>0</v>
      </c>
      <c r="H1773">
        <v>0</v>
      </c>
      <c r="I1773" s="15">
        <v>45120</v>
      </c>
      <c r="J1773" s="11">
        <v>45120</v>
      </c>
      <c r="K1773">
        <v>7</v>
      </c>
      <c r="L1773" t="s">
        <v>95</v>
      </c>
      <c r="M1773" t="s">
        <v>39</v>
      </c>
      <c r="N1773" t="s">
        <v>15</v>
      </c>
      <c r="O1773">
        <v>6041</v>
      </c>
      <c r="P1773" t="s">
        <v>21</v>
      </c>
      <c r="Q1773">
        <v>-7648</v>
      </c>
      <c r="R1773" s="16">
        <f>delivered_orders_table[[#This Row],[price]]*delivered_orders_table[[#This Row],[quantity]]</f>
        <v>6041</v>
      </c>
      <c r="V1773">
        <v>13156</v>
      </c>
    </row>
    <row r="1774" spans="1:22" hidden="1" x14ac:dyDescent="0.3">
      <c r="A1774">
        <v>40094589</v>
      </c>
      <c r="B1774">
        <v>246316</v>
      </c>
      <c r="C1774">
        <v>625556</v>
      </c>
      <c r="D1774">
        <v>16441</v>
      </c>
      <c r="E1774">
        <v>13689</v>
      </c>
      <c r="F1774">
        <v>3</v>
      </c>
      <c r="G1774">
        <v>0</v>
      </c>
      <c r="H1774">
        <v>0</v>
      </c>
      <c r="I1774" s="15">
        <v>45106</v>
      </c>
      <c r="J1774" s="11">
        <v>45106</v>
      </c>
      <c r="K1774">
        <v>5</v>
      </c>
      <c r="L1774" t="s">
        <v>284</v>
      </c>
      <c r="M1774" t="s">
        <v>39</v>
      </c>
      <c r="N1774" t="s">
        <v>16</v>
      </c>
      <c r="O1774">
        <v>49323</v>
      </c>
      <c r="P1774" t="s">
        <v>23</v>
      </c>
      <c r="Q1774">
        <v>8256</v>
      </c>
      <c r="R1774" s="16">
        <f>delivered_orders_table[[#This Row],[price]]*delivered_orders_table[[#This Row],[quantity]]</f>
        <v>49323</v>
      </c>
      <c r="V1774">
        <v>3954</v>
      </c>
    </row>
    <row r="1775" spans="1:22" hidden="1" x14ac:dyDescent="0.3">
      <c r="A1775">
        <v>48285503</v>
      </c>
      <c r="B1775">
        <v>246316</v>
      </c>
      <c r="C1775">
        <v>580805</v>
      </c>
      <c r="D1775">
        <v>11643</v>
      </c>
      <c r="E1775">
        <v>13689</v>
      </c>
      <c r="F1775">
        <v>2</v>
      </c>
      <c r="G1775">
        <v>0</v>
      </c>
      <c r="H1775">
        <v>0</v>
      </c>
      <c r="I1775" s="15">
        <v>45114</v>
      </c>
      <c r="J1775" s="11">
        <v>45114</v>
      </c>
      <c r="K1775">
        <v>5</v>
      </c>
      <c r="L1775" t="s">
        <v>154</v>
      </c>
      <c r="M1775" t="s">
        <v>39</v>
      </c>
      <c r="N1775" t="s">
        <v>15</v>
      </c>
      <c r="O1775">
        <v>23286</v>
      </c>
      <c r="P1775" t="s">
        <v>21</v>
      </c>
      <c r="Q1775">
        <v>-4092</v>
      </c>
      <c r="R1775" s="16">
        <f>delivered_orders_table[[#This Row],[price]]*delivered_orders_table[[#This Row],[quantity]]</f>
        <v>23286</v>
      </c>
      <c r="V1775">
        <v>20328</v>
      </c>
    </row>
    <row r="1776" spans="1:22" hidden="1" x14ac:dyDescent="0.3">
      <c r="A1776">
        <v>50049524</v>
      </c>
      <c r="B1776">
        <v>872246</v>
      </c>
      <c r="C1776">
        <v>834792</v>
      </c>
      <c r="D1776">
        <v>640</v>
      </c>
      <c r="E1776">
        <v>8679</v>
      </c>
      <c r="F1776">
        <v>1</v>
      </c>
      <c r="G1776">
        <v>32</v>
      </c>
      <c r="H1776">
        <v>5</v>
      </c>
      <c r="I1776" s="15">
        <v>45127</v>
      </c>
      <c r="J1776" s="11">
        <v>45127</v>
      </c>
      <c r="K1776">
        <v>3</v>
      </c>
      <c r="L1776" t="s">
        <v>520</v>
      </c>
      <c r="M1776" t="s">
        <v>39</v>
      </c>
      <c r="N1776" t="s">
        <v>15</v>
      </c>
      <c r="O1776">
        <v>608</v>
      </c>
      <c r="P1776" t="s">
        <v>23</v>
      </c>
      <c r="Q1776">
        <v>-8071</v>
      </c>
      <c r="R1776" s="16">
        <f>delivered_orders_table[[#This Row],[price]]*delivered_orders_table[[#This Row],[quantity]]</f>
        <v>640</v>
      </c>
      <c r="V1776">
        <v>13236</v>
      </c>
    </row>
    <row r="1777" spans="1:22" hidden="1" x14ac:dyDescent="0.3">
      <c r="A1777">
        <v>41880763</v>
      </c>
      <c r="B1777">
        <v>872246</v>
      </c>
      <c r="C1777">
        <v>962398</v>
      </c>
      <c r="D1777">
        <v>8792</v>
      </c>
      <c r="E1777">
        <v>8679</v>
      </c>
      <c r="F1777">
        <v>3</v>
      </c>
      <c r="G1777">
        <v>0</v>
      </c>
      <c r="H1777">
        <v>0</v>
      </c>
      <c r="I1777" s="15">
        <v>45122</v>
      </c>
      <c r="J1777" s="11">
        <v>45122</v>
      </c>
      <c r="K1777">
        <v>6</v>
      </c>
      <c r="L1777" t="s">
        <v>400</v>
      </c>
      <c r="M1777" t="s">
        <v>39</v>
      </c>
      <c r="N1777" t="s">
        <v>15</v>
      </c>
      <c r="O1777">
        <v>26376</v>
      </c>
      <c r="P1777" t="s">
        <v>23</v>
      </c>
      <c r="Q1777">
        <v>339</v>
      </c>
      <c r="R1777" s="16">
        <f>delivered_orders_table[[#This Row],[price]]*delivered_orders_table[[#This Row],[quantity]]</f>
        <v>26376</v>
      </c>
      <c r="V1777">
        <v>8132</v>
      </c>
    </row>
    <row r="1778" spans="1:22" hidden="1" x14ac:dyDescent="0.3">
      <c r="A1778">
        <v>61883769</v>
      </c>
      <c r="B1778">
        <v>872246</v>
      </c>
      <c r="C1778">
        <v>885073</v>
      </c>
      <c r="D1778">
        <v>1211</v>
      </c>
      <c r="E1778">
        <v>8679</v>
      </c>
      <c r="F1778">
        <v>2</v>
      </c>
      <c r="G1778">
        <v>363.3</v>
      </c>
      <c r="H1778">
        <v>15</v>
      </c>
      <c r="I1778" s="15">
        <v>45113</v>
      </c>
      <c r="J1778" s="11">
        <v>45113</v>
      </c>
      <c r="K1778">
        <v>7</v>
      </c>
      <c r="L1778" t="s">
        <v>323</v>
      </c>
      <c r="M1778" t="s">
        <v>39</v>
      </c>
      <c r="N1778" t="s">
        <v>17</v>
      </c>
      <c r="O1778">
        <v>2058.6999999999998</v>
      </c>
      <c r="P1778" t="s">
        <v>21</v>
      </c>
      <c r="Q1778">
        <v>-15299.3</v>
      </c>
      <c r="R1778" s="16">
        <f>delivered_orders_table[[#This Row],[price]]*delivered_orders_table[[#This Row],[quantity]]</f>
        <v>2422</v>
      </c>
      <c r="V1778">
        <v>6593</v>
      </c>
    </row>
    <row r="1779" spans="1:22" hidden="1" x14ac:dyDescent="0.3">
      <c r="A1779">
        <v>26104026</v>
      </c>
      <c r="B1779">
        <v>872246</v>
      </c>
      <c r="C1779">
        <v>909794</v>
      </c>
      <c r="D1779">
        <v>2505</v>
      </c>
      <c r="E1779">
        <v>8679</v>
      </c>
      <c r="F1779">
        <v>1</v>
      </c>
      <c r="G1779">
        <v>250.5</v>
      </c>
      <c r="H1779">
        <v>10</v>
      </c>
      <c r="I1779" s="15">
        <v>45130</v>
      </c>
      <c r="J1779" s="11">
        <v>45130</v>
      </c>
      <c r="K1779">
        <v>4</v>
      </c>
      <c r="L1779" t="s">
        <v>107</v>
      </c>
      <c r="M1779" t="s">
        <v>39</v>
      </c>
      <c r="N1779" t="s">
        <v>15</v>
      </c>
      <c r="O1779">
        <v>2254.5</v>
      </c>
      <c r="P1779" t="s">
        <v>21</v>
      </c>
      <c r="Q1779">
        <v>-6424.5</v>
      </c>
      <c r="R1779" s="16">
        <f>delivered_orders_table[[#This Row],[price]]*delivered_orders_table[[#This Row],[quantity]]</f>
        <v>2505</v>
      </c>
      <c r="V1779">
        <v>49280</v>
      </c>
    </row>
    <row r="1780" spans="1:22" hidden="1" x14ac:dyDescent="0.3">
      <c r="A1780">
        <v>30767532</v>
      </c>
      <c r="B1780">
        <v>872246</v>
      </c>
      <c r="C1780">
        <v>954388</v>
      </c>
      <c r="D1780">
        <v>18641</v>
      </c>
      <c r="E1780">
        <v>8679</v>
      </c>
      <c r="F1780">
        <v>2</v>
      </c>
      <c r="G1780">
        <v>7456.4</v>
      </c>
      <c r="H1780">
        <v>20</v>
      </c>
      <c r="I1780" s="15">
        <v>45129</v>
      </c>
      <c r="J1780" s="11">
        <v>45129</v>
      </c>
      <c r="K1780">
        <v>1</v>
      </c>
      <c r="L1780" t="s">
        <v>520</v>
      </c>
      <c r="M1780" t="s">
        <v>39</v>
      </c>
      <c r="N1780" t="s">
        <v>18</v>
      </c>
      <c r="O1780">
        <v>29825.599999999999</v>
      </c>
      <c r="P1780" t="s">
        <v>20</v>
      </c>
      <c r="Q1780">
        <v>12467.6</v>
      </c>
      <c r="R1780" s="16">
        <f>delivered_orders_table[[#This Row],[price]]*delivered_orders_table[[#This Row],[quantity]]</f>
        <v>37282</v>
      </c>
      <c r="V1780">
        <v>17852</v>
      </c>
    </row>
    <row r="1781" spans="1:22" hidden="1" x14ac:dyDescent="0.3">
      <c r="A1781">
        <v>77349752</v>
      </c>
      <c r="B1781">
        <v>872246</v>
      </c>
      <c r="C1781">
        <v>634152</v>
      </c>
      <c r="D1781">
        <v>1792</v>
      </c>
      <c r="E1781">
        <v>8679</v>
      </c>
      <c r="F1781">
        <v>1</v>
      </c>
      <c r="G1781">
        <v>0</v>
      </c>
      <c r="H1781">
        <v>0</v>
      </c>
      <c r="I1781" s="15">
        <v>45130</v>
      </c>
      <c r="J1781" s="11">
        <v>45130</v>
      </c>
      <c r="K1781">
        <v>4</v>
      </c>
      <c r="L1781" t="s">
        <v>107</v>
      </c>
      <c r="M1781" t="s">
        <v>39</v>
      </c>
      <c r="N1781" t="s">
        <v>15</v>
      </c>
      <c r="O1781">
        <v>1792</v>
      </c>
      <c r="P1781" t="s">
        <v>20</v>
      </c>
      <c r="Q1781">
        <v>-6887</v>
      </c>
      <c r="R1781" s="16">
        <f>delivered_orders_table[[#This Row],[price]]*delivered_orders_table[[#This Row],[quantity]]</f>
        <v>1792</v>
      </c>
      <c r="V1781">
        <v>4690</v>
      </c>
    </row>
    <row r="1782" spans="1:22" hidden="1" x14ac:dyDescent="0.3">
      <c r="A1782">
        <v>33328859</v>
      </c>
      <c r="B1782">
        <v>872246</v>
      </c>
      <c r="C1782">
        <v>432665</v>
      </c>
      <c r="D1782">
        <v>5473</v>
      </c>
      <c r="E1782">
        <v>8679</v>
      </c>
      <c r="F1782">
        <v>1</v>
      </c>
      <c r="G1782">
        <v>0</v>
      </c>
      <c r="H1782">
        <v>0</v>
      </c>
      <c r="I1782" s="15">
        <v>45108</v>
      </c>
      <c r="J1782" s="11">
        <v>45108</v>
      </c>
      <c r="K1782">
        <v>5</v>
      </c>
      <c r="L1782" t="s">
        <v>478</v>
      </c>
      <c r="M1782" t="s">
        <v>39</v>
      </c>
      <c r="N1782" t="s">
        <v>16</v>
      </c>
      <c r="O1782">
        <v>5473</v>
      </c>
      <c r="P1782" t="s">
        <v>24</v>
      </c>
      <c r="Q1782">
        <v>-3206</v>
      </c>
      <c r="R1782" s="16">
        <f>delivered_orders_table[[#This Row],[price]]*delivered_orders_table[[#This Row],[quantity]]</f>
        <v>5473</v>
      </c>
      <c r="V1782">
        <v>14593</v>
      </c>
    </row>
    <row r="1783" spans="1:22" hidden="1" x14ac:dyDescent="0.3">
      <c r="A1783">
        <v>42016960</v>
      </c>
      <c r="B1783">
        <v>872246</v>
      </c>
      <c r="C1783">
        <v>781456</v>
      </c>
      <c r="D1783">
        <v>14816</v>
      </c>
      <c r="E1783">
        <v>8679</v>
      </c>
      <c r="F1783">
        <v>2</v>
      </c>
      <c r="G1783">
        <v>0</v>
      </c>
      <c r="H1783">
        <v>0</v>
      </c>
      <c r="I1783" s="15">
        <v>45119</v>
      </c>
      <c r="J1783" s="11">
        <v>45119</v>
      </c>
      <c r="K1783">
        <v>7</v>
      </c>
      <c r="L1783" t="s">
        <v>397</v>
      </c>
      <c r="M1783" t="s">
        <v>39</v>
      </c>
      <c r="N1783" t="s">
        <v>15</v>
      </c>
      <c r="O1783">
        <v>29632</v>
      </c>
      <c r="P1783" t="s">
        <v>20</v>
      </c>
      <c r="Q1783">
        <v>12274</v>
      </c>
      <c r="R1783" s="16">
        <f>delivered_orders_table[[#This Row],[price]]*delivered_orders_table[[#This Row],[quantity]]</f>
        <v>29632</v>
      </c>
      <c r="V1783">
        <v>10994</v>
      </c>
    </row>
    <row r="1784" spans="1:22" hidden="1" x14ac:dyDescent="0.3">
      <c r="A1784">
        <v>80322629</v>
      </c>
      <c r="B1784">
        <v>207473</v>
      </c>
      <c r="C1784">
        <v>593247</v>
      </c>
      <c r="D1784">
        <v>11175</v>
      </c>
      <c r="E1784">
        <v>7043</v>
      </c>
      <c r="F1784">
        <v>2</v>
      </c>
      <c r="G1784">
        <v>0</v>
      </c>
      <c r="H1784">
        <v>0</v>
      </c>
      <c r="I1784" s="15">
        <v>45115</v>
      </c>
      <c r="J1784" s="11">
        <v>45115</v>
      </c>
      <c r="K1784">
        <v>2</v>
      </c>
      <c r="L1784" t="s">
        <v>304</v>
      </c>
      <c r="M1784" t="s">
        <v>39</v>
      </c>
      <c r="N1784" t="s">
        <v>16</v>
      </c>
      <c r="O1784">
        <v>22350</v>
      </c>
      <c r="P1784" t="s">
        <v>22</v>
      </c>
      <c r="Q1784">
        <v>8264</v>
      </c>
      <c r="R1784" s="16">
        <f>delivered_orders_table[[#This Row],[price]]*delivered_orders_table[[#This Row],[quantity]]</f>
        <v>22350</v>
      </c>
      <c r="V1784">
        <v>8010</v>
      </c>
    </row>
    <row r="1785" spans="1:22" hidden="1" x14ac:dyDescent="0.3">
      <c r="A1785">
        <v>91121400</v>
      </c>
      <c r="B1785">
        <v>207473</v>
      </c>
      <c r="C1785">
        <v>546290</v>
      </c>
      <c r="D1785">
        <v>4460</v>
      </c>
      <c r="E1785">
        <v>7043</v>
      </c>
      <c r="F1785">
        <v>1</v>
      </c>
      <c r="G1785">
        <v>223</v>
      </c>
      <c r="H1785">
        <v>5</v>
      </c>
      <c r="I1785" s="15">
        <v>45133</v>
      </c>
      <c r="J1785" s="11">
        <v>45133</v>
      </c>
      <c r="K1785">
        <v>5</v>
      </c>
      <c r="L1785" t="s">
        <v>369</v>
      </c>
      <c r="M1785" t="s">
        <v>39</v>
      </c>
      <c r="N1785" t="s">
        <v>18</v>
      </c>
      <c r="O1785">
        <v>4237</v>
      </c>
      <c r="P1785" t="s">
        <v>22</v>
      </c>
      <c r="Q1785">
        <v>-2806</v>
      </c>
      <c r="R1785" s="16">
        <f>delivered_orders_table[[#This Row],[price]]*delivered_orders_table[[#This Row],[quantity]]</f>
        <v>4460</v>
      </c>
      <c r="V1785">
        <v>9314</v>
      </c>
    </row>
    <row r="1786" spans="1:22" hidden="1" x14ac:dyDescent="0.3">
      <c r="A1786">
        <v>54331259</v>
      </c>
      <c r="B1786">
        <v>207473</v>
      </c>
      <c r="C1786">
        <v>869018</v>
      </c>
      <c r="D1786">
        <v>19916</v>
      </c>
      <c r="E1786">
        <v>7043</v>
      </c>
      <c r="F1786">
        <v>1</v>
      </c>
      <c r="G1786">
        <v>2987.4</v>
      </c>
      <c r="H1786">
        <v>15</v>
      </c>
      <c r="I1786" s="15">
        <v>45128</v>
      </c>
      <c r="J1786" s="11">
        <v>45128</v>
      </c>
      <c r="K1786">
        <v>3</v>
      </c>
      <c r="L1786" t="s">
        <v>487</v>
      </c>
      <c r="M1786" t="s">
        <v>39</v>
      </c>
      <c r="N1786" t="s">
        <v>16</v>
      </c>
      <c r="O1786">
        <v>16928.599999999999</v>
      </c>
      <c r="P1786" t="s">
        <v>20</v>
      </c>
      <c r="Q1786">
        <v>9885.6</v>
      </c>
      <c r="R1786" s="16">
        <f>delivered_orders_table[[#This Row],[price]]*delivered_orders_table[[#This Row],[quantity]]</f>
        <v>19916</v>
      </c>
      <c r="V1786">
        <v>6462</v>
      </c>
    </row>
    <row r="1787" spans="1:22" hidden="1" x14ac:dyDescent="0.3">
      <c r="A1787">
        <v>82033413</v>
      </c>
      <c r="B1787">
        <v>207473</v>
      </c>
      <c r="C1787">
        <v>397132</v>
      </c>
      <c r="D1787">
        <v>4699</v>
      </c>
      <c r="E1787">
        <v>7043</v>
      </c>
      <c r="F1787">
        <v>3</v>
      </c>
      <c r="G1787">
        <v>2819.4</v>
      </c>
      <c r="H1787">
        <v>20</v>
      </c>
      <c r="I1787" s="15">
        <v>45112</v>
      </c>
      <c r="J1787" s="11">
        <v>45112</v>
      </c>
      <c r="K1787">
        <v>2</v>
      </c>
      <c r="L1787" t="s">
        <v>153</v>
      </c>
      <c r="M1787" t="s">
        <v>39</v>
      </c>
      <c r="N1787" t="s">
        <v>15</v>
      </c>
      <c r="O1787">
        <v>11277.6</v>
      </c>
      <c r="P1787" t="s">
        <v>21</v>
      </c>
      <c r="Q1787">
        <v>-9851.4</v>
      </c>
      <c r="R1787" s="16">
        <f>delivered_orders_table[[#This Row],[price]]*delivered_orders_table[[#This Row],[quantity]]</f>
        <v>14097</v>
      </c>
      <c r="V1787">
        <v>7787</v>
      </c>
    </row>
    <row r="1788" spans="1:22" hidden="1" x14ac:dyDescent="0.3">
      <c r="A1788">
        <v>72734149</v>
      </c>
      <c r="B1788">
        <v>207473</v>
      </c>
      <c r="C1788">
        <v>437264</v>
      </c>
      <c r="D1788">
        <v>6517</v>
      </c>
      <c r="E1788">
        <v>7043</v>
      </c>
      <c r="F1788">
        <v>2</v>
      </c>
      <c r="G1788">
        <v>0</v>
      </c>
      <c r="H1788">
        <v>0</v>
      </c>
      <c r="I1788" s="15">
        <v>45111</v>
      </c>
      <c r="J1788" s="11">
        <v>45111</v>
      </c>
      <c r="K1788">
        <v>7</v>
      </c>
      <c r="L1788" t="s">
        <v>292</v>
      </c>
      <c r="M1788" t="s">
        <v>39</v>
      </c>
      <c r="N1788" t="s">
        <v>17</v>
      </c>
      <c r="O1788">
        <v>13034</v>
      </c>
      <c r="P1788" t="s">
        <v>20</v>
      </c>
      <c r="Q1788">
        <v>-1052</v>
      </c>
      <c r="R1788" s="16">
        <f>delivered_orders_table[[#This Row],[price]]*delivered_orders_table[[#This Row],[quantity]]</f>
        <v>13034</v>
      </c>
      <c r="V1788">
        <v>37572</v>
      </c>
    </row>
    <row r="1789" spans="1:22" hidden="1" x14ac:dyDescent="0.3">
      <c r="A1789">
        <v>75314742</v>
      </c>
      <c r="B1789">
        <v>207473</v>
      </c>
      <c r="C1789">
        <v>707122</v>
      </c>
      <c r="D1789">
        <v>14194</v>
      </c>
      <c r="E1789">
        <v>7043</v>
      </c>
      <c r="F1789">
        <v>2</v>
      </c>
      <c r="G1789">
        <v>1419.4</v>
      </c>
      <c r="H1789">
        <v>5</v>
      </c>
      <c r="I1789" s="15">
        <v>45108</v>
      </c>
      <c r="J1789" s="11">
        <v>45108</v>
      </c>
      <c r="K1789">
        <v>5</v>
      </c>
      <c r="L1789" t="s">
        <v>478</v>
      </c>
      <c r="M1789" t="s">
        <v>39</v>
      </c>
      <c r="N1789" t="s">
        <v>15</v>
      </c>
      <c r="O1789">
        <v>26968.6</v>
      </c>
      <c r="P1789" t="s">
        <v>20</v>
      </c>
      <c r="Q1789">
        <v>12882.6</v>
      </c>
      <c r="R1789" s="16">
        <f>delivered_orders_table[[#This Row],[price]]*delivered_orders_table[[#This Row],[quantity]]</f>
        <v>28388</v>
      </c>
      <c r="V1789">
        <v>2239</v>
      </c>
    </row>
    <row r="1790" spans="1:22" hidden="1" x14ac:dyDescent="0.3">
      <c r="A1790">
        <v>84674816</v>
      </c>
      <c r="B1790">
        <v>207473</v>
      </c>
      <c r="C1790">
        <v>792282</v>
      </c>
      <c r="D1790">
        <v>13292</v>
      </c>
      <c r="E1790">
        <v>7043</v>
      </c>
      <c r="F1790">
        <v>1</v>
      </c>
      <c r="G1790">
        <v>0</v>
      </c>
      <c r="H1790">
        <v>0</v>
      </c>
      <c r="I1790" s="15">
        <v>45116</v>
      </c>
      <c r="J1790" s="11">
        <v>45116</v>
      </c>
      <c r="K1790">
        <v>7</v>
      </c>
      <c r="L1790" t="s">
        <v>293</v>
      </c>
      <c r="M1790" t="s">
        <v>39</v>
      </c>
      <c r="N1790" t="s">
        <v>16</v>
      </c>
      <c r="O1790">
        <v>13292</v>
      </c>
      <c r="P1790" t="s">
        <v>22</v>
      </c>
      <c r="Q1790">
        <v>6249</v>
      </c>
      <c r="R1790" s="16">
        <f>delivered_orders_table[[#This Row],[price]]*delivered_orders_table[[#This Row],[quantity]]</f>
        <v>13292</v>
      </c>
      <c r="V1790">
        <v>8527</v>
      </c>
    </row>
    <row r="1791" spans="1:22" hidden="1" x14ac:dyDescent="0.3">
      <c r="A1791">
        <v>78214937</v>
      </c>
      <c r="B1791">
        <v>207473</v>
      </c>
      <c r="C1791">
        <v>809231</v>
      </c>
      <c r="D1791">
        <v>12744</v>
      </c>
      <c r="E1791">
        <v>7043</v>
      </c>
      <c r="F1791">
        <v>2</v>
      </c>
      <c r="G1791">
        <v>0</v>
      </c>
      <c r="H1791">
        <v>0</v>
      </c>
      <c r="I1791" s="15">
        <v>45129</v>
      </c>
      <c r="J1791" s="11">
        <v>45129</v>
      </c>
      <c r="K1791">
        <v>1</v>
      </c>
      <c r="L1791" t="s">
        <v>520</v>
      </c>
      <c r="M1791" t="s">
        <v>39</v>
      </c>
      <c r="N1791" t="s">
        <v>17</v>
      </c>
      <c r="O1791">
        <v>25488</v>
      </c>
      <c r="P1791" t="s">
        <v>22</v>
      </c>
      <c r="Q1791">
        <v>11402</v>
      </c>
      <c r="R1791" s="16">
        <f>delivered_orders_table[[#This Row],[price]]*delivered_orders_table[[#This Row],[quantity]]</f>
        <v>25488</v>
      </c>
      <c r="V1791">
        <v>16050</v>
      </c>
    </row>
    <row r="1792" spans="1:22" hidden="1" x14ac:dyDescent="0.3">
      <c r="A1792">
        <v>83715012</v>
      </c>
      <c r="B1792">
        <v>207473</v>
      </c>
      <c r="C1792">
        <v>856190</v>
      </c>
      <c r="D1792">
        <v>15299</v>
      </c>
      <c r="E1792">
        <v>7043</v>
      </c>
      <c r="F1792">
        <v>2</v>
      </c>
      <c r="G1792">
        <v>3059.8</v>
      </c>
      <c r="H1792">
        <v>10</v>
      </c>
      <c r="I1792" s="15">
        <v>45128</v>
      </c>
      <c r="J1792" s="11">
        <v>45128</v>
      </c>
      <c r="K1792">
        <v>1</v>
      </c>
      <c r="L1792" t="s">
        <v>96</v>
      </c>
      <c r="M1792" t="s">
        <v>39</v>
      </c>
      <c r="N1792" t="s">
        <v>15</v>
      </c>
      <c r="O1792">
        <v>27538.2</v>
      </c>
      <c r="P1792" t="s">
        <v>20</v>
      </c>
      <c r="Q1792">
        <v>13452.2</v>
      </c>
      <c r="R1792" s="16">
        <f>delivered_orders_table[[#This Row],[price]]*delivered_orders_table[[#This Row],[quantity]]</f>
        <v>30598</v>
      </c>
      <c r="V1792">
        <v>3224</v>
      </c>
    </row>
    <row r="1793" spans="1:22" hidden="1" x14ac:dyDescent="0.3">
      <c r="A1793">
        <v>53389073</v>
      </c>
      <c r="B1793">
        <v>207473</v>
      </c>
      <c r="C1793">
        <v>666509</v>
      </c>
      <c r="D1793">
        <v>11093</v>
      </c>
      <c r="E1793">
        <v>7043</v>
      </c>
      <c r="F1793">
        <v>1</v>
      </c>
      <c r="G1793">
        <v>0</v>
      </c>
      <c r="H1793">
        <v>0</v>
      </c>
      <c r="I1793" s="15">
        <v>45107</v>
      </c>
      <c r="J1793" s="11">
        <v>45107</v>
      </c>
      <c r="K1793">
        <v>1</v>
      </c>
      <c r="L1793" t="s">
        <v>522</v>
      </c>
      <c r="M1793" t="s">
        <v>39</v>
      </c>
      <c r="N1793" t="s">
        <v>15</v>
      </c>
      <c r="O1793">
        <v>11093</v>
      </c>
      <c r="P1793" t="s">
        <v>20</v>
      </c>
      <c r="Q1793">
        <v>4050</v>
      </c>
      <c r="R1793" s="16">
        <f>delivered_orders_table[[#This Row],[price]]*delivered_orders_table[[#This Row],[quantity]]</f>
        <v>11093</v>
      </c>
      <c r="V1793">
        <v>10882</v>
      </c>
    </row>
    <row r="1794" spans="1:22" hidden="1" x14ac:dyDescent="0.3">
      <c r="A1794">
        <v>30364454</v>
      </c>
      <c r="B1794">
        <v>207473</v>
      </c>
      <c r="C1794">
        <v>374912</v>
      </c>
      <c r="D1794">
        <v>7035</v>
      </c>
      <c r="E1794">
        <v>7043</v>
      </c>
      <c r="F1794">
        <v>1</v>
      </c>
      <c r="G1794">
        <v>0</v>
      </c>
      <c r="H1794">
        <v>0</v>
      </c>
      <c r="I1794" s="15">
        <v>45122</v>
      </c>
      <c r="J1794" s="11">
        <v>45122</v>
      </c>
      <c r="K1794">
        <v>3</v>
      </c>
      <c r="L1794" t="s">
        <v>298</v>
      </c>
      <c r="M1794" t="s">
        <v>39</v>
      </c>
      <c r="N1794" t="s">
        <v>15</v>
      </c>
      <c r="O1794">
        <v>7035</v>
      </c>
      <c r="P1794" t="s">
        <v>23</v>
      </c>
      <c r="Q1794">
        <v>-8</v>
      </c>
      <c r="R1794" s="16">
        <f>delivered_orders_table[[#This Row],[price]]*delivered_orders_table[[#This Row],[quantity]]</f>
        <v>7035</v>
      </c>
      <c r="V1794">
        <v>18003</v>
      </c>
    </row>
    <row r="1795" spans="1:22" hidden="1" x14ac:dyDescent="0.3">
      <c r="A1795">
        <v>48163378</v>
      </c>
      <c r="B1795">
        <v>207473</v>
      </c>
      <c r="C1795">
        <v>595397</v>
      </c>
      <c r="D1795">
        <v>17435</v>
      </c>
      <c r="E1795">
        <v>7043</v>
      </c>
      <c r="F1795">
        <v>1</v>
      </c>
      <c r="G1795">
        <v>871.75</v>
      </c>
      <c r="H1795">
        <v>5</v>
      </c>
      <c r="I1795" s="15">
        <v>45113</v>
      </c>
      <c r="J1795" s="11">
        <v>45113</v>
      </c>
      <c r="K1795">
        <v>6</v>
      </c>
      <c r="L1795" t="s">
        <v>154</v>
      </c>
      <c r="M1795" t="s">
        <v>39</v>
      </c>
      <c r="N1795" t="s">
        <v>16</v>
      </c>
      <c r="O1795">
        <v>16563.25</v>
      </c>
      <c r="P1795" t="s">
        <v>20</v>
      </c>
      <c r="Q1795">
        <v>9520.25</v>
      </c>
      <c r="R1795" s="16">
        <f>delivered_orders_table[[#This Row],[price]]*delivered_orders_table[[#This Row],[quantity]]</f>
        <v>17435</v>
      </c>
      <c r="V1795">
        <v>24358</v>
      </c>
    </row>
    <row r="1796" spans="1:22" hidden="1" x14ac:dyDescent="0.3">
      <c r="A1796">
        <v>13704481</v>
      </c>
      <c r="B1796">
        <v>207473</v>
      </c>
      <c r="C1796">
        <v>842198</v>
      </c>
      <c r="D1796">
        <v>13971</v>
      </c>
      <c r="E1796">
        <v>7043</v>
      </c>
      <c r="F1796">
        <v>2</v>
      </c>
      <c r="G1796">
        <v>0</v>
      </c>
      <c r="H1796">
        <v>0</v>
      </c>
      <c r="I1796" s="15">
        <v>45132</v>
      </c>
      <c r="J1796" s="11">
        <v>45132</v>
      </c>
      <c r="K1796">
        <v>1</v>
      </c>
      <c r="L1796" t="s">
        <v>358</v>
      </c>
      <c r="M1796" t="s">
        <v>39</v>
      </c>
      <c r="N1796" t="s">
        <v>15</v>
      </c>
      <c r="O1796">
        <v>27942</v>
      </c>
      <c r="P1796" t="s">
        <v>23</v>
      </c>
      <c r="Q1796">
        <v>13856</v>
      </c>
      <c r="R1796" s="16">
        <f>delivered_orders_table[[#This Row],[price]]*delivered_orders_table[[#This Row],[quantity]]</f>
        <v>27942</v>
      </c>
      <c r="V1796">
        <v>10696</v>
      </c>
    </row>
    <row r="1797" spans="1:22" hidden="1" x14ac:dyDescent="0.3">
      <c r="A1797">
        <v>33763566</v>
      </c>
      <c r="B1797">
        <v>207473</v>
      </c>
      <c r="C1797">
        <v>982401</v>
      </c>
      <c r="D1797">
        <v>3948</v>
      </c>
      <c r="E1797">
        <v>7043</v>
      </c>
      <c r="F1797">
        <v>3</v>
      </c>
      <c r="G1797">
        <v>0</v>
      </c>
      <c r="H1797">
        <v>0</v>
      </c>
      <c r="I1797" s="15">
        <v>45120</v>
      </c>
      <c r="J1797" s="11">
        <v>45120</v>
      </c>
      <c r="K1797">
        <v>5</v>
      </c>
      <c r="L1797" t="s">
        <v>298</v>
      </c>
      <c r="M1797" t="s">
        <v>39</v>
      </c>
      <c r="N1797" t="s">
        <v>17</v>
      </c>
      <c r="O1797">
        <v>11844</v>
      </c>
      <c r="P1797" t="s">
        <v>22</v>
      </c>
      <c r="Q1797">
        <v>-9285</v>
      </c>
      <c r="R1797" s="16">
        <f>delivered_orders_table[[#This Row],[price]]*delivered_orders_table[[#This Row],[quantity]]</f>
        <v>11844</v>
      </c>
      <c r="V1797">
        <v>19600</v>
      </c>
    </row>
    <row r="1798" spans="1:22" hidden="1" x14ac:dyDescent="0.3">
      <c r="A1798">
        <v>79438885</v>
      </c>
      <c r="B1798">
        <v>809570</v>
      </c>
      <c r="C1798">
        <v>596737</v>
      </c>
      <c r="D1798">
        <v>6805</v>
      </c>
      <c r="E1798">
        <v>10780</v>
      </c>
      <c r="F1798">
        <v>1</v>
      </c>
      <c r="G1798">
        <v>0</v>
      </c>
      <c r="H1798">
        <v>0</v>
      </c>
      <c r="I1798" s="15">
        <v>45113</v>
      </c>
      <c r="J1798" s="11">
        <v>45113</v>
      </c>
      <c r="K1798">
        <v>4</v>
      </c>
      <c r="L1798" t="s">
        <v>304</v>
      </c>
      <c r="M1798" t="s">
        <v>39</v>
      </c>
      <c r="N1798" t="s">
        <v>16</v>
      </c>
      <c r="O1798">
        <v>6805</v>
      </c>
      <c r="P1798" t="s">
        <v>20</v>
      </c>
      <c r="Q1798">
        <v>-3975</v>
      </c>
      <c r="R1798" s="16">
        <f>delivered_orders_table[[#This Row],[price]]*delivered_orders_table[[#This Row],[quantity]]</f>
        <v>6805</v>
      </c>
      <c r="V1798">
        <v>5260</v>
      </c>
    </row>
    <row r="1799" spans="1:22" hidden="1" x14ac:dyDescent="0.3">
      <c r="A1799">
        <v>27905932</v>
      </c>
      <c r="B1799">
        <v>809570</v>
      </c>
      <c r="C1799">
        <v>995128</v>
      </c>
      <c r="D1799">
        <v>12997</v>
      </c>
      <c r="E1799">
        <v>10780</v>
      </c>
      <c r="F1799">
        <v>1</v>
      </c>
      <c r="G1799">
        <v>1299.7</v>
      </c>
      <c r="H1799">
        <v>10</v>
      </c>
      <c r="I1799" s="15">
        <v>45109</v>
      </c>
      <c r="J1799" s="11">
        <v>45109</v>
      </c>
      <c r="K1799">
        <v>6</v>
      </c>
      <c r="L1799" t="s">
        <v>285</v>
      </c>
      <c r="M1799" t="s">
        <v>39</v>
      </c>
      <c r="N1799" t="s">
        <v>16</v>
      </c>
      <c r="O1799">
        <v>11697.3</v>
      </c>
      <c r="P1799" t="s">
        <v>20</v>
      </c>
      <c r="Q1799">
        <v>917.3</v>
      </c>
      <c r="R1799" s="16">
        <f>delivered_orders_table[[#This Row],[price]]*delivered_orders_table[[#This Row],[quantity]]</f>
        <v>12997</v>
      </c>
      <c r="V1799">
        <v>26811</v>
      </c>
    </row>
    <row r="1800" spans="1:22" hidden="1" x14ac:dyDescent="0.3">
      <c r="A1800">
        <v>30415230</v>
      </c>
      <c r="B1800">
        <v>809570</v>
      </c>
      <c r="C1800">
        <v>408622</v>
      </c>
      <c r="D1800">
        <v>14913</v>
      </c>
      <c r="E1800">
        <v>10780</v>
      </c>
      <c r="F1800">
        <v>1</v>
      </c>
      <c r="G1800">
        <v>1491.3</v>
      </c>
      <c r="H1800">
        <v>10</v>
      </c>
      <c r="I1800" s="15">
        <v>45120</v>
      </c>
      <c r="J1800" s="11">
        <v>45120</v>
      </c>
      <c r="K1800">
        <v>3</v>
      </c>
      <c r="L1800" t="s">
        <v>293</v>
      </c>
      <c r="M1800" t="s">
        <v>39</v>
      </c>
      <c r="N1800" t="s">
        <v>16</v>
      </c>
      <c r="O1800">
        <v>13421.7</v>
      </c>
      <c r="P1800" t="s">
        <v>21</v>
      </c>
      <c r="Q1800">
        <v>2641.7</v>
      </c>
      <c r="R1800" s="16">
        <f>delivered_orders_table[[#This Row],[price]]*delivered_orders_table[[#This Row],[quantity]]</f>
        <v>14913</v>
      </c>
      <c r="V1800">
        <v>18384</v>
      </c>
    </row>
    <row r="1801" spans="1:22" hidden="1" x14ac:dyDescent="0.3">
      <c r="A1801">
        <v>16927215</v>
      </c>
      <c r="B1801">
        <v>809570</v>
      </c>
      <c r="C1801">
        <v>624533</v>
      </c>
      <c r="D1801">
        <v>9990</v>
      </c>
      <c r="E1801">
        <v>10780</v>
      </c>
      <c r="F1801">
        <v>2</v>
      </c>
      <c r="G1801">
        <v>999</v>
      </c>
      <c r="H1801">
        <v>5</v>
      </c>
      <c r="I1801" s="15">
        <v>45129</v>
      </c>
      <c r="J1801" s="11">
        <v>45129</v>
      </c>
      <c r="K1801">
        <v>1</v>
      </c>
      <c r="L1801" t="s">
        <v>520</v>
      </c>
      <c r="M1801" t="s">
        <v>39</v>
      </c>
      <c r="N1801" t="s">
        <v>16</v>
      </c>
      <c r="O1801">
        <v>18981</v>
      </c>
      <c r="P1801" t="s">
        <v>21</v>
      </c>
      <c r="Q1801">
        <v>-2579</v>
      </c>
      <c r="R1801" s="16">
        <f>delivered_orders_table[[#This Row],[price]]*delivered_orders_table[[#This Row],[quantity]]</f>
        <v>19980</v>
      </c>
      <c r="V1801">
        <v>1728</v>
      </c>
    </row>
    <row r="1802" spans="1:22" hidden="1" x14ac:dyDescent="0.3">
      <c r="A1802">
        <v>26046365</v>
      </c>
      <c r="B1802">
        <v>809570</v>
      </c>
      <c r="C1802">
        <v>869536</v>
      </c>
      <c r="D1802">
        <v>16429</v>
      </c>
      <c r="E1802">
        <v>10780</v>
      </c>
      <c r="F1802">
        <v>1</v>
      </c>
      <c r="G1802">
        <v>0</v>
      </c>
      <c r="H1802">
        <v>0</v>
      </c>
      <c r="I1802" s="15">
        <v>45123</v>
      </c>
      <c r="J1802" s="11">
        <v>45123</v>
      </c>
      <c r="K1802">
        <v>6</v>
      </c>
      <c r="L1802" t="s">
        <v>96</v>
      </c>
      <c r="M1802" t="s">
        <v>39</v>
      </c>
      <c r="N1802" t="s">
        <v>17</v>
      </c>
      <c r="O1802">
        <v>16429</v>
      </c>
      <c r="P1802" t="s">
        <v>21</v>
      </c>
      <c r="Q1802">
        <v>5649</v>
      </c>
      <c r="R1802" s="16">
        <f>delivered_orders_table[[#This Row],[price]]*delivered_orders_table[[#This Row],[quantity]]</f>
        <v>16429</v>
      </c>
      <c r="V1802">
        <v>546</v>
      </c>
    </row>
    <row r="1803" spans="1:22" hidden="1" x14ac:dyDescent="0.3">
      <c r="A1803">
        <v>88055069</v>
      </c>
      <c r="B1803">
        <v>809570</v>
      </c>
      <c r="C1803">
        <v>459409</v>
      </c>
      <c r="D1803">
        <v>8584</v>
      </c>
      <c r="E1803">
        <v>10780</v>
      </c>
      <c r="F1803">
        <v>4</v>
      </c>
      <c r="G1803">
        <v>3433.6</v>
      </c>
      <c r="H1803">
        <v>10</v>
      </c>
      <c r="I1803" s="15">
        <v>45118</v>
      </c>
      <c r="J1803" s="11">
        <v>45118</v>
      </c>
      <c r="K1803">
        <v>4</v>
      </c>
      <c r="L1803" t="s">
        <v>396</v>
      </c>
      <c r="M1803" t="s">
        <v>39</v>
      </c>
      <c r="N1803" t="s">
        <v>17</v>
      </c>
      <c r="O1803">
        <v>30902.400000000001</v>
      </c>
      <c r="P1803" t="s">
        <v>20</v>
      </c>
      <c r="Q1803">
        <v>-12217.6</v>
      </c>
      <c r="R1803" s="16">
        <f>delivered_orders_table[[#This Row],[price]]*delivered_orders_table[[#This Row],[quantity]]</f>
        <v>34336</v>
      </c>
      <c r="V1803">
        <v>2094</v>
      </c>
    </row>
    <row r="1804" spans="1:22" hidden="1" x14ac:dyDescent="0.3">
      <c r="A1804">
        <v>87265240</v>
      </c>
      <c r="B1804">
        <v>809570</v>
      </c>
      <c r="C1804">
        <v>893889</v>
      </c>
      <c r="D1804">
        <v>7376</v>
      </c>
      <c r="E1804">
        <v>10780</v>
      </c>
      <c r="F1804">
        <v>1</v>
      </c>
      <c r="G1804">
        <v>0</v>
      </c>
      <c r="H1804">
        <v>0</v>
      </c>
      <c r="I1804" s="15">
        <v>45107</v>
      </c>
      <c r="J1804" s="11">
        <v>45107</v>
      </c>
      <c r="K1804">
        <v>5</v>
      </c>
      <c r="L1804" t="s">
        <v>371</v>
      </c>
      <c r="M1804" t="s">
        <v>39</v>
      </c>
      <c r="N1804" t="s">
        <v>17</v>
      </c>
      <c r="O1804">
        <v>7376</v>
      </c>
      <c r="P1804" t="s">
        <v>22</v>
      </c>
      <c r="Q1804">
        <v>-3404</v>
      </c>
      <c r="R1804" s="16">
        <f>delivered_orders_table[[#This Row],[price]]*delivered_orders_table[[#This Row],[quantity]]</f>
        <v>7376</v>
      </c>
      <c r="V1804">
        <v>9117</v>
      </c>
    </row>
    <row r="1805" spans="1:22" hidden="1" x14ac:dyDescent="0.3">
      <c r="A1805">
        <v>28814949</v>
      </c>
      <c r="B1805">
        <v>809570</v>
      </c>
      <c r="C1805">
        <v>855910</v>
      </c>
      <c r="D1805">
        <v>12916</v>
      </c>
      <c r="E1805">
        <v>10780</v>
      </c>
      <c r="F1805">
        <v>1</v>
      </c>
      <c r="G1805">
        <v>0</v>
      </c>
      <c r="H1805">
        <v>0</v>
      </c>
      <c r="I1805" s="15">
        <v>45134</v>
      </c>
      <c r="J1805" s="11">
        <v>45134</v>
      </c>
      <c r="K1805">
        <v>1</v>
      </c>
      <c r="L1805" t="s">
        <v>108</v>
      </c>
      <c r="M1805" t="s">
        <v>39</v>
      </c>
      <c r="N1805" t="s">
        <v>16</v>
      </c>
      <c r="O1805">
        <v>12916</v>
      </c>
      <c r="P1805" t="s">
        <v>23</v>
      </c>
      <c r="Q1805">
        <v>2136</v>
      </c>
      <c r="R1805" s="16">
        <f>delivered_orders_table[[#This Row],[price]]*delivered_orders_table[[#This Row],[quantity]]</f>
        <v>12916</v>
      </c>
      <c r="V1805">
        <v>27036</v>
      </c>
    </row>
    <row r="1806" spans="1:22" x14ac:dyDescent="0.3">
      <c r="A1806">
        <v>33002714</v>
      </c>
      <c r="B1806">
        <v>876646</v>
      </c>
      <c r="C1806">
        <v>440341</v>
      </c>
      <c r="D1806">
        <v>4911</v>
      </c>
      <c r="E1806">
        <v>14603</v>
      </c>
      <c r="F1806">
        <v>2</v>
      </c>
      <c r="G1806">
        <v>491.1</v>
      </c>
      <c r="H1806">
        <v>5</v>
      </c>
      <c r="I1806" s="15">
        <v>45124</v>
      </c>
      <c r="J1806" s="11">
        <v>45124</v>
      </c>
      <c r="K1806">
        <v>1</v>
      </c>
      <c r="L1806" t="s">
        <v>298</v>
      </c>
      <c r="M1806" t="s">
        <v>39</v>
      </c>
      <c r="N1806" t="s">
        <v>16</v>
      </c>
      <c r="O1806">
        <v>9330.9</v>
      </c>
      <c r="P1806" t="s">
        <v>20</v>
      </c>
      <c r="Q1806">
        <v>-19875.099999999999</v>
      </c>
      <c r="R1806" s="16">
        <f>delivered_orders_table[[#This Row],[price]]*delivered_orders_table[[#This Row],[quantity]]</f>
        <v>9822</v>
      </c>
      <c r="V1806">
        <v>7354</v>
      </c>
    </row>
    <row r="1807" spans="1:22" x14ac:dyDescent="0.3">
      <c r="A1807">
        <v>27551135</v>
      </c>
      <c r="B1807">
        <v>876646</v>
      </c>
      <c r="C1807">
        <v>935395</v>
      </c>
      <c r="D1807">
        <v>2191</v>
      </c>
      <c r="E1807">
        <v>14603</v>
      </c>
      <c r="F1807">
        <v>1</v>
      </c>
      <c r="G1807">
        <v>0</v>
      </c>
      <c r="H1807">
        <v>0</v>
      </c>
      <c r="I1807" s="15">
        <v>45125</v>
      </c>
      <c r="J1807" s="11">
        <v>45125</v>
      </c>
      <c r="K1807">
        <v>3</v>
      </c>
      <c r="L1807" t="s">
        <v>400</v>
      </c>
      <c r="M1807" t="s">
        <v>39</v>
      </c>
      <c r="N1807" t="s">
        <v>16</v>
      </c>
      <c r="O1807">
        <v>2191</v>
      </c>
      <c r="P1807" t="s">
        <v>21</v>
      </c>
      <c r="Q1807">
        <v>-12412</v>
      </c>
      <c r="R1807" s="16">
        <f>delivered_orders_table[[#This Row],[price]]*delivered_orders_table[[#This Row],[quantity]]</f>
        <v>2191</v>
      </c>
      <c r="V1807">
        <v>3968</v>
      </c>
    </row>
    <row r="1808" spans="1:22" x14ac:dyDescent="0.3">
      <c r="A1808">
        <v>40097200</v>
      </c>
      <c r="B1808">
        <v>876646</v>
      </c>
      <c r="C1808">
        <v>405587</v>
      </c>
      <c r="D1808">
        <v>7449</v>
      </c>
      <c r="E1808">
        <v>14603</v>
      </c>
      <c r="F1808">
        <v>1</v>
      </c>
      <c r="G1808">
        <v>372.45</v>
      </c>
      <c r="H1808">
        <v>5</v>
      </c>
      <c r="I1808" s="15">
        <v>45105</v>
      </c>
      <c r="J1808" s="11">
        <v>45105</v>
      </c>
      <c r="K1808">
        <v>6</v>
      </c>
      <c r="L1808" t="s">
        <v>284</v>
      </c>
      <c r="M1808" t="s">
        <v>39</v>
      </c>
      <c r="N1808" t="s">
        <v>15</v>
      </c>
      <c r="O1808">
        <v>7076.55</v>
      </c>
      <c r="P1808" t="s">
        <v>20</v>
      </c>
      <c r="Q1808">
        <v>-7526.45</v>
      </c>
      <c r="R1808" s="16">
        <f>delivered_orders_table[[#This Row],[price]]*delivered_orders_table[[#This Row],[quantity]]</f>
        <v>7449</v>
      </c>
      <c r="V1808">
        <v>6287</v>
      </c>
    </row>
    <row r="1809" spans="1:22" x14ac:dyDescent="0.3">
      <c r="A1809">
        <v>63423225</v>
      </c>
      <c r="B1809">
        <v>876646</v>
      </c>
      <c r="C1809">
        <v>280951</v>
      </c>
      <c r="D1809">
        <v>17195</v>
      </c>
      <c r="E1809">
        <v>14603</v>
      </c>
      <c r="F1809">
        <v>2</v>
      </c>
      <c r="G1809">
        <v>0</v>
      </c>
      <c r="H1809">
        <v>0</v>
      </c>
      <c r="I1809" s="15">
        <v>45122</v>
      </c>
      <c r="J1809" s="11">
        <v>45122</v>
      </c>
      <c r="K1809">
        <v>1</v>
      </c>
      <c r="L1809" t="s">
        <v>293</v>
      </c>
      <c r="M1809" t="s">
        <v>39</v>
      </c>
      <c r="N1809" t="s">
        <v>15</v>
      </c>
      <c r="O1809">
        <v>34390</v>
      </c>
      <c r="P1809" t="s">
        <v>21</v>
      </c>
      <c r="Q1809">
        <v>5184</v>
      </c>
      <c r="R1809" s="16">
        <f>delivered_orders_table[[#This Row],[price]]*delivered_orders_table[[#This Row],[quantity]]</f>
        <v>34390</v>
      </c>
      <c r="V1809">
        <v>8650</v>
      </c>
    </row>
    <row r="1810" spans="1:22" x14ac:dyDescent="0.3">
      <c r="A1810">
        <v>14391105</v>
      </c>
      <c r="B1810">
        <v>876646</v>
      </c>
      <c r="C1810">
        <v>431444</v>
      </c>
      <c r="D1810">
        <v>8382</v>
      </c>
      <c r="E1810">
        <v>14603</v>
      </c>
      <c r="F1810">
        <v>1</v>
      </c>
      <c r="G1810">
        <v>0</v>
      </c>
      <c r="H1810">
        <v>0</v>
      </c>
      <c r="I1810" s="15">
        <v>45107</v>
      </c>
      <c r="J1810" s="11">
        <v>45107</v>
      </c>
      <c r="K1810">
        <v>5</v>
      </c>
      <c r="L1810" t="s">
        <v>371</v>
      </c>
      <c r="M1810" t="s">
        <v>39</v>
      </c>
      <c r="N1810" t="s">
        <v>15</v>
      </c>
      <c r="O1810">
        <v>8382</v>
      </c>
      <c r="P1810" t="s">
        <v>21</v>
      </c>
      <c r="Q1810">
        <v>-6221</v>
      </c>
      <c r="R1810" s="16">
        <f>delivered_orders_table[[#This Row],[price]]*delivered_orders_table[[#This Row],[quantity]]</f>
        <v>8382</v>
      </c>
      <c r="V1810">
        <v>13976</v>
      </c>
    </row>
    <row r="1811" spans="1:22" x14ac:dyDescent="0.3">
      <c r="A1811">
        <v>20752378</v>
      </c>
      <c r="B1811">
        <v>876646</v>
      </c>
      <c r="C1811">
        <v>442397</v>
      </c>
      <c r="D1811">
        <v>12637</v>
      </c>
      <c r="E1811">
        <v>14603</v>
      </c>
      <c r="F1811">
        <v>1</v>
      </c>
      <c r="G1811">
        <v>631.85</v>
      </c>
      <c r="H1811">
        <v>5</v>
      </c>
      <c r="I1811" s="15">
        <v>45134</v>
      </c>
      <c r="J1811" s="11">
        <v>45134</v>
      </c>
      <c r="K1811">
        <v>2</v>
      </c>
      <c r="L1811" t="s">
        <v>191</v>
      </c>
      <c r="M1811" t="s">
        <v>39</v>
      </c>
      <c r="N1811" t="s">
        <v>16</v>
      </c>
      <c r="O1811">
        <v>12005.15</v>
      </c>
      <c r="P1811" t="s">
        <v>20</v>
      </c>
      <c r="Q1811">
        <v>-2597.85</v>
      </c>
      <c r="R1811" s="16">
        <f>delivered_orders_table[[#This Row],[price]]*delivered_orders_table[[#This Row],[quantity]]</f>
        <v>12637</v>
      </c>
      <c r="V1811">
        <v>18940</v>
      </c>
    </row>
    <row r="1812" spans="1:22" x14ac:dyDescent="0.3">
      <c r="A1812">
        <v>55540424</v>
      </c>
      <c r="B1812">
        <v>876646</v>
      </c>
      <c r="C1812">
        <v>881121</v>
      </c>
      <c r="D1812">
        <v>19923</v>
      </c>
      <c r="E1812">
        <v>14603</v>
      </c>
      <c r="F1812">
        <v>1</v>
      </c>
      <c r="G1812">
        <v>0</v>
      </c>
      <c r="H1812">
        <v>0</v>
      </c>
      <c r="I1812" s="15">
        <v>45127</v>
      </c>
      <c r="J1812" s="11">
        <v>45127</v>
      </c>
      <c r="K1812">
        <v>2</v>
      </c>
      <c r="L1812" t="s">
        <v>96</v>
      </c>
      <c r="M1812" t="s">
        <v>39</v>
      </c>
      <c r="N1812" t="s">
        <v>15</v>
      </c>
      <c r="O1812">
        <v>19923</v>
      </c>
      <c r="P1812" t="s">
        <v>23</v>
      </c>
      <c r="Q1812">
        <v>5320</v>
      </c>
      <c r="R1812" s="16">
        <f>delivered_orders_table[[#This Row],[price]]*delivered_orders_table[[#This Row],[quantity]]</f>
        <v>19923</v>
      </c>
      <c r="V1812">
        <v>1616</v>
      </c>
    </row>
    <row r="1813" spans="1:22" hidden="1" x14ac:dyDescent="0.3">
      <c r="A1813">
        <v>84605013</v>
      </c>
      <c r="B1813">
        <v>671858</v>
      </c>
      <c r="C1813">
        <v>363281</v>
      </c>
      <c r="D1813">
        <v>878</v>
      </c>
      <c r="E1813">
        <v>5308</v>
      </c>
      <c r="F1813">
        <v>3</v>
      </c>
      <c r="G1813">
        <v>395.1</v>
      </c>
      <c r="H1813">
        <v>15</v>
      </c>
      <c r="I1813" s="15">
        <v>45107</v>
      </c>
      <c r="J1813" s="11">
        <v>45107</v>
      </c>
      <c r="K1813">
        <v>1</v>
      </c>
      <c r="L1813" t="s">
        <v>522</v>
      </c>
      <c r="M1813" t="s">
        <v>39</v>
      </c>
      <c r="N1813" t="s">
        <v>17</v>
      </c>
      <c r="O1813">
        <v>2238.9</v>
      </c>
      <c r="P1813" t="s">
        <v>23</v>
      </c>
      <c r="Q1813">
        <v>-13685.1</v>
      </c>
      <c r="R1813" s="16">
        <f>delivered_orders_table[[#This Row],[price]]*delivered_orders_table[[#This Row],[quantity]]</f>
        <v>2634</v>
      </c>
      <c r="V1813">
        <v>3372</v>
      </c>
    </row>
    <row r="1814" spans="1:22" hidden="1" x14ac:dyDescent="0.3">
      <c r="A1814">
        <v>33505978</v>
      </c>
      <c r="B1814">
        <v>671858</v>
      </c>
      <c r="C1814">
        <v>430019</v>
      </c>
      <c r="D1814">
        <v>3418</v>
      </c>
      <c r="E1814">
        <v>5308</v>
      </c>
      <c r="F1814">
        <v>3</v>
      </c>
      <c r="G1814">
        <v>1025.4000000000001</v>
      </c>
      <c r="H1814">
        <v>10</v>
      </c>
      <c r="I1814" s="15">
        <v>45110</v>
      </c>
      <c r="J1814" s="11">
        <v>45110</v>
      </c>
      <c r="K1814">
        <v>1</v>
      </c>
      <c r="L1814" t="s">
        <v>284</v>
      </c>
      <c r="M1814" t="s">
        <v>39</v>
      </c>
      <c r="N1814" t="s">
        <v>15</v>
      </c>
      <c r="O1814">
        <v>9228.6</v>
      </c>
      <c r="P1814" t="s">
        <v>22</v>
      </c>
      <c r="Q1814">
        <v>-6695.4</v>
      </c>
      <c r="R1814" s="16">
        <f>delivered_orders_table[[#This Row],[price]]*delivered_orders_table[[#This Row],[quantity]]</f>
        <v>10254</v>
      </c>
      <c r="V1814">
        <v>4887</v>
      </c>
    </row>
    <row r="1815" spans="1:22" hidden="1" x14ac:dyDescent="0.3">
      <c r="A1815">
        <v>50546385</v>
      </c>
      <c r="B1815">
        <v>671858</v>
      </c>
      <c r="C1815">
        <v>764032</v>
      </c>
      <c r="D1815">
        <v>14374</v>
      </c>
      <c r="E1815">
        <v>5308</v>
      </c>
      <c r="F1815">
        <v>2</v>
      </c>
      <c r="G1815">
        <v>0</v>
      </c>
      <c r="H1815">
        <v>0</v>
      </c>
      <c r="I1815" s="15">
        <v>45122</v>
      </c>
      <c r="J1815" s="11">
        <v>45122</v>
      </c>
      <c r="K1815">
        <v>4</v>
      </c>
      <c r="L1815" t="s">
        <v>397</v>
      </c>
      <c r="M1815" t="s">
        <v>39</v>
      </c>
      <c r="N1815" t="s">
        <v>15</v>
      </c>
      <c r="O1815">
        <v>28748</v>
      </c>
      <c r="P1815" t="s">
        <v>21</v>
      </c>
      <c r="Q1815">
        <v>18132</v>
      </c>
      <c r="R1815" s="16">
        <f>delivered_orders_table[[#This Row],[price]]*delivered_orders_table[[#This Row],[quantity]]</f>
        <v>28748</v>
      </c>
      <c r="V1815">
        <v>13027</v>
      </c>
    </row>
    <row r="1816" spans="1:22" hidden="1" x14ac:dyDescent="0.3">
      <c r="A1816">
        <v>77493234</v>
      </c>
      <c r="B1816">
        <v>671858</v>
      </c>
      <c r="C1816">
        <v>240382</v>
      </c>
      <c r="D1816">
        <v>5243</v>
      </c>
      <c r="E1816">
        <v>5308</v>
      </c>
      <c r="F1816">
        <v>1</v>
      </c>
      <c r="G1816">
        <v>0</v>
      </c>
      <c r="H1816">
        <v>0</v>
      </c>
      <c r="I1816" s="15">
        <v>45132</v>
      </c>
      <c r="J1816" s="11">
        <v>45132</v>
      </c>
      <c r="K1816">
        <v>3</v>
      </c>
      <c r="L1816" t="s">
        <v>108</v>
      </c>
      <c r="M1816" t="s">
        <v>39</v>
      </c>
      <c r="N1816" t="s">
        <v>15</v>
      </c>
      <c r="O1816">
        <v>5243</v>
      </c>
      <c r="P1816" t="s">
        <v>20</v>
      </c>
      <c r="Q1816">
        <v>-65</v>
      </c>
      <c r="R1816" s="16">
        <f>delivered_orders_table[[#This Row],[price]]*delivered_orders_table[[#This Row],[quantity]]</f>
        <v>5243</v>
      </c>
      <c r="V1816">
        <v>11766</v>
      </c>
    </row>
    <row r="1817" spans="1:22" hidden="1" x14ac:dyDescent="0.3">
      <c r="A1817">
        <v>38553319</v>
      </c>
      <c r="B1817">
        <v>671858</v>
      </c>
      <c r="C1817">
        <v>835818</v>
      </c>
      <c r="D1817">
        <v>4458</v>
      </c>
      <c r="E1817">
        <v>5308</v>
      </c>
      <c r="F1817">
        <v>3</v>
      </c>
      <c r="G1817">
        <v>0</v>
      </c>
      <c r="H1817">
        <v>0</v>
      </c>
      <c r="I1817" s="15">
        <v>45126</v>
      </c>
      <c r="J1817" s="11">
        <v>45126</v>
      </c>
      <c r="K1817">
        <v>5</v>
      </c>
      <c r="L1817" t="s">
        <v>487</v>
      </c>
      <c r="M1817" t="s">
        <v>39</v>
      </c>
      <c r="N1817" t="s">
        <v>15</v>
      </c>
      <c r="O1817">
        <v>13374</v>
      </c>
      <c r="P1817" t="s">
        <v>21</v>
      </c>
      <c r="Q1817">
        <v>-2550</v>
      </c>
      <c r="R1817" s="16">
        <f>delivered_orders_table[[#This Row],[price]]*delivered_orders_table[[#This Row],[quantity]]</f>
        <v>13374</v>
      </c>
      <c r="V1817">
        <v>32481</v>
      </c>
    </row>
    <row r="1818" spans="1:22" hidden="1" x14ac:dyDescent="0.3">
      <c r="A1818">
        <v>88777447</v>
      </c>
      <c r="B1818">
        <v>671858</v>
      </c>
      <c r="C1818">
        <v>959364</v>
      </c>
      <c r="D1818">
        <v>6434</v>
      </c>
      <c r="E1818">
        <v>5308</v>
      </c>
      <c r="F1818">
        <v>1</v>
      </c>
      <c r="G1818">
        <v>0</v>
      </c>
      <c r="H1818">
        <v>0</v>
      </c>
      <c r="I1818" s="15">
        <v>45125</v>
      </c>
      <c r="J1818" s="11">
        <v>45125</v>
      </c>
      <c r="K1818">
        <v>3</v>
      </c>
      <c r="L1818" t="s">
        <v>400</v>
      </c>
      <c r="M1818" t="s">
        <v>39</v>
      </c>
      <c r="N1818" t="s">
        <v>16</v>
      </c>
      <c r="O1818">
        <v>6434</v>
      </c>
      <c r="P1818" t="s">
        <v>21</v>
      </c>
      <c r="Q1818">
        <v>1126</v>
      </c>
      <c r="R1818" s="16">
        <f>delivered_orders_table[[#This Row],[price]]*delivered_orders_table[[#This Row],[quantity]]</f>
        <v>6434</v>
      </c>
      <c r="V1818">
        <v>17452</v>
      </c>
    </row>
    <row r="1819" spans="1:22" hidden="1" x14ac:dyDescent="0.3">
      <c r="A1819">
        <v>71045700</v>
      </c>
      <c r="B1819">
        <v>671858</v>
      </c>
      <c r="C1819">
        <v>577934</v>
      </c>
      <c r="D1819">
        <v>15627</v>
      </c>
      <c r="E1819">
        <v>5308</v>
      </c>
      <c r="F1819">
        <v>1</v>
      </c>
      <c r="G1819">
        <v>2344.0500000000002</v>
      </c>
      <c r="H1819">
        <v>15</v>
      </c>
      <c r="I1819" s="15">
        <v>45107</v>
      </c>
      <c r="J1819" s="11">
        <v>45107</v>
      </c>
      <c r="K1819">
        <v>4</v>
      </c>
      <c r="L1819" t="s">
        <v>284</v>
      </c>
      <c r="M1819" t="s">
        <v>39</v>
      </c>
      <c r="N1819" t="s">
        <v>15</v>
      </c>
      <c r="O1819">
        <v>13282.95</v>
      </c>
      <c r="P1819" t="s">
        <v>23</v>
      </c>
      <c r="Q1819">
        <v>7974.95</v>
      </c>
      <c r="R1819" s="16">
        <f>delivered_orders_table[[#This Row],[price]]*delivered_orders_table[[#This Row],[quantity]]</f>
        <v>15627</v>
      </c>
      <c r="V1819">
        <v>28968</v>
      </c>
    </row>
    <row r="1820" spans="1:22" hidden="1" x14ac:dyDescent="0.3">
      <c r="A1820">
        <v>95132217</v>
      </c>
      <c r="B1820">
        <v>671858</v>
      </c>
      <c r="C1820">
        <v>560857</v>
      </c>
      <c r="D1820">
        <v>9125</v>
      </c>
      <c r="E1820">
        <v>5308</v>
      </c>
      <c r="F1820">
        <v>1</v>
      </c>
      <c r="G1820">
        <v>0</v>
      </c>
      <c r="H1820">
        <v>0</v>
      </c>
      <c r="I1820" s="15">
        <v>45111</v>
      </c>
      <c r="J1820" s="11">
        <v>45111</v>
      </c>
      <c r="K1820">
        <v>4</v>
      </c>
      <c r="L1820" t="s">
        <v>285</v>
      </c>
      <c r="M1820" t="s">
        <v>39</v>
      </c>
      <c r="N1820" t="s">
        <v>17</v>
      </c>
      <c r="O1820">
        <v>9125</v>
      </c>
      <c r="P1820" t="s">
        <v>20</v>
      </c>
      <c r="Q1820">
        <v>3817</v>
      </c>
      <c r="R1820" s="16">
        <f>delivered_orders_table[[#This Row],[price]]*delivered_orders_table[[#This Row],[quantity]]</f>
        <v>9125</v>
      </c>
      <c r="V1820">
        <v>5308</v>
      </c>
    </row>
    <row r="1821" spans="1:22" hidden="1" x14ac:dyDescent="0.3">
      <c r="A1821">
        <v>85500790</v>
      </c>
      <c r="B1821">
        <v>191161</v>
      </c>
      <c r="C1821">
        <v>324138</v>
      </c>
      <c r="D1821">
        <v>5638</v>
      </c>
      <c r="E1821">
        <v>2243</v>
      </c>
      <c r="F1821">
        <v>1</v>
      </c>
      <c r="G1821">
        <v>0</v>
      </c>
      <c r="H1821">
        <v>0</v>
      </c>
      <c r="I1821" s="15">
        <v>45118</v>
      </c>
      <c r="J1821" s="11">
        <v>45118</v>
      </c>
      <c r="K1821">
        <v>7</v>
      </c>
      <c r="L1821" t="s">
        <v>298</v>
      </c>
      <c r="M1821" t="s">
        <v>39</v>
      </c>
      <c r="N1821" t="s">
        <v>18</v>
      </c>
      <c r="O1821">
        <v>5638</v>
      </c>
      <c r="P1821" t="s">
        <v>22</v>
      </c>
      <c r="Q1821">
        <v>3395</v>
      </c>
      <c r="R1821" s="16">
        <f>delivered_orders_table[[#This Row],[price]]*delivered_orders_table[[#This Row],[quantity]]</f>
        <v>5638</v>
      </c>
      <c r="V1821">
        <v>14061</v>
      </c>
    </row>
    <row r="1822" spans="1:22" hidden="1" x14ac:dyDescent="0.3">
      <c r="A1822">
        <v>43635675</v>
      </c>
      <c r="B1822">
        <v>191161</v>
      </c>
      <c r="C1822">
        <v>583041</v>
      </c>
      <c r="D1822">
        <v>13970</v>
      </c>
      <c r="E1822">
        <v>2243</v>
      </c>
      <c r="F1822">
        <v>1</v>
      </c>
      <c r="G1822">
        <v>698.5</v>
      </c>
      <c r="H1822">
        <v>5</v>
      </c>
      <c r="I1822" s="15">
        <v>45125</v>
      </c>
      <c r="J1822" s="11">
        <v>45125</v>
      </c>
      <c r="K1822">
        <v>5</v>
      </c>
      <c r="L1822" t="s">
        <v>520</v>
      </c>
      <c r="M1822" t="s">
        <v>39</v>
      </c>
      <c r="N1822" t="s">
        <v>15</v>
      </c>
      <c r="O1822">
        <v>13271.5</v>
      </c>
      <c r="P1822" t="s">
        <v>22</v>
      </c>
      <c r="Q1822">
        <v>11028.5</v>
      </c>
      <c r="R1822" s="16">
        <f>delivered_orders_table[[#This Row],[price]]*delivered_orders_table[[#This Row],[quantity]]</f>
        <v>13970</v>
      </c>
      <c r="V1822">
        <v>3018</v>
      </c>
    </row>
    <row r="1823" spans="1:22" hidden="1" x14ac:dyDescent="0.3">
      <c r="A1823">
        <v>23891786</v>
      </c>
      <c r="B1823">
        <v>191161</v>
      </c>
      <c r="C1823">
        <v>471222</v>
      </c>
      <c r="D1823">
        <v>8530</v>
      </c>
      <c r="E1823">
        <v>2243</v>
      </c>
      <c r="F1823">
        <v>3</v>
      </c>
      <c r="G1823">
        <v>0</v>
      </c>
      <c r="H1823">
        <v>0</v>
      </c>
      <c r="I1823" s="15">
        <v>45125</v>
      </c>
      <c r="J1823" s="11">
        <v>45125</v>
      </c>
      <c r="K1823">
        <v>6</v>
      </c>
      <c r="L1823" t="s">
        <v>487</v>
      </c>
      <c r="M1823" t="s">
        <v>39</v>
      </c>
      <c r="N1823" t="s">
        <v>15</v>
      </c>
      <c r="O1823">
        <v>25590</v>
      </c>
      <c r="P1823" t="s">
        <v>20</v>
      </c>
      <c r="Q1823">
        <v>18861</v>
      </c>
      <c r="R1823" s="16">
        <f>delivered_orders_table[[#This Row],[price]]*delivered_orders_table[[#This Row],[quantity]]</f>
        <v>25590</v>
      </c>
      <c r="V1823">
        <v>3345</v>
      </c>
    </row>
    <row r="1824" spans="1:22" hidden="1" x14ac:dyDescent="0.3">
      <c r="A1824">
        <v>86010330</v>
      </c>
      <c r="B1824">
        <v>191161</v>
      </c>
      <c r="C1824">
        <v>315830</v>
      </c>
      <c r="D1824">
        <v>4261</v>
      </c>
      <c r="E1824">
        <v>2243</v>
      </c>
      <c r="F1824">
        <v>1</v>
      </c>
      <c r="G1824">
        <v>0</v>
      </c>
      <c r="H1824">
        <v>0</v>
      </c>
      <c r="I1824" s="15">
        <v>45109</v>
      </c>
      <c r="J1824" s="11">
        <v>45109</v>
      </c>
      <c r="K1824">
        <v>1</v>
      </c>
      <c r="L1824" t="s">
        <v>536</v>
      </c>
      <c r="M1824" t="s">
        <v>39</v>
      </c>
      <c r="N1824" t="s">
        <v>17</v>
      </c>
      <c r="O1824">
        <v>4261</v>
      </c>
      <c r="P1824" t="s">
        <v>20</v>
      </c>
      <c r="Q1824">
        <v>2018</v>
      </c>
      <c r="R1824" s="16">
        <f>delivered_orders_table[[#This Row],[price]]*delivered_orders_table[[#This Row],[quantity]]</f>
        <v>4261</v>
      </c>
      <c r="V1824">
        <v>16196</v>
      </c>
    </row>
    <row r="1825" spans="1:22" hidden="1" x14ac:dyDescent="0.3">
      <c r="A1825">
        <v>30486849</v>
      </c>
      <c r="B1825">
        <v>191161</v>
      </c>
      <c r="C1825">
        <v>895650</v>
      </c>
      <c r="D1825">
        <v>19095</v>
      </c>
      <c r="E1825">
        <v>2243</v>
      </c>
      <c r="F1825">
        <v>4</v>
      </c>
      <c r="G1825">
        <v>0</v>
      </c>
      <c r="H1825">
        <v>0</v>
      </c>
      <c r="I1825" s="15">
        <v>45125</v>
      </c>
      <c r="J1825" s="11">
        <v>45125</v>
      </c>
      <c r="K1825">
        <v>4</v>
      </c>
      <c r="L1825" t="s">
        <v>96</v>
      </c>
      <c r="M1825" t="s">
        <v>39</v>
      </c>
      <c r="N1825" t="s">
        <v>15</v>
      </c>
      <c r="O1825">
        <v>76380</v>
      </c>
      <c r="P1825" t="s">
        <v>20</v>
      </c>
      <c r="Q1825">
        <v>67408</v>
      </c>
      <c r="R1825" s="16">
        <f>delivered_orders_table[[#This Row],[price]]*delivered_orders_table[[#This Row],[quantity]]</f>
        <v>76380</v>
      </c>
      <c r="V1825">
        <v>17298</v>
      </c>
    </row>
    <row r="1826" spans="1:22" hidden="1" x14ac:dyDescent="0.3">
      <c r="A1826">
        <v>73900135</v>
      </c>
      <c r="B1826">
        <v>191161</v>
      </c>
      <c r="C1826">
        <v>217094</v>
      </c>
      <c r="D1826">
        <v>16047</v>
      </c>
      <c r="E1826">
        <v>2243</v>
      </c>
      <c r="F1826">
        <v>1</v>
      </c>
      <c r="G1826">
        <v>0</v>
      </c>
      <c r="H1826">
        <v>0</v>
      </c>
      <c r="I1826" s="15">
        <v>45128</v>
      </c>
      <c r="J1826" s="11">
        <v>45128</v>
      </c>
      <c r="K1826">
        <v>4</v>
      </c>
      <c r="L1826" t="s">
        <v>357</v>
      </c>
      <c r="M1826" t="s">
        <v>39</v>
      </c>
      <c r="N1826" t="s">
        <v>15</v>
      </c>
      <c r="O1826">
        <v>16047</v>
      </c>
      <c r="P1826" t="s">
        <v>21</v>
      </c>
      <c r="Q1826">
        <v>13804</v>
      </c>
      <c r="R1826" s="16">
        <f>delivered_orders_table[[#This Row],[price]]*delivered_orders_table[[#This Row],[quantity]]</f>
        <v>16047</v>
      </c>
      <c r="V1826">
        <v>6783</v>
      </c>
    </row>
    <row r="1827" spans="1:22" hidden="1" x14ac:dyDescent="0.3">
      <c r="A1827">
        <v>52550733</v>
      </c>
      <c r="B1827">
        <v>719176</v>
      </c>
      <c r="C1827">
        <v>908029</v>
      </c>
      <c r="D1827">
        <v>656</v>
      </c>
      <c r="E1827">
        <v>819</v>
      </c>
      <c r="F1827">
        <v>1</v>
      </c>
      <c r="G1827">
        <v>0</v>
      </c>
      <c r="H1827">
        <v>0</v>
      </c>
      <c r="I1827" s="15">
        <v>45103</v>
      </c>
      <c r="J1827" s="11">
        <v>45103</v>
      </c>
      <c r="K1827">
        <v>6</v>
      </c>
      <c r="L1827" t="s">
        <v>173</v>
      </c>
      <c r="M1827" t="s">
        <v>39</v>
      </c>
      <c r="N1827" t="s">
        <v>15</v>
      </c>
      <c r="O1827">
        <v>656</v>
      </c>
      <c r="P1827" t="s">
        <v>20</v>
      </c>
      <c r="Q1827">
        <v>-163</v>
      </c>
      <c r="R1827" s="16">
        <f>delivered_orders_table[[#This Row],[price]]*delivered_orders_table[[#This Row],[quantity]]</f>
        <v>656</v>
      </c>
      <c r="V1827">
        <v>46360</v>
      </c>
    </row>
    <row r="1828" spans="1:22" hidden="1" x14ac:dyDescent="0.3">
      <c r="A1828">
        <v>47405107</v>
      </c>
      <c r="B1828">
        <v>719176</v>
      </c>
      <c r="C1828">
        <v>472427</v>
      </c>
      <c r="D1828">
        <v>529</v>
      </c>
      <c r="E1828">
        <v>819</v>
      </c>
      <c r="F1828">
        <v>1</v>
      </c>
      <c r="G1828">
        <v>0</v>
      </c>
      <c r="H1828">
        <v>0</v>
      </c>
      <c r="I1828" s="15">
        <v>45118</v>
      </c>
      <c r="J1828" s="11">
        <v>45118</v>
      </c>
      <c r="K1828">
        <v>1</v>
      </c>
      <c r="L1828" t="s">
        <v>154</v>
      </c>
      <c r="M1828" t="s">
        <v>39</v>
      </c>
      <c r="N1828" t="s">
        <v>18</v>
      </c>
      <c r="O1828">
        <v>529</v>
      </c>
      <c r="P1828" t="s">
        <v>23</v>
      </c>
      <c r="Q1828">
        <v>-290</v>
      </c>
      <c r="R1828" s="16">
        <f>delivered_orders_table[[#This Row],[price]]*delivered_orders_table[[#This Row],[quantity]]</f>
        <v>529</v>
      </c>
      <c r="V1828">
        <v>9944</v>
      </c>
    </row>
    <row r="1829" spans="1:22" hidden="1" x14ac:dyDescent="0.3">
      <c r="A1829">
        <v>89680504</v>
      </c>
      <c r="B1829">
        <v>719176</v>
      </c>
      <c r="C1829">
        <v>809231</v>
      </c>
      <c r="D1829">
        <v>3458</v>
      </c>
      <c r="E1829">
        <v>819</v>
      </c>
      <c r="F1829">
        <v>1</v>
      </c>
      <c r="G1829">
        <v>0</v>
      </c>
      <c r="H1829">
        <v>0</v>
      </c>
      <c r="I1829" s="15">
        <v>45116</v>
      </c>
      <c r="J1829" s="11">
        <v>45116</v>
      </c>
      <c r="K1829">
        <v>3</v>
      </c>
      <c r="L1829" t="s">
        <v>154</v>
      </c>
      <c r="M1829" t="s">
        <v>39</v>
      </c>
      <c r="N1829" t="s">
        <v>15</v>
      </c>
      <c r="O1829">
        <v>3458</v>
      </c>
      <c r="P1829" t="s">
        <v>20</v>
      </c>
      <c r="Q1829">
        <v>2639</v>
      </c>
      <c r="R1829" s="16">
        <f>delivered_orders_table[[#This Row],[price]]*delivered_orders_table[[#This Row],[quantity]]</f>
        <v>3458</v>
      </c>
      <c r="V1829">
        <v>18254</v>
      </c>
    </row>
    <row r="1830" spans="1:22" hidden="1" x14ac:dyDescent="0.3">
      <c r="A1830">
        <v>95831286</v>
      </c>
      <c r="B1830">
        <v>719176</v>
      </c>
      <c r="C1830">
        <v>769097</v>
      </c>
      <c r="D1830">
        <v>7969</v>
      </c>
      <c r="E1830">
        <v>819</v>
      </c>
      <c r="F1830">
        <v>1</v>
      </c>
      <c r="G1830">
        <v>0</v>
      </c>
      <c r="H1830">
        <v>0</v>
      </c>
      <c r="I1830" s="15">
        <v>45131</v>
      </c>
      <c r="J1830" s="11">
        <v>45131</v>
      </c>
      <c r="K1830">
        <v>5</v>
      </c>
      <c r="L1830" t="s">
        <v>191</v>
      </c>
      <c r="M1830" t="s">
        <v>39</v>
      </c>
      <c r="N1830" t="s">
        <v>152</v>
      </c>
      <c r="O1830">
        <v>7969</v>
      </c>
      <c r="P1830" t="s">
        <v>23</v>
      </c>
      <c r="Q1830">
        <v>7150</v>
      </c>
      <c r="R1830" s="16">
        <f>delivered_orders_table[[#This Row],[price]]*delivered_orders_table[[#This Row],[quantity]]</f>
        <v>7969</v>
      </c>
      <c r="V1830">
        <v>75740</v>
      </c>
    </row>
    <row r="1831" spans="1:22" hidden="1" x14ac:dyDescent="0.3">
      <c r="A1831">
        <v>36619372</v>
      </c>
      <c r="B1831">
        <v>719176</v>
      </c>
      <c r="C1831">
        <v>784572</v>
      </c>
      <c r="D1831">
        <v>4133</v>
      </c>
      <c r="E1831">
        <v>819</v>
      </c>
      <c r="F1831">
        <v>2</v>
      </c>
      <c r="G1831">
        <v>0</v>
      </c>
      <c r="H1831">
        <v>0</v>
      </c>
      <c r="I1831" s="15">
        <v>45131</v>
      </c>
      <c r="J1831" s="11">
        <v>45131</v>
      </c>
      <c r="K1831">
        <v>5</v>
      </c>
      <c r="L1831" t="s">
        <v>191</v>
      </c>
      <c r="M1831" t="s">
        <v>39</v>
      </c>
      <c r="N1831" t="s">
        <v>15</v>
      </c>
      <c r="O1831">
        <v>8266</v>
      </c>
      <c r="P1831" t="s">
        <v>22</v>
      </c>
      <c r="Q1831">
        <v>6628</v>
      </c>
      <c r="R1831" s="16">
        <f>delivered_orders_table[[#This Row],[price]]*delivered_orders_table[[#This Row],[quantity]]</f>
        <v>8266</v>
      </c>
      <c r="V1831">
        <v>12818</v>
      </c>
    </row>
    <row r="1832" spans="1:22" hidden="1" x14ac:dyDescent="0.3">
      <c r="A1832">
        <v>93394260</v>
      </c>
      <c r="B1832">
        <v>719176</v>
      </c>
      <c r="C1832">
        <v>775074</v>
      </c>
      <c r="D1832">
        <v>3715</v>
      </c>
      <c r="E1832">
        <v>819</v>
      </c>
      <c r="F1832">
        <v>2</v>
      </c>
      <c r="G1832">
        <v>0</v>
      </c>
      <c r="H1832">
        <v>0</v>
      </c>
      <c r="I1832" s="15">
        <v>45124</v>
      </c>
      <c r="J1832" s="11">
        <v>45124</v>
      </c>
      <c r="K1832">
        <v>4</v>
      </c>
      <c r="L1832" t="s">
        <v>400</v>
      </c>
      <c r="M1832" t="s">
        <v>39</v>
      </c>
      <c r="N1832" t="s">
        <v>18</v>
      </c>
      <c r="O1832">
        <v>7430</v>
      </c>
      <c r="P1832" t="s">
        <v>22</v>
      </c>
      <c r="Q1832">
        <v>5792</v>
      </c>
      <c r="R1832" s="16">
        <f>delivered_orders_table[[#This Row],[price]]*delivered_orders_table[[#This Row],[quantity]]</f>
        <v>7430</v>
      </c>
      <c r="V1832">
        <v>29890</v>
      </c>
    </row>
    <row r="1833" spans="1:22" hidden="1" x14ac:dyDescent="0.3">
      <c r="A1833">
        <v>48508907</v>
      </c>
      <c r="B1833">
        <v>719176</v>
      </c>
      <c r="C1833">
        <v>867830</v>
      </c>
      <c r="D1833">
        <v>8441</v>
      </c>
      <c r="E1833">
        <v>819</v>
      </c>
      <c r="F1833">
        <v>2</v>
      </c>
      <c r="G1833">
        <v>844.1</v>
      </c>
      <c r="H1833">
        <v>5</v>
      </c>
      <c r="I1833" s="15">
        <v>45124</v>
      </c>
      <c r="J1833" s="11">
        <v>45124</v>
      </c>
      <c r="K1833">
        <v>4</v>
      </c>
      <c r="L1833" t="s">
        <v>400</v>
      </c>
      <c r="M1833" t="s">
        <v>39</v>
      </c>
      <c r="N1833" t="s">
        <v>16</v>
      </c>
      <c r="O1833">
        <v>16037.9</v>
      </c>
      <c r="P1833" t="s">
        <v>21</v>
      </c>
      <c r="Q1833">
        <v>14399.9</v>
      </c>
      <c r="R1833" s="16">
        <f>delivered_orders_table[[#This Row],[price]]*delivered_orders_table[[#This Row],[quantity]]</f>
        <v>16882</v>
      </c>
      <c r="V1833">
        <v>7687</v>
      </c>
    </row>
    <row r="1834" spans="1:22" hidden="1" x14ac:dyDescent="0.3">
      <c r="A1834">
        <v>21945758</v>
      </c>
      <c r="B1834">
        <v>872246</v>
      </c>
      <c r="C1834">
        <v>420800</v>
      </c>
      <c r="D1834">
        <v>7317</v>
      </c>
      <c r="E1834">
        <v>8679</v>
      </c>
      <c r="F1834">
        <v>1</v>
      </c>
      <c r="G1834">
        <v>1097.55</v>
      </c>
      <c r="H1834">
        <v>15</v>
      </c>
      <c r="I1834" s="15">
        <v>45107</v>
      </c>
      <c r="J1834" s="11">
        <v>45107</v>
      </c>
      <c r="K1834">
        <v>7</v>
      </c>
      <c r="L1834" t="s">
        <v>153</v>
      </c>
      <c r="M1834" t="s">
        <v>39</v>
      </c>
      <c r="N1834" t="s">
        <v>15</v>
      </c>
      <c r="O1834">
        <v>6219.45</v>
      </c>
      <c r="P1834" t="s">
        <v>20</v>
      </c>
      <c r="Q1834">
        <v>-2459.5500000000002</v>
      </c>
      <c r="R1834" s="16">
        <f>delivered_orders_table[[#This Row],[price]]*delivered_orders_table[[#This Row],[quantity]]</f>
        <v>7317</v>
      </c>
      <c r="V1834">
        <v>4785</v>
      </c>
    </row>
    <row r="1835" spans="1:22" hidden="1" x14ac:dyDescent="0.3">
      <c r="A1835">
        <v>66213840</v>
      </c>
      <c r="B1835">
        <v>872246</v>
      </c>
      <c r="C1835">
        <v>383017</v>
      </c>
      <c r="D1835">
        <v>16070</v>
      </c>
      <c r="E1835">
        <v>8679</v>
      </c>
      <c r="F1835">
        <v>1</v>
      </c>
      <c r="G1835">
        <v>803.5</v>
      </c>
      <c r="H1835">
        <v>5</v>
      </c>
      <c r="I1835" s="15">
        <v>45106</v>
      </c>
      <c r="J1835" s="11">
        <v>45106</v>
      </c>
      <c r="K1835">
        <v>4</v>
      </c>
      <c r="L1835" t="s">
        <v>536</v>
      </c>
      <c r="M1835" t="s">
        <v>39</v>
      </c>
      <c r="N1835" t="s">
        <v>15</v>
      </c>
      <c r="O1835">
        <v>15266.5</v>
      </c>
      <c r="P1835" t="s">
        <v>20</v>
      </c>
      <c r="Q1835">
        <v>6587.5</v>
      </c>
      <c r="R1835" s="16">
        <f>delivered_orders_table[[#This Row],[price]]*delivered_orders_table[[#This Row],[quantity]]</f>
        <v>16070</v>
      </c>
      <c r="V1835">
        <v>58437</v>
      </c>
    </row>
    <row r="1836" spans="1:22" hidden="1" x14ac:dyDescent="0.3">
      <c r="A1836">
        <v>32130289</v>
      </c>
      <c r="B1836">
        <v>872246</v>
      </c>
      <c r="C1836">
        <v>985290</v>
      </c>
      <c r="D1836">
        <v>13500</v>
      </c>
      <c r="E1836">
        <v>8679</v>
      </c>
      <c r="F1836">
        <v>1</v>
      </c>
      <c r="G1836">
        <v>0</v>
      </c>
      <c r="H1836">
        <v>0</v>
      </c>
      <c r="I1836" s="15">
        <v>45105</v>
      </c>
      <c r="J1836" s="11">
        <v>45105</v>
      </c>
      <c r="K1836">
        <v>4</v>
      </c>
      <c r="L1836" t="s">
        <v>173</v>
      </c>
      <c r="M1836" t="s">
        <v>39</v>
      </c>
      <c r="N1836" t="s">
        <v>16</v>
      </c>
      <c r="O1836">
        <v>13500</v>
      </c>
      <c r="P1836" t="s">
        <v>20</v>
      </c>
      <c r="Q1836">
        <v>4821</v>
      </c>
      <c r="R1836" s="16">
        <f>delivered_orders_table[[#This Row],[price]]*delivered_orders_table[[#This Row],[quantity]]</f>
        <v>13500</v>
      </c>
      <c r="V1836">
        <v>13487</v>
      </c>
    </row>
    <row r="1837" spans="1:22" hidden="1" x14ac:dyDescent="0.3">
      <c r="A1837">
        <v>28876833</v>
      </c>
      <c r="B1837">
        <v>872246</v>
      </c>
      <c r="C1837">
        <v>356826</v>
      </c>
      <c r="D1837">
        <v>17182</v>
      </c>
      <c r="E1837">
        <v>8679</v>
      </c>
      <c r="F1837">
        <v>1</v>
      </c>
      <c r="G1837">
        <v>0</v>
      </c>
      <c r="H1837">
        <v>0</v>
      </c>
      <c r="I1837" s="15">
        <v>45114</v>
      </c>
      <c r="J1837" s="11">
        <v>45114</v>
      </c>
      <c r="K1837">
        <v>3</v>
      </c>
      <c r="L1837" t="s">
        <v>304</v>
      </c>
      <c r="M1837" t="s">
        <v>39</v>
      </c>
      <c r="N1837" t="s">
        <v>15</v>
      </c>
      <c r="O1837">
        <v>17182</v>
      </c>
      <c r="P1837" t="s">
        <v>23</v>
      </c>
      <c r="Q1837">
        <v>8503</v>
      </c>
      <c r="R1837" s="16">
        <f>delivered_orders_table[[#This Row],[price]]*delivered_orders_table[[#This Row],[quantity]]</f>
        <v>17182</v>
      </c>
      <c r="V1837">
        <v>20932</v>
      </c>
    </row>
    <row r="1838" spans="1:22" hidden="1" x14ac:dyDescent="0.3">
      <c r="A1838">
        <v>76588957</v>
      </c>
      <c r="B1838">
        <v>872246</v>
      </c>
      <c r="C1838">
        <v>686208</v>
      </c>
      <c r="D1838">
        <v>10964</v>
      </c>
      <c r="E1838">
        <v>8679</v>
      </c>
      <c r="F1838">
        <v>1</v>
      </c>
      <c r="G1838">
        <v>0</v>
      </c>
      <c r="H1838">
        <v>0</v>
      </c>
      <c r="I1838" s="15">
        <v>45118</v>
      </c>
      <c r="J1838" s="11">
        <v>45118</v>
      </c>
      <c r="K1838">
        <v>4</v>
      </c>
      <c r="L1838" t="s">
        <v>396</v>
      </c>
      <c r="M1838" t="s">
        <v>39</v>
      </c>
      <c r="N1838" t="s">
        <v>15</v>
      </c>
      <c r="O1838">
        <v>10964</v>
      </c>
      <c r="P1838" t="s">
        <v>22</v>
      </c>
      <c r="Q1838">
        <v>2285</v>
      </c>
      <c r="R1838" s="16">
        <f>delivered_orders_table[[#This Row],[price]]*delivered_orders_table[[#This Row],[quantity]]</f>
        <v>10964</v>
      </c>
      <c r="V1838">
        <v>8717</v>
      </c>
    </row>
    <row r="1839" spans="1:22" hidden="1" x14ac:dyDescent="0.3">
      <c r="A1839">
        <v>37765262</v>
      </c>
      <c r="B1839">
        <v>872246</v>
      </c>
      <c r="C1839">
        <v>891423</v>
      </c>
      <c r="D1839">
        <v>13320</v>
      </c>
      <c r="E1839">
        <v>8679</v>
      </c>
      <c r="F1839">
        <v>1</v>
      </c>
      <c r="G1839">
        <v>666</v>
      </c>
      <c r="H1839">
        <v>5</v>
      </c>
      <c r="I1839" s="15">
        <v>45108</v>
      </c>
      <c r="J1839" s="11">
        <v>45108</v>
      </c>
      <c r="K1839">
        <v>6</v>
      </c>
      <c r="L1839" t="s">
        <v>153</v>
      </c>
      <c r="M1839" t="s">
        <v>39</v>
      </c>
      <c r="N1839" t="s">
        <v>15</v>
      </c>
      <c r="O1839">
        <v>12654</v>
      </c>
      <c r="P1839" t="s">
        <v>22</v>
      </c>
      <c r="Q1839">
        <v>3975</v>
      </c>
      <c r="R1839" s="16">
        <f>delivered_orders_table[[#This Row],[price]]*delivered_orders_table[[#This Row],[quantity]]</f>
        <v>13320</v>
      </c>
      <c r="V1839">
        <v>2312</v>
      </c>
    </row>
    <row r="1840" spans="1:22" hidden="1" x14ac:dyDescent="0.3">
      <c r="A1840">
        <v>23948820</v>
      </c>
      <c r="B1840">
        <v>809570</v>
      </c>
      <c r="C1840">
        <v>727611</v>
      </c>
      <c r="D1840">
        <v>11139</v>
      </c>
      <c r="E1840">
        <v>10780</v>
      </c>
      <c r="F1840">
        <v>1</v>
      </c>
      <c r="G1840">
        <v>1670.85</v>
      </c>
      <c r="H1840">
        <v>15</v>
      </c>
      <c r="I1840" s="15">
        <v>45110</v>
      </c>
      <c r="J1840" s="11">
        <v>45110</v>
      </c>
      <c r="K1840">
        <v>7</v>
      </c>
      <c r="L1840" t="s">
        <v>304</v>
      </c>
      <c r="M1840" t="s">
        <v>39</v>
      </c>
      <c r="N1840" t="s">
        <v>17</v>
      </c>
      <c r="O1840">
        <v>9468.15</v>
      </c>
      <c r="P1840" t="s">
        <v>22</v>
      </c>
      <c r="Q1840">
        <v>-1311.85</v>
      </c>
      <c r="R1840" s="16">
        <f>delivered_orders_table[[#This Row],[price]]*delivered_orders_table[[#This Row],[quantity]]</f>
        <v>11139</v>
      </c>
      <c r="V1840">
        <v>9258</v>
      </c>
    </row>
    <row r="1841" spans="1:22" hidden="1" x14ac:dyDescent="0.3">
      <c r="A1841">
        <v>39762393</v>
      </c>
      <c r="B1841">
        <v>809570</v>
      </c>
      <c r="C1841">
        <v>440341</v>
      </c>
      <c r="D1841">
        <v>10975</v>
      </c>
      <c r="E1841">
        <v>10780</v>
      </c>
      <c r="F1841">
        <v>2</v>
      </c>
      <c r="G1841">
        <v>0</v>
      </c>
      <c r="H1841">
        <v>0</v>
      </c>
      <c r="I1841" s="15">
        <v>45125</v>
      </c>
      <c r="J1841" s="11">
        <v>45125</v>
      </c>
      <c r="K1841">
        <v>5</v>
      </c>
      <c r="L1841" t="s">
        <v>520</v>
      </c>
      <c r="M1841" t="s">
        <v>39</v>
      </c>
      <c r="N1841" t="s">
        <v>17</v>
      </c>
      <c r="O1841">
        <v>21950</v>
      </c>
      <c r="P1841" t="s">
        <v>22</v>
      </c>
      <c r="Q1841">
        <v>390</v>
      </c>
      <c r="R1841" s="16">
        <f>delivered_orders_table[[#This Row],[price]]*delivered_orders_table[[#This Row],[quantity]]</f>
        <v>21950</v>
      </c>
      <c r="V1841">
        <v>5571</v>
      </c>
    </row>
    <row r="1842" spans="1:22" hidden="1" x14ac:dyDescent="0.3">
      <c r="A1842">
        <v>68205561</v>
      </c>
      <c r="B1842">
        <v>809570</v>
      </c>
      <c r="C1842">
        <v>940951</v>
      </c>
      <c r="D1842">
        <v>5554</v>
      </c>
      <c r="E1842">
        <v>10780</v>
      </c>
      <c r="F1842">
        <v>1</v>
      </c>
      <c r="G1842">
        <v>0</v>
      </c>
      <c r="H1842">
        <v>0</v>
      </c>
      <c r="I1842" s="15">
        <v>45129</v>
      </c>
      <c r="J1842" s="11">
        <v>45129</v>
      </c>
      <c r="K1842">
        <v>4</v>
      </c>
      <c r="L1842" t="s">
        <v>358</v>
      </c>
      <c r="M1842" t="s">
        <v>39</v>
      </c>
      <c r="N1842" t="s">
        <v>15</v>
      </c>
      <c r="O1842">
        <v>5554</v>
      </c>
      <c r="P1842" t="s">
        <v>20</v>
      </c>
      <c r="Q1842">
        <v>-5226</v>
      </c>
      <c r="R1842" s="16">
        <f>delivered_orders_table[[#This Row],[price]]*delivered_orders_table[[#This Row],[quantity]]</f>
        <v>5554</v>
      </c>
      <c r="V1842">
        <v>8845</v>
      </c>
    </row>
    <row r="1843" spans="1:22" hidden="1" x14ac:dyDescent="0.3">
      <c r="A1843">
        <v>23182514</v>
      </c>
      <c r="B1843">
        <v>809570</v>
      </c>
      <c r="C1843">
        <v>442397</v>
      </c>
      <c r="D1843">
        <v>7419</v>
      </c>
      <c r="E1843">
        <v>10780</v>
      </c>
      <c r="F1843">
        <v>1</v>
      </c>
      <c r="G1843">
        <v>1112.8499999999999</v>
      </c>
      <c r="H1843">
        <v>15</v>
      </c>
      <c r="I1843" s="15">
        <v>45110</v>
      </c>
      <c r="J1843" s="11">
        <v>45110</v>
      </c>
      <c r="K1843">
        <v>7</v>
      </c>
      <c r="L1843" t="s">
        <v>304</v>
      </c>
      <c r="M1843" t="s">
        <v>39</v>
      </c>
      <c r="N1843" t="s">
        <v>15</v>
      </c>
      <c r="O1843">
        <v>6306.15</v>
      </c>
      <c r="P1843" t="s">
        <v>22</v>
      </c>
      <c r="Q1843">
        <v>-4473.8500000000004</v>
      </c>
      <c r="R1843" s="16">
        <f>delivered_orders_table[[#This Row],[price]]*delivered_orders_table[[#This Row],[quantity]]</f>
        <v>7419</v>
      </c>
      <c r="V1843">
        <v>11196</v>
      </c>
    </row>
    <row r="1844" spans="1:22" hidden="1" x14ac:dyDescent="0.3">
      <c r="A1844">
        <v>48398732</v>
      </c>
      <c r="B1844">
        <v>809570</v>
      </c>
      <c r="C1844">
        <v>284120</v>
      </c>
      <c r="D1844">
        <v>1640</v>
      </c>
      <c r="E1844">
        <v>10780</v>
      </c>
      <c r="F1844">
        <v>1</v>
      </c>
      <c r="G1844">
        <v>0</v>
      </c>
      <c r="H1844">
        <v>0</v>
      </c>
      <c r="I1844" s="15">
        <v>45122</v>
      </c>
      <c r="J1844" s="11">
        <v>45122</v>
      </c>
      <c r="K1844">
        <v>1</v>
      </c>
      <c r="L1844" t="s">
        <v>293</v>
      </c>
      <c r="M1844" t="s">
        <v>39</v>
      </c>
      <c r="N1844" t="s">
        <v>15</v>
      </c>
      <c r="O1844">
        <v>1640</v>
      </c>
      <c r="P1844" t="s">
        <v>23</v>
      </c>
      <c r="Q1844">
        <v>-9140</v>
      </c>
      <c r="R1844" s="16">
        <f>delivered_orders_table[[#This Row],[price]]*delivered_orders_table[[#This Row],[quantity]]</f>
        <v>1640</v>
      </c>
      <c r="V1844">
        <v>4193</v>
      </c>
    </row>
    <row r="1845" spans="1:22" hidden="1" x14ac:dyDescent="0.3">
      <c r="A1845">
        <v>93251648</v>
      </c>
      <c r="B1845">
        <v>809570</v>
      </c>
      <c r="C1845">
        <v>323224</v>
      </c>
      <c r="D1845">
        <v>9358</v>
      </c>
      <c r="E1845">
        <v>10780</v>
      </c>
      <c r="F1845">
        <v>1</v>
      </c>
      <c r="G1845">
        <v>0</v>
      </c>
      <c r="H1845">
        <v>0</v>
      </c>
      <c r="I1845" s="15">
        <v>45115</v>
      </c>
      <c r="J1845" s="11">
        <v>45115</v>
      </c>
      <c r="K1845">
        <v>1</v>
      </c>
      <c r="L1845" t="s">
        <v>543</v>
      </c>
      <c r="M1845" t="s">
        <v>39</v>
      </c>
      <c r="N1845" t="s">
        <v>18</v>
      </c>
      <c r="O1845">
        <v>9358</v>
      </c>
      <c r="P1845" t="s">
        <v>20</v>
      </c>
      <c r="Q1845">
        <v>-1422</v>
      </c>
      <c r="R1845" s="16">
        <f>delivered_orders_table[[#This Row],[price]]*delivered_orders_table[[#This Row],[quantity]]</f>
        <v>9358</v>
      </c>
      <c r="V1845">
        <v>59664</v>
      </c>
    </row>
    <row r="1846" spans="1:22" hidden="1" x14ac:dyDescent="0.3">
      <c r="A1846">
        <v>93579731</v>
      </c>
      <c r="B1846">
        <v>809570</v>
      </c>
      <c r="C1846">
        <v>975959</v>
      </c>
      <c r="D1846">
        <v>13450</v>
      </c>
      <c r="E1846">
        <v>10780</v>
      </c>
      <c r="F1846">
        <v>1</v>
      </c>
      <c r="G1846">
        <v>0</v>
      </c>
      <c r="H1846">
        <v>0</v>
      </c>
      <c r="I1846" s="15">
        <v>45124</v>
      </c>
      <c r="J1846" s="11">
        <v>45124</v>
      </c>
      <c r="K1846">
        <v>7</v>
      </c>
      <c r="L1846" t="s">
        <v>487</v>
      </c>
      <c r="M1846" t="s">
        <v>39</v>
      </c>
      <c r="N1846" t="s">
        <v>18</v>
      </c>
      <c r="O1846">
        <v>13450</v>
      </c>
      <c r="P1846" t="s">
        <v>21</v>
      </c>
      <c r="Q1846">
        <v>2670</v>
      </c>
      <c r="R1846" s="16">
        <f>delivered_orders_table[[#This Row],[price]]*delivered_orders_table[[#This Row],[quantity]]</f>
        <v>13450</v>
      </c>
      <c r="V1846">
        <v>16641</v>
      </c>
    </row>
    <row r="1847" spans="1:22" hidden="1" x14ac:dyDescent="0.3">
      <c r="A1847">
        <v>17440911</v>
      </c>
      <c r="B1847">
        <v>809570</v>
      </c>
      <c r="C1847">
        <v>611929</v>
      </c>
      <c r="D1847">
        <v>18962</v>
      </c>
      <c r="E1847">
        <v>10780</v>
      </c>
      <c r="F1847">
        <v>3</v>
      </c>
      <c r="G1847">
        <v>0</v>
      </c>
      <c r="H1847">
        <v>0</v>
      </c>
      <c r="I1847" s="15">
        <v>45129</v>
      </c>
      <c r="J1847" s="11">
        <v>45129</v>
      </c>
      <c r="K1847">
        <v>2</v>
      </c>
      <c r="L1847" t="s">
        <v>487</v>
      </c>
      <c r="M1847" t="s">
        <v>39</v>
      </c>
      <c r="N1847" t="s">
        <v>16</v>
      </c>
      <c r="O1847">
        <v>56886</v>
      </c>
      <c r="P1847" t="s">
        <v>22</v>
      </c>
      <c r="Q1847">
        <v>24546</v>
      </c>
      <c r="R1847" s="16">
        <f>delivered_orders_table[[#This Row],[price]]*delivered_orders_table[[#This Row],[quantity]]</f>
        <v>56886</v>
      </c>
      <c r="V1847">
        <v>19729</v>
      </c>
    </row>
    <row r="1848" spans="1:22" hidden="1" x14ac:dyDescent="0.3">
      <c r="A1848">
        <v>11619606</v>
      </c>
      <c r="B1848">
        <v>809570</v>
      </c>
      <c r="C1848">
        <v>729208</v>
      </c>
      <c r="D1848">
        <v>12475</v>
      </c>
      <c r="E1848">
        <v>10780</v>
      </c>
      <c r="F1848">
        <v>2</v>
      </c>
      <c r="G1848">
        <v>2495</v>
      </c>
      <c r="H1848">
        <v>10</v>
      </c>
      <c r="I1848" s="15">
        <v>45121</v>
      </c>
      <c r="J1848" s="11">
        <v>45121</v>
      </c>
      <c r="K1848">
        <v>5</v>
      </c>
      <c r="L1848" t="s">
        <v>397</v>
      </c>
      <c r="M1848" t="s">
        <v>39</v>
      </c>
      <c r="N1848" t="s">
        <v>15</v>
      </c>
      <c r="O1848">
        <v>22455</v>
      </c>
      <c r="P1848" t="s">
        <v>22</v>
      </c>
      <c r="Q1848">
        <v>895</v>
      </c>
      <c r="R1848" s="16">
        <f>delivered_orders_table[[#This Row],[price]]*delivered_orders_table[[#This Row],[quantity]]</f>
        <v>24950</v>
      </c>
      <c r="V1848">
        <v>17503</v>
      </c>
    </row>
    <row r="1849" spans="1:22" hidden="1" x14ac:dyDescent="0.3">
      <c r="A1849">
        <v>66519399</v>
      </c>
      <c r="B1849">
        <v>809570</v>
      </c>
      <c r="C1849">
        <v>451198</v>
      </c>
      <c r="D1849">
        <v>8227</v>
      </c>
      <c r="E1849">
        <v>10780</v>
      </c>
      <c r="F1849">
        <v>1</v>
      </c>
      <c r="G1849">
        <v>0</v>
      </c>
      <c r="H1849">
        <v>0</v>
      </c>
      <c r="I1849" s="15">
        <v>45135</v>
      </c>
      <c r="J1849" s="11">
        <v>45135</v>
      </c>
      <c r="K1849">
        <v>2</v>
      </c>
      <c r="L1849" t="s">
        <v>546</v>
      </c>
      <c r="M1849" t="s">
        <v>39</v>
      </c>
      <c r="N1849" t="s">
        <v>15</v>
      </c>
      <c r="O1849">
        <v>8227</v>
      </c>
      <c r="P1849" t="s">
        <v>21</v>
      </c>
      <c r="Q1849">
        <v>-2553</v>
      </c>
      <c r="R1849" s="16">
        <f>delivered_orders_table[[#This Row],[price]]*delivered_orders_table[[#This Row],[quantity]]</f>
        <v>8227</v>
      </c>
      <c r="V1849">
        <v>23134</v>
      </c>
    </row>
    <row r="1850" spans="1:22" hidden="1" x14ac:dyDescent="0.3">
      <c r="A1850">
        <v>85467972</v>
      </c>
      <c r="B1850">
        <v>877572</v>
      </c>
      <c r="C1850">
        <v>908029</v>
      </c>
      <c r="D1850">
        <v>17992</v>
      </c>
      <c r="E1850">
        <v>5303</v>
      </c>
      <c r="F1850">
        <v>1</v>
      </c>
      <c r="G1850">
        <v>0</v>
      </c>
      <c r="H1850">
        <v>0</v>
      </c>
      <c r="I1850" s="15">
        <v>45114</v>
      </c>
      <c r="J1850" s="11">
        <v>45114</v>
      </c>
      <c r="K1850">
        <v>5</v>
      </c>
      <c r="L1850" t="s">
        <v>154</v>
      </c>
      <c r="M1850" t="s">
        <v>39</v>
      </c>
      <c r="N1850" t="s">
        <v>16</v>
      </c>
      <c r="O1850">
        <v>17992</v>
      </c>
      <c r="P1850" t="s">
        <v>23</v>
      </c>
      <c r="Q1850">
        <v>12689</v>
      </c>
      <c r="R1850" s="16">
        <f>delivered_orders_table[[#This Row],[price]]*delivered_orders_table[[#This Row],[quantity]]</f>
        <v>17992</v>
      </c>
      <c r="V1850">
        <v>14798</v>
      </c>
    </row>
    <row r="1851" spans="1:22" hidden="1" x14ac:dyDescent="0.3">
      <c r="A1851">
        <v>82811973</v>
      </c>
      <c r="B1851">
        <v>877572</v>
      </c>
      <c r="C1851">
        <v>722998</v>
      </c>
      <c r="D1851">
        <v>11503</v>
      </c>
      <c r="E1851">
        <v>5303</v>
      </c>
      <c r="F1851">
        <v>1</v>
      </c>
      <c r="G1851">
        <v>0</v>
      </c>
      <c r="H1851">
        <v>0</v>
      </c>
      <c r="I1851" s="15">
        <v>45124</v>
      </c>
      <c r="J1851" s="11">
        <v>45124</v>
      </c>
      <c r="K1851">
        <v>3</v>
      </c>
      <c r="L1851" t="s">
        <v>95</v>
      </c>
      <c r="M1851" t="s">
        <v>39</v>
      </c>
      <c r="N1851" t="s">
        <v>15</v>
      </c>
      <c r="O1851">
        <v>11503</v>
      </c>
      <c r="P1851" t="s">
        <v>21</v>
      </c>
      <c r="Q1851">
        <v>6200</v>
      </c>
      <c r="R1851" s="16">
        <f>delivered_orders_table[[#This Row],[price]]*delivered_orders_table[[#This Row],[quantity]]</f>
        <v>11503</v>
      </c>
      <c r="V1851">
        <v>47740</v>
      </c>
    </row>
    <row r="1852" spans="1:22" hidden="1" x14ac:dyDescent="0.3">
      <c r="A1852">
        <v>20024377</v>
      </c>
      <c r="B1852">
        <v>877572</v>
      </c>
      <c r="C1852">
        <v>272187</v>
      </c>
      <c r="D1852">
        <v>10630</v>
      </c>
      <c r="E1852">
        <v>5303</v>
      </c>
      <c r="F1852">
        <v>1</v>
      </c>
      <c r="G1852">
        <v>0</v>
      </c>
      <c r="H1852">
        <v>0</v>
      </c>
      <c r="I1852" s="15">
        <v>45109</v>
      </c>
      <c r="J1852" s="11">
        <v>45109</v>
      </c>
      <c r="K1852">
        <v>5</v>
      </c>
      <c r="L1852" t="s">
        <v>153</v>
      </c>
      <c r="M1852" t="s">
        <v>39</v>
      </c>
      <c r="N1852" t="s">
        <v>16</v>
      </c>
      <c r="O1852">
        <v>10630</v>
      </c>
      <c r="P1852" t="s">
        <v>21</v>
      </c>
      <c r="Q1852">
        <v>5327</v>
      </c>
      <c r="R1852" s="16">
        <f>delivered_orders_table[[#This Row],[price]]*delivered_orders_table[[#This Row],[quantity]]</f>
        <v>10630</v>
      </c>
      <c r="V1852">
        <v>12072</v>
      </c>
    </row>
    <row r="1853" spans="1:22" hidden="1" x14ac:dyDescent="0.3">
      <c r="A1853">
        <v>78626154</v>
      </c>
      <c r="B1853">
        <v>877572</v>
      </c>
      <c r="C1853">
        <v>356826</v>
      </c>
      <c r="D1853">
        <v>19585</v>
      </c>
      <c r="E1853">
        <v>5303</v>
      </c>
      <c r="F1853">
        <v>2</v>
      </c>
      <c r="G1853">
        <v>0</v>
      </c>
      <c r="H1853">
        <v>0</v>
      </c>
      <c r="I1853" s="15">
        <v>45110</v>
      </c>
      <c r="J1853" s="11">
        <v>45110</v>
      </c>
      <c r="K1853">
        <v>3</v>
      </c>
      <c r="L1853" t="s">
        <v>478</v>
      </c>
      <c r="M1853" t="s">
        <v>39</v>
      </c>
      <c r="N1853" t="s">
        <v>15</v>
      </c>
      <c r="O1853">
        <v>39170</v>
      </c>
      <c r="P1853" t="s">
        <v>20</v>
      </c>
      <c r="Q1853">
        <v>28564</v>
      </c>
      <c r="R1853" s="16">
        <f>delivered_orders_table[[#This Row],[price]]*delivered_orders_table[[#This Row],[quantity]]</f>
        <v>39170</v>
      </c>
      <c r="V1853">
        <v>5526</v>
      </c>
    </row>
    <row r="1854" spans="1:22" hidden="1" x14ac:dyDescent="0.3">
      <c r="A1854">
        <v>22501261</v>
      </c>
      <c r="B1854">
        <v>877572</v>
      </c>
      <c r="C1854">
        <v>458771</v>
      </c>
      <c r="D1854">
        <v>12685</v>
      </c>
      <c r="E1854">
        <v>5303</v>
      </c>
      <c r="F1854">
        <v>1</v>
      </c>
      <c r="G1854">
        <v>1902.75</v>
      </c>
      <c r="H1854">
        <v>15</v>
      </c>
      <c r="I1854" s="15">
        <v>45135</v>
      </c>
      <c r="J1854" s="11">
        <v>45135</v>
      </c>
      <c r="K1854">
        <v>3</v>
      </c>
      <c r="L1854" t="s">
        <v>369</v>
      </c>
      <c r="M1854" t="s">
        <v>39</v>
      </c>
      <c r="N1854" t="s">
        <v>18</v>
      </c>
      <c r="O1854">
        <v>10782.25</v>
      </c>
      <c r="P1854" t="s">
        <v>23</v>
      </c>
      <c r="Q1854">
        <v>5479.25</v>
      </c>
      <c r="R1854" s="16">
        <f>delivered_orders_table[[#This Row],[price]]*delivered_orders_table[[#This Row],[quantity]]</f>
        <v>12685</v>
      </c>
      <c r="V1854">
        <v>13758</v>
      </c>
    </row>
    <row r="1855" spans="1:22" hidden="1" x14ac:dyDescent="0.3">
      <c r="A1855">
        <v>43096758</v>
      </c>
      <c r="B1855">
        <v>877572</v>
      </c>
      <c r="C1855">
        <v>208721</v>
      </c>
      <c r="D1855">
        <v>15042</v>
      </c>
      <c r="E1855">
        <v>5303</v>
      </c>
      <c r="F1855">
        <v>1</v>
      </c>
      <c r="G1855">
        <v>752.1</v>
      </c>
      <c r="H1855">
        <v>5</v>
      </c>
      <c r="I1855" s="15">
        <v>45130</v>
      </c>
      <c r="J1855" s="11">
        <v>45130</v>
      </c>
      <c r="K1855">
        <v>1</v>
      </c>
      <c r="L1855" t="s">
        <v>487</v>
      </c>
      <c r="M1855" t="s">
        <v>39</v>
      </c>
      <c r="N1855" t="s">
        <v>16</v>
      </c>
      <c r="O1855">
        <v>14289.9</v>
      </c>
      <c r="P1855" t="s">
        <v>21</v>
      </c>
      <c r="Q1855">
        <v>8986.9</v>
      </c>
      <c r="R1855" s="16">
        <f>delivered_orders_table[[#This Row],[price]]*delivered_orders_table[[#This Row],[quantity]]</f>
        <v>15042</v>
      </c>
      <c r="V1855">
        <v>9584</v>
      </c>
    </row>
    <row r="1856" spans="1:22" hidden="1" x14ac:dyDescent="0.3">
      <c r="A1856">
        <v>75987872</v>
      </c>
      <c r="B1856">
        <v>334053</v>
      </c>
      <c r="C1856">
        <v>824145</v>
      </c>
      <c r="D1856">
        <v>9379</v>
      </c>
      <c r="E1856">
        <v>6716</v>
      </c>
      <c r="F1856">
        <v>1</v>
      </c>
      <c r="G1856">
        <v>937.9</v>
      </c>
      <c r="H1856">
        <v>10</v>
      </c>
      <c r="I1856" s="15">
        <v>45114</v>
      </c>
      <c r="J1856" s="11">
        <v>45114</v>
      </c>
      <c r="K1856">
        <v>4</v>
      </c>
      <c r="L1856" t="s">
        <v>292</v>
      </c>
      <c r="M1856" t="s">
        <v>39</v>
      </c>
      <c r="N1856" t="s">
        <v>18</v>
      </c>
      <c r="O1856">
        <v>8441.1</v>
      </c>
      <c r="P1856" t="s">
        <v>20</v>
      </c>
      <c r="Q1856">
        <v>1725.1</v>
      </c>
      <c r="R1856" s="16">
        <f>delivered_orders_table[[#This Row],[price]]*delivered_orders_table[[#This Row],[quantity]]</f>
        <v>9379</v>
      </c>
      <c r="V1856">
        <v>3972</v>
      </c>
    </row>
    <row r="1857" spans="1:22" hidden="1" x14ac:dyDescent="0.3">
      <c r="A1857">
        <v>80439867</v>
      </c>
      <c r="B1857">
        <v>334053</v>
      </c>
      <c r="C1857">
        <v>540998</v>
      </c>
      <c r="D1857">
        <v>9618</v>
      </c>
      <c r="E1857">
        <v>6716</v>
      </c>
      <c r="F1857">
        <v>1</v>
      </c>
      <c r="G1857">
        <v>0</v>
      </c>
      <c r="H1857">
        <v>0</v>
      </c>
      <c r="I1857" s="15">
        <v>45125</v>
      </c>
      <c r="J1857" s="11">
        <v>45125</v>
      </c>
      <c r="K1857">
        <v>3</v>
      </c>
      <c r="L1857" t="s">
        <v>400</v>
      </c>
      <c r="M1857" t="s">
        <v>39</v>
      </c>
      <c r="N1857" t="s">
        <v>16</v>
      </c>
      <c r="O1857">
        <v>9618</v>
      </c>
      <c r="P1857" t="s">
        <v>22</v>
      </c>
      <c r="Q1857">
        <v>2902</v>
      </c>
      <c r="R1857" s="16">
        <f>delivered_orders_table[[#This Row],[price]]*delivered_orders_table[[#This Row],[quantity]]</f>
        <v>9618</v>
      </c>
      <c r="V1857">
        <v>10121</v>
      </c>
    </row>
    <row r="1858" spans="1:22" hidden="1" x14ac:dyDescent="0.3">
      <c r="A1858">
        <v>44331441</v>
      </c>
      <c r="B1858">
        <v>334053</v>
      </c>
      <c r="C1858">
        <v>853484</v>
      </c>
      <c r="D1858">
        <v>12269</v>
      </c>
      <c r="E1858">
        <v>6716</v>
      </c>
      <c r="F1858">
        <v>2</v>
      </c>
      <c r="G1858">
        <v>0</v>
      </c>
      <c r="H1858">
        <v>0</v>
      </c>
      <c r="I1858" s="15">
        <v>45111</v>
      </c>
      <c r="J1858" s="11">
        <v>45111</v>
      </c>
      <c r="K1858">
        <v>2</v>
      </c>
      <c r="L1858" t="s">
        <v>478</v>
      </c>
      <c r="M1858" t="s">
        <v>39</v>
      </c>
      <c r="N1858" t="s">
        <v>15</v>
      </c>
      <c r="O1858">
        <v>24538</v>
      </c>
      <c r="P1858" t="s">
        <v>23</v>
      </c>
      <c r="Q1858">
        <v>11106</v>
      </c>
      <c r="R1858" s="16">
        <f>delivered_orders_table[[#This Row],[price]]*delivered_orders_table[[#This Row],[quantity]]</f>
        <v>24538</v>
      </c>
      <c r="V1858">
        <v>27612</v>
      </c>
    </row>
    <row r="1859" spans="1:22" hidden="1" x14ac:dyDescent="0.3">
      <c r="A1859">
        <v>87346846</v>
      </c>
      <c r="B1859">
        <v>334053</v>
      </c>
      <c r="C1859">
        <v>811324</v>
      </c>
      <c r="D1859">
        <v>14124</v>
      </c>
      <c r="E1859">
        <v>6716</v>
      </c>
      <c r="F1859">
        <v>2</v>
      </c>
      <c r="G1859">
        <v>0</v>
      </c>
      <c r="H1859">
        <v>0</v>
      </c>
      <c r="I1859" s="15">
        <v>45121</v>
      </c>
      <c r="J1859" s="11">
        <v>45121</v>
      </c>
      <c r="K1859">
        <v>3</v>
      </c>
      <c r="L1859" t="s">
        <v>399</v>
      </c>
      <c r="M1859" t="s">
        <v>39</v>
      </c>
      <c r="N1859" t="s">
        <v>16</v>
      </c>
      <c r="O1859">
        <v>28248</v>
      </c>
      <c r="P1859" t="s">
        <v>22</v>
      </c>
      <c r="Q1859">
        <v>14816</v>
      </c>
      <c r="R1859" s="16">
        <f>delivered_orders_table[[#This Row],[price]]*delivered_orders_table[[#This Row],[quantity]]</f>
        <v>28248</v>
      </c>
      <c r="V1859">
        <v>20634</v>
      </c>
    </row>
    <row r="1860" spans="1:22" hidden="1" x14ac:dyDescent="0.3">
      <c r="A1860">
        <v>12691381</v>
      </c>
      <c r="B1860">
        <v>334053</v>
      </c>
      <c r="C1860">
        <v>494450</v>
      </c>
      <c r="D1860">
        <v>8751</v>
      </c>
      <c r="E1860">
        <v>6716</v>
      </c>
      <c r="F1860">
        <v>3</v>
      </c>
      <c r="G1860">
        <v>1312.65</v>
      </c>
      <c r="H1860">
        <v>5</v>
      </c>
      <c r="I1860" s="15">
        <v>45118</v>
      </c>
      <c r="J1860" s="11">
        <v>45118</v>
      </c>
      <c r="K1860">
        <v>4</v>
      </c>
      <c r="L1860" t="s">
        <v>396</v>
      </c>
      <c r="M1860" t="s">
        <v>39</v>
      </c>
      <c r="N1860" t="s">
        <v>15</v>
      </c>
      <c r="O1860">
        <v>24940.35</v>
      </c>
      <c r="P1860" t="s">
        <v>21</v>
      </c>
      <c r="Q1860">
        <v>4792.3500000000004</v>
      </c>
      <c r="R1860" s="16">
        <f>delivered_orders_table[[#This Row],[price]]*delivered_orders_table[[#This Row],[quantity]]</f>
        <v>26253</v>
      </c>
      <c r="V1860">
        <v>56181</v>
      </c>
    </row>
    <row r="1861" spans="1:22" hidden="1" x14ac:dyDescent="0.3">
      <c r="A1861">
        <v>11699863</v>
      </c>
      <c r="B1861">
        <v>334053</v>
      </c>
      <c r="C1861">
        <v>395692</v>
      </c>
      <c r="D1861">
        <v>3960</v>
      </c>
      <c r="E1861">
        <v>6716</v>
      </c>
      <c r="F1861">
        <v>3</v>
      </c>
      <c r="G1861">
        <v>1188</v>
      </c>
      <c r="H1861">
        <v>10</v>
      </c>
      <c r="I1861" s="15">
        <v>45117</v>
      </c>
      <c r="J1861" s="11">
        <v>45117</v>
      </c>
      <c r="K1861">
        <v>3</v>
      </c>
      <c r="L1861" t="s">
        <v>323</v>
      </c>
      <c r="M1861" t="s">
        <v>39</v>
      </c>
      <c r="N1861" t="s">
        <v>15</v>
      </c>
      <c r="O1861">
        <v>10692</v>
      </c>
      <c r="P1861" t="s">
        <v>24</v>
      </c>
      <c r="Q1861">
        <v>-9456</v>
      </c>
      <c r="R1861" s="16">
        <f>delivered_orders_table[[#This Row],[price]]*delivered_orders_table[[#This Row],[quantity]]</f>
        <v>11880</v>
      </c>
      <c r="V1861">
        <v>17258</v>
      </c>
    </row>
    <row r="1862" spans="1:22" hidden="1" x14ac:dyDescent="0.3">
      <c r="A1862">
        <v>97857309</v>
      </c>
      <c r="B1862">
        <v>334053</v>
      </c>
      <c r="C1862">
        <v>822650</v>
      </c>
      <c r="D1862">
        <v>5198</v>
      </c>
      <c r="E1862">
        <v>6716</v>
      </c>
      <c r="F1862">
        <v>1</v>
      </c>
      <c r="G1862">
        <v>0</v>
      </c>
      <c r="H1862">
        <v>0</v>
      </c>
      <c r="I1862" s="15">
        <v>45124</v>
      </c>
      <c r="J1862" s="11">
        <v>45124</v>
      </c>
      <c r="K1862">
        <v>1</v>
      </c>
      <c r="L1862" t="s">
        <v>298</v>
      </c>
      <c r="M1862" t="s">
        <v>39</v>
      </c>
      <c r="N1862" t="s">
        <v>18</v>
      </c>
      <c r="O1862">
        <v>5198</v>
      </c>
      <c r="P1862" t="s">
        <v>22</v>
      </c>
      <c r="Q1862">
        <v>-1518</v>
      </c>
      <c r="R1862" s="16">
        <f>delivered_orders_table[[#This Row],[price]]*delivered_orders_table[[#This Row],[quantity]]</f>
        <v>5198</v>
      </c>
      <c r="V1862">
        <v>18912</v>
      </c>
    </row>
    <row r="1863" spans="1:22" hidden="1" x14ac:dyDescent="0.3">
      <c r="A1863">
        <v>39332201</v>
      </c>
      <c r="B1863">
        <v>334053</v>
      </c>
      <c r="C1863">
        <v>927632</v>
      </c>
      <c r="D1863">
        <v>4431</v>
      </c>
      <c r="E1863">
        <v>6716</v>
      </c>
      <c r="F1863">
        <v>1</v>
      </c>
      <c r="G1863">
        <v>443.1</v>
      </c>
      <c r="H1863">
        <v>10</v>
      </c>
      <c r="I1863" s="15">
        <v>45108</v>
      </c>
      <c r="J1863" s="11">
        <v>45108</v>
      </c>
      <c r="K1863">
        <v>4</v>
      </c>
      <c r="L1863" t="s">
        <v>371</v>
      </c>
      <c r="M1863" t="s">
        <v>39</v>
      </c>
      <c r="N1863" t="s">
        <v>15</v>
      </c>
      <c r="O1863">
        <v>3987.9</v>
      </c>
      <c r="P1863" t="s">
        <v>21</v>
      </c>
      <c r="Q1863">
        <v>-2728.1</v>
      </c>
      <c r="R1863" s="16">
        <f>delivered_orders_table[[#This Row],[price]]*delivered_orders_table[[#This Row],[quantity]]</f>
        <v>4431</v>
      </c>
      <c r="V1863">
        <v>16773</v>
      </c>
    </row>
    <row r="1864" spans="1:22" hidden="1" x14ac:dyDescent="0.3">
      <c r="A1864">
        <v>48744673</v>
      </c>
      <c r="B1864">
        <v>334053</v>
      </c>
      <c r="C1864">
        <v>239569</v>
      </c>
      <c r="D1864">
        <v>12738</v>
      </c>
      <c r="E1864">
        <v>6716</v>
      </c>
      <c r="F1864">
        <v>1</v>
      </c>
      <c r="G1864">
        <v>1273.8</v>
      </c>
      <c r="H1864">
        <v>10</v>
      </c>
      <c r="I1864" s="15">
        <v>45113</v>
      </c>
      <c r="J1864" s="11">
        <v>45113</v>
      </c>
      <c r="K1864">
        <v>2</v>
      </c>
      <c r="L1864" t="s">
        <v>285</v>
      </c>
      <c r="M1864" t="s">
        <v>39</v>
      </c>
      <c r="N1864" t="s">
        <v>15</v>
      </c>
      <c r="O1864">
        <v>11464.2</v>
      </c>
      <c r="P1864" t="s">
        <v>21</v>
      </c>
      <c r="Q1864">
        <v>4748.2</v>
      </c>
      <c r="R1864" s="16">
        <f>delivered_orders_table[[#This Row],[price]]*delivered_orders_table[[#This Row],[quantity]]</f>
        <v>12738</v>
      </c>
      <c r="V1864">
        <v>6078</v>
      </c>
    </row>
    <row r="1865" spans="1:22" hidden="1" x14ac:dyDescent="0.3">
      <c r="A1865">
        <v>60388958</v>
      </c>
      <c r="B1865">
        <v>334053</v>
      </c>
      <c r="C1865">
        <v>986159</v>
      </c>
      <c r="D1865">
        <v>17245</v>
      </c>
      <c r="E1865">
        <v>6716</v>
      </c>
      <c r="F1865">
        <v>1</v>
      </c>
      <c r="G1865">
        <v>0</v>
      </c>
      <c r="H1865">
        <v>0</v>
      </c>
      <c r="I1865" s="15">
        <v>45124</v>
      </c>
      <c r="J1865" s="11">
        <v>45124</v>
      </c>
      <c r="K1865">
        <v>5</v>
      </c>
      <c r="L1865" t="s">
        <v>96</v>
      </c>
      <c r="M1865" t="s">
        <v>39</v>
      </c>
      <c r="N1865" t="s">
        <v>16</v>
      </c>
      <c r="O1865">
        <v>17245</v>
      </c>
      <c r="P1865" t="s">
        <v>22</v>
      </c>
      <c r="Q1865">
        <v>10529</v>
      </c>
      <c r="R1865" s="16">
        <f>delivered_orders_table[[#This Row],[price]]*delivered_orders_table[[#This Row],[quantity]]</f>
        <v>17245</v>
      </c>
      <c r="V1865">
        <v>1891</v>
      </c>
    </row>
    <row r="1866" spans="1:22" hidden="1" x14ac:dyDescent="0.3">
      <c r="A1866">
        <v>38556255</v>
      </c>
      <c r="B1866">
        <v>388389</v>
      </c>
      <c r="C1866">
        <v>518083</v>
      </c>
      <c r="D1866">
        <v>16791</v>
      </c>
      <c r="E1866">
        <v>1807</v>
      </c>
      <c r="F1866">
        <v>1</v>
      </c>
      <c r="G1866">
        <v>0</v>
      </c>
      <c r="H1866">
        <v>0</v>
      </c>
      <c r="I1866" s="15">
        <v>45110</v>
      </c>
      <c r="J1866" s="11">
        <v>45110</v>
      </c>
      <c r="K1866">
        <v>6</v>
      </c>
      <c r="L1866" t="s">
        <v>543</v>
      </c>
      <c r="M1866" t="s">
        <v>39</v>
      </c>
      <c r="N1866" t="s">
        <v>15</v>
      </c>
      <c r="O1866">
        <v>16791</v>
      </c>
      <c r="P1866" t="s">
        <v>22</v>
      </c>
      <c r="Q1866">
        <v>14984</v>
      </c>
      <c r="R1866" s="16">
        <f>delivered_orders_table[[#This Row],[price]]*delivered_orders_table[[#This Row],[quantity]]</f>
        <v>16791</v>
      </c>
      <c r="V1866">
        <v>13484</v>
      </c>
    </row>
    <row r="1867" spans="1:22" hidden="1" x14ac:dyDescent="0.3">
      <c r="A1867">
        <v>98837400</v>
      </c>
      <c r="B1867">
        <v>388389</v>
      </c>
      <c r="C1867">
        <v>466105</v>
      </c>
      <c r="D1867">
        <v>9541</v>
      </c>
      <c r="E1867">
        <v>1807</v>
      </c>
      <c r="F1867">
        <v>2</v>
      </c>
      <c r="G1867">
        <v>954.1</v>
      </c>
      <c r="H1867">
        <v>5</v>
      </c>
      <c r="I1867" s="15">
        <v>45120</v>
      </c>
      <c r="J1867" s="11">
        <v>45120</v>
      </c>
      <c r="K1867">
        <v>5</v>
      </c>
      <c r="L1867" t="s">
        <v>298</v>
      </c>
      <c r="M1867" t="s">
        <v>39</v>
      </c>
      <c r="N1867" t="s">
        <v>18</v>
      </c>
      <c r="O1867">
        <v>18127.900000000001</v>
      </c>
      <c r="P1867" t="s">
        <v>23</v>
      </c>
      <c r="Q1867">
        <v>14513.9</v>
      </c>
      <c r="R1867" s="16">
        <f>delivered_orders_table[[#This Row],[price]]*delivered_orders_table[[#This Row],[quantity]]</f>
        <v>19082</v>
      </c>
      <c r="V1867">
        <v>2463</v>
      </c>
    </row>
    <row r="1868" spans="1:22" hidden="1" x14ac:dyDescent="0.3">
      <c r="A1868">
        <v>57685330</v>
      </c>
      <c r="B1868">
        <v>388389</v>
      </c>
      <c r="C1868">
        <v>979769</v>
      </c>
      <c r="D1868">
        <v>763</v>
      </c>
      <c r="E1868">
        <v>1807</v>
      </c>
      <c r="F1868">
        <v>1</v>
      </c>
      <c r="G1868">
        <v>0</v>
      </c>
      <c r="H1868">
        <v>0</v>
      </c>
      <c r="I1868" s="15">
        <v>45114</v>
      </c>
      <c r="J1868" s="11">
        <v>45114</v>
      </c>
      <c r="K1868">
        <v>6</v>
      </c>
      <c r="L1868" t="s">
        <v>323</v>
      </c>
      <c r="M1868" t="s">
        <v>39</v>
      </c>
      <c r="N1868" t="s">
        <v>16</v>
      </c>
      <c r="O1868">
        <v>763</v>
      </c>
      <c r="P1868" t="s">
        <v>23</v>
      </c>
      <c r="Q1868">
        <v>-1044</v>
      </c>
      <c r="R1868" s="16">
        <f>delivered_orders_table[[#This Row],[price]]*delivered_orders_table[[#This Row],[quantity]]</f>
        <v>763</v>
      </c>
      <c r="V1868">
        <v>39027</v>
      </c>
    </row>
    <row r="1869" spans="1:22" hidden="1" x14ac:dyDescent="0.3">
      <c r="A1869">
        <v>75174087</v>
      </c>
      <c r="B1869">
        <v>388389</v>
      </c>
      <c r="C1869">
        <v>934498</v>
      </c>
      <c r="D1869">
        <v>5801</v>
      </c>
      <c r="E1869">
        <v>1807</v>
      </c>
      <c r="F1869">
        <v>3</v>
      </c>
      <c r="G1869">
        <v>2610.4499999999998</v>
      </c>
      <c r="H1869">
        <v>15</v>
      </c>
      <c r="I1869" s="15">
        <v>45134</v>
      </c>
      <c r="J1869" s="11">
        <v>45134</v>
      </c>
      <c r="K1869">
        <v>3</v>
      </c>
      <c r="L1869" t="s">
        <v>546</v>
      </c>
      <c r="M1869" t="s">
        <v>39</v>
      </c>
      <c r="N1869" t="s">
        <v>18</v>
      </c>
      <c r="O1869">
        <v>14792.55</v>
      </c>
      <c r="P1869" t="s">
        <v>21</v>
      </c>
      <c r="Q1869">
        <v>9371.5499999999993</v>
      </c>
      <c r="R1869" s="16">
        <f>delivered_orders_table[[#This Row],[price]]*delivered_orders_table[[#This Row],[quantity]]</f>
        <v>17403</v>
      </c>
      <c r="V1869">
        <v>10663</v>
      </c>
    </row>
    <row r="1870" spans="1:22" hidden="1" x14ac:dyDescent="0.3">
      <c r="A1870">
        <v>60502752</v>
      </c>
      <c r="B1870">
        <v>388389</v>
      </c>
      <c r="C1870">
        <v>661267</v>
      </c>
      <c r="D1870">
        <v>17601</v>
      </c>
      <c r="E1870">
        <v>1807</v>
      </c>
      <c r="F1870">
        <v>1</v>
      </c>
      <c r="G1870">
        <v>2640.15</v>
      </c>
      <c r="H1870">
        <v>15</v>
      </c>
      <c r="I1870" s="15">
        <v>45122</v>
      </c>
      <c r="J1870" s="11">
        <v>45122</v>
      </c>
      <c r="K1870">
        <v>4</v>
      </c>
      <c r="L1870" t="s">
        <v>397</v>
      </c>
      <c r="M1870" t="s">
        <v>39</v>
      </c>
      <c r="N1870" t="s">
        <v>15</v>
      </c>
      <c r="O1870">
        <v>14960.85</v>
      </c>
      <c r="P1870" t="s">
        <v>22</v>
      </c>
      <c r="Q1870">
        <v>13153.85</v>
      </c>
      <c r="R1870" s="16">
        <f>delivered_orders_table[[#This Row],[price]]*delivered_orders_table[[#This Row],[quantity]]</f>
        <v>17601</v>
      </c>
      <c r="V1870">
        <v>11406</v>
      </c>
    </row>
    <row r="1871" spans="1:22" hidden="1" x14ac:dyDescent="0.3">
      <c r="A1871">
        <v>63450811</v>
      </c>
      <c r="B1871">
        <v>388389</v>
      </c>
      <c r="C1871">
        <v>409385</v>
      </c>
      <c r="D1871">
        <v>3781</v>
      </c>
      <c r="E1871">
        <v>1807</v>
      </c>
      <c r="F1871">
        <v>2</v>
      </c>
      <c r="G1871">
        <v>0</v>
      </c>
      <c r="H1871">
        <v>0</v>
      </c>
      <c r="I1871" s="15">
        <v>45130</v>
      </c>
      <c r="J1871" s="11">
        <v>45130</v>
      </c>
      <c r="K1871">
        <v>1</v>
      </c>
      <c r="L1871" t="s">
        <v>487</v>
      </c>
      <c r="M1871" t="s">
        <v>39</v>
      </c>
      <c r="N1871" t="s">
        <v>152</v>
      </c>
      <c r="O1871">
        <v>7562</v>
      </c>
      <c r="P1871" t="s">
        <v>22</v>
      </c>
      <c r="Q1871">
        <v>3948</v>
      </c>
      <c r="R1871" s="16">
        <f>delivered_orders_table[[#This Row],[price]]*delivered_orders_table[[#This Row],[quantity]]</f>
        <v>7562</v>
      </c>
      <c r="V1871">
        <v>11652</v>
      </c>
    </row>
    <row r="1872" spans="1:22" hidden="1" x14ac:dyDescent="0.3">
      <c r="A1872">
        <v>84292758</v>
      </c>
      <c r="B1872">
        <v>356787</v>
      </c>
      <c r="C1872">
        <v>829057</v>
      </c>
      <c r="D1872">
        <v>6684</v>
      </c>
      <c r="E1872">
        <v>6320</v>
      </c>
      <c r="F1872">
        <v>1</v>
      </c>
      <c r="G1872">
        <v>334.2</v>
      </c>
      <c r="H1872">
        <v>5</v>
      </c>
      <c r="I1872" s="15">
        <v>45120</v>
      </c>
      <c r="J1872" s="11">
        <v>45120</v>
      </c>
      <c r="K1872">
        <v>4</v>
      </c>
      <c r="L1872" t="s">
        <v>399</v>
      </c>
      <c r="M1872" t="s">
        <v>39</v>
      </c>
      <c r="N1872" t="s">
        <v>15</v>
      </c>
      <c r="O1872">
        <v>6349.8</v>
      </c>
      <c r="P1872" t="s">
        <v>23</v>
      </c>
      <c r="Q1872">
        <v>29.8</v>
      </c>
      <c r="R1872" s="16">
        <f>delivered_orders_table[[#This Row],[price]]*delivered_orders_table[[#This Row],[quantity]]</f>
        <v>6684</v>
      </c>
      <c r="V1872">
        <v>21970</v>
      </c>
    </row>
    <row r="1873" spans="1:22" hidden="1" x14ac:dyDescent="0.3">
      <c r="A1873">
        <v>96923747</v>
      </c>
      <c r="B1873">
        <v>356787</v>
      </c>
      <c r="C1873">
        <v>439303</v>
      </c>
      <c r="D1873">
        <v>18328</v>
      </c>
      <c r="E1873">
        <v>6320</v>
      </c>
      <c r="F1873">
        <v>1</v>
      </c>
      <c r="G1873">
        <v>0</v>
      </c>
      <c r="H1873">
        <v>0</v>
      </c>
      <c r="I1873" s="15">
        <v>45124</v>
      </c>
      <c r="J1873" s="11">
        <v>45124</v>
      </c>
      <c r="K1873">
        <v>6</v>
      </c>
      <c r="L1873" t="s">
        <v>520</v>
      </c>
      <c r="M1873" t="s">
        <v>39</v>
      </c>
      <c r="N1873" t="s">
        <v>15</v>
      </c>
      <c r="O1873">
        <v>18328</v>
      </c>
      <c r="P1873" t="s">
        <v>21</v>
      </c>
      <c r="Q1873">
        <v>12008</v>
      </c>
      <c r="R1873" s="16">
        <f>delivered_orders_table[[#This Row],[price]]*delivered_orders_table[[#This Row],[quantity]]</f>
        <v>18328</v>
      </c>
      <c r="V1873">
        <v>28106</v>
      </c>
    </row>
    <row r="1874" spans="1:22" hidden="1" x14ac:dyDescent="0.3">
      <c r="A1874">
        <v>58376818</v>
      </c>
      <c r="B1874">
        <v>356787</v>
      </c>
      <c r="C1874">
        <v>711174</v>
      </c>
      <c r="D1874">
        <v>791</v>
      </c>
      <c r="E1874">
        <v>6320</v>
      </c>
      <c r="F1874">
        <v>4</v>
      </c>
      <c r="G1874">
        <v>474.6</v>
      </c>
      <c r="H1874">
        <v>15</v>
      </c>
      <c r="I1874" s="15">
        <v>45111</v>
      </c>
      <c r="J1874" s="11">
        <v>45111</v>
      </c>
      <c r="K1874">
        <v>3</v>
      </c>
      <c r="L1874" t="s">
        <v>153</v>
      </c>
      <c r="M1874" t="s">
        <v>39</v>
      </c>
      <c r="N1874" t="s">
        <v>17</v>
      </c>
      <c r="O1874">
        <v>2689.4</v>
      </c>
      <c r="P1874" t="s">
        <v>22</v>
      </c>
      <c r="Q1874">
        <v>-22590.6</v>
      </c>
      <c r="R1874" s="16">
        <f>delivered_orders_table[[#This Row],[price]]*delivered_orders_table[[#This Row],[quantity]]</f>
        <v>3164</v>
      </c>
      <c r="V1874">
        <v>12053</v>
      </c>
    </row>
    <row r="1875" spans="1:22" hidden="1" x14ac:dyDescent="0.3">
      <c r="A1875">
        <v>43223132</v>
      </c>
      <c r="B1875">
        <v>356787</v>
      </c>
      <c r="C1875">
        <v>804223</v>
      </c>
      <c r="D1875">
        <v>12396</v>
      </c>
      <c r="E1875">
        <v>6320</v>
      </c>
      <c r="F1875">
        <v>1</v>
      </c>
      <c r="G1875">
        <v>0</v>
      </c>
      <c r="H1875">
        <v>0</v>
      </c>
      <c r="I1875" s="15">
        <v>45113</v>
      </c>
      <c r="J1875" s="11">
        <v>45113</v>
      </c>
      <c r="K1875">
        <v>7</v>
      </c>
      <c r="L1875" t="s">
        <v>323</v>
      </c>
      <c r="M1875" t="s">
        <v>39</v>
      </c>
      <c r="N1875" t="s">
        <v>15</v>
      </c>
      <c r="O1875">
        <v>12396</v>
      </c>
      <c r="P1875" t="s">
        <v>20</v>
      </c>
      <c r="Q1875">
        <v>6076</v>
      </c>
      <c r="R1875" s="16">
        <f>delivered_orders_table[[#This Row],[price]]*delivered_orders_table[[#This Row],[quantity]]</f>
        <v>12396</v>
      </c>
      <c r="V1875">
        <v>3690</v>
      </c>
    </row>
    <row r="1876" spans="1:22" hidden="1" x14ac:dyDescent="0.3">
      <c r="A1876">
        <v>81784254</v>
      </c>
      <c r="B1876">
        <v>719176</v>
      </c>
      <c r="C1876">
        <v>392818</v>
      </c>
      <c r="D1876">
        <v>14745</v>
      </c>
      <c r="E1876">
        <v>819</v>
      </c>
      <c r="F1876">
        <v>1</v>
      </c>
      <c r="G1876">
        <v>0</v>
      </c>
      <c r="H1876">
        <v>0</v>
      </c>
      <c r="I1876" s="15">
        <v>45107</v>
      </c>
      <c r="J1876" s="11">
        <v>45107</v>
      </c>
      <c r="K1876">
        <v>4</v>
      </c>
      <c r="L1876" t="s">
        <v>284</v>
      </c>
      <c r="M1876" t="s">
        <v>39</v>
      </c>
      <c r="N1876" t="s">
        <v>16</v>
      </c>
      <c r="O1876">
        <v>14745</v>
      </c>
      <c r="P1876" t="s">
        <v>21</v>
      </c>
      <c r="Q1876">
        <v>13926</v>
      </c>
      <c r="R1876" s="16">
        <f>delivered_orders_table[[#This Row],[price]]*delivered_orders_table[[#This Row],[quantity]]</f>
        <v>14745</v>
      </c>
      <c r="V1876">
        <v>4628</v>
      </c>
    </row>
    <row r="1877" spans="1:22" hidden="1" x14ac:dyDescent="0.3">
      <c r="A1877">
        <v>64142556</v>
      </c>
      <c r="B1877">
        <v>719176</v>
      </c>
      <c r="C1877">
        <v>498505</v>
      </c>
      <c r="D1877">
        <v>16608</v>
      </c>
      <c r="E1877">
        <v>819</v>
      </c>
      <c r="F1877">
        <v>1</v>
      </c>
      <c r="G1877">
        <v>830.4</v>
      </c>
      <c r="H1877">
        <v>5</v>
      </c>
      <c r="I1877" s="15">
        <v>45106</v>
      </c>
      <c r="J1877" s="11">
        <v>45106</v>
      </c>
      <c r="K1877">
        <v>7</v>
      </c>
      <c r="L1877" t="s">
        <v>478</v>
      </c>
      <c r="M1877" t="s">
        <v>39</v>
      </c>
      <c r="N1877" t="s">
        <v>15</v>
      </c>
      <c r="O1877">
        <v>15777.6</v>
      </c>
      <c r="P1877" t="s">
        <v>23</v>
      </c>
      <c r="Q1877">
        <v>14958.6</v>
      </c>
      <c r="R1877" s="16">
        <f>delivered_orders_table[[#This Row],[price]]*delivered_orders_table[[#This Row],[quantity]]</f>
        <v>16608</v>
      </c>
      <c r="V1877">
        <v>12057</v>
      </c>
    </row>
    <row r="1878" spans="1:22" hidden="1" x14ac:dyDescent="0.3">
      <c r="A1878">
        <v>57746984</v>
      </c>
      <c r="B1878">
        <v>719176</v>
      </c>
      <c r="C1878">
        <v>451198</v>
      </c>
      <c r="D1878">
        <v>2064</v>
      </c>
      <c r="E1878">
        <v>819</v>
      </c>
      <c r="F1878">
        <v>1</v>
      </c>
      <c r="G1878">
        <v>103.2</v>
      </c>
      <c r="H1878">
        <v>5</v>
      </c>
      <c r="I1878" s="15">
        <v>45109</v>
      </c>
      <c r="J1878" s="11">
        <v>45109</v>
      </c>
      <c r="K1878">
        <v>4</v>
      </c>
      <c r="L1878" t="s">
        <v>478</v>
      </c>
      <c r="M1878" t="s">
        <v>39</v>
      </c>
      <c r="N1878" t="s">
        <v>152</v>
      </c>
      <c r="O1878">
        <v>1960.8</v>
      </c>
      <c r="P1878" t="s">
        <v>22</v>
      </c>
      <c r="Q1878">
        <v>1141.8</v>
      </c>
      <c r="R1878" s="16">
        <f>delivered_orders_table[[#This Row],[price]]*delivered_orders_table[[#This Row],[quantity]]</f>
        <v>2064</v>
      </c>
      <c r="V1878">
        <v>22336</v>
      </c>
    </row>
    <row r="1879" spans="1:22" hidden="1" x14ac:dyDescent="0.3">
      <c r="A1879">
        <v>61402634</v>
      </c>
      <c r="B1879">
        <v>719176</v>
      </c>
      <c r="C1879">
        <v>337654</v>
      </c>
      <c r="D1879">
        <v>18674</v>
      </c>
      <c r="E1879">
        <v>819</v>
      </c>
      <c r="F1879">
        <v>1</v>
      </c>
      <c r="G1879">
        <v>933.7</v>
      </c>
      <c r="H1879">
        <v>5</v>
      </c>
      <c r="I1879" s="15">
        <v>45132</v>
      </c>
      <c r="J1879" s="11">
        <v>45132</v>
      </c>
      <c r="K1879">
        <v>3</v>
      </c>
      <c r="L1879" t="s">
        <v>108</v>
      </c>
      <c r="M1879" t="s">
        <v>39</v>
      </c>
      <c r="N1879" t="s">
        <v>15</v>
      </c>
      <c r="O1879">
        <v>17740.3</v>
      </c>
      <c r="P1879" t="s">
        <v>22</v>
      </c>
      <c r="Q1879">
        <v>16921.3</v>
      </c>
      <c r="R1879" s="16">
        <f>delivered_orders_table[[#This Row],[price]]*delivered_orders_table[[#This Row],[quantity]]</f>
        <v>18674</v>
      </c>
      <c r="V1879">
        <v>23154</v>
      </c>
    </row>
    <row r="1880" spans="1:22" hidden="1" x14ac:dyDescent="0.3">
      <c r="A1880">
        <v>69228397</v>
      </c>
      <c r="B1880">
        <v>719176</v>
      </c>
      <c r="C1880">
        <v>661267</v>
      </c>
      <c r="D1880">
        <v>18881</v>
      </c>
      <c r="E1880">
        <v>819</v>
      </c>
      <c r="F1880">
        <v>1</v>
      </c>
      <c r="G1880">
        <v>944.05</v>
      </c>
      <c r="H1880">
        <v>5</v>
      </c>
      <c r="I1880" s="15">
        <v>45130</v>
      </c>
      <c r="J1880" s="11">
        <v>45130</v>
      </c>
      <c r="K1880">
        <v>4</v>
      </c>
      <c r="L1880" t="s">
        <v>107</v>
      </c>
      <c r="M1880" t="s">
        <v>39</v>
      </c>
      <c r="N1880" t="s">
        <v>16</v>
      </c>
      <c r="O1880">
        <v>17936.95</v>
      </c>
      <c r="P1880" t="s">
        <v>23</v>
      </c>
      <c r="Q1880">
        <v>17117.95</v>
      </c>
      <c r="R1880" s="16">
        <f>delivered_orders_table[[#This Row],[price]]*delivered_orders_table[[#This Row],[quantity]]</f>
        <v>18881</v>
      </c>
      <c r="V1880">
        <v>13060</v>
      </c>
    </row>
    <row r="1881" spans="1:22" hidden="1" x14ac:dyDescent="0.3">
      <c r="A1881">
        <v>23364695</v>
      </c>
      <c r="B1881">
        <v>719176</v>
      </c>
      <c r="C1881">
        <v>954388</v>
      </c>
      <c r="D1881">
        <v>17087</v>
      </c>
      <c r="E1881">
        <v>819</v>
      </c>
      <c r="F1881">
        <v>1</v>
      </c>
      <c r="G1881">
        <v>854.35</v>
      </c>
      <c r="H1881">
        <v>5</v>
      </c>
      <c r="I1881" s="15">
        <v>45105</v>
      </c>
      <c r="J1881" s="11">
        <v>45105</v>
      </c>
      <c r="K1881">
        <v>6</v>
      </c>
      <c r="L1881" t="s">
        <v>284</v>
      </c>
      <c r="M1881" t="s">
        <v>39</v>
      </c>
      <c r="N1881" t="s">
        <v>15</v>
      </c>
      <c r="O1881">
        <v>16232.65</v>
      </c>
      <c r="P1881" t="s">
        <v>20</v>
      </c>
      <c r="Q1881">
        <v>15413.65</v>
      </c>
      <c r="R1881" s="16">
        <f>delivered_orders_table[[#This Row],[price]]*delivered_orders_table[[#This Row],[quantity]]</f>
        <v>17087</v>
      </c>
      <c r="V1881">
        <v>13889</v>
      </c>
    </row>
    <row r="1882" spans="1:22" hidden="1" x14ac:dyDescent="0.3">
      <c r="A1882">
        <v>58837208</v>
      </c>
      <c r="B1882">
        <v>191161</v>
      </c>
      <c r="C1882">
        <v>254617</v>
      </c>
      <c r="D1882">
        <v>13909</v>
      </c>
      <c r="E1882">
        <v>2243</v>
      </c>
      <c r="F1882">
        <v>1</v>
      </c>
      <c r="G1882">
        <v>0</v>
      </c>
      <c r="H1882">
        <v>0</v>
      </c>
      <c r="I1882" s="15">
        <v>45111</v>
      </c>
      <c r="J1882" s="11">
        <v>45111</v>
      </c>
      <c r="K1882">
        <v>5</v>
      </c>
      <c r="L1882" t="s">
        <v>543</v>
      </c>
      <c r="M1882" t="s">
        <v>39</v>
      </c>
      <c r="N1882" t="s">
        <v>18</v>
      </c>
      <c r="O1882">
        <v>13909</v>
      </c>
      <c r="P1882" t="s">
        <v>20</v>
      </c>
      <c r="Q1882">
        <v>11666</v>
      </c>
      <c r="R1882" s="16">
        <f>delivered_orders_table[[#This Row],[price]]*delivered_orders_table[[#This Row],[quantity]]</f>
        <v>13909</v>
      </c>
      <c r="V1882">
        <v>6707</v>
      </c>
    </row>
    <row r="1883" spans="1:22" hidden="1" x14ac:dyDescent="0.3">
      <c r="A1883">
        <v>93089652</v>
      </c>
      <c r="B1883">
        <v>191161</v>
      </c>
      <c r="C1883">
        <v>273807</v>
      </c>
      <c r="D1883">
        <v>14105</v>
      </c>
      <c r="E1883">
        <v>2243</v>
      </c>
      <c r="F1883">
        <v>1</v>
      </c>
      <c r="G1883">
        <v>705.25</v>
      </c>
      <c r="H1883">
        <v>5</v>
      </c>
      <c r="I1883" s="15">
        <v>45118</v>
      </c>
      <c r="J1883" s="11">
        <v>45118</v>
      </c>
      <c r="K1883">
        <v>7</v>
      </c>
      <c r="L1883" t="s">
        <v>298</v>
      </c>
      <c r="M1883" t="s">
        <v>39</v>
      </c>
      <c r="N1883" t="s">
        <v>15</v>
      </c>
      <c r="O1883">
        <v>13399.75</v>
      </c>
      <c r="P1883" t="s">
        <v>22</v>
      </c>
      <c r="Q1883">
        <v>11156.75</v>
      </c>
      <c r="R1883" s="16">
        <f>delivered_orders_table[[#This Row],[price]]*delivered_orders_table[[#This Row],[quantity]]</f>
        <v>14105</v>
      </c>
      <c r="V1883">
        <v>18174</v>
      </c>
    </row>
    <row r="1884" spans="1:22" hidden="1" x14ac:dyDescent="0.3">
      <c r="A1884">
        <v>45298445</v>
      </c>
      <c r="B1884">
        <v>191161</v>
      </c>
      <c r="C1884">
        <v>979769</v>
      </c>
      <c r="D1884">
        <v>2756</v>
      </c>
      <c r="E1884">
        <v>2243</v>
      </c>
      <c r="F1884">
        <v>2</v>
      </c>
      <c r="G1884">
        <v>0</v>
      </c>
      <c r="H1884">
        <v>0</v>
      </c>
      <c r="I1884" s="15">
        <v>45125</v>
      </c>
      <c r="J1884" s="11">
        <v>45125</v>
      </c>
      <c r="K1884">
        <v>3</v>
      </c>
      <c r="L1884" t="s">
        <v>400</v>
      </c>
      <c r="M1884" t="s">
        <v>39</v>
      </c>
      <c r="N1884" t="s">
        <v>17</v>
      </c>
      <c r="O1884">
        <v>5512</v>
      </c>
      <c r="P1884" t="s">
        <v>22</v>
      </c>
      <c r="Q1884">
        <v>1026</v>
      </c>
      <c r="R1884" s="16">
        <f>delivered_orders_table[[#This Row],[price]]*delivered_orders_table[[#This Row],[quantity]]</f>
        <v>5512</v>
      </c>
      <c r="V1884">
        <v>38502</v>
      </c>
    </row>
    <row r="1885" spans="1:22" hidden="1" x14ac:dyDescent="0.3">
      <c r="A1885">
        <v>26143959</v>
      </c>
      <c r="B1885">
        <v>191161</v>
      </c>
      <c r="C1885">
        <v>443807</v>
      </c>
      <c r="D1885">
        <v>19261</v>
      </c>
      <c r="E1885">
        <v>2243</v>
      </c>
      <c r="F1885">
        <v>1</v>
      </c>
      <c r="G1885">
        <v>0</v>
      </c>
      <c r="H1885">
        <v>0</v>
      </c>
      <c r="I1885" s="15">
        <v>45106</v>
      </c>
      <c r="J1885" s="11">
        <v>45106</v>
      </c>
      <c r="K1885">
        <v>6</v>
      </c>
      <c r="L1885" t="s">
        <v>371</v>
      </c>
      <c r="M1885" t="s">
        <v>39</v>
      </c>
      <c r="N1885" t="s">
        <v>16</v>
      </c>
      <c r="O1885">
        <v>19261</v>
      </c>
      <c r="P1885" t="s">
        <v>23</v>
      </c>
      <c r="Q1885">
        <v>17018</v>
      </c>
      <c r="R1885" s="16">
        <f>delivered_orders_table[[#This Row],[price]]*delivered_orders_table[[#This Row],[quantity]]</f>
        <v>19261</v>
      </c>
      <c r="V1885">
        <v>52473</v>
      </c>
    </row>
    <row r="1886" spans="1:22" hidden="1" x14ac:dyDescent="0.3">
      <c r="A1886">
        <v>95800828</v>
      </c>
      <c r="B1886">
        <v>191161</v>
      </c>
      <c r="C1886">
        <v>834792</v>
      </c>
      <c r="D1886">
        <v>16379</v>
      </c>
      <c r="E1886">
        <v>2243</v>
      </c>
      <c r="F1886">
        <v>1</v>
      </c>
      <c r="G1886">
        <v>0</v>
      </c>
      <c r="H1886">
        <v>0</v>
      </c>
      <c r="I1886" s="15">
        <v>45111</v>
      </c>
      <c r="J1886" s="11">
        <v>45111</v>
      </c>
      <c r="K1886">
        <v>7</v>
      </c>
      <c r="L1886" t="s">
        <v>292</v>
      </c>
      <c r="M1886" t="s">
        <v>39</v>
      </c>
      <c r="N1886" t="s">
        <v>15</v>
      </c>
      <c r="O1886">
        <v>16379</v>
      </c>
      <c r="P1886" t="s">
        <v>22</v>
      </c>
      <c r="Q1886">
        <v>14136</v>
      </c>
      <c r="R1886" s="16">
        <f>delivered_orders_table[[#This Row],[price]]*delivered_orders_table[[#This Row],[quantity]]</f>
        <v>16379</v>
      </c>
      <c r="V1886">
        <v>889</v>
      </c>
    </row>
    <row r="1887" spans="1:22" hidden="1" x14ac:dyDescent="0.3">
      <c r="A1887">
        <v>62127652</v>
      </c>
      <c r="B1887">
        <v>191161</v>
      </c>
      <c r="C1887">
        <v>588848</v>
      </c>
      <c r="D1887">
        <v>8700</v>
      </c>
      <c r="E1887">
        <v>2243</v>
      </c>
      <c r="F1887">
        <v>1</v>
      </c>
      <c r="G1887">
        <v>435</v>
      </c>
      <c r="H1887">
        <v>5</v>
      </c>
      <c r="I1887" s="15">
        <v>45120</v>
      </c>
      <c r="J1887" s="11">
        <v>45120</v>
      </c>
      <c r="K1887">
        <v>3</v>
      </c>
      <c r="L1887" t="s">
        <v>293</v>
      </c>
      <c r="M1887" t="s">
        <v>39</v>
      </c>
      <c r="N1887" t="s">
        <v>15</v>
      </c>
      <c r="O1887">
        <v>8265</v>
      </c>
      <c r="P1887" t="s">
        <v>23</v>
      </c>
      <c r="Q1887">
        <v>6022</v>
      </c>
      <c r="R1887" s="16">
        <f>delivered_orders_table[[#This Row],[price]]*delivered_orders_table[[#This Row],[quantity]]</f>
        <v>8700</v>
      </c>
      <c r="V1887">
        <v>6616</v>
      </c>
    </row>
    <row r="1888" spans="1:22" hidden="1" x14ac:dyDescent="0.3">
      <c r="A1888">
        <v>19064068</v>
      </c>
      <c r="B1888">
        <v>191161</v>
      </c>
      <c r="C1888">
        <v>341822</v>
      </c>
      <c r="D1888">
        <v>16012</v>
      </c>
      <c r="E1888">
        <v>2243</v>
      </c>
      <c r="F1888">
        <v>1</v>
      </c>
      <c r="G1888">
        <v>0</v>
      </c>
      <c r="H1888">
        <v>0</v>
      </c>
      <c r="I1888" s="15">
        <v>45109</v>
      </c>
      <c r="J1888" s="11">
        <v>45109</v>
      </c>
      <c r="K1888">
        <v>3</v>
      </c>
      <c r="L1888" t="s">
        <v>371</v>
      </c>
      <c r="M1888" t="s">
        <v>39</v>
      </c>
      <c r="N1888" t="s">
        <v>15</v>
      </c>
      <c r="O1888">
        <v>16012</v>
      </c>
      <c r="P1888" t="s">
        <v>21</v>
      </c>
      <c r="Q1888">
        <v>13769</v>
      </c>
      <c r="R1888" s="16">
        <f>delivered_orders_table[[#This Row],[price]]*delivered_orders_table[[#This Row],[quantity]]</f>
        <v>16012</v>
      </c>
      <c r="V1888">
        <v>4022</v>
      </c>
    </row>
    <row r="1889" spans="1:22" hidden="1" x14ac:dyDescent="0.3">
      <c r="A1889">
        <v>32216400</v>
      </c>
      <c r="B1889">
        <v>191161</v>
      </c>
      <c r="C1889">
        <v>241158</v>
      </c>
      <c r="D1889">
        <v>5644</v>
      </c>
      <c r="E1889">
        <v>2243</v>
      </c>
      <c r="F1889">
        <v>2</v>
      </c>
      <c r="G1889">
        <v>0</v>
      </c>
      <c r="H1889">
        <v>0</v>
      </c>
      <c r="I1889" s="15">
        <v>45104</v>
      </c>
      <c r="J1889" s="11">
        <v>45104</v>
      </c>
      <c r="K1889">
        <v>6</v>
      </c>
      <c r="L1889" t="s">
        <v>536</v>
      </c>
      <c r="M1889" t="s">
        <v>39</v>
      </c>
      <c r="N1889" t="s">
        <v>17</v>
      </c>
      <c r="O1889">
        <v>11288</v>
      </c>
      <c r="P1889" t="s">
        <v>23</v>
      </c>
      <c r="Q1889">
        <v>6802</v>
      </c>
      <c r="R1889" s="16">
        <f>delivered_orders_table[[#This Row],[price]]*delivered_orders_table[[#This Row],[quantity]]</f>
        <v>11288</v>
      </c>
      <c r="V1889">
        <v>10533</v>
      </c>
    </row>
    <row r="1890" spans="1:22" x14ac:dyDescent="0.3">
      <c r="A1890">
        <v>68535581</v>
      </c>
      <c r="B1890">
        <v>876646</v>
      </c>
      <c r="C1890">
        <v>861938</v>
      </c>
      <c r="D1890">
        <v>6534</v>
      </c>
      <c r="E1890">
        <v>14603</v>
      </c>
      <c r="F1890">
        <v>1</v>
      </c>
      <c r="G1890">
        <v>0</v>
      </c>
      <c r="H1890">
        <v>0</v>
      </c>
      <c r="I1890" s="15">
        <v>45116</v>
      </c>
      <c r="J1890" s="11">
        <v>45116</v>
      </c>
      <c r="K1890">
        <v>1</v>
      </c>
      <c r="L1890" t="s">
        <v>304</v>
      </c>
      <c r="M1890" t="s">
        <v>39</v>
      </c>
      <c r="N1890" t="s">
        <v>15</v>
      </c>
      <c r="O1890">
        <v>6534</v>
      </c>
      <c r="P1890" t="s">
        <v>22</v>
      </c>
      <c r="Q1890">
        <v>-8069</v>
      </c>
      <c r="R1890" s="16">
        <f>delivered_orders_table[[#This Row],[price]]*delivered_orders_table[[#This Row],[quantity]]</f>
        <v>6534</v>
      </c>
      <c r="V1890">
        <v>8735</v>
      </c>
    </row>
    <row r="1891" spans="1:22" x14ac:dyDescent="0.3">
      <c r="A1891">
        <v>55356673</v>
      </c>
      <c r="B1891">
        <v>876646</v>
      </c>
      <c r="C1891">
        <v>331939</v>
      </c>
      <c r="D1891">
        <v>10213</v>
      </c>
      <c r="E1891">
        <v>14603</v>
      </c>
      <c r="F1891">
        <v>1</v>
      </c>
      <c r="G1891">
        <v>510.65</v>
      </c>
      <c r="H1891">
        <v>5</v>
      </c>
      <c r="I1891" s="15">
        <v>45119</v>
      </c>
      <c r="J1891" s="11">
        <v>45119</v>
      </c>
      <c r="K1891">
        <v>3</v>
      </c>
      <c r="L1891" t="s">
        <v>396</v>
      </c>
      <c r="M1891" t="s">
        <v>39</v>
      </c>
      <c r="N1891" t="s">
        <v>18</v>
      </c>
      <c r="O1891">
        <v>9702.35</v>
      </c>
      <c r="P1891" t="s">
        <v>23</v>
      </c>
      <c r="Q1891">
        <v>-4900.6499999999996</v>
      </c>
      <c r="R1891" s="16">
        <f>delivered_orders_table[[#This Row],[price]]*delivered_orders_table[[#This Row],[quantity]]</f>
        <v>10213</v>
      </c>
      <c r="V1891">
        <v>18568</v>
      </c>
    </row>
    <row r="1892" spans="1:22" x14ac:dyDescent="0.3">
      <c r="A1892">
        <v>40107903</v>
      </c>
      <c r="B1892">
        <v>876646</v>
      </c>
      <c r="C1892">
        <v>748102</v>
      </c>
      <c r="D1892">
        <v>19024</v>
      </c>
      <c r="E1892">
        <v>14603</v>
      </c>
      <c r="F1892">
        <v>1</v>
      </c>
      <c r="G1892">
        <v>951.2</v>
      </c>
      <c r="H1892">
        <v>5</v>
      </c>
      <c r="I1892" s="15">
        <v>45122</v>
      </c>
      <c r="J1892" s="11">
        <v>45122</v>
      </c>
      <c r="K1892">
        <v>7</v>
      </c>
      <c r="L1892" t="s">
        <v>96</v>
      </c>
      <c r="M1892" t="s">
        <v>39</v>
      </c>
      <c r="N1892" t="s">
        <v>16</v>
      </c>
      <c r="O1892">
        <v>18072.8</v>
      </c>
      <c r="P1892" t="s">
        <v>20</v>
      </c>
      <c r="Q1892">
        <v>3469.8</v>
      </c>
      <c r="R1892" s="16">
        <f>delivered_orders_table[[#This Row],[price]]*delivered_orders_table[[#This Row],[quantity]]</f>
        <v>19024</v>
      </c>
      <c r="V1892">
        <v>30092</v>
      </c>
    </row>
    <row r="1893" spans="1:22" x14ac:dyDescent="0.3">
      <c r="A1893">
        <v>73782705</v>
      </c>
      <c r="B1893">
        <v>876646</v>
      </c>
      <c r="C1893">
        <v>262678</v>
      </c>
      <c r="D1893">
        <v>12893</v>
      </c>
      <c r="E1893">
        <v>14603</v>
      </c>
      <c r="F1893">
        <v>2</v>
      </c>
      <c r="G1893">
        <v>0</v>
      </c>
      <c r="H1893">
        <v>0</v>
      </c>
      <c r="I1893" s="15">
        <v>45101</v>
      </c>
      <c r="J1893" s="11">
        <v>45101</v>
      </c>
      <c r="K1893">
        <v>7</v>
      </c>
      <c r="L1893" t="s">
        <v>522</v>
      </c>
      <c r="M1893" t="s">
        <v>39</v>
      </c>
      <c r="N1893" t="s">
        <v>18</v>
      </c>
      <c r="O1893">
        <v>25786</v>
      </c>
      <c r="P1893" t="s">
        <v>23</v>
      </c>
      <c r="Q1893">
        <v>-3420</v>
      </c>
      <c r="R1893" s="16">
        <f>delivered_orders_table[[#This Row],[price]]*delivered_orders_table[[#This Row],[quantity]]</f>
        <v>25786</v>
      </c>
      <c r="V1893">
        <v>18630</v>
      </c>
    </row>
    <row r="1894" spans="1:22" x14ac:dyDescent="0.3">
      <c r="A1894">
        <v>68816911</v>
      </c>
      <c r="B1894">
        <v>876646</v>
      </c>
      <c r="C1894">
        <v>834086</v>
      </c>
      <c r="D1894">
        <v>4730</v>
      </c>
      <c r="E1894">
        <v>14603</v>
      </c>
      <c r="F1894">
        <v>2</v>
      </c>
      <c r="G1894">
        <v>0</v>
      </c>
      <c r="H1894">
        <v>0</v>
      </c>
      <c r="I1894" s="15">
        <v>45103</v>
      </c>
      <c r="J1894" s="11">
        <v>45103</v>
      </c>
      <c r="K1894">
        <v>7</v>
      </c>
      <c r="L1894" t="s">
        <v>536</v>
      </c>
      <c r="M1894" t="s">
        <v>39</v>
      </c>
      <c r="N1894" t="s">
        <v>16</v>
      </c>
      <c r="O1894">
        <v>9460</v>
      </c>
      <c r="P1894" t="s">
        <v>22</v>
      </c>
      <c r="Q1894">
        <v>-19746</v>
      </c>
      <c r="R1894" s="16">
        <f>delivered_orders_table[[#This Row],[price]]*delivered_orders_table[[#This Row],[quantity]]</f>
        <v>9460</v>
      </c>
      <c r="V1894">
        <v>3350</v>
      </c>
    </row>
    <row r="1895" spans="1:22" x14ac:dyDescent="0.3">
      <c r="A1895">
        <v>88108751</v>
      </c>
      <c r="B1895">
        <v>876646</v>
      </c>
      <c r="C1895">
        <v>432873</v>
      </c>
      <c r="D1895">
        <v>9818</v>
      </c>
      <c r="E1895">
        <v>14603</v>
      </c>
      <c r="F1895">
        <v>1</v>
      </c>
      <c r="G1895">
        <v>0</v>
      </c>
      <c r="H1895">
        <v>0</v>
      </c>
      <c r="I1895" s="15">
        <v>45121</v>
      </c>
      <c r="J1895" s="11">
        <v>45121</v>
      </c>
      <c r="K1895">
        <v>3</v>
      </c>
      <c r="L1895" t="s">
        <v>399</v>
      </c>
      <c r="M1895" t="s">
        <v>39</v>
      </c>
      <c r="N1895" t="s">
        <v>15</v>
      </c>
      <c r="O1895">
        <v>9818</v>
      </c>
      <c r="P1895" t="s">
        <v>20</v>
      </c>
      <c r="Q1895">
        <v>-4785</v>
      </c>
      <c r="R1895" s="16">
        <f>delivered_orders_table[[#This Row],[price]]*delivered_orders_table[[#This Row],[quantity]]</f>
        <v>9818</v>
      </c>
      <c r="V1895">
        <v>10992</v>
      </c>
    </row>
    <row r="1896" spans="1:22" x14ac:dyDescent="0.3">
      <c r="A1896">
        <v>98032908</v>
      </c>
      <c r="B1896">
        <v>876646</v>
      </c>
      <c r="C1896">
        <v>921276</v>
      </c>
      <c r="D1896">
        <v>17225</v>
      </c>
      <c r="E1896">
        <v>14603</v>
      </c>
      <c r="F1896">
        <v>3</v>
      </c>
      <c r="G1896">
        <v>0</v>
      </c>
      <c r="H1896">
        <v>0</v>
      </c>
      <c r="I1896" s="15">
        <v>45126</v>
      </c>
      <c r="J1896" s="11">
        <v>45126</v>
      </c>
      <c r="K1896">
        <v>3</v>
      </c>
      <c r="L1896" t="s">
        <v>96</v>
      </c>
      <c r="M1896" t="s">
        <v>39</v>
      </c>
      <c r="N1896" t="s">
        <v>18</v>
      </c>
      <c r="O1896">
        <v>51675</v>
      </c>
      <c r="P1896" t="s">
        <v>21</v>
      </c>
      <c r="Q1896">
        <v>7866</v>
      </c>
      <c r="R1896" s="16">
        <f>delivered_orders_table[[#This Row],[price]]*delivered_orders_table[[#This Row],[quantity]]</f>
        <v>51675</v>
      </c>
      <c r="V1896">
        <v>2729</v>
      </c>
    </row>
    <row r="1897" spans="1:22" hidden="1" x14ac:dyDescent="0.3">
      <c r="A1897">
        <v>49581964</v>
      </c>
      <c r="B1897">
        <v>126225</v>
      </c>
      <c r="C1897">
        <v>778255</v>
      </c>
      <c r="D1897">
        <v>4446</v>
      </c>
      <c r="E1897">
        <v>4833</v>
      </c>
      <c r="F1897">
        <v>1</v>
      </c>
      <c r="G1897">
        <v>222.3</v>
      </c>
      <c r="H1897">
        <v>5</v>
      </c>
      <c r="I1897" s="15">
        <v>45133</v>
      </c>
      <c r="J1897" s="11">
        <v>45133</v>
      </c>
      <c r="K1897">
        <v>1</v>
      </c>
      <c r="L1897" t="s">
        <v>107</v>
      </c>
      <c r="M1897" t="s">
        <v>39</v>
      </c>
      <c r="N1897" t="s">
        <v>17</v>
      </c>
      <c r="O1897">
        <v>4223.7</v>
      </c>
      <c r="P1897" t="s">
        <v>20</v>
      </c>
      <c r="Q1897">
        <v>-609.29999999999995</v>
      </c>
      <c r="R1897" s="16">
        <f>delivered_orders_table[[#This Row],[price]]*delivered_orders_table[[#This Row],[quantity]]</f>
        <v>4446</v>
      </c>
      <c r="V1897">
        <v>20010</v>
      </c>
    </row>
    <row r="1898" spans="1:22" hidden="1" x14ac:dyDescent="0.3">
      <c r="A1898">
        <v>89047551</v>
      </c>
      <c r="B1898">
        <v>126225</v>
      </c>
      <c r="C1898">
        <v>864442</v>
      </c>
      <c r="D1898">
        <v>11172</v>
      </c>
      <c r="E1898">
        <v>4833</v>
      </c>
      <c r="F1898">
        <v>2</v>
      </c>
      <c r="G1898">
        <v>3351.6</v>
      </c>
      <c r="H1898">
        <v>15</v>
      </c>
      <c r="I1898" s="15">
        <v>45113</v>
      </c>
      <c r="J1898" s="11">
        <v>45113</v>
      </c>
      <c r="K1898">
        <v>6</v>
      </c>
      <c r="L1898" t="s">
        <v>154</v>
      </c>
      <c r="M1898" t="s">
        <v>39</v>
      </c>
      <c r="N1898" t="s">
        <v>15</v>
      </c>
      <c r="O1898">
        <v>18992.400000000001</v>
      </c>
      <c r="P1898" t="s">
        <v>22</v>
      </c>
      <c r="Q1898">
        <v>9326.4</v>
      </c>
      <c r="R1898" s="16">
        <f>delivered_orders_table[[#This Row],[price]]*delivered_orders_table[[#This Row],[quantity]]</f>
        <v>22344</v>
      </c>
      <c r="V1898">
        <v>27920</v>
      </c>
    </row>
    <row r="1899" spans="1:22" hidden="1" x14ac:dyDescent="0.3">
      <c r="A1899">
        <v>53191535</v>
      </c>
      <c r="B1899">
        <v>126225</v>
      </c>
      <c r="C1899">
        <v>361618</v>
      </c>
      <c r="D1899">
        <v>13841</v>
      </c>
      <c r="E1899">
        <v>4833</v>
      </c>
      <c r="F1899">
        <v>1</v>
      </c>
      <c r="G1899">
        <v>2076.15</v>
      </c>
      <c r="H1899">
        <v>15</v>
      </c>
      <c r="I1899" s="15">
        <v>45110</v>
      </c>
      <c r="J1899" s="11">
        <v>45110</v>
      </c>
      <c r="K1899">
        <v>1</v>
      </c>
      <c r="L1899" t="s">
        <v>284</v>
      </c>
      <c r="M1899" t="s">
        <v>39</v>
      </c>
      <c r="N1899" t="s">
        <v>15</v>
      </c>
      <c r="O1899">
        <v>11764.85</v>
      </c>
      <c r="P1899" t="s">
        <v>23</v>
      </c>
      <c r="Q1899">
        <v>6931.85</v>
      </c>
      <c r="R1899" s="16">
        <f>delivered_orders_table[[#This Row],[price]]*delivered_orders_table[[#This Row],[quantity]]</f>
        <v>13841</v>
      </c>
      <c r="V1899">
        <v>1682</v>
      </c>
    </row>
    <row r="1900" spans="1:22" hidden="1" x14ac:dyDescent="0.3">
      <c r="A1900">
        <v>82162880</v>
      </c>
      <c r="B1900">
        <v>126225</v>
      </c>
      <c r="C1900">
        <v>711540</v>
      </c>
      <c r="D1900">
        <v>11313</v>
      </c>
      <c r="E1900">
        <v>4833</v>
      </c>
      <c r="F1900">
        <v>1</v>
      </c>
      <c r="G1900">
        <v>565.65</v>
      </c>
      <c r="H1900">
        <v>5</v>
      </c>
      <c r="I1900" s="15">
        <v>45110</v>
      </c>
      <c r="J1900" s="11">
        <v>45110</v>
      </c>
      <c r="K1900">
        <v>1</v>
      </c>
      <c r="L1900" t="s">
        <v>284</v>
      </c>
      <c r="M1900" t="s">
        <v>39</v>
      </c>
      <c r="N1900" t="s">
        <v>17</v>
      </c>
      <c r="O1900">
        <v>10747.35</v>
      </c>
      <c r="P1900" t="s">
        <v>23</v>
      </c>
      <c r="Q1900">
        <v>5914.35</v>
      </c>
      <c r="R1900" s="16">
        <f>delivered_orders_table[[#This Row],[price]]*delivered_orders_table[[#This Row],[quantity]]</f>
        <v>11313</v>
      </c>
      <c r="V1900">
        <v>18723</v>
      </c>
    </row>
    <row r="1901" spans="1:22" hidden="1" x14ac:dyDescent="0.3">
      <c r="A1901">
        <v>65758338</v>
      </c>
      <c r="B1901">
        <v>126225</v>
      </c>
      <c r="C1901">
        <v>251706</v>
      </c>
      <c r="D1901">
        <v>4366</v>
      </c>
      <c r="E1901">
        <v>4833</v>
      </c>
      <c r="F1901">
        <v>3</v>
      </c>
      <c r="G1901">
        <v>0</v>
      </c>
      <c r="H1901">
        <v>0</v>
      </c>
      <c r="I1901" s="15">
        <v>45107</v>
      </c>
      <c r="J1901" s="11">
        <v>45107</v>
      </c>
      <c r="K1901">
        <v>5</v>
      </c>
      <c r="L1901" t="s">
        <v>371</v>
      </c>
      <c r="M1901" t="s">
        <v>39</v>
      </c>
      <c r="N1901" t="s">
        <v>15</v>
      </c>
      <c r="O1901">
        <v>13098</v>
      </c>
      <c r="P1901" t="s">
        <v>24</v>
      </c>
      <c r="Q1901">
        <v>-1401</v>
      </c>
      <c r="R1901" s="16">
        <f>delivered_orders_table[[#This Row],[price]]*delivered_orders_table[[#This Row],[quantity]]</f>
        <v>13098</v>
      </c>
      <c r="V1901">
        <v>3627</v>
      </c>
    </row>
    <row r="1902" spans="1:22" hidden="1" x14ac:dyDescent="0.3">
      <c r="A1902">
        <v>66178935</v>
      </c>
      <c r="B1902">
        <v>246316</v>
      </c>
      <c r="C1902">
        <v>489939</v>
      </c>
      <c r="D1902">
        <v>4050</v>
      </c>
      <c r="E1902">
        <v>13689</v>
      </c>
      <c r="F1902">
        <v>2</v>
      </c>
      <c r="G1902">
        <v>810</v>
      </c>
      <c r="H1902">
        <v>10</v>
      </c>
      <c r="I1902" s="15">
        <v>45135</v>
      </c>
      <c r="J1902" s="11">
        <v>45135</v>
      </c>
      <c r="K1902">
        <v>3</v>
      </c>
      <c r="L1902" t="s">
        <v>369</v>
      </c>
      <c r="M1902" t="s">
        <v>39</v>
      </c>
      <c r="N1902" t="s">
        <v>15</v>
      </c>
      <c r="O1902">
        <v>7290</v>
      </c>
      <c r="P1902" t="s">
        <v>21</v>
      </c>
      <c r="Q1902">
        <v>-20088</v>
      </c>
      <c r="R1902" s="16">
        <f>delivered_orders_table[[#This Row],[price]]*delivered_orders_table[[#This Row],[quantity]]</f>
        <v>8100</v>
      </c>
      <c r="V1902">
        <v>35901</v>
      </c>
    </row>
    <row r="1903" spans="1:22" hidden="1" x14ac:dyDescent="0.3">
      <c r="A1903">
        <v>66882385</v>
      </c>
      <c r="B1903">
        <v>246316</v>
      </c>
      <c r="C1903">
        <v>596905</v>
      </c>
      <c r="D1903">
        <v>3165</v>
      </c>
      <c r="E1903">
        <v>13689</v>
      </c>
      <c r="F1903">
        <v>2</v>
      </c>
      <c r="G1903">
        <v>0</v>
      </c>
      <c r="H1903">
        <v>0</v>
      </c>
      <c r="I1903" s="15">
        <v>45115</v>
      </c>
      <c r="J1903" s="11">
        <v>45115</v>
      </c>
      <c r="K1903">
        <v>3</v>
      </c>
      <c r="L1903" t="s">
        <v>292</v>
      </c>
      <c r="M1903" t="s">
        <v>39</v>
      </c>
      <c r="N1903" t="s">
        <v>15</v>
      </c>
      <c r="O1903">
        <v>6330</v>
      </c>
      <c r="P1903" t="s">
        <v>21</v>
      </c>
      <c r="Q1903">
        <v>-21048</v>
      </c>
      <c r="R1903" s="16">
        <f>delivered_orders_table[[#This Row],[price]]*delivered_orders_table[[#This Row],[quantity]]</f>
        <v>6330</v>
      </c>
      <c r="V1903">
        <v>12380</v>
      </c>
    </row>
    <row r="1904" spans="1:22" hidden="1" x14ac:dyDescent="0.3">
      <c r="A1904">
        <v>14102122</v>
      </c>
      <c r="B1904">
        <v>246316</v>
      </c>
      <c r="C1904">
        <v>570040</v>
      </c>
      <c r="D1904">
        <v>18501</v>
      </c>
      <c r="E1904">
        <v>13689</v>
      </c>
      <c r="F1904">
        <v>1</v>
      </c>
      <c r="G1904">
        <v>925.05</v>
      </c>
      <c r="H1904">
        <v>5</v>
      </c>
      <c r="I1904" s="15">
        <v>45114</v>
      </c>
      <c r="J1904" s="11">
        <v>45114</v>
      </c>
      <c r="K1904">
        <v>1</v>
      </c>
      <c r="L1904" t="s">
        <v>285</v>
      </c>
      <c r="M1904" t="s">
        <v>39</v>
      </c>
      <c r="N1904" t="s">
        <v>17</v>
      </c>
      <c r="O1904">
        <v>17575.95</v>
      </c>
      <c r="P1904" t="s">
        <v>20</v>
      </c>
      <c r="Q1904">
        <v>3886.95</v>
      </c>
      <c r="R1904" s="16">
        <f>delivered_orders_table[[#This Row],[price]]*delivered_orders_table[[#This Row],[quantity]]</f>
        <v>18501</v>
      </c>
      <c r="V1904">
        <v>1012</v>
      </c>
    </row>
    <row r="1905" spans="1:22" hidden="1" x14ac:dyDescent="0.3">
      <c r="A1905">
        <v>74355957</v>
      </c>
      <c r="B1905">
        <v>246316</v>
      </c>
      <c r="C1905">
        <v>624434</v>
      </c>
      <c r="D1905">
        <v>13667</v>
      </c>
      <c r="E1905">
        <v>13689</v>
      </c>
      <c r="F1905">
        <v>1</v>
      </c>
      <c r="G1905">
        <v>0</v>
      </c>
      <c r="H1905">
        <v>0</v>
      </c>
      <c r="I1905" s="15">
        <v>45113</v>
      </c>
      <c r="J1905" s="11">
        <v>45113</v>
      </c>
      <c r="K1905">
        <v>2</v>
      </c>
      <c r="L1905" t="s">
        <v>285</v>
      </c>
      <c r="M1905" t="s">
        <v>39</v>
      </c>
      <c r="N1905" t="s">
        <v>16</v>
      </c>
      <c r="O1905">
        <v>13667</v>
      </c>
      <c r="P1905" t="s">
        <v>23</v>
      </c>
      <c r="Q1905">
        <v>-22</v>
      </c>
      <c r="R1905" s="16">
        <f>delivered_orders_table[[#This Row],[price]]*delivered_orders_table[[#This Row],[quantity]]</f>
        <v>13667</v>
      </c>
      <c r="V1905">
        <v>20085</v>
      </c>
    </row>
    <row r="1906" spans="1:22" hidden="1" x14ac:dyDescent="0.3">
      <c r="A1906">
        <v>84618850</v>
      </c>
      <c r="B1906">
        <v>246316</v>
      </c>
      <c r="C1906">
        <v>383291</v>
      </c>
      <c r="D1906">
        <v>7924</v>
      </c>
      <c r="E1906">
        <v>13689</v>
      </c>
      <c r="F1906">
        <v>1</v>
      </c>
      <c r="G1906">
        <v>0</v>
      </c>
      <c r="H1906">
        <v>0</v>
      </c>
      <c r="I1906" s="15">
        <v>45120</v>
      </c>
      <c r="J1906" s="11">
        <v>45120</v>
      </c>
      <c r="K1906">
        <v>2</v>
      </c>
      <c r="L1906" t="s">
        <v>396</v>
      </c>
      <c r="M1906" t="s">
        <v>39</v>
      </c>
      <c r="N1906" t="s">
        <v>17</v>
      </c>
      <c r="O1906">
        <v>7924</v>
      </c>
      <c r="P1906" t="s">
        <v>21</v>
      </c>
      <c r="Q1906">
        <v>-5765</v>
      </c>
      <c r="R1906" s="16">
        <f>delivered_orders_table[[#This Row],[price]]*delivered_orders_table[[#This Row],[quantity]]</f>
        <v>7924</v>
      </c>
      <c r="V1906">
        <v>5334</v>
      </c>
    </row>
    <row r="1907" spans="1:22" hidden="1" x14ac:dyDescent="0.3">
      <c r="A1907">
        <v>37272705</v>
      </c>
      <c r="B1907">
        <v>246316</v>
      </c>
      <c r="C1907">
        <v>272187</v>
      </c>
      <c r="D1907">
        <v>3502</v>
      </c>
      <c r="E1907">
        <v>13689</v>
      </c>
      <c r="F1907">
        <v>2</v>
      </c>
      <c r="G1907">
        <v>350.2</v>
      </c>
      <c r="H1907">
        <v>5</v>
      </c>
      <c r="I1907" s="15">
        <v>45129</v>
      </c>
      <c r="J1907" s="11">
        <v>45129</v>
      </c>
      <c r="K1907">
        <v>4</v>
      </c>
      <c r="L1907" t="s">
        <v>358</v>
      </c>
      <c r="M1907" t="s">
        <v>39</v>
      </c>
      <c r="N1907" t="s">
        <v>152</v>
      </c>
      <c r="O1907">
        <v>6653.8</v>
      </c>
      <c r="P1907" t="s">
        <v>23</v>
      </c>
      <c r="Q1907">
        <v>-20724.2</v>
      </c>
      <c r="R1907" s="16">
        <f>delivered_orders_table[[#This Row],[price]]*delivered_orders_table[[#This Row],[quantity]]</f>
        <v>7004</v>
      </c>
      <c r="V1907">
        <v>12819</v>
      </c>
    </row>
    <row r="1908" spans="1:22" hidden="1" x14ac:dyDescent="0.3">
      <c r="A1908">
        <v>63196064</v>
      </c>
      <c r="B1908">
        <v>246316</v>
      </c>
      <c r="C1908">
        <v>394546</v>
      </c>
      <c r="D1908">
        <v>7263</v>
      </c>
      <c r="E1908">
        <v>13689</v>
      </c>
      <c r="F1908">
        <v>2</v>
      </c>
      <c r="G1908">
        <v>0</v>
      </c>
      <c r="H1908">
        <v>0</v>
      </c>
      <c r="I1908" s="15">
        <v>45130</v>
      </c>
      <c r="J1908" s="11">
        <v>45130</v>
      </c>
      <c r="K1908">
        <v>1</v>
      </c>
      <c r="L1908" t="s">
        <v>487</v>
      </c>
      <c r="M1908" t="s">
        <v>39</v>
      </c>
      <c r="N1908" t="s">
        <v>18</v>
      </c>
      <c r="O1908">
        <v>14526</v>
      </c>
      <c r="P1908" t="s">
        <v>23</v>
      </c>
      <c r="Q1908">
        <v>-12852</v>
      </c>
      <c r="R1908" s="16">
        <f>delivered_orders_table[[#This Row],[price]]*delivered_orders_table[[#This Row],[quantity]]</f>
        <v>14526</v>
      </c>
      <c r="V1908">
        <v>17894</v>
      </c>
    </row>
    <row r="1909" spans="1:22" hidden="1" x14ac:dyDescent="0.3">
      <c r="A1909">
        <v>83458776</v>
      </c>
      <c r="B1909">
        <v>246316</v>
      </c>
      <c r="C1909">
        <v>653214</v>
      </c>
      <c r="D1909">
        <v>11965</v>
      </c>
      <c r="E1909">
        <v>13689</v>
      </c>
      <c r="F1909">
        <v>2</v>
      </c>
      <c r="G1909">
        <v>2393</v>
      </c>
      <c r="H1909">
        <v>10</v>
      </c>
      <c r="I1909" s="15">
        <v>45131</v>
      </c>
      <c r="J1909" s="11">
        <v>45131</v>
      </c>
      <c r="K1909">
        <v>4</v>
      </c>
      <c r="L1909" t="s">
        <v>108</v>
      </c>
      <c r="M1909" t="s">
        <v>39</v>
      </c>
      <c r="N1909" t="s">
        <v>15</v>
      </c>
      <c r="O1909">
        <v>21537</v>
      </c>
      <c r="P1909" t="s">
        <v>21</v>
      </c>
      <c r="Q1909">
        <v>-5841</v>
      </c>
      <c r="R1909" s="16">
        <f>delivered_orders_table[[#This Row],[price]]*delivered_orders_table[[#This Row],[quantity]]</f>
        <v>23930</v>
      </c>
      <c r="V1909">
        <v>15554</v>
      </c>
    </row>
    <row r="1910" spans="1:22" hidden="1" x14ac:dyDescent="0.3">
      <c r="A1910">
        <v>38434222</v>
      </c>
      <c r="B1910">
        <v>246316</v>
      </c>
      <c r="C1910">
        <v>442924</v>
      </c>
      <c r="D1910">
        <v>11599</v>
      </c>
      <c r="E1910">
        <v>13689</v>
      </c>
      <c r="F1910">
        <v>1</v>
      </c>
      <c r="G1910">
        <v>0</v>
      </c>
      <c r="H1910">
        <v>0</v>
      </c>
      <c r="I1910" s="15">
        <v>45113</v>
      </c>
      <c r="J1910" s="11">
        <v>45113</v>
      </c>
      <c r="K1910">
        <v>2</v>
      </c>
      <c r="L1910" t="s">
        <v>285</v>
      </c>
      <c r="M1910" t="s">
        <v>39</v>
      </c>
      <c r="N1910" t="s">
        <v>15</v>
      </c>
      <c r="O1910">
        <v>11599</v>
      </c>
      <c r="P1910" t="s">
        <v>23</v>
      </c>
      <c r="Q1910">
        <v>-2090</v>
      </c>
      <c r="R1910" s="16">
        <f>delivered_orders_table[[#This Row],[price]]*delivered_orders_table[[#This Row],[quantity]]</f>
        <v>11599</v>
      </c>
      <c r="V1910">
        <v>19818</v>
      </c>
    </row>
    <row r="1911" spans="1:22" hidden="1" x14ac:dyDescent="0.3">
      <c r="A1911">
        <v>96605343</v>
      </c>
      <c r="B1911">
        <v>246316</v>
      </c>
      <c r="C1911">
        <v>294578</v>
      </c>
      <c r="D1911">
        <v>11267</v>
      </c>
      <c r="E1911">
        <v>13689</v>
      </c>
      <c r="F1911">
        <v>1</v>
      </c>
      <c r="G1911">
        <v>1690.05</v>
      </c>
      <c r="H1911">
        <v>15</v>
      </c>
      <c r="I1911" s="15">
        <v>45132</v>
      </c>
      <c r="J1911" s="11">
        <v>45132</v>
      </c>
      <c r="K1911">
        <v>1</v>
      </c>
      <c r="L1911" t="s">
        <v>358</v>
      </c>
      <c r="M1911" t="s">
        <v>39</v>
      </c>
      <c r="N1911" t="s">
        <v>15</v>
      </c>
      <c r="O1911">
        <v>9576.9500000000007</v>
      </c>
      <c r="P1911" t="s">
        <v>23</v>
      </c>
      <c r="Q1911">
        <v>-4112.05</v>
      </c>
      <c r="R1911" s="16">
        <f>delivered_orders_table[[#This Row],[price]]*delivered_orders_table[[#This Row],[quantity]]</f>
        <v>11267</v>
      </c>
      <c r="V1911">
        <v>24262</v>
      </c>
    </row>
    <row r="1912" spans="1:22" hidden="1" x14ac:dyDescent="0.3">
      <c r="A1912">
        <v>91733516</v>
      </c>
      <c r="B1912">
        <v>207473</v>
      </c>
      <c r="C1912">
        <v>761671</v>
      </c>
      <c r="D1912">
        <v>12023</v>
      </c>
      <c r="E1912">
        <v>7043</v>
      </c>
      <c r="F1912">
        <v>3</v>
      </c>
      <c r="G1912">
        <v>0</v>
      </c>
      <c r="H1912">
        <v>0</v>
      </c>
      <c r="I1912" s="15">
        <v>45127</v>
      </c>
      <c r="J1912" s="11">
        <v>45127</v>
      </c>
      <c r="K1912">
        <v>7</v>
      </c>
      <c r="L1912" t="s">
        <v>107</v>
      </c>
      <c r="M1912" t="s">
        <v>39</v>
      </c>
      <c r="N1912" t="s">
        <v>16</v>
      </c>
      <c r="O1912">
        <v>36069</v>
      </c>
      <c r="P1912" t="s">
        <v>21</v>
      </c>
      <c r="Q1912">
        <v>14940</v>
      </c>
      <c r="R1912" s="16">
        <f>delivered_orders_table[[#This Row],[price]]*delivered_orders_table[[#This Row],[quantity]]</f>
        <v>36069</v>
      </c>
      <c r="V1912">
        <v>17922</v>
      </c>
    </row>
    <row r="1913" spans="1:22" hidden="1" x14ac:dyDescent="0.3">
      <c r="A1913">
        <v>61411224</v>
      </c>
      <c r="B1913">
        <v>207473</v>
      </c>
      <c r="C1913">
        <v>440633</v>
      </c>
      <c r="D1913">
        <v>15380</v>
      </c>
      <c r="E1913">
        <v>7043</v>
      </c>
      <c r="F1913">
        <v>1</v>
      </c>
      <c r="G1913">
        <v>0</v>
      </c>
      <c r="H1913">
        <v>0</v>
      </c>
      <c r="I1913" s="15">
        <v>45104</v>
      </c>
      <c r="J1913" s="11">
        <v>45104</v>
      </c>
      <c r="K1913">
        <v>5</v>
      </c>
      <c r="L1913" t="s">
        <v>173</v>
      </c>
      <c r="M1913" t="s">
        <v>39</v>
      </c>
      <c r="N1913" t="s">
        <v>15</v>
      </c>
      <c r="O1913">
        <v>15380</v>
      </c>
      <c r="P1913" t="s">
        <v>22</v>
      </c>
      <c r="Q1913">
        <v>8337</v>
      </c>
      <c r="R1913" s="16">
        <f>delivered_orders_table[[#This Row],[price]]*delivered_orders_table[[#This Row],[quantity]]</f>
        <v>15380</v>
      </c>
      <c r="V1913">
        <v>4234</v>
      </c>
    </row>
    <row r="1914" spans="1:22" hidden="1" x14ac:dyDescent="0.3">
      <c r="A1914">
        <v>73308406</v>
      </c>
      <c r="B1914">
        <v>207473</v>
      </c>
      <c r="C1914">
        <v>437730</v>
      </c>
      <c r="D1914">
        <v>11254</v>
      </c>
      <c r="E1914">
        <v>7043</v>
      </c>
      <c r="F1914">
        <v>3</v>
      </c>
      <c r="G1914">
        <v>1688.1</v>
      </c>
      <c r="H1914">
        <v>5</v>
      </c>
      <c r="I1914" s="15">
        <v>45109</v>
      </c>
      <c r="J1914" s="11">
        <v>45109</v>
      </c>
      <c r="K1914">
        <v>5</v>
      </c>
      <c r="L1914" t="s">
        <v>153</v>
      </c>
      <c r="M1914" t="s">
        <v>39</v>
      </c>
      <c r="N1914" t="s">
        <v>15</v>
      </c>
      <c r="O1914">
        <v>32073.9</v>
      </c>
      <c r="P1914" t="s">
        <v>24</v>
      </c>
      <c r="Q1914">
        <v>10944.9</v>
      </c>
      <c r="R1914" s="16">
        <f>delivered_orders_table[[#This Row],[price]]*delivered_orders_table[[#This Row],[quantity]]</f>
        <v>33762</v>
      </c>
      <c r="V1914">
        <v>566</v>
      </c>
    </row>
    <row r="1915" spans="1:22" hidden="1" x14ac:dyDescent="0.3">
      <c r="A1915">
        <v>26205010</v>
      </c>
      <c r="B1915">
        <v>207473</v>
      </c>
      <c r="C1915">
        <v>765484</v>
      </c>
      <c r="D1915">
        <v>7751</v>
      </c>
      <c r="E1915">
        <v>7043</v>
      </c>
      <c r="F1915">
        <v>3</v>
      </c>
      <c r="G1915">
        <v>0</v>
      </c>
      <c r="H1915">
        <v>0</v>
      </c>
      <c r="I1915" s="15">
        <v>45112</v>
      </c>
      <c r="J1915" s="11">
        <v>45112</v>
      </c>
      <c r="K1915">
        <v>4</v>
      </c>
      <c r="L1915" t="s">
        <v>543</v>
      </c>
      <c r="M1915" t="s">
        <v>39</v>
      </c>
      <c r="N1915" t="s">
        <v>17</v>
      </c>
      <c r="O1915">
        <v>23253</v>
      </c>
      <c r="P1915" t="s">
        <v>20</v>
      </c>
      <c r="Q1915">
        <v>2124</v>
      </c>
      <c r="R1915" s="16">
        <f>delivered_orders_table[[#This Row],[price]]*delivered_orders_table[[#This Row],[quantity]]</f>
        <v>23253</v>
      </c>
      <c r="V1915">
        <v>1097</v>
      </c>
    </row>
    <row r="1916" spans="1:22" hidden="1" x14ac:dyDescent="0.3">
      <c r="A1916">
        <v>30208677</v>
      </c>
      <c r="B1916">
        <v>207473</v>
      </c>
      <c r="C1916">
        <v>755132</v>
      </c>
      <c r="D1916">
        <v>6810</v>
      </c>
      <c r="E1916">
        <v>7043</v>
      </c>
      <c r="F1916">
        <v>1</v>
      </c>
      <c r="G1916">
        <v>1362</v>
      </c>
      <c r="H1916">
        <v>20</v>
      </c>
      <c r="I1916" s="15">
        <v>45112</v>
      </c>
      <c r="J1916" s="11">
        <v>45112</v>
      </c>
      <c r="K1916">
        <v>6</v>
      </c>
      <c r="L1916" t="s">
        <v>292</v>
      </c>
      <c r="M1916" t="s">
        <v>39</v>
      </c>
      <c r="N1916" t="s">
        <v>15</v>
      </c>
      <c r="O1916">
        <v>5448</v>
      </c>
      <c r="P1916" t="s">
        <v>21</v>
      </c>
      <c r="Q1916">
        <v>-1595</v>
      </c>
      <c r="R1916" s="16">
        <f>delivered_orders_table[[#This Row],[price]]*delivered_orders_table[[#This Row],[quantity]]</f>
        <v>6810</v>
      </c>
      <c r="V1916">
        <v>7063</v>
      </c>
    </row>
    <row r="1917" spans="1:22" hidden="1" x14ac:dyDescent="0.3">
      <c r="A1917">
        <v>11523452</v>
      </c>
      <c r="B1917">
        <v>207473</v>
      </c>
      <c r="C1917">
        <v>570281</v>
      </c>
      <c r="D1917">
        <v>5228</v>
      </c>
      <c r="E1917">
        <v>7043</v>
      </c>
      <c r="F1917">
        <v>1</v>
      </c>
      <c r="G1917">
        <v>784.2</v>
      </c>
      <c r="H1917">
        <v>15</v>
      </c>
      <c r="I1917" s="15">
        <v>45119</v>
      </c>
      <c r="J1917" s="11">
        <v>45119</v>
      </c>
      <c r="K1917">
        <v>5</v>
      </c>
      <c r="L1917" t="s">
        <v>399</v>
      </c>
      <c r="M1917" t="s">
        <v>39</v>
      </c>
      <c r="N1917" t="s">
        <v>17</v>
      </c>
      <c r="O1917">
        <v>4443.8</v>
      </c>
      <c r="P1917" t="s">
        <v>24</v>
      </c>
      <c r="Q1917">
        <v>-2599.1999999999998</v>
      </c>
      <c r="R1917" s="16">
        <f>delivered_orders_table[[#This Row],[price]]*delivered_orders_table[[#This Row],[quantity]]</f>
        <v>5228</v>
      </c>
      <c r="V1917">
        <v>44121</v>
      </c>
    </row>
    <row r="1918" spans="1:22" hidden="1" x14ac:dyDescent="0.3">
      <c r="A1918">
        <v>83330690</v>
      </c>
      <c r="B1918">
        <v>207473</v>
      </c>
      <c r="C1918">
        <v>965344</v>
      </c>
      <c r="D1918">
        <v>8794</v>
      </c>
      <c r="E1918">
        <v>7043</v>
      </c>
      <c r="F1918">
        <v>2</v>
      </c>
      <c r="G1918">
        <v>0</v>
      </c>
      <c r="H1918">
        <v>0</v>
      </c>
      <c r="I1918" s="15">
        <v>45113</v>
      </c>
      <c r="J1918" s="11">
        <v>45113</v>
      </c>
      <c r="K1918">
        <v>2</v>
      </c>
      <c r="L1918" t="s">
        <v>285</v>
      </c>
      <c r="M1918" t="s">
        <v>39</v>
      </c>
      <c r="N1918" t="s">
        <v>18</v>
      </c>
      <c r="O1918">
        <v>17588</v>
      </c>
      <c r="P1918" t="s">
        <v>20</v>
      </c>
      <c r="Q1918">
        <v>3502</v>
      </c>
      <c r="R1918" s="16">
        <f>delivered_orders_table[[#This Row],[price]]*delivered_orders_table[[#This Row],[quantity]]</f>
        <v>17588</v>
      </c>
      <c r="V1918">
        <v>2435</v>
      </c>
    </row>
    <row r="1919" spans="1:22" hidden="1" x14ac:dyDescent="0.3">
      <c r="A1919">
        <v>95110541</v>
      </c>
      <c r="B1919">
        <v>207473</v>
      </c>
      <c r="C1919">
        <v>698969</v>
      </c>
      <c r="D1919">
        <v>10745</v>
      </c>
      <c r="E1919">
        <v>7043</v>
      </c>
      <c r="F1919">
        <v>2</v>
      </c>
      <c r="G1919">
        <v>0</v>
      </c>
      <c r="H1919">
        <v>0</v>
      </c>
      <c r="I1919" s="15">
        <v>45136</v>
      </c>
      <c r="J1919" s="11">
        <v>45136</v>
      </c>
      <c r="K1919">
        <v>1</v>
      </c>
      <c r="L1919" t="s">
        <v>546</v>
      </c>
      <c r="M1919" t="s">
        <v>39</v>
      </c>
      <c r="N1919" t="s">
        <v>15</v>
      </c>
      <c r="O1919">
        <v>21490</v>
      </c>
      <c r="P1919" t="s">
        <v>23</v>
      </c>
      <c r="Q1919">
        <v>7404</v>
      </c>
      <c r="R1919" s="16">
        <f>delivered_orders_table[[#This Row],[price]]*delivered_orders_table[[#This Row],[quantity]]</f>
        <v>21490</v>
      </c>
      <c r="V1919">
        <v>31450</v>
      </c>
    </row>
    <row r="1920" spans="1:22" hidden="1" x14ac:dyDescent="0.3">
      <c r="A1920">
        <v>13391969</v>
      </c>
      <c r="B1920">
        <v>216739</v>
      </c>
      <c r="C1920">
        <v>476142</v>
      </c>
      <c r="D1920">
        <v>13977</v>
      </c>
      <c r="E1920">
        <v>3047</v>
      </c>
      <c r="F1920">
        <v>1</v>
      </c>
      <c r="G1920">
        <v>0</v>
      </c>
      <c r="H1920">
        <v>0</v>
      </c>
      <c r="I1920" s="15">
        <v>45103</v>
      </c>
      <c r="J1920" s="11">
        <v>45103</v>
      </c>
      <c r="K1920">
        <v>5</v>
      </c>
      <c r="L1920" t="s">
        <v>522</v>
      </c>
      <c r="M1920" t="s">
        <v>39</v>
      </c>
      <c r="N1920" t="s">
        <v>15</v>
      </c>
      <c r="O1920">
        <v>13977</v>
      </c>
      <c r="P1920" t="s">
        <v>24</v>
      </c>
      <c r="Q1920">
        <v>10930</v>
      </c>
      <c r="R1920" s="16">
        <f>delivered_orders_table[[#This Row],[price]]*delivered_orders_table[[#This Row],[quantity]]</f>
        <v>13977</v>
      </c>
      <c r="V1920">
        <v>27808</v>
      </c>
    </row>
    <row r="1921" spans="1:22" hidden="1" x14ac:dyDescent="0.3">
      <c r="A1921">
        <v>66691738</v>
      </c>
      <c r="B1921">
        <v>216739</v>
      </c>
      <c r="C1921">
        <v>247057</v>
      </c>
      <c r="D1921">
        <v>8308</v>
      </c>
      <c r="E1921">
        <v>3047</v>
      </c>
      <c r="F1921">
        <v>1</v>
      </c>
      <c r="G1921">
        <v>415.4</v>
      </c>
      <c r="H1921">
        <v>5</v>
      </c>
      <c r="I1921" s="15">
        <v>45119</v>
      </c>
      <c r="J1921" s="11">
        <v>45119</v>
      </c>
      <c r="K1921">
        <v>6</v>
      </c>
      <c r="L1921" t="s">
        <v>298</v>
      </c>
      <c r="M1921" t="s">
        <v>39</v>
      </c>
      <c r="N1921" t="s">
        <v>16</v>
      </c>
      <c r="O1921">
        <v>7892.6</v>
      </c>
      <c r="P1921" t="s">
        <v>22</v>
      </c>
      <c r="Q1921">
        <v>4845.6000000000004</v>
      </c>
      <c r="R1921" s="16">
        <f>delivered_orders_table[[#This Row],[price]]*delivered_orders_table[[#This Row],[quantity]]</f>
        <v>8308</v>
      </c>
      <c r="V1921">
        <v>17337</v>
      </c>
    </row>
    <row r="1922" spans="1:22" hidden="1" x14ac:dyDescent="0.3">
      <c r="A1922">
        <v>84252780</v>
      </c>
      <c r="B1922">
        <v>216739</v>
      </c>
      <c r="C1922">
        <v>877370</v>
      </c>
      <c r="D1922">
        <v>10385</v>
      </c>
      <c r="E1922">
        <v>3047</v>
      </c>
      <c r="F1922">
        <v>2</v>
      </c>
      <c r="G1922">
        <v>0</v>
      </c>
      <c r="H1922">
        <v>0</v>
      </c>
      <c r="I1922" s="15">
        <v>45113</v>
      </c>
      <c r="J1922" s="11">
        <v>45113</v>
      </c>
      <c r="K1922">
        <v>5</v>
      </c>
      <c r="L1922" t="s">
        <v>292</v>
      </c>
      <c r="M1922" t="s">
        <v>39</v>
      </c>
      <c r="N1922" t="s">
        <v>15</v>
      </c>
      <c r="O1922">
        <v>20770</v>
      </c>
      <c r="P1922" t="s">
        <v>21</v>
      </c>
      <c r="Q1922">
        <v>14676</v>
      </c>
      <c r="R1922" s="16">
        <f>delivered_orders_table[[#This Row],[price]]*delivered_orders_table[[#This Row],[quantity]]</f>
        <v>20770</v>
      </c>
      <c r="V1922">
        <v>3657</v>
      </c>
    </row>
    <row r="1923" spans="1:22" hidden="1" x14ac:dyDescent="0.3">
      <c r="A1923">
        <v>44971668</v>
      </c>
      <c r="B1923">
        <v>216739</v>
      </c>
      <c r="C1923">
        <v>398202</v>
      </c>
      <c r="D1923">
        <v>7916</v>
      </c>
      <c r="E1923">
        <v>3047</v>
      </c>
      <c r="F1923">
        <v>1</v>
      </c>
      <c r="G1923">
        <v>0</v>
      </c>
      <c r="H1923">
        <v>0</v>
      </c>
      <c r="I1923" s="15">
        <v>45128</v>
      </c>
      <c r="J1923" s="11">
        <v>45128</v>
      </c>
      <c r="K1923">
        <v>7</v>
      </c>
      <c r="L1923" t="s">
        <v>108</v>
      </c>
      <c r="M1923" t="s">
        <v>39</v>
      </c>
      <c r="N1923" t="s">
        <v>15</v>
      </c>
      <c r="O1923">
        <v>7916</v>
      </c>
      <c r="P1923" t="s">
        <v>22</v>
      </c>
      <c r="Q1923">
        <v>4869</v>
      </c>
      <c r="R1923" s="16">
        <f>delivered_orders_table[[#This Row],[price]]*delivered_orders_table[[#This Row],[quantity]]</f>
        <v>7916</v>
      </c>
      <c r="V1923">
        <v>15183</v>
      </c>
    </row>
    <row r="1924" spans="1:22" hidden="1" x14ac:dyDescent="0.3">
      <c r="A1924">
        <v>52777459</v>
      </c>
      <c r="B1924">
        <v>216739</v>
      </c>
      <c r="C1924">
        <v>917552</v>
      </c>
      <c r="D1924">
        <v>4165</v>
      </c>
      <c r="E1924">
        <v>3047</v>
      </c>
      <c r="F1924">
        <v>3</v>
      </c>
      <c r="G1924">
        <v>2499</v>
      </c>
      <c r="H1924">
        <v>20</v>
      </c>
      <c r="I1924" s="15">
        <v>45116</v>
      </c>
      <c r="J1924" s="11">
        <v>45116</v>
      </c>
      <c r="K1924">
        <v>5</v>
      </c>
      <c r="L1924" t="s">
        <v>491</v>
      </c>
      <c r="M1924" t="s">
        <v>39</v>
      </c>
      <c r="N1924" t="s">
        <v>15</v>
      </c>
      <c r="O1924">
        <v>9996</v>
      </c>
      <c r="P1924" t="s">
        <v>23</v>
      </c>
      <c r="Q1924">
        <v>855</v>
      </c>
      <c r="R1924" s="16">
        <f>delivered_orders_table[[#This Row],[price]]*delivered_orders_table[[#This Row],[quantity]]</f>
        <v>12495</v>
      </c>
      <c r="V1924">
        <v>12455</v>
      </c>
    </row>
    <row r="1925" spans="1:22" hidden="1" x14ac:dyDescent="0.3">
      <c r="A1925">
        <v>81930575</v>
      </c>
      <c r="B1925">
        <v>216739</v>
      </c>
      <c r="C1925">
        <v>679770</v>
      </c>
      <c r="D1925">
        <v>16495</v>
      </c>
      <c r="E1925">
        <v>3047</v>
      </c>
      <c r="F1925">
        <v>1</v>
      </c>
      <c r="G1925">
        <v>0</v>
      </c>
      <c r="H1925">
        <v>0</v>
      </c>
      <c r="I1925" s="15">
        <v>45127</v>
      </c>
      <c r="J1925" s="11">
        <v>45127</v>
      </c>
      <c r="K1925">
        <v>2</v>
      </c>
      <c r="L1925" t="s">
        <v>96</v>
      </c>
      <c r="M1925" t="s">
        <v>39</v>
      </c>
      <c r="N1925" t="s">
        <v>15</v>
      </c>
      <c r="O1925">
        <v>16495</v>
      </c>
      <c r="P1925" t="s">
        <v>20</v>
      </c>
      <c r="Q1925">
        <v>13448</v>
      </c>
      <c r="R1925" s="16">
        <f>delivered_orders_table[[#This Row],[price]]*delivered_orders_table[[#This Row],[quantity]]</f>
        <v>16495</v>
      </c>
      <c r="V1925">
        <v>45321</v>
      </c>
    </row>
    <row r="1926" spans="1:22" hidden="1" x14ac:dyDescent="0.3">
      <c r="A1926">
        <v>46072958</v>
      </c>
      <c r="B1926">
        <v>216739</v>
      </c>
      <c r="C1926">
        <v>387155</v>
      </c>
      <c r="D1926">
        <v>12617</v>
      </c>
      <c r="E1926">
        <v>3047</v>
      </c>
      <c r="F1926">
        <v>1</v>
      </c>
      <c r="G1926">
        <v>0</v>
      </c>
      <c r="H1926">
        <v>0</v>
      </c>
      <c r="I1926" s="15">
        <v>45111</v>
      </c>
      <c r="J1926" s="11">
        <v>45111</v>
      </c>
      <c r="K1926">
        <v>1</v>
      </c>
      <c r="L1926" t="s">
        <v>371</v>
      </c>
      <c r="M1926" t="s">
        <v>39</v>
      </c>
      <c r="N1926" t="s">
        <v>17</v>
      </c>
      <c r="O1926">
        <v>12617</v>
      </c>
      <c r="P1926" t="s">
        <v>23</v>
      </c>
      <c r="Q1926">
        <v>9570</v>
      </c>
      <c r="R1926" s="16">
        <f>delivered_orders_table[[#This Row],[price]]*delivered_orders_table[[#This Row],[quantity]]</f>
        <v>12617</v>
      </c>
      <c r="V1926">
        <v>22992</v>
      </c>
    </row>
    <row r="1927" spans="1:22" hidden="1" x14ac:dyDescent="0.3">
      <c r="A1927">
        <v>70850538</v>
      </c>
      <c r="B1927">
        <v>216739</v>
      </c>
      <c r="C1927">
        <v>496882</v>
      </c>
      <c r="D1927">
        <v>2052</v>
      </c>
      <c r="E1927">
        <v>3047</v>
      </c>
      <c r="F1927">
        <v>2</v>
      </c>
      <c r="G1927">
        <v>0</v>
      </c>
      <c r="H1927">
        <v>0</v>
      </c>
      <c r="I1927" s="15">
        <v>45127</v>
      </c>
      <c r="J1927" s="11">
        <v>45127</v>
      </c>
      <c r="K1927">
        <v>4</v>
      </c>
      <c r="L1927" t="s">
        <v>487</v>
      </c>
      <c r="M1927" t="s">
        <v>39</v>
      </c>
      <c r="N1927" t="s">
        <v>16</v>
      </c>
      <c r="O1927">
        <v>4104</v>
      </c>
      <c r="P1927" t="s">
        <v>21</v>
      </c>
      <c r="Q1927">
        <v>-1990</v>
      </c>
      <c r="R1927" s="16">
        <f>delivered_orders_table[[#This Row],[price]]*delivered_orders_table[[#This Row],[quantity]]</f>
        <v>4104</v>
      </c>
      <c r="V1927">
        <v>16169</v>
      </c>
    </row>
    <row r="1928" spans="1:22" hidden="1" x14ac:dyDescent="0.3">
      <c r="A1928">
        <v>52211967</v>
      </c>
      <c r="B1928">
        <v>216739</v>
      </c>
      <c r="C1928">
        <v>361395</v>
      </c>
      <c r="D1928">
        <v>17558</v>
      </c>
      <c r="E1928">
        <v>3047</v>
      </c>
      <c r="F1928">
        <v>4</v>
      </c>
      <c r="G1928">
        <v>7023.2</v>
      </c>
      <c r="H1928">
        <v>10</v>
      </c>
      <c r="I1928" s="15">
        <v>45105</v>
      </c>
      <c r="J1928" s="11">
        <v>45105</v>
      </c>
      <c r="K1928">
        <v>4</v>
      </c>
      <c r="L1928" t="s">
        <v>173</v>
      </c>
      <c r="M1928" t="s">
        <v>39</v>
      </c>
      <c r="N1928" t="s">
        <v>16</v>
      </c>
      <c r="O1928">
        <v>63208.800000000003</v>
      </c>
      <c r="P1928" t="s">
        <v>21</v>
      </c>
      <c r="Q1928">
        <v>51020.800000000003</v>
      </c>
      <c r="R1928" s="16">
        <f>delivered_orders_table[[#This Row],[price]]*delivered_orders_table[[#This Row],[quantity]]</f>
        <v>70232</v>
      </c>
      <c r="V1928">
        <v>11216</v>
      </c>
    </row>
    <row r="1929" spans="1:22" hidden="1" x14ac:dyDescent="0.3">
      <c r="A1929">
        <v>46093692</v>
      </c>
      <c r="B1929">
        <v>216739</v>
      </c>
      <c r="C1929">
        <v>536272</v>
      </c>
      <c r="D1929">
        <v>17646</v>
      </c>
      <c r="E1929">
        <v>3047</v>
      </c>
      <c r="F1929">
        <v>4</v>
      </c>
      <c r="G1929">
        <v>10587.6</v>
      </c>
      <c r="H1929">
        <v>15</v>
      </c>
      <c r="I1929" s="15">
        <v>45104</v>
      </c>
      <c r="J1929" s="11">
        <v>45104</v>
      </c>
      <c r="K1929">
        <v>4</v>
      </c>
      <c r="L1929" t="s">
        <v>522</v>
      </c>
      <c r="M1929" t="s">
        <v>39</v>
      </c>
      <c r="N1929" t="s">
        <v>16</v>
      </c>
      <c r="O1929">
        <v>59996.4</v>
      </c>
      <c r="P1929" t="s">
        <v>23</v>
      </c>
      <c r="Q1929">
        <v>47808.4</v>
      </c>
      <c r="R1929" s="16">
        <f>delivered_orders_table[[#This Row],[price]]*delivered_orders_table[[#This Row],[quantity]]</f>
        <v>70584</v>
      </c>
      <c r="V1929">
        <v>7792</v>
      </c>
    </row>
    <row r="1930" spans="1:22" hidden="1" x14ac:dyDescent="0.3">
      <c r="A1930">
        <v>11496555</v>
      </c>
      <c r="B1930">
        <v>671858</v>
      </c>
      <c r="C1930">
        <v>959364</v>
      </c>
      <c r="D1930">
        <v>12260</v>
      </c>
      <c r="E1930">
        <v>5308</v>
      </c>
      <c r="F1930">
        <v>1</v>
      </c>
      <c r="G1930">
        <v>0</v>
      </c>
      <c r="H1930">
        <v>0</v>
      </c>
      <c r="I1930" s="15">
        <v>45117</v>
      </c>
      <c r="J1930" s="11">
        <v>45117</v>
      </c>
      <c r="K1930">
        <v>7</v>
      </c>
      <c r="L1930" t="s">
        <v>399</v>
      </c>
      <c r="M1930" t="s">
        <v>39</v>
      </c>
      <c r="N1930" t="s">
        <v>15</v>
      </c>
      <c r="O1930">
        <v>12260</v>
      </c>
      <c r="P1930" t="s">
        <v>21</v>
      </c>
      <c r="Q1930">
        <v>6952</v>
      </c>
      <c r="R1930" s="16">
        <f>delivered_orders_table[[#This Row],[price]]*delivered_orders_table[[#This Row],[quantity]]</f>
        <v>12260</v>
      </c>
      <c r="V1930">
        <v>24324</v>
      </c>
    </row>
    <row r="1931" spans="1:22" hidden="1" x14ac:dyDescent="0.3">
      <c r="A1931">
        <v>78663747</v>
      </c>
      <c r="B1931">
        <v>671858</v>
      </c>
      <c r="C1931">
        <v>699704</v>
      </c>
      <c r="D1931">
        <v>12268</v>
      </c>
      <c r="E1931">
        <v>5308</v>
      </c>
      <c r="F1931">
        <v>1</v>
      </c>
      <c r="G1931">
        <v>1226.8</v>
      </c>
      <c r="H1931">
        <v>10</v>
      </c>
      <c r="I1931" s="15">
        <v>45110</v>
      </c>
      <c r="J1931" s="11">
        <v>45110</v>
      </c>
      <c r="K1931">
        <v>1</v>
      </c>
      <c r="L1931" t="s">
        <v>284</v>
      </c>
      <c r="M1931" t="s">
        <v>39</v>
      </c>
      <c r="N1931" t="s">
        <v>15</v>
      </c>
      <c r="O1931">
        <v>11041.2</v>
      </c>
      <c r="P1931" t="s">
        <v>22</v>
      </c>
      <c r="Q1931">
        <v>5733.2</v>
      </c>
      <c r="R1931" s="16">
        <f>delivered_orders_table[[#This Row],[price]]*delivered_orders_table[[#This Row],[quantity]]</f>
        <v>12268</v>
      </c>
      <c r="V1931">
        <v>2614</v>
      </c>
    </row>
    <row r="1932" spans="1:22" hidden="1" x14ac:dyDescent="0.3">
      <c r="A1932">
        <v>35118997</v>
      </c>
      <c r="B1932">
        <v>671858</v>
      </c>
      <c r="C1932">
        <v>765484</v>
      </c>
      <c r="D1932">
        <v>4278</v>
      </c>
      <c r="E1932">
        <v>5308</v>
      </c>
      <c r="F1932">
        <v>1</v>
      </c>
      <c r="G1932">
        <v>0</v>
      </c>
      <c r="H1932">
        <v>0</v>
      </c>
      <c r="I1932" s="15">
        <v>45120</v>
      </c>
      <c r="J1932" s="11">
        <v>45120</v>
      </c>
      <c r="K1932">
        <v>6</v>
      </c>
      <c r="L1932" t="s">
        <v>397</v>
      </c>
      <c r="M1932" t="s">
        <v>39</v>
      </c>
      <c r="N1932" t="s">
        <v>16</v>
      </c>
      <c r="O1932">
        <v>4278</v>
      </c>
      <c r="P1932" t="s">
        <v>21</v>
      </c>
      <c r="Q1932">
        <v>-1030</v>
      </c>
      <c r="R1932" s="16">
        <f>delivered_orders_table[[#This Row],[price]]*delivered_orders_table[[#This Row],[quantity]]</f>
        <v>4278</v>
      </c>
      <c r="V1932">
        <v>40980</v>
      </c>
    </row>
    <row r="1933" spans="1:22" hidden="1" x14ac:dyDescent="0.3">
      <c r="A1933">
        <v>27543369</v>
      </c>
      <c r="B1933">
        <v>671858</v>
      </c>
      <c r="C1933">
        <v>470196</v>
      </c>
      <c r="D1933">
        <v>14672</v>
      </c>
      <c r="E1933">
        <v>5308</v>
      </c>
      <c r="F1933">
        <v>1</v>
      </c>
      <c r="G1933">
        <v>733.6</v>
      </c>
      <c r="H1933">
        <v>5</v>
      </c>
      <c r="I1933" s="15">
        <v>45119</v>
      </c>
      <c r="J1933" s="11">
        <v>45119</v>
      </c>
      <c r="K1933">
        <v>1</v>
      </c>
      <c r="L1933" t="s">
        <v>323</v>
      </c>
      <c r="M1933" t="s">
        <v>39</v>
      </c>
      <c r="N1933" t="s">
        <v>15</v>
      </c>
      <c r="O1933">
        <v>13938.4</v>
      </c>
      <c r="P1933" t="s">
        <v>20</v>
      </c>
      <c r="Q1933">
        <v>8630.4</v>
      </c>
      <c r="R1933" s="16">
        <f>delivered_orders_table[[#This Row],[price]]*delivered_orders_table[[#This Row],[quantity]]</f>
        <v>14672</v>
      </c>
      <c r="V1933">
        <v>11864</v>
      </c>
    </row>
    <row r="1934" spans="1:22" hidden="1" x14ac:dyDescent="0.3">
      <c r="A1934">
        <v>17957216</v>
      </c>
      <c r="B1934">
        <v>671858</v>
      </c>
      <c r="C1934">
        <v>353999</v>
      </c>
      <c r="D1934">
        <v>7806</v>
      </c>
      <c r="E1934">
        <v>5308</v>
      </c>
      <c r="F1934">
        <v>2</v>
      </c>
      <c r="G1934">
        <v>0</v>
      </c>
      <c r="H1934">
        <v>0</v>
      </c>
      <c r="I1934" s="15">
        <v>45128</v>
      </c>
      <c r="J1934" s="11">
        <v>45128</v>
      </c>
      <c r="K1934">
        <v>6</v>
      </c>
      <c r="L1934" t="s">
        <v>107</v>
      </c>
      <c r="M1934" t="s">
        <v>39</v>
      </c>
      <c r="N1934" t="s">
        <v>15</v>
      </c>
      <c r="O1934">
        <v>15612</v>
      </c>
      <c r="P1934" t="s">
        <v>22</v>
      </c>
      <c r="Q1934">
        <v>4996</v>
      </c>
      <c r="R1934" s="16">
        <f>delivered_orders_table[[#This Row],[price]]*delivered_orders_table[[#This Row],[quantity]]</f>
        <v>15612</v>
      </c>
      <c r="V1934">
        <v>7011</v>
      </c>
    </row>
    <row r="1935" spans="1:22" hidden="1" x14ac:dyDescent="0.3">
      <c r="A1935">
        <v>28325379</v>
      </c>
      <c r="B1935">
        <v>671858</v>
      </c>
      <c r="C1935">
        <v>375715</v>
      </c>
      <c r="D1935">
        <v>7935</v>
      </c>
      <c r="E1935">
        <v>5308</v>
      </c>
      <c r="F1935">
        <v>1</v>
      </c>
      <c r="G1935">
        <v>1190.25</v>
      </c>
      <c r="H1935">
        <v>15</v>
      </c>
      <c r="I1935" s="15">
        <v>45115</v>
      </c>
      <c r="J1935" s="11">
        <v>45115</v>
      </c>
      <c r="K1935">
        <v>2</v>
      </c>
      <c r="L1935" t="s">
        <v>304</v>
      </c>
      <c r="M1935" t="s">
        <v>39</v>
      </c>
      <c r="N1935" t="s">
        <v>16</v>
      </c>
      <c r="O1935">
        <v>6744.75</v>
      </c>
      <c r="P1935" t="s">
        <v>20</v>
      </c>
      <c r="Q1935">
        <v>1436.75</v>
      </c>
      <c r="R1935" s="16">
        <f>delivered_orders_table[[#This Row],[price]]*delivered_orders_table[[#This Row],[quantity]]</f>
        <v>7935</v>
      </c>
      <c r="V1935">
        <v>8163</v>
      </c>
    </row>
    <row r="1936" spans="1:22" hidden="1" x14ac:dyDescent="0.3">
      <c r="A1936">
        <v>91224373</v>
      </c>
      <c r="B1936">
        <v>671858</v>
      </c>
      <c r="C1936">
        <v>829402</v>
      </c>
      <c r="D1936">
        <v>12676</v>
      </c>
      <c r="E1936">
        <v>5308</v>
      </c>
      <c r="F1936">
        <v>1</v>
      </c>
      <c r="G1936">
        <v>0</v>
      </c>
      <c r="H1936">
        <v>0</v>
      </c>
      <c r="I1936" s="15">
        <v>45109</v>
      </c>
      <c r="J1936" s="11">
        <v>45109</v>
      </c>
      <c r="K1936">
        <v>6</v>
      </c>
      <c r="L1936" t="s">
        <v>285</v>
      </c>
      <c r="M1936" t="s">
        <v>39</v>
      </c>
      <c r="N1936" t="s">
        <v>17</v>
      </c>
      <c r="O1936">
        <v>12676</v>
      </c>
      <c r="P1936" t="s">
        <v>21</v>
      </c>
      <c r="Q1936">
        <v>7368</v>
      </c>
      <c r="R1936" s="16">
        <f>delivered_orders_table[[#This Row],[price]]*delivered_orders_table[[#This Row],[quantity]]</f>
        <v>12676</v>
      </c>
      <c r="V1936">
        <v>4154</v>
      </c>
    </row>
    <row r="1937" spans="1:22" hidden="1" x14ac:dyDescent="0.3">
      <c r="A1937">
        <v>74418331</v>
      </c>
      <c r="B1937">
        <v>770487</v>
      </c>
      <c r="C1937">
        <v>947078</v>
      </c>
      <c r="D1937">
        <v>5695</v>
      </c>
      <c r="E1937">
        <v>7859</v>
      </c>
      <c r="F1937">
        <v>2</v>
      </c>
      <c r="G1937">
        <v>0</v>
      </c>
      <c r="H1937">
        <v>0</v>
      </c>
      <c r="I1937" s="15">
        <v>45119</v>
      </c>
      <c r="J1937" s="11">
        <v>45119</v>
      </c>
      <c r="K1937">
        <v>1</v>
      </c>
      <c r="L1937" t="s">
        <v>323</v>
      </c>
      <c r="M1937" t="s">
        <v>39</v>
      </c>
      <c r="N1937" t="s">
        <v>15</v>
      </c>
      <c r="O1937">
        <v>11390</v>
      </c>
      <c r="P1937" t="s">
        <v>22</v>
      </c>
      <c r="Q1937">
        <v>-4328</v>
      </c>
      <c r="R1937" s="16">
        <f>delivered_orders_table[[#This Row],[price]]*delivered_orders_table[[#This Row],[quantity]]</f>
        <v>11390</v>
      </c>
      <c r="V1937">
        <v>1548</v>
      </c>
    </row>
    <row r="1938" spans="1:22" hidden="1" x14ac:dyDescent="0.3">
      <c r="A1938">
        <v>23077775</v>
      </c>
      <c r="B1938">
        <v>770487</v>
      </c>
      <c r="C1938">
        <v>374912</v>
      </c>
      <c r="D1938">
        <v>17726</v>
      </c>
      <c r="E1938">
        <v>7859</v>
      </c>
      <c r="F1938">
        <v>1</v>
      </c>
      <c r="G1938">
        <v>0</v>
      </c>
      <c r="H1938">
        <v>0</v>
      </c>
      <c r="I1938" s="15">
        <v>45104</v>
      </c>
      <c r="J1938" s="11">
        <v>45104</v>
      </c>
      <c r="K1938">
        <v>6</v>
      </c>
      <c r="L1938" t="s">
        <v>536</v>
      </c>
      <c r="M1938" t="s">
        <v>39</v>
      </c>
      <c r="N1938" t="s">
        <v>15</v>
      </c>
      <c r="O1938">
        <v>17726</v>
      </c>
      <c r="P1938" t="s">
        <v>22</v>
      </c>
      <c r="Q1938">
        <v>9867</v>
      </c>
      <c r="R1938" s="16">
        <f>delivered_orders_table[[#This Row],[price]]*delivered_orders_table[[#This Row],[quantity]]</f>
        <v>17726</v>
      </c>
      <c r="V1938">
        <v>4986</v>
      </c>
    </row>
    <row r="1939" spans="1:22" hidden="1" x14ac:dyDescent="0.3">
      <c r="A1939">
        <v>61956500</v>
      </c>
      <c r="B1939">
        <v>770487</v>
      </c>
      <c r="C1939">
        <v>930361</v>
      </c>
      <c r="D1939">
        <v>16805</v>
      </c>
      <c r="E1939">
        <v>7859</v>
      </c>
      <c r="F1939">
        <v>3</v>
      </c>
      <c r="G1939">
        <v>10083</v>
      </c>
      <c r="H1939">
        <v>20</v>
      </c>
      <c r="I1939" s="15">
        <v>45129</v>
      </c>
      <c r="J1939" s="11">
        <v>45129</v>
      </c>
      <c r="K1939">
        <v>7</v>
      </c>
      <c r="L1939" t="s">
        <v>191</v>
      </c>
      <c r="M1939" t="s">
        <v>39</v>
      </c>
      <c r="N1939" t="s">
        <v>152</v>
      </c>
      <c r="O1939">
        <v>40332</v>
      </c>
      <c r="P1939" t="s">
        <v>22</v>
      </c>
      <c r="Q1939">
        <v>16755</v>
      </c>
      <c r="R1939" s="16">
        <f>delivered_orders_table[[#This Row],[price]]*delivered_orders_table[[#This Row],[quantity]]</f>
        <v>50415</v>
      </c>
      <c r="V1939">
        <v>517</v>
      </c>
    </row>
    <row r="1940" spans="1:22" hidden="1" x14ac:dyDescent="0.3">
      <c r="A1940">
        <v>23973438</v>
      </c>
      <c r="B1940">
        <v>770487</v>
      </c>
      <c r="C1940">
        <v>912597</v>
      </c>
      <c r="D1940">
        <v>7895</v>
      </c>
      <c r="E1940">
        <v>7859</v>
      </c>
      <c r="F1940">
        <v>1</v>
      </c>
      <c r="G1940">
        <v>0</v>
      </c>
      <c r="H1940">
        <v>0</v>
      </c>
      <c r="I1940" s="15">
        <v>45134</v>
      </c>
      <c r="J1940" s="11">
        <v>45134</v>
      </c>
      <c r="K1940">
        <v>1</v>
      </c>
      <c r="L1940" t="s">
        <v>108</v>
      </c>
      <c r="M1940" t="s">
        <v>39</v>
      </c>
      <c r="N1940" t="s">
        <v>16</v>
      </c>
      <c r="O1940">
        <v>7895</v>
      </c>
      <c r="P1940" t="s">
        <v>22</v>
      </c>
      <c r="Q1940">
        <v>36</v>
      </c>
      <c r="R1940" s="16">
        <f>delivered_orders_table[[#This Row],[price]]*delivered_orders_table[[#This Row],[quantity]]</f>
        <v>7895</v>
      </c>
      <c r="V1940">
        <v>12851</v>
      </c>
    </row>
    <row r="1941" spans="1:22" hidden="1" x14ac:dyDescent="0.3">
      <c r="A1941">
        <v>43511112</v>
      </c>
      <c r="B1941">
        <v>770487</v>
      </c>
      <c r="C1941">
        <v>584150</v>
      </c>
      <c r="D1941">
        <v>19661</v>
      </c>
      <c r="E1941">
        <v>7859</v>
      </c>
      <c r="F1941">
        <v>1</v>
      </c>
      <c r="G1941">
        <v>0</v>
      </c>
      <c r="H1941">
        <v>0</v>
      </c>
      <c r="I1941" s="15">
        <v>45111</v>
      </c>
      <c r="J1941" s="11">
        <v>45111</v>
      </c>
      <c r="K1941">
        <v>3</v>
      </c>
      <c r="L1941" t="s">
        <v>153</v>
      </c>
      <c r="M1941" t="s">
        <v>39</v>
      </c>
      <c r="N1941" t="s">
        <v>16</v>
      </c>
      <c r="O1941">
        <v>19661</v>
      </c>
      <c r="P1941" t="s">
        <v>23</v>
      </c>
      <c r="Q1941">
        <v>11802</v>
      </c>
      <c r="R1941" s="16">
        <f>delivered_orders_table[[#This Row],[price]]*delivered_orders_table[[#This Row],[quantity]]</f>
        <v>19661</v>
      </c>
      <c r="V1941">
        <v>12348</v>
      </c>
    </row>
    <row r="1942" spans="1:22" hidden="1" x14ac:dyDescent="0.3">
      <c r="A1942">
        <v>47726592</v>
      </c>
      <c r="B1942">
        <v>770487</v>
      </c>
      <c r="C1942">
        <v>539813</v>
      </c>
      <c r="D1942">
        <v>959</v>
      </c>
      <c r="E1942">
        <v>7859</v>
      </c>
      <c r="F1942">
        <v>2</v>
      </c>
      <c r="G1942">
        <v>95.9</v>
      </c>
      <c r="H1942">
        <v>5</v>
      </c>
      <c r="I1942" s="15">
        <v>45130</v>
      </c>
      <c r="J1942" s="11">
        <v>45130</v>
      </c>
      <c r="K1942">
        <v>4</v>
      </c>
      <c r="L1942" t="s">
        <v>107</v>
      </c>
      <c r="M1942" t="s">
        <v>39</v>
      </c>
      <c r="N1942" t="s">
        <v>16</v>
      </c>
      <c r="O1942">
        <v>1822.1</v>
      </c>
      <c r="P1942" t="s">
        <v>22</v>
      </c>
      <c r="Q1942">
        <v>-13895.9</v>
      </c>
      <c r="R1942" s="16">
        <f>delivered_orders_table[[#This Row],[price]]*delivered_orders_table[[#This Row],[quantity]]</f>
        <v>1918</v>
      </c>
      <c r="V1942">
        <v>1805</v>
      </c>
    </row>
    <row r="1943" spans="1:22" hidden="1" x14ac:dyDescent="0.3">
      <c r="A1943">
        <v>39314711</v>
      </c>
      <c r="B1943">
        <v>770487</v>
      </c>
      <c r="C1943">
        <v>508545</v>
      </c>
      <c r="D1943">
        <v>3118</v>
      </c>
      <c r="E1943">
        <v>7859</v>
      </c>
      <c r="F1943">
        <v>2</v>
      </c>
      <c r="G1943">
        <v>311.8</v>
      </c>
      <c r="H1943">
        <v>5</v>
      </c>
      <c r="I1943" s="15">
        <v>45093</v>
      </c>
      <c r="J1943" s="11">
        <v>45093</v>
      </c>
      <c r="K1943">
        <v>6</v>
      </c>
      <c r="L1943" t="s">
        <v>159</v>
      </c>
      <c r="M1943" t="s">
        <v>39</v>
      </c>
      <c r="N1943" t="s">
        <v>15</v>
      </c>
      <c r="O1943">
        <v>5924.2</v>
      </c>
      <c r="P1943" t="s">
        <v>21</v>
      </c>
      <c r="Q1943">
        <v>-9793.7999999999993</v>
      </c>
      <c r="R1943" s="16">
        <f>delivered_orders_table[[#This Row],[price]]*delivered_orders_table[[#This Row],[quantity]]</f>
        <v>6236</v>
      </c>
      <c r="V1943">
        <v>13811</v>
      </c>
    </row>
    <row r="1944" spans="1:22" hidden="1" x14ac:dyDescent="0.3">
      <c r="A1944">
        <v>10704803</v>
      </c>
      <c r="B1944">
        <v>770487</v>
      </c>
      <c r="C1944">
        <v>787923</v>
      </c>
      <c r="D1944">
        <v>3279</v>
      </c>
      <c r="E1944">
        <v>7859</v>
      </c>
      <c r="F1944">
        <v>1</v>
      </c>
      <c r="G1944">
        <v>163.95</v>
      </c>
      <c r="H1944">
        <v>5</v>
      </c>
      <c r="I1944" s="15">
        <v>45082</v>
      </c>
      <c r="J1944" s="11">
        <v>45082</v>
      </c>
      <c r="K1944">
        <v>2</v>
      </c>
      <c r="L1944" t="s">
        <v>248</v>
      </c>
      <c r="M1944" t="s">
        <v>39</v>
      </c>
      <c r="N1944" t="s">
        <v>15</v>
      </c>
      <c r="O1944">
        <v>3115.05</v>
      </c>
      <c r="P1944" t="s">
        <v>20</v>
      </c>
      <c r="Q1944">
        <v>-4743.95</v>
      </c>
      <c r="R1944" s="16">
        <f>delivered_orders_table[[#This Row],[price]]*delivered_orders_table[[#This Row],[quantity]]</f>
        <v>3279</v>
      </c>
      <c r="V1944">
        <v>12559</v>
      </c>
    </row>
    <row r="1945" spans="1:22" hidden="1" x14ac:dyDescent="0.3">
      <c r="A1945">
        <v>60319927</v>
      </c>
      <c r="B1945">
        <v>770487</v>
      </c>
      <c r="C1945">
        <v>294578</v>
      </c>
      <c r="D1945">
        <v>17754</v>
      </c>
      <c r="E1945">
        <v>7859</v>
      </c>
      <c r="F1945">
        <v>1</v>
      </c>
      <c r="G1945">
        <v>0</v>
      </c>
      <c r="H1945">
        <v>0</v>
      </c>
      <c r="I1945" s="15">
        <v>45088</v>
      </c>
      <c r="J1945" s="11">
        <v>45088</v>
      </c>
      <c r="K1945">
        <v>4</v>
      </c>
      <c r="L1945" t="s">
        <v>246</v>
      </c>
      <c r="M1945" t="s">
        <v>39</v>
      </c>
      <c r="N1945" t="s">
        <v>15</v>
      </c>
      <c r="O1945">
        <v>17754</v>
      </c>
      <c r="P1945" t="s">
        <v>20</v>
      </c>
      <c r="Q1945">
        <v>9895</v>
      </c>
      <c r="R1945" s="16">
        <f>delivered_orders_table[[#This Row],[price]]*delivered_orders_table[[#This Row],[quantity]]</f>
        <v>17754</v>
      </c>
      <c r="V1945">
        <v>13868</v>
      </c>
    </row>
    <row r="1946" spans="1:22" hidden="1" x14ac:dyDescent="0.3">
      <c r="A1946">
        <v>43554863</v>
      </c>
      <c r="B1946">
        <v>770487</v>
      </c>
      <c r="C1946">
        <v>498433</v>
      </c>
      <c r="D1946">
        <v>9891</v>
      </c>
      <c r="E1946">
        <v>7859</v>
      </c>
      <c r="F1946">
        <v>1</v>
      </c>
      <c r="G1946">
        <v>0</v>
      </c>
      <c r="H1946">
        <v>0</v>
      </c>
      <c r="I1946" s="15">
        <v>45085</v>
      </c>
      <c r="J1946" s="11">
        <v>45085</v>
      </c>
      <c r="K1946">
        <v>3</v>
      </c>
      <c r="L1946" t="s">
        <v>389</v>
      </c>
      <c r="M1946" t="s">
        <v>39</v>
      </c>
      <c r="N1946" t="s">
        <v>16</v>
      </c>
      <c r="O1946">
        <v>9891</v>
      </c>
      <c r="P1946" t="s">
        <v>22</v>
      </c>
      <c r="Q1946">
        <v>2032</v>
      </c>
      <c r="R1946" s="16">
        <f>delivered_orders_table[[#This Row],[price]]*delivered_orders_table[[#This Row],[quantity]]</f>
        <v>9891</v>
      </c>
      <c r="V1946">
        <v>3930</v>
      </c>
    </row>
    <row r="1947" spans="1:22" hidden="1" x14ac:dyDescent="0.3">
      <c r="A1947">
        <v>68743530</v>
      </c>
      <c r="B1947">
        <v>770487</v>
      </c>
      <c r="C1947">
        <v>855910</v>
      </c>
      <c r="D1947">
        <v>17754</v>
      </c>
      <c r="E1947">
        <v>7859</v>
      </c>
      <c r="F1947">
        <v>3</v>
      </c>
      <c r="G1947">
        <v>0</v>
      </c>
      <c r="H1947">
        <v>0</v>
      </c>
      <c r="I1947" s="15">
        <v>45078</v>
      </c>
      <c r="J1947" s="11">
        <v>45078</v>
      </c>
      <c r="K1947">
        <v>7</v>
      </c>
      <c r="L1947" t="s">
        <v>72</v>
      </c>
      <c r="M1947" t="s">
        <v>39</v>
      </c>
      <c r="N1947" t="s">
        <v>16</v>
      </c>
      <c r="O1947">
        <v>53262</v>
      </c>
      <c r="P1947" t="s">
        <v>22</v>
      </c>
      <c r="Q1947">
        <v>29685</v>
      </c>
      <c r="R1947" s="16">
        <f>delivered_orders_table[[#This Row],[price]]*delivered_orders_table[[#This Row],[quantity]]</f>
        <v>53262</v>
      </c>
      <c r="V1947">
        <v>13849</v>
      </c>
    </row>
    <row r="1948" spans="1:22" hidden="1" x14ac:dyDescent="0.3">
      <c r="A1948">
        <v>29042093</v>
      </c>
      <c r="B1948">
        <v>770487</v>
      </c>
      <c r="C1948">
        <v>266891</v>
      </c>
      <c r="D1948">
        <v>7312</v>
      </c>
      <c r="E1948">
        <v>7859</v>
      </c>
      <c r="F1948">
        <v>1</v>
      </c>
      <c r="G1948">
        <v>0</v>
      </c>
      <c r="H1948">
        <v>0</v>
      </c>
      <c r="I1948" s="15">
        <v>45076</v>
      </c>
      <c r="J1948" s="11">
        <v>45076</v>
      </c>
      <c r="K1948">
        <v>2</v>
      </c>
      <c r="L1948" t="s">
        <v>66</v>
      </c>
      <c r="M1948" t="s">
        <v>39</v>
      </c>
      <c r="N1948" t="s">
        <v>16</v>
      </c>
      <c r="O1948">
        <v>7312</v>
      </c>
      <c r="P1948" t="s">
        <v>23</v>
      </c>
      <c r="Q1948">
        <v>-547</v>
      </c>
      <c r="R1948" s="16">
        <f>delivered_orders_table[[#This Row],[price]]*delivered_orders_table[[#This Row],[quantity]]</f>
        <v>7312</v>
      </c>
      <c r="V1948">
        <v>17627</v>
      </c>
    </row>
    <row r="1949" spans="1:22" hidden="1" x14ac:dyDescent="0.3">
      <c r="A1949">
        <v>90585678</v>
      </c>
      <c r="B1949">
        <v>770487</v>
      </c>
      <c r="C1949">
        <v>454854</v>
      </c>
      <c r="D1949">
        <v>6885</v>
      </c>
      <c r="E1949">
        <v>7859</v>
      </c>
      <c r="F1949">
        <v>1</v>
      </c>
      <c r="G1949">
        <v>1377</v>
      </c>
      <c r="H1949">
        <v>20</v>
      </c>
      <c r="I1949" s="15">
        <v>45085</v>
      </c>
      <c r="J1949" s="11">
        <v>45085</v>
      </c>
      <c r="K1949">
        <v>2</v>
      </c>
      <c r="L1949" t="s">
        <v>463</v>
      </c>
      <c r="M1949" t="s">
        <v>39</v>
      </c>
      <c r="N1949" t="s">
        <v>15</v>
      </c>
      <c r="O1949">
        <v>5508</v>
      </c>
      <c r="P1949" t="s">
        <v>22</v>
      </c>
      <c r="Q1949">
        <v>-2351</v>
      </c>
      <c r="R1949" s="16">
        <f>delivered_orders_table[[#This Row],[price]]*delivered_orders_table[[#This Row],[quantity]]</f>
        <v>6885</v>
      </c>
      <c r="V1949">
        <v>17752</v>
      </c>
    </row>
    <row r="1950" spans="1:22" hidden="1" x14ac:dyDescent="0.3">
      <c r="A1950">
        <v>21490777</v>
      </c>
      <c r="B1950">
        <v>770487</v>
      </c>
      <c r="C1950">
        <v>332552</v>
      </c>
      <c r="D1950">
        <v>15917</v>
      </c>
      <c r="E1950">
        <v>7859</v>
      </c>
      <c r="F1950">
        <v>2</v>
      </c>
      <c r="G1950">
        <v>0</v>
      </c>
      <c r="H1950">
        <v>0</v>
      </c>
      <c r="I1950" s="15">
        <v>45089</v>
      </c>
      <c r="J1950" s="11">
        <v>45089</v>
      </c>
      <c r="K1950">
        <v>4</v>
      </c>
      <c r="L1950" t="s">
        <v>464</v>
      </c>
      <c r="M1950" t="s">
        <v>39</v>
      </c>
      <c r="N1950" t="s">
        <v>16</v>
      </c>
      <c r="O1950">
        <v>31834</v>
      </c>
      <c r="P1950" t="s">
        <v>21</v>
      </c>
      <c r="Q1950">
        <v>16116</v>
      </c>
      <c r="R1950" s="16">
        <f>delivered_orders_table[[#This Row],[price]]*delivered_orders_table[[#This Row],[quantity]]</f>
        <v>31834</v>
      </c>
      <c r="V1950">
        <v>10603</v>
      </c>
    </row>
    <row r="1951" spans="1:22" hidden="1" x14ac:dyDescent="0.3">
      <c r="A1951">
        <v>43189803</v>
      </c>
      <c r="B1951">
        <v>770487</v>
      </c>
      <c r="C1951">
        <v>612842</v>
      </c>
      <c r="D1951">
        <v>10157</v>
      </c>
      <c r="E1951">
        <v>7859</v>
      </c>
      <c r="F1951">
        <v>1</v>
      </c>
      <c r="G1951">
        <v>507.85</v>
      </c>
      <c r="H1951">
        <v>5</v>
      </c>
      <c r="I1951" s="15">
        <v>45082</v>
      </c>
      <c r="J1951" s="11">
        <v>45082</v>
      </c>
      <c r="K1951">
        <v>4</v>
      </c>
      <c r="L1951" t="s">
        <v>359</v>
      </c>
      <c r="M1951" t="s">
        <v>39</v>
      </c>
      <c r="N1951" t="s">
        <v>15</v>
      </c>
      <c r="O1951">
        <v>9649.15</v>
      </c>
      <c r="P1951" t="s">
        <v>20</v>
      </c>
      <c r="Q1951">
        <v>1790.15</v>
      </c>
      <c r="R1951" s="16">
        <f>delivered_orders_table[[#This Row],[price]]*delivered_orders_table[[#This Row],[quantity]]</f>
        <v>10157</v>
      </c>
      <c r="V1951">
        <v>18102</v>
      </c>
    </row>
    <row r="1952" spans="1:22" hidden="1" x14ac:dyDescent="0.3">
      <c r="A1952">
        <v>31172421</v>
      </c>
      <c r="B1952">
        <v>770487</v>
      </c>
      <c r="C1952">
        <v>872036</v>
      </c>
      <c r="D1952">
        <v>1145</v>
      </c>
      <c r="E1952">
        <v>7859</v>
      </c>
      <c r="F1952">
        <v>2</v>
      </c>
      <c r="G1952">
        <v>0</v>
      </c>
      <c r="H1952">
        <v>0</v>
      </c>
      <c r="I1952" s="15">
        <v>45083</v>
      </c>
      <c r="J1952" s="11">
        <v>45083</v>
      </c>
      <c r="K1952">
        <v>1</v>
      </c>
      <c r="L1952" t="s">
        <v>248</v>
      </c>
      <c r="M1952" t="s">
        <v>39</v>
      </c>
      <c r="N1952" t="s">
        <v>15</v>
      </c>
      <c r="O1952">
        <v>2290</v>
      </c>
      <c r="P1952" t="s">
        <v>21</v>
      </c>
      <c r="Q1952">
        <v>-13428</v>
      </c>
      <c r="R1952" s="16">
        <f>delivered_orders_table[[#This Row],[price]]*delivered_orders_table[[#This Row],[quantity]]</f>
        <v>2290</v>
      </c>
      <c r="V1952">
        <v>15228</v>
      </c>
    </row>
    <row r="1953" spans="1:22" hidden="1" x14ac:dyDescent="0.3">
      <c r="A1953">
        <v>97529405</v>
      </c>
      <c r="B1953">
        <v>770487</v>
      </c>
      <c r="C1953">
        <v>576712</v>
      </c>
      <c r="D1953">
        <v>10154</v>
      </c>
      <c r="E1953">
        <v>7859</v>
      </c>
      <c r="F1953">
        <v>4</v>
      </c>
      <c r="G1953">
        <v>2030.8</v>
      </c>
      <c r="H1953">
        <v>5</v>
      </c>
      <c r="I1953" s="15">
        <v>45096</v>
      </c>
      <c r="J1953" s="11">
        <v>45096</v>
      </c>
      <c r="K1953">
        <v>4</v>
      </c>
      <c r="L1953" t="s">
        <v>122</v>
      </c>
      <c r="M1953" t="s">
        <v>39</v>
      </c>
      <c r="N1953" t="s">
        <v>16</v>
      </c>
      <c r="O1953">
        <v>38585.199999999997</v>
      </c>
      <c r="P1953" t="s">
        <v>21</v>
      </c>
      <c r="Q1953">
        <v>7149.2</v>
      </c>
      <c r="R1953" s="16">
        <f>delivered_orders_table[[#This Row],[price]]*delivered_orders_table[[#This Row],[quantity]]</f>
        <v>40616</v>
      </c>
      <c r="V1953">
        <v>15710</v>
      </c>
    </row>
    <row r="1954" spans="1:22" hidden="1" x14ac:dyDescent="0.3">
      <c r="A1954">
        <v>57553014</v>
      </c>
      <c r="B1954">
        <v>770487</v>
      </c>
      <c r="C1954">
        <v>498301</v>
      </c>
      <c r="D1954">
        <v>14064</v>
      </c>
      <c r="E1954">
        <v>7859</v>
      </c>
      <c r="F1954">
        <v>1</v>
      </c>
      <c r="G1954">
        <v>703.2</v>
      </c>
      <c r="H1954">
        <v>5</v>
      </c>
      <c r="I1954" s="15">
        <v>45098</v>
      </c>
      <c r="J1954" s="11">
        <v>45098</v>
      </c>
      <c r="K1954">
        <v>4</v>
      </c>
      <c r="L1954" t="s">
        <v>77</v>
      </c>
      <c r="M1954" t="s">
        <v>39</v>
      </c>
      <c r="N1954" t="s">
        <v>16</v>
      </c>
      <c r="O1954">
        <v>13360.8</v>
      </c>
      <c r="P1954" t="s">
        <v>21</v>
      </c>
      <c r="Q1954">
        <v>5501.8</v>
      </c>
      <c r="R1954" s="16">
        <f>delivered_orders_table[[#This Row],[price]]*delivered_orders_table[[#This Row],[quantity]]</f>
        <v>14064</v>
      </c>
      <c r="V1954">
        <v>9899</v>
      </c>
    </row>
    <row r="1955" spans="1:22" hidden="1" x14ac:dyDescent="0.3">
      <c r="A1955">
        <v>12176998</v>
      </c>
      <c r="B1955">
        <v>216739</v>
      </c>
      <c r="C1955">
        <v>792282</v>
      </c>
      <c r="D1955">
        <v>16943</v>
      </c>
      <c r="E1955">
        <v>3047</v>
      </c>
      <c r="F1955">
        <v>2</v>
      </c>
      <c r="G1955">
        <v>0</v>
      </c>
      <c r="H1955">
        <v>0</v>
      </c>
      <c r="I1955" s="15">
        <v>45095</v>
      </c>
      <c r="J1955" s="11">
        <v>45095</v>
      </c>
      <c r="K1955">
        <v>7</v>
      </c>
      <c r="L1955" t="s">
        <v>77</v>
      </c>
      <c r="M1955" t="s">
        <v>39</v>
      </c>
      <c r="N1955" t="s">
        <v>15</v>
      </c>
      <c r="O1955">
        <v>33886</v>
      </c>
      <c r="P1955" t="s">
        <v>23</v>
      </c>
      <c r="Q1955">
        <v>27792</v>
      </c>
      <c r="R1955" s="16">
        <f>delivered_orders_table[[#This Row],[price]]*delivered_orders_table[[#This Row],[quantity]]</f>
        <v>33886</v>
      </c>
      <c r="V1955">
        <v>15480</v>
      </c>
    </row>
    <row r="1956" spans="1:22" hidden="1" x14ac:dyDescent="0.3">
      <c r="A1956">
        <v>72608888</v>
      </c>
      <c r="B1956">
        <v>216739</v>
      </c>
      <c r="C1956">
        <v>766843</v>
      </c>
      <c r="D1956">
        <v>7044</v>
      </c>
      <c r="E1956">
        <v>3047</v>
      </c>
      <c r="F1956">
        <v>2</v>
      </c>
      <c r="G1956">
        <v>1408.8</v>
      </c>
      <c r="H1956">
        <v>10</v>
      </c>
      <c r="I1956" s="15">
        <v>45084</v>
      </c>
      <c r="J1956" s="11">
        <v>45084</v>
      </c>
      <c r="K1956">
        <v>5</v>
      </c>
      <c r="L1956" t="s">
        <v>390</v>
      </c>
      <c r="M1956" t="s">
        <v>39</v>
      </c>
      <c r="N1956" t="s">
        <v>15</v>
      </c>
      <c r="O1956">
        <v>12679.2</v>
      </c>
      <c r="P1956" t="s">
        <v>23</v>
      </c>
      <c r="Q1956">
        <v>6585.2</v>
      </c>
      <c r="R1956" s="16">
        <f>delivered_orders_table[[#This Row],[price]]*delivered_orders_table[[#This Row],[quantity]]</f>
        <v>14088</v>
      </c>
      <c r="V1956">
        <v>9304</v>
      </c>
    </row>
    <row r="1957" spans="1:22" hidden="1" x14ac:dyDescent="0.3">
      <c r="A1957">
        <v>49625201</v>
      </c>
      <c r="B1957">
        <v>216739</v>
      </c>
      <c r="C1957">
        <v>295513</v>
      </c>
      <c r="D1957">
        <v>2998</v>
      </c>
      <c r="E1957">
        <v>3047</v>
      </c>
      <c r="F1957">
        <v>3</v>
      </c>
      <c r="G1957">
        <v>449.7</v>
      </c>
      <c r="H1957">
        <v>5</v>
      </c>
      <c r="I1957" s="15">
        <v>45104</v>
      </c>
      <c r="J1957" s="11">
        <v>45104</v>
      </c>
      <c r="K1957">
        <v>2</v>
      </c>
      <c r="L1957" t="s">
        <v>160</v>
      </c>
      <c r="M1957" t="s">
        <v>39</v>
      </c>
      <c r="N1957" t="s">
        <v>15</v>
      </c>
      <c r="O1957">
        <v>8544.2999999999993</v>
      </c>
      <c r="P1957" t="s">
        <v>20</v>
      </c>
      <c r="Q1957">
        <v>-596.70000000000005</v>
      </c>
      <c r="R1957" s="16">
        <f>delivered_orders_table[[#This Row],[price]]*delivered_orders_table[[#This Row],[quantity]]</f>
        <v>8994</v>
      </c>
      <c r="V1957">
        <v>16058</v>
      </c>
    </row>
    <row r="1958" spans="1:22" hidden="1" x14ac:dyDescent="0.3">
      <c r="A1958">
        <v>21631697</v>
      </c>
      <c r="B1958">
        <v>216739</v>
      </c>
      <c r="C1958">
        <v>433365</v>
      </c>
      <c r="D1958">
        <v>17304</v>
      </c>
      <c r="E1958">
        <v>3047</v>
      </c>
      <c r="F1958">
        <v>2</v>
      </c>
      <c r="G1958">
        <v>5191.2</v>
      </c>
      <c r="H1958">
        <v>15</v>
      </c>
      <c r="I1958" s="15">
        <v>45098</v>
      </c>
      <c r="J1958" s="11">
        <v>45098</v>
      </c>
      <c r="K1958">
        <v>3</v>
      </c>
      <c r="L1958" t="s">
        <v>499</v>
      </c>
      <c r="M1958" t="s">
        <v>39</v>
      </c>
      <c r="N1958" t="s">
        <v>15</v>
      </c>
      <c r="O1958">
        <v>29416.799999999999</v>
      </c>
      <c r="P1958" t="s">
        <v>23</v>
      </c>
      <c r="Q1958">
        <v>23322.799999999999</v>
      </c>
      <c r="R1958" s="16">
        <f>delivered_orders_table[[#This Row],[price]]*delivered_orders_table[[#This Row],[quantity]]</f>
        <v>34608</v>
      </c>
      <c r="V1958">
        <v>6233</v>
      </c>
    </row>
    <row r="1959" spans="1:22" hidden="1" x14ac:dyDescent="0.3">
      <c r="A1959">
        <v>25353091</v>
      </c>
      <c r="B1959">
        <v>216739</v>
      </c>
      <c r="C1959">
        <v>454085</v>
      </c>
      <c r="D1959">
        <v>11356</v>
      </c>
      <c r="E1959">
        <v>3047</v>
      </c>
      <c r="F1959">
        <v>2</v>
      </c>
      <c r="G1959">
        <v>1135.5999999999999</v>
      </c>
      <c r="H1959">
        <v>5</v>
      </c>
      <c r="I1959" s="15">
        <v>45075</v>
      </c>
      <c r="J1959" s="11">
        <v>45075</v>
      </c>
      <c r="K1959">
        <v>5</v>
      </c>
      <c r="L1959" t="s">
        <v>71</v>
      </c>
      <c r="M1959" t="s">
        <v>39</v>
      </c>
      <c r="N1959" t="s">
        <v>15</v>
      </c>
      <c r="O1959">
        <v>21576.400000000001</v>
      </c>
      <c r="P1959" t="s">
        <v>21</v>
      </c>
      <c r="Q1959">
        <v>15482.4</v>
      </c>
      <c r="R1959" s="16">
        <f>delivered_orders_table[[#This Row],[price]]*delivered_orders_table[[#This Row],[quantity]]</f>
        <v>22712</v>
      </c>
      <c r="V1959">
        <v>22074</v>
      </c>
    </row>
    <row r="1960" spans="1:22" hidden="1" x14ac:dyDescent="0.3">
      <c r="A1960">
        <v>24401654</v>
      </c>
      <c r="B1960">
        <v>126225</v>
      </c>
      <c r="C1960">
        <v>919871</v>
      </c>
      <c r="D1960">
        <v>8513</v>
      </c>
      <c r="E1960">
        <v>4833</v>
      </c>
      <c r="F1960">
        <v>2</v>
      </c>
      <c r="G1960">
        <v>851.3</v>
      </c>
      <c r="H1960">
        <v>5</v>
      </c>
      <c r="I1960" s="15">
        <v>45096</v>
      </c>
      <c r="J1960" s="11">
        <v>45096</v>
      </c>
      <c r="K1960">
        <v>3</v>
      </c>
      <c r="L1960" t="s">
        <v>159</v>
      </c>
      <c r="M1960" t="s">
        <v>39</v>
      </c>
      <c r="N1960" t="s">
        <v>16</v>
      </c>
      <c r="O1960">
        <v>16174.7</v>
      </c>
      <c r="P1960" t="s">
        <v>20</v>
      </c>
      <c r="Q1960">
        <v>6508.7</v>
      </c>
      <c r="R1960" s="16">
        <f>delivered_orders_table[[#This Row],[price]]*delivered_orders_table[[#This Row],[quantity]]</f>
        <v>17026</v>
      </c>
      <c r="V1960">
        <v>12058</v>
      </c>
    </row>
    <row r="1961" spans="1:22" hidden="1" x14ac:dyDescent="0.3">
      <c r="A1961">
        <v>15140967</v>
      </c>
      <c r="B1961">
        <v>126225</v>
      </c>
      <c r="C1961">
        <v>357538</v>
      </c>
      <c r="D1961">
        <v>4978</v>
      </c>
      <c r="E1961">
        <v>4833</v>
      </c>
      <c r="F1961">
        <v>2</v>
      </c>
      <c r="G1961">
        <v>0</v>
      </c>
      <c r="H1961">
        <v>0</v>
      </c>
      <c r="I1961" s="15">
        <v>45100</v>
      </c>
      <c r="J1961" s="11">
        <v>45100</v>
      </c>
      <c r="K1961">
        <v>6</v>
      </c>
      <c r="L1961" t="s">
        <v>160</v>
      </c>
      <c r="M1961" t="s">
        <v>39</v>
      </c>
      <c r="N1961" t="s">
        <v>15</v>
      </c>
      <c r="O1961">
        <v>9956</v>
      </c>
      <c r="P1961" t="s">
        <v>23</v>
      </c>
      <c r="Q1961">
        <v>290</v>
      </c>
      <c r="R1961" s="16">
        <f>delivered_orders_table[[#This Row],[price]]*delivered_orders_table[[#This Row],[quantity]]</f>
        <v>9956</v>
      </c>
      <c r="V1961">
        <v>7623</v>
      </c>
    </row>
    <row r="1962" spans="1:22" hidden="1" x14ac:dyDescent="0.3">
      <c r="A1962">
        <v>60192261</v>
      </c>
      <c r="B1962">
        <v>126225</v>
      </c>
      <c r="C1962">
        <v>853453</v>
      </c>
      <c r="D1962">
        <v>13808</v>
      </c>
      <c r="E1962">
        <v>4833</v>
      </c>
      <c r="F1962">
        <v>2</v>
      </c>
      <c r="G1962">
        <v>0</v>
      </c>
      <c r="H1962">
        <v>0</v>
      </c>
      <c r="I1962" s="15">
        <v>45071</v>
      </c>
      <c r="J1962" s="11">
        <v>45071</v>
      </c>
      <c r="K1962">
        <v>7</v>
      </c>
      <c r="L1962" t="s">
        <v>66</v>
      </c>
      <c r="M1962" t="s">
        <v>39</v>
      </c>
      <c r="N1962" t="s">
        <v>16</v>
      </c>
      <c r="O1962">
        <v>27616</v>
      </c>
      <c r="P1962" t="s">
        <v>21</v>
      </c>
      <c r="Q1962">
        <v>17950</v>
      </c>
      <c r="R1962" s="16">
        <f>delivered_orders_table[[#This Row],[price]]*delivered_orders_table[[#This Row],[quantity]]</f>
        <v>27616</v>
      </c>
      <c r="V1962">
        <v>7116</v>
      </c>
    </row>
    <row r="1963" spans="1:22" hidden="1" x14ac:dyDescent="0.3">
      <c r="A1963">
        <v>77144075</v>
      </c>
      <c r="B1963">
        <v>126225</v>
      </c>
      <c r="C1963">
        <v>829402</v>
      </c>
      <c r="D1963">
        <v>6537</v>
      </c>
      <c r="E1963">
        <v>4833</v>
      </c>
      <c r="F1963">
        <v>2</v>
      </c>
      <c r="G1963">
        <v>0</v>
      </c>
      <c r="H1963">
        <v>0</v>
      </c>
      <c r="I1963" s="15">
        <v>45088</v>
      </c>
      <c r="J1963" s="11">
        <v>45088</v>
      </c>
      <c r="K1963">
        <v>4</v>
      </c>
      <c r="L1963" t="s">
        <v>246</v>
      </c>
      <c r="M1963" t="s">
        <v>39</v>
      </c>
      <c r="N1963" t="s">
        <v>16</v>
      </c>
      <c r="O1963">
        <v>13074</v>
      </c>
      <c r="P1963" t="s">
        <v>23</v>
      </c>
      <c r="Q1963">
        <v>3408</v>
      </c>
      <c r="R1963" s="16">
        <f>delivered_orders_table[[#This Row],[price]]*delivered_orders_table[[#This Row],[quantity]]</f>
        <v>13074</v>
      </c>
      <c r="V1963">
        <v>13401</v>
      </c>
    </row>
    <row r="1964" spans="1:22" hidden="1" x14ac:dyDescent="0.3">
      <c r="A1964">
        <v>54265498</v>
      </c>
      <c r="B1964">
        <v>126225</v>
      </c>
      <c r="C1964">
        <v>848645</v>
      </c>
      <c r="D1964">
        <v>4496</v>
      </c>
      <c r="E1964">
        <v>4833</v>
      </c>
      <c r="F1964">
        <v>4</v>
      </c>
      <c r="G1964">
        <v>2697.6</v>
      </c>
      <c r="H1964">
        <v>15</v>
      </c>
      <c r="I1964" s="15">
        <v>45096</v>
      </c>
      <c r="J1964" s="11">
        <v>45096</v>
      </c>
      <c r="K1964">
        <v>7</v>
      </c>
      <c r="L1964" t="s">
        <v>513</v>
      </c>
      <c r="M1964" t="s">
        <v>39</v>
      </c>
      <c r="N1964" t="s">
        <v>17</v>
      </c>
      <c r="O1964">
        <v>15286.4</v>
      </c>
      <c r="P1964" t="s">
        <v>21</v>
      </c>
      <c r="Q1964">
        <v>-4045.6</v>
      </c>
      <c r="R1964" s="16">
        <f>delivered_orders_table[[#This Row],[price]]*delivered_orders_table[[#This Row],[quantity]]</f>
        <v>17984</v>
      </c>
      <c r="V1964">
        <v>27944</v>
      </c>
    </row>
    <row r="1965" spans="1:22" hidden="1" x14ac:dyDescent="0.3">
      <c r="A1965">
        <v>44788100</v>
      </c>
      <c r="B1965">
        <v>126225</v>
      </c>
      <c r="C1965">
        <v>420989</v>
      </c>
      <c r="D1965">
        <v>9298</v>
      </c>
      <c r="E1965">
        <v>4833</v>
      </c>
      <c r="F1965">
        <v>1</v>
      </c>
      <c r="G1965">
        <v>0</v>
      </c>
      <c r="H1965">
        <v>0</v>
      </c>
      <c r="I1965" s="15">
        <v>45082</v>
      </c>
      <c r="J1965" s="11">
        <v>45082</v>
      </c>
      <c r="K1965">
        <v>7</v>
      </c>
      <c r="L1965" t="s">
        <v>390</v>
      </c>
      <c r="M1965" t="s">
        <v>39</v>
      </c>
      <c r="N1965" t="s">
        <v>15</v>
      </c>
      <c r="O1965">
        <v>9298</v>
      </c>
      <c r="P1965" t="s">
        <v>22</v>
      </c>
      <c r="Q1965">
        <v>4465</v>
      </c>
      <c r="R1965" s="16">
        <f>delivered_orders_table[[#This Row],[price]]*delivered_orders_table[[#This Row],[quantity]]</f>
        <v>9298</v>
      </c>
      <c r="V1965">
        <v>14147</v>
      </c>
    </row>
    <row r="1966" spans="1:22" hidden="1" x14ac:dyDescent="0.3">
      <c r="A1966">
        <v>77015110</v>
      </c>
      <c r="B1966">
        <v>877572</v>
      </c>
      <c r="C1966">
        <v>212394</v>
      </c>
      <c r="D1966">
        <v>19475</v>
      </c>
      <c r="E1966">
        <v>5303</v>
      </c>
      <c r="F1966">
        <v>1</v>
      </c>
      <c r="G1966">
        <v>0</v>
      </c>
      <c r="H1966">
        <v>0</v>
      </c>
      <c r="I1966" s="15">
        <v>45091</v>
      </c>
      <c r="J1966" s="11">
        <v>45091</v>
      </c>
      <c r="K1966">
        <v>7</v>
      </c>
      <c r="L1966" t="s">
        <v>76</v>
      </c>
      <c r="M1966" t="s">
        <v>39</v>
      </c>
      <c r="N1966" t="s">
        <v>18</v>
      </c>
      <c r="O1966">
        <v>19475</v>
      </c>
      <c r="P1966" t="s">
        <v>23</v>
      </c>
      <c r="Q1966">
        <v>14172</v>
      </c>
      <c r="R1966" s="16">
        <f>delivered_orders_table[[#This Row],[price]]*delivered_orders_table[[#This Row],[quantity]]</f>
        <v>19475</v>
      </c>
      <c r="V1966">
        <v>18122</v>
      </c>
    </row>
    <row r="1967" spans="1:22" hidden="1" x14ac:dyDescent="0.3">
      <c r="A1967">
        <v>78501420</v>
      </c>
      <c r="B1967">
        <v>877572</v>
      </c>
      <c r="C1967">
        <v>994268</v>
      </c>
      <c r="D1967">
        <v>12374</v>
      </c>
      <c r="E1967">
        <v>5303</v>
      </c>
      <c r="F1967">
        <v>2</v>
      </c>
      <c r="G1967">
        <v>0</v>
      </c>
      <c r="H1967">
        <v>0</v>
      </c>
      <c r="I1967" s="15">
        <v>45080</v>
      </c>
      <c r="J1967" s="11">
        <v>45080</v>
      </c>
      <c r="K1967">
        <v>1</v>
      </c>
      <c r="L1967" t="s">
        <v>330</v>
      </c>
      <c r="M1967" t="s">
        <v>39</v>
      </c>
      <c r="N1967" t="s">
        <v>152</v>
      </c>
      <c r="O1967">
        <v>24748</v>
      </c>
      <c r="P1967" t="s">
        <v>22</v>
      </c>
      <c r="Q1967">
        <v>14142</v>
      </c>
      <c r="R1967" s="16">
        <f>delivered_orders_table[[#This Row],[price]]*delivered_orders_table[[#This Row],[quantity]]</f>
        <v>24748</v>
      </c>
      <c r="V1967">
        <v>14942</v>
      </c>
    </row>
    <row r="1968" spans="1:22" hidden="1" x14ac:dyDescent="0.3">
      <c r="A1968">
        <v>60961690</v>
      </c>
      <c r="B1968">
        <v>877572</v>
      </c>
      <c r="C1968">
        <v>661267</v>
      </c>
      <c r="D1968">
        <v>10566</v>
      </c>
      <c r="E1968">
        <v>5303</v>
      </c>
      <c r="F1968">
        <v>1</v>
      </c>
      <c r="G1968">
        <v>2113.1999999999998</v>
      </c>
      <c r="H1968">
        <v>20</v>
      </c>
      <c r="I1968" s="15">
        <v>45076</v>
      </c>
      <c r="J1968" s="11">
        <v>45076</v>
      </c>
      <c r="K1968">
        <v>2</v>
      </c>
      <c r="L1968" t="s">
        <v>66</v>
      </c>
      <c r="M1968" t="s">
        <v>39</v>
      </c>
      <c r="N1968" t="s">
        <v>15</v>
      </c>
      <c r="O1968">
        <v>8452.7999999999993</v>
      </c>
      <c r="P1968" t="s">
        <v>23</v>
      </c>
      <c r="Q1968">
        <v>3149.8</v>
      </c>
      <c r="R1968" s="16">
        <f>delivered_orders_table[[#This Row],[price]]*delivered_orders_table[[#This Row],[quantity]]</f>
        <v>10566</v>
      </c>
      <c r="V1968">
        <v>18928</v>
      </c>
    </row>
    <row r="1969" spans="1:22" hidden="1" x14ac:dyDescent="0.3">
      <c r="A1969">
        <v>15222944</v>
      </c>
      <c r="B1969">
        <v>877572</v>
      </c>
      <c r="C1969">
        <v>462874</v>
      </c>
      <c r="D1969">
        <v>10650</v>
      </c>
      <c r="E1969">
        <v>5303</v>
      </c>
      <c r="F1969">
        <v>1</v>
      </c>
      <c r="G1969">
        <v>532.5</v>
      </c>
      <c r="H1969">
        <v>5</v>
      </c>
      <c r="I1969" s="15">
        <v>45085</v>
      </c>
      <c r="J1969" s="11">
        <v>45085</v>
      </c>
      <c r="K1969">
        <v>2</v>
      </c>
      <c r="L1969" t="s">
        <v>463</v>
      </c>
      <c r="M1969" t="s">
        <v>39</v>
      </c>
      <c r="N1969" t="s">
        <v>16</v>
      </c>
      <c r="O1969">
        <v>10117.5</v>
      </c>
      <c r="P1969" t="s">
        <v>22</v>
      </c>
      <c r="Q1969">
        <v>4814.5</v>
      </c>
      <c r="R1969" s="16">
        <f>delivered_orders_table[[#This Row],[price]]*delivered_orders_table[[#This Row],[quantity]]</f>
        <v>10650</v>
      </c>
      <c r="V1969">
        <v>8912</v>
      </c>
    </row>
    <row r="1970" spans="1:22" hidden="1" x14ac:dyDescent="0.3">
      <c r="A1970">
        <v>70394554</v>
      </c>
      <c r="B1970">
        <v>877572</v>
      </c>
      <c r="C1970">
        <v>343928</v>
      </c>
      <c r="D1970">
        <v>3795</v>
      </c>
      <c r="E1970">
        <v>5303</v>
      </c>
      <c r="F1970">
        <v>1</v>
      </c>
      <c r="G1970">
        <v>0</v>
      </c>
      <c r="H1970">
        <v>0</v>
      </c>
      <c r="I1970" s="15">
        <v>45096</v>
      </c>
      <c r="J1970" s="11">
        <v>45096</v>
      </c>
      <c r="K1970">
        <v>2</v>
      </c>
      <c r="L1970" t="s">
        <v>76</v>
      </c>
      <c r="M1970" t="s">
        <v>39</v>
      </c>
      <c r="N1970" t="s">
        <v>15</v>
      </c>
      <c r="O1970">
        <v>3795</v>
      </c>
      <c r="P1970" t="s">
        <v>20</v>
      </c>
      <c r="Q1970">
        <v>-1508</v>
      </c>
      <c r="R1970" s="16">
        <f>delivered_orders_table[[#This Row],[price]]*delivered_orders_table[[#This Row],[quantity]]</f>
        <v>3795</v>
      </c>
      <c r="V1970">
        <v>16255</v>
      </c>
    </row>
    <row r="1971" spans="1:22" hidden="1" x14ac:dyDescent="0.3">
      <c r="A1971">
        <v>20319387</v>
      </c>
      <c r="B1971">
        <v>877572</v>
      </c>
      <c r="C1971">
        <v>447678</v>
      </c>
      <c r="D1971">
        <v>15539</v>
      </c>
      <c r="E1971">
        <v>5303</v>
      </c>
      <c r="F1971">
        <v>2</v>
      </c>
      <c r="G1971">
        <v>0</v>
      </c>
      <c r="H1971">
        <v>0</v>
      </c>
      <c r="I1971" s="15">
        <v>45076</v>
      </c>
      <c r="J1971" s="11">
        <v>45076</v>
      </c>
      <c r="K1971">
        <v>6</v>
      </c>
      <c r="L1971" t="s">
        <v>192</v>
      </c>
      <c r="M1971" t="s">
        <v>39</v>
      </c>
      <c r="N1971" t="s">
        <v>16</v>
      </c>
      <c r="O1971">
        <v>31078</v>
      </c>
      <c r="P1971" t="s">
        <v>22</v>
      </c>
      <c r="Q1971">
        <v>20472</v>
      </c>
      <c r="R1971" s="16">
        <f>delivered_orders_table[[#This Row],[price]]*delivered_orders_table[[#This Row],[quantity]]</f>
        <v>31078</v>
      </c>
      <c r="V1971">
        <v>13970</v>
      </c>
    </row>
    <row r="1972" spans="1:22" hidden="1" x14ac:dyDescent="0.3">
      <c r="A1972">
        <v>68716573</v>
      </c>
      <c r="B1972">
        <v>877572</v>
      </c>
      <c r="C1972">
        <v>931770</v>
      </c>
      <c r="D1972">
        <v>19252</v>
      </c>
      <c r="E1972">
        <v>5303</v>
      </c>
      <c r="F1972">
        <v>1</v>
      </c>
      <c r="G1972">
        <v>2887.8</v>
      </c>
      <c r="H1972">
        <v>15</v>
      </c>
      <c r="I1972" s="15">
        <v>45075</v>
      </c>
      <c r="J1972" s="11">
        <v>45075</v>
      </c>
      <c r="K1972">
        <v>4</v>
      </c>
      <c r="L1972" t="s">
        <v>459</v>
      </c>
      <c r="M1972" t="s">
        <v>39</v>
      </c>
      <c r="N1972" t="s">
        <v>15</v>
      </c>
      <c r="O1972">
        <v>16364.2</v>
      </c>
      <c r="P1972" t="s">
        <v>20</v>
      </c>
      <c r="Q1972">
        <v>11061.2</v>
      </c>
      <c r="R1972" s="16">
        <f>delivered_orders_table[[#This Row],[price]]*delivered_orders_table[[#This Row],[quantity]]</f>
        <v>19252</v>
      </c>
      <c r="V1972">
        <v>19106</v>
      </c>
    </row>
    <row r="1973" spans="1:22" hidden="1" x14ac:dyDescent="0.3">
      <c r="A1973">
        <v>94743076</v>
      </c>
      <c r="B1973">
        <v>877572</v>
      </c>
      <c r="C1973">
        <v>244033</v>
      </c>
      <c r="D1973">
        <v>12247</v>
      </c>
      <c r="E1973">
        <v>5303</v>
      </c>
      <c r="F1973">
        <v>1</v>
      </c>
      <c r="G1973">
        <v>2449.4</v>
      </c>
      <c r="H1973">
        <v>20</v>
      </c>
      <c r="I1973" s="15">
        <v>45093</v>
      </c>
      <c r="J1973" s="11">
        <v>45093</v>
      </c>
      <c r="K1973">
        <v>2</v>
      </c>
      <c r="L1973" t="s">
        <v>361</v>
      </c>
      <c r="M1973" t="s">
        <v>39</v>
      </c>
      <c r="N1973" t="s">
        <v>152</v>
      </c>
      <c r="O1973">
        <v>9797.6</v>
      </c>
      <c r="P1973" t="s">
        <v>21</v>
      </c>
      <c r="Q1973">
        <v>4494.6000000000004</v>
      </c>
      <c r="R1973" s="16">
        <f>delivered_orders_table[[#This Row],[price]]*delivered_orders_table[[#This Row],[quantity]]</f>
        <v>12247</v>
      </c>
      <c r="V1973">
        <v>5960</v>
      </c>
    </row>
    <row r="1974" spans="1:22" hidden="1" x14ac:dyDescent="0.3">
      <c r="A1974">
        <v>94322033</v>
      </c>
      <c r="B1974">
        <v>877572</v>
      </c>
      <c r="C1974">
        <v>834992</v>
      </c>
      <c r="D1974">
        <v>4438</v>
      </c>
      <c r="E1974">
        <v>5303</v>
      </c>
      <c r="F1974">
        <v>1</v>
      </c>
      <c r="G1974">
        <v>0</v>
      </c>
      <c r="H1974">
        <v>0</v>
      </c>
      <c r="I1974" s="15">
        <v>45087</v>
      </c>
      <c r="J1974" s="11">
        <v>45087</v>
      </c>
      <c r="K1974">
        <v>5</v>
      </c>
      <c r="L1974" t="s">
        <v>246</v>
      </c>
      <c r="M1974" t="s">
        <v>39</v>
      </c>
      <c r="N1974" t="s">
        <v>17</v>
      </c>
      <c r="O1974">
        <v>4438</v>
      </c>
      <c r="P1974" t="s">
        <v>22</v>
      </c>
      <c r="Q1974">
        <v>-865</v>
      </c>
      <c r="R1974" s="16">
        <f>delivered_orders_table[[#This Row],[price]]*delivered_orders_table[[#This Row],[quantity]]</f>
        <v>4438</v>
      </c>
      <c r="V1974">
        <v>4286</v>
      </c>
    </row>
    <row r="1975" spans="1:22" hidden="1" x14ac:dyDescent="0.3">
      <c r="A1975">
        <v>48571356</v>
      </c>
      <c r="B1975">
        <v>877572</v>
      </c>
      <c r="C1975">
        <v>864343</v>
      </c>
      <c r="D1975">
        <v>1875</v>
      </c>
      <c r="E1975">
        <v>5303</v>
      </c>
      <c r="F1975">
        <v>2</v>
      </c>
      <c r="G1975">
        <v>0</v>
      </c>
      <c r="H1975">
        <v>0</v>
      </c>
      <c r="I1975" s="15">
        <v>45091</v>
      </c>
      <c r="J1975" s="11">
        <v>45091</v>
      </c>
      <c r="K1975">
        <v>6</v>
      </c>
      <c r="L1975" t="s">
        <v>257</v>
      </c>
      <c r="M1975" t="s">
        <v>39</v>
      </c>
      <c r="N1975" t="s">
        <v>15</v>
      </c>
      <c r="O1975">
        <v>3750</v>
      </c>
      <c r="P1975" t="s">
        <v>20</v>
      </c>
      <c r="Q1975">
        <v>-6856</v>
      </c>
      <c r="R1975" s="16">
        <f>delivered_orders_table[[#This Row],[price]]*delivered_orders_table[[#This Row],[quantity]]</f>
        <v>3750</v>
      </c>
      <c r="V1975">
        <v>30885</v>
      </c>
    </row>
    <row r="1976" spans="1:22" hidden="1" x14ac:dyDescent="0.3">
      <c r="A1976">
        <v>53188224</v>
      </c>
      <c r="B1976">
        <v>877572</v>
      </c>
      <c r="C1976">
        <v>345718</v>
      </c>
      <c r="D1976">
        <v>14369</v>
      </c>
      <c r="E1976">
        <v>5303</v>
      </c>
      <c r="F1976">
        <v>3</v>
      </c>
      <c r="G1976">
        <v>0</v>
      </c>
      <c r="H1976">
        <v>0</v>
      </c>
      <c r="I1976" s="15">
        <v>45074</v>
      </c>
      <c r="J1976" s="11">
        <v>45074</v>
      </c>
      <c r="K1976">
        <v>5</v>
      </c>
      <c r="L1976" t="s">
        <v>459</v>
      </c>
      <c r="M1976" t="s">
        <v>39</v>
      </c>
      <c r="N1976" t="s">
        <v>15</v>
      </c>
      <c r="O1976">
        <v>43107</v>
      </c>
      <c r="P1976" t="s">
        <v>21</v>
      </c>
      <c r="Q1976">
        <v>27198</v>
      </c>
      <c r="R1976" s="16">
        <f>delivered_orders_table[[#This Row],[price]]*delivered_orders_table[[#This Row],[quantity]]</f>
        <v>43107</v>
      </c>
      <c r="V1976">
        <v>12885</v>
      </c>
    </row>
    <row r="1977" spans="1:22" hidden="1" x14ac:dyDescent="0.3">
      <c r="A1977">
        <v>69934576</v>
      </c>
      <c r="B1977">
        <v>877572</v>
      </c>
      <c r="C1977">
        <v>792099</v>
      </c>
      <c r="D1977">
        <v>13171</v>
      </c>
      <c r="E1977">
        <v>5303</v>
      </c>
      <c r="F1977">
        <v>3</v>
      </c>
      <c r="G1977">
        <v>0</v>
      </c>
      <c r="H1977">
        <v>0</v>
      </c>
      <c r="I1977" s="15">
        <v>45084</v>
      </c>
      <c r="J1977" s="11">
        <v>45084</v>
      </c>
      <c r="K1977">
        <v>4</v>
      </c>
      <c r="L1977" t="s">
        <v>389</v>
      </c>
      <c r="M1977" t="s">
        <v>39</v>
      </c>
      <c r="N1977" t="s">
        <v>15</v>
      </c>
      <c r="O1977">
        <v>39513</v>
      </c>
      <c r="P1977" t="s">
        <v>22</v>
      </c>
      <c r="Q1977">
        <v>23604</v>
      </c>
      <c r="R1977" s="16">
        <f>delivered_orders_table[[#This Row],[price]]*delivered_orders_table[[#This Row],[quantity]]</f>
        <v>39513</v>
      </c>
      <c r="V1977">
        <v>15586</v>
      </c>
    </row>
    <row r="1978" spans="1:22" hidden="1" x14ac:dyDescent="0.3">
      <c r="A1978">
        <v>73149551</v>
      </c>
      <c r="B1978">
        <v>877572</v>
      </c>
      <c r="C1978">
        <v>356812</v>
      </c>
      <c r="D1978">
        <v>4861</v>
      </c>
      <c r="E1978">
        <v>5303</v>
      </c>
      <c r="F1978">
        <v>1</v>
      </c>
      <c r="G1978">
        <v>0</v>
      </c>
      <c r="H1978">
        <v>0</v>
      </c>
      <c r="I1978" s="15">
        <v>45099</v>
      </c>
      <c r="J1978" s="11">
        <v>45099</v>
      </c>
      <c r="K1978">
        <v>3</v>
      </c>
      <c r="L1978" t="s">
        <v>77</v>
      </c>
      <c r="M1978" t="s">
        <v>39</v>
      </c>
      <c r="N1978" t="s">
        <v>18</v>
      </c>
      <c r="O1978">
        <v>4861</v>
      </c>
      <c r="P1978" t="s">
        <v>23</v>
      </c>
      <c r="Q1978">
        <v>-442</v>
      </c>
      <c r="R1978" s="16">
        <f>delivered_orders_table[[#This Row],[price]]*delivered_orders_table[[#This Row],[quantity]]</f>
        <v>4861</v>
      </c>
      <c r="V1978">
        <v>5840</v>
      </c>
    </row>
    <row r="1979" spans="1:22" hidden="1" x14ac:dyDescent="0.3">
      <c r="A1979">
        <v>34941004</v>
      </c>
      <c r="B1979">
        <v>877572</v>
      </c>
      <c r="C1979">
        <v>974205</v>
      </c>
      <c r="D1979">
        <v>18274</v>
      </c>
      <c r="E1979">
        <v>5303</v>
      </c>
      <c r="F1979">
        <v>1</v>
      </c>
      <c r="G1979">
        <v>2741.1</v>
      </c>
      <c r="H1979">
        <v>15</v>
      </c>
      <c r="I1979" s="15">
        <v>45078</v>
      </c>
      <c r="J1979" s="11">
        <v>45078</v>
      </c>
      <c r="K1979">
        <v>4</v>
      </c>
      <c r="L1979" t="s">
        <v>192</v>
      </c>
      <c r="M1979" t="s">
        <v>39</v>
      </c>
      <c r="N1979" t="s">
        <v>15</v>
      </c>
      <c r="O1979">
        <v>15532.9</v>
      </c>
      <c r="P1979" t="s">
        <v>22</v>
      </c>
      <c r="Q1979">
        <v>10229.9</v>
      </c>
      <c r="R1979" s="16">
        <f>delivered_orders_table[[#This Row],[price]]*delivered_orders_table[[#This Row],[quantity]]</f>
        <v>18274</v>
      </c>
      <c r="V1979">
        <v>26186</v>
      </c>
    </row>
    <row r="1980" spans="1:22" hidden="1" x14ac:dyDescent="0.3">
      <c r="A1980">
        <v>33554528</v>
      </c>
      <c r="B1980">
        <v>388389</v>
      </c>
      <c r="C1980">
        <v>497809</v>
      </c>
      <c r="D1980">
        <v>11346</v>
      </c>
      <c r="E1980">
        <v>1807</v>
      </c>
      <c r="F1980">
        <v>1</v>
      </c>
      <c r="G1980">
        <v>0</v>
      </c>
      <c r="H1980">
        <v>0</v>
      </c>
      <c r="I1980" s="15">
        <v>45087</v>
      </c>
      <c r="J1980" s="11">
        <v>45087</v>
      </c>
      <c r="K1980">
        <v>6</v>
      </c>
      <c r="L1980" t="s">
        <v>464</v>
      </c>
      <c r="M1980" t="s">
        <v>39</v>
      </c>
      <c r="N1980" t="s">
        <v>15</v>
      </c>
      <c r="O1980">
        <v>11346</v>
      </c>
      <c r="P1980" t="s">
        <v>22</v>
      </c>
      <c r="Q1980">
        <v>9539</v>
      </c>
      <c r="R1980" s="16">
        <f>delivered_orders_table[[#This Row],[price]]*delivered_orders_table[[#This Row],[quantity]]</f>
        <v>11346</v>
      </c>
      <c r="V1980">
        <v>33618</v>
      </c>
    </row>
    <row r="1981" spans="1:22" hidden="1" x14ac:dyDescent="0.3">
      <c r="A1981">
        <v>42507072</v>
      </c>
      <c r="B1981">
        <v>388389</v>
      </c>
      <c r="C1981">
        <v>715827</v>
      </c>
      <c r="D1981">
        <v>6358</v>
      </c>
      <c r="E1981">
        <v>1807</v>
      </c>
      <c r="F1981">
        <v>2</v>
      </c>
      <c r="G1981">
        <v>0</v>
      </c>
      <c r="H1981">
        <v>0</v>
      </c>
      <c r="I1981" s="15">
        <v>45092</v>
      </c>
      <c r="J1981" s="11">
        <v>45092</v>
      </c>
      <c r="K1981">
        <v>1</v>
      </c>
      <c r="L1981" t="s">
        <v>464</v>
      </c>
      <c r="M1981" t="s">
        <v>39</v>
      </c>
      <c r="N1981" t="s">
        <v>16</v>
      </c>
      <c r="O1981">
        <v>12716</v>
      </c>
      <c r="P1981" t="s">
        <v>23</v>
      </c>
      <c r="Q1981">
        <v>9102</v>
      </c>
      <c r="R1981" s="16">
        <f>delivered_orders_table[[#This Row],[price]]*delivered_orders_table[[#This Row],[quantity]]</f>
        <v>12716</v>
      </c>
      <c r="V1981">
        <v>10545</v>
      </c>
    </row>
    <row r="1982" spans="1:22" hidden="1" x14ac:dyDescent="0.3">
      <c r="A1982">
        <v>59251188</v>
      </c>
      <c r="B1982">
        <v>388389</v>
      </c>
      <c r="C1982">
        <v>923092</v>
      </c>
      <c r="D1982">
        <v>4645</v>
      </c>
      <c r="E1982">
        <v>1807</v>
      </c>
      <c r="F1982">
        <v>1</v>
      </c>
      <c r="G1982">
        <v>0</v>
      </c>
      <c r="H1982">
        <v>0</v>
      </c>
      <c r="I1982" s="15">
        <v>45076</v>
      </c>
      <c r="J1982" s="11">
        <v>45076</v>
      </c>
      <c r="K1982">
        <v>5</v>
      </c>
      <c r="L1982" t="s">
        <v>330</v>
      </c>
      <c r="M1982" t="s">
        <v>39</v>
      </c>
      <c r="N1982" t="s">
        <v>17</v>
      </c>
      <c r="O1982">
        <v>4645</v>
      </c>
      <c r="P1982" t="s">
        <v>23</v>
      </c>
      <c r="Q1982">
        <v>2838</v>
      </c>
      <c r="R1982" s="16">
        <f>delivered_orders_table[[#This Row],[price]]*delivered_orders_table[[#This Row],[quantity]]</f>
        <v>4645</v>
      </c>
      <c r="V1982">
        <v>30150</v>
      </c>
    </row>
    <row r="1983" spans="1:22" hidden="1" x14ac:dyDescent="0.3">
      <c r="A1983">
        <v>66828640</v>
      </c>
      <c r="B1983">
        <v>388389</v>
      </c>
      <c r="C1983">
        <v>875958</v>
      </c>
      <c r="D1983">
        <v>3748</v>
      </c>
      <c r="E1983">
        <v>1807</v>
      </c>
      <c r="F1983">
        <v>1</v>
      </c>
      <c r="G1983">
        <v>187.4</v>
      </c>
      <c r="H1983">
        <v>5</v>
      </c>
      <c r="I1983" s="15">
        <v>45080</v>
      </c>
      <c r="J1983" s="11">
        <v>45080</v>
      </c>
      <c r="K1983">
        <v>2</v>
      </c>
      <c r="L1983" t="s">
        <v>192</v>
      </c>
      <c r="M1983" t="s">
        <v>39</v>
      </c>
      <c r="N1983" t="s">
        <v>16</v>
      </c>
      <c r="O1983">
        <v>3560.6</v>
      </c>
      <c r="P1983" t="s">
        <v>23</v>
      </c>
      <c r="Q1983">
        <v>1753.6</v>
      </c>
      <c r="R1983" s="16">
        <f>delivered_orders_table[[#This Row],[price]]*delivered_orders_table[[#This Row],[quantity]]</f>
        <v>3748</v>
      </c>
      <c r="V1983">
        <v>25572</v>
      </c>
    </row>
    <row r="1984" spans="1:22" hidden="1" x14ac:dyDescent="0.3">
      <c r="A1984">
        <v>59491122</v>
      </c>
      <c r="B1984">
        <v>388389</v>
      </c>
      <c r="C1984">
        <v>743899</v>
      </c>
      <c r="D1984">
        <v>7364</v>
      </c>
      <c r="E1984">
        <v>1807</v>
      </c>
      <c r="F1984">
        <v>1</v>
      </c>
      <c r="G1984">
        <v>368.2</v>
      </c>
      <c r="H1984">
        <v>5</v>
      </c>
      <c r="I1984" s="15">
        <v>45087</v>
      </c>
      <c r="J1984" s="11">
        <v>45087</v>
      </c>
      <c r="K1984">
        <v>7</v>
      </c>
      <c r="L1984" t="s">
        <v>470</v>
      </c>
      <c r="M1984" t="s">
        <v>39</v>
      </c>
      <c r="N1984" t="s">
        <v>15</v>
      </c>
      <c r="O1984">
        <v>6995.8</v>
      </c>
      <c r="P1984" t="s">
        <v>21</v>
      </c>
      <c r="Q1984">
        <v>5188.8</v>
      </c>
      <c r="R1984" s="16">
        <f>delivered_orders_table[[#This Row],[price]]*delivered_orders_table[[#This Row],[quantity]]</f>
        <v>7364</v>
      </c>
      <c r="V1984">
        <v>11989</v>
      </c>
    </row>
    <row r="1985" spans="1:22" hidden="1" x14ac:dyDescent="0.3">
      <c r="A1985">
        <v>85957706</v>
      </c>
      <c r="B1985">
        <v>388389</v>
      </c>
      <c r="C1985">
        <v>209576</v>
      </c>
      <c r="D1985">
        <v>6251</v>
      </c>
      <c r="E1985">
        <v>1807</v>
      </c>
      <c r="F1985">
        <v>1</v>
      </c>
      <c r="G1985">
        <v>625.1</v>
      </c>
      <c r="H1985">
        <v>10</v>
      </c>
      <c r="I1985" s="15">
        <v>45091</v>
      </c>
      <c r="J1985" s="11">
        <v>45091</v>
      </c>
      <c r="K1985">
        <v>6</v>
      </c>
      <c r="L1985" t="s">
        <v>257</v>
      </c>
      <c r="M1985" t="s">
        <v>39</v>
      </c>
      <c r="N1985" t="s">
        <v>15</v>
      </c>
      <c r="O1985">
        <v>5625.9</v>
      </c>
      <c r="P1985" t="s">
        <v>23</v>
      </c>
      <c r="Q1985">
        <v>3818.9</v>
      </c>
      <c r="R1985" s="16">
        <f>delivered_orders_table[[#This Row],[price]]*delivered_orders_table[[#This Row],[quantity]]</f>
        <v>6251</v>
      </c>
      <c r="V1985">
        <v>7727</v>
      </c>
    </row>
    <row r="1986" spans="1:22" hidden="1" x14ac:dyDescent="0.3">
      <c r="A1986">
        <v>14925405</v>
      </c>
      <c r="B1986">
        <v>388389</v>
      </c>
      <c r="C1986">
        <v>301836</v>
      </c>
      <c r="D1986">
        <v>16243</v>
      </c>
      <c r="E1986">
        <v>1807</v>
      </c>
      <c r="F1986">
        <v>1</v>
      </c>
      <c r="G1986">
        <v>0</v>
      </c>
      <c r="H1986">
        <v>0</v>
      </c>
      <c r="I1986" s="15">
        <v>45090</v>
      </c>
      <c r="J1986" s="11">
        <v>45090</v>
      </c>
      <c r="K1986">
        <v>4</v>
      </c>
      <c r="L1986" t="s">
        <v>470</v>
      </c>
      <c r="M1986" t="s">
        <v>39</v>
      </c>
      <c r="N1986" t="s">
        <v>16</v>
      </c>
      <c r="O1986">
        <v>16243</v>
      </c>
      <c r="P1986" t="s">
        <v>21</v>
      </c>
      <c r="Q1986">
        <v>14436</v>
      </c>
      <c r="R1986" s="16">
        <f>delivered_orders_table[[#This Row],[price]]*delivered_orders_table[[#This Row],[quantity]]</f>
        <v>16243</v>
      </c>
      <c r="V1986">
        <v>18012</v>
      </c>
    </row>
    <row r="1987" spans="1:22" hidden="1" x14ac:dyDescent="0.3">
      <c r="A1987">
        <v>40532273</v>
      </c>
      <c r="B1987">
        <v>388389</v>
      </c>
      <c r="C1987">
        <v>574175</v>
      </c>
      <c r="D1987">
        <v>17853</v>
      </c>
      <c r="E1987">
        <v>1807</v>
      </c>
      <c r="F1987">
        <v>1</v>
      </c>
      <c r="G1987">
        <v>0</v>
      </c>
      <c r="H1987">
        <v>0</v>
      </c>
      <c r="I1987" s="15">
        <v>45103</v>
      </c>
      <c r="J1987" s="11">
        <v>45103</v>
      </c>
      <c r="K1987">
        <v>1</v>
      </c>
      <c r="L1987" t="s">
        <v>479</v>
      </c>
      <c r="M1987" t="s">
        <v>39</v>
      </c>
      <c r="N1987" t="s">
        <v>16</v>
      </c>
      <c r="O1987">
        <v>17853</v>
      </c>
      <c r="P1987" t="s">
        <v>23</v>
      </c>
      <c r="Q1987">
        <v>16046</v>
      </c>
      <c r="R1987" s="16">
        <f>delivered_orders_table[[#This Row],[price]]*delivered_orders_table[[#This Row],[quantity]]</f>
        <v>17853</v>
      </c>
      <c r="V1987">
        <v>29082</v>
      </c>
    </row>
    <row r="1988" spans="1:22" hidden="1" x14ac:dyDescent="0.3">
      <c r="A1988">
        <v>15711200</v>
      </c>
      <c r="B1988">
        <v>356787</v>
      </c>
      <c r="C1988">
        <v>382294</v>
      </c>
      <c r="D1988">
        <v>15821</v>
      </c>
      <c r="E1988">
        <v>6320</v>
      </c>
      <c r="F1988">
        <v>3</v>
      </c>
      <c r="G1988">
        <v>9492.6</v>
      </c>
      <c r="H1988">
        <v>20</v>
      </c>
      <c r="I1988" s="15">
        <v>45090</v>
      </c>
      <c r="J1988" s="11">
        <v>45090</v>
      </c>
      <c r="K1988">
        <v>2</v>
      </c>
      <c r="L1988" t="s">
        <v>246</v>
      </c>
      <c r="M1988" t="s">
        <v>39</v>
      </c>
      <c r="N1988" t="s">
        <v>15</v>
      </c>
      <c r="O1988">
        <v>37970.400000000001</v>
      </c>
      <c r="P1988" t="s">
        <v>20</v>
      </c>
      <c r="Q1988">
        <v>19010.400000000001</v>
      </c>
      <c r="R1988" s="16">
        <f>delivered_orders_table[[#This Row],[price]]*delivered_orders_table[[#This Row],[quantity]]</f>
        <v>47463</v>
      </c>
      <c r="V1988">
        <v>13507</v>
      </c>
    </row>
    <row r="1989" spans="1:22" hidden="1" x14ac:dyDescent="0.3">
      <c r="A1989">
        <v>88864147</v>
      </c>
      <c r="B1989">
        <v>356787</v>
      </c>
      <c r="C1989">
        <v>785126</v>
      </c>
      <c r="D1989">
        <v>19200</v>
      </c>
      <c r="E1989">
        <v>6320</v>
      </c>
      <c r="F1989">
        <v>1</v>
      </c>
      <c r="G1989">
        <v>960</v>
      </c>
      <c r="H1989">
        <v>5</v>
      </c>
      <c r="I1989" s="15">
        <v>45086</v>
      </c>
      <c r="J1989" s="11">
        <v>45086</v>
      </c>
      <c r="K1989">
        <v>7</v>
      </c>
      <c r="L1989" t="s">
        <v>464</v>
      </c>
      <c r="M1989" t="s">
        <v>39</v>
      </c>
      <c r="N1989" t="s">
        <v>16</v>
      </c>
      <c r="O1989">
        <v>18240</v>
      </c>
      <c r="P1989" t="s">
        <v>22</v>
      </c>
      <c r="Q1989">
        <v>11920</v>
      </c>
      <c r="R1989" s="16">
        <f>delivered_orders_table[[#This Row],[price]]*delivered_orders_table[[#This Row],[quantity]]</f>
        <v>19200</v>
      </c>
      <c r="V1989">
        <v>31798</v>
      </c>
    </row>
    <row r="1990" spans="1:22" hidden="1" x14ac:dyDescent="0.3">
      <c r="A1990">
        <v>64795619</v>
      </c>
      <c r="B1990">
        <v>356787</v>
      </c>
      <c r="C1990">
        <v>235138</v>
      </c>
      <c r="D1990">
        <v>7154</v>
      </c>
      <c r="E1990">
        <v>6320</v>
      </c>
      <c r="F1990">
        <v>3</v>
      </c>
      <c r="G1990">
        <v>0</v>
      </c>
      <c r="H1990">
        <v>0</v>
      </c>
      <c r="I1990" s="15">
        <v>45092</v>
      </c>
      <c r="J1990" s="11">
        <v>45092</v>
      </c>
      <c r="K1990">
        <v>2</v>
      </c>
      <c r="L1990" t="s">
        <v>470</v>
      </c>
      <c r="M1990" t="s">
        <v>39</v>
      </c>
      <c r="N1990" t="s">
        <v>17</v>
      </c>
      <c r="O1990">
        <v>21462</v>
      </c>
      <c r="P1990" t="s">
        <v>22</v>
      </c>
      <c r="Q1990">
        <v>2502</v>
      </c>
      <c r="R1990" s="16">
        <f>delivered_orders_table[[#This Row],[price]]*delivered_orders_table[[#This Row],[quantity]]</f>
        <v>21462</v>
      </c>
      <c r="V1990">
        <v>6529</v>
      </c>
    </row>
    <row r="1991" spans="1:22" hidden="1" x14ac:dyDescent="0.3">
      <c r="A1991">
        <v>16072331</v>
      </c>
      <c r="B1991">
        <v>356787</v>
      </c>
      <c r="C1991">
        <v>201258</v>
      </c>
      <c r="D1991">
        <v>13812</v>
      </c>
      <c r="E1991">
        <v>6320</v>
      </c>
      <c r="F1991">
        <v>2</v>
      </c>
      <c r="G1991">
        <v>2762.4</v>
      </c>
      <c r="H1991">
        <v>10</v>
      </c>
      <c r="I1991" s="15">
        <v>45098</v>
      </c>
      <c r="J1991" s="11">
        <v>45098</v>
      </c>
      <c r="K1991">
        <v>2</v>
      </c>
      <c r="L1991" t="s">
        <v>122</v>
      </c>
      <c r="M1991" t="s">
        <v>39</v>
      </c>
      <c r="N1991" t="s">
        <v>18</v>
      </c>
      <c r="O1991">
        <v>24861.599999999999</v>
      </c>
      <c r="P1991" t="s">
        <v>23</v>
      </c>
      <c r="Q1991">
        <v>12221.6</v>
      </c>
      <c r="R1991" s="16">
        <f>delivered_orders_table[[#This Row],[price]]*delivered_orders_table[[#This Row],[quantity]]</f>
        <v>27624</v>
      </c>
      <c r="V1991">
        <v>13913</v>
      </c>
    </row>
    <row r="1992" spans="1:22" hidden="1" x14ac:dyDescent="0.3">
      <c r="A1992">
        <v>51971886</v>
      </c>
      <c r="B1992">
        <v>356787</v>
      </c>
      <c r="C1992">
        <v>292296</v>
      </c>
      <c r="D1992">
        <v>17776</v>
      </c>
      <c r="E1992">
        <v>6320</v>
      </c>
      <c r="F1992">
        <v>1</v>
      </c>
      <c r="G1992">
        <v>0</v>
      </c>
      <c r="H1992">
        <v>0</v>
      </c>
      <c r="I1992" s="15">
        <v>45105</v>
      </c>
      <c r="J1992" s="11">
        <v>45105</v>
      </c>
      <c r="K1992">
        <v>2</v>
      </c>
      <c r="L1992" t="s">
        <v>415</v>
      </c>
      <c r="M1992" t="s">
        <v>39</v>
      </c>
      <c r="N1992" t="s">
        <v>15</v>
      </c>
      <c r="O1992">
        <v>17776</v>
      </c>
      <c r="P1992" t="s">
        <v>22</v>
      </c>
      <c r="Q1992">
        <v>11456</v>
      </c>
      <c r="R1992" s="16">
        <f>delivered_orders_table[[#This Row],[price]]*delivered_orders_table[[#This Row],[quantity]]</f>
        <v>17776</v>
      </c>
      <c r="V1992">
        <v>12973</v>
      </c>
    </row>
    <row r="1993" spans="1:22" hidden="1" x14ac:dyDescent="0.3">
      <c r="A1993">
        <v>25805613</v>
      </c>
      <c r="B1993">
        <v>356787</v>
      </c>
      <c r="C1993">
        <v>803867</v>
      </c>
      <c r="D1993">
        <v>18372</v>
      </c>
      <c r="E1993">
        <v>6320</v>
      </c>
      <c r="F1993">
        <v>1</v>
      </c>
      <c r="G1993">
        <v>918.6</v>
      </c>
      <c r="H1993">
        <v>5</v>
      </c>
      <c r="I1993" s="15">
        <v>45094</v>
      </c>
      <c r="J1993" s="11">
        <v>45094</v>
      </c>
      <c r="K1993">
        <v>4</v>
      </c>
      <c r="L1993" t="s">
        <v>76</v>
      </c>
      <c r="M1993" t="s">
        <v>39</v>
      </c>
      <c r="N1993" t="s">
        <v>17</v>
      </c>
      <c r="O1993">
        <v>17453.400000000001</v>
      </c>
      <c r="P1993" t="s">
        <v>21</v>
      </c>
      <c r="Q1993">
        <v>11133.4</v>
      </c>
      <c r="R1993" s="16">
        <f>delivered_orders_table[[#This Row],[price]]*delivered_orders_table[[#This Row],[quantity]]</f>
        <v>18372</v>
      </c>
      <c r="V1993">
        <v>11692</v>
      </c>
    </row>
    <row r="1994" spans="1:22" hidden="1" x14ac:dyDescent="0.3">
      <c r="A1994">
        <v>42002808</v>
      </c>
      <c r="B1994">
        <v>356787</v>
      </c>
      <c r="C1994">
        <v>644136</v>
      </c>
      <c r="D1994">
        <v>12246</v>
      </c>
      <c r="E1994">
        <v>6320</v>
      </c>
      <c r="F1994">
        <v>1</v>
      </c>
      <c r="G1994">
        <v>0</v>
      </c>
      <c r="H1994">
        <v>0</v>
      </c>
      <c r="I1994" s="15">
        <v>45092</v>
      </c>
      <c r="J1994" s="11">
        <v>45092</v>
      </c>
      <c r="K1994">
        <v>3</v>
      </c>
      <c r="L1994" t="s">
        <v>361</v>
      </c>
      <c r="M1994" t="s">
        <v>39</v>
      </c>
      <c r="N1994" t="s">
        <v>15</v>
      </c>
      <c r="O1994">
        <v>12246</v>
      </c>
      <c r="P1994" t="s">
        <v>21</v>
      </c>
      <c r="Q1994">
        <v>5926</v>
      </c>
      <c r="R1994" s="16">
        <f>delivered_orders_table[[#This Row],[price]]*delivered_orders_table[[#This Row],[quantity]]</f>
        <v>12246</v>
      </c>
      <c r="V1994">
        <v>17372</v>
      </c>
    </row>
    <row r="1995" spans="1:22" hidden="1" x14ac:dyDescent="0.3">
      <c r="A1995">
        <v>70306604</v>
      </c>
      <c r="B1995">
        <v>356787</v>
      </c>
      <c r="C1995">
        <v>730829</v>
      </c>
      <c r="D1995">
        <v>11592</v>
      </c>
      <c r="E1995">
        <v>6320</v>
      </c>
      <c r="F1995">
        <v>3</v>
      </c>
      <c r="G1995">
        <v>0</v>
      </c>
      <c r="H1995">
        <v>0</v>
      </c>
      <c r="I1995" s="15">
        <v>45098</v>
      </c>
      <c r="J1995" s="11">
        <v>45098</v>
      </c>
      <c r="K1995">
        <v>5</v>
      </c>
      <c r="L1995" t="s">
        <v>513</v>
      </c>
      <c r="M1995" t="s">
        <v>39</v>
      </c>
      <c r="N1995" t="s">
        <v>15</v>
      </c>
      <c r="O1995">
        <v>34776</v>
      </c>
      <c r="P1995" t="s">
        <v>23</v>
      </c>
      <c r="Q1995">
        <v>15816</v>
      </c>
      <c r="R1995" s="16">
        <f>delivered_orders_table[[#This Row],[price]]*delivered_orders_table[[#This Row],[quantity]]</f>
        <v>34776</v>
      </c>
      <c r="V1995">
        <v>13827</v>
      </c>
    </row>
    <row r="1996" spans="1:22" hidden="1" x14ac:dyDescent="0.3">
      <c r="A1996">
        <v>38748452</v>
      </c>
      <c r="B1996">
        <v>356787</v>
      </c>
      <c r="C1996">
        <v>979592</v>
      </c>
      <c r="D1996">
        <v>11549</v>
      </c>
      <c r="E1996">
        <v>6320</v>
      </c>
      <c r="F1996">
        <v>2</v>
      </c>
      <c r="G1996">
        <v>0</v>
      </c>
      <c r="H1996">
        <v>0</v>
      </c>
      <c r="I1996" s="15">
        <v>45100</v>
      </c>
      <c r="J1996" s="11">
        <v>45100</v>
      </c>
      <c r="K1996">
        <v>2</v>
      </c>
      <c r="L1996" t="s">
        <v>77</v>
      </c>
      <c r="M1996" t="s">
        <v>39</v>
      </c>
      <c r="N1996" t="s">
        <v>17</v>
      </c>
      <c r="O1996">
        <v>23098</v>
      </c>
      <c r="P1996" t="s">
        <v>21</v>
      </c>
      <c r="Q1996">
        <v>10458</v>
      </c>
      <c r="R1996" s="16">
        <f>delivered_orders_table[[#This Row],[price]]*delivered_orders_table[[#This Row],[quantity]]</f>
        <v>23098</v>
      </c>
      <c r="V1996">
        <v>12455</v>
      </c>
    </row>
    <row r="1997" spans="1:22" hidden="1" x14ac:dyDescent="0.3">
      <c r="A1997">
        <v>15677713</v>
      </c>
      <c r="B1997">
        <v>356787</v>
      </c>
      <c r="C1997">
        <v>775458</v>
      </c>
      <c r="D1997">
        <v>16961</v>
      </c>
      <c r="E1997">
        <v>6320</v>
      </c>
      <c r="F1997">
        <v>1</v>
      </c>
      <c r="G1997">
        <v>0</v>
      </c>
      <c r="H1997">
        <v>0</v>
      </c>
      <c r="I1997" s="15">
        <v>45087</v>
      </c>
      <c r="J1997" s="11">
        <v>45087</v>
      </c>
      <c r="K1997">
        <v>1</v>
      </c>
      <c r="L1997" t="s">
        <v>389</v>
      </c>
      <c r="M1997" t="s">
        <v>39</v>
      </c>
      <c r="N1997" t="s">
        <v>15</v>
      </c>
      <c r="O1997">
        <v>16961</v>
      </c>
      <c r="P1997" t="s">
        <v>22</v>
      </c>
      <c r="Q1997">
        <v>10641</v>
      </c>
      <c r="R1997" s="16">
        <f>delivered_orders_table[[#This Row],[price]]*delivered_orders_table[[#This Row],[quantity]]</f>
        <v>16961</v>
      </c>
      <c r="V1997">
        <v>3094</v>
      </c>
    </row>
    <row r="1998" spans="1:22" hidden="1" x14ac:dyDescent="0.3">
      <c r="A1998">
        <v>39597483</v>
      </c>
      <c r="B1998">
        <v>356787</v>
      </c>
      <c r="C1998">
        <v>412686</v>
      </c>
      <c r="D1998">
        <v>2574</v>
      </c>
      <c r="E1998">
        <v>6320</v>
      </c>
      <c r="F1998">
        <v>4</v>
      </c>
      <c r="G1998">
        <v>514.79999999999995</v>
      </c>
      <c r="H1998">
        <v>5</v>
      </c>
      <c r="I1998" s="15">
        <v>45105</v>
      </c>
      <c r="J1998" s="11">
        <v>45105</v>
      </c>
      <c r="K1998">
        <v>2</v>
      </c>
      <c r="L1998" t="s">
        <v>415</v>
      </c>
      <c r="M1998" t="s">
        <v>39</v>
      </c>
      <c r="N1998" t="s">
        <v>15</v>
      </c>
      <c r="O1998">
        <v>9781.2000000000007</v>
      </c>
      <c r="P1998" t="s">
        <v>22</v>
      </c>
      <c r="Q1998">
        <v>-15498.8</v>
      </c>
      <c r="R1998" s="16">
        <f>delivered_orders_table[[#This Row],[price]]*delivered_orders_table[[#This Row],[quantity]]</f>
        <v>10296</v>
      </c>
      <c r="V1998">
        <v>3482</v>
      </c>
    </row>
    <row r="1999" spans="1:22" hidden="1" x14ac:dyDescent="0.3">
      <c r="A1999">
        <v>91917334</v>
      </c>
      <c r="B1999">
        <v>356787</v>
      </c>
      <c r="C1999">
        <v>855910</v>
      </c>
      <c r="D1999">
        <v>4295</v>
      </c>
      <c r="E1999">
        <v>6320</v>
      </c>
      <c r="F1999">
        <v>1</v>
      </c>
      <c r="G1999">
        <v>214.75</v>
      </c>
      <c r="H1999">
        <v>5</v>
      </c>
      <c r="I1999" s="15">
        <v>45093</v>
      </c>
      <c r="J1999" s="11">
        <v>45093</v>
      </c>
      <c r="K1999">
        <v>2</v>
      </c>
      <c r="L1999" t="s">
        <v>361</v>
      </c>
      <c r="M1999" t="s">
        <v>39</v>
      </c>
      <c r="N1999" t="s">
        <v>17</v>
      </c>
      <c r="O1999">
        <v>4080.25</v>
      </c>
      <c r="P1999" t="s">
        <v>20</v>
      </c>
      <c r="Q1999">
        <v>-2239.75</v>
      </c>
      <c r="R1999" s="16">
        <f>delivered_orders_table[[#This Row],[price]]*delivered_orders_table[[#This Row],[quantity]]</f>
        <v>4295</v>
      </c>
      <c r="V1999">
        <v>7745</v>
      </c>
    </row>
    <row r="2000" spans="1:22" hidden="1" x14ac:dyDescent="0.3">
      <c r="A2000">
        <v>41523529</v>
      </c>
      <c r="B2000">
        <v>356787</v>
      </c>
      <c r="C2000">
        <v>937801</v>
      </c>
      <c r="D2000">
        <v>2427</v>
      </c>
      <c r="E2000">
        <v>6320</v>
      </c>
      <c r="F2000">
        <v>3</v>
      </c>
      <c r="G2000">
        <v>0</v>
      </c>
      <c r="H2000">
        <v>0</v>
      </c>
      <c r="I2000" s="15">
        <v>45076</v>
      </c>
      <c r="J2000" s="11">
        <v>45076</v>
      </c>
      <c r="K2000">
        <v>6</v>
      </c>
      <c r="L2000" t="s">
        <v>192</v>
      </c>
      <c r="M2000" t="s">
        <v>39</v>
      </c>
      <c r="N2000" t="s">
        <v>17</v>
      </c>
      <c r="O2000">
        <v>7281</v>
      </c>
      <c r="P2000" t="s">
        <v>23</v>
      </c>
      <c r="Q2000">
        <v>-11679</v>
      </c>
      <c r="R2000" s="16">
        <f>delivered_orders_table[[#This Row],[price]]*delivered_orders_table[[#This Row],[quantity]]</f>
        <v>7281</v>
      </c>
      <c r="V2000">
        <v>12402</v>
      </c>
    </row>
    <row r="2001" spans="1:22" hidden="1" x14ac:dyDescent="0.3">
      <c r="A2001">
        <v>20820219</v>
      </c>
      <c r="B2001">
        <v>334053</v>
      </c>
      <c r="C2001">
        <v>790500</v>
      </c>
      <c r="D2001">
        <v>11574</v>
      </c>
      <c r="E2001">
        <v>6716</v>
      </c>
      <c r="F2001">
        <v>1</v>
      </c>
      <c r="G2001">
        <v>578.70000000000005</v>
      </c>
      <c r="H2001">
        <v>5</v>
      </c>
      <c r="I2001" s="15">
        <v>45076</v>
      </c>
      <c r="J2001" s="11">
        <v>45076</v>
      </c>
      <c r="K2001">
        <v>6</v>
      </c>
      <c r="L2001" t="s">
        <v>192</v>
      </c>
      <c r="M2001" t="s">
        <v>39</v>
      </c>
      <c r="N2001" t="s">
        <v>16</v>
      </c>
      <c r="O2001">
        <v>10995.3</v>
      </c>
      <c r="P2001" t="s">
        <v>21</v>
      </c>
      <c r="Q2001">
        <v>4279.3</v>
      </c>
      <c r="R2001" s="16">
        <f>delivered_orders_table[[#This Row],[price]]*delivered_orders_table[[#This Row],[quantity]]</f>
        <v>11574</v>
      </c>
      <c r="V2001">
        <v>4310</v>
      </c>
    </row>
    <row r="2002" spans="1:22" hidden="1" x14ac:dyDescent="0.3">
      <c r="A2002">
        <v>12058055</v>
      </c>
      <c r="B2002">
        <v>334053</v>
      </c>
      <c r="C2002">
        <v>972303</v>
      </c>
      <c r="D2002">
        <v>6874</v>
      </c>
      <c r="E2002">
        <v>6716</v>
      </c>
      <c r="F2002">
        <v>1</v>
      </c>
      <c r="G2002">
        <v>0</v>
      </c>
      <c r="H2002">
        <v>0</v>
      </c>
      <c r="I2002" s="15">
        <v>45077</v>
      </c>
      <c r="J2002" s="11">
        <v>45077</v>
      </c>
      <c r="K2002">
        <v>7</v>
      </c>
      <c r="L2002" t="s">
        <v>248</v>
      </c>
      <c r="M2002" t="s">
        <v>39</v>
      </c>
      <c r="N2002" t="s">
        <v>15</v>
      </c>
      <c r="O2002">
        <v>6874</v>
      </c>
      <c r="P2002" t="s">
        <v>20</v>
      </c>
      <c r="Q2002">
        <v>158</v>
      </c>
      <c r="R2002" s="16">
        <f>delivered_orders_table[[#This Row],[price]]*delivered_orders_table[[#This Row],[quantity]]</f>
        <v>6874</v>
      </c>
      <c r="V2002">
        <v>7399</v>
      </c>
    </row>
    <row r="2003" spans="1:22" hidden="1" x14ac:dyDescent="0.3">
      <c r="A2003">
        <v>37133023</v>
      </c>
      <c r="B2003">
        <v>334053</v>
      </c>
      <c r="C2003">
        <v>804570</v>
      </c>
      <c r="D2003">
        <v>9168</v>
      </c>
      <c r="E2003">
        <v>6716</v>
      </c>
      <c r="F2003">
        <v>2</v>
      </c>
      <c r="G2003">
        <v>0</v>
      </c>
      <c r="H2003">
        <v>0</v>
      </c>
      <c r="I2003" s="15">
        <v>45079</v>
      </c>
      <c r="J2003" s="11">
        <v>45079</v>
      </c>
      <c r="K2003">
        <v>3</v>
      </c>
      <c r="L2003" t="s">
        <v>192</v>
      </c>
      <c r="M2003" t="s">
        <v>39</v>
      </c>
      <c r="N2003" t="s">
        <v>16</v>
      </c>
      <c r="O2003">
        <v>18336</v>
      </c>
      <c r="P2003" t="s">
        <v>21</v>
      </c>
      <c r="Q2003">
        <v>4904</v>
      </c>
      <c r="R2003" s="16">
        <f>delivered_orders_table[[#This Row],[price]]*delivered_orders_table[[#This Row],[quantity]]</f>
        <v>18336</v>
      </c>
      <c r="V2003">
        <v>20048</v>
      </c>
    </row>
    <row r="2004" spans="1:22" hidden="1" x14ac:dyDescent="0.3">
      <c r="A2004">
        <v>92634772</v>
      </c>
      <c r="B2004">
        <v>334053</v>
      </c>
      <c r="C2004">
        <v>304442</v>
      </c>
      <c r="D2004">
        <v>10340</v>
      </c>
      <c r="E2004">
        <v>6716</v>
      </c>
      <c r="F2004">
        <v>2</v>
      </c>
      <c r="G2004">
        <v>2068</v>
      </c>
      <c r="H2004">
        <v>10</v>
      </c>
      <c r="I2004" s="15">
        <v>45075</v>
      </c>
      <c r="J2004" s="11">
        <v>45075</v>
      </c>
      <c r="K2004">
        <v>5</v>
      </c>
      <c r="L2004" t="s">
        <v>71</v>
      </c>
      <c r="M2004" t="s">
        <v>39</v>
      </c>
      <c r="N2004" t="s">
        <v>16</v>
      </c>
      <c r="O2004">
        <v>18612</v>
      </c>
      <c r="P2004" t="s">
        <v>20</v>
      </c>
      <c r="Q2004">
        <v>5180</v>
      </c>
      <c r="R2004" s="16">
        <f>delivered_orders_table[[#This Row],[price]]*delivered_orders_table[[#This Row],[quantity]]</f>
        <v>20680</v>
      </c>
      <c r="V2004">
        <v>2726</v>
      </c>
    </row>
    <row r="2005" spans="1:22" hidden="1" x14ac:dyDescent="0.3">
      <c r="A2005">
        <v>58438711</v>
      </c>
      <c r="B2005">
        <v>334053</v>
      </c>
      <c r="C2005">
        <v>861701</v>
      </c>
      <c r="D2005">
        <v>16237</v>
      </c>
      <c r="E2005">
        <v>6716</v>
      </c>
      <c r="F2005">
        <v>1</v>
      </c>
      <c r="G2005">
        <v>1623.7</v>
      </c>
      <c r="H2005">
        <v>10</v>
      </c>
      <c r="I2005" s="15">
        <v>45092</v>
      </c>
      <c r="J2005" s="11">
        <v>45092</v>
      </c>
      <c r="K2005">
        <v>3</v>
      </c>
      <c r="L2005" t="s">
        <v>361</v>
      </c>
      <c r="M2005" t="s">
        <v>39</v>
      </c>
      <c r="N2005" t="s">
        <v>15</v>
      </c>
      <c r="O2005">
        <v>14613.3</v>
      </c>
      <c r="P2005" t="s">
        <v>22</v>
      </c>
      <c r="Q2005">
        <v>7897.3</v>
      </c>
      <c r="R2005" s="16">
        <f>delivered_orders_table[[#This Row],[price]]*delivered_orders_table[[#This Row],[quantity]]</f>
        <v>16237</v>
      </c>
      <c r="V2005">
        <v>16959</v>
      </c>
    </row>
    <row r="2006" spans="1:22" hidden="1" x14ac:dyDescent="0.3">
      <c r="A2006">
        <v>30594121</v>
      </c>
      <c r="B2006">
        <v>334053</v>
      </c>
      <c r="C2006">
        <v>704283</v>
      </c>
      <c r="D2006">
        <v>10818</v>
      </c>
      <c r="E2006">
        <v>6716</v>
      </c>
      <c r="F2006">
        <v>1</v>
      </c>
      <c r="G2006">
        <v>540.9</v>
      </c>
      <c r="H2006">
        <v>5</v>
      </c>
      <c r="I2006" s="15">
        <v>45084</v>
      </c>
      <c r="J2006" s="11">
        <v>45084</v>
      </c>
      <c r="K2006">
        <v>4</v>
      </c>
      <c r="L2006" t="s">
        <v>389</v>
      </c>
      <c r="M2006" t="s">
        <v>39</v>
      </c>
      <c r="N2006" t="s">
        <v>16</v>
      </c>
      <c r="O2006">
        <v>10277.1</v>
      </c>
      <c r="P2006" t="s">
        <v>20</v>
      </c>
      <c r="Q2006">
        <v>3561.1</v>
      </c>
      <c r="R2006" s="16">
        <f>delivered_orders_table[[#This Row],[price]]*delivered_orders_table[[#This Row],[quantity]]</f>
        <v>10818</v>
      </c>
      <c r="V2006">
        <v>8828</v>
      </c>
    </row>
    <row r="2007" spans="1:22" hidden="1" x14ac:dyDescent="0.3">
      <c r="A2007">
        <v>46670512</v>
      </c>
      <c r="B2007">
        <v>334053</v>
      </c>
      <c r="C2007">
        <v>781866</v>
      </c>
      <c r="D2007">
        <v>1576</v>
      </c>
      <c r="E2007">
        <v>6716</v>
      </c>
      <c r="F2007">
        <v>1</v>
      </c>
      <c r="G2007">
        <v>157.6</v>
      </c>
      <c r="H2007">
        <v>10</v>
      </c>
      <c r="I2007" s="15">
        <v>45095</v>
      </c>
      <c r="J2007" s="11">
        <v>45095</v>
      </c>
      <c r="K2007">
        <v>2</v>
      </c>
      <c r="L2007" t="s">
        <v>257</v>
      </c>
      <c r="M2007" t="s">
        <v>39</v>
      </c>
      <c r="N2007" t="s">
        <v>15</v>
      </c>
      <c r="O2007">
        <v>1418.4</v>
      </c>
      <c r="P2007" t="s">
        <v>22</v>
      </c>
      <c r="Q2007">
        <v>-5297.6</v>
      </c>
      <c r="R2007" s="16">
        <f>delivered_orders_table[[#This Row],[price]]*delivered_orders_table[[#This Row],[quantity]]</f>
        <v>1576</v>
      </c>
      <c r="V2007">
        <v>13644</v>
      </c>
    </row>
    <row r="2008" spans="1:22" hidden="1" x14ac:dyDescent="0.3">
      <c r="A2008">
        <v>52358553</v>
      </c>
      <c r="B2008">
        <v>334053</v>
      </c>
      <c r="C2008">
        <v>949937</v>
      </c>
      <c r="D2008">
        <v>13071</v>
      </c>
      <c r="E2008">
        <v>6716</v>
      </c>
      <c r="F2008">
        <v>3</v>
      </c>
      <c r="G2008">
        <v>1960.65</v>
      </c>
      <c r="H2008">
        <v>5</v>
      </c>
      <c r="I2008" s="15">
        <v>45098</v>
      </c>
      <c r="J2008" s="11">
        <v>45098</v>
      </c>
      <c r="K2008">
        <v>6</v>
      </c>
      <c r="L2008" t="s">
        <v>479</v>
      </c>
      <c r="M2008" t="s">
        <v>39</v>
      </c>
      <c r="N2008" t="s">
        <v>16</v>
      </c>
      <c r="O2008">
        <v>37252.35</v>
      </c>
      <c r="P2008" t="s">
        <v>22</v>
      </c>
      <c r="Q2008">
        <v>17104.349999999999</v>
      </c>
      <c r="R2008" s="16">
        <f>delivered_orders_table[[#This Row],[price]]*delivered_orders_table[[#This Row],[quantity]]</f>
        <v>39213</v>
      </c>
      <c r="V2008">
        <v>731</v>
      </c>
    </row>
    <row r="2009" spans="1:22" hidden="1" x14ac:dyDescent="0.3">
      <c r="A2009">
        <v>53154591</v>
      </c>
      <c r="B2009">
        <v>334053</v>
      </c>
      <c r="C2009">
        <v>906423</v>
      </c>
      <c r="D2009">
        <v>4922</v>
      </c>
      <c r="E2009">
        <v>6716</v>
      </c>
      <c r="F2009">
        <v>1</v>
      </c>
      <c r="G2009">
        <v>492.2</v>
      </c>
      <c r="H2009">
        <v>10</v>
      </c>
      <c r="I2009" s="15">
        <v>45077</v>
      </c>
      <c r="J2009" s="11">
        <v>45077</v>
      </c>
      <c r="K2009">
        <v>2</v>
      </c>
      <c r="L2009" t="s">
        <v>459</v>
      </c>
      <c r="M2009" t="s">
        <v>39</v>
      </c>
      <c r="N2009" t="s">
        <v>15</v>
      </c>
      <c r="O2009">
        <v>4429.8</v>
      </c>
      <c r="P2009" t="s">
        <v>24</v>
      </c>
      <c r="Q2009">
        <v>-2286.1999999999998</v>
      </c>
      <c r="R2009" s="16">
        <f>delivered_orders_table[[#This Row],[price]]*delivered_orders_table[[#This Row],[quantity]]</f>
        <v>4922</v>
      </c>
      <c r="V2009">
        <v>8117</v>
      </c>
    </row>
    <row r="2010" spans="1:22" hidden="1" x14ac:dyDescent="0.3">
      <c r="A2010">
        <v>66061934</v>
      </c>
      <c r="B2010">
        <v>334053</v>
      </c>
      <c r="C2010">
        <v>360169</v>
      </c>
      <c r="D2010">
        <v>3284</v>
      </c>
      <c r="E2010">
        <v>6716</v>
      </c>
      <c r="F2010">
        <v>1</v>
      </c>
      <c r="G2010">
        <v>492.6</v>
      </c>
      <c r="H2010">
        <v>15</v>
      </c>
      <c r="I2010" s="15">
        <v>45101</v>
      </c>
      <c r="J2010" s="11">
        <v>45101</v>
      </c>
      <c r="K2010">
        <v>2</v>
      </c>
      <c r="L2010" t="s">
        <v>513</v>
      </c>
      <c r="M2010" t="s">
        <v>39</v>
      </c>
      <c r="N2010" t="s">
        <v>15</v>
      </c>
      <c r="O2010">
        <v>2791.4</v>
      </c>
      <c r="P2010" t="s">
        <v>21</v>
      </c>
      <c r="Q2010">
        <v>-3924.6</v>
      </c>
      <c r="R2010" s="16">
        <f>delivered_orders_table[[#This Row],[price]]*delivered_orders_table[[#This Row],[quantity]]</f>
        <v>3284</v>
      </c>
      <c r="V2010">
        <v>583</v>
      </c>
    </row>
    <row r="2011" spans="1:22" hidden="1" x14ac:dyDescent="0.3">
      <c r="A2011">
        <v>92352411</v>
      </c>
      <c r="B2011">
        <v>334053</v>
      </c>
      <c r="C2011">
        <v>438161</v>
      </c>
      <c r="D2011">
        <v>3504</v>
      </c>
      <c r="E2011">
        <v>6716</v>
      </c>
      <c r="F2011">
        <v>1</v>
      </c>
      <c r="G2011">
        <v>0</v>
      </c>
      <c r="H2011">
        <v>0</v>
      </c>
      <c r="I2011" s="15">
        <v>45085</v>
      </c>
      <c r="J2011" s="11">
        <v>45085</v>
      </c>
      <c r="K2011">
        <v>2</v>
      </c>
      <c r="L2011" t="s">
        <v>463</v>
      </c>
      <c r="M2011" t="s">
        <v>39</v>
      </c>
      <c r="N2011" t="s">
        <v>17</v>
      </c>
      <c r="O2011">
        <v>3504</v>
      </c>
      <c r="P2011" t="s">
        <v>23</v>
      </c>
      <c r="Q2011">
        <v>-3212</v>
      </c>
      <c r="R2011" s="16">
        <f>delivered_orders_table[[#This Row],[price]]*delivered_orders_table[[#This Row],[quantity]]</f>
        <v>3504</v>
      </c>
      <c r="V2011">
        <v>19554</v>
      </c>
    </row>
    <row r="2012" spans="1:22" hidden="1" x14ac:dyDescent="0.3">
      <c r="A2012">
        <v>47077298</v>
      </c>
      <c r="B2012">
        <v>334053</v>
      </c>
      <c r="C2012">
        <v>227470</v>
      </c>
      <c r="D2012">
        <v>15898</v>
      </c>
      <c r="E2012">
        <v>6716</v>
      </c>
      <c r="F2012">
        <v>2</v>
      </c>
      <c r="G2012">
        <v>1589.8</v>
      </c>
      <c r="H2012">
        <v>5</v>
      </c>
      <c r="I2012" s="15">
        <v>45094</v>
      </c>
      <c r="J2012" s="11">
        <v>45094</v>
      </c>
      <c r="K2012">
        <v>3</v>
      </c>
      <c r="L2012" t="s">
        <v>257</v>
      </c>
      <c r="M2012" t="s">
        <v>39</v>
      </c>
      <c r="N2012" t="s">
        <v>16</v>
      </c>
      <c r="O2012">
        <v>30206.2</v>
      </c>
      <c r="P2012" t="s">
        <v>22</v>
      </c>
      <c r="Q2012">
        <v>16774.2</v>
      </c>
      <c r="R2012" s="16">
        <f>delivered_orders_table[[#This Row],[price]]*delivered_orders_table[[#This Row],[quantity]]</f>
        <v>31796</v>
      </c>
      <c r="V2012">
        <v>33990</v>
      </c>
    </row>
    <row r="2013" spans="1:22" hidden="1" x14ac:dyDescent="0.3">
      <c r="A2013">
        <v>11835355</v>
      </c>
      <c r="B2013">
        <v>334053</v>
      </c>
      <c r="C2013">
        <v>343260</v>
      </c>
      <c r="D2013">
        <v>16704</v>
      </c>
      <c r="E2013">
        <v>6716</v>
      </c>
      <c r="F2013">
        <v>4</v>
      </c>
      <c r="G2013">
        <v>0</v>
      </c>
      <c r="H2013">
        <v>0</v>
      </c>
      <c r="I2013" s="15">
        <v>45076</v>
      </c>
      <c r="J2013" s="11">
        <v>45076</v>
      </c>
      <c r="K2013">
        <v>2</v>
      </c>
      <c r="L2013" t="s">
        <v>66</v>
      </c>
      <c r="M2013" t="s">
        <v>39</v>
      </c>
      <c r="N2013" t="s">
        <v>15</v>
      </c>
      <c r="O2013">
        <v>66816</v>
      </c>
      <c r="P2013" t="s">
        <v>22</v>
      </c>
      <c r="Q2013">
        <v>39952</v>
      </c>
      <c r="R2013" s="16">
        <f>delivered_orders_table[[#This Row],[price]]*delivered_orders_table[[#This Row],[quantity]]</f>
        <v>66816</v>
      </c>
      <c r="V2013">
        <v>6042</v>
      </c>
    </row>
    <row r="2014" spans="1:22" hidden="1" x14ac:dyDescent="0.3">
      <c r="A2014">
        <v>64830300</v>
      </c>
      <c r="B2014">
        <v>334053</v>
      </c>
      <c r="C2014">
        <v>295513</v>
      </c>
      <c r="D2014">
        <v>9551</v>
      </c>
      <c r="E2014">
        <v>6716</v>
      </c>
      <c r="F2014">
        <v>2</v>
      </c>
      <c r="G2014">
        <v>955.1</v>
      </c>
      <c r="H2014">
        <v>5</v>
      </c>
      <c r="I2014" s="15">
        <v>45106</v>
      </c>
      <c r="J2014" s="11">
        <v>45106</v>
      </c>
      <c r="K2014">
        <v>1</v>
      </c>
      <c r="L2014" t="s">
        <v>415</v>
      </c>
      <c r="M2014" t="s">
        <v>39</v>
      </c>
      <c r="N2014" t="s">
        <v>15</v>
      </c>
      <c r="O2014">
        <v>18146.900000000001</v>
      </c>
      <c r="P2014" t="s">
        <v>21</v>
      </c>
      <c r="Q2014">
        <v>4714.8999999999996</v>
      </c>
      <c r="R2014" s="16">
        <f>delivered_orders_table[[#This Row],[price]]*delivered_orders_table[[#This Row],[quantity]]</f>
        <v>19102</v>
      </c>
      <c r="V2014">
        <v>16955</v>
      </c>
    </row>
    <row r="2015" spans="1:22" hidden="1" x14ac:dyDescent="0.3">
      <c r="A2015">
        <v>46361787</v>
      </c>
      <c r="B2015">
        <v>334053</v>
      </c>
      <c r="C2015">
        <v>806063</v>
      </c>
      <c r="D2015">
        <v>8239</v>
      </c>
      <c r="E2015">
        <v>6716</v>
      </c>
      <c r="F2015">
        <v>2</v>
      </c>
      <c r="G2015">
        <v>0</v>
      </c>
      <c r="H2015">
        <v>0</v>
      </c>
      <c r="I2015" s="15">
        <v>45081</v>
      </c>
      <c r="J2015" s="11">
        <v>45081</v>
      </c>
      <c r="K2015">
        <v>3</v>
      </c>
      <c r="L2015" t="s">
        <v>248</v>
      </c>
      <c r="M2015" t="s">
        <v>39</v>
      </c>
      <c r="N2015" t="s">
        <v>17</v>
      </c>
      <c r="O2015">
        <v>16478</v>
      </c>
      <c r="P2015" t="s">
        <v>21</v>
      </c>
      <c r="Q2015">
        <v>3046</v>
      </c>
      <c r="R2015" s="16">
        <f>delivered_orders_table[[#This Row],[price]]*delivered_orders_table[[#This Row],[quantity]]</f>
        <v>16478</v>
      </c>
      <c r="V2015">
        <v>1826</v>
      </c>
    </row>
    <row r="2016" spans="1:22" hidden="1" x14ac:dyDescent="0.3">
      <c r="A2016">
        <v>39372360</v>
      </c>
      <c r="B2016">
        <v>334053</v>
      </c>
      <c r="C2016">
        <v>784413</v>
      </c>
      <c r="D2016">
        <v>850</v>
      </c>
      <c r="E2016">
        <v>6716</v>
      </c>
      <c r="F2016">
        <v>1</v>
      </c>
      <c r="G2016">
        <v>42.5</v>
      </c>
      <c r="H2016">
        <v>5</v>
      </c>
      <c r="I2016" s="15">
        <v>45073</v>
      </c>
      <c r="J2016" s="11">
        <v>45073</v>
      </c>
      <c r="K2016">
        <v>5</v>
      </c>
      <c r="L2016" t="s">
        <v>66</v>
      </c>
      <c r="M2016" t="s">
        <v>39</v>
      </c>
      <c r="N2016" t="s">
        <v>16</v>
      </c>
      <c r="O2016">
        <v>807.5</v>
      </c>
      <c r="P2016" t="s">
        <v>24</v>
      </c>
      <c r="Q2016">
        <v>-5908.5</v>
      </c>
      <c r="R2016" s="16">
        <f>delivered_orders_table[[#This Row],[price]]*delivered_orders_table[[#This Row],[quantity]]</f>
        <v>850</v>
      </c>
      <c r="V2016">
        <v>1127</v>
      </c>
    </row>
    <row r="2017" spans="1:22" hidden="1" x14ac:dyDescent="0.3">
      <c r="A2017">
        <v>36126192</v>
      </c>
      <c r="B2017">
        <v>246316</v>
      </c>
      <c r="C2017">
        <v>483062</v>
      </c>
      <c r="D2017">
        <v>11432</v>
      </c>
      <c r="E2017">
        <v>13689</v>
      </c>
      <c r="F2017">
        <v>1</v>
      </c>
      <c r="G2017">
        <v>1714.8</v>
      </c>
      <c r="H2017">
        <v>15</v>
      </c>
      <c r="I2017" s="15">
        <v>45080</v>
      </c>
      <c r="J2017" s="11">
        <v>45080</v>
      </c>
      <c r="K2017">
        <v>5</v>
      </c>
      <c r="L2017" t="s">
        <v>72</v>
      </c>
      <c r="M2017" t="s">
        <v>39</v>
      </c>
      <c r="N2017" t="s">
        <v>152</v>
      </c>
      <c r="O2017">
        <v>9717.2000000000007</v>
      </c>
      <c r="P2017" t="s">
        <v>20</v>
      </c>
      <c r="Q2017">
        <v>-3971.8</v>
      </c>
      <c r="R2017" s="16">
        <f>delivered_orders_table[[#This Row],[price]]*delivered_orders_table[[#This Row],[quantity]]</f>
        <v>11432</v>
      </c>
      <c r="V2017">
        <v>48300</v>
      </c>
    </row>
    <row r="2018" spans="1:22" hidden="1" x14ac:dyDescent="0.3">
      <c r="A2018">
        <v>79172559</v>
      </c>
      <c r="B2018">
        <v>246316</v>
      </c>
      <c r="C2018">
        <v>834775</v>
      </c>
      <c r="D2018">
        <v>3657</v>
      </c>
      <c r="E2018">
        <v>13689</v>
      </c>
      <c r="F2018">
        <v>1</v>
      </c>
      <c r="G2018">
        <v>0</v>
      </c>
      <c r="H2018">
        <v>0</v>
      </c>
      <c r="I2018" s="15">
        <v>45086</v>
      </c>
      <c r="J2018" s="11">
        <v>45086</v>
      </c>
      <c r="K2018">
        <v>2</v>
      </c>
      <c r="L2018" t="s">
        <v>389</v>
      </c>
      <c r="M2018" t="s">
        <v>39</v>
      </c>
      <c r="N2018" t="s">
        <v>15</v>
      </c>
      <c r="O2018">
        <v>3657</v>
      </c>
      <c r="P2018" t="s">
        <v>20</v>
      </c>
      <c r="Q2018">
        <v>-10032</v>
      </c>
      <c r="R2018" s="16">
        <f>delivered_orders_table[[#This Row],[price]]*delivered_orders_table[[#This Row],[quantity]]</f>
        <v>3657</v>
      </c>
      <c r="V2018">
        <v>46576</v>
      </c>
    </row>
    <row r="2019" spans="1:22" hidden="1" x14ac:dyDescent="0.3">
      <c r="A2019">
        <v>34347841</v>
      </c>
      <c r="B2019">
        <v>246316</v>
      </c>
      <c r="C2019">
        <v>479190</v>
      </c>
      <c r="D2019">
        <v>14026</v>
      </c>
      <c r="E2019">
        <v>13689</v>
      </c>
      <c r="F2019">
        <v>1</v>
      </c>
      <c r="G2019">
        <v>1402.6</v>
      </c>
      <c r="H2019">
        <v>10</v>
      </c>
      <c r="I2019" s="15">
        <v>45105</v>
      </c>
      <c r="J2019" s="11">
        <v>45105</v>
      </c>
      <c r="K2019">
        <v>2</v>
      </c>
      <c r="L2019" t="s">
        <v>415</v>
      </c>
      <c r="M2019" t="s">
        <v>39</v>
      </c>
      <c r="N2019" t="s">
        <v>15</v>
      </c>
      <c r="O2019">
        <v>12623.4</v>
      </c>
      <c r="P2019" t="s">
        <v>20</v>
      </c>
      <c r="Q2019">
        <v>-1065.5999999999999</v>
      </c>
      <c r="R2019" s="16">
        <f>delivered_orders_table[[#This Row],[price]]*delivered_orders_table[[#This Row],[quantity]]</f>
        <v>14026</v>
      </c>
      <c r="V2019">
        <v>3430</v>
      </c>
    </row>
    <row r="2020" spans="1:22" hidden="1" x14ac:dyDescent="0.3">
      <c r="A2020">
        <v>69096899</v>
      </c>
      <c r="B2020">
        <v>246316</v>
      </c>
      <c r="C2020">
        <v>819489</v>
      </c>
      <c r="D2020">
        <v>14661</v>
      </c>
      <c r="E2020">
        <v>13689</v>
      </c>
      <c r="F2020">
        <v>1</v>
      </c>
      <c r="G2020">
        <v>0</v>
      </c>
      <c r="H2020">
        <v>0</v>
      </c>
      <c r="I2020" s="15">
        <v>45087</v>
      </c>
      <c r="J2020" s="11">
        <v>45087</v>
      </c>
      <c r="K2020">
        <v>1</v>
      </c>
      <c r="L2020" t="s">
        <v>389</v>
      </c>
      <c r="M2020" t="s">
        <v>39</v>
      </c>
      <c r="N2020" t="s">
        <v>16</v>
      </c>
      <c r="O2020">
        <v>14661</v>
      </c>
      <c r="P2020" t="s">
        <v>24</v>
      </c>
      <c r="Q2020">
        <v>972</v>
      </c>
      <c r="R2020" s="16">
        <f>delivered_orders_table[[#This Row],[price]]*delivered_orders_table[[#This Row],[quantity]]</f>
        <v>14661</v>
      </c>
      <c r="V2020">
        <v>8986</v>
      </c>
    </row>
    <row r="2021" spans="1:22" hidden="1" x14ac:dyDescent="0.3">
      <c r="A2021">
        <v>18770247</v>
      </c>
      <c r="B2021">
        <v>246316</v>
      </c>
      <c r="C2021">
        <v>971523</v>
      </c>
      <c r="D2021">
        <v>16984</v>
      </c>
      <c r="E2021">
        <v>13689</v>
      </c>
      <c r="F2021">
        <v>1</v>
      </c>
      <c r="G2021">
        <v>2547.6</v>
      </c>
      <c r="H2021">
        <v>15</v>
      </c>
      <c r="I2021" s="15">
        <v>45101</v>
      </c>
      <c r="J2021" s="11">
        <v>45101</v>
      </c>
      <c r="K2021">
        <v>3</v>
      </c>
      <c r="L2021" t="s">
        <v>479</v>
      </c>
      <c r="M2021" t="s">
        <v>39</v>
      </c>
      <c r="N2021" t="s">
        <v>15</v>
      </c>
      <c r="O2021">
        <v>14436.4</v>
      </c>
      <c r="P2021" t="s">
        <v>22</v>
      </c>
      <c r="Q2021">
        <v>747.4</v>
      </c>
      <c r="R2021" s="16">
        <f>delivered_orders_table[[#This Row],[price]]*delivered_orders_table[[#This Row],[quantity]]</f>
        <v>16984</v>
      </c>
      <c r="V2021">
        <v>14196</v>
      </c>
    </row>
    <row r="2022" spans="1:22" hidden="1" x14ac:dyDescent="0.3">
      <c r="A2022">
        <v>60867083</v>
      </c>
      <c r="B2022">
        <v>246316</v>
      </c>
      <c r="C2022">
        <v>443977</v>
      </c>
      <c r="D2022">
        <v>13975</v>
      </c>
      <c r="E2022">
        <v>13689</v>
      </c>
      <c r="F2022">
        <v>1</v>
      </c>
      <c r="G2022">
        <v>2096.25</v>
      </c>
      <c r="H2022">
        <v>15</v>
      </c>
      <c r="I2022" s="15">
        <v>45092</v>
      </c>
      <c r="J2022" s="11">
        <v>45092</v>
      </c>
      <c r="K2022">
        <v>3</v>
      </c>
      <c r="L2022" t="s">
        <v>361</v>
      </c>
      <c r="M2022" t="s">
        <v>39</v>
      </c>
      <c r="N2022" t="s">
        <v>17</v>
      </c>
      <c r="O2022">
        <v>11878.75</v>
      </c>
      <c r="P2022" t="s">
        <v>20</v>
      </c>
      <c r="Q2022">
        <v>-1810.25</v>
      </c>
      <c r="R2022" s="16">
        <f>delivered_orders_table[[#This Row],[price]]*delivered_orders_table[[#This Row],[quantity]]</f>
        <v>13975</v>
      </c>
      <c r="V2022">
        <v>28840</v>
      </c>
    </row>
    <row r="2023" spans="1:22" hidden="1" x14ac:dyDescent="0.3">
      <c r="A2023">
        <v>55314533</v>
      </c>
      <c r="B2023">
        <v>872246</v>
      </c>
      <c r="C2023">
        <v>832789</v>
      </c>
      <c r="D2023">
        <v>16490</v>
      </c>
      <c r="E2023">
        <v>8679</v>
      </c>
      <c r="F2023">
        <v>1</v>
      </c>
      <c r="G2023">
        <v>1649</v>
      </c>
      <c r="H2023">
        <v>10</v>
      </c>
      <c r="I2023" s="15">
        <v>45083</v>
      </c>
      <c r="J2023" s="11">
        <v>45083</v>
      </c>
      <c r="K2023">
        <v>5</v>
      </c>
      <c r="L2023" t="s">
        <v>389</v>
      </c>
      <c r="M2023" t="s">
        <v>39</v>
      </c>
      <c r="N2023" t="s">
        <v>18</v>
      </c>
      <c r="O2023">
        <v>14841</v>
      </c>
      <c r="P2023" t="s">
        <v>23</v>
      </c>
      <c r="Q2023">
        <v>6162</v>
      </c>
      <c r="R2023" s="16">
        <f>delivered_orders_table[[#This Row],[price]]*delivered_orders_table[[#This Row],[quantity]]</f>
        <v>16490</v>
      </c>
      <c r="V2023">
        <v>15657</v>
      </c>
    </row>
    <row r="2024" spans="1:22" hidden="1" x14ac:dyDescent="0.3">
      <c r="A2024">
        <v>50643870</v>
      </c>
      <c r="B2024">
        <v>872246</v>
      </c>
      <c r="C2024">
        <v>235241</v>
      </c>
      <c r="D2024">
        <v>3603</v>
      </c>
      <c r="E2024">
        <v>8679</v>
      </c>
      <c r="F2024">
        <v>2</v>
      </c>
      <c r="G2024">
        <v>0</v>
      </c>
      <c r="H2024">
        <v>0</v>
      </c>
      <c r="I2024" s="15">
        <v>45077</v>
      </c>
      <c r="J2024" s="11">
        <v>45077</v>
      </c>
      <c r="K2024">
        <v>1</v>
      </c>
      <c r="L2024" t="s">
        <v>66</v>
      </c>
      <c r="M2024" t="s">
        <v>39</v>
      </c>
      <c r="N2024" t="s">
        <v>16</v>
      </c>
      <c r="O2024">
        <v>7206</v>
      </c>
      <c r="P2024" t="s">
        <v>22</v>
      </c>
      <c r="Q2024">
        <v>-10152</v>
      </c>
      <c r="R2024" s="16">
        <f>delivered_orders_table[[#This Row],[price]]*delivered_orders_table[[#This Row],[quantity]]</f>
        <v>7206</v>
      </c>
      <c r="V2024">
        <v>6008</v>
      </c>
    </row>
    <row r="2025" spans="1:22" hidden="1" x14ac:dyDescent="0.3">
      <c r="A2025">
        <v>98227303</v>
      </c>
      <c r="B2025">
        <v>872246</v>
      </c>
      <c r="C2025">
        <v>596119</v>
      </c>
      <c r="D2025">
        <v>15945</v>
      </c>
      <c r="E2025">
        <v>8679</v>
      </c>
      <c r="F2025">
        <v>1</v>
      </c>
      <c r="G2025">
        <v>0</v>
      </c>
      <c r="H2025">
        <v>0</v>
      </c>
      <c r="I2025" s="15">
        <v>45096</v>
      </c>
      <c r="J2025" s="11">
        <v>45096</v>
      </c>
      <c r="K2025">
        <v>5</v>
      </c>
      <c r="L2025" t="s">
        <v>499</v>
      </c>
      <c r="M2025" t="s">
        <v>39</v>
      </c>
      <c r="N2025" t="s">
        <v>15</v>
      </c>
      <c r="O2025">
        <v>15945</v>
      </c>
      <c r="P2025" t="s">
        <v>21</v>
      </c>
      <c r="Q2025">
        <v>7266</v>
      </c>
      <c r="R2025" s="16">
        <f>delivered_orders_table[[#This Row],[price]]*delivered_orders_table[[#This Row],[quantity]]</f>
        <v>15945</v>
      </c>
      <c r="V2025">
        <v>18030</v>
      </c>
    </row>
    <row r="2026" spans="1:22" hidden="1" x14ac:dyDescent="0.3">
      <c r="A2026">
        <v>99501846</v>
      </c>
      <c r="B2026">
        <v>872246</v>
      </c>
      <c r="C2026">
        <v>660295</v>
      </c>
      <c r="D2026">
        <v>9008</v>
      </c>
      <c r="E2026">
        <v>8679</v>
      </c>
      <c r="F2026">
        <v>3</v>
      </c>
      <c r="G2026">
        <v>0</v>
      </c>
      <c r="H2026">
        <v>0</v>
      </c>
      <c r="I2026" s="15">
        <v>45100</v>
      </c>
      <c r="J2026" s="11">
        <v>45100</v>
      </c>
      <c r="K2026">
        <v>5</v>
      </c>
      <c r="L2026" t="s">
        <v>172</v>
      </c>
      <c r="M2026" t="s">
        <v>39</v>
      </c>
      <c r="N2026" t="s">
        <v>17</v>
      </c>
      <c r="O2026">
        <v>27024</v>
      </c>
      <c r="P2026" t="s">
        <v>21</v>
      </c>
      <c r="Q2026">
        <v>987</v>
      </c>
      <c r="R2026" s="16">
        <f>delivered_orders_table[[#This Row],[price]]*delivered_orders_table[[#This Row],[quantity]]</f>
        <v>27024</v>
      </c>
      <c r="V2026">
        <v>3798</v>
      </c>
    </row>
    <row r="2027" spans="1:22" hidden="1" x14ac:dyDescent="0.3">
      <c r="A2027">
        <v>66240084</v>
      </c>
      <c r="B2027">
        <v>872246</v>
      </c>
      <c r="C2027">
        <v>999484</v>
      </c>
      <c r="D2027">
        <v>14233</v>
      </c>
      <c r="E2027">
        <v>8679</v>
      </c>
      <c r="F2027">
        <v>2</v>
      </c>
      <c r="G2027">
        <v>5693.2</v>
      </c>
      <c r="H2027">
        <v>20</v>
      </c>
      <c r="I2027" s="15">
        <v>45079</v>
      </c>
      <c r="J2027" s="11">
        <v>45079</v>
      </c>
      <c r="K2027">
        <v>2</v>
      </c>
      <c r="L2027" t="s">
        <v>330</v>
      </c>
      <c r="M2027" t="s">
        <v>39</v>
      </c>
      <c r="N2027" t="s">
        <v>18</v>
      </c>
      <c r="O2027">
        <v>22772.799999999999</v>
      </c>
      <c r="P2027" t="s">
        <v>23</v>
      </c>
      <c r="Q2027">
        <v>5414.8</v>
      </c>
      <c r="R2027" s="16">
        <f>delivered_orders_table[[#This Row],[price]]*delivered_orders_table[[#This Row],[quantity]]</f>
        <v>28466</v>
      </c>
      <c r="V2027">
        <v>10077</v>
      </c>
    </row>
    <row r="2028" spans="1:22" hidden="1" x14ac:dyDescent="0.3">
      <c r="A2028">
        <v>34800912</v>
      </c>
      <c r="B2028">
        <v>207473</v>
      </c>
      <c r="C2028">
        <v>488078</v>
      </c>
      <c r="D2028">
        <v>1767</v>
      </c>
      <c r="E2028">
        <v>7043</v>
      </c>
      <c r="F2028">
        <v>1</v>
      </c>
      <c r="G2028">
        <v>88.35</v>
      </c>
      <c r="H2028">
        <v>5</v>
      </c>
      <c r="I2028" s="15">
        <v>45101</v>
      </c>
      <c r="J2028" s="11">
        <v>45101</v>
      </c>
      <c r="K2028">
        <v>6</v>
      </c>
      <c r="L2028" t="s">
        <v>415</v>
      </c>
      <c r="M2028" t="s">
        <v>39</v>
      </c>
      <c r="N2028" t="s">
        <v>16</v>
      </c>
      <c r="O2028">
        <v>1678.65</v>
      </c>
      <c r="P2028" t="s">
        <v>22</v>
      </c>
      <c r="Q2028">
        <v>-5364.35</v>
      </c>
      <c r="R2028" s="16">
        <f>delivered_orders_table[[#This Row],[price]]*delivered_orders_table[[#This Row],[quantity]]</f>
        <v>1767</v>
      </c>
      <c r="V2028">
        <v>18583</v>
      </c>
    </row>
    <row r="2029" spans="1:22" hidden="1" x14ac:dyDescent="0.3">
      <c r="A2029">
        <v>22802372</v>
      </c>
      <c r="B2029">
        <v>207473</v>
      </c>
      <c r="C2029">
        <v>241094</v>
      </c>
      <c r="D2029">
        <v>3913</v>
      </c>
      <c r="E2029">
        <v>7043</v>
      </c>
      <c r="F2029">
        <v>1</v>
      </c>
      <c r="G2029">
        <v>586.95000000000005</v>
      </c>
      <c r="H2029">
        <v>15</v>
      </c>
      <c r="I2029" s="15">
        <v>45099</v>
      </c>
      <c r="J2029" s="11">
        <v>45099</v>
      </c>
      <c r="K2029">
        <v>6</v>
      </c>
      <c r="L2029" t="s">
        <v>172</v>
      </c>
      <c r="M2029" t="s">
        <v>39</v>
      </c>
      <c r="N2029" t="s">
        <v>18</v>
      </c>
      <c r="O2029">
        <v>3326.05</v>
      </c>
      <c r="P2029" t="s">
        <v>21</v>
      </c>
      <c r="Q2029">
        <v>-3716.95</v>
      </c>
      <c r="R2029" s="16">
        <f>delivered_orders_table[[#This Row],[price]]*delivered_orders_table[[#This Row],[quantity]]</f>
        <v>3913</v>
      </c>
      <c r="V2029">
        <v>3554</v>
      </c>
    </row>
    <row r="2030" spans="1:22" hidden="1" x14ac:dyDescent="0.3">
      <c r="A2030">
        <v>93179531</v>
      </c>
      <c r="B2030">
        <v>207473</v>
      </c>
      <c r="C2030">
        <v>336708</v>
      </c>
      <c r="D2030">
        <v>14089</v>
      </c>
      <c r="E2030">
        <v>7043</v>
      </c>
      <c r="F2030">
        <v>2</v>
      </c>
      <c r="G2030">
        <v>0</v>
      </c>
      <c r="H2030">
        <v>0</v>
      </c>
      <c r="I2030" s="15">
        <v>45093</v>
      </c>
      <c r="J2030" s="11">
        <v>45093</v>
      </c>
      <c r="K2030">
        <v>5</v>
      </c>
      <c r="L2030" t="s">
        <v>76</v>
      </c>
      <c r="M2030" t="s">
        <v>39</v>
      </c>
      <c r="N2030" t="s">
        <v>16</v>
      </c>
      <c r="O2030">
        <v>28178</v>
      </c>
      <c r="P2030" t="s">
        <v>20</v>
      </c>
      <c r="Q2030">
        <v>14092</v>
      </c>
      <c r="R2030" s="16">
        <f>delivered_orders_table[[#This Row],[price]]*delivered_orders_table[[#This Row],[quantity]]</f>
        <v>28178</v>
      </c>
      <c r="V2030">
        <v>3530</v>
      </c>
    </row>
    <row r="2031" spans="1:22" hidden="1" x14ac:dyDescent="0.3">
      <c r="A2031">
        <v>90115852</v>
      </c>
      <c r="B2031">
        <v>207473</v>
      </c>
      <c r="C2031">
        <v>281618</v>
      </c>
      <c r="D2031">
        <v>1310</v>
      </c>
      <c r="E2031">
        <v>7043</v>
      </c>
      <c r="F2031">
        <v>2</v>
      </c>
      <c r="G2031">
        <v>0</v>
      </c>
      <c r="H2031">
        <v>0</v>
      </c>
      <c r="I2031" s="15">
        <v>45078</v>
      </c>
      <c r="J2031" s="11">
        <v>45078</v>
      </c>
      <c r="K2031">
        <v>5</v>
      </c>
      <c r="L2031" t="s">
        <v>247</v>
      </c>
      <c r="M2031" t="s">
        <v>39</v>
      </c>
      <c r="N2031" t="s">
        <v>16</v>
      </c>
      <c r="O2031">
        <v>2620</v>
      </c>
      <c r="P2031" t="s">
        <v>20</v>
      </c>
      <c r="Q2031">
        <v>-11466</v>
      </c>
      <c r="R2031" s="16">
        <f>delivered_orders_table[[#This Row],[price]]*delivered_orders_table[[#This Row],[quantity]]</f>
        <v>2620</v>
      </c>
      <c r="V2031">
        <v>18010</v>
      </c>
    </row>
    <row r="2032" spans="1:22" hidden="1" x14ac:dyDescent="0.3">
      <c r="A2032">
        <v>50419829</v>
      </c>
      <c r="B2032">
        <v>207473</v>
      </c>
      <c r="C2032">
        <v>327885</v>
      </c>
      <c r="D2032">
        <v>15043</v>
      </c>
      <c r="E2032">
        <v>7043</v>
      </c>
      <c r="F2032">
        <v>1</v>
      </c>
      <c r="G2032">
        <v>752.15</v>
      </c>
      <c r="H2032">
        <v>5</v>
      </c>
      <c r="I2032" s="15">
        <v>45093</v>
      </c>
      <c r="J2032" s="11">
        <v>45093</v>
      </c>
      <c r="K2032">
        <v>5</v>
      </c>
      <c r="L2032" t="s">
        <v>76</v>
      </c>
      <c r="M2032" t="s">
        <v>39</v>
      </c>
      <c r="N2032" t="s">
        <v>15</v>
      </c>
      <c r="O2032">
        <v>14290.85</v>
      </c>
      <c r="P2032" t="s">
        <v>23</v>
      </c>
      <c r="Q2032">
        <v>7247.85</v>
      </c>
      <c r="R2032" s="16">
        <f>delivered_orders_table[[#This Row],[price]]*delivered_orders_table[[#This Row],[quantity]]</f>
        <v>15043</v>
      </c>
      <c r="V2032">
        <v>15257</v>
      </c>
    </row>
    <row r="2033" spans="1:22" hidden="1" x14ac:dyDescent="0.3">
      <c r="A2033">
        <v>54703713</v>
      </c>
      <c r="B2033">
        <v>207473</v>
      </c>
      <c r="C2033">
        <v>893889</v>
      </c>
      <c r="D2033">
        <v>1208</v>
      </c>
      <c r="E2033">
        <v>7043</v>
      </c>
      <c r="F2033">
        <v>1</v>
      </c>
      <c r="G2033">
        <v>0</v>
      </c>
      <c r="H2033">
        <v>0</v>
      </c>
      <c r="I2033" s="15">
        <v>45089</v>
      </c>
      <c r="J2033" s="11">
        <v>45089</v>
      </c>
      <c r="K2033">
        <v>7</v>
      </c>
      <c r="L2033" t="s">
        <v>121</v>
      </c>
      <c r="M2033" t="s">
        <v>39</v>
      </c>
      <c r="N2033" t="s">
        <v>18</v>
      </c>
      <c r="O2033">
        <v>1208</v>
      </c>
      <c r="P2033" t="s">
        <v>23</v>
      </c>
      <c r="Q2033">
        <v>-5835</v>
      </c>
      <c r="R2033" s="16">
        <f>delivered_orders_table[[#This Row],[price]]*delivered_orders_table[[#This Row],[quantity]]</f>
        <v>1208</v>
      </c>
      <c r="V2033">
        <v>16739</v>
      </c>
    </row>
    <row r="2034" spans="1:22" hidden="1" x14ac:dyDescent="0.3">
      <c r="A2034">
        <v>87844239</v>
      </c>
      <c r="B2034">
        <v>207473</v>
      </c>
      <c r="C2034">
        <v>397731</v>
      </c>
      <c r="D2034">
        <v>3412</v>
      </c>
      <c r="E2034">
        <v>7043</v>
      </c>
      <c r="F2034">
        <v>3</v>
      </c>
      <c r="G2034">
        <v>0</v>
      </c>
      <c r="H2034">
        <v>0</v>
      </c>
      <c r="I2034" s="15">
        <v>45084</v>
      </c>
      <c r="J2034" s="11">
        <v>45084</v>
      </c>
      <c r="K2034">
        <v>6</v>
      </c>
      <c r="L2034" t="s">
        <v>256</v>
      </c>
      <c r="M2034" t="s">
        <v>39</v>
      </c>
      <c r="N2034" t="s">
        <v>17</v>
      </c>
      <c r="O2034">
        <v>10236</v>
      </c>
      <c r="P2034" t="s">
        <v>23</v>
      </c>
      <c r="Q2034">
        <v>-10893</v>
      </c>
      <c r="R2034" s="16">
        <f>delivered_orders_table[[#This Row],[price]]*delivered_orders_table[[#This Row],[quantity]]</f>
        <v>10236</v>
      </c>
      <c r="V2034">
        <v>36480</v>
      </c>
    </row>
    <row r="2035" spans="1:22" hidden="1" x14ac:dyDescent="0.3">
      <c r="A2035">
        <v>35556386</v>
      </c>
      <c r="B2035">
        <v>207473</v>
      </c>
      <c r="C2035">
        <v>497809</v>
      </c>
      <c r="D2035">
        <v>10870</v>
      </c>
      <c r="E2035">
        <v>7043</v>
      </c>
      <c r="F2035">
        <v>1</v>
      </c>
      <c r="G2035">
        <v>0</v>
      </c>
      <c r="H2035">
        <v>0</v>
      </c>
      <c r="I2035" s="15">
        <v>45074</v>
      </c>
      <c r="J2035" s="11">
        <v>45074</v>
      </c>
      <c r="K2035">
        <v>4</v>
      </c>
      <c r="L2035" t="s">
        <v>66</v>
      </c>
      <c r="M2035" t="s">
        <v>39</v>
      </c>
      <c r="N2035" t="s">
        <v>16</v>
      </c>
      <c r="O2035">
        <v>10870</v>
      </c>
      <c r="P2035" t="s">
        <v>23</v>
      </c>
      <c r="Q2035">
        <v>3827</v>
      </c>
      <c r="R2035" s="16">
        <f>delivered_orders_table[[#This Row],[price]]*delivered_orders_table[[#This Row],[quantity]]</f>
        <v>10870</v>
      </c>
      <c r="V2035">
        <v>17709</v>
      </c>
    </row>
    <row r="2036" spans="1:22" hidden="1" x14ac:dyDescent="0.3">
      <c r="A2036">
        <v>77447155</v>
      </c>
      <c r="B2036">
        <v>809570</v>
      </c>
      <c r="C2036">
        <v>498505</v>
      </c>
      <c r="D2036">
        <v>9781</v>
      </c>
      <c r="E2036">
        <v>10780</v>
      </c>
      <c r="F2036">
        <v>1</v>
      </c>
      <c r="G2036">
        <v>0</v>
      </c>
      <c r="H2036">
        <v>0</v>
      </c>
      <c r="I2036" s="15">
        <v>45099</v>
      </c>
      <c r="J2036" s="11">
        <v>45099</v>
      </c>
      <c r="K2036">
        <v>5</v>
      </c>
      <c r="L2036" t="s">
        <v>479</v>
      </c>
      <c r="M2036" t="s">
        <v>39</v>
      </c>
      <c r="N2036" t="s">
        <v>16</v>
      </c>
      <c r="O2036">
        <v>9781</v>
      </c>
      <c r="P2036" t="s">
        <v>23</v>
      </c>
      <c r="Q2036">
        <v>-999</v>
      </c>
      <c r="R2036" s="16">
        <f>delivered_orders_table[[#This Row],[price]]*delivered_orders_table[[#This Row],[quantity]]</f>
        <v>9781</v>
      </c>
      <c r="V2036">
        <v>5811</v>
      </c>
    </row>
    <row r="2037" spans="1:22" hidden="1" x14ac:dyDescent="0.3">
      <c r="A2037">
        <v>65135987</v>
      </c>
      <c r="B2037">
        <v>809570</v>
      </c>
      <c r="C2037">
        <v>872036</v>
      </c>
      <c r="D2037">
        <v>5554</v>
      </c>
      <c r="E2037">
        <v>10780</v>
      </c>
      <c r="F2037">
        <v>1</v>
      </c>
      <c r="G2037">
        <v>0</v>
      </c>
      <c r="H2037">
        <v>0</v>
      </c>
      <c r="I2037" s="15">
        <v>45080</v>
      </c>
      <c r="J2037" s="11">
        <v>45080</v>
      </c>
      <c r="K2037">
        <v>5</v>
      </c>
      <c r="L2037" t="s">
        <v>72</v>
      </c>
      <c r="M2037" t="s">
        <v>39</v>
      </c>
      <c r="N2037" t="s">
        <v>16</v>
      </c>
      <c r="O2037">
        <v>5554</v>
      </c>
      <c r="P2037" t="s">
        <v>23</v>
      </c>
      <c r="Q2037">
        <v>-5226</v>
      </c>
      <c r="R2037" s="16">
        <f>delivered_orders_table[[#This Row],[price]]*delivered_orders_table[[#This Row],[quantity]]</f>
        <v>5554</v>
      </c>
      <c r="V2037">
        <v>25516</v>
      </c>
    </row>
    <row r="2038" spans="1:22" hidden="1" x14ac:dyDescent="0.3">
      <c r="A2038">
        <v>92523968</v>
      </c>
      <c r="B2038">
        <v>809570</v>
      </c>
      <c r="C2038">
        <v>460316</v>
      </c>
      <c r="D2038">
        <v>799</v>
      </c>
      <c r="E2038">
        <v>10780</v>
      </c>
      <c r="F2038">
        <v>1</v>
      </c>
      <c r="G2038">
        <v>0</v>
      </c>
      <c r="H2038">
        <v>0</v>
      </c>
      <c r="I2038" s="15">
        <v>45092</v>
      </c>
      <c r="J2038" s="11">
        <v>45092</v>
      </c>
      <c r="K2038">
        <v>7</v>
      </c>
      <c r="L2038" t="s">
        <v>159</v>
      </c>
      <c r="M2038" t="s">
        <v>39</v>
      </c>
      <c r="N2038" t="s">
        <v>15</v>
      </c>
      <c r="O2038">
        <v>799</v>
      </c>
      <c r="P2038" t="s">
        <v>20</v>
      </c>
      <c r="Q2038">
        <v>-9981</v>
      </c>
      <c r="R2038" s="16">
        <f>delivered_orders_table[[#This Row],[price]]*delivered_orders_table[[#This Row],[quantity]]</f>
        <v>799</v>
      </c>
      <c r="V2038">
        <v>1726</v>
      </c>
    </row>
    <row r="2039" spans="1:22" hidden="1" x14ac:dyDescent="0.3">
      <c r="A2039">
        <v>69619341</v>
      </c>
      <c r="B2039">
        <v>809570</v>
      </c>
      <c r="C2039">
        <v>358003</v>
      </c>
      <c r="D2039">
        <v>5172</v>
      </c>
      <c r="E2039">
        <v>10780</v>
      </c>
      <c r="F2039">
        <v>1</v>
      </c>
      <c r="G2039">
        <v>258.60000000000002</v>
      </c>
      <c r="H2039">
        <v>5</v>
      </c>
      <c r="I2039" s="15">
        <v>45078</v>
      </c>
      <c r="J2039" s="11">
        <v>45078</v>
      </c>
      <c r="K2039">
        <v>7</v>
      </c>
      <c r="L2039" t="s">
        <v>72</v>
      </c>
      <c r="M2039" t="s">
        <v>39</v>
      </c>
      <c r="N2039" t="s">
        <v>18</v>
      </c>
      <c r="O2039">
        <v>4913.3999999999996</v>
      </c>
      <c r="P2039" t="s">
        <v>21</v>
      </c>
      <c r="Q2039">
        <v>-5866.6</v>
      </c>
      <c r="R2039" s="16">
        <f>delivered_orders_table[[#This Row],[price]]*delivered_orders_table[[#This Row],[quantity]]</f>
        <v>5172</v>
      </c>
      <c r="V2039">
        <v>12340</v>
      </c>
    </row>
    <row r="2040" spans="1:22" hidden="1" x14ac:dyDescent="0.3">
      <c r="A2040">
        <v>71974027</v>
      </c>
      <c r="B2040">
        <v>809570</v>
      </c>
      <c r="C2040">
        <v>934861</v>
      </c>
      <c r="D2040">
        <v>4635</v>
      </c>
      <c r="E2040">
        <v>10780</v>
      </c>
      <c r="F2040">
        <v>1</v>
      </c>
      <c r="G2040">
        <v>927</v>
      </c>
      <c r="H2040">
        <v>20</v>
      </c>
      <c r="I2040" s="15">
        <v>45089</v>
      </c>
      <c r="J2040" s="11">
        <v>45089</v>
      </c>
      <c r="K2040">
        <v>7</v>
      </c>
      <c r="L2040" t="s">
        <v>121</v>
      </c>
      <c r="M2040" t="s">
        <v>39</v>
      </c>
      <c r="N2040" t="s">
        <v>17</v>
      </c>
      <c r="O2040">
        <v>3708</v>
      </c>
      <c r="P2040" t="s">
        <v>23</v>
      </c>
      <c r="Q2040">
        <v>-7072</v>
      </c>
      <c r="R2040" s="16">
        <f>delivered_orders_table[[#This Row],[price]]*delivered_orders_table[[#This Row],[quantity]]</f>
        <v>4635</v>
      </c>
      <c r="V2040">
        <v>10544</v>
      </c>
    </row>
    <row r="2041" spans="1:22" hidden="1" x14ac:dyDescent="0.3">
      <c r="A2041">
        <v>84660688</v>
      </c>
      <c r="B2041">
        <v>809570</v>
      </c>
      <c r="C2041">
        <v>360639</v>
      </c>
      <c r="D2041">
        <v>10490</v>
      </c>
      <c r="E2041">
        <v>10780</v>
      </c>
      <c r="F2041">
        <v>1</v>
      </c>
      <c r="G2041">
        <v>0</v>
      </c>
      <c r="H2041">
        <v>0</v>
      </c>
      <c r="I2041" s="15">
        <v>45088</v>
      </c>
      <c r="J2041" s="11">
        <v>45088</v>
      </c>
      <c r="K2041">
        <v>2</v>
      </c>
      <c r="L2041" t="s">
        <v>256</v>
      </c>
      <c r="M2041" t="s">
        <v>39</v>
      </c>
      <c r="N2041" t="s">
        <v>15</v>
      </c>
      <c r="O2041">
        <v>10490</v>
      </c>
      <c r="P2041" t="s">
        <v>20</v>
      </c>
      <c r="Q2041">
        <v>-290</v>
      </c>
      <c r="R2041" s="16">
        <f>delivered_orders_table[[#This Row],[price]]*delivered_orders_table[[#This Row],[quantity]]</f>
        <v>10490</v>
      </c>
      <c r="V2041">
        <v>22052</v>
      </c>
    </row>
    <row r="2042" spans="1:22" hidden="1" x14ac:dyDescent="0.3">
      <c r="A2042">
        <v>43567615</v>
      </c>
      <c r="B2042">
        <v>809570</v>
      </c>
      <c r="C2042">
        <v>399072</v>
      </c>
      <c r="D2042">
        <v>19224</v>
      </c>
      <c r="E2042">
        <v>10780</v>
      </c>
      <c r="F2042">
        <v>1</v>
      </c>
      <c r="G2042">
        <v>0</v>
      </c>
      <c r="H2042">
        <v>0</v>
      </c>
      <c r="I2042" s="15">
        <v>45078</v>
      </c>
      <c r="J2042" s="11">
        <v>45078</v>
      </c>
      <c r="K2042">
        <v>6</v>
      </c>
      <c r="L2042" t="s">
        <v>248</v>
      </c>
      <c r="M2042" t="s">
        <v>39</v>
      </c>
      <c r="N2042" t="s">
        <v>18</v>
      </c>
      <c r="O2042">
        <v>19224</v>
      </c>
      <c r="P2042" t="s">
        <v>23</v>
      </c>
      <c r="Q2042">
        <v>8444</v>
      </c>
      <c r="R2042" s="16">
        <f>delivered_orders_table[[#This Row],[price]]*delivered_orders_table[[#This Row],[quantity]]</f>
        <v>19224</v>
      </c>
      <c r="V2042">
        <v>6834</v>
      </c>
    </row>
    <row r="2043" spans="1:22" hidden="1" x14ac:dyDescent="0.3">
      <c r="A2043">
        <v>46817443</v>
      </c>
      <c r="B2043">
        <v>809570</v>
      </c>
      <c r="C2043">
        <v>323552</v>
      </c>
      <c r="D2043">
        <v>19155</v>
      </c>
      <c r="E2043">
        <v>10780</v>
      </c>
      <c r="F2043">
        <v>4</v>
      </c>
      <c r="G2043">
        <v>0</v>
      </c>
      <c r="H2043">
        <v>0</v>
      </c>
      <c r="I2043" s="15">
        <v>45093</v>
      </c>
      <c r="J2043" s="11">
        <v>45093</v>
      </c>
      <c r="K2043">
        <v>5</v>
      </c>
      <c r="L2043" t="s">
        <v>76</v>
      </c>
      <c r="M2043" t="s">
        <v>39</v>
      </c>
      <c r="N2043" t="s">
        <v>17</v>
      </c>
      <c r="O2043">
        <v>76620</v>
      </c>
      <c r="P2043" t="s">
        <v>20</v>
      </c>
      <c r="Q2043">
        <v>33500</v>
      </c>
      <c r="R2043" s="16">
        <f>delivered_orders_table[[#This Row],[price]]*delivered_orders_table[[#This Row],[quantity]]</f>
        <v>76620</v>
      </c>
      <c r="V2043">
        <v>20674</v>
      </c>
    </row>
    <row r="2044" spans="1:22" hidden="1" x14ac:dyDescent="0.3">
      <c r="A2044">
        <v>49682169</v>
      </c>
      <c r="B2044">
        <v>809570</v>
      </c>
      <c r="C2044">
        <v>871697</v>
      </c>
      <c r="D2044">
        <v>15533</v>
      </c>
      <c r="E2044">
        <v>10780</v>
      </c>
      <c r="F2044">
        <v>2</v>
      </c>
      <c r="G2044">
        <v>0</v>
      </c>
      <c r="H2044">
        <v>0</v>
      </c>
      <c r="I2044" s="15">
        <v>45088</v>
      </c>
      <c r="J2044" s="11">
        <v>45088</v>
      </c>
      <c r="K2044">
        <v>1</v>
      </c>
      <c r="L2044" t="s">
        <v>390</v>
      </c>
      <c r="M2044" t="s">
        <v>39</v>
      </c>
      <c r="N2044" t="s">
        <v>15</v>
      </c>
      <c r="O2044">
        <v>31066</v>
      </c>
      <c r="P2044" t="s">
        <v>20</v>
      </c>
      <c r="Q2044">
        <v>9506</v>
      </c>
      <c r="R2044" s="16">
        <f>delivered_orders_table[[#This Row],[price]]*delivered_orders_table[[#This Row],[quantity]]</f>
        <v>31066</v>
      </c>
      <c r="V2044">
        <v>867</v>
      </c>
    </row>
    <row r="2045" spans="1:22" x14ac:dyDescent="0.3">
      <c r="A2045">
        <v>43220503</v>
      </c>
      <c r="B2045">
        <v>876646</v>
      </c>
      <c r="C2045">
        <v>283840</v>
      </c>
      <c r="D2045">
        <v>9405</v>
      </c>
      <c r="E2045">
        <v>14603</v>
      </c>
      <c r="F2045">
        <v>1</v>
      </c>
      <c r="G2045">
        <v>0</v>
      </c>
      <c r="H2045">
        <v>0</v>
      </c>
      <c r="I2045" s="15">
        <v>45102</v>
      </c>
      <c r="J2045" s="11">
        <v>45102</v>
      </c>
      <c r="K2045">
        <v>2</v>
      </c>
      <c r="L2045" t="s">
        <v>479</v>
      </c>
      <c r="M2045" t="s">
        <v>39</v>
      </c>
      <c r="N2045" t="s">
        <v>15</v>
      </c>
      <c r="O2045">
        <v>9405</v>
      </c>
      <c r="P2045" t="s">
        <v>23</v>
      </c>
      <c r="Q2045">
        <v>-5198</v>
      </c>
      <c r="R2045" s="16">
        <f>delivered_orders_table[[#This Row],[price]]*delivered_orders_table[[#This Row],[quantity]]</f>
        <v>9405</v>
      </c>
      <c r="V2045">
        <v>3975</v>
      </c>
    </row>
    <row r="2046" spans="1:22" x14ac:dyDescent="0.3">
      <c r="A2046">
        <v>90904160</v>
      </c>
      <c r="B2046">
        <v>876646</v>
      </c>
      <c r="C2046">
        <v>460804</v>
      </c>
      <c r="D2046">
        <v>13867</v>
      </c>
      <c r="E2046">
        <v>14603</v>
      </c>
      <c r="F2046">
        <v>1</v>
      </c>
      <c r="G2046">
        <v>693.35</v>
      </c>
      <c r="H2046">
        <v>5</v>
      </c>
      <c r="I2046" s="15">
        <v>45089</v>
      </c>
      <c r="J2046" s="11">
        <v>45089</v>
      </c>
      <c r="K2046">
        <v>7</v>
      </c>
      <c r="L2046" t="s">
        <v>121</v>
      </c>
      <c r="M2046" t="s">
        <v>39</v>
      </c>
      <c r="N2046" t="s">
        <v>15</v>
      </c>
      <c r="O2046">
        <v>13173.65</v>
      </c>
      <c r="P2046" t="s">
        <v>21</v>
      </c>
      <c r="Q2046">
        <v>-1429.35</v>
      </c>
      <c r="R2046" s="16">
        <f>delivered_orders_table[[#This Row],[price]]*delivered_orders_table[[#This Row],[quantity]]</f>
        <v>13867</v>
      </c>
      <c r="V2046">
        <v>15528</v>
      </c>
    </row>
    <row r="2047" spans="1:22" x14ac:dyDescent="0.3">
      <c r="A2047">
        <v>53106399</v>
      </c>
      <c r="B2047">
        <v>876646</v>
      </c>
      <c r="C2047">
        <v>895186</v>
      </c>
      <c r="D2047">
        <v>8636</v>
      </c>
      <c r="E2047">
        <v>14603</v>
      </c>
      <c r="F2047">
        <v>1</v>
      </c>
      <c r="G2047">
        <v>431.8</v>
      </c>
      <c r="H2047">
        <v>5</v>
      </c>
      <c r="I2047" s="15">
        <v>45081</v>
      </c>
      <c r="J2047" s="11">
        <v>45081</v>
      </c>
      <c r="K2047">
        <v>6</v>
      </c>
      <c r="L2047" t="s">
        <v>463</v>
      </c>
      <c r="M2047" t="s">
        <v>39</v>
      </c>
      <c r="N2047" t="s">
        <v>16</v>
      </c>
      <c r="O2047">
        <v>8204.2000000000007</v>
      </c>
      <c r="P2047" t="s">
        <v>22</v>
      </c>
      <c r="Q2047">
        <v>-6398.8</v>
      </c>
      <c r="R2047" s="16">
        <f>delivered_orders_table[[#This Row],[price]]*delivered_orders_table[[#This Row],[quantity]]</f>
        <v>8636</v>
      </c>
      <c r="V2047">
        <v>76828</v>
      </c>
    </row>
    <row r="2048" spans="1:22" x14ac:dyDescent="0.3">
      <c r="A2048">
        <v>46702849</v>
      </c>
      <c r="B2048">
        <v>876646</v>
      </c>
      <c r="C2048">
        <v>213721</v>
      </c>
      <c r="D2048">
        <v>8371</v>
      </c>
      <c r="E2048">
        <v>14603</v>
      </c>
      <c r="F2048">
        <v>1</v>
      </c>
      <c r="G2048">
        <v>0</v>
      </c>
      <c r="H2048">
        <v>0</v>
      </c>
      <c r="I2048" s="15">
        <v>45096</v>
      </c>
      <c r="J2048" s="11">
        <v>45096</v>
      </c>
      <c r="K2048">
        <v>7</v>
      </c>
      <c r="L2048" t="s">
        <v>513</v>
      </c>
      <c r="M2048" t="s">
        <v>39</v>
      </c>
      <c r="N2048" t="s">
        <v>15</v>
      </c>
      <c r="O2048">
        <v>8371</v>
      </c>
      <c r="P2048" t="s">
        <v>20</v>
      </c>
      <c r="Q2048">
        <v>-6232</v>
      </c>
      <c r="R2048" s="16">
        <f>delivered_orders_table[[#This Row],[price]]*delivered_orders_table[[#This Row],[quantity]]</f>
        <v>8371</v>
      </c>
      <c r="V2048">
        <v>14402</v>
      </c>
    </row>
    <row r="2049" spans="1:22" x14ac:dyDescent="0.3">
      <c r="A2049">
        <v>87277086</v>
      </c>
      <c r="B2049">
        <v>876646</v>
      </c>
      <c r="C2049">
        <v>848127</v>
      </c>
      <c r="D2049">
        <v>6448</v>
      </c>
      <c r="E2049">
        <v>14603</v>
      </c>
      <c r="F2049">
        <v>1</v>
      </c>
      <c r="G2049">
        <v>644.79999999999995</v>
      </c>
      <c r="H2049">
        <v>10</v>
      </c>
      <c r="I2049" s="15">
        <v>45088</v>
      </c>
      <c r="J2049" s="11">
        <v>45088</v>
      </c>
      <c r="K2049">
        <v>6</v>
      </c>
      <c r="L2049" t="s">
        <v>470</v>
      </c>
      <c r="M2049" t="s">
        <v>39</v>
      </c>
      <c r="N2049" t="s">
        <v>15</v>
      </c>
      <c r="O2049">
        <v>5803.2</v>
      </c>
      <c r="P2049" t="s">
        <v>21</v>
      </c>
      <c r="Q2049">
        <v>-8799.7999999999993</v>
      </c>
      <c r="R2049" s="16">
        <f>delivered_orders_table[[#This Row],[price]]*delivered_orders_table[[#This Row],[quantity]]</f>
        <v>6448</v>
      </c>
      <c r="V2049">
        <v>29694</v>
      </c>
    </row>
    <row r="2050" spans="1:22" x14ac:dyDescent="0.3">
      <c r="A2050">
        <v>23318904</v>
      </c>
      <c r="B2050">
        <v>876646</v>
      </c>
      <c r="C2050">
        <v>698969</v>
      </c>
      <c r="D2050">
        <v>3658</v>
      </c>
      <c r="E2050">
        <v>14603</v>
      </c>
      <c r="F2050">
        <v>1</v>
      </c>
      <c r="G2050">
        <v>0</v>
      </c>
      <c r="H2050">
        <v>0</v>
      </c>
      <c r="I2050" s="15">
        <v>45092</v>
      </c>
      <c r="J2050" s="11">
        <v>45092</v>
      </c>
      <c r="K2050">
        <v>6</v>
      </c>
      <c r="L2050" t="s">
        <v>76</v>
      </c>
      <c r="M2050" t="s">
        <v>39</v>
      </c>
      <c r="N2050" t="s">
        <v>18</v>
      </c>
      <c r="O2050">
        <v>3658</v>
      </c>
      <c r="P2050" t="s">
        <v>21</v>
      </c>
      <c r="Q2050">
        <v>-10945</v>
      </c>
      <c r="R2050" s="16">
        <f>delivered_orders_table[[#This Row],[price]]*delivered_orders_table[[#This Row],[quantity]]</f>
        <v>3658</v>
      </c>
      <c r="V2050">
        <v>18870</v>
      </c>
    </row>
    <row r="2051" spans="1:22" x14ac:dyDescent="0.3">
      <c r="A2051">
        <v>36726767</v>
      </c>
      <c r="B2051">
        <v>876646</v>
      </c>
      <c r="C2051">
        <v>749435</v>
      </c>
      <c r="D2051">
        <v>2273</v>
      </c>
      <c r="E2051">
        <v>14603</v>
      </c>
      <c r="F2051">
        <v>1</v>
      </c>
      <c r="G2051">
        <v>0</v>
      </c>
      <c r="H2051">
        <v>0</v>
      </c>
      <c r="I2051" s="15">
        <v>45092</v>
      </c>
      <c r="J2051" s="11">
        <v>45092</v>
      </c>
      <c r="K2051">
        <v>7</v>
      </c>
      <c r="L2051" t="s">
        <v>159</v>
      </c>
      <c r="M2051" t="s">
        <v>39</v>
      </c>
      <c r="N2051" t="s">
        <v>16</v>
      </c>
      <c r="O2051">
        <v>2273</v>
      </c>
      <c r="P2051" t="s">
        <v>20</v>
      </c>
      <c r="Q2051">
        <v>-12330</v>
      </c>
      <c r="R2051" s="16">
        <f>delivered_orders_table[[#This Row],[price]]*delivered_orders_table[[#This Row],[quantity]]</f>
        <v>2273</v>
      </c>
      <c r="V2051">
        <v>58905</v>
      </c>
    </row>
    <row r="2052" spans="1:22" hidden="1" x14ac:dyDescent="0.3">
      <c r="A2052">
        <v>86060638</v>
      </c>
      <c r="B2052">
        <v>671858</v>
      </c>
      <c r="C2052">
        <v>786252</v>
      </c>
      <c r="D2052">
        <v>8625</v>
      </c>
      <c r="E2052">
        <v>5308</v>
      </c>
      <c r="F2052">
        <v>1</v>
      </c>
      <c r="G2052">
        <v>0</v>
      </c>
      <c r="H2052">
        <v>0</v>
      </c>
      <c r="I2052" s="15">
        <v>45086</v>
      </c>
      <c r="J2052" s="11">
        <v>45086</v>
      </c>
      <c r="K2052">
        <v>6</v>
      </c>
      <c r="L2052" t="s">
        <v>246</v>
      </c>
      <c r="M2052" t="s">
        <v>39</v>
      </c>
      <c r="N2052" t="s">
        <v>15</v>
      </c>
      <c r="O2052">
        <v>8625</v>
      </c>
      <c r="P2052" t="s">
        <v>21</v>
      </c>
      <c r="Q2052">
        <v>3317</v>
      </c>
      <c r="R2052" s="16">
        <f>delivered_orders_table[[#This Row],[price]]*delivered_orders_table[[#This Row],[quantity]]</f>
        <v>8625</v>
      </c>
      <c r="V2052">
        <v>78200</v>
      </c>
    </row>
    <row r="2053" spans="1:22" hidden="1" x14ac:dyDescent="0.3">
      <c r="A2053">
        <v>35925669</v>
      </c>
      <c r="B2053">
        <v>671858</v>
      </c>
      <c r="C2053">
        <v>499899</v>
      </c>
      <c r="D2053">
        <v>6637</v>
      </c>
      <c r="E2053">
        <v>5308</v>
      </c>
      <c r="F2053">
        <v>4</v>
      </c>
      <c r="G2053">
        <v>1327.4</v>
      </c>
      <c r="H2053">
        <v>5</v>
      </c>
      <c r="I2053" s="15">
        <v>45097</v>
      </c>
      <c r="J2053" s="11">
        <v>45097</v>
      </c>
      <c r="K2053">
        <v>6</v>
      </c>
      <c r="L2053" t="s">
        <v>513</v>
      </c>
      <c r="M2053" t="s">
        <v>39</v>
      </c>
      <c r="N2053" t="s">
        <v>15</v>
      </c>
      <c r="O2053">
        <v>25220.6</v>
      </c>
      <c r="P2053" t="s">
        <v>20</v>
      </c>
      <c r="Q2053">
        <v>3988.6</v>
      </c>
      <c r="R2053" s="16">
        <f>delivered_orders_table[[#This Row],[price]]*delivered_orders_table[[#This Row],[quantity]]</f>
        <v>26548</v>
      </c>
      <c r="V2053">
        <v>29296</v>
      </c>
    </row>
    <row r="2054" spans="1:22" hidden="1" x14ac:dyDescent="0.3">
      <c r="A2054">
        <v>22976369</v>
      </c>
      <c r="B2054">
        <v>671858</v>
      </c>
      <c r="C2054">
        <v>875958</v>
      </c>
      <c r="D2054">
        <v>15404</v>
      </c>
      <c r="E2054">
        <v>5308</v>
      </c>
      <c r="F2054">
        <v>2</v>
      </c>
      <c r="G2054">
        <v>0</v>
      </c>
      <c r="H2054">
        <v>0</v>
      </c>
      <c r="I2054" s="15">
        <v>45097</v>
      </c>
      <c r="J2054" s="11">
        <v>45097</v>
      </c>
      <c r="K2054">
        <v>6</v>
      </c>
      <c r="L2054" t="s">
        <v>513</v>
      </c>
      <c r="M2054" t="s">
        <v>39</v>
      </c>
      <c r="N2054" t="s">
        <v>17</v>
      </c>
      <c r="O2054">
        <v>30808</v>
      </c>
      <c r="P2054" t="s">
        <v>23</v>
      </c>
      <c r="Q2054">
        <v>20192</v>
      </c>
      <c r="R2054" s="16">
        <f>delivered_orders_table[[#This Row],[price]]*delivered_orders_table[[#This Row],[quantity]]</f>
        <v>30808</v>
      </c>
      <c r="V2054">
        <v>57792</v>
      </c>
    </row>
    <row r="2055" spans="1:22" hidden="1" x14ac:dyDescent="0.3">
      <c r="A2055">
        <v>45899440</v>
      </c>
      <c r="B2055">
        <v>671858</v>
      </c>
      <c r="C2055">
        <v>200096</v>
      </c>
      <c r="D2055">
        <v>8500</v>
      </c>
      <c r="E2055">
        <v>5308</v>
      </c>
      <c r="F2055">
        <v>2</v>
      </c>
      <c r="G2055">
        <v>0</v>
      </c>
      <c r="H2055">
        <v>0</v>
      </c>
      <c r="I2055" s="15">
        <v>45075</v>
      </c>
      <c r="J2055" s="11">
        <v>45075</v>
      </c>
      <c r="K2055">
        <v>6</v>
      </c>
      <c r="L2055" t="s">
        <v>330</v>
      </c>
      <c r="M2055" t="s">
        <v>39</v>
      </c>
      <c r="N2055" t="s">
        <v>18</v>
      </c>
      <c r="O2055">
        <v>17000</v>
      </c>
      <c r="P2055" t="s">
        <v>22</v>
      </c>
      <c r="Q2055">
        <v>6384</v>
      </c>
      <c r="R2055" s="16">
        <f>delivered_orders_table[[#This Row],[price]]*delivered_orders_table[[#This Row],[quantity]]</f>
        <v>17000</v>
      </c>
      <c r="V2055">
        <v>16890</v>
      </c>
    </row>
    <row r="2056" spans="1:22" hidden="1" x14ac:dyDescent="0.3">
      <c r="A2056">
        <v>12515446</v>
      </c>
      <c r="B2056">
        <v>671858</v>
      </c>
      <c r="C2056">
        <v>537666</v>
      </c>
      <c r="D2056">
        <v>10192</v>
      </c>
      <c r="E2056">
        <v>5308</v>
      </c>
      <c r="F2056">
        <v>1</v>
      </c>
      <c r="G2056">
        <v>509.6</v>
      </c>
      <c r="H2056">
        <v>5</v>
      </c>
      <c r="I2056" s="15">
        <v>45079</v>
      </c>
      <c r="J2056" s="11">
        <v>45079</v>
      </c>
      <c r="K2056">
        <v>4</v>
      </c>
      <c r="L2056" t="s">
        <v>247</v>
      </c>
      <c r="M2056" t="s">
        <v>39</v>
      </c>
      <c r="N2056" t="s">
        <v>18</v>
      </c>
      <c r="O2056">
        <v>9682.4</v>
      </c>
      <c r="P2056" t="s">
        <v>20</v>
      </c>
      <c r="Q2056">
        <v>4374.3999999999996</v>
      </c>
      <c r="R2056" s="16">
        <f>delivered_orders_table[[#This Row],[price]]*delivered_orders_table[[#This Row],[quantity]]</f>
        <v>10192</v>
      </c>
      <c r="V2056">
        <v>4290</v>
      </c>
    </row>
    <row r="2057" spans="1:22" hidden="1" x14ac:dyDescent="0.3">
      <c r="A2057">
        <v>41837210</v>
      </c>
      <c r="B2057">
        <v>671858</v>
      </c>
      <c r="C2057">
        <v>913666</v>
      </c>
      <c r="D2057">
        <v>7770</v>
      </c>
      <c r="E2057">
        <v>5308</v>
      </c>
      <c r="F2057">
        <v>1</v>
      </c>
      <c r="G2057">
        <v>388.5</v>
      </c>
      <c r="H2057">
        <v>5</v>
      </c>
      <c r="I2057" s="15">
        <v>45088</v>
      </c>
      <c r="J2057" s="11">
        <v>45088</v>
      </c>
      <c r="K2057">
        <v>6</v>
      </c>
      <c r="L2057" t="s">
        <v>470</v>
      </c>
      <c r="M2057" t="s">
        <v>39</v>
      </c>
      <c r="N2057" t="s">
        <v>16</v>
      </c>
      <c r="O2057">
        <v>7381.5</v>
      </c>
      <c r="P2057" t="s">
        <v>22</v>
      </c>
      <c r="Q2057">
        <v>2073.5</v>
      </c>
      <c r="R2057" s="16">
        <f>delivered_orders_table[[#This Row],[price]]*delivered_orders_table[[#This Row],[quantity]]</f>
        <v>7770</v>
      </c>
      <c r="V2057">
        <v>17168</v>
      </c>
    </row>
    <row r="2058" spans="1:22" hidden="1" x14ac:dyDescent="0.3">
      <c r="A2058">
        <v>75876924</v>
      </c>
      <c r="B2058">
        <v>671858</v>
      </c>
      <c r="C2058">
        <v>412137</v>
      </c>
      <c r="D2058">
        <v>12482</v>
      </c>
      <c r="E2058">
        <v>5308</v>
      </c>
      <c r="F2058">
        <v>1</v>
      </c>
      <c r="G2058">
        <v>0</v>
      </c>
      <c r="H2058">
        <v>0</v>
      </c>
      <c r="I2058" s="15">
        <v>45105</v>
      </c>
      <c r="J2058" s="11">
        <v>45105</v>
      </c>
      <c r="K2058">
        <v>2</v>
      </c>
      <c r="L2058" t="s">
        <v>415</v>
      </c>
      <c r="M2058" t="s">
        <v>39</v>
      </c>
      <c r="N2058" t="s">
        <v>18</v>
      </c>
      <c r="O2058">
        <v>12482</v>
      </c>
      <c r="P2058" t="s">
        <v>22</v>
      </c>
      <c r="Q2058">
        <v>7174</v>
      </c>
      <c r="R2058" s="16">
        <f>delivered_orders_table[[#This Row],[price]]*delivered_orders_table[[#This Row],[quantity]]</f>
        <v>12482</v>
      </c>
      <c r="V2058">
        <v>17948</v>
      </c>
    </row>
    <row r="2059" spans="1:22" hidden="1" x14ac:dyDescent="0.3">
      <c r="A2059">
        <v>65804273</v>
      </c>
      <c r="B2059">
        <v>671858</v>
      </c>
      <c r="C2059">
        <v>814549</v>
      </c>
      <c r="D2059">
        <v>17001</v>
      </c>
      <c r="E2059">
        <v>5308</v>
      </c>
      <c r="F2059">
        <v>1</v>
      </c>
      <c r="G2059">
        <v>1700.1</v>
      </c>
      <c r="H2059">
        <v>10</v>
      </c>
      <c r="I2059" s="15">
        <v>45096</v>
      </c>
      <c r="J2059" s="11">
        <v>45096</v>
      </c>
      <c r="K2059">
        <v>4</v>
      </c>
      <c r="L2059" t="s">
        <v>122</v>
      </c>
      <c r="M2059" t="s">
        <v>39</v>
      </c>
      <c r="N2059" t="s">
        <v>18</v>
      </c>
      <c r="O2059">
        <v>15300.9</v>
      </c>
      <c r="P2059" t="s">
        <v>21</v>
      </c>
      <c r="Q2059">
        <v>9992.9</v>
      </c>
      <c r="R2059" s="16">
        <f>delivered_orders_table[[#This Row],[price]]*delivered_orders_table[[#This Row],[quantity]]</f>
        <v>17001</v>
      </c>
      <c r="V2059">
        <v>15642</v>
      </c>
    </row>
    <row r="2060" spans="1:22" hidden="1" x14ac:dyDescent="0.3">
      <c r="A2060">
        <v>69038700</v>
      </c>
      <c r="B2060">
        <v>671858</v>
      </c>
      <c r="C2060">
        <v>906357</v>
      </c>
      <c r="D2060">
        <v>7129</v>
      </c>
      <c r="E2060">
        <v>5308</v>
      </c>
      <c r="F2060">
        <v>3</v>
      </c>
      <c r="G2060">
        <v>2138.6999999999998</v>
      </c>
      <c r="H2060">
        <v>10</v>
      </c>
      <c r="I2060" s="15">
        <v>45100</v>
      </c>
      <c r="J2060" s="11">
        <v>45100</v>
      </c>
      <c r="K2060">
        <v>7</v>
      </c>
      <c r="L2060" t="s">
        <v>415</v>
      </c>
      <c r="M2060" t="s">
        <v>39</v>
      </c>
      <c r="N2060" t="s">
        <v>16</v>
      </c>
      <c r="O2060">
        <v>19248.3</v>
      </c>
      <c r="P2060" t="s">
        <v>21</v>
      </c>
      <c r="Q2060">
        <v>3324.3</v>
      </c>
      <c r="R2060" s="16">
        <f>delivered_orders_table[[#This Row],[price]]*delivered_orders_table[[#This Row],[quantity]]</f>
        <v>21387</v>
      </c>
      <c r="V2060">
        <v>19610</v>
      </c>
    </row>
    <row r="2061" spans="1:22" hidden="1" x14ac:dyDescent="0.3">
      <c r="A2061">
        <v>43491314</v>
      </c>
      <c r="B2061">
        <v>671858</v>
      </c>
      <c r="C2061">
        <v>589439</v>
      </c>
      <c r="D2061">
        <v>9216</v>
      </c>
      <c r="E2061">
        <v>5308</v>
      </c>
      <c r="F2061">
        <v>1</v>
      </c>
      <c r="G2061">
        <v>460.8</v>
      </c>
      <c r="H2061">
        <v>5</v>
      </c>
      <c r="I2061" s="15">
        <v>45073</v>
      </c>
      <c r="J2061" s="11">
        <v>45073</v>
      </c>
      <c r="K2061">
        <v>5</v>
      </c>
      <c r="L2061" t="s">
        <v>66</v>
      </c>
      <c r="M2061" t="s">
        <v>39</v>
      </c>
      <c r="N2061" t="s">
        <v>17</v>
      </c>
      <c r="O2061">
        <v>8755.2000000000007</v>
      </c>
      <c r="P2061" t="s">
        <v>20</v>
      </c>
      <c r="Q2061">
        <v>3447.2</v>
      </c>
      <c r="R2061" s="16">
        <f>delivered_orders_table[[#This Row],[price]]*delivered_orders_table[[#This Row],[quantity]]</f>
        <v>9216</v>
      </c>
      <c r="V2061">
        <v>29208</v>
      </c>
    </row>
    <row r="2062" spans="1:22" hidden="1" x14ac:dyDescent="0.3">
      <c r="A2062">
        <v>98834863</v>
      </c>
      <c r="B2062">
        <v>671858</v>
      </c>
      <c r="C2062">
        <v>493804</v>
      </c>
      <c r="D2062">
        <v>13787</v>
      </c>
      <c r="E2062">
        <v>5308</v>
      </c>
      <c r="F2062">
        <v>2</v>
      </c>
      <c r="G2062">
        <v>0</v>
      </c>
      <c r="H2062">
        <v>0</v>
      </c>
      <c r="I2062" s="15">
        <v>45099</v>
      </c>
      <c r="J2062" s="11">
        <v>45099</v>
      </c>
      <c r="K2062">
        <v>7</v>
      </c>
      <c r="L2062" t="s">
        <v>160</v>
      </c>
      <c r="M2062" t="s">
        <v>39</v>
      </c>
      <c r="N2062" t="s">
        <v>18</v>
      </c>
      <c r="O2062">
        <v>27574</v>
      </c>
      <c r="P2062" t="s">
        <v>21</v>
      </c>
      <c r="Q2062">
        <v>16958</v>
      </c>
      <c r="R2062" s="16">
        <f>delivered_orders_table[[#This Row],[price]]*delivered_orders_table[[#This Row],[quantity]]</f>
        <v>27574</v>
      </c>
      <c r="V2062">
        <v>5585</v>
      </c>
    </row>
    <row r="2063" spans="1:22" hidden="1" x14ac:dyDescent="0.3">
      <c r="A2063">
        <v>19031632</v>
      </c>
      <c r="B2063">
        <v>191161</v>
      </c>
      <c r="C2063">
        <v>503859</v>
      </c>
      <c r="D2063">
        <v>3567</v>
      </c>
      <c r="E2063">
        <v>2243</v>
      </c>
      <c r="F2063">
        <v>2</v>
      </c>
      <c r="G2063">
        <v>0</v>
      </c>
      <c r="H2063">
        <v>0</v>
      </c>
      <c r="I2063" s="15">
        <v>45079</v>
      </c>
      <c r="J2063" s="11">
        <v>45079</v>
      </c>
      <c r="K2063">
        <v>4</v>
      </c>
      <c r="L2063" t="s">
        <v>247</v>
      </c>
      <c r="M2063" t="s">
        <v>39</v>
      </c>
      <c r="N2063" t="s">
        <v>16</v>
      </c>
      <c r="O2063">
        <v>7134</v>
      </c>
      <c r="P2063" t="s">
        <v>20</v>
      </c>
      <c r="Q2063">
        <v>2648</v>
      </c>
      <c r="R2063" s="16">
        <f>delivered_orders_table[[#This Row],[price]]*delivered_orders_table[[#This Row],[quantity]]</f>
        <v>7134</v>
      </c>
      <c r="V2063">
        <v>7628</v>
      </c>
    </row>
    <row r="2064" spans="1:22" hidden="1" x14ac:dyDescent="0.3">
      <c r="A2064">
        <v>80361272</v>
      </c>
      <c r="B2064">
        <v>191161</v>
      </c>
      <c r="C2064">
        <v>331939</v>
      </c>
      <c r="D2064">
        <v>1478</v>
      </c>
      <c r="E2064">
        <v>2243</v>
      </c>
      <c r="F2064">
        <v>2</v>
      </c>
      <c r="G2064">
        <v>147.80000000000001</v>
      </c>
      <c r="H2064">
        <v>5</v>
      </c>
      <c r="I2064" s="15">
        <v>45081</v>
      </c>
      <c r="J2064" s="11">
        <v>45081</v>
      </c>
      <c r="K2064">
        <v>2</v>
      </c>
      <c r="L2064" t="s">
        <v>247</v>
      </c>
      <c r="M2064" t="s">
        <v>39</v>
      </c>
      <c r="N2064" t="s">
        <v>15</v>
      </c>
      <c r="O2064">
        <v>2808.2</v>
      </c>
      <c r="P2064" t="s">
        <v>23</v>
      </c>
      <c r="Q2064">
        <v>-1677.8</v>
      </c>
      <c r="R2064" s="16">
        <f>delivered_orders_table[[#This Row],[price]]*delivered_orders_table[[#This Row],[quantity]]</f>
        <v>2956</v>
      </c>
      <c r="V2064">
        <v>5188</v>
      </c>
    </row>
    <row r="2065" spans="1:22" hidden="1" x14ac:dyDescent="0.3">
      <c r="A2065">
        <v>63514837</v>
      </c>
      <c r="B2065">
        <v>191161</v>
      </c>
      <c r="C2065">
        <v>412686</v>
      </c>
      <c r="D2065">
        <v>12587</v>
      </c>
      <c r="E2065">
        <v>2243</v>
      </c>
      <c r="F2065">
        <v>1</v>
      </c>
      <c r="G2065">
        <v>0</v>
      </c>
      <c r="H2065">
        <v>0</v>
      </c>
      <c r="I2065" s="15">
        <v>45077</v>
      </c>
      <c r="J2065" s="11">
        <v>45077</v>
      </c>
      <c r="K2065">
        <v>6</v>
      </c>
      <c r="L2065" t="s">
        <v>247</v>
      </c>
      <c r="M2065" t="s">
        <v>39</v>
      </c>
      <c r="N2065" t="s">
        <v>16</v>
      </c>
      <c r="O2065">
        <v>12587</v>
      </c>
      <c r="P2065" t="s">
        <v>22</v>
      </c>
      <c r="Q2065">
        <v>10344</v>
      </c>
      <c r="R2065" s="16">
        <f>delivered_orders_table[[#This Row],[price]]*delivered_orders_table[[#This Row],[quantity]]</f>
        <v>12587</v>
      </c>
      <c r="V2065">
        <v>9821</v>
      </c>
    </row>
    <row r="2066" spans="1:22" hidden="1" x14ac:dyDescent="0.3">
      <c r="A2066">
        <v>52857920</v>
      </c>
      <c r="B2066">
        <v>191161</v>
      </c>
      <c r="C2066">
        <v>853484</v>
      </c>
      <c r="D2066">
        <v>13843</v>
      </c>
      <c r="E2066">
        <v>2243</v>
      </c>
      <c r="F2066">
        <v>2</v>
      </c>
      <c r="G2066">
        <v>0</v>
      </c>
      <c r="H2066">
        <v>0</v>
      </c>
      <c r="I2066" s="15">
        <v>45074</v>
      </c>
      <c r="J2066" s="11">
        <v>45074</v>
      </c>
      <c r="K2066">
        <v>5</v>
      </c>
      <c r="L2066" t="s">
        <v>459</v>
      </c>
      <c r="M2066" t="s">
        <v>39</v>
      </c>
      <c r="N2066" t="s">
        <v>15</v>
      </c>
      <c r="O2066">
        <v>27686</v>
      </c>
      <c r="P2066" t="s">
        <v>23</v>
      </c>
      <c r="Q2066">
        <v>23200</v>
      </c>
      <c r="R2066" s="16">
        <f>delivered_orders_table[[#This Row],[price]]*delivered_orders_table[[#This Row],[quantity]]</f>
        <v>27686</v>
      </c>
      <c r="V2066">
        <v>18555</v>
      </c>
    </row>
    <row r="2067" spans="1:22" hidden="1" x14ac:dyDescent="0.3">
      <c r="A2067">
        <v>11868130</v>
      </c>
      <c r="B2067">
        <v>191161</v>
      </c>
      <c r="C2067">
        <v>705048</v>
      </c>
      <c r="D2067">
        <v>15366</v>
      </c>
      <c r="E2067">
        <v>2243</v>
      </c>
      <c r="F2067">
        <v>1</v>
      </c>
      <c r="G2067">
        <v>0</v>
      </c>
      <c r="H2067">
        <v>0</v>
      </c>
      <c r="I2067" s="15">
        <v>45084</v>
      </c>
      <c r="J2067" s="11">
        <v>45084</v>
      </c>
      <c r="K2067">
        <v>1</v>
      </c>
      <c r="L2067" t="s">
        <v>72</v>
      </c>
      <c r="M2067" t="s">
        <v>39</v>
      </c>
      <c r="N2067" t="s">
        <v>16</v>
      </c>
      <c r="O2067">
        <v>15366</v>
      </c>
      <c r="P2067" t="s">
        <v>21</v>
      </c>
      <c r="Q2067">
        <v>13123</v>
      </c>
      <c r="R2067" s="16">
        <f>delivered_orders_table[[#This Row],[price]]*delivered_orders_table[[#This Row],[quantity]]</f>
        <v>15366</v>
      </c>
      <c r="V2067">
        <v>32508</v>
      </c>
    </row>
    <row r="2068" spans="1:22" hidden="1" x14ac:dyDescent="0.3">
      <c r="A2068">
        <v>36738452</v>
      </c>
      <c r="B2068">
        <v>191161</v>
      </c>
      <c r="C2068">
        <v>741198</v>
      </c>
      <c r="D2068">
        <v>10128</v>
      </c>
      <c r="E2068">
        <v>2243</v>
      </c>
      <c r="F2068">
        <v>1</v>
      </c>
      <c r="G2068">
        <v>0</v>
      </c>
      <c r="H2068">
        <v>0</v>
      </c>
      <c r="I2068" s="15">
        <v>45101</v>
      </c>
      <c r="J2068" s="11">
        <v>45101</v>
      </c>
      <c r="K2068">
        <v>5</v>
      </c>
      <c r="L2068" t="s">
        <v>160</v>
      </c>
      <c r="M2068" t="s">
        <v>39</v>
      </c>
      <c r="N2068" t="s">
        <v>15</v>
      </c>
      <c r="O2068">
        <v>10128</v>
      </c>
      <c r="P2068" t="s">
        <v>21</v>
      </c>
      <c r="Q2068">
        <v>7885</v>
      </c>
      <c r="R2068" s="16">
        <f>delivered_orders_table[[#This Row],[price]]*delivered_orders_table[[#This Row],[quantity]]</f>
        <v>10128</v>
      </c>
      <c r="V2068">
        <v>11436</v>
      </c>
    </row>
    <row r="2069" spans="1:22" hidden="1" x14ac:dyDescent="0.3">
      <c r="A2069">
        <v>72415804</v>
      </c>
      <c r="B2069">
        <v>191161</v>
      </c>
      <c r="C2069">
        <v>239186</v>
      </c>
      <c r="D2069">
        <v>6530</v>
      </c>
      <c r="E2069">
        <v>2243</v>
      </c>
      <c r="F2069">
        <v>1</v>
      </c>
      <c r="G2069">
        <v>326.5</v>
      </c>
      <c r="H2069">
        <v>5</v>
      </c>
      <c r="I2069" s="15">
        <v>45080</v>
      </c>
      <c r="J2069" s="11">
        <v>45080</v>
      </c>
      <c r="K2069">
        <v>4</v>
      </c>
      <c r="L2069" t="s">
        <v>248</v>
      </c>
      <c r="M2069" t="s">
        <v>39</v>
      </c>
      <c r="N2069" t="s">
        <v>16</v>
      </c>
      <c r="O2069">
        <v>6203.5</v>
      </c>
      <c r="P2069" t="s">
        <v>21</v>
      </c>
      <c r="Q2069">
        <v>3960.5</v>
      </c>
      <c r="R2069" s="16">
        <f>delivered_orders_table[[#This Row],[price]]*delivered_orders_table[[#This Row],[quantity]]</f>
        <v>6530</v>
      </c>
      <c r="V2069">
        <v>17240</v>
      </c>
    </row>
    <row r="2070" spans="1:22" hidden="1" x14ac:dyDescent="0.3">
      <c r="A2070">
        <v>99639081</v>
      </c>
      <c r="B2070">
        <v>191161</v>
      </c>
      <c r="C2070">
        <v>924305</v>
      </c>
      <c r="D2070">
        <v>2611</v>
      </c>
      <c r="E2070">
        <v>2243</v>
      </c>
      <c r="F2070">
        <v>1</v>
      </c>
      <c r="G2070">
        <v>0</v>
      </c>
      <c r="H2070">
        <v>0</v>
      </c>
      <c r="I2070" s="15">
        <v>45090</v>
      </c>
      <c r="J2070" s="11">
        <v>45090</v>
      </c>
      <c r="K2070">
        <v>7</v>
      </c>
      <c r="L2070" t="s">
        <v>257</v>
      </c>
      <c r="M2070" t="s">
        <v>39</v>
      </c>
      <c r="N2070" t="s">
        <v>16</v>
      </c>
      <c r="O2070">
        <v>2611</v>
      </c>
      <c r="P2070" t="s">
        <v>21</v>
      </c>
      <c r="Q2070">
        <v>368</v>
      </c>
      <c r="R2070" s="16">
        <f>delivered_orders_table[[#This Row],[price]]*delivered_orders_table[[#This Row],[quantity]]</f>
        <v>2611</v>
      </c>
      <c r="V2070">
        <v>11580</v>
      </c>
    </row>
    <row r="2071" spans="1:22" hidden="1" x14ac:dyDescent="0.3">
      <c r="A2071">
        <v>17531619</v>
      </c>
      <c r="B2071">
        <v>719176</v>
      </c>
      <c r="C2071">
        <v>345131</v>
      </c>
      <c r="D2071">
        <v>12273</v>
      </c>
      <c r="E2071">
        <v>819</v>
      </c>
      <c r="F2071">
        <v>2</v>
      </c>
      <c r="G2071">
        <v>3681.9</v>
      </c>
      <c r="H2071">
        <v>15</v>
      </c>
      <c r="I2071" s="15">
        <v>45088</v>
      </c>
      <c r="J2071" s="11">
        <v>45088</v>
      </c>
      <c r="K2071">
        <v>2</v>
      </c>
      <c r="L2071" t="s">
        <v>256</v>
      </c>
      <c r="M2071" t="s">
        <v>39</v>
      </c>
      <c r="N2071" t="s">
        <v>15</v>
      </c>
      <c r="O2071">
        <v>20864.099999999999</v>
      </c>
      <c r="P2071" t="s">
        <v>21</v>
      </c>
      <c r="Q2071">
        <v>19226.099999999999</v>
      </c>
      <c r="R2071" s="16">
        <f>delivered_orders_table[[#This Row],[price]]*delivered_orders_table[[#This Row],[quantity]]</f>
        <v>24546</v>
      </c>
      <c r="V2071">
        <v>52716</v>
      </c>
    </row>
    <row r="2072" spans="1:22" hidden="1" x14ac:dyDescent="0.3">
      <c r="A2072">
        <v>60666702</v>
      </c>
      <c r="B2072">
        <v>719176</v>
      </c>
      <c r="C2072">
        <v>841209</v>
      </c>
      <c r="D2072">
        <v>892</v>
      </c>
      <c r="E2072">
        <v>819</v>
      </c>
      <c r="F2072">
        <v>3</v>
      </c>
      <c r="G2072">
        <v>133.80000000000001</v>
      </c>
      <c r="H2072">
        <v>5</v>
      </c>
      <c r="I2072" s="15">
        <v>45102</v>
      </c>
      <c r="J2072" s="11">
        <v>45102</v>
      </c>
      <c r="K2072">
        <v>2</v>
      </c>
      <c r="L2072" t="s">
        <v>479</v>
      </c>
      <c r="M2072" t="s">
        <v>39</v>
      </c>
      <c r="N2072" t="s">
        <v>15</v>
      </c>
      <c r="O2072">
        <v>2542.1999999999998</v>
      </c>
      <c r="P2072" t="s">
        <v>20</v>
      </c>
      <c r="Q2072">
        <v>85.2</v>
      </c>
      <c r="R2072" s="16">
        <f>delivered_orders_table[[#This Row],[price]]*delivered_orders_table[[#This Row],[quantity]]</f>
        <v>2676</v>
      </c>
      <c r="V2072">
        <v>28726</v>
      </c>
    </row>
    <row r="2073" spans="1:22" hidden="1" x14ac:dyDescent="0.3">
      <c r="A2073">
        <v>57928328</v>
      </c>
      <c r="B2073">
        <v>719176</v>
      </c>
      <c r="C2073">
        <v>596583</v>
      </c>
      <c r="D2073">
        <v>16212</v>
      </c>
      <c r="E2073">
        <v>819</v>
      </c>
      <c r="F2073">
        <v>2</v>
      </c>
      <c r="G2073">
        <v>0</v>
      </c>
      <c r="H2073">
        <v>0</v>
      </c>
      <c r="I2073" s="15">
        <v>45080</v>
      </c>
      <c r="J2073" s="11">
        <v>45080</v>
      </c>
      <c r="K2073">
        <v>7</v>
      </c>
      <c r="L2073" t="s">
        <v>463</v>
      </c>
      <c r="M2073" t="s">
        <v>39</v>
      </c>
      <c r="N2073" t="s">
        <v>16</v>
      </c>
      <c r="O2073">
        <v>32424</v>
      </c>
      <c r="P2073" t="s">
        <v>22</v>
      </c>
      <c r="Q2073">
        <v>30786</v>
      </c>
      <c r="R2073" s="16">
        <f>delivered_orders_table[[#This Row],[price]]*delivered_orders_table[[#This Row],[quantity]]</f>
        <v>32424</v>
      </c>
      <c r="V2073">
        <v>12875</v>
      </c>
    </row>
    <row r="2074" spans="1:22" hidden="1" x14ac:dyDescent="0.3">
      <c r="A2074">
        <v>44044361</v>
      </c>
      <c r="B2074">
        <v>719176</v>
      </c>
      <c r="C2074">
        <v>223853</v>
      </c>
      <c r="D2074">
        <v>16459</v>
      </c>
      <c r="E2074">
        <v>819</v>
      </c>
      <c r="F2074">
        <v>1</v>
      </c>
      <c r="G2074">
        <v>0</v>
      </c>
      <c r="H2074">
        <v>0</v>
      </c>
      <c r="I2074" s="15">
        <v>45072</v>
      </c>
      <c r="J2074" s="11">
        <v>45072</v>
      </c>
      <c r="K2074">
        <v>6</v>
      </c>
      <c r="L2074" t="s">
        <v>66</v>
      </c>
      <c r="M2074" t="s">
        <v>39</v>
      </c>
      <c r="N2074" t="s">
        <v>15</v>
      </c>
      <c r="O2074">
        <v>16459</v>
      </c>
      <c r="P2074" t="s">
        <v>21</v>
      </c>
      <c r="Q2074">
        <v>15640</v>
      </c>
      <c r="R2074" s="16">
        <f>delivered_orders_table[[#This Row],[price]]*delivered_orders_table[[#This Row],[quantity]]</f>
        <v>16459</v>
      </c>
      <c r="V2074">
        <v>12004</v>
      </c>
    </row>
    <row r="2075" spans="1:22" hidden="1" x14ac:dyDescent="0.3">
      <c r="A2075">
        <v>99686286</v>
      </c>
      <c r="B2075">
        <v>719176</v>
      </c>
      <c r="C2075">
        <v>432873</v>
      </c>
      <c r="D2075">
        <v>18418</v>
      </c>
      <c r="E2075">
        <v>819</v>
      </c>
      <c r="F2075">
        <v>2</v>
      </c>
      <c r="G2075">
        <v>0</v>
      </c>
      <c r="H2075">
        <v>0</v>
      </c>
      <c r="I2075" s="15">
        <v>45097</v>
      </c>
      <c r="J2075" s="11">
        <v>45097</v>
      </c>
      <c r="K2075">
        <v>6</v>
      </c>
      <c r="L2075" t="s">
        <v>513</v>
      </c>
      <c r="M2075" t="s">
        <v>39</v>
      </c>
      <c r="N2075" t="s">
        <v>17</v>
      </c>
      <c r="O2075">
        <v>36836</v>
      </c>
      <c r="P2075" t="s">
        <v>22</v>
      </c>
      <c r="Q2075">
        <v>35198</v>
      </c>
      <c r="R2075" s="16">
        <f>delivered_orders_table[[#This Row],[price]]*delivered_orders_table[[#This Row],[quantity]]</f>
        <v>36836</v>
      </c>
      <c r="V2075">
        <v>3767</v>
      </c>
    </row>
    <row r="2076" spans="1:22" hidden="1" x14ac:dyDescent="0.3">
      <c r="A2076">
        <v>63339667</v>
      </c>
      <c r="B2076">
        <v>719176</v>
      </c>
      <c r="C2076">
        <v>942846</v>
      </c>
      <c r="D2076">
        <v>11571</v>
      </c>
      <c r="E2076">
        <v>819</v>
      </c>
      <c r="F2076">
        <v>1</v>
      </c>
      <c r="G2076">
        <v>1735.65</v>
      </c>
      <c r="H2076">
        <v>15</v>
      </c>
      <c r="I2076" s="15">
        <v>45094</v>
      </c>
      <c r="J2076" s="11">
        <v>45094</v>
      </c>
      <c r="K2076">
        <v>2</v>
      </c>
      <c r="L2076" t="s">
        <v>121</v>
      </c>
      <c r="M2076" t="s">
        <v>39</v>
      </c>
      <c r="N2076" t="s">
        <v>18</v>
      </c>
      <c r="O2076">
        <v>9835.35</v>
      </c>
      <c r="P2076" t="s">
        <v>21</v>
      </c>
      <c r="Q2076">
        <v>9016.35</v>
      </c>
      <c r="R2076" s="16">
        <f>delivered_orders_table[[#This Row],[price]]*delivered_orders_table[[#This Row],[quantity]]</f>
        <v>11571</v>
      </c>
      <c r="V2076">
        <v>3902</v>
      </c>
    </row>
    <row r="2077" spans="1:22" hidden="1" x14ac:dyDescent="0.3">
      <c r="A2077">
        <v>61632653</v>
      </c>
      <c r="B2077">
        <v>719176</v>
      </c>
      <c r="C2077">
        <v>365001</v>
      </c>
      <c r="D2077">
        <v>17878</v>
      </c>
      <c r="E2077">
        <v>819</v>
      </c>
      <c r="F2077">
        <v>2</v>
      </c>
      <c r="G2077">
        <v>1787.8</v>
      </c>
      <c r="H2077">
        <v>5</v>
      </c>
      <c r="I2077" s="15">
        <v>45075</v>
      </c>
      <c r="J2077" s="11">
        <v>45075</v>
      </c>
      <c r="K2077">
        <v>5</v>
      </c>
      <c r="L2077" t="s">
        <v>71</v>
      </c>
      <c r="M2077" t="s">
        <v>39</v>
      </c>
      <c r="N2077" t="s">
        <v>16</v>
      </c>
      <c r="O2077">
        <v>33968.199999999997</v>
      </c>
      <c r="P2077" t="s">
        <v>20</v>
      </c>
      <c r="Q2077">
        <v>32330.2</v>
      </c>
      <c r="R2077" s="16">
        <f>delivered_orders_table[[#This Row],[price]]*delivered_orders_table[[#This Row],[quantity]]</f>
        <v>35756</v>
      </c>
      <c r="V2077">
        <v>8414</v>
      </c>
    </row>
    <row r="2078" spans="1:22" hidden="1" x14ac:dyDescent="0.3">
      <c r="A2078">
        <v>55076693</v>
      </c>
      <c r="B2078">
        <v>719176</v>
      </c>
      <c r="C2078">
        <v>327126</v>
      </c>
      <c r="D2078">
        <v>16859</v>
      </c>
      <c r="E2078">
        <v>819</v>
      </c>
      <c r="F2078">
        <v>3</v>
      </c>
      <c r="G2078">
        <v>2528.85</v>
      </c>
      <c r="H2078">
        <v>5</v>
      </c>
      <c r="I2078" s="15">
        <v>45105</v>
      </c>
      <c r="J2078" s="11">
        <v>45105</v>
      </c>
      <c r="K2078">
        <v>1</v>
      </c>
      <c r="L2078" t="s">
        <v>160</v>
      </c>
      <c r="M2078" t="s">
        <v>39</v>
      </c>
      <c r="N2078" t="s">
        <v>15</v>
      </c>
      <c r="O2078">
        <v>48048.15</v>
      </c>
      <c r="P2078" t="s">
        <v>22</v>
      </c>
      <c r="Q2078">
        <v>45591.15</v>
      </c>
      <c r="R2078" s="16">
        <f>delivered_orders_table[[#This Row],[price]]*delivered_orders_table[[#This Row],[quantity]]</f>
        <v>50577</v>
      </c>
      <c r="V2078">
        <v>28974</v>
      </c>
    </row>
    <row r="2079" spans="1:22" hidden="1" x14ac:dyDescent="0.3">
      <c r="A2079">
        <v>15134794</v>
      </c>
      <c r="B2079">
        <v>719176</v>
      </c>
      <c r="C2079">
        <v>864343</v>
      </c>
      <c r="D2079">
        <v>1882</v>
      </c>
      <c r="E2079">
        <v>819</v>
      </c>
      <c r="F2079">
        <v>2</v>
      </c>
      <c r="G2079">
        <v>188.2</v>
      </c>
      <c r="H2079">
        <v>5</v>
      </c>
      <c r="I2079" s="15">
        <v>45095</v>
      </c>
      <c r="J2079" s="11">
        <v>45095</v>
      </c>
      <c r="K2079">
        <v>2</v>
      </c>
      <c r="L2079" t="s">
        <v>257</v>
      </c>
      <c r="M2079" t="s">
        <v>39</v>
      </c>
      <c r="N2079" t="s">
        <v>15</v>
      </c>
      <c r="O2079">
        <v>3575.8</v>
      </c>
      <c r="P2079" t="s">
        <v>20</v>
      </c>
      <c r="Q2079">
        <v>1937.8</v>
      </c>
      <c r="R2079" s="16">
        <f>delivered_orders_table[[#This Row],[price]]*delivered_orders_table[[#This Row],[quantity]]</f>
        <v>3764</v>
      </c>
      <c r="V2079">
        <v>22890</v>
      </c>
    </row>
    <row r="2080" spans="1:22" hidden="1" x14ac:dyDescent="0.3">
      <c r="A2080">
        <v>33966966</v>
      </c>
      <c r="B2080">
        <v>719176</v>
      </c>
      <c r="C2080">
        <v>540464</v>
      </c>
      <c r="D2080">
        <v>12222</v>
      </c>
      <c r="E2080">
        <v>819</v>
      </c>
      <c r="F2080">
        <v>2</v>
      </c>
      <c r="G2080">
        <v>0</v>
      </c>
      <c r="H2080">
        <v>0</v>
      </c>
      <c r="I2080" s="15">
        <v>45086</v>
      </c>
      <c r="J2080" s="11">
        <v>45086</v>
      </c>
      <c r="K2080">
        <v>5</v>
      </c>
      <c r="L2080" t="s">
        <v>245</v>
      </c>
      <c r="M2080" t="s">
        <v>39</v>
      </c>
      <c r="N2080" t="s">
        <v>15</v>
      </c>
      <c r="O2080">
        <v>24444</v>
      </c>
      <c r="P2080" t="s">
        <v>20</v>
      </c>
      <c r="Q2080">
        <v>22806</v>
      </c>
      <c r="R2080" s="16">
        <f>delivered_orders_table[[#This Row],[price]]*delivered_orders_table[[#This Row],[quantity]]</f>
        <v>24444</v>
      </c>
      <c r="V2080">
        <v>6041</v>
      </c>
    </row>
    <row r="2081" spans="1:22" hidden="1" x14ac:dyDescent="0.3">
      <c r="A2081">
        <v>24245271</v>
      </c>
      <c r="B2081">
        <v>872246</v>
      </c>
      <c r="C2081">
        <v>869536</v>
      </c>
      <c r="D2081">
        <v>18358</v>
      </c>
      <c r="E2081">
        <v>8679</v>
      </c>
      <c r="F2081">
        <v>2</v>
      </c>
      <c r="G2081">
        <v>1835.8</v>
      </c>
      <c r="H2081">
        <v>5</v>
      </c>
      <c r="I2081" s="15">
        <v>45080</v>
      </c>
      <c r="J2081" s="11">
        <v>45080</v>
      </c>
      <c r="K2081">
        <v>7</v>
      </c>
      <c r="L2081" t="s">
        <v>463</v>
      </c>
      <c r="M2081" t="s">
        <v>39</v>
      </c>
      <c r="N2081" t="s">
        <v>15</v>
      </c>
      <c r="O2081">
        <v>34880.199999999997</v>
      </c>
      <c r="P2081" t="s">
        <v>20</v>
      </c>
      <c r="Q2081">
        <v>17522.2</v>
      </c>
      <c r="R2081" s="16">
        <f>delivered_orders_table[[#This Row],[price]]*delivered_orders_table[[#This Row],[quantity]]</f>
        <v>36716</v>
      </c>
      <c r="V2081">
        <v>49323</v>
      </c>
    </row>
    <row r="2082" spans="1:22" hidden="1" x14ac:dyDescent="0.3">
      <c r="A2082">
        <v>67176108</v>
      </c>
      <c r="B2082">
        <v>872246</v>
      </c>
      <c r="C2082">
        <v>872036</v>
      </c>
      <c r="D2082">
        <v>16182</v>
      </c>
      <c r="E2082">
        <v>8679</v>
      </c>
      <c r="F2082">
        <v>1</v>
      </c>
      <c r="G2082">
        <v>0</v>
      </c>
      <c r="H2082">
        <v>0</v>
      </c>
      <c r="I2082" s="15">
        <v>45084</v>
      </c>
      <c r="J2082" s="11">
        <v>45084</v>
      </c>
      <c r="K2082">
        <v>6</v>
      </c>
      <c r="L2082" t="s">
        <v>256</v>
      </c>
      <c r="M2082" t="s">
        <v>39</v>
      </c>
      <c r="N2082" t="s">
        <v>16</v>
      </c>
      <c r="O2082">
        <v>16182</v>
      </c>
      <c r="P2082" t="s">
        <v>21</v>
      </c>
      <c r="Q2082">
        <v>7503</v>
      </c>
      <c r="R2082" s="16">
        <f>delivered_orders_table[[#This Row],[price]]*delivered_orders_table[[#This Row],[quantity]]</f>
        <v>16182</v>
      </c>
      <c r="V2082">
        <v>23286</v>
      </c>
    </row>
    <row r="2083" spans="1:22" hidden="1" x14ac:dyDescent="0.3">
      <c r="A2083">
        <v>20072800</v>
      </c>
      <c r="B2083">
        <v>872246</v>
      </c>
      <c r="C2083">
        <v>822725</v>
      </c>
      <c r="D2083">
        <v>16016</v>
      </c>
      <c r="E2083">
        <v>8679</v>
      </c>
      <c r="F2083">
        <v>2</v>
      </c>
      <c r="G2083">
        <v>0</v>
      </c>
      <c r="H2083">
        <v>0</v>
      </c>
      <c r="I2083" s="15">
        <v>45097</v>
      </c>
      <c r="J2083" s="11">
        <v>45097</v>
      </c>
      <c r="K2083">
        <v>2</v>
      </c>
      <c r="L2083" t="s">
        <v>159</v>
      </c>
      <c r="M2083" t="s">
        <v>39</v>
      </c>
      <c r="N2083" t="s">
        <v>15</v>
      </c>
      <c r="O2083">
        <v>32032</v>
      </c>
      <c r="P2083" t="s">
        <v>22</v>
      </c>
      <c r="Q2083">
        <v>14674</v>
      </c>
      <c r="R2083" s="16">
        <f>delivered_orders_table[[#This Row],[price]]*delivered_orders_table[[#This Row],[quantity]]</f>
        <v>32032</v>
      </c>
      <c r="V2083">
        <v>640</v>
      </c>
    </row>
    <row r="2084" spans="1:22" hidden="1" x14ac:dyDescent="0.3">
      <c r="A2084">
        <v>79158328</v>
      </c>
      <c r="B2084">
        <v>872246</v>
      </c>
      <c r="C2084">
        <v>698357</v>
      </c>
      <c r="D2084">
        <v>4709</v>
      </c>
      <c r="E2084">
        <v>8679</v>
      </c>
      <c r="F2084">
        <v>1</v>
      </c>
      <c r="G2084">
        <v>470.9</v>
      </c>
      <c r="H2084">
        <v>10</v>
      </c>
      <c r="I2084" s="15">
        <v>45099</v>
      </c>
      <c r="J2084" s="11">
        <v>45099</v>
      </c>
      <c r="K2084">
        <v>5</v>
      </c>
      <c r="L2084" t="s">
        <v>479</v>
      </c>
      <c r="M2084" t="s">
        <v>39</v>
      </c>
      <c r="N2084" t="s">
        <v>17</v>
      </c>
      <c r="O2084">
        <v>4238.1000000000004</v>
      </c>
      <c r="P2084" t="s">
        <v>23</v>
      </c>
      <c r="Q2084">
        <v>-4440.8999999999996</v>
      </c>
      <c r="R2084" s="16">
        <f>delivered_orders_table[[#This Row],[price]]*delivered_orders_table[[#This Row],[quantity]]</f>
        <v>4709</v>
      </c>
      <c r="V2084">
        <v>26376</v>
      </c>
    </row>
    <row r="2085" spans="1:22" hidden="1" x14ac:dyDescent="0.3">
      <c r="A2085">
        <v>48241423</v>
      </c>
      <c r="B2085">
        <v>872246</v>
      </c>
      <c r="C2085">
        <v>842053</v>
      </c>
      <c r="D2085">
        <v>4965</v>
      </c>
      <c r="E2085">
        <v>8679</v>
      </c>
      <c r="F2085">
        <v>1</v>
      </c>
      <c r="G2085">
        <v>248.25</v>
      </c>
      <c r="H2085">
        <v>5</v>
      </c>
      <c r="I2085" s="15">
        <v>45091</v>
      </c>
      <c r="J2085" s="11">
        <v>45091</v>
      </c>
      <c r="K2085">
        <v>1</v>
      </c>
      <c r="L2085" t="s">
        <v>246</v>
      </c>
      <c r="M2085" t="s">
        <v>39</v>
      </c>
      <c r="N2085" t="s">
        <v>15</v>
      </c>
      <c r="O2085">
        <v>4716.75</v>
      </c>
      <c r="P2085" t="s">
        <v>20</v>
      </c>
      <c r="Q2085">
        <v>-3962.25</v>
      </c>
      <c r="R2085" s="16">
        <f>delivered_orders_table[[#This Row],[price]]*delivered_orders_table[[#This Row],[quantity]]</f>
        <v>4965</v>
      </c>
      <c r="V2085">
        <v>2422</v>
      </c>
    </row>
    <row r="2086" spans="1:22" hidden="1" x14ac:dyDescent="0.3">
      <c r="A2086">
        <v>28840235</v>
      </c>
      <c r="B2086">
        <v>809570</v>
      </c>
      <c r="C2086">
        <v>437264</v>
      </c>
      <c r="D2086">
        <v>9017</v>
      </c>
      <c r="E2086">
        <v>10780</v>
      </c>
      <c r="F2086">
        <v>1</v>
      </c>
      <c r="G2086">
        <v>450.85</v>
      </c>
      <c r="H2086">
        <v>5</v>
      </c>
      <c r="I2086" s="15">
        <v>45086</v>
      </c>
      <c r="J2086" s="11">
        <v>45086</v>
      </c>
      <c r="K2086">
        <v>1</v>
      </c>
      <c r="L2086" t="s">
        <v>463</v>
      </c>
      <c r="M2086" t="s">
        <v>39</v>
      </c>
      <c r="N2086" t="s">
        <v>17</v>
      </c>
      <c r="O2086">
        <v>8566.15</v>
      </c>
      <c r="P2086" t="s">
        <v>22</v>
      </c>
      <c r="Q2086">
        <v>-2213.85</v>
      </c>
      <c r="R2086" s="16">
        <f>delivered_orders_table[[#This Row],[price]]*delivered_orders_table[[#This Row],[quantity]]</f>
        <v>9017</v>
      </c>
      <c r="V2086">
        <v>2505</v>
      </c>
    </row>
    <row r="2087" spans="1:22" hidden="1" x14ac:dyDescent="0.3">
      <c r="A2087">
        <v>98943201</v>
      </c>
      <c r="B2087">
        <v>809570</v>
      </c>
      <c r="C2087">
        <v>634152</v>
      </c>
      <c r="D2087">
        <v>9080</v>
      </c>
      <c r="E2087">
        <v>10780</v>
      </c>
      <c r="F2087">
        <v>2</v>
      </c>
      <c r="G2087">
        <v>2724</v>
      </c>
      <c r="H2087">
        <v>15</v>
      </c>
      <c r="I2087" s="15">
        <v>45088</v>
      </c>
      <c r="J2087" s="11">
        <v>45088</v>
      </c>
      <c r="K2087">
        <v>5</v>
      </c>
      <c r="L2087" t="s">
        <v>464</v>
      </c>
      <c r="M2087" t="s">
        <v>39</v>
      </c>
      <c r="N2087" t="s">
        <v>17</v>
      </c>
      <c r="O2087">
        <v>15436</v>
      </c>
      <c r="P2087" t="s">
        <v>20</v>
      </c>
      <c r="Q2087">
        <v>-6124</v>
      </c>
      <c r="R2087" s="16">
        <f>delivered_orders_table[[#This Row],[price]]*delivered_orders_table[[#This Row],[quantity]]</f>
        <v>18160</v>
      </c>
      <c r="V2087">
        <v>37282</v>
      </c>
    </row>
    <row r="2088" spans="1:22" hidden="1" x14ac:dyDescent="0.3">
      <c r="A2088">
        <v>32885770</v>
      </c>
      <c r="B2088">
        <v>809570</v>
      </c>
      <c r="C2088">
        <v>949398</v>
      </c>
      <c r="D2088">
        <v>16759</v>
      </c>
      <c r="E2088">
        <v>10780</v>
      </c>
      <c r="F2088">
        <v>1</v>
      </c>
      <c r="G2088">
        <v>3351.8</v>
      </c>
      <c r="H2088">
        <v>20</v>
      </c>
      <c r="I2088" s="15">
        <v>45104</v>
      </c>
      <c r="J2088" s="11">
        <v>45104</v>
      </c>
      <c r="K2088">
        <v>2</v>
      </c>
      <c r="L2088" t="s">
        <v>160</v>
      </c>
      <c r="M2088" t="s">
        <v>39</v>
      </c>
      <c r="N2088" t="s">
        <v>15</v>
      </c>
      <c r="O2088">
        <v>13407.2</v>
      </c>
      <c r="P2088" t="s">
        <v>22</v>
      </c>
      <c r="Q2088">
        <v>2627.2</v>
      </c>
      <c r="R2088" s="16">
        <f>delivered_orders_table[[#This Row],[price]]*delivered_orders_table[[#This Row],[quantity]]</f>
        <v>16759</v>
      </c>
      <c r="V2088">
        <v>1792</v>
      </c>
    </row>
    <row r="2089" spans="1:22" hidden="1" x14ac:dyDescent="0.3">
      <c r="A2089">
        <v>90535106</v>
      </c>
      <c r="B2089">
        <v>809570</v>
      </c>
      <c r="C2089">
        <v>387316</v>
      </c>
      <c r="D2089">
        <v>9056</v>
      </c>
      <c r="E2089">
        <v>10780</v>
      </c>
      <c r="F2089">
        <v>2</v>
      </c>
      <c r="G2089">
        <v>1811.2</v>
      </c>
      <c r="H2089">
        <v>10</v>
      </c>
      <c r="I2089" s="15">
        <v>45104</v>
      </c>
      <c r="J2089" s="11">
        <v>45104</v>
      </c>
      <c r="K2089">
        <v>1</v>
      </c>
      <c r="L2089" t="s">
        <v>172</v>
      </c>
      <c r="M2089" t="s">
        <v>39</v>
      </c>
      <c r="N2089" t="s">
        <v>15</v>
      </c>
      <c r="O2089">
        <v>16300.8</v>
      </c>
      <c r="P2089" t="s">
        <v>20</v>
      </c>
      <c r="Q2089">
        <v>-5259.2</v>
      </c>
      <c r="R2089" s="16">
        <f>delivered_orders_table[[#This Row],[price]]*delivered_orders_table[[#This Row],[quantity]]</f>
        <v>18112</v>
      </c>
      <c r="V2089">
        <v>5473</v>
      </c>
    </row>
    <row r="2090" spans="1:22" hidden="1" x14ac:dyDescent="0.3">
      <c r="A2090">
        <v>39287523</v>
      </c>
      <c r="B2090">
        <v>809570</v>
      </c>
      <c r="C2090">
        <v>781866</v>
      </c>
      <c r="D2090">
        <v>10547</v>
      </c>
      <c r="E2090">
        <v>10780</v>
      </c>
      <c r="F2090">
        <v>1</v>
      </c>
      <c r="G2090">
        <v>0</v>
      </c>
      <c r="H2090">
        <v>0</v>
      </c>
      <c r="I2090" s="15">
        <v>45074</v>
      </c>
      <c r="J2090" s="11">
        <v>45074</v>
      </c>
      <c r="K2090">
        <v>4</v>
      </c>
      <c r="L2090" t="s">
        <v>66</v>
      </c>
      <c r="M2090" t="s">
        <v>39</v>
      </c>
      <c r="N2090" t="s">
        <v>15</v>
      </c>
      <c r="O2090">
        <v>10547</v>
      </c>
      <c r="P2090" t="s">
        <v>21</v>
      </c>
      <c r="Q2090">
        <v>-233</v>
      </c>
      <c r="R2090" s="16">
        <f>delivered_orders_table[[#This Row],[price]]*delivered_orders_table[[#This Row],[quantity]]</f>
        <v>10547</v>
      </c>
      <c r="V2090">
        <v>29632</v>
      </c>
    </row>
    <row r="2091" spans="1:22" hidden="1" x14ac:dyDescent="0.3">
      <c r="A2091">
        <v>75023164</v>
      </c>
      <c r="B2091">
        <v>809570</v>
      </c>
      <c r="C2091">
        <v>715895</v>
      </c>
      <c r="D2091">
        <v>18056</v>
      </c>
      <c r="E2091">
        <v>10780</v>
      </c>
      <c r="F2091">
        <v>2</v>
      </c>
      <c r="G2091">
        <v>0</v>
      </c>
      <c r="H2091">
        <v>0</v>
      </c>
      <c r="I2091" s="15">
        <v>45085</v>
      </c>
      <c r="J2091" s="11">
        <v>45085</v>
      </c>
      <c r="K2091">
        <v>2</v>
      </c>
      <c r="L2091" t="s">
        <v>463</v>
      </c>
      <c r="M2091" t="s">
        <v>39</v>
      </c>
      <c r="N2091" t="s">
        <v>18</v>
      </c>
      <c r="O2091">
        <v>36112</v>
      </c>
      <c r="P2091" t="s">
        <v>20</v>
      </c>
      <c r="Q2091">
        <v>14552</v>
      </c>
      <c r="R2091" s="16">
        <f>delivered_orders_table[[#This Row],[price]]*delivered_orders_table[[#This Row],[quantity]]</f>
        <v>36112</v>
      </c>
      <c r="V2091">
        <v>22350</v>
      </c>
    </row>
    <row r="2092" spans="1:22" hidden="1" x14ac:dyDescent="0.3">
      <c r="A2092">
        <v>69831384</v>
      </c>
      <c r="B2092">
        <v>809570</v>
      </c>
      <c r="C2092">
        <v>922730</v>
      </c>
      <c r="D2092">
        <v>10375</v>
      </c>
      <c r="E2092">
        <v>10780</v>
      </c>
      <c r="F2092">
        <v>1</v>
      </c>
      <c r="G2092">
        <v>0</v>
      </c>
      <c r="H2092">
        <v>0</v>
      </c>
      <c r="I2092" s="15">
        <v>45076</v>
      </c>
      <c r="J2092" s="11">
        <v>45076</v>
      </c>
      <c r="K2092">
        <v>3</v>
      </c>
      <c r="L2092" t="s">
        <v>459</v>
      </c>
      <c r="M2092" t="s">
        <v>39</v>
      </c>
      <c r="N2092" t="s">
        <v>16</v>
      </c>
      <c r="O2092">
        <v>10375</v>
      </c>
      <c r="P2092" t="s">
        <v>21</v>
      </c>
      <c r="Q2092">
        <v>-405</v>
      </c>
      <c r="R2092" s="16">
        <f>delivered_orders_table[[#This Row],[price]]*delivered_orders_table[[#This Row],[quantity]]</f>
        <v>10375</v>
      </c>
      <c r="V2092">
        <v>4460</v>
      </c>
    </row>
    <row r="2093" spans="1:22" hidden="1" x14ac:dyDescent="0.3">
      <c r="A2093">
        <v>14136476</v>
      </c>
      <c r="B2093">
        <v>877572</v>
      </c>
      <c r="C2093">
        <v>371276</v>
      </c>
      <c r="D2093">
        <v>19419</v>
      </c>
      <c r="E2093">
        <v>5303</v>
      </c>
      <c r="F2093">
        <v>3</v>
      </c>
      <c r="G2093">
        <v>0</v>
      </c>
      <c r="H2093">
        <v>0</v>
      </c>
      <c r="I2093" s="15">
        <v>45076</v>
      </c>
      <c r="J2093" s="11">
        <v>45076</v>
      </c>
      <c r="K2093">
        <v>4</v>
      </c>
      <c r="L2093" t="s">
        <v>71</v>
      </c>
      <c r="M2093" t="s">
        <v>39</v>
      </c>
      <c r="N2093" t="s">
        <v>17</v>
      </c>
      <c r="O2093">
        <v>58257</v>
      </c>
      <c r="P2093" t="s">
        <v>22</v>
      </c>
      <c r="Q2093">
        <v>42348</v>
      </c>
      <c r="R2093" s="16">
        <f>delivered_orders_table[[#This Row],[price]]*delivered_orders_table[[#This Row],[quantity]]</f>
        <v>58257</v>
      </c>
      <c r="V2093">
        <v>19916</v>
      </c>
    </row>
    <row r="2094" spans="1:22" hidden="1" x14ac:dyDescent="0.3">
      <c r="A2094">
        <v>66936428</v>
      </c>
      <c r="B2094">
        <v>877572</v>
      </c>
      <c r="C2094">
        <v>743899</v>
      </c>
      <c r="D2094">
        <v>7400</v>
      </c>
      <c r="E2094">
        <v>5303</v>
      </c>
      <c r="F2094">
        <v>3</v>
      </c>
      <c r="G2094">
        <v>0</v>
      </c>
      <c r="H2094">
        <v>0</v>
      </c>
      <c r="I2094" s="15">
        <v>45095</v>
      </c>
      <c r="J2094" s="11">
        <v>45095</v>
      </c>
      <c r="K2094">
        <v>6</v>
      </c>
      <c r="L2094" t="s">
        <v>499</v>
      </c>
      <c r="M2094" t="s">
        <v>39</v>
      </c>
      <c r="N2094" t="s">
        <v>16</v>
      </c>
      <c r="O2094">
        <v>22200</v>
      </c>
      <c r="P2094" t="s">
        <v>23</v>
      </c>
      <c r="Q2094">
        <v>6291</v>
      </c>
      <c r="R2094" s="16">
        <f>delivered_orders_table[[#This Row],[price]]*delivered_orders_table[[#This Row],[quantity]]</f>
        <v>22200</v>
      </c>
      <c r="V2094">
        <v>14097</v>
      </c>
    </row>
    <row r="2095" spans="1:22" hidden="1" x14ac:dyDescent="0.3">
      <c r="A2095">
        <v>10294869</v>
      </c>
      <c r="B2095">
        <v>877572</v>
      </c>
      <c r="C2095">
        <v>204877</v>
      </c>
      <c r="D2095">
        <v>10615</v>
      </c>
      <c r="E2095">
        <v>5303</v>
      </c>
      <c r="F2095">
        <v>4</v>
      </c>
      <c r="G2095">
        <v>2123</v>
      </c>
      <c r="H2095">
        <v>5</v>
      </c>
      <c r="I2095" s="15">
        <v>45079</v>
      </c>
      <c r="J2095" s="11">
        <v>45079</v>
      </c>
      <c r="K2095">
        <v>7</v>
      </c>
      <c r="L2095" t="s">
        <v>359</v>
      </c>
      <c r="M2095" t="s">
        <v>39</v>
      </c>
      <c r="N2095" t="s">
        <v>16</v>
      </c>
      <c r="O2095">
        <v>40337</v>
      </c>
      <c r="P2095" t="s">
        <v>21</v>
      </c>
      <c r="Q2095">
        <v>19125</v>
      </c>
      <c r="R2095" s="16">
        <f>delivered_orders_table[[#This Row],[price]]*delivered_orders_table[[#This Row],[quantity]]</f>
        <v>42460</v>
      </c>
      <c r="V2095">
        <v>13034</v>
      </c>
    </row>
    <row r="2096" spans="1:22" hidden="1" x14ac:dyDescent="0.3">
      <c r="A2096">
        <v>87061479</v>
      </c>
      <c r="B2096">
        <v>877572</v>
      </c>
      <c r="C2096">
        <v>402647</v>
      </c>
      <c r="D2096">
        <v>15409</v>
      </c>
      <c r="E2096">
        <v>5303</v>
      </c>
      <c r="F2096">
        <v>1</v>
      </c>
      <c r="G2096">
        <v>0</v>
      </c>
      <c r="H2096">
        <v>0</v>
      </c>
      <c r="I2096" s="15">
        <v>45101</v>
      </c>
      <c r="J2096" s="11">
        <v>45101</v>
      </c>
      <c r="K2096">
        <v>4</v>
      </c>
      <c r="L2096" t="s">
        <v>172</v>
      </c>
      <c r="M2096" t="s">
        <v>39</v>
      </c>
      <c r="N2096" t="s">
        <v>15</v>
      </c>
      <c r="O2096">
        <v>15409</v>
      </c>
      <c r="P2096" t="s">
        <v>22</v>
      </c>
      <c r="Q2096">
        <v>10106</v>
      </c>
      <c r="R2096" s="16">
        <f>delivered_orders_table[[#This Row],[price]]*delivered_orders_table[[#This Row],[quantity]]</f>
        <v>15409</v>
      </c>
      <c r="V2096">
        <v>28388</v>
      </c>
    </row>
    <row r="2097" spans="1:22" hidden="1" x14ac:dyDescent="0.3">
      <c r="A2097">
        <v>46772637</v>
      </c>
      <c r="B2097">
        <v>877572</v>
      </c>
      <c r="C2097">
        <v>536318</v>
      </c>
      <c r="D2097">
        <v>6556</v>
      </c>
      <c r="E2097">
        <v>5303</v>
      </c>
      <c r="F2097">
        <v>1</v>
      </c>
      <c r="G2097">
        <v>327.8</v>
      </c>
      <c r="H2097">
        <v>5</v>
      </c>
      <c r="I2097" s="15">
        <v>45076</v>
      </c>
      <c r="J2097" s="11">
        <v>45076</v>
      </c>
      <c r="K2097">
        <v>7</v>
      </c>
      <c r="L2097" t="s">
        <v>247</v>
      </c>
      <c r="M2097" t="s">
        <v>39</v>
      </c>
      <c r="N2097" t="s">
        <v>17</v>
      </c>
      <c r="O2097">
        <v>6228.2</v>
      </c>
      <c r="P2097" t="s">
        <v>23</v>
      </c>
      <c r="Q2097">
        <v>925.2</v>
      </c>
      <c r="R2097" s="16">
        <f>delivered_orders_table[[#This Row],[price]]*delivered_orders_table[[#This Row],[quantity]]</f>
        <v>6556</v>
      </c>
      <c r="V2097">
        <v>13292</v>
      </c>
    </row>
    <row r="2098" spans="1:22" hidden="1" x14ac:dyDescent="0.3">
      <c r="A2098">
        <v>12715612</v>
      </c>
      <c r="B2098">
        <v>877572</v>
      </c>
      <c r="C2098">
        <v>917817</v>
      </c>
      <c r="D2098">
        <v>14200</v>
      </c>
      <c r="E2098">
        <v>5303</v>
      </c>
      <c r="F2098">
        <v>1</v>
      </c>
      <c r="G2098">
        <v>0</v>
      </c>
      <c r="H2098">
        <v>0</v>
      </c>
      <c r="I2098" s="15">
        <v>45078</v>
      </c>
      <c r="J2098" s="11">
        <v>45078</v>
      </c>
      <c r="K2098">
        <v>5</v>
      </c>
      <c r="L2098" t="s">
        <v>247</v>
      </c>
      <c r="M2098" t="s">
        <v>39</v>
      </c>
      <c r="N2098" t="s">
        <v>18</v>
      </c>
      <c r="O2098">
        <v>14200</v>
      </c>
      <c r="P2098" t="s">
        <v>21</v>
      </c>
      <c r="Q2098">
        <v>8897</v>
      </c>
      <c r="R2098" s="16">
        <f>delivered_orders_table[[#This Row],[price]]*delivered_orders_table[[#This Row],[quantity]]</f>
        <v>14200</v>
      </c>
      <c r="V2098">
        <v>25488</v>
      </c>
    </row>
    <row r="2099" spans="1:22" hidden="1" x14ac:dyDescent="0.3">
      <c r="A2099">
        <v>41887353</v>
      </c>
      <c r="B2099">
        <v>877572</v>
      </c>
      <c r="C2099">
        <v>383785</v>
      </c>
      <c r="D2099">
        <v>3563</v>
      </c>
      <c r="E2099">
        <v>5303</v>
      </c>
      <c r="F2099">
        <v>2</v>
      </c>
      <c r="G2099">
        <v>0</v>
      </c>
      <c r="H2099">
        <v>0</v>
      </c>
      <c r="I2099" s="15">
        <v>45083</v>
      </c>
      <c r="J2099" s="11">
        <v>45083</v>
      </c>
      <c r="K2099">
        <v>4</v>
      </c>
      <c r="L2099" t="s">
        <v>463</v>
      </c>
      <c r="M2099" t="s">
        <v>39</v>
      </c>
      <c r="N2099" t="s">
        <v>16</v>
      </c>
      <c r="O2099">
        <v>7126</v>
      </c>
      <c r="P2099" t="s">
        <v>23</v>
      </c>
      <c r="Q2099">
        <v>-3480</v>
      </c>
      <c r="R2099" s="16">
        <f>delivered_orders_table[[#This Row],[price]]*delivered_orders_table[[#This Row],[quantity]]</f>
        <v>7126</v>
      </c>
      <c r="V2099">
        <v>30598</v>
      </c>
    </row>
    <row r="2100" spans="1:22" hidden="1" x14ac:dyDescent="0.3">
      <c r="A2100">
        <v>23554707</v>
      </c>
      <c r="B2100">
        <v>877572</v>
      </c>
      <c r="C2100">
        <v>600773</v>
      </c>
      <c r="D2100">
        <v>15805</v>
      </c>
      <c r="E2100">
        <v>5303</v>
      </c>
      <c r="F2100">
        <v>2</v>
      </c>
      <c r="G2100">
        <v>0</v>
      </c>
      <c r="H2100">
        <v>0</v>
      </c>
      <c r="I2100" s="15">
        <v>45093</v>
      </c>
      <c r="J2100" s="11">
        <v>45093</v>
      </c>
      <c r="K2100">
        <v>6</v>
      </c>
      <c r="L2100" t="s">
        <v>159</v>
      </c>
      <c r="M2100" t="s">
        <v>39</v>
      </c>
      <c r="N2100" t="s">
        <v>18</v>
      </c>
      <c r="O2100">
        <v>31610</v>
      </c>
      <c r="P2100" t="s">
        <v>20</v>
      </c>
      <c r="Q2100">
        <v>21004</v>
      </c>
      <c r="R2100" s="16">
        <f>delivered_orders_table[[#This Row],[price]]*delivered_orders_table[[#This Row],[quantity]]</f>
        <v>31610</v>
      </c>
      <c r="V2100">
        <v>11093</v>
      </c>
    </row>
    <row r="2101" spans="1:22" hidden="1" x14ac:dyDescent="0.3">
      <c r="A2101">
        <v>30614492</v>
      </c>
      <c r="B2101">
        <v>877572</v>
      </c>
      <c r="C2101">
        <v>923222</v>
      </c>
      <c r="D2101">
        <v>19317</v>
      </c>
      <c r="E2101">
        <v>5303</v>
      </c>
      <c r="F2101">
        <v>3</v>
      </c>
      <c r="G2101">
        <v>0</v>
      </c>
      <c r="H2101">
        <v>0</v>
      </c>
      <c r="I2101" s="15">
        <v>45099</v>
      </c>
      <c r="J2101" s="11">
        <v>45099</v>
      </c>
      <c r="K2101">
        <v>1</v>
      </c>
      <c r="L2101" t="s">
        <v>122</v>
      </c>
      <c r="M2101" t="s">
        <v>39</v>
      </c>
      <c r="N2101" t="s">
        <v>152</v>
      </c>
      <c r="O2101">
        <v>57951</v>
      </c>
      <c r="P2101" t="s">
        <v>24</v>
      </c>
      <c r="Q2101">
        <v>42042</v>
      </c>
      <c r="R2101" s="16">
        <f>delivered_orders_table[[#This Row],[price]]*delivered_orders_table[[#This Row],[quantity]]</f>
        <v>57951</v>
      </c>
      <c r="V2101">
        <v>7035</v>
      </c>
    </row>
    <row r="2102" spans="1:22" hidden="1" x14ac:dyDescent="0.3">
      <c r="A2102">
        <v>56533974</v>
      </c>
      <c r="B2102">
        <v>877572</v>
      </c>
      <c r="C2102">
        <v>713742</v>
      </c>
      <c r="D2102">
        <v>9910</v>
      </c>
      <c r="E2102">
        <v>5303</v>
      </c>
      <c r="F2102">
        <v>2</v>
      </c>
      <c r="G2102">
        <v>1982</v>
      </c>
      <c r="H2102">
        <v>10</v>
      </c>
      <c r="I2102" s="15">
        <v>45092</v>
      </c>
      <c r="J2102" s="11">
        <v>45092</v>
      </c>
      <c r="K2102">
        <v>5</v>
      </c>
      <c r="L2102" t="s">
        <v>257</v>
      </c>
      <c r="M2102" t="s">
        <v>39</v>
      </c>
      <c r="N2102" t="s">
        <v>15</v>
      </c>
      <c r="O2102">
        <v>17838</v>
      </c>
      <c r="P2102" t="s">
        <v>21</v>
      </c>
      <c r="Q2102">
        <v>7232</v>
      </c>
      <c r="R2102" s="16">
        <f>delivered_orders_table[[#This Row],[price]]*delivered_orders_table[[#This Row],[quantity]]</f>
        <v>19820</v>
      </c>
      <c r="V2102">
        <v>17435</v>
      </c>
    </row>
    <row r="2103" spans="1:22" hidden="1" x14ac:dyDescent="0.3">
      <c r="A2103">
        <v>28767690</v>
      </c>
      <c r="B2103">
        <v>877572</v>
      </c>
      <c r="C2103">
        <v>349644</v>
      </c>
      <c r="D2103">
        <v>2913</v>
      </c>
      <c r="E2103">
        <v>5303</v>
      </c>
      <c r="F2103">
        <v>1</v>
      </c>
      <c r="G2103">
        <v>0</v>
      </c>
      <c r="H2103">
        <v>0</v>
      </c>
      <c r="I2103" s="15">
        <v>45091</v>
      </c>
      <c r="J2103" s="11">
        <v>45091</v>
      </c>
      <c r="K2103">
        <v>1</v>
      </c>
      <c r="L2103" t="s">
        <v>246</v>
      </c>
      <c r="M2103" t="s">
        <v>39</v>
      </c>
      <c r="N2103" t="s">
        <v>18</v>
      </c>
      <c r="O2103">
        <v>2913</v>
      </c>
      <c r="P2103" t="s">
        <v>23</v>
      </c>
      <c r="Q2103">
        <v>-2390</v>
      </c>
      <c r="R2103" s="16">
        <f>delivered_orders_table[[#This Row],[price]]*delivered_orders_table[[#This Row],[quantity]]</f>
        <v>2913</v>
      </c>
      <c r="V2103">
        <v>27942</v>
      </c>
    </row>
    <row r="2104" spans="1:22" hidden="1" x14ac:dyDescent="0.3">
      <c r="A2104">
        <v>48468887</v>
      </c>
      <c r="B2104">
        <v>334053</v>
      </c>
      <c r="C2104">
        <v>465953</v>
      </c>
      <c r="D2104">
        <v>7185</v>
      </c>
      <c r="E2104">
        <v>6716</v>
      </c>
      <c r="F2104">
        <v>1</v>
      </c>
      <c r="G2104">
        <v>359.25</v>
      </c>
      <c r="H2104">
        <v>5</v>
      </c>
      <c r="I2104" s="15">
        <v>45102</v>
      </c>
      <c r="J2104" s="11">
        <v>45102</v>
      </c>
      <c r="K2104">
        <v>3</v>
      </c>
      <c r="L2104" t="s">
        <v>172</v>
      </c>
      <c r="M2104" t="s">
        <v>39</v>
      </c>
      <c r="N2104" t="s">
        <v>15</v>
      </c>
      <c r="O2104">
        <v>6825.75</v>
      </c>
      <c r="P2104" t="s">
        <v>20</v>
      </c>
      <c r="Q2104">
        <v>109.75</v>
      </c>
      <c r="R2104" s="16">
        <f>delivered_orders_table[[#This Row],[price]]*delivered_orders_table[[#This Row],[quantity]]</f>
        <v>7185</v>
      </c>
      <c r="V2104">
        <v>11844</v>
      </c>
    </row>
    <row r="2105" spans="1:22" hidden="1" x14ac:dyDescent="0.3">
      <c r="A2105">
        <v>49034245</v>
      </c>
      <c r="B2105">
        <v>334053</v>
      </c>
      <c r="C2105">
        <v>735239</v>
      </c>
      <c r="D2105">
        <v>17807</v>
      </c>
      <c r="E2105">
        <v>6716</v>
      </c>
      <c r="F2105">
        <v>1</v>
      </c>
      <c r="G2105">
        <v>0</v>
      </c>
      <c r="H2105">
        <v>0</v>
      </c>
      <c r="I2105" s="15">
        <v>45088</v>
      </c>
      <c r="J2105" s="11">
        <v>45088</v>
      </c>
      <c r="K2105">
        <v>5</v>
      </c>
      <c r="L2105" t="s">
        <v>464</v>
      </c>
      <c r="M2105" t="s">
        <v>39</v>
      </c>
      <c r="N2105" t="s">
        <v>16</v>
      </c>
      <c r="O2105">
        <v>17807</v>
      </c>
      <c r="P2105" t="s">
        <v>22</v>
      </c>
      <c r="Q2105">
        <v>11091</v>
      </c>
      <c r="R2105" s="16">
        <f>delivered_orders_table[[#This Row],[price]]*delivered_orders_table[[#This Row],[quantity]]</f>
        <v>17807</v>
      </c>
      <c r="V2105">
        <v>6805</v>
      </c>
    </row>
    <row r="2106" spans="1:22" hidden="1" x14ac:dyDescent="0.3">
      <c r="A2106">
        <v>97836731</v>
      </c>
      <c r="B2106">
        <v>334053</v>
      </c>
      <c r="C2106">
        <v>295841</v>
      </c>
      <c r="D2106">
        <v>8518</v>
      </c>
      <c r="E2106">
        <v>6716</v>
      </c>
      <c r="F2106">
        <v>1</v>
      </c>
      <c r="G2106">
        <v>0</v>
      </c>
      <c r="H2106">
        <v>0</v>
      </c>
      <c r="I2106" s="15">
        <v>45083</v>
      </c>
      <c r="J2106" s="11">
        <v>45083</v>
      </c>
      <c r="K2106">
        <v>7</v>
      </c>
      <c r="L2106" t="s">
        <v>256</v>
      </c>
      <c r="M2106" t="s">
        <v>39</v>
      </c>
      <c r="N2106" t="s">
        <v>17</v>
      </c>
      <c r="O2106">
        <v>8518</v>
      </c>
      <c r="P2106" t="s">
        <v>23</v>
      </c>
      <c r="Q2106">
        <v>1802</v>
      </c>
      <c r="R2106" s="16">
        <f>delivered_orders_table[[#This Row],[price]]*delivered_orders_table[[#This Row],[quantity]]</f>
        <v>8518</v>
      </c>
      <c r="V2106">
        <v>12997</v>
      </c>
    </row>
    <row r="2107" spans="1:22" hidden="1" x14ac:dyDescent="0.3">
      <c r="A2107">
        <v>62089786</v>
      </c>
      <c r="B2107">
        <v>334053</v>
      </c>
      <c r="C2107">
        <v>853484</v>
      </c>
      <c r="D2107">
        <v>7213</v>
      </c>
      <c r="E2107">
        <v>6716</v>
      </c>
      <c r="F2107">
        <v>1</v>
      </c>
      <c r="G2107">
        <v>0</v>
      </c>
      <c r="H2107">
        <v>0</v>
      </c>
      <c r="I2107" s="15">
        <v>45084</v>
      </c>
      <c r="J2107" s="11">
        <v>45084</v>
      </c>
      <c r="K2107">
        <v>2</v>
      </c>
      <c r="L2107" t="s">
        <v>359</v>
      </c>
      <c r="M2107" t="s">
        <v>39</v>
      </c>
      <c r="N2107" t="s">
        <v>152</v>
      </c>
      <c r="O2107">
        <v>7213</v>
      </c>
      <c r="P2107" t="s">
        <v>20</v>
      </c>
      <c r="Q2107">
        <v>497</v>
      </c>
      <c r="R2107" s="16">
        <f>delivered_orders_table[[#This Row],[price]]*delivered_orders_table[[#This Row],[quantity]]</f>
        <v>7213</v>
      </c>
      <c r="V2107">
        <v>14913</v>
      </c>
    </row>
    <row r="2108" spans="1:22" hidden="1" x14ac:dyDescent="0.3">
      <c r="A2108">
        <v>34019729</v>
      </c>
      <c r="B2108">
        <v>334053</v>
      </c>
      <c r="C2108">
        <v>245548</v>
      </c>
      <c r="D2108">
        <v>1691</v>
      </c>
      <c r="E2108">
        <v>6716</v>
      </c>
      <c r="F2108">
        <v>1</v>
      </c>
      <c r="G2108">
        <v>169.1</v>
      </c>
      <c r="H2108">
        <v>10</v>
      </c>
      <c r="I2108" s="15">
        <v>45073</v>
      </c>
      <c r="J2108" s="11">
        <v>45073</v>
      </c>
      <c r="K2108">
        <v>7</v>
      </c>
      <c r="L2108" t="s">
        <v>71</v>
      </c>
      <c r="M2108" t="s">
        <v>39</v>
      </c>
      <c r="N2108" t="s">
        <v>18</v>
      </c>
      <c r="O2108">
        <v>1521.9</v>
      </c>
      <c r="P2108" t="s">
        <v>21</v>
      </c>
      <c r="Q2108">
        <v>-5194.1000000000004</v>
      </c>
      <c r="R2108" s="16">
        <f>delivered_orders_table[[#This Row],[price]]*delivered_orders_table[[#This Row],[quantity]]</f>
        <v>1691</v>
      </c>
      <c r="V2108">
        <v>19980</v>
      </c>
    </row>
    <row r="2109" spans="1:22" hidden="1" x14ac:dyDescent="0.3">
      <c r="A2109">
        <v>63380520</v>
      </c>
      <c r="B2109">
        <v>334053</v>
      </c>
      <c r="C2109">
        <v>575351</v>
      </c>
      <c r="D2109">
        <v>3069</v>
      </c>
      <c r="E2109">
        <v>6716</v>
      </c>
      <c r="F2109">
        <v>1</v>
      </c>
      <c r="G2109">
        <v>0</v>
      </c>
      <c r="H2109">
        <v>0</v>
      </c>
      <c r="I2109" s="15">
        <v>45097</v>
      </c>
      <c r="J2109" s="11">
        <v>45097</v>
      </c>
      <c r="K2109">
        <v>5</v>
      </c>
      <c r="L2109" t="s">
        <v>77</v>
      </c>
      <c r="M2109" t="s">
        <v>39</v>
      </c>
      <c r="N2109" t="s">
        <v>16</v>
      </c>
      <c r="O2109">
        <v>3069</v>
      </c>
      <c r="P2109" t="s">
        <v>22</v>
      </c>
      <c r="Q2109">
        <v>-3647</v>
      </c>
      <c r="R2109" s="16">
        <f>delivered_orders_table[[#This Row],[price]]*delivered_orders_table[[#This Row],[quantity]]</f>
        <v>3069</v>
      </c>
      <c r="V2109">
        <v>16429</v>
      </c>
    </row>
    <row r="2110" spans="1:22" hidden="1" x14ac:dyDescent="0.3">
      <c r="A2110">
        <v>35111946</v>
      </c>
      <c r="B2110">
        <v>334053</v>
      </c>
      <c r="C2110">
        <v>921175</v>
      </c>
      <c r="D2110">
        <v>15269</v>
      </c>
      <c r="E2110">
        <v>6716</v>
      </c>
      <c r="F2110">
        <v>2</v>
      </c>
      <c r="G2110">
        <v>0</v>
      </c>
      <c r="H2110">
        <v>0</v>
      </c>
      <c r="I2110" s="15">
        <v>45099</v>
      </c>
      <c r="J2110" s="11">
        <v>45099</v>
      </c>
      <c r="K2110">
        <v>5</v>
      </c>
      <c r="L2110" t="s">
        <v>479</v>
      </c>
      <c r="M2110" t="s">
        <v>39</v>
      </c>
      <c r="N2110" t="s">
        <v>16</v>
      </c>
      <c r="O2110">
        <v>30538</v>
      </c>
      <c r="P2110" t="s">
        <v>21</v>
      </c>
      <c r="Q2110">
        <v>17106</v>
      </c>
      <c r="R2110" s="16">
        <f>delivered_orders_table[[#This Row],[price]]*delivered_orders_table[[#This Row],[quantity]]</f>
        <v>30538</v>
      </c>
      <c r="V2110">
        <v>34336</v>
      </c>
    </row>
    <row r="2111" spans="1:22" hidden="1" x14ac:dyDescent="0.3">
      <c r="A2111">
        <v>71411378</v>
      </c>
      <c r="B2111">
        <v>334053</v>
      </c>
      <c r="C2111">
        <v>797717</v>
      </c>
      <c r="D2111">
        <v>14518</v>
      </c>
      <c r="E2111">
        <v>6716</v>
      </c>
      <c r="F2111">
        <v>1</v>
      </c>
      <c r="G2111">
        <v>725.9</v>
      </c>
      <c r="H2111">
        <v>5</v>
      </c>
      <c r="I2111" s="15">
        <v>45103</v>
      </c>
      <c r="J2111" s="11">
        <v>45103</v>
      </c>
      <c r="K2111">
        <v>1</v>
      </c>
      <c r="L2111" t="s">
        <v>479</v>
      </c>
      <c r="M2111" t="s">
        <v>39</v>
      </c>
      <c r="N2111" t="s">
        <v>15</v>
      </c>
      <c r="O2111">
        <v>13792.1</v>
      </c>
      <c r="P2111" t="s">
        <v>22</v>
      </c>
      <c r="Q2111">
        <v>7076.1</v>
      </c>
      <c r="R2111" s="16">
        <f>delivered_orders_table[[#This Row],[price]]*delivered_orders_table[[#This Row],[quantity]]</f>
        <v>14518</v>
      </c>
      <c r="V2111">
        <v>7376</v>
      </c>
    </row>
    <row r="2112" spans="1:22" hidden="1" x14ac:dyDescent="0.3">
      <c r="A2112">
        <v>23721268</v>
      </c>
      <c r="B2112">
        <v>334053</v>
      </c>
      <c r="C2112">
        <v>992170</v>
      </c>
      <c r="D2112">
        <v>15092</v>
      </c>
      <c r="E2112">
        <v>6716</v>
      </c>
      <c r="F2112">
        <v>1</v>
      </c>
      <c r="G2112">
        <v>2263.8000000000002</v>
      </c>
      <c r="H2112">
        <v>15</v>
      </c>
      <c r="I2112" s="15">
        <v>45076</v>
      </c>
      <c r="J2112" s="11">
        <v>45076</v>
      </c>
      <c r="K2112">
        <v>6</v>
      </c>
      <c r="L2112" t="s">
        <v>192</v>
      </c>
      <c r="M2112" t="s">
        <v>39</v>
      </c>
      <c r="N2112" t="s">
        <v>16</v>
      </c>
      <c r="O2112">
        <v>12828.2</v>
      </c>
      <c r="P2112" t="s">
        <v>21</v>
      </c>
      <c r="Q2112">
        <v>6112.2</v>
      </c>
      <c r="R2112" s="16">
        <f>delivered_orders_table[[#This Row],[price]]*delivered_orders_table[[#This Row],[quantity]]</f>
        <v>15092</v>
      </c>
      <c r="V2112">
        <v>12916</v>
      </c>
    </row>
    <row r="2113" spans="1:22" hidden="1" x14ac:dyDescent="0.3">
      <c r="A2113">
        <v>19369589</v>
      </c>
      <c r="B2113">
        <v>388389</v>
      </c>
      <c r="C2113">
        <v>835388</v>
      </c>
      <c r="D2113">
        <v>16922</v>
      </c>
      <c r="E2113">
        <v>1807</v>
      </c>
      <c r="F2113">
        <v>2</v>
      </c>
      <c r="G2113">
        <v>0</v>
      </c>
      <c r="H2113">
        <v>0</v>
      </c>
      <c r="I2113" s="15">
        <v>45080</v>
      </c>
      <c r="J2113" s="11">
        <v>45080</v>
      </c>
      <c r="K2113">
        <v>1</v>
      </c>
      <c r="L2113" t="s">
        <v>330</v>
      </c>
      <c r="M2113" t="s">
        <v>39</v>
      </c>
      <c r="N2113" t="s">
        <v>15</v>
      </c>
      <c r="O2113">
        <v>33844</v>
      </c>
      <c r="P2113" t="s">
        <v>23</v>
      </c>
      <c r="Q2113">
        <v>30230</v>
      </c>
      <c r="R2113" s="16">
        <f>delivered_orders_table[[#This Row],[price]]*delivered_orders_table[[#This Row],[quantity]]</f>
        <v>33844</v>
      </c>
      <c r="V2113">
        <v>9822</v>
      </c>
    </row>
    <row r="2114" spans="1:22" hidden="1" x14ac:dyDescent="0.3">
      <c r="A2114">
        <v>23396125</v>
      </c>
      <c r="B2114">
        <v>388389</v>
      </c>
      <c r="C2114">
        <v>475871</v>
      </c>
      <c r="D2114">
        <v>13536</v>
      </c>
      <c r="E2114">
        <v>1807</v>
      </c>
      <c r="F2114">
        <v>1</v>
      </c>
      <c r="G2114">
        <v>0</v>
      </c>
      <c r="H2114">
        <v>0</v>
      </c>
      <c r="I2114" s="15">
        <v>45101</v>
      </c>
      <c r="J2114" s="11">
        <v>45101</v>
      </c>
      <c r="K2114">
        <v>2</v>
      </c>
      <c r="L2114" t="s">
        <v>513</v>
      </c>
      <c r="M2114" t="s">
        <v>39</v>
      </c>
      <c r="N2114" t="s">
        <v>15</v>
      </c>
      <c r="O2114">
        <v>13536</v>
      </c>
      <c r="P2114" t="s">
        <v>23</v>
      </c>
      <c r="Q2114">
        <v>11729</v>
      </c>
      <c r="R2114" s="16">
        <f>delivered_orders_table[[#This Row],[price]]*delivered_orders_table[[#This Row],[quantity]]</f>
        <v>13536</v>
      </c>
      <c r="V2114">
        <v>2191</v>
      </c>
    </row>
    <row r="2115" spans="1:22" hidden="1" x14ac:dyDescent="0.3">
      <c r="A2115">
        <v>71304112</v>
      </c>
      <c r="B2115">
        <v>388389</v>
      </c>
      <c r="C2115">
        <v>432873</v>
      </c>
      <c r="D2115">
        <v>5779</v>
      </c>
      <c r="E2115">
        <v>1807</v>
      </c>
      <c r="F2115">
        <v>1</v>
      </c>
      <c r="G2115">
        <v>0</v>
      </c>
      <c r="H2115">
        <v>0</v>
      </c>
      <c r="I2115" s="15">
        <v>45080</v>
      </c>
      <c r="J2115" s="11">
        <v>45080</v>
      </c>
      <c r="K2115">
        <v>2</v>
      </c>
      <c r="L2115" t="s">
        <v>192</v>
      </c>
      <c r="M2115" t="s">
        <v>39</v>
      </c>
      <c r="N2115" t="s">
        <v>15</v>
      </c>
      <c r="O2115">
        <v>5779</v>
      </c>
      <c r="P2115" t="s">
        <v>23</v>
      </c>
      <c r="Q2115">
        <v>3972</v>
      </c>
      <c r="R2115" s="16">
        <f>delivered_orders_table[[#This Row],[price]]*delivered_orders_table[[#This Row],[quantity]]</f>
        <v>5779</v>
      </c>
      <c r="V2115">
        <v>7449</v>
      </c>
    </row>
    <row r="2116" spans="1:22" hidden="1" x14ac:dyDescent="0.3">
      <c r="A2116">
        <v>16136213</v>
      </c>
      <c r="B2116">
        <v>388389</v>
      </c>
      <c r="C2116">
        <v>552497</v>
      </c>
      <c r="D2116">
        <v>15033</v>
      </c>
      <c r="E2116">
        <v>1807</v>
      </c>
      <c r="F2116">
        <v>1</v>
      </c>
      <c r="G2116">
        <v>3006.6</v>
      </c>
      <c r="H2116">
        <v>20</v>
      </c>
      <c r="I2116" s="15">
        <v>45088</v>
      </c>
      <c r="J2116" s="11">
        <v>45088</v>
      </c>
      <c r="K2116">
        <v>3</v>
      </c>
      <c r="L2116" t="s">
        <v>245</v>
      </c>
      <c r="M2116" t="s">
        <v>39</v>
      </c>
      <c r="N2116" t="s">
        <v>15</v>
      </c>
      <c r="O2116">
        <v>12026.4</v>
      </c>
      <c r="P2116" t="s">
        <v>23</v>
      </c>
      <c r="Q2116">
        <v>10219.4</v>
      </c>
      <c r="R2116" s="16">
        <f>delivered_orders_table[[#This Row],[price]]*delivered_orders_table[[#This Row],[quantity]]</f>
        <v>15033</v>
      </c>
      <c r="V2116">
        <v>34390</v>
      </c>
    </row>
    <row r="2117" spans="1:22" hidden="1" x14ac:dyDescent="0.3">
      <c r="A2117">
        <v>23785264</v>
      </c>
      <c r="B2117">
        <v>388389</v>
      </c>
      <c r="C2117">
        <v>971153</v>
      </c>
      <c r="D2117">
        <v>17073</v>
      </c>
      <c r="E2117">
        <v>1807</v>
      </c>
      <c r="F2117">
        <v>1</v>
      </c>
      <c r="G2117">
        <v>3414.6</v>
      </c>
      <c r="H2117">
        <v>20</v>
      </c>
      <c r="I2117" s="15">
        <v>45083</v>
      </c>
      <c r="J2117" s="11">
        <v>45083</v>
      </c>
      <c r="K2117">
        <v>3</v>
      </c>
      <c r="L2117" t="s">
        <v>359</v>
      </c>
      <c r="M2117" t="s">
        <v>39</v>
      </c>
      <c r="N2117" t="s">
        <v>16</v>
      </c>
      <c r="O2117">
        <v>13658.4</v>
      </c>
      <c r="P2117" t="s">
        <v>20</v>
      </c>
      <c r="Q2117">
        <v>11851.4</v>
      </c>
      <c r="R2117" s="16">
        <f>delivered_orders_table[[#This Row],[price]]*delivered_orders_table[[#This Row],[quantity]]</f>
        <v>17073</v>
      </c>
      <c r="V2117">
        <v>8382</v>
      </c>
    </row>
    <row r="2118" spans="1:22" hidden="1" x14ac:dyDescent="0.3">
      <c r="A2118">
        <v>42472381</v>
      </c>
      <c r="B2118">
        <v>388389</v>
      </c>
      <c r="C2118">
        <v>208739</v>
      </c>
      <c r="D2118">
        <v>4889</v>
      </c>
      <c r="E2118">
        <v>1807</v>
      </c>
      <c r="F2118">
        <v>2</v>
      </c>
      <c r="G2118">
        <v>0</v>
      </c>
      <c r="H2118">
        <v>0</v>
      </c>
      <c r="I2118" s="15">
        <v>45095</v>
      </c>
      <c r="J2118" s="11">
        <v>45095</v>
      </c>
      <c r="K2118">
        <v>5</v>
      </c>
      <c r="L2118" t="s">
        <v>122</v>
      </c>
      <c r="M2118" t="s">
        <v>39</v>
      </c>
      <c r="N2118" t="s">
        <v>15</v>
      </c>
      <c r="O2118">
        <v>9778</v>
      </c>
      <c r="P2118" t="s">
        <v>22</v>
      </c>
      <c r="Q2118">
        <v>6164</v>
      </c>
      <c r="R2118" s="16">
        <f>delivered_orders_table[[#This Row],[price]]*delivered_orders_table[[#This Row],[quantity]]</f>
        <v>9778</v>
      </c>
      <c r="V2118">
        <v>12637</v>
      </c>
    </row>
    <row r="2119" spans="1:22" hidden="1" x14ac:dyDescent="0.3">
      <c r="A2119">
        <v>61799600</v>
      </c>
      <c r="B2119">
        <v>388389</v>
      </c>
      <c r="C2119">
        <v>514164</v>
      </c>
      <c r="D2119">
        <v>19482</v>
      </c>
      <c r="E2119">
        <v>1807</v>
      </c>
      <c r="F2119">
        <v>2</v>
      </c>
      <c r="G2119">
        <v>0</v>
      </c>
      <c r="H2119">
        <v>0</v>
      </c>
      <c r="I2119" s="15">
        <v>45101</v>
      </c>
      <c r="J2119" s="11">
        <v>45101</v>
      </c>
      <c r="K2119">
        <v>2</v>
      </c>
      <c r="L2119" t="s">
        <v>513</v>
      </c>
      <c r="M2119" t="s">
        <v>39</v>
      </c>
      <c r="N2119" t="s">
        <v>16</v>
      </c>
      <c r="O2119">
        <v>38964</v>
      </c>
      <c r="P2119" t="s">
        <v>24</v>
      </c>
      <c r="Q2119">
        <v>35350</v>
      </c>
      <c r="R2119" s="16">
        <f>delivered_orders_table[[#This Row],[price]]*delivered_orders_table[[#This Row],[quantity]]</f>
        <v>38964</v>
      </c>
      <c r="V2119">
        <v>19923</v>
      </c>
    </row>
    <row r="2120" spans="1:22" hidden="1" x14ac:dyDescent="0.3">
      <c r="A2120">
        <v>39962391</v>
      </c>
      <c r="B2120">
        <v>388389</v>
      </c>
      <c r="C2120">
        <v>962427</v>
      </c>
      <c r="D2120">
        <v>4375</v>
      </c>
      <c r="E2120">
        <v>1807</v>
      </c>
      <c r="F2120">
        <v>1</v>
      </c>
      <c r="G2120">
        <v>218.75</v>
      </c>
      <c r="H2120">
        <v>5</v>
      </c>
      <c r="I2120" s="15">
        <v>45074</v>
      </c>
      <c r="J2120" s="11">
        <v>45074</v>
      </c>
      <c r="K2120">
        <v>4</v>
      </c>
      <c r="L2120" t="s">
        <v>66</v>
      </c>
      <c r="M2120" t="s">
        <v>39</v>
      </c>
      <c r="N2120" t="s">
        <v>17</v>
      </c>
      <c r="O2120">
        <v>4156.25</v>
      </c>
      <c r="P2120" t="s">
        <v>20</v>
      </c>
      <c r="Q2120">
        <v>2349.25</v>
      </c>
      <c r="R2120" s="16">
        <f>delivered_orders_table[[#This Row],[price]]*delivered_orders_table[[#This Row],[quantity]]</f>
        <v>4375</v>
      </c>
      <c r="V2120">
        <v>2634</v>
      </c>
    </row>
    <row r="2121" spans="1:22" hidden="1" x14ac:dyDescent="0.3">
      <c r="A2121">
        <v>18873816</v>
      </c>
      <c r="B2121">
        <v>388389</v>
      </c>
      <c r="C2121">
        <v>465617</v>
      </c>
      <c r="D2121">
        <v>9457</v>
      </c>
      <c r="E2121">
        <v>1807</v>
      </c>
      <c r="F2121">
        <v>3</v>
      </c>
      <c r="G2121">
        <v>2837.1</v>
      </c>
      <c r="H2121">
        <v>10</v>
      </c>
      <c r="I2121" s="15">
        <v>45089</v>
      </c>
      <c r="J2121" s="11">
        <v>45089</v>
      </c>
      <c r="K2121">
        <v>4</v>
      </c>
      <c r="L2121" t="s">
        <v>464</v>
      </c>
      <c r="M2121" t="s">
        <v>39</v>
      </c>
      <c r="N2121" t="s">
        <v>18</v>
      </c>
      <c r="O2121">
        <v>25533.9</v>
      </c>
      <c r="P2121" t="s">
        <v>23</v>
      </c>
      <c r="Q2121">
        <v>20112.900000000001</v>
      </c>
      <c r="R2121" s="16">
        <f>delivered_orders_table[[#This Row],[price]]*delivered_orders_table[[#This Row],[quantity]]</f>
        <v>28371</v>
      </c>
      <c r="V2121">
        <v>10254</v>
      </c>
    </row>
    <row r="2122" spans="1:22" hidden="1" x14ac:dyDescent="0.3">
      <c r="A2122">
        <v>32599227</v>
      </c>
      <c r="B2122">
        <v>388389</v>
      </c>
      <c r="C2122">
        <v>705719</v>
      </c>
      <c r="D2122">
        <v>7615</v>
      </c>
      <c r="E2122">
        <v>1807</v>
      </c>
      <c r="F2122">
        <v>2</v>
      </c>
      <c r="G2122">
        <v>0</v>
      </c>
      <c r="H2122">
        <v>0</v>
      </c>
      <c r="I2122" s="15">
        <v>45096</v>
      </c>
      <c r="J2122" s="11">
        <v>45096</v>
      </c>
      <c r="K2122">
        <v>1</v>
      </c>
      <c r="L2122" t="s">
        <v>257</v>
      </c>
      <c r="M2122" t="s">
        <v>39</v>
      </c>
      <c r="N2122" t="s">
        <v>15</v>
      </c>
      <c r="O2122">
        <v>15230</v>
      </c>
      <c r="P2122" t="s">
        <v>20</v>
      </c>
      <c r="Q2122">
        <v>11616</v>
      </c>
      <c r="R2122" s="16">
        <f>delivered_orders_table[[#This Row],[price]]*delivered_orders_table[[#This Row],[quantity]]</f>
        <v>15230</v>
      </c>
      <c r="V2122">
        <v>28748</v>
      </c>
    </row>
    <row r="2123" spans="1:22" hidden="1" x14ac:dyDescent="0.3">
      <c r="A2123">
        <v>63401206</v>
      </c>
      <c r="B2123">
        <v>356787</v>
      </c>
      <c r="C2123">
        <v>761671</v>
      </c>
      <c r="D2123">
        <v>1601</v>
      </c>
      <c r="E2123">
        <v>6320</v>
      </c>
      <c r="F2123">
        <v>2</v>
      </c>
      <c r="G2123">
        <v>0</v>
      </c>
      <c r="H2123">
        <v>0</v>
      </c>
      <c r="I2123" s="15">
        <v>45103</v>
      </c>
      <c r="J2123" s="11">
        <v>45103</v>
      </c>
      <c r="K2123">
        <v>4</v>
      </c>
      <c r="L2123" t="s">
        <v>415</v>
      </c>
      <c r="M2123" t="s">
        <v>39</v>
      </c>
      <c r="N2123" t="s">
        <v>16</v>
      </c>
      <c r="O2123">
        <v>3202</v>
      </c>
      <c r="P2123" t="s">
        <v>21</v>
      </c>
      <c r="Q2123">
        <v>-9438</v>
      </c>
      <c r="R2123" s="16">
        <f>delivered_orders_table[[#This Row],[price]]*delivered_orders_table[[#This Row],[quantity]]</f>
        <v>3202</v>
      </c>
      <c r="V2123">
        <v>5243</v>
      </c>
    </row>
    <row r="2124" spans="1:22" hidden="1" x14ac:dyDescent="0.3">
      <c r="A2124">
        <v>31154777</v>
      </c>
      <c r="B2124">
        <v>356787</v>
      </c>
      <c r="C2124">
        <v>485071</v>
      </c>
      <c r="D2124">
        <v>10218</v>
      </c>
      <c r="E2124">
        <v>6320</v>
      </c>
      <c r="F2124">
        <v>1</v>
      </c>
      <c r="G2124">
        <v>510.9</v>
      </c>
      <c r="H2124">
        <v>5</v>
      </c>
      <c r="I2124" s="15">
        <v>45078</v>
      </c>
      <c r="J2124" s="11">
        <v>45078</v>
      </c>
      <c r="K2124">
        <v>3</v>
      </c>
      <c r="L2124" t="s">
        <v>330</v>
      </c>
      <c r="M2124" t="s">
        <v>39</v>
      </c>
      <c r="N2124" t="s">
        <v>15</v>
      </c>
      <c r="O2124">
        <v>9707.1</v>
      </c>
      <c r="P2124" t="s">
        <v>23</v>
      </c>
      <c r="Q2124">
        <v>3387.1</v>
      </c>
      <c r="R2124" s="16">
        <f>delivered_orders_table[[#This Row],[price]]*delivered_orders_table[[#This Row],[quantity]]</f>
        <v>10218</v>
      </c>
      <c r="V2124">
        <v>13374</v>
      </c>
    </row>
    <row r="2125" spans="1:22" hidden="1" x14ac:dyDescent="0.3">
      <c r="A2125">
        <v>71380637</v>
      </c>
      <c r="B2125">
        <v>356787</v>
      </c>
      <c r="C2125">
        <v>545280</v>
      </c>
      <c r="D2125">
        <v>13046</v>
      </c>
      <c r="E2125">
        <v>6320</v>
      </c>
      <c r="F2125">
        <v>1</v>
      </c>
      <c r="G2125">
        <v>0</v>
      </c>
      <c r="H2125">
        <v>0</v>
      </c>
      <c r="I2125" s="15">
        <v>45087</v>
      </c>
      <c r="J2125" s="11">
        <v>45087</v>
      </c>
      <c r="K2125">
        <v>4</v>
      </c>
      <c r="L2125" t="s">
        <v>245</v>
      </c>
      <c r="M2125" t="s">
        <v>39</v>
      </c>
      <c r="N2125" t="s">
        <v>17</v>
      </c>
      <c r="O2125">
        <v>13046</v>
      </c>
      <c r="P2125" t="s">
        <v>23</v>
      </c>
      <c r="Q2125">
        <v>6726</v>
      </c>
      <c r="R2125" s="16">
        <f>delivered_orders_table[[#This Row],[price]]*delivered_orders_table[[#This Row],[quantity]]</f>
        <v>13046</v>
      </c>
      <c r="V2125">
        <v>6434</v>
      </c>
    </row>
    <row r="2126" spans="1:22" hidden="1" x14ac:dyDescent="0.3">
      <c r="A2126">
        <v>93029219</v>
      </c>
      <c r="B2126">
        <v>356787</v>
      </c>
      <c r="C2126">
        <v>749526</v>
      </c>
      <c r="D2126">
        <v>12111</v>
      </c>
      <c r="E2126">
        <v>6320</v>
      </c>
      <c r="F2126">
        <v>2</v>
      </c>
      <c r="G2126">
        <v>3633.3</v>
      </c>
      <c r="H2126">
        <v>15</v>
      </c>
      <c r="I2126" s="15">
        <v>45083</v>
      </c>
      <c r="J2126" s="11">
        <v>45083</v>
      </c>
      <c r="K2126">
        <v>5</v>
      </c>
      <c r="L2126" t="s">
        <v>389</v>
      </c>
      <c r="M2126" t="s">
        <v>39</v>
      </c>
      <c r="N2126" t="s">
        <v>17</v>
      </c>
      <c r="O2126">
        <v>20588.7</v>
      </c>
      <c r="P2126" t="s">
        <v>23</v>
      </c>
      <c r="Q2126">
        <v>7948.7</v>
      </c>
      <c r="R2126" s="16">
        <f>delivered_orders_table[[#This Row],[price]]*delivered_orders_table[[#This Row],[quantity]]</f>
        <v>24222</v>
      </c>
      <c r="V2126">
        <v>15627</v>
      </c>
    </row>
    <row r="2127" spans="1:22" hidden="1" x14ac:dyDescent="0.3">
      <c r="A2127">
        <v>10983894</v>
      </c>
      <c r="B2127">
        <v>719176</v>
      </c>
      <c r="C2127">
        <v>829057</v>
      </c>
      <c r="D2127">
        <v>18495</v>
      </c>
      <c r="E2127">
        <v>819</v>
      </c>
      <c r="F2127">
        <v>2</v>
      </c>
      <c r="G2127">
        <v>0</v>
      </c>
      <c r="H2127">
        <v>0</v>
      </c>
      <c r="I2127" s="15">
        <v>45095</v>
      </c>
      <c r="J2127" s="11">
        <v>45095</v>
      </c>
      <c r="K2127">
        <v>1</v>
      </c>
      <c r="L2127" t="s">
        <v>121</v>
      </c>
      <c r="M2127" t="s">
        <v>39</v>
      </c>
      <c r="N2127" t="s">
        <v>16</v>
      </c>
      <c r="O2127">
        <v>36990</v>
      </c>
      <c r="P2127" t="s">
        <v>22</v>
      </c>
      <c r="Q2127">
        <v>35352</v>
      </c>
      <c r="R2127" s="16">
        <f>delivered_orders_table[[#This Row],[price]]*delivered_orders_table[[#This Row],[quantity]]</f>
        <v>36990</v>
      </c>
      <c r="V2127">
        <v>9125</v>
      </c>
    </row>
    <row r="2128" spans="1:22" hidden="1" x14ac:dyDescent="0.3">
      <c r="A2128">
        <v>27457234</v>
      </c>
      <c r="B2128">
        <v>719176</v>
      </c>
      <c r="C2128">
        <v>236862</v>
      </c>
      <c r="D2128">
        <v>3778</v>
      </c>
      <c r="E2128">
        <v>819</v>
      </c>
      <c r="F2128">
        <v>2</v>
      </c>
      <c r="G2128">
        <v>755.6</v>
      </c>
      <c r="H2128">
        <v>10</v>
      </c>
      <c r="I2128" s="15">
        <v>45085</v>
      </c>
      <c r="J2128" s="11">
        <v>45085</v>
      </c>
      <c r="K2128">
        <v>4</v>
      </c>
      <c r="L2128" t="s">
        <v>390</v>
      </c>
      <c r="M2128" t="s">
        <v>39</v>
      </c>
      <c r="N2128" t="s">
        <v>18</v>
      </c>
      <c r="O2128">
        <v>6800.4</v>
      </c>
      <c r="P2128" t="s">
        <v>20</v>
      </c>
      <c r="Q2128">
        <v>5162.3999999999996</v>
      </c>
      <c r="R2128" s="16">
        <f>delivered_orders_table[[#This Row],[price]]*delivered_orders_table[[#This Row],[quantity]]</f>
        <v>7556</v>
      </c>
      <c r="V2128">
        <v>5638</v>
      </c>
    </row>
    <row r="2129" spans="1:22" hidden="1" x14ac:dyDescent="0.3">
      <c r="A2129">
        <v>76091781</v>
      </c>
      <c r="B2129">
        <v>719176</v>
      </c>
      <c r="C2129">
        <v>519939</v>
      </c>
      <c r="D2129">
        <v>8364</v>
      </c>
      <c r="E2129">
        <v>819</v>
      </c>
      <c r="F2129">
        <v>3</v>
      </c>
      <c r="G2129">
        <v>3763.8</v>
      </c>
      <c r="H2129">
        <v>15</v>
      </c>
      <c r="I2129" s="15">
        <v>45075</v>
      </c>
      <c r="J2129" s="11">
        <v>45075</v>
      </c>
      <c r="K2129">
        <v>5</v>
      </c>
      <c r="L2129" t="s">
        <v>71</v>
      </c>
      <c r="M2129" t="s">
        <v>39</v>
      </c>
      <c r="N2129" t="s">
        <v>152</v>
      </c>
      <c r="O2129">
        <v>21328.2</v>
      </c>
      <c r="P2129" t="s">
        <v>22</v>
      </c>
      <c r="Q2129">
        <v>18871.2</v>
      </c>
      <c r="R2129" s="16">
        <f>delivered_orders_table[[#This Row],[price]]*delivered_orders_table[[#This Row],[quantity]]</f>
        <v>25092</v>
      </c>
      <c r="V2129">
        <v>13970</v>
      </c>
    </row>
    <row r="2130" spans="1:22" hidden="1" x14ac:dyDescent="0.3">
      <c r="A2130">
        <v>47333618</v>
      </c>
      <c r="B2130">
        <v>719176</v>
      </c>
      <c r="C2130">
        <v>716256</v>
      </c>
      <c r="D2130">
        <v>17584</v>
      </c>
      <c r="E2130">
        <v>819</v>
      </c>
      <c r="F2130">
        <v>1</v>
      </c>
      <c r="G2130">
        <v>0</v>
      </c>
      <c r="H2130">
        <v>0</v>
      </c>
      <c r="I2130" s="15">
        <v>45104</v>
      </c>
      <c r="J2130" s="11">
        <v>45104</v>
      </c>
      <c r="K2130">
        <v>2</v>
      </c>
      <c r="L2130" t="s">
        <v>160</v>
      </c>
      <c r="M2130" t="s">
        <v>39</v>
      </c>
      <c r="N2130" t="s">
        <v>16</v>
      </c>
      <c r="O2130">
        <v>17584</v>
      </c>
      <c r="P2130" t="s">
        <v>21</v>
      </c>
      <c r="Q2130">
        <v>16765</v>
      </c>
      <c r="R2130" s="16">
        <f>delivered_orders_table[[#This Row],[price]]*delivered_orders_table[[#This Row],[quantity]]</f>
        <v>17584</v>
      </c>
      <c r="V2130">
        <v>25590</v>
      </c>
    </row>
    <row r="2131" spans="1:22" hidden="1" x14ac:dyDescent="0.3">
      <c r="A2131">
        <v>51216287</v>
      </c>
      <c r="B2131">
        <v>719176</v>
      </c>
      <c r="C2131">
        <v>591979</v>
      </c>
      <c r="D2131">
        <v>2603</v>
      </c>
      <c r="E2131">
        <v>819</v>
      </c>
      <c r="F2131">
        <v>1</v>
      </c>
      <c r="G2131">
        <v>130.15</v>
      </c>
      <c r="H2131">
        <v>5</v>
      </c>
      <c r="I2131" s="15">
        <v>45099</v>
      </c>
      <c r="J2131" s="11">
        <v>45099</v>
      </c>
      <c r="K2131">
        <v>1</v>
      </c>
      <c r="L2131" t="s">
        <v>122</v>
      </c>
      <c r="M2131" t="s">
        <v>39</v>
      </c>
      <c r="N2131" t="s">
        <v>18</v>
      </c>
      <c r="O2131">
        <v>2472.85</v>
      </c>
      <c r="P2131" t="s">
        <v>22</v>
      </c>
      <c r="Q2131">
        <v>1653.85</v>
      </c>
      <c r="R2131" s="16">
        <f>delivered_orders_table[[#This Row],[price]]*delivered_orders_table[[#This Row],[quantity]]</f>
        <v>2603</v>
      </c>
      <c r="V2131">
        <v>4261</v>
      </c>
    </row>
    <row r="2132" spans="1:22" hidden="1" x14ac:dyDescent="0.3">
      <c r="A2132">
        <v>35319707</v>
      </c>
      <c r="B2132">
        <v>719176</v>
      </c>
      <c r="C2132">
        <v>679404</v>
      </c>
      <c r="D2132">
        <v>1288</v>
      </c>
      <c r="E2132">
        <v>819</v>
      </c>
      <c r="F2132">
        <v>1</v>
      </c>
      <c r="G2132">
        <v>193.2</v>
      </c>
      <c r="H2132">
        <v>15</v>
      </c>
      <c r="I2132" s="15">
        <v>45095</v>
      </c>
      <c r="J2132" s="11">
        <v>45095</v>
      </c>
      <c r="K2132">
        <v>7</v>
      </c>
      <c r="L2132" t="s">
        <v>77</v>
      </c>
      <c r="M2132" t="s">
        <v>39</v>
      </c>
      <c r="N2132" t="s">
        <v>16</v>
      </c>
      <c r="O2132">
        <v>1094.8</v>
      </c>
      <c r="P2132" t="s">
        <v>21</v>
      </c>
      <c r="Q2132">
        <v>275.8</v>
      </c>
      <c r="R2132" s="16">
        <f>delivered_orders_table[[#This Row],[price]]*delivered_orders_table[[#This Row],[quantity]]</f>
        <v>1288</v>
      </c>
      <c r="V2132">
        <v>76380</v>
      </c>
    </row>
    <row r="2133" spans="1:22" hidden="1" x14ac:dyDescent="0.3">
      <c r="A2133">
        <v>75718640</v>
      </c>
      <c r="B2133">
        <v>719176</v>
      </c>
      <c r="C2133">
        <v>620051</v>
      </c>
      <c r="D2133">
        <v>18812</v>
      </c>
      <c r="E2133">
        <v>819</v>
      </c>
      <c r="F2133">
        <v>1</v>
      </c>
      <c r="G2133">
        <v>1881.2</v>
      </c>
      <c r="H2133">
        <v>10</v>
      </c>
      <c r="I2133" s="15">
        <v>45104</v>
      </c>
      <c r="J2133" s="11">
        <v>45104</v>
      </c>
      <c r="K2133">
        <v>2</v>
      </c>
      <c r="L2133" t="s">
        <v>160</v>
      </c>
      <c r="M2133" t="s">
        <v>39</v>
      </c>
      <c r="N2133" t="s">
        <v>15</v>
      </c>
      <c r="O2133">
        <v>16930.8</v>
      </c>
      <c r="P2133" t="s">
        <v>22</v>
      </c>
      <c r="Q2133">
        <v>16111.8</v>
      </c>
      <c r="R2133" s="16">
        <f>delivered_orders_table[[#This Row],[price]]*delivered_orders_table[[#This Row],[quantity]]</f>
        <v>18812</v>
      </c>
      <c r="V2133">
        <v>16047</v>
      </c>
    </row>
    <row r="2134" spans="1:22" hidden="1" x14ac:dyDescent="0.3">
      <c r="A2134">
        <v>81184297</v>
      </c>
      <c r="B2134">
        <v>191161</v>
      </c>
      <c r="C2134">
        <v>599194</v>
      </c>
      <c r="D2134">
        <v>10738</v>
      </c>
      <c r="E2134">
        <v>2243</v>
      </c>
      <c r="F2134">
        <v>1</v>
      </c>
      <c r="G2134">
        <v>0</v>
      </c>
      <c r="H2134">
        <v>0</v>
      </c>
      <c r="I2134" s="15">
        <v>45087</v>
      </c>
      <c r="J2134" s="11">
        <v>45087</v>
      </c>
      <c r="K2134">
        <v>1</v>
      </c>
      <c r="L2134" t="s">
        <v>389</v>
      </c>
      <c r="M2134" t="s">
        <v>39</v>
      </c>
      <c r="N2134" t="s">
        <v>18</v>
      </c>
      <c r="O2134">
        <v>10738</v>
      </c>
      <c r="P2134" t="s">
        <v>22</v>
      </c>
      <c r="Q2134">
        <v>8495</v>
      </c>
      <c r="R2134" s="16">
        <f>delivered_orders_table[[#This Row],[price]]*delivered_orders_table[[#This Row],[quantity]]</f>
        <v>10738</v>
      </c>
      <c r="V2134">
        <v>656</v>
      </c>
    </row>
    <row r="2135" spans="1:22" hidden="1" x14ac:dyDescent="0.3">
      <c r="A2135">
        <v>11889398</v>
      </c>
      <c r="B2135">
        <v>191161</v>
      </c>
      <c r="C2135">
        <v>941122</v>
      </c>
      <c r="D2135">
        <v>9699</v>
      </c>
      <c r="E2135">
        <v>2243</v>
      </c>
      <c r="F2135">
        <v>1</v>
      </c>
      <c r="G2135">
        <v>0</v>
      </c>
      <c r="H2135">
        <v>0</v>
      </c>
      <c r="I2135" s="15">
        <v>45091</v>
      </c>
      <c r="J2135" s="11">
        <v>45091</v>
      </c>
      <c r="K2135">
        <v>4</v>
      </c>
      <c r="L2135" t="s">
        <v>361</v>
      </c>
      <c r="M2135" t="s">
        <v>39</v>
      </c>
      <c r="N2135" t="s">
        <v>16</v>
      </c>
      <c r="O2135">
        <v>9699</v>
      </c>
      <c r="P2135" t="s">
        <v>21</v>
      </c>
      <c r="Q2135">
        <v>7456</v>
      </c>
      <c r="R2135" s="16">
        <f>delivered_orders_table[[#This Row],[price]]*delivered_orders_table[[#This Row],[quantity]]</f>
        <v>9699</v>
      </c>
      <c r="V2135">
        <v>529</v>
      </c>
    </row>
    <row r="2136" spans="1:22" hidden="1" x14ac:dyDescent="0.3">
      <c r="A2136">
        <v>87585294</v>
      </c>
      <c r="B2136">
        <v>191161</v>
      </c>
      <c r="C2136">
        <v>722998</v>
      </c>
      <c r="D2136">
        <v>14052</v>
      </c>
      <c r="E2136">
        <v>2243</v>
      </c>
      <c r="F2136">
        <v>1</v>
      </c>
      <c r="G2136">
        <v>2810.4</v>
      </c>
      <c r="H2136">
        <v>20</v>
      </c>
      <c r="I2136" s="15">
        <v>45075</v>
      </c>
      <c r="J2136" s="11">
        <v>45075</v>
      </c>
      <c r="K2136">
        <v>3</v>
      </c>
      <c r="L2136" t="s">
        <v>66</v>
      </c>
      <c r="M2136" t="s">
        <v>39</v>
      </c>
      <c r="N2136" t="s">
        <v>16</v>
      </c>
      <c r="O2136">
        <v>11241.6</v>
      </c>
      <c r="P2136" t="s">
        <v>21</v>
      </c>
      <c r="Q2136">
        <v>8998.6</v>
      </c>
      <c r="R2136" s="16">
        <f>delivered_orders_table[[#This Row],[price]]*delivered_orders_table[[#This Row],[quantity]]</f>
        <v>14052</v>
      </c>
      <c r="V2136">
        <v>3458</v>
      </c>
    </row>
    <row r="2137" spans="1:22" hidden="1" x14ac:dyDescent="0.3">
      <c r="A2137">
        <v>89715904</v>
      </c>
      <c r="B2137">
        <v>191161</v>
      </c>
      <c r="C2137">
        <v>336659</v>
      </c>
      <c r="D2137">
        <v>1205</v>
      </c>
      <c r="E2137">
        <v>2243</v>
      </c>
      <c r="F2137">
        <v>2</v>
      </c>
      <c r="G2137">
        <v>0</v>
      </c>
      <c r="H2137">
        <v>0</v>
      </c>
      <c r="I2137" s="15">
        <v>45084</v>
      </c>
      <c r="J2137" s="11">
        <v>45084</v>
      </c>
      <c r="K2137">
        <v>2</v>
      </c>
      <c r="L2137" t="s">
        <v>359</v>
      </c>
      <c r="M2137" t="s">
        <v>39</v>
      </c>
      <c r="N2137" t="s">
        <v>16</v>
      </c>
      <c r="O2137">
        <v>2410</v>
      </c>
      <c r="P2137" t="s">
        <v>20</v>
      </c>
      <c r="Q2137">
        <v>-2076</v>
      </c>
      <c r="R2137" s="16">
        <f>delivered_orders_table[[#This Row],[price]]*delivered_orders_table[[#This Row],[quantity]]</f>
        <v>2410</v>
      </c>
      <c r="V2137">
        <v>7969</v>
      </c>
    </row>
    <row r="2138" spans="1:22" hidden="1" x14ac:dyDescent="0.3">
      <c r="A2138">
        <v>96727439</v>
      </c>
      <c r="B2138">
        <v>191161</v>
      </c>
      <c r="C2138">
        <v>741198</v>
      </c>
      <c r="D2138">
        <v>18149</v>
      </c>
      <c r="E2138">
        <v>2243</v>
      </c>
      <c r="F2138">
        <v>1</v>
      </c>
      <c r="G2138">
        <v>0</v>
      </c>
      <c r="H2138">
        <v>0</v>
      </c>
      <c r="I2138" s="15">
        <v>45094</v>
      </c>
      <c r="J2138" s="11">
        <v>45094</v>
      </c>
      <c r="K2138">
        <v>6</v>
      </c>
      <c r="L2138" t="s">
        <v>122</v>
      </c>
      <c r="M2138" t="s">
        <v>39</v>
      </c>
      <c r="N2138" t="s">
        <v>18</v>
      </c>
      <c r="O2138">
        <v>18149</v>
      </c>
      <c r="P2138" t="s">
        <v>21</v>
      </c>
      <c r="Q2138">
        <v>15906</v>
      </c>
      <c r="R2138" s="16">
        <f>delivered_orders_table[[#This Row],[price]]*delivered_orders_table[[#This Row],[quantity]]</f>
        <v>18149</v>
      </c>
      <c r="V2138">
        <v>8266</v>
      </c>
    </row>
    <row r="2139" spans="1:22" hidden="1" x14ac:dyDescent="0.3">
      <c r="A2139">
        <v>89682313</v>
      </c>
      <c r="B2139">
        <v>191161</v>
      </c>
      <c r="C2139">
        <v>798388</v>
      </c>
      <c r="D2139">
        <v>17651</v>
      </c>
      <c r="E2139">
        <v>2243</v>
      </c>
      <c r="F2139">
        <v>2</v>
      </c>
      <c r="G2139">
        <v>0</v>
      </c>
      <c r="H2139">
        <v>0</v>
      </c>
      <c r="I2139" s="15">
        <v>45094</v>
      </c>
      <c r="J2139" s="11">
        <v>45094</v>
      </c>
      <c r="K2139">
        <v>6</v>
      </c>
      <c r="L2139" t="s">
        <v>122</v>
      </c>
      <c r="M2139" t="s">
        <v>39</v>
      </c>
      <c r="N2139" t="s">
        <v>15</v>
      </c>
      <c r="O2139">
        <v>35302</v>
      </c>
      <c r="P2139" t="s">
        <v>21</v>
      </c>
      <c r="Q2139">
        <v>30816</v>
      </c>
      <c r="R2139" s="16">
        <f>delivered_orders_table[[#This Row],[price]]*delivered_orders_table[[#This Row],[quantity]]</f>
        <v>35302</v>
      </c>
      <c r="V2139">
        <v>7430</v>
      </c>
    </row>
    <row r="2140" spans="1:22" hidden="1" x14ac:dyDescent="0.3">
      <c r="A2140">
        <v>80828710</v>
      </c>
      <c r="B2140">
        <v>191161</v>
      </c>
      <c r="C2140">
        <v>362230</v>
      </c>
      <c r="D2140">
        <v>11550</v>
      </c>
      <c r="E2140">
        <v>2243</v>
      </c>
      <c r="F2140">
        <v>4</v>
      </c>
      <c r="G2140">
        <v>2310</v>
      </c>
      <c r="H2140">
        <v>5</v>
      </c>
      <c r="I2140" s="15">
        <v>45100</v>
      </c>
      <c r="J2140" s="11">
        <v>45100</v>
      </c>
      <c r="K2140">
        <v>1</v>
      </c>
      <c r="L2140" t="s">
        <v>499</v>
      </c>
      <c r="M2140" t="s">
        <v>39</v>
      </c>
      <c r="N2140" t="s">
        <v>16</v>
      </c>
      <c r="O2140">
        <v>43890</v>
      </c>
      <c r="P2140" t="s">
        <v>21</v>
      </c>
      <c r="Q2140">
        <v>34918</v>
      </c>
      <c r="R2140" s="16">
        <f>delivered_orders_table[[#This Row],[price]]*delivered_orders_table[[#This Row],[quantity]]</f>
        <v>46200</v>
      </c>
      <c r="V2140">
        <v>16882</v>
      </c>
    </row>
    <row r="2141" spans="1:22" hidden="1" x14ac:dyDescent="0.3">
      <c r="A2141">
        <v>95655118</v>
      </c>
      <c r="B2141">
        <v>191161</v>
      </c>
      <c r="C2141">
        <v>692984</v>
      </c>
      <c r="D2141">
        <v>18033</v>
      </c>
      <c r="E2141">
        <v>2243</v>
      </c>
      <c r="F2141">
        <v>4</v>
      </c>
      <c r="G2141">
        <v>0</v>
      </c>
      <c r="H2141">
        <v>0</v>
      </c>
      <c r="I2141" s="15">
        <v>45080</v>
      </c>
      <c r="J2141" s="11">
        <v>45080</v>
      </c>
      <c r="K2141">
        <v>2</v>
      </c>
      <c r="L2141" t="s">
        <v>192</v>
      </c>
      <c r="M2141" t="s">
        <v>39</v>
      </c>
      <c r="N2141" t="s">
        <v>152</v>
      </c>
      <c r="O2141">
        <v>72132</v>
      </c>
      <c r="P2141" t="s">
        <v>23</v>
      </c>
      <c r="Q2141">
        <v>63160</v>
      </c>
      <c r="R2141" s="16">
        <f>delivered_orders_table[[#This Row],[price]]*delivered_orders_table[[#This Row],[quantity]]</f>
        <v>72132</v>
      </c>
      <c r="V2141">
        <v>7317</v>
      </c>
    </row>
    <row r="2142" spans="1:22" hidden="1" x14ac:dyDescent="0.3">
      <c r="A2142">
        <v>40620216</v>
      </c>
      <c r="B2142">
        <v>191161</v>
      </c>
      <c r="C2142">
        <v>635352</v>
      </c>
      <c r="D2142">
        <v>16747</v>
      </c>
      <c r="E2142">
        <v>2243</v>
      </c>
      <c r="F2142">
        <v>2</v>
      </c>
      <c r="G2142">
        <v>0</v>
      </c>
      <c r="H2142">
        <v>0</v>
      </c>
      <c r="I2142" s="15">
        <v>45099</v>
      </c>
      <c r="J2142" s="11">
        <v>45099</v>
      </c>
      <c r="K2142">
        <v>1</v>
      </c>
      <c r="L2142" t="s">
        <v>122</v>
      </c>
      <c r="M2142" t="s">
        <v>39</v>
      </c>
      <c r="N2142" t="s">
        <v>18</v>
      </c>
      <c r="O2142">
        <v>33494</v>
      </c>
      <c r="P2142" t="s">
        <v>23</v>
      </c>
      <c r="Q2142">
        <v>29008</v>
      </c>
      <c r="R2142" s="16">
        <f>delivered_orders_table[[#This Row],[price]]*delivered_orders_table[[#This Row],[quantity]]</f>
        <v>33494</v>
      </c>
      <c r="V2142">
        <v>16070</v>
      </c>
    </row>
    <row r="2143" spans="1:22" x14ac:dyDescent="0.3">
      <c r="A2143">
        <v>34571018</v>
      </c>
      <c r="B2143">
        <v>876646</v>
      </c>
      <c r="C2143">
        <v>420939</v>
      </c>
      <c r="D2143">
        <v>2420</v>
      </c>
      <c r="E2143">
        <v>14603</v>
      </c>
      <c r="F2143">
        <v>2</v>
      </c>
      <c r="G2143">
        <v>0</v>
      </c>
      <c r="H2143">
        <v>0</v>
      </c>
      <c r="I2143" s="15">
        <v>45083</v>
      </c>
      <c r="J2143" s="11">
        <v>45083</v>
      </c>
      <c r="K2143">
        <v>3</v>
      </c>
      <c r="L2143" t="s">
        <v>359</v>
      </c>
      <c r="M2143" t="s">
        <v>39</v>
      </c>
      <c r="N2143" t="s">
        <v>15</v>
      </c>
      <c r="O2143">
        <v>4840</v>
      </c>
      <c r="P2143" t="s">
        <v>20</v>
      </c>
      <c r="Q2143">
        <v>-24366</v>
      </c>
      <c r="R2143" s="16">
        <f>delivered_orders_table[[#This Row],[price]]*delivered_orders_table[[#This Row],[quantity]]</f>
        <v>4840</v>
      </c>
      <c r="V2143">
        <v>13500</v>
      </c>
    </row>
    <row r="2144" spans="1:22" x14ac:dyDescent="0.3">
      <c r="A2144">
        <v>96267144</v>
      </c>
      <c r="B2144">
        <v>876646</v>
      </c>
      <c r="C2144">
        <v>408535</v>
      </c>
      <c r="D2144">
        <v>19307</v>
      </c>
      <c r="E2144">
        <v>14603</v>
      </c>
      <c r="F2144">
        <v>1</v>
      </c>
      <c r="G2144">
        <v>0</v>
      </c>
      <c r="H2144">
        <v>0</v>
      </c>
      <c r="I2144" s="15">
        <v>45101</v>
      </c>
      <c r="J2144" s="11">
        <v>45101</v>
      </c>
      <c r="K2144">
        <v>6</v>
      </c>
      <c r="L2144" t="s">
        <v>415</v>
      </c>
      <c r="M2144" t="s">
        <v>39</v>
      </c>
      <c r="N2144" t="s">
        <v>15</v>
      </c>
      <c r="O2144">
        <v>19307</v>
      </c>
      <c r="P2144" t="s">
        <v>21</v>
      </c>
      <c r="Q2144">
        <v>4704</v>
      </c>
      <c r="R2144" s="16">
        <f>delivered_orders_table[[#This Row],[price]]*delivered_orders_table[[#This Row],[quantity]]</f>
        <v>19307</v>
      </c>
      <c r="V2144">
        <v>17182</v>
      </c>
    </row>
    <row r="2145" spans="1:22" x14ac:dyDescent="0.3">
      <c r="A2145">
        <v>47627490</v>
      </c>
      <c r="B2145">
        <v>876646</v>
      </c>
      <c r="C2145">
        <v>282300</v>
      </c>
      <c r="D2145">
        <v>10914</v>
      </c>
      <c r="E2145">
        <v>14603</v>
      </c>
      <c r="F2145">
        <v>1</v>
      </c>
      <c r="G2145">
        <v>545.70000000000005</v>
      </c>
      <c r="H2145">
        <v>5</v>
      </c>
      <c r="I2145" s="15">
        <v>45092</v>
      </c>
      <c r="J2145" s="11">
        <v>45092</v>
      </c>
      <c r="K2145">
        <v>1</v>
      </c>
      <c r="L2145" t="s">
        <v>464</v>
      </c>
      <c r="M2145" t="s">
        <v>39</v>
      </c>
      <c r="N2145" t="s">
        <v>15</v>
      </c>
      <c r="O2145">
        <v>10368.299999999999</v>
      </c>
      <c r="P2145" t="s">
        <v>20</v>
      </c>
      <c r="Q2145">
        <v>-4234.7</v>
      </c>
      <c r="R2145" s="16">
        <f>delivered_orders_table[[#This Row],[price]]*delivered_orders_table[[#This Row],[quantity]]</f>
        <v>10914</v>
      </c>
      <c r="V2145">
        <v>10964</v>
      </c>
    </row>
    <row r="2146" spans="1:22" x14ac:dyDescent="0.3">
      <c r="A2146">
        <v>80139805</v>
      </c>
      <c r="B2146">
        <v>876646</v>
      </c>
      <c r="C2146">
        <v>868595</v>
      </c>
      <c r="D2146">
        <v>12910</v>
      </c>
      <c r="E2146">
        <v>14603</v>
      </c>
      <c r="F2146">
        <v>1</v>
      </c>
      <c r="G2146">
        <v>0</v>
      </c>
      <c r="H2146">
        <v>0</v>
      </c>
      <c r="I2146" s="15">
        <v>45097</v>
      </c>
      <c r="J2146" s="11">
        <v>45097</v>
      </c>
      <c r="K2146">
        <v>6</v>
      </c>
      <c r="L2146" t="s">
        <v>513</v>
      </c>
      <c r="M2146" t="s">
        <v>39</v>
      </c>
      <c r="N2146" t="s">
        <v>15</v>
      </c>
      <c r="O2146">
        <v>12910</v>
      </c>
      <c r="P2146" t="s">
        <v>21</v>
      </c>
      <c r="Q2146">
        <v>-1693</v>
      </c>
      <c r="R2146" s="16">
        <f>delivered_orders_table[[#This Row],[price]]*delivered_orders_table[[#This Row],[quantity]]</f>
        <v>12910</v>
      </c>
      <c r="V2146">
        <v>13320</v>
      </c>
    </row>
    <row r="2147" spans="1:22" x14ac:dyDescent="0.3">
      <c r="A2147">
        <v>63811222</v>
      </c>
      <c r="B2147">
        <v>876646</v>
      </c>
      <c r="C2147">
        <v>784791</v>
      </c>
      <c r="D2147">
        <v>15985</v>
      </c>
      <c r="E2147">
        <v>14603</v>
      </c>
      <c r="F2147">
        <v>3</v>
      </c>
      <c r="G2147">
        <v>0</v>
      </c>
      <c r="H2147">
        <v>0</v>
      </c>
      <c r="I2147" s="15">
        <v>45093</v>
      </c>
      <c r="J2147" s="11">
        <v>45093</v>
      </c>
      <c r="K2147">
        <v>5</v>
      </c>
      <c r="L2147" t="s">
        <v>76</v>
      </c>
      <c r="M2147" t="s">
        <v>39</v>
      </c>
      <c r="N2147" t="s">
        <v>16</v>
      </c>
      <c r="O2147">
        <v>47955</v>
      </c>
      <c r="P2147" t="s">
        <v>22</v>
      </c>
      <c r="Q2147">
        <v>4146</v>
      </c>
      <c r="R2147" s="16">
        <f>delivered_orders_table[[#This Row],[price]]*delivered_orders_table[[#This Row],[quantity]]</f>
        <v>47955</v>
      </c>
      <c r="V2147">
        <v>11139</v>
      </c>
    </row>
    <row r="2148" spans="1:22" x14ac:dyDescent="0.3">
      <c r="A2148">
        <v>15910667</v>
      </c>
      <c r="B2148">
        <v>876646</v>
      </c>
      <c r="C2148">
        <v>704605</v>
      </c>
      <c r="D2148">
        <v>14935</v>
      </c>
      <c r="E2148">
        <v>14603</v>
      </c>
      <c r="F2148">
        <v>1</v>
      </c>
      <c r="G2148">
        <v>0</v>
      </c>
      <c r="H2148">
        <v>0</v>
      </c>
      <c r="I2148" s="15">
        <v>45085</v>
      </c>
      <c r="J2148" s="11">
        <v>45085</v>
      </c>
      <c r="K2148">
        <v>7</v>
      </c>
      <c r="L2148" t="s">
        <v>246</v>
      </c>
      <c r="M2148" t="s">
        <v>39</v>
      </c>
      <c r="N2148" t="s">
        <v>15</v>
      </c>
      <c r="O2148">
        <v>14935</v>
      </c>
      <c r="P2148" t="s">
        <v>20</v>
      </c>
      <c r="Q2148">
        <v>332</v>
      </c>
      <c r="R2148" s="16">
        <f>delivered_orders_table[[#This Row],[price]]*delivered_orders_table[[#This Row],[quantity]]</f>
        <v>14935</v>
      </c>
      <c r="V2148">
        <v>21950</v>
      </c>
    </row>
    <row r="2149" spans="1:22" x14ac:dyDescent="0.3">
      <c r="A2149">
        <v>59044830</v>
      </c>
      <c r="B2149">
        <v>876646</v>
      </c>
      <c r="C2149">
        <v>328074</v>
      </c>
      <c r="D2149">
        <v>15498</v>
      </c>
      <c r="E2149">
        <v>14603</v>
      </c>
      <c r="F2149">
        <v>2</v>
      </c>
      <c r="G2149">
        <v>1549.8</v>
      </c>
      <c r="H2149">
        <v>5</v>
      </c>
      <c r="I2149" s="15">
        <v>45083</v>
      </c>
      <c r="J2149" s="11">
        <v>45083</v>
      </c>
      <c r="K2149">
        <v>4</v>
      </c>
      <c r="L2149" t="s">
        <v>463</v>
      </c>
      <c r="M2149" t="s">
        <v>39</v>
      </c>
      <c r="N2149" t="s">
        <v>15</v>
      </c>
      <c r="O2149">
        <v>29446.2</v>
      </c>
      <c r="P2149" t="s">
        <v>21</v>
      </c>
      <c r="Q2149">
        <v>240.2</v>
      </c>
      <c r="R2149" s="16">
        <f>delivered_orders_table[[#This Row],[price]]*delivered_orders_table[[#This Row],[quantity]]</f>
        <v>30996</v>
      </c>
      <c r="V2149">
        <v>5554</v>
      </c>
    </row>
    <row r="2150" spans="1:22" hidden="1" x14ac:dyDescent="0.3">
      <c r="A2150">
        <v>40554079</v>
      </c>
      <c r="B2150">
        <v>126225</v>
      </c>
      <c r="C2150">
        <v>210195</v>
      </c>
      <c r="D2150">
        <v>17448</v>
      </c>
      <c r="E2150">
        <v>4833</v>
      </c>
      <c r="F2150">
        <v>1</v>
      </c>
      <c r="G2150">
        <v>0</v>
      </c>
      <c r="H2150">
        <v>0</v>
      </c>
      <c r="I2150" s="15">
        <v>45096</v>
      </c>
      <c r="J2150" s="11">
        <v>45096</v>
      </c>
      <c r="K2150">
        <v>6</v>
      </c>
      <c r="L2150" t="s">
        <v>77</v>
      </c>
      <c r="M2150" t="s">
        <v>39</v>
      </c>
      <c r="N2150" t="s">
        <v>15</v>
      </c>
      <c r="O2150">
        <v>17448</v>
      </c>
      <c r="P2150" t="s">
        <v>21</v>
      </c>
      <c r="Q2150">
        <v>12615</v>
      </c>
      <c r="R2150" s="16">
        <f>delivered_orders_table[[#This Row],[price]]*delivered_orders_table[[#This Row],[quantity]]</f>
        <v>17448</v>
      </c>
      <c r="V2150">
        <v>7419</v>
      </c>
    </row>
    <row r="2151" spans="1:22" hidden="1" x14ac:dyDescent="0.3">
      <c r="A2151">
        <v>57665946</v>
      </c>
      <c r="B2151">
        <v>126225</v>
      </c>
      <c r="C2151">
        <v>818975</v>
      </c>
      <c r="D2151">
        <v>19012</v>
      </c>
      <c r="E2151">
        <v>4833</v>
      </c>
      <c r="F2151">
        <v>2</v>
      </c>
      <c r="G2151">
        <v>0</v>
      </c>
      <c r="H2151">
        <v>0</v>
      </c>
      <c r="I2151" s="15">
        <v>45077</v>
      </c>
      <c r="J2151" s="11">
        <v>45077</v>
      </c>
      <c r="K2151">
        <v>7</v>
      </c>
      <c r="L2151" t="s">
        <v>248</v>
      </c>
      <c r="M2151" t="s">
        <v>39</v>
      </c>
      <c r="N2151" t="s">
        <v>15</v>
      </c>
      <c r="O2151">
        <v>38024</v>
      </c>
      <c r="P2151" t="s">
        <v>20</v>
      </c>
      <c r="Q2151">
        <v>28358</v>
      </c>
      <c r="R2151" s="16">
        <f>delivered_orders_table[[#This Row],[price]]*delivered_orders_table[[#This Row],[quantity]]</f>
        <v>38024</v>
      </c>
      <c r="V2151">
        <v>1640</v>
      </c>
    </row>
    <row r="2152" spans="1:22" hidden="1" x14ac:dyDescent="0.3">
      <c r="A2152">
        <v>37746963</v>
      </c>
      <c r="B2152">
        <v>126225</v>
      </c>
      <c r="C2152">
        <v>656106</v>
      </c>
      <c r="D2152">
        <v>15744</v>
      </c>
      <c r="E2152">
        <v>4833</v>
      </c>
      <c r="F2152">
        <v>1</v>
      </c>
      <c r="G2152">
        <v>787.2</v>
      </c>
      <c r="H2152">
        <v>5</v>
      </c>
      <c r="I2152" s="15">
        <v>45091</v>
      </c>
      <c r="J2152" s="11">
        <v>45091</v>
      </c>
      <c r="K2152">
        <v>3</v>
      </c>
      <c r="L2152" t="s">
        <v>470</v>
      </c>
      <c r="M2152" t="s">
        <v>39</v>
      </c>
      <c r="N2152" t="s">
        <v>15</v>
      </c>
      <c r="O2152">
        <v>14956.8</v>
      </c>
      <c r="P2152" t="s">
        <v>22</v>
      </c>
      <c r="Q2152">
        <v>10123.799999999999</v>
      </c>
      <c r="R2152" s="16">
        <f>delivered_orders_table[[#This Row],[price]]*delivered_orders_table[[#This Row],[quantity]]</f>
        <v>15744</v>
      </c>
      <c r="V2152">
        <v>9358</v>
      </c>
    </row>
    <row r="2153" spans="1:22" hidden="1" x14ac:dyDescent="0.3">
      <c r="A2153">
        <v>48261364</v>
      </c>
      <c r="B2153">
        <v>126225</v>
      </c>
      <c r="C2153">
        <v>883932</v>
      </c>
      <c r="D2153">
        <v>7847</v>
      </c>
      <c r="E2153">
        <v>4833</v>
      </c>
      <c r="F2153">
        <v>3</v>
      </c>
      <c r="G2153">
        <v>1177.05</v>
      </c>
      <c r="H2153">
        <v>5</v>
      </c>
      <c r="I2153" s="15">
        <v>45098</v>
      </c>
      <c r="J2153" s="11">
        <v>45098</v>
      </c>
      <c r="K2153">
        <v>2</v>
      </c>
      <c r="L2153" t="s">
        <v>122</v>
      </c>
      <c r="M2153" t="s">
        <v>39</v>
      </c>
      <c r="N2153" t="s">
        <v>17</v>
      </c>
      <c r="O2153">
        <v>22363.95</v>
      </c>
      <c r="P2153" t="s">
        <v>22</v>
      </c>
      <c r="Q2153">
        <v>7864.95</v>
      </c>
      <c r="R2153" s="16">
        <f>delivered_orders_table[[#This Row],[price]]*delivered_orders_table[[#This Row],[quantity]]</f>
        <v>23541</v>
      </c>
      <c r="V2153">
        <v>13450</v>
      </c>
    </row>
    <row r="2154" spans="1:22" hidden="1" x14ac:dyDescent="0.3">
      <c r="A2154">
        <v>59333294</v>
      </c>
      <c r="B2154">
        <v>126225</v>
      </c>
      <c r="C2154">
        <v>314626</v>
      </c>
      <c r="D2154">
        <v>3567</v>
      </c>
      <c r="E2154">
        <v>4833</v>
      </c>
      <c r="F2154">
        <v>1</v>
      </c>
      <c r="G2154">
        <v>0</v>
      </c>
      <c r="H2154">
        <v>0</v>
      </c>
      <c r="I2154" s="15">
        <v>45089</v>
      </c>
      <c r="J2154" s="11">
        <v>45089</v>
      </c>
      <c r="K2154">
        <v>7</v>
      </c>
      <c r="L2154" t="s">
        <v>121</v>
      </c>
      <c r="M2154" t="s">
        <v>39</v>
      </c>
      <c r="N2154" t="s">
        <v>16</v>
      </c>
      <c r="O2154">
        <v>3567</v>
      </c>
      <c r="P2154" t="s">
        <v>24</v>
      </c>
      <c r="Q2154">
        <v>-1266</v>
      </c>
      <c r="R2154" s="16">
        <f>delivered_orders_table[[#This Row],[price]]*delivered_orders_table[[#This Row],[quantity]]</f>
        <v>3567</v>
      </c>
      <c r="V2154">
        <v>56886</v>
      </c>
    </row>
    <row r="2155" spans="1:22" hidden="1" x14ac:dyDescent="0.3">
      <c r="A2155">
        <v>22240547</v>
      </c>
      <c r="B2155">
        <v>126225</v>
      </c>
      <c r="C2155">
        <v>450878</v>
      </c>
      <c r="D2155">
        <v>18594</v>
      </c>
      <c r="E2155">
        <v>4833</v>
      </c>
      <c r="F2155">
        <v>4</v>
      </c>
      <c r="G2155">
        <v>14875.2</v>
      </c>
      <c r="H2155">
        <v>20</v>
      </c>
      <c r="I2155" s="15">
        <v>45086</v>
      </c>
      <c r="J2155" s="11">
        <v>45086</v>
      </c>
      <c r="K2155">
        <v>7</v>
      </c>
      <c r="L2155" t="s">
        <v>464</v>
      </c>
      <c r="M2155" t="s">
        <v>39</v>
      </c>
      <c r="N2155" t="s">
        <v>17</v>
      </c>
      <c r="O2155">
        <v>59500.800000000003</v>
      </c>
      <c r="P2155" t="s">
        <v>24</v>
      </c>
      <c r="Q2155">
        <v>40168.800000000003</v>
      </c>
      <c r="R2155" s="16">
        <f>delivered_orders_table[[#This Row],[price]]*delivered_orders_table[[#This Row],[quantity]]</f>
        <v>74376</v>
      </c>
      <c r="V2155">
        <v>24950</v>
      </c>
    </row>
    <row r="2156" spans="1:22" hidden="1" x14ac:dyDescent="0.3">
      <c r="A2156">
        <v>22527880</v>
      </c>
      <c r="B2156">
        <v>126225</v>
      </c>
      <c r="C2156">
        <v>509030</v>
      </c>
      <c r="D2156">
        <v>9355</v>
      </c>
      <c r="E2156">
        <v>4833</v>
      </c>
      <c r="F2156">
        <v>2</v>
      </c>
      <c r="G2156">
        <v>0</v>
      </c>
      <c r="H2156">
        <v>0</v>
      </c>
      <c r="I2156" s="15">
        <v>45086</v>
      </c>
      <c r="J2156" s="11">
        <v>45086</v>
      </c>
      <c r="K2156">
        <v>4</v>
      </c>
      <c r="L2156" t="s">
        <v>256</v>
      </c>
      <c r="M2156" t="s">
        <v>39</v>
      </c>
      <c r="N2156" t="s">
        <v>15</v>
      </c>
      <c r="O2156">
        <v>18710</v>
      </c>
      <c r="P2156" t="s">
        <v>20</v>
      </c>
      <c r="Q2156">
        <v>9044</v>
      </c>
      <c r="R2156" s="16">
        <f>delivered_orders_table[[#This Row],[price]]*delivered_orders_table[[#This Row],[quantity]]</f>
        <v>18710</v>
      </c>
      <c r="V2156">
        <v>8227</v>
      </c>
    </row>
    <row r="2157" spans="1:22" hidden="1" x14ac:dyDescent="0.3">
      <c r="A2157">
        <v>60473288</v>
      </c>
      <c r="B2157">
        <v>126225</v>
      </c>
      <c r="C2157">
        <v>754718</v>
      </c>
      <c r="D2157">
        <v>18630</v>
      </c>
      <c r="E2157">
        <v>4833</v>
      </c>
      <c r="F2157">
        <v>1</v>
      </c>
      <c r="G2157">
        <v>0</v>
      </c>
      <c r="H2157">
        <v>0</v>
      </c>
      <c r="I2157" s="15">
        <v>45076</v>
      </c>
      <c r="J2157" s="11">
        <v>45076</v>
      </c>
      <c r="K2157">
        <v>7</v>
      </c>
      <c r="L2157" t="s">
        <v>247</v>
      </c>
      <c r="M2157" t="s">
        <v>39</v>
      </c>
      <c r="N2157" t="s">
        <v>18</v>
      </c>
      <c r="O2157">
        <v>18630</v>
      </c>
      <c r="P2157" t="s">
        <v>20</v>
      </c>
      <c r="Q2157">
        <v>13797</v>
      </c>
      <c r="R2157" s="16">
        <f>delivered_orders_table[[#This Row],[price]]*delivered_orders_table[[#This Row],[quantity]]</f>
        <v>18630</v>
      </c>
      <c r="V2157">
        <v>17992</v>
      </c>
    </row>
    <row r="2158" spans="1:22" hidden="1" x14ac:dyDescent="0.3">
      <c r="A2158">
        <v>18500820</v>
      </c>
      <c r="B2158">
        <v>246316</v>
      </c>
      <c r="C2158">
        <v>707122</v>
      </c>
      <c r="D2158">
        <v>10628</v>
      </c>
      <c r="E2158">
        <v>13689</v>
      </c>
      <c r="F2158">
        <v>1</v>
      </c>
      <c r="G2158">
        <v>0</v>
      </c>
      <c r="H2158">
        <v>0</v>
      </c>
      <c r="I2158" s="15">
        <v>45094</v>
      </c>
      <c r="J2158" s="11">
        <v>45094</v>
      </c>
      <c r="K2158">
        <v>3</v>
      </c>
      <c r="L2158" t="s">
        <v>257</v>
      </c>
      <c r="M2158" t="s">
        <v>39</v>
      </c>
      <c r="N2158" t="s">
        <v>18</v>
      </c>
      <c r="O2158">
        <v>10628</v>
      </c>
      <c r="P2158" t="s">
        <v>23</v>
      </c>
      <c r="Q2158">
        <v>-3061</v>
      </c>
      <c r="R2158" s="16">
        <f>delivered_orders_table[[#This Row],[price]]*delivered_orders_table[[#This Row],[quantity]]</f>
        <v>10628</v>
      </c>
      <c r="V2158">
        <v>11503</v>
      </c>
    </row>
    <row r="2159" spans="1:22" hidden="1" x14ac:dyDescent="0.3">
      <c r="A2159">
        <v>67891237</v>
      </c>
      <c r="B2159">
        <v>246316</v>
      </c>
      <c r="C2159">
        <v>660030</v>
      </c>
      <c r="D2159">
        <v>13751</v>
      </c>
      <c r="E2159">
        <v>13689</v>
      </c>
      <c r="F2159">
        <v>1</v>
      </c>
      <c r="G2159">
        <v>687.55</v>
      </c>
      <c r="H2159">
        <v>5</v>
      </c>
      <c r="I2159" s="15">
        <v>45104</v>
      </c>
      <c r="J2159" s="11">
        <v>45104</v>
      </c>
      <c r="K2159">
        <v>1</v>
      </c>
      <c r="L2159" t="s">
        <v>172</v>
      </c>
      <c r="M2159" t="s">
        <v>39</v>
      </c>
      <c r="N2159" t="s">
        <v>16</v>
      </c>
      <c r="O2159">
        <v>13063.45</v>
      </c>
      <c r="P2159" t="s">
        <v>21</v>
      </c>
      <c r="Q2159">
        <v>-625.54999999999995</v>
      </c>
      <c r="R2159" s="16">
        <f>delivered_orders_table[[#This Row],[price]]*delivered_orders_table[[#This Row],[quantity]]</f>
        <v>13751</v>
      </c>
      <c r="V2159">
        <v>10630</v>
      </c>
    </row>
    <row r="2160" spans="1:22" hidden="1" x14ac:dyDescent="0.3">
      <c r="A2160">
        <v>51273379</v>
      </c>
      <c r="B2160">
        <v>246316</v>
      </c>
      <c r="C2160">
        <v>977407</v>
      </c>
      <c r="D2160">
        <v>4400</v>
      </c>
      <c r="E2160">
        <v>13689</v>
      </c>
      <c r="F2160">
        <v>1</v>
      </c>
      <c r="G2160">
        <v>0</v>
      </c>
      <c r="H2160">
        <v>0</v>
      </c>
      <c r="I2160" s="15">
        <v>45084</v>
      </c>
      <c r="J2160" s="11">
        <v>45084</v>
      </c>
      <c r="K2160">
        <v>5</v>
      </c>
      <c r="L2160" t="s">
        <v>390</v>
      </c>
      <c r="M2160" t="s">
        <v>39</v>
      </c>
      <c r="N2160" t="s">
        <v>16</v>
      </c>
      <c r="O2160">
        <v>4400</v>
      </c>
      <c r="P2160" t="s">
        <v>21</v>
      </c>
      <c r="Q2160">
        <v>-9289</v>
      </c>
      <c r="R2160" s="16">
        <f>delivered_orders_table[[#This Row],[price]]*delivered_orders_table[[#This Row],[quantity]]</f>
        <v>4400</v>
      </c>
      <c r="V2160">
        <v>39170</v>
      </c>
    </row>
    <row r="2161" spans="1:22" hidden="1" x14ac:dyDescent="0.3">
      <c r="A2161">
        <v>44795538</v>
      </c>
      <c r="B2161">
        <v>246316</v>
      </c>
      <c r="C2161">
        <v>710511</v>
      </c>
      <c r="D2161">
        <v>8448</v>
      </c>
      <c r="E2161">
        <v>13689</v>
      </c>
      <c r="F2161">
        <v>1</v>
      </c>
      <c r="G2161">
        <v>422.4</v>
      </c>
      <c r="H2161">
        <v>5</v>
      </c>
      <c r="I2161" s="15">
        <v>45088</v>
      </c>
      <c r="J2161" s="11">
        <v>45088</v>
      </c>
      <c r="K2161">
        <v>6</v>
      </c>
      <c r="L2161" t="s">
        <v>470</v>
      </c>
      <c r="M2161" t="s">
        <v>39</v>
      </c>
      <c r="N2161" t="s">
        <v>15</v>
      </c>
      <c r="O2161">
        <v>8025.6</v>
      </c>
      <c r="P2161" t="s">
        <v>20</v>
      </c>
      <c r="Q2161">
        <v>-5663.4</v>
      </c>
      <c r="R2161" s="16">
        <f>delivered_orders_table[[#This Row],[price]]*delivered_orders_table[[#This Row],[quantity]]</f>
        <v>8448</v>
      </c>
      <c r="V2161">
        <v>12685</v>
      </c>
    </row>
    <row r="2162" spans="1:22" hidden="1" x14ac:dyDescent="0.3">
      <c r="A2162">
        <v>63635785</v>
      </c>
      <c r="B2162">
        <v>246316</v>
      </c>
      <c r="C2162">
        <v>759713</v>
      </c>
      <c r="D2162">
        <v>13371</v>
      </c>
      <c r="E2162">
        <v>13689</v>
      </c>
      <c r="F2162">
        <v>3</v>
      </c>
      <c r="G2162">
        <v>4011.3</v>
      </c>
      <c r="H2162">
        <v>10</v>
      </c>
      <c r="I2162" s="15">
        <v>45084</v>
      </c>
      <c r="J2162" s="11">
        <v>45084</v>
      </c>
      <c r="K2162">
        <v>6</v>
      </c>
      <c r="L2162" t="s">
        <v>256</v>
      </c>
      <c r="M2162" t="s">
        <v>39</v>
      </c>
      <c r="N2162" t="s">
        <v>15</v>
      </c>
      <c r="O2162">
        <v>36101.699999999997</v>
      </c>
      <c r="P2162" t="s">
        <v>20</v>
      </c>
      <c r="Q2162">
        <v>-4965.3</v>
      </c>
      <c r="R2162" s="16">
        <f>delivered_orders_table[[#This Row],[price]]*delivered_orders_table[[#This Row],[quantity]]</f>
        <v>40113</v>
      </c>
      <c r="V2162">
        <v>15042</v>
      </c>
    </row>
    <row r="2163" spans="1:22" hidden="1" x14ac:dyDescent="0.3">
      <c r="A2163">
        <v>83487621</v>
      </c>
      <c r="B2163">
        <v>207473</v>
      </c>
      <c r="C2163">
        <v>617375</v>
      </c>
      <c r="D2163">
        <v>19505</v>
      </c>
      <c r="E2163">
        <v>7043</v>
      </c>
      <c r="F2163">
        <v>2</v>
      </c>
      <c r="G2163">
        <v>0</v>
      </c>
      <c r="H2163">
        <v>0</v>
      </c>
      <c r="I2163" s="15">
        <v>45086</v>
      </c>
      <c r="J2163" s="11">
        <v>45086</v>
      </c>
      <c r="K2163">
        <v>4</v>
      </c>
      <c r="L2163" t="s">
        <v>256</v>
      </c>
      <c r="M2163" t="s">
        <v>39</v>
      </c>
      <c r="N2163" t="s">
        <v>15</v>
      </c>
      <c r="O2163">
        <v>39010</v>
      </c>
      <c r="P2163" t="s">
        <v>21</v>
      </c>
      <c r="Q2163">
        <v>24924</v>
      </c>
      <c r="R2163" s="16">
        <f>delivered_orders_table[[#This Row],[price]]*delivered_orders_table[[#This Row],[quantity]]</f>
        <v>39010</v>
      </c>
      <c r="V2163">
        <v>9379</v>
      </c>
    </row>
    <row r="2164" spans="1:22" hidden="1" x14ac:dyDescent="0.3">
      <c r="A2164">
        <v>82890984</v>
      </c>
      <c r="B2164">
        <v>207473</v>
      </c>
      <c r="C2164">
        <v>462292</v>
      </c>
      <c r="D2164">
        <v>12945</v>
      </c>
      <c r="E2164">
        <v>7043</v>
      </c>
      <c r="F2164">
        <v>1</v>
      </c>
      <c r="G2164">
        <v>647.25</v>
      </c>
      <c r="H2164">
        <v>5</v>
      </c>
      <c r="I2164" s="15">
        <v>45075</v>
      </c>
      <c r="J2164" s="11">
        <v>45075</v>
      </c>
      <c r="K2164">
        <v>6</v>
      </c>
      <c r="L2164" t="s">
        <v>330</v>
      </c>
      <c r="M2164" t="s">
        <v>39</v>
      </c>
      <c r="N2164" t="s">
        <v>15</v>
      </c>
      <c r="O2164">
        <v>12297.75</v>
      </c>
      <c r="P2164" t="s">
        <v>23</v>
      </c>
      <c r="Q2164">
        <v>5254.75</v>
      </c>
      <c r="R2164" s="16">
        <f>delivered_orders_table[[#This Row],[price]]*delivered_orders_table[[#This Row],[quantity]]</f>
        <v>12945</v>
      </c>
      <c r="V2164">
        <v>9618</v>
      </c>
    </row>
    <row r="2165" spans="1:22" hidden="1" x14ac:dyDescent="0.3">
      <c r="A2165">
        <v>30777669</v>
      </c>
      <c r="B2165">
        <v>207473</v>
      </c>
      <c r="C2165">
        <v>668640</v>
      </c>
      <c r="D2165">
        <v>14793</v>
      </c>
      <c r="E2165">
        <v>7043</v>
      </c>
      <c r="F2165">
        <v>3</v>
      </c>
      <c r="G2165">
        <v>0</v>
      </c>
      <c r="H2165">
        <v>0</v>
      </c>
      <c r="I2165" s="15">
        <v>45087</v>
      </c>
      <c r="J2165" s="11">
        <v>45087</v>
      </c>
      <c r="K2165">
        <v>6</v>
      </c>
      <c r="L2165" t="s">
        <v>464</v>
      </c>
      <c r="M2165" t="s">
        <v>39</v>
      </c>
      <c r="N2165" t="s">
        <v>15</v>
      </c>
      <c r="O2165">
        <v>44379</v>
      </c>
      <c r="P2165" t="s">
        <v>21</v>
      </c>
      <c r="Q2165">
        <v>23250</v>
      </c>
      <c r="R2165" s="16">
        <f>delivered_orders_table[[#This Row],[price]]*delivered_orders_table[[#This Row],[quantity]]</f>
        <v>44379</v>
      </c>
      <c r="V2165">
        <v>24538</v>
      </c>
    </row>
    <row r="2166" spans="1:22" hidden="1" x14ac:dyDescent="0.3">
      <c r="A2166">
        <v>95568918</v>
      </c>
      <c r="B2166">
        <v>207473</v>
      </c>
      <c r="C2166">
        <v>642306</v>
      </c>
      <c r="D2166">
        <v>14565</v>
      </c>
      <c r="E2166">
        <v>7043</v>
      </c>
      <c r="F2166">
        <v>4</v>
      </c>
      <c r="G2166">
        <v>0</v>
      </c>
      <c r="H2166">
        <v>0</v>
      </c>
      <c r="I2166" s="15">
        <v>45089</v>
      </c>
      <c r="J2166" s="11">
        <v>45089</v>
      </c>
      <c r="K2166">
        <v>5</v>
      </c>
      <c r="L2166" t="s">
        <v>470</v>
      </c>
      <c r="M2166" t="s">
        <v>39</v>
      </c>
      <c r="N2166" t="s">
        <v>15</v>
      </c>
      <c r="O2166">
        <v>58260</v>
      </c>
      <c r="P2166" t="s">
        <v>21</v>
      </c>
      <c r="Q2166">
        <v>30088</v>
      </c>
      <c r="R2166" s="16">
        <f>delivered_orders_table[[#This Row],[price]]*delivered_orders_table[[#This Row],[quantity]]</f>
        <v>58260</v>
      </c>
      <c r="V2166">
        <v>28248</v>
      </c>
    </row>
    <row r="2167" spans="1:22" hidden="1" x14ac:dyDescent="0.3">
      <c r="A2167">
        <v>98654879</v>
      </c>
      <c r="B2167">
        <v>207473</v>
      </c>
      <c r="C2167">
        <v>597455</v>
      </c>
      <c r="D2167">
        <v>15190</v>
      </c>
      <c r="E2167">
        <v>7043</v>
      </c>
      <c r="F2167">
        <v>2</v>
      </c>
      <c r="G2167">
        <v>3038</v>
      </c>
      <c r="H2167">
        <v>10</v>
      </c>
      <c r="I2167" s="15">
        <v>45091</v>
      </c>
      <c r="J2167" s="11">
        <v>45091</v>
      </c>
      <c r="K2167">
        <v>3</v>
      </c>
      <c r="L2167" t="s">
        <v>470</v>
      </c>
      <c r="M2167" t="s">
        <v>39</v>
      </c>
      <c r="N2167" t="s">
        <v>15</v>
      </c>
      <c r="O2167">
        <v>27342</v>
      </c>
      <c r="P2167" t="s">
        <v>20</v>
      </c>
      <c r="Q2167">
        <v>13256</v>
      </c>
      <c r="R2167" s="16">
        <f>delivered_orders_table[[#This Row],[price]]*delivered_orders_table[[#This Row],[quantity]]</f>
        <v>30380</v>
      </c>
      <c r="V2167">
        <v>26253</v>
      </c>
    </row>
    <row r="2168" spans="1:22" hidden="1" x14ac:dyDescent="0.3">
      <c r="A2168">
        <v>69830944</v>
      </c>
      <c r="B2168">
        <v>207473</v>
      </c>
      <c r="C2168">
        <v>297716</v>
      </c>
      <c r="D2168">
        <v>11231</v>
      </c>
      <c r="E2168">
        <v>7043</v>
      </c>
      <c r="F2168">
        <v>1</v>
      </c>
      <c r="G2168">
        <v>561.54999999999995</v>
      </c>
      <c r="H2168">
        <v>5</v>
      </c>
      <c r="I2168" s="15">
        <v>45080</v>
      </c>
      <c r="J2168" s="11">
        <v>45080</v>
      </c>
      <c r="K2168">
        <v>6</v>
      </c>
      <c r="L2168" t="s">
        <v>359</v>
      </c>
      <c r="M2168" t="s">
        <v>39</v>
      </c>
      <c r="N2168" t="s">
        <v>17</v>
      </c>
      <c r="O2168">
        <v>10669.45</v>
      </c>
      <c r="P2168" t="s">
        <v>23</v>
      </c>
      <c r="Q2168">
        <v>3626.45</v>
      </c>
      <c r="R2168" s="16">
        <f>delivered_orders_table[[#This Row],[price]]*delivered_orders_table[[#This Row],[quantity]]</f>
        <v>11231</v>
      </c>
      <c r="V2168">
        <v>11880</v>
      </c>
    </row>
    <row r="2169" spans="1:22" hidden="1" x14ac:dyDescent="0.3">
      <c r="A2169">
        <v>86514083</v>
      </c>
      <c r="B2169">
        <v>207473</v>
      </c>
      <c r="C2169">
        <v>827354</v>
      </c>
      <c r="D2169">
        <v>16669</v>
      </c>
      <c r="E2169">
        <v>7043</v>
      </c>
      <c r="F2169">
        <v>2</v>
      </c>
      <c r="G2169">
        <v>1666.9</v>
      </c>
      <c r="H2169">
        <v>5</v>
      </c>
      <c r="I2169" s="15">
        <v>45076</v>
      </c>
      <c r="J2169" s="11">
        <v>45076</v>
      </c>
      <c r="K2169">
        <v>7</v>
      </c>
      <c r="L2169" t="s">
        <v>247</v>
      </c>
      <c r="M2169" t="s">
        <v>39</v>
      </c>
      <c r="N2169" t="s">
        <v>17</v>
      </c>
      <c r="O2169">
        <v>31671.1</v>
      </c>
      <c r="P2169" t="s">
        <v>22</v>
      </c>
      <c r="Q2169">
        <v>17585.099999999999</v>
      </c>
      <c r="R2169" s="16">
        <f>delivered_orders_table[[#This Row],[price]]*delivered_orders_table[[#This Row],[quantity]]</f>
        <v>33338</v>
      </c>
      <c r="V2169">
        <v>5198</v>
      </c>
    </row>
    <row r="2170" spans="1:22" hidden="1" x14ac:dyDescent="0.3">
      <c r="A2170">
        <v>16305532</v>
      </c>
      <c r="B2170">
        <v>216739</v>
      </c>
      <c r="C2170">
        <v>371276</v>
      </c>
      <c r="D2170">
        <v>5880</v>
      </c>
      <c r="E2170">
        <v>3047</v>
      </c>
      <c r="F2170">
        <v>1</v>
      </c>
      <c r="G2170">
        <v>588</v>
      </c>
      <c r="H2170">
        <v>10</v>
      </c>
      <c r="I2170" s="15">
        <v>45086</v>
      </c>
      <c r="J2170" s="11">
        <v>45086</v>
      </c>
      <c r="K2170">
        <v>2</v>
      </c>
      <c r="L2170" t="s">
        <v>389</v>
      </c>
      <c r="M2170" t="s">
        <v>39</v>
      </c>
      <c r="N2170" t="s">
        <v>16</v>
      </c>
      <c r="O2170">
        <v>5292</v>
      </c>
      <c r="P2170" t="s">
        <v>20</v>
      </c>
      <c r="Q2170">
        <v>2245</v>
      </c>
      <c r="R2170" s="16">
        <f>delivered_orders_table[[#This Row],[price]]*delivered_orders_table[[#This Row],[quantity]]</f>
        <v>5880</v>
      </c>
      <c r="V2170">
        <v>4431</v>
      </c>
    </row>
    <row r="2171" spans="1:22" hidden="1" x14ac:dyDescent="0.3">
      <c r="A2171">
        <v>55063530</v>
      </c>
      <c r="B2171">
        <v>216739</v>
      </c>
      <c r="C2171">
        <v>530779</v>
      </c>
      <c r="D2171">
        <v>11074</v>
      </c>
      <c r="E2171">
        <v>3047</v>
      </c>
      <c r="F2171">
        <v>4</v>
      </c>
      <c r="G2171">
        <v>0</v>
      </c>
      <c r="H2171">
        <v>0</v>
      </c>
      <c r="I2171" s="15">
        <v>45098</v>
      </c>
      <c r="J2171" s="11">
        <v>45098</v>
      </c>
      <c r="K2171">
        <v>2</v>
      </c>
      <c r="L2171" t="s">
        <v>122</v>
      </c>
      <c r="M2171" t="s">
        <v>39</v>
      </c>
      <c r="N2171" t="s">
        <v>15</v>
      </c>
      <c r="O2171">
        <v>44296</v>
      </c>
      <c r="P2171" t="s">
        <v>23</v>
      </c>
      <c r="Q2171">
        <v>32108</v>
      </c>
      <c r="R2171" s="16">
        <f>delivered_orders_table[[#This Row],[price]]*delivered_orders_table[[#This Row],[quantity]]</f>
        <v>44296</v>
      </c>
      <c r="V2171">
        <v>12738</v>
      </c>
    </row>
    <row r="2172" spans="1:22" hidden="1" x14ac:dyDescent="0.3">
      <c r="A2172">
        <v>11604831</v>
      </c>
      <c r="B2172">
        <v>216739</v>
      </c>
      <c r="C2172">
        <v>538756</v>
      </c>
      <c r="D2172">
        <v>6856</v>
      </c>
      <c r="E2172">
        <v>3047</v>
      </c>
      <c r="F2172">
        <v>1</v>
      </c>
      <c r="G2172">
        <v>0</v>
      </c>
      <c r="H2172">
        <v>0</v>
      </c>
      <c r="I2172" s="15">
        <v>45083</v>
      </c>
      <c r="J2172" s="11">
        <v>45083</v>
      </c>
      <c r="K2172">
        <v>4</v>
      </c>
      <c r="L2172" t="s">
        <v>463</v>
      </c>
      <c r="M2172" t="s">
        <v>39</v>
      </c>
      <c r="N2172" t="s">
        <v>15</v>
      </c>
      <c r="O2172">
        <v>6856</v>
      </c>
      <c r="P2172" t="s">
        <v>20</v>
      </c>
      <c r="Q2172">
        <v>3809</v>
      </c>
      <c r="R2172" s="16">
        <f>delivered_orders_table[[#This Row],[price]]*delivered_orders_table[[#This Row],[quantity]]</f>
        <v>6856</v>
      </c>
      <c r="V2172">
        <v>17245</v>
      </c>
    </row>
    <row r="2173" spans="1:22" hidden="1" x14ac:dyDescent="0.3">
      <c r="A2173">
        <v>82156607</v>
      </c>
      <c r="B2173">
        <v>216739</v>
      </c>
      <c r="C2173">
        <v>420939</v>
      </c>
      <c r="D2173">
        <v>13894</v>
      </c>
      <c r="E2173">
        <v>3047</v>
      </c>
      <c r="F2173">
        <v>1</v>
      </c>
      <c r="G2173">
        <v>0</v>
      </c>
      <c r="H2173">
        <v>0</v>
      </c>
      <c r="I2173" s="15">
        <v>45097</v>
      </c>
      <c r="J2173" s="11">
        <v>45097</v>
      </c>
      <c r="K2173">
        <v>7</v>
      </c>
      <c r="L2173" t="s">
        <v>479</v>
      </c>
      <c r="M2173" t="s">
        <v>39</v>
      </c>
      <c r="N2173" t="s">
        <v>15</v>
      </c>
      <c r="O2173">
        <v>13894</v>
      </c>
      <c r="P2173" t="s">
        <v>20</v>
      </c>
      <c r="Q2173">
        <v>10847</v>
      </c>
      <c r="R2173" s="16">
        <f>delivered_orders_table[[#This Row],[price]]*delivered_orders_table[[#This Row],[quantity]]</f>
        <v>13894</v>
      </c>
      <c r="V2173">
        <v>16791</v>
      </c>
    </row>
    <row r="2174" spans="1:22" hidden="1" x14ac:dyDescent="0.3">
      <c r="A2174">
        <v>99736040</v>
      </c>
      <c r="B2174">
        <v>671858</v>
      </c>
      <c r="C2174">
        <v>786464</v>
      </c>
      <c r="D2174">
        <v>18570</v>
      </c>
      <c r="E2174">
        <v>5308</v>
      </c>
      <c r="F2174">
        <v>1</v>
      </c>
      <c r="G2174">
        <v>928.5</v>
      </c>
      <c r="H2174">
        <v>5</v>
      </c>
      <c r="I2174" s="15">
        <v>45090</v>
      </c>
      <c r="J2174" s="11">
        <v>45090</v>
      </c>
      <c r="K2174">
        <v>1</v>
      </c>
      <c r="L2174" t="s">
        <v>245</v>
      </c>
      <c r="M2174" t="s">
        <v>39</v>
      </c>
      <c r="N2174" t="s">
        <v>16</v>
      </c>
      <c r="O2174">
        <v>17641.5</v>
      </c>
      <c r="P2174" t="s">
        <v>21</v>
      </c>
      <c r="Q2174">
        <v>12333.5</v>
      </c>
      <c r="R2174" s="16">
        <f>delivered_orders_table[[#This Row],[price]]*delivered_orders_table[[#This Row],[quantity]]</f>
        <v>18570</v>
      </c>
      <c r="V2174">
        <v>19082</v>
      </c>
    </row>
    <row r="2175" spans="1:22" hidden="1" x14ac:dyDescent="0.3">
      <c r="A2175">
        <v>26538199</v>
      </c>
      <c r="B2175">
        <v>671858</v>
      </c>
      <c r="C2175">
        <v>919678</v>
      </c>
      <c r="D2175">
        <v>16881</v>
      </c>
      <c r="E2175">
        <v>5308</v>
      </c>
      <c r="F2175">
        <v>1</v>
      </c>
      <c r="G2175">
        <v>0</v>
      </c>
      <c r="H2175">
        <v>0</v>
      </c>
      <c r="I2175" s="15">
        <v>45097</v>
      </c>
      <c r="J2175" s="11">
        <v>45097</v>
      </c>
      <c r="K2175">
        <v>7</v>
      </c>
      <c r="L2175" t="s">
        <v>479</v>
      </c>
      <c r="M2175" t="s">
        <v>39</v>
      </c>
      <c r="N2175" t="s">
        <v>17</v>
      </c>
      <c r="O2175">
        <v>16881</v>
      </c>
      <c r="P2175" t="s">
        <v>21</v>
      </c>
      <c r="Q2175">
        <v>11573</v>
      </c>
      <c r="R2175" s="16">
        <f>delivered_orders_table[[#This Row],[price]]*delivered_orders_table[[#This Row],[quantity]]</f>
        <v>16881</v>
      </c>
      <c r="V2175">
        <v>763</v>
      </c>
    </row>
    <row r="2176" spans="1:22" hidden="1" x14ac:dyDescent="0.3">
      <c r="A2176">
        <v>21761279</v>
      </c>
      <c r="B2176">
        <v>671858</v>
      </c>
      <c r="C2176">
        <v>985587</v>
      </c>
      <c r="D2176">
        <v>17144</v>
      </c>
      <c r="E2176">
        <v>5308</v>
      </c>
      <c r="F2176">
        <v>2</v>
      </c>
      <c r="G2176">
        <v>0</v>
      </c>
      <c r="H2176">
        <v>0</v>
      </c>
      <c r="I2176" s="15">
        <v>45104</v>
      </c>
      <c r="J2176" s="11">
        <v>45104</v>
      </c>
      <c r="K2176">
        <v>3</v>
      </c>
      <c r="L2176" t="s">
        <v>415</v>
      </c>
      <c r="M2176" t="s">
        <v>39</v>
      </c>
      <c r="N2176" t="s">
        <v>17</v>
      </c>
      <c r="O2176">
        <v>34288</v>
      </c>
      <c r="P2176" t="s">
        <v>23</v>
      </c>
      <c r="Q2176">
        <v>23672</v>
      </c>
      <c r="R2176" s="16">
        <f>delivered_orders_table[[#This Row],[price]]*delivered_orders_table[[#This Row],[quantity]]</f>
        <v>34288</v>
      </c>
      <c r="V2176">
        <v>17403</v>
      </c>
    </row>
    <row r="2177" spans="1:22" hidden="1" x14ac:dyDescent="0.3">
      <c r="A2177">
        <v>19506414</v>
      </c>
      <c r="B2177">
        <v>671858</v>
      </c>
      <c r="C2177">
        <v>561083</v>
      </c>
      <c r="D2177">
        <v>8693</v>
      </c>
      <c r="E2177">
        <v>5308</v>
      </c>
      <c r="F2177">
        <v>2</v>
      </c>
      <c r="G2177">
        <v>869.3</v>
      </c>
      <c r="H2177">
        <v>5</v>
      </c>
      <c r="I2177" s="15">
        <v>45078</v>
      </c>
      <c r="J2177" s="11">
        <v>45078</v>
      </c>
      <c r="K2177">
        <v>3</v>
      </c>
      <c r="L2177" t="s">
        <v>330</v>
      </c>
      <c r="M2177" t="s">
        <v>39</v>
      </c>
      <c r="N2177" t="s">
        <v>16</v>
      </c>
      <c r="O2177">
        <v>16516.7</v>
      </c>
      <c r="P2177" t="s">
        <v>23</v>
      </c>
      <c r="Q2177">
        <v>5900.7</v>
      </c>
      <c r="R2177" s="16">
        <f>delivered_orders_table[[#This Row],[price]]*delivered_orders_table[[#This Row],[quantity]]</f>
        <v>17386</v>
      </c>
      <c r="V2177">
        <v>17601</v>
      </c>
    </row>
    <row r="2178" spans="1:22" hidden="1" x14ac:dyDescent="0.3">
      <c r="A2178">
        <v>23234748</v>
      </c>
      <c r="B2178">
        <v>671858</v>
      </c>
      <c r="C2178">
        <v>561260</v>
      </c>
      <c r="D2178">
        <v>10017</v>
      </c>
      <c r="E2178">
        <v>5308</v>
      </c>
      <c r="F2178">
        <v>3</v>
      </c>
      <c r="G2178">
        <v>0</v>
      </c>
      <c r="H2178">
        <v>0</v>
      </c>
      <c r="I2178" s="15">
        <v>45096</v>
      </c>
      <c r="J2178" s="11">
        <v>45096</v>
      </c>
      <c r="K2178">
        <v>7</v>
      </c>
      <c r="L2178" t="s">
        <v>513</v>
      </c>
      <c r="M2178" t="s">
        <v>39</v>
      </c>
      <c r="N2178" t="s">
        <v>17</v>
      </c>
      <c r="O2178">
        <v>30051</v>
      </c>
      <c r="P2178" t="s">
        <v>22</v>
      </c>
      <c r="Q2178">
        <v>14127</v>
      </c>
      <c r="R2178" s="16">
        <f>delivered_orders_table[[#This Row],[price]]*delivered_orders_table[[#This Row],[quantity]]</f>
        <v>30051</v>
      </c>
      <c r="V2178">
        <v>7562</v>
      </c>
    </row>
    <row r="2179" spans="1:22" hidden="1" x14ac:dyDescent="0.3">
      <c r="A2179">
        <v>45330756</v>
      </c>
      <c r="B2179">
        <v>770487</v>
      </c>
      <c r="C2179">
        <v>508545</v>
      </c>
      <c r="D2179">
        <v>12516</v>
      </c>
      <c r="E2179">
        <v>7859</v>
      </c>
      <c r="F2179">
        <v>1</v>
      </c>
      <c r="G2179">
        <v>625.79999999999995</v>
      </c>
      <c r="H2179">
        <v>5</v>
      </c>
      <c r="I2179" s="15">
        <v>45092</v>
      </c>
      <c r="J2179" s="11">
        <v>45092</v>
      </c>
      <c r="K2179">
        <v>5</v>
      </c>
      <c r="L2179" t="s">
        <v>257</v>
      </c>
      <c r="M2179" t="s">
        <v>39</v>
      </c>
      <c r="N2179" t="s">
        <v>16</v>
      </c>
      <c r="O2179">
        <v>11890.2</v>
      </c>
      <c r="P2179" t="s">
        <v>20</v>
      </c>
      <c r="Q2179">
        <v>4031.2</v>
      </c>
      <c r="R2179" s="16">
        <f>delivered_orders_table[[#This Row],[price]]*delivered_orders_table[[#This Row],[quantity]]</f>
        <v>12516</v>
      </c>
      <c r="V2179">
        <v>6684</v>
      </c>
    </row>
    <row r="2180" spans="1:22" hidden="1" x14ac:dyDescent="0.3">
      <c r="A2180">
        <v>72122457</v>
      </c>
      <c r="B2180">
        <v>770487</v>
      </c>
      <c r="C2180">
        <v>408535</v>
      </c>
      <c r="D2180">
        <v>17966</v>
      </c>
      <c r="E2180">
        <v>7859</v>
      </c>
      <c r="F2180">
        <v>1</v>
      </c>
      <c r="G2180">
        <v>0</v>
      </c>
      <c r="H2180">
        <v>0</v>
      </c>
      <c r="I2180" s="15">
        <v>45098</v>
      </c>
      <c r="J2180" s="11">
        <v>45098</v>
      </c>
      <c r="K2180">
        <v>7</v>
      </c>
      <c r="L2180" t="s">
        <v>172</v>
      </c>
      <c r="M2180" t="s">
        <v>39</v>
      </c>
      <c r="N2180" t="s">
        <v>17</v>
      </c>
      <c r="O2180">
        <v>17966</v>
      </c>
      <c r="P2180" t="s">
        <v>21</v>
      </c>
      <c r="Q2180">
        <v>10107</v>
      </c>
      <c r="R2180" s="16">
        <f>delivered_orders_table[[#This Row],[price]]*delivered_orders_table[[#This Row],[quantity]]</f>
        <v>17966</v>
      </c>
      <c r="V2180">
        <v>18328</v>
      </c>
    </row>
    <row r="2181" spans="1:22" hidden="1" x14ac:dyDescent="0.3">
      <c r="A2181">
        <v>47944260</v>
      </c>
      <c r="B2181">
        <v>770487</v>
      </c>
      <c r="C2181">
        <v>582812</v>
      </c>
      <c r="D2181">
        <v>9526</v>
      </c>
      <c r="E2181">
        <v>7859</v>
      </c>
      <c r="F2181">
        <v>1</v>
      </c>
      <c r="G2181">
        <v>0</v>
      </c>
      <c r="H2181">
        <v>0</v>
      </c>
      <c r="I2181" s="15">
        <v>45086</v>
      </c>
      <c r="J2181" s="11">
        <v>45086</v>
      </c>
      <c r="K2181">
        <v>6</v>
      </c>
      <c r="L2181" t="s">
        <v>246</v>
      </c>
      <c r="M2181" t="s">
        <v>39</v>
      </c>
      <c r="N2181" t="s">
        <v>15</v>
      </c>
      <c r="O2181">
        <v>9526</v>
      </c>
      <c r="P2181" t="s">
        <v>23</v>
      </c>
      <c r="Q2181">
        <v>1667</v>
      </c>
      <c r="R2181" s="16">
        <f>delivered_orders_table[[#This Row],[price]]*delivered_orders_table[[#This Row],[quantity]]</f>
        <v>9526</v>
      </c>
      <c r="V2181">
        <v>3164</v>
      </c>
    </row>
    <row r="2182" spans="1:22" hidden="1" x14ac:dyDescent="0.3">
      <c r="A2182">
        <v>46235719</v>
      </c>
      <c r="B2182">
        <v>770487</v>
      </c>
      <c r="C2182">
        <v>352901</v>
      </c>
      <c r="D2182">
        <v>4573</v>
      </c>
      <c r="E2182">
        <v>7859</v>
      </c>
      <c r="F2182">
        <v>1</v>
      </c>
      <c r="G2182">
        <v>0</v>
      </c>
      <c r="H2182">
        <v>0</v>
      </c>
      <c r="I2182" s="15">
        <v>45075</v>
      </c>
      <c r="J2182" s="11">
        <v>45075</v>
      </c>
      <c r="K2182">
        <v>3</v>
      </c>
      <c r="L2182" t="s">
        <v>66</v>
      </c>
      <c r="M2182" t="s">
        <v>39</v>
      </c>
      <c r="N2182" t="s">
        <v>18</v>
      </c>
      <c r="O2182">
        <v>4573</v>
      </c>
      <c r="P2182" t="s">
        <v>23</v>
      </c>
      <c r="Q2182">
        <v>-3286</v>
      </c>
      <c r="R2182" s="16">
        <f>delivered_orders_table[[#This Row],[price]]*delivered_orders_table[[#This Row],[quantity]]</f>
        <v>4573</v>
      </c>
      <c r="V2182">
        <v>12396</v>
      </c>
    </row>
    <row r="2183" spans="1:22" hidden="1" x14ac:dyDescent="0.3">
      <c r="A2183">
        <v>77430081</v>
      </c>
      <c r="B2183">
        <v>770487</v>
      </c>
      <c r="C2183">
        <v>869536</v>
      </c>
      <c r="D2183">
        <v>12012</v>
      </c>
      <c r="E2183">
        <v>7859</v>
      </c>
      <c r="F2183">
        <v>2</v>
      </c>
      <c r="G2183">
        <v>1201.2</v>
      </c>
      <c r="H2183">
        <v>5</v>
      </c>
      <c r="I2183" s="15">
        <v>45088</v>
      </c>
      <c r="J2183" s="11">
        <v>45088</v>
      </c>
      <c r="K2183">
        <v>7</v>
      </c>
      <c r="L2183" t="s">
        <v>361</v>
      </c>
      <c r="M2183" t="s">
        <v>39</v>
      </c>
      <c r="N2183" t="s">
        <v>15</v>
      </c>
      <c r="O2183">
        <v>22822.799999999999</v>
      </c>
      <c r="P2183" t="s">
        <v>23</v>
      </c>
      <c r="Q2183">
        <v>7104.8</v>
      </c>
      <c r="R2183" s="16">
        <f>delivered_orders_table[[#This Row],[price]]*delivered_orders_table[[#This Row],[quantity]]</f>
        <v>24024</v>
      </c>
      <c r="V2183">
        <v>14745</v>
      </c>
    </row>
    <row r="2184" spans="1:22" hidden="1" x14ac:dyDescent="0.3">
      <c r="A2184">
        <v>49608344</v>
      </c>
      <c r="B2184">
        <v>770487</v>
      </c>
      <c r="C2184">
        <v>244476</v>
      </c>
      <c r="D2184">
        <v>8343</v>
      </c>
      <c r="E2184">
        <v>7859</v>
      </c>
      <c r="F2184">
        <v>3</v>
      </c>
      <c r="G2184">
        <v>0</v>
      </c>
      <c r="H2184">
        <v>0</v>
      </c>
      <c r="I2184" s="15">
        <v>45079</v>
      </c>
      <c r="J2184" s="11">
        <v>45079</v>
      </c>
      <c r="K2184">
        <v>1</v>
      </c>
      <c r="L2184" t="s">
        <v>71</v>
      </c>
      <c r="M2184" t="s">
        <v>39</v>
      </c>
      <c r="N2184" t="s">
        <v>15</v>
      </c>
      <c r="O2184">
        <v>25029</v>
      </c>
      <c r="P2184" t="s">
        <v>20</v>
      </c>
      <c r="Q2184">
        <v>1452</v>
      </c>
      <c r="R2184" s="16">
        <f>delivered_orders_table[[#This Row],[price]]*delivered_orders_table[[#This Row],[quantity]]</f>
        <v>25029</v>
      </c>
      <c r="V2184">
        <v>16608</v>
      </c>
    </row>
    <row r="2185" spans="1:22" hidden="1" x14ac:dyDescent="0.3">
      <c r="A2185">
        <v>43606680</v>
      </c>
      <c r="B2185">
        <v>770487</v>
      </c>
      <c r="C2185">
        <v>589776</v>
      </c>
      <c r="D2185">
        <v>18232</v>
      </c>
      <c r="E2185">
        <v>7859</v>
      </c>
      <c r="F2185">
        <v>4</v>
      </c>
      <c r="G2185">
        <v>3646.4</v>
      </c>
      <c r="H2185">
        <v>5</v>
      </c>
      <c r="I2185" s="15">
        <v>45100</v>
      </c>
      <c r="J2185" s="11">
        <v>45100</v>
      </c>
      <c r="K2185">
        <v>1</v>
      </c>
      <c r="L2185" t="s">
        <v>499</v>
      </c>
      <c r="M2185" t="s">
        <v>39</v>
      </c>
      <c r="N2185" t="s">
        <v>15</v>
      </c>
      <c r="O2185">
        <v>69281.600000000006</v>
      </c>
      <c r="P2185" t="s">
        <v>21</v>
      </c>
      <c r="Q2185">
        <v>37845.599999999999</v>
      </c>
      <c r="R2185" s="16">
        <f>delivered_orders_table[[#This Row],[price]]*delivered_orders_table[[#This Row],[quantity]]</f>
        <v>72928</v>
      </c>
      <c r="V2185">
        <v>2064</v>
      </c>
    </row>
    <row r="2186" spans="1:22" hidden="1" x14ac:dyDescent="0.3">
      <c r="A2186">
        <v>19282319</v>
      </c>
      <c r="B2186">
        <v>770487</v>
      </c>
      <c r="C2186">
        <v>443807</v>
      </c>
      <c r="D2186">
        <v>11237</v>
      </c>
      <c r="E2186">
        <v>7859</v>
      </c>
      <c r="F2186">
        <v>1</v>
      </c>
      <c r="G2186">
        <v>0</v>
      </c>
      <c r="H2186">
        <v>0</v>
      </c>
      <c r="I2186" s="15">
        <v>45100</v>
      </c>
      <c r="J2186" s="11">
        <v>45100</v>
      </c>
      <c r="K2186">
        <v>5</v>
      </c>
      <c r="L2186" t="s">
        <v>172</v>
      </c>
      <c r="M2186" t="s">
        <v>39</v>
      </c>
      <c r="N2186" t="s">
        <v>16</v>
      </c>
      <c r="O2186">
        <v>11237</v>
      </c>
      <c r="P2186" t="s">
        <v>24</v>
      </c>
      <c r="Q2186">
        <v>3378</v>
      </c>
      <c r="R2186" s="16">
        <f>delivered_orders_table[[#This Row],[price]]*delivered_orders_table[[#This Row],[quantity]]</f>
        <v>11237</v>
      </c>
      <c r="V2186">
        <v>18674</v>
      </c>
    </row>
    <row r="2187" spans="1:22" hidden="1" x14ac:dyDescent="0.3">
      <c r="A2187">
        <v>50323741</v>
      </c>
      <c r="B2187">
        <v>770487</v>
      </c>
      <c r="C2187">
        <v>872036</v>
      </c>
      <c r="D2187">
        <v>4860</v>
      </c>
      <c r="E2187">
        <v>7859</v>
      </c>
      <c r="F2187">
        <v>3</v>
      </c>
      <c r="G2187">
        <v>729</v>
      </c>
      <c r="H2187">
        <v>5</v>
      </c>
      <c r="I2187" s="15">
        <v>45083</v>
      </c>
      <c r="J2187" s="11">
        <v>45083</v>
      </c>
      <c r="K2187">
        <v>5</v>
      </c>
      <c r="L2187" t="s">
        <v>389</v>
      </c>
      <c r="M2187" t="s">
        <v>39</v>
      </c>
      <c r="N2187" t="s">
        <v>17</v>
      </c>
      <c r="O2187">
        <v>13851</v>
      </c>
      <c r="P2187" t="s">
        <v>21</v>
      </c>
      <c r="Q2187">
        <v>-9726</v>
      </c>
      <c r="R2187" s="16">
        <f>delivered_orders_table[[#This Row],[price]]*delivered_orders_table[[#This Row],[quantity]]</f>
        <v>14580</v>
      </c>
      <c r="V2187">
        <v>18881</v>
      </c>
    </row>
    <row r="2188" spans="1:22" hidden="1" x14ac:dyDescent="0.3">
      <c r="A2188">
        <v>34060788</v>
      </c>
      <c r="B2188">
        <v>770487</v>
      </c>
      <c r="C2188">
        <v>340600</v>
      </c>
      <c r="D2188">
        <v>3129</v>
      </c>
      <c r="E2188">
        <v>7859</v>
      </c>
      <c r="F2188">
        <v>1</v>
      </c>
      <c r="G2188">
        <v>0</v>
      </c>
      <c r="H2188">
        <v>0</v>
      </c>
      <c r="I2188" s="15">
        <v>45001</v>
      </c>
      <c r="J2188" s="11">
        <v>45001</v>
      </c>
      <c r="K2188">
        <v>7</v>
      </c>
      <c r="L2188" t="s">
        <v>259</v>
      </c>
      <c r="M2188" t="s">
        <v>39</v>
      </c>
      <c r="N2188" t="s">
        <v>15</v>
      </c>
      <c r="O2188">
        <v>3129</v>
      </c>
      <c r="P2188" t="s">
        <v>20</v>
      </c>
      <c r="Q2188">
        <v>-4730</v>
      </c>
      <c r="R2188" s="16">
        <f>delivered_orders_table[[#This Row],[price]]*delivered_orders_table[[#This Row],[quantity]]</f>
        <v>3129</v>
      </c>
      <c r="V2188">
        <v>17087</v>
      </c>
    </row>
    <row r="2189" spans="1:22" hidden="1" x14ac:dyDescent="0.3">
      <c r="A2189">
        <v>83717007</v>
      </c>
      <c r="B2189">
        <v>770487</v>
      </c>
      <c r="C2189">
        <v>334475</v>
      </c>
      <c r="D2189">
        <v>10314</v>
      </c>
      <c r="E2189">
        <v>7859</v>
      </c>
      <c r="F2189">
        <v>3</v>
      </c>
      <c r="G2189">
        <v>6188.4</v>
      </c>
      <c r="H2189">
        <v>20</v>
      </c>
      <c r="I2189" s="15">
        <v>44993</v>
      </c>
      <c r="J2189" s="11">
        <v>44993</v>
      </c>
      <c r="K2189">
        <v>4</v>
      </c>
      <c r="L2189" t="s">
        <v>275</v>
      </c>
      <c r="M2189" t="s">
        <v>39</v>
      </c>
      <c r="N2189" t="s">
        <v>18</v>
      </c>
      <c r="O2189">
        <v>24753.599999999999</v>
      </c>
      <c r="P2189" t="s">
        <v>23</v>
      </c>
      <c r="Q2189">
        <v>1176.5999999999999</v>
      </c>
      <c r="R2189" s="16">
        <f>delivered_orders_table[[#This Row],[price]]*delivered_orders_table[[#This Row],[quantity]]</f>
        <v>30942</v>
      </c>
      <c r="V2189">
        <v>13909</v>
      </c>
    </row>
    <row r="2190" spans="1:22" hidden="1" x14ac:dyDescent="0.3">
      <c r="A2190">
        <v>55504725</v>
      </c>
      <c r="B2190">
        <v>770487</v>
      </c>
      <c r="C2190">
        <v>283336</v>
      </c>
      <c r="D2190">
        <v>6971</v>
      </c>
      <c r="E2190">
        <v>7859</v>
      </c>
      <c r="F2190">
        <v>1</v>
      </c>
      <c r="G2190">
        <v>1394.2</v>
      </c>
      <c r="H2190">
        <v>20</v>
      </c>
      <c r="I2190" s="15">
        <v>45006</v>
      </c>
      <c r="J2190" s="11">
        <v>45006</v>
      </c>
      <c r="K2190">
        <v>1</v>
      </c>
      <c r="L2190" t="s">
        <v>455</v>
      </c>
      <c r="M2190" t="s">
        <v>39</v>
      </c>
      <c r="N2190" t="s">
        <v>17</v>
      </c>
      <c r="O2190">
        <v>5576.8</v>
      </c>
      <c r="P2190" t="s">
        <v>22</v>
      </c>
      <c r="Q2190">
        <v>-2282.1999999999998</v>
      </c>
      <c r="R2190" s="16">
        <f>delivered_orders_table[[#This Row],[price]]*delivered_orders_table[[#This Row],[quantity]]</f>
        <v>6971</v>
      </c>
      <c r="V2190">
        <v>14105</v>
      </c>
    </row>
    <row r="2191" spans="1:22" hidden="1" x14ac:dyDescent="0.3">
      <c r="A2191">
        <v>45896226</v>
      </c>
      <c r="B2191">
        <v>770487</v>
      </c>
      <c r="C2191">
        <v>227351</v>
      </c>
      <c r="D2191">
        <v>7798</v>
      </c>
      <c r="E2191">
        <v>7859</v>
      </c>
      <c r="F2191">
        <v>1</v>
      </c>
      <c r="G2191">
        <v>0</v>
      </c>
      <c r="H2191">
        <v>0</v>
      </c>
      <c r="I2191" s="15">
        <v>44997</v>
      </c>
      <c r="J2191" s="11">
        <v>44997</v>
      </c>
      <c r="K2191">
        <v>5</v>
      </c>
      <c r="L2191" t="s">
        <v>517</v>
      </c>
      <c r="M2191" t="s">
        <v>39</v>
      </c>
      <c r="N2191" t="s">
        <v>15</v>
      </c>
      <c r="O2191">
        <v>7798</v>
      </c>
      <c r="P2191" t="s">
        <v>21</v>
      </c>
      <c r="Q2191">
        <v>-61</v>
      </c>
      <c r="R2191" s="16">
        <f>delivered_orders_table[[#This Row],[price]]*delivered_orders_table[[#This Row],[quantity]]</f>
        <v>7798</v>
      </c>
      <c r="V2191">
        <v>5512</v>
      </c>
    </row>
    <row r="2192" spans="1:22" hidden="1" x14ac:dyDescent="0.3">
      <c r="A2192">
        <v>78103759</v>
      </c>
      <c r="B2192">
        <v>770487</v>
      </c>
      <c r="C2192">
        <v>872925</v>
      </c>
      <c r="D2192">
        <v>3354</v>
      </c>
      <c r="E2192">
        <v>7859</v>
      </c>
      <c r="F2192">
        <v>1</v>
      </c>
      <c r="G2192">
        <v>503.1</v>
      </c>
      <c r="H2192">
        <v>15</v>
      </c>
      <c r="I2192" s="15">
        <v>44993</v>
      </c>
      <c r="J2192" s="11">
        <v>44993</v>
      </c>
      <c r="K2192">
        <v>2</v>
      </c>
      <c r="L2192" t="s">
        <v>229</v>
      </c>
      <c r="M2192" t="s">
        <v>39</v>
      </c>
      <c r="N2192" t="s">
        <v>16</v>
      </c>
      <c r="O2192">
        <v>2850.9</v>
      </c>
      <c r="P2192" t="s">
        <v>20</v>
      </c>
      <c r="Q2192">
        <v>-5008.1000000000004</v>
      </c>
      <c r="R2192" s="16">
        <f>delivered_orders_table[[#This Row],[price]]*delivered_orders_table[[#This Row],[quantity]]</f>
        <v>3354</v>
      </c>
      <c r="V2192">
        <v>19261</v>
      </c>
    </row>
    <row r="2193" spans="1:22" hidden="1" x14ac:dyDescent="0.3">
      <c r="A2193">
        <v>12784407</v>
      </c>
      <c r="B2193">
        <v>770487</v>
      </c>
      <c r="C2193">
        <v>949398</v>
      </c>
      <c r="D2193">
        <v>12991</v>
      </c>
      <c r="E2193">
        <v>7859</v>
      </c>
      <c r="F2193">
        <v>2</v>
      </c>
      <c r="G2193">
        <v>0</v>
      </c>
      <c r="H2193">
        <v>0</v>
      </c>
      <c r="I2193" s="15">
        <v>44980</v>
      </c>
      <c r="J2193" s="11">
        <v>44980</v>
      </c>
      <c r="K2193">
        <v>6</v>
      </c>
      <c r="L2193" t="s">
        <v>527</v>
      </c>
      <c r="M2193" t="s">
        <v>39</v>
      </c>
      <c r="N2193" t="s">
        <v>16</v>
      </c>
      <c r="O2193">
        <v>25982</v>
      </c>
      <c r="P2193" t="s">
        <v>23</v>
      </c>
      <c r="Q2193">
        <v>10264</v>
      </c>
      <c r="R2193" s="16">
        <f>delivered_orders_table[[#This Row],[price]]*delivered_orders_table[[#This Row],[quantity]]</f>
        <v>25982</v>
      </c>
      <c r="V2193">
        <v>16379</v>
      </c>
    </row>
    <row r="2194" spans="1:22" hidden="1" x14ac:dyDescent="0.3">
      <c r="A2194">
        <v>13446499</v>
      </c>
      <c r="B2194">
        <v>770487</v>
      </c>
      <c r="C2194">
        <v>484489</v>
      </c>
      <c r="D2194">
        <v>6801</v>
      </c>
      <c r="E2194">
        <v>7859</v>
      </c>
      <c r="F2194">
        <v>4</v>
      </c>
      <c r="G2194">
        <v>0</v>
      </c>
      <c r="H2194">
        <v>0</v>
      </c>
      <c r="I2194" s="15">
        <v>45009</v>
      </c>
      <c r="J2194" s="11">
        <v>45009</v>
      </c>
      <c r="K2194">
        <v>4</v>
      </c>
      <c r="L2194" t="s">
        <v>466</v>
      </c>
      <c r="M2194" t="s">
        <v>39</v>
      </c>
      <c r="N2194" t="s">
        <v>15</v>
      </c>
      <c r="O2194">
        <v>27204</v>
      </c>
      <c r="P2194" t="s">
        <v>21</v>
      </c>
      <c r="Q2194">
        <v>-4232</v>
      </c>
      <c r="R2194" s="16">
        <f>delivered_orders_table[[#This Row],[price]]*delivered_orders_table[[#This Row],[quantity]]</f>
        <v>27204</v>
      </c>
      <c r="V2194">
        <v>8700</v>
      </c>
    </row>
    <row r="2195" spans="1:22" hidden="1" x14ac:dyDescent="0.3">
      <c r="A2195">
        <v>62884503</v>
      </c>
      <c r="B2195">
        <v>770487</v>
      </c>
      <c r="C2195">
        <v>564032</v>
      </c>
      <c r="D2195">
        <v>4261</v>
      </c>
      <c r="E2195">
        <v>7859</v>
      </c>
      <c r="F2195">
        <v>1</v>
      </c>
      <c r="G2195">
        <v>0</v>
      </c>
      <c r="H2195">
        <v>0</v>
      </c>
      <c r="I2195" s="15">
        <v>45005</v>
      </c>
      <c r="J2195" s="11">
        <v>45005</v>
      </c>
      <c r="K2195">
        <v>2</v>
      </c>
      <c r="L2195" t="s">
        <v>455</v>
      </c>
      <c r="M2195" t="s">
        <v>39</v>
      </c>
      <c r="N2195" t="s">
        <v>15</v>
      </c>
      <c r="O2195">
        <v>4261</v>
      </c>
      <c r="P2195" t="s">
        <v>21</v>
      </c>
      <c r="Q2195">
        <v>-3598</v>
      </c>
      <c r="R2195" s="16">
        <f>delivered_orders_table[[#This Row],[price]]*delivered_orders_table[[#This Row],[quantity]]</f>
        <v>4261</v>
      </c>
      <c r="V2195">
        <v>16012</v>
      </c>
    </row>
    <row r="2196" spans="1:22" hidden="1" x14ac:dyDescent="0.3">
      <c r="A2196">
        <v>99600766</v>
      </c>
      <c r="B2196">
        <v>770487</v>
      </c>
      <c r="C2196">
        <v>867782</v>
      </c>
      <c r="D2196">
        <v>5596</v>
      </c>
      <c r="E2196">
        <v>7859</v>
      </c>
      <c r="F2196">
        <v>1</v>
      </c>
      <c r="G2196">
        <v>279.8</v>
      </c>
      <c r="H2196">
        <v>5</v>
      </c>
      <c r="I2196" s="15">
        <v>44982</v>
      </c>
      <c r="J2196" s="11">
        <v>44982</v>
      </c>
      <c r="K2196">
        <v>7</v>
      </c>
      <c r="L2196" t="s">
        <v>412</v>
      </c>
      <c r="M2196" t="s">
        <v>39</v>
      </c>
      <c r="N2196" t="s">
        <v>18</v>
      </c>
      <c r="O2196">
        <v>5316.2</v>
      </c>
      <c r="P2196" t="s">
        <v>23</v>
      </c>
      <c r="Q2196">
        <v>-2542.8000000000002</v>
      </c>
      <c r="R2196" s="16">
        <f>delivered_orders_table[[#This Row],[price]]*delivered_orders_table[[#This Row],[quantity]]</f>
        <v>5596</v>
      </c>
      <c r="V2196">
        <v>11288</v>
      </c>
    </row>
    <row r="2197" spans="1:22" hidden="1" x14ac:dyDescent="0.3">
      <c r="A2197">
        <v>29777514</v>
      </c>
      <c r="B2197">
        <v>770487</v>
      </c>
      <c r="C2197">
        <v>677461</v>
      </c>
      <c r="D2197">
        <v>6911</v>
      </c>
      <c r="E2197">
        <v>7859</v>
      </c>
      <c r="F2197">
        <v>2</v>
      </c>
      <c r="G2197">
        <v>691.1</v>
      </c>
      <c r="H2197">
        <v>5</v>
      </c>
      <c r="I2197" s="15">
        <v>45001</v>
      </c>
      <c r="J2197" s="11">
        <v>45001</v>
      </c>
      <c r="K2197">
        <v>2</v>
      </c>
      <c r="L2197" t="s">
        <v>338</v>
      </c>
      <c r="M2197" t="s">
        <v>39</v>
      </c>
      <c r="N2197" t="s">
        <v>152</v>
      </c>
      <c r="O2197">
        <v>13130.9</v>
      </c>
      <c r="P2197" t="s">
        <v>21</v>
      </c>
      <c r="Q2197">
        <v>-2587.1</v>
      </c>
      <c r="R2197" s="16">
        <f>delivered_orders_table[[#This Row],[price]]*delivered_orders_table[[#This Row],[quantity]]</f>
        <v>13822</v>
      </c>
      <c r="V2197">
        <v>6534</v>
      </c>
    </row>
    <row r="2198" spans="1:22" hidden="1" x14ac:dyDescent="0.3">
      <c r="A2198">
        <v>15957459</v>
      </c>
      <c r="B2198">
        <v>770487</v>
      </c>
      <c r="C2198">
        <v>616332</v>
      </c>
      <c r="D2198">
        <v>18297</v>
      </c>
      <c r="E2198">
        <v>7859</v>
      </c>
      <c r="F2198">
        <v>1</v>
      </c>
      <c r="G2198">
        <v>0</v>
      </c>
      <c r="H2198">
        <v>0</v>
      </c>
      <c r="I2198" s="15">
        <v>44997</v>
      </c>
      <c r="J2198" s="11">
        <v>44997</v>
      </c>
      <c r="K2198">
        <v>7</v>
      </c>
      <c r="L2198" t="s">
        <v>372</v>
      </c>
      <c r="M2198" t="s">
        <v>39</v>
      </c>
      <c r="N2198" t="s">
        <v>18</v>
      </c>
      <c r="O2198">
        <v>18297</v>
      </c>
      <c r="P2198" t="s">
        <v>22</v>
      </c>
      <c r="Q2198">
        <v>10438</v>
      </c>
      <c r="R2198" s="16">
        <f>delivered_orders_table[[#This Row],[price]]*delivered_orders_table[[#This Row],[quantity]]</f>
        <v>18297</v>
      </c>
      <c r="V2198">
        <v>10213</v>
      </c>
    </row>
    <row r="2199" spans="1:22" hidden="1" x14ac:dyDescent="0.3">
      <c r="A2199">
        <v>54273769</v>
      </c>
      <c r="B2199">
        <v>216739</v>
      </c>
      <c r="C2199">
        <v>369868</v>
      </c>
      <c r="D2199">
        <v>12311</v>
      </c>
      <c r="E2199">
        <v>3047</v>
      </c>
      <c r="F2199">
        <v>3</v>
      </c>
      <c r="G2199">
        <v>5539.95</v>
      </c>
      <c r="H2199">
        <v>15</v>
      </c>
      <c r="I2199" s="15">
        <v>45002</v>
      </c>
      <c r="J2199" s="11">
        <v>45002</v>
      </c>
      <c r="K2199">
        <v>6</v>
      </c>
      <c r="L2199" t="s">
        <v>259</v>
      </c>
      <c r="M2199" t="s">
        <v>39</v>
      </c>
      <c r="N2199" t="s">
        <v>15</v>
      </c>
      <c r="O2199">
        <v>31393.05</v>
      </c>
      <c r="P2199" t="s">
        <v>21</v>
      </c>
      <c r="Q2199">
        <v>22252.05</v>
      </c>
      <c r="R2199" s="16">
        <f>delivered_orders_table[[#This Row],[price]]*delivered_orders_table[[#This Row],[quantity]]</f>
        <v>36933</v>
      </c>
      <c r="V2199">
        <v>19024</v>
      </c>
    </row>
    <row r="2200" spans="1:22" hidden="1" x14ac:dyDescent="0.3">
      <c r="A2200">
        <v>73554620</v>
      </c>
      <c r="B2200">
        <v>216739</v>
      </c>
      <c r="C2200">
        <v>933281</v>
      </c>
      <c r="D2200">
        <v>1978</v>
      </c>
      <c r="E2200">
        <v>3047</v>
      </c>
      <c r="F2200">
        <v>1</v>
      </c>
      <c r="G2200">
        <v>0</v>
      </c>
      <c r="H2200">
        <v>0</v>
      </c>
      <c r="I2200" s="15">
        <v>45004</v>
      </c>
      <c r="J2200" s="11">
        <v>45004</v>
      </c>
      <c r="K2200">
        <v>6</v>
      </c>
      <c r="L2200" t="s">
        <v>446</v>
      </c>
      <c r="M2200" t="s">
        <v>39</v>
      </c>
      <c r="N2200" t="s">
        <v>15</v>
      </c>
      <c r="O2200">
        <v>1978</v>
      </c>
      <c r="P2200" t="s">
        <v>23</v>
      </c>
      <c r="Q2200">
        <v>-1069</v>
      </c>
      <c r="R2200" s="16">
        <f>delivered_orders_table[[#This Row],[price]]*delivered_orders_table[[#This Row],[quantity]]</f>
        <v>1978</v>
      </c>
      <c r="V2200">
        <v>25786</v>
      </c>
    </row>
    <row r="2201" spans="1:22" hidden="1" x14ac:dyDescent="0.3">
      <c r="A2201">
        <v>66925500</v>
      </c>
      <c r="B2201">
        <v>216739</v>
      </c>
      <c r="C2201">
        <v>661859</v>
      </c>
      <c r="D2201">
        <v>12311</v>
      </c>
      <c r="E2201">
        <v>3047</v>
      </c>
      <c r="F2201">
        <v>1</v>
      </c>
      <c r="G2201">
        <v>0</v>
      </c>
      <c r="H2201">
        <v>0</v>
      </c>
      <c r="I2201" s="15">
        <v>44995</v>
      </c>
      <c r="J2201" s="11">
        <v>44995</v>
      </c>
      <c r="K2201">
        <v>4</v>
      </c>
      <c r="L2201" t="s">
        <v>226</v>
      </c>
      <c r="M2201" t="s">
        <v>39</v>
      </c>
      <c r="N2201" t="s">
        <v>16</v>
      </c>
      <c r="O2201">
        <v>12311</v>
      </c>
      <c r="P2201" t="s">
        <v>20</v>
      </c>
      <c r="Q2201">
        <v>9264</v>
      </c>
      <c r="R2201" s="16">
        <f>delivered_orders_table[[#This Row],[price]]*delivered_orders_table[[#This Row],[quantity]]</f>
        <v>12311</v>
      </c>
      <c r="V2201">
        <v>9460</v>
      </c>
    </row>
    <row r="2202" spans="1:22" hidden="1" x14ac:dyDescent="0.3">
      <c r="A2202">
        <v>55147280</v>
      </c>
      <c r="B2202">
        <v>216739</v>
      </c>
      <c r="C2202">
        <v>279721</v>
      </c>
      <c r="D2202">
        <v>12747</v>
      </c>
      <c r="E2202">
        <v>3047</v>
      </c>
      <c r="F2202">
        <v>1</v>
      </c>
      <c r="G2202">
        <v>0</v>
      </c>
      <c r="H2202">
        <v>0</v>
      </c>
      <c r="I2202" s="15">
        <v>44990</v>
      </c>
      <c r="J2202" s="11">
        <v>44990</v>
      </c>
      <c r="K2202">
        <v>5</v>
      </c>
      <c r="L2202" t="s">
        <v>229</v>
      </c>
      <c r="M2202" t="s">
        <v>39</v>
      </c>
      <c r="N2202" t="s">
        <v>16</v>
      </c>
      <c r="O2202">
        <v>12747</v>
      </c>
      <c r="P2202" t="s">
        <v>21</v>
      </c>
      <c r="Q2202">
        <v>9700</v>
      </c>
      <c r="R2202" s="16">
        <f>delivered_orders_table[[#This Row],[price]]*delivered_orders_table[[#This Row],[quantity]]</f>
        <v>12747</v>
      </c>
      <c r="V2202">
        <v>9818</v>
      </c>
    </row>
    <row r="2203" spans="1:22" hidden="1" x14ac:dyDescent="0.3">
      <c r="A2203">
        <v>77839607</v>
      </c>
      <c r="B2203">
        <v>216739</v>
      </c>
      <c r="C2203">
        <v>428367</v>
      </c>
      <c r="D2203">
        <v>4890</v>
      </c>
      <c r="E2203">
        <v>3047</v>
      </c>
      <c r="F2203">
        <v>1</v>
      </c>
      <c r="G2203">
        <v>0</v>
      </c>
      <c r="H2203">
        <v>0</v>
      </c>
      <c r="I2203" s="15">
        <v>44994</v>
      </c>
      <c r="J2203" s="11">
        <v>44994</v>
      </c>
      <c r="K2203">
        <v>2</v>
      </c>
      <c r="L2203" t="s">
        <v>274</v>
      </c>
      <c r="M2203" t="s">
        <v>39</v>
      </c>
      <c r="N2203" t="s">
        <v>15</v>
      </c>
      <c r="O2203">
        <v>4890</v>
      </c>
      <c r="P2203" t="s">
        <v>23</v>
      </c>
      <c r="Q2203">
        <v>1843</v>
      </c>
      <c r="R2203" s="16">
        <f>delivered_orders_table[[#This Row],[price]]*delivered_orders_table[[#This Row],[quantity]]</f>
        <v>4890</v>
      </c>
      <c r="V2203">
        <v>51675</v>
      </c>
    </row>
    <row r="2204" spans="1:22" hidden="1" x14ac:dyDescent="0.3">
      <c r="A2204">
        <v>81249799</v>
      </c>
      <c r="B2204">
        <v>216739</v>
      </c>
      <c r="C2204">
        <v>742752</v>
      </c>
      <c r="D2204">
        <v>19159</v>
      </c>
      <c r="E2204">
        <v>3047</v>
      </c>
      <c r="F2204">
        <v>2</v>
      </c>
      <c r="G2204">
        <v>5747.7</v>
      </c>
      <c r="H2204">
        <v>15</v>
      </c>
      <c r="I2204" s="15">
        <v>44980</v>
      </c>
      <c r="J2204" s="11">
        <v>44980</v>
      </c>
      <c r="K2204">
        <v>6</v>
      </c>
      <c r="L2204" t="s">
        <v>527</v>
      </c>
      <c r="M2204" t="s">
        <v>39</v>
      </c>
      <c r="N2204" t="s">
        <v>16</v>
      </c>
      <c r="O2204">
        <v>32570.3</v>
      </c>
      <c r="P2204" t="s">
        <v>20</v>
      </c>
      <c r="Q2204">
        <v>26476.3</v>
      </c>
      <c r="R2204" s="16">
        <f>delivered_orders_table[[#This Row],[price]]*delivered_orders_table[[#This Row],[quantity]]</f>
        <v>38318</v>
      </c>
      <c r="V2204">
        <v>4446</v>
      </c>
    </row>
    <row r="2205" spans="1:22" hidden="1" x14ac:dyDescent="0.3">
      <c r="A2205">
        <v>61185849</v>
      </c>
      <c r="B2205">
        <v>216739</v>
      </c>
      <c r="C2205">
        <v>313132</v>
      </c>
      <c r="D2205">
        <v>7008</v>
      </c>
      <c r="E2205">
        <v>3047</v>
      </c>
      <c r="F2205">
        <v>2</v>
      </c>
      <c r="G2205">
        <v>0</v>
      </c>
      <c r="H2205">
        <v>0</v>
      </c>
      <c r="I2205" s="15">
        <v>44990</v>
      </c>
      <c r="J2205" s="11">
        <v>44990</v>
      </c>
      <c r="K2205">
        <v>5</v>
      </c>
      <c r="L2205" t="s">
        <v>229</v>
      </c>
      <c r="M2205" t="s">
        <v>39</v>
      </c>
      <c r="N2205" t="s">
        <v>16</v>
      </c>
      <c r="O2205">
        <v>14016</v>
      </c>
      <c r="P2205" t="s">
        <v>24</v>
      </c>
      <c r="Q2205">
        <v>7922</v>
      </c>
      <c r="R2205" s="16">
        <f>delivered_orders_table[[#This Row],[price]]*delivered_orders_table[[#This Row],[quantity]]</f>
        <v>14016</v>
      </c>
      <c r="V2205">
        <v>22344</v>
      </c>
    </row>
    <row r="2206" spans="1:22" hidden="1" x14ac:dyDescent="0.3">
      <c r="A2206">
        <v>71315464</v>
      </c>
      <c r="B2206">
        <v>216739</v>
      </c>
      <c r="C2206">
        <v>973422</v>
      </c>
      <c r="D2206">
        <v>17812</v>
      </c>
      <c r="E2206">
        <v>3047</v>
      </c>
      <c r="F2206">
        <v>4</v>
      </c>
      <c r="G2206">
        <v>0</v>
      </c>
      <c r="H2206">
        <v>0</v>
      </c>
      <c r="I2206" s="15">
        <v>44993</v>
      </c>
      <c r="J2206" s="11">
        <v>44993</v>
      </c>
      <c r="K2206">
        <v>3</v>
      </c>
      <c r="L2206" t="s">
        <v>274</v>
      </c>
      <c r="M2206" t="s">
        <v>39</v>
      </c>
      <c r="N2206" t="s">
        <v>15</v>
      </c>
      <c r="O2206">
        <v>71248</v>
      </c>
      <c r="P2206" t="s">
        <v>20</v>
      </c>
      <c r="Q2206">
        <v>59060</v>
      </c>
      <c r="R2206" s="16">
        <f>delivered_orders_table[[#This Row],[price]]*delivered_orders_table[[#This Row],[quantity]]</f>
        <v>71248</v>
      </c>
      <c r="V2206">
        <v>13841</v>
      </c>
    </row>
    <row r="2207" spans="1:22" hidden="1" x14ac:dyDescent="0.3">
      <c r="A2207">
        <v>71682508</v>
      </c>
      <c r="B2207">
        <v>216739</v>
      </c>
      <c r="C2207">
        <v>726806</v>
      </c>
      <c r="D2207">
        <v>17983</v>
      </c>
      <c r="E2207">
        <v>3047</v>
      </c>
      <c r="F2207">
        <v>1</v>
      </c>
      <c r="G2207">
        <v>2697.45</v>
      </c>
      <c r="H2207">
        <v>15</v>
      </c>
      <c r="I2207" s="15">
        <v>44991</v>
      </c>
      <c r="J2207" s="11">
        <v>44991</v>
      </c>
      <c r="K2207">
        <v>1</v>
      </c>
      <c r="L2207" t="s">
        <v>486</v>
      </c>
      <c r="M2207" t="s">
        <v>39</v>
      </c>
      <c r="N2207" t="s">
        <v>17</v>
      </c>
      <c r="O2207">
        <v>15285.55</v>
      </c>
      <c r="P2207" t="s">
        <v>21</v>
      </c>
      <c r="Q2207">
        <v>12238.55</v>
      </c>
      <c r="R2207" s="16">
        <f>delivered_orders_table[[#This Row],[price]]*delivered_orders_table[[#This Row],[quantity]]</f>
        <v>17983</v>
      </c>
      <c r="V2207">
        <v>11313</v>
      </c>
    </row>
    <row r="2208" spans="1:22" hidden="1" x14ac:dyDescent="0.3">
      <c r="A2208">
        <v>65304649</v>
      </c>
      <c r="B2208">
        <v>216739</v>
      </c>
      <c r="C2208">
        <v>540881</v>
      </c>
      <c r="D2208">
        <v>17605</v>
      </c>
      <c r="E2208">
        <v>3047</v>
      </c>
      <c r="F2208">
        <v>3</v>
      </c>
      <c r="G2208">
        <v>0</v>
      </c>
      <c r="H2208">
        <v>0</v>
      </c>
      <c r="I2208" s="15">
        <v>44983</v>
      </c>
      <c r="J2208" s="11">
        <v>44983</v>
      </c>
      <c r="K2208">
        <v>3</v>
      </c>
      <c r="L2208" t="s">
        <v>527</v>
      </c>
      <c r="M2208" t="s">
        <v>39</v>
      </c>
      <c r="N2208" t="s">
        <v>15</v>
      </c>
      <c r="O2208">
        <v>52815</v>
      </c>
      <c r="P2208" t="s">
        <v>21</v>
      </c>
      <c r="Q2208">
        <v>43674</v>
      </c>
      <c r="R2208" s="16">
        <f>delivered_orders_table[[#This Row],[price]]*delivered_orders_table[[#This Row],[quantity]]</f>
        <v>52815</v>
      </c>
      <c r="V2208">
        <v>13098</v>
      </c>
    </row>
    <row r="2209" spans="1:22" hidden="1" x14ac:dyDescent="0.3">
      <c r="A2209">
        <v>18357162</v>
      </c>
      <c r="B2209">
        <v>216739</v>
      </c>
      <c r="C2209">
        <v>841209</v>
      </c>
      <c r="D2209">
        <v>3080</v>
      </c>
      <c r="E2209">
        <v>3047</v>
      </c>
      <c r="F2209">
        <v>1</v>
      </c>
      <c r="G2209">
        <v>0</v>
      </c>
      <c r="H2209">
        <v>0</v>
      </c>
      <c r="I2209" s="15">
        <v>45009</v>
      </c>
      <c r="J2209" s="11">
        <v>45009</v>
      </c>
      <c r="K2209">
        <v>2</v>
      </c>
      <c r="L2209" t="s">
        <v>260</v>
      </c>
      <c r="M2209" t="s">
        <v>39</v>
      </c>
      <c r="N2209" t="s">
        <v>15</v>
      </c>
      <c r="O2209">
        <v>3080</v>
      </c>
      <c r="P2209" t="s">
        <v>23</v>
      </c>
      <c r="Q2209">
        <v>33</v>
      </c>
      <c r="R2209" s="16">
        <f>delivered_orders_table[[#This Row],[price]]*delivered_orders_table[[#This Row],[quantity]]</f>
        <v>3080</v>
      </c>
      <c r="V2209">
        <v>8100</v>
      </c>
    </row>
    <row r="2210" spans="1:22" hidden="1" x14ac:dyDescent="0.3">
      <c r="A2210">
        <v>11250299</v>
      </c>
      <c r="B2210">
        <v>216739</v>
      </c>
      <c r="C2210">
        <v>473995</v>
      </c>
      <c r="D2210">
        <v>8424</v>
      </c>
      <c r="E2210">
        <v>3047</v>
      </c>
      <c r="F2210">
        <v>3</v>
      </c>
      <c r="G2210">
        <v>2527.1999999999998</v>
      </c>
      <c r="H2210">
        <v>10</v>
      </c>
      <c r="I2210" s="15">
        <v>45009</v>
      </c>
      <c r="J2210" s="11">
        <v>45009</v>
      </c>
      <c r="K2210">
        <v>7</v>
      </c>
      <c r="L2210" t="s">
        <v>127</v>
      </c>
      <c r="M2210" t="s">
        <v>39</v>
      </c>
      <c r="N2210" t="s">
        <v>17</v>
      </c>
      <c r="O2210">
        <v>22744.799999999999</v>
      </c>
      <c r="P2210" t="s">
        <v>22</v>
      </c>
      <c r="Q2210">
        <v>13603.8</v>
      </c>
      <c r="R2210" s="16">
        <f>delivered_orders_table[[#This Row],[price]]*delivered_orders_table[[#This Row],[quantity]]</f>
        <v>25272</v>
      </c>
      <c r="V2210">
        <v>6330</v>
      </c>
    </row>
    <row r="2211" spans="1:22" hidden="1" x14ac:dyDescent="0.3">
      <c r="A2211">
        <v>71367643</v>
      </c>
      <c r="B2211">
        <v>216739</v>
      </c>
      <c r="C2211">
        <v>443977</v>
      </c>
      <c r="D2211">
        <v>4607</v>
      </c>
      <c r="E2211">
        <v>3047</v>
      </c>
      <c r="F2211">
        <v>2</v>
      </c>
      <c r="G2211">
        <v>921.4</v>
      </c>
      <c r="H2211">
        <v>10</v>
      </c>
      <c r="I2211" s="15">
        <v>44999</v>
      </c>
      <c r="J2211" s="11">
        <v>44999</v>
      </c>
      <c r="K2211">
        <v>6</v>
      </c>
      <c r="L2211" t="s">
        <v>129</v>
      </c>
      <c r="M2211" t="s">
        <v>39</v>
      </c>
      <c r="N2211" t="s">
        <v>17</v>
      </c>
      <c r="O2211">
        <v>8292.6</v>
      </c>
      <c r="P2211" t="s">
        <v>23</v>
      </c>
      <c r="Q2211">
        <v>2198.6</v>
      </c>
      <c r="R2211" s="16">
        <f>delivered_orders_table[[#This Row],[price]]*delivered_orders_table[[#This Row],[quantity]]</f>
        <v>9214</v>
      </c>
      <c r="V2211">
        <v>18501</v>
      </c>
    </row>
    <row r="2212" spans="1:22" hidden="1" x14ac:dyDescent="0.3">
      <c r="A2212">
        <v>23111164</v>
      </c>
      <c r="B2212">
        <v>126225</v>
      </c>
      <c r="C2212">
        <v>759713</v>
      </c>
      <c r="D2212">
        <v>951</v>
      </c>
      <c r="E2212">
        <v>4833</v>
      </c>
      <c r="F2212">
        <v>1</v>
      </c>
      <c r="G2212">
        <v>0</v>
      </c>
      <c r="H2212">
        <v>0</v>
      </c>
      <c r="I2212" s="15">
        <v>44987</v>
      </c>
      <c r="J2212" s="11">
        <v>44987</v>
      </c>
      <c r="K2212">
        <v>5</v>
      </c>
      <c r="L2212" t="s">
        <v>486</v>
      </c>
      <c r="M2212" t="s">
        <v>39</v>
      </c>
      <c r="N2212" t="s">
        <v>15</v>
      </c>
      <c r="O2212">
        <v>951</v>
      </c>
      <c r="P2212" t="s">
        <v>22</v>
      </c>
      <c r="Q2212">
        <v>-3882</v>
      </c>
      <c r="R2212" s="16">
        <f>delivered_orders_table[[#This Row],[price]]*delivered_orders_table[[#This Row],[quantity]]</f>
        <v>951</v>
      </c>
      <c r="V2212">
        <v>13667</v>
      </c>
    </row>
    <row r="2213" spans="1:22" hidden="1" x14ac:dyDescent="0.3">
      <c r="A2213">
        <v>20988446</v>
      </c>
      <c r="B2213">
        <v>126225</v>
      </c>
      <c r="C2213">
        <v>348213</v>
      </c>
      <c r="D2213">
        <v>7716</v>
      </c>
      <c r="E2213">
        <v>4833</v>
      </c>
      <c r="F2213">
        <v>1</v>
      </c>
      <c r="G2213">
        <v>771.6</v>
      </c>
      <c r="H2213">
        <v>10</v>
      </c>
      <c r="I2213" s="15">
        <v>45005</v>
      </c>
      <c r="J2213" s="11">
        <v>45005</v>
      </c>
      <c r="K2213">
        <v>1</v>
      </c>
      <c r="L2213" t="s">
        <v>549</v>
      </c>
      <c r="M2213" t="s">
        <v>39</v>
      </c>
      <c r="N2213" t="s">
        <v>17</v>
      </c>
      <c r="O2213">
        <v>6944.4</v>
      </c>
      <c r="P2213" t="s">
        <v>23</v>
      </c>
      <c r="Q2213">
        <v>2111.4</v>
      </c>
      <c r="R2213" s="16">
        <f>delivered_orders_table[[#This Row],[price]]*delivered_orders_table[[#This Row],[quantity]]</f>
        <v>7716</v>
      </c>
      <c r="V2213">
        <v>7924</v>
      </c>
    </row>
    <row r="2214" spans="1:22" hidden="1" x14ac:dyDescent="0.3">
      <c r="A2214">
        <v>87933054</v>
      </c>
      <c r="B2214">
        <v>126225</v>
      </c>
      <c r="C2214">
        <v>837967</v>
      </c>
      <c r="D2214">
        <v>18300</v>
      </c>
      <c r="E2214">
        <v>4833</v>
      </c>
      <c r="F2214">
        <v>1</v>
      </c>
      <c r="G2214">
        <v>0</v>
      </c>
      <c r="H2214">
        <v>0</v>
      </c>
      <c r="I2214" s="15">
        <v>45001</v>
      </c>
      <c r="J2214" s="11">
        <v>45001</v>
      </c>
      <c r="K2214">
        <v>5</v>
      </c>
      <c r="L2214" t="s">
        <v>549</v>
      </c>
      <c r="M2214" t="s">
        <v>39</v>
      </c>
      <c r="N2214" t="s">
        <v>15</v>
      </c>
      <c r="O2214">
        <v>18300</v>
      </c>
      <c r="P2214" t="s">
        <v>20</v>
      </c>
      <c r="Q2214">
        <v>13467</v>
      </c>
      <c r="R2214" s="16">
        <f>delivered_orders_table[[#This Row],[price]]*delivered_orders_table[[#This Row],[quantity]]</f>
        <v>18300</v>
      </c>
      <c r="V2214">
        <v>7004</v>
      </c>
    </row>
    <row r="2215" spans="1:22" hidden="1" x14ac:dyDescent="0.3">
      <c r="A2215">
        <v>13579612</v>
      </c>
      <c r="B2215">
        <v>126225</v>
      </c>
      <c r="C2215">
        <v>715895</v>
      </c>
      <c r="D2215">
        <v>8274</v>
      </c>
      <c r="E2215">
        <v>4833</v>
      </c>
      <c r="F2215">
        <v>1</v>
      </c>
      <c r="G2215">
        <v>413.7</v>
      </c>
      <c r="H2215">
        <v>5</v>
      </c>
      <c r="I2215" s="15">
        <v>45011</v>
      </c>
      <c r="J2215" s="11">
        <v>45011</v>
      </c>
      <c r="K2215">
        <v>1</v>
      </c>
      <c r="L2215" t="s">
        <v>130</v>
      </c>
      <c r="M2215" t="s">
        <v>39</v>
      </c>
      <c r="N2215" t="s">
        <v>16</v>
      </c>
      <c r="O2215">
        <v>7860.3</v>
      </c>
      <c r="P2215" t="s">
        <v>23</v>
      </c>
      <c r="Q2215">
        <v>3027.3</v>
      </c>
      <c r="R2215" s="16">
        <f>delivered_orders_table[[#This Row],[price]]*delivered_orders_table[[#This Row],[quantity]]</f>
        <v>8274</v>
      </c>
      <c r="V2215">
        <v>14526</v>
      </c>
    </row>
    <row r="2216" spans="1:22" hidden="1" x14ac:dyDescent="0.3">
      <c r="A2216">
        <v>30517835</v>
      </c>
      <c r="B2216">
        <v>126225</v>
      </c>
      <c r="C2216">
        <v>643732</v>
      </c>
      <c r="D2216">
        <v>1004</v>
      </c>
      <c r="E2216">
        <v>4833</v>
      </c>
      <c r="F2216">
        <v>4</v>
      </c>
      <c r="G2216">
        <v>0</v>
      </c>
      <c r="H2216">
        <v>0</v>
      </c>
      <c r="I2216" s="15">
        <v>45000</v>
      </c>
      <c r="J2216" s="11">
        <v>45000</v>
      </c>
      <c r="K2216">
        <v>1</v>
      </c>
      <c r="L2216" t="s">
        <v>394</v>
      </c>
      <c r="M2216" t="s">
        <v>39</v>
      </c>
      <c r="N2216" t="s">
        <v>18</v>
      </c>
      <c r="O2216">
        <v>4016</v>
      </c>
      <c r="P2216" t="s">
        <v>22</v>
      </c>
      <c r="Q2216">
        <v>-15316</v>
      </c>
      <c r="R2216" s="16">
        <f>delivered_orders_table[[#This Row],[price]]*delivered_orders_table[[#This Row],[quantity]]</f>
        <v>4016</v>
      </c>
      <c r="V2216">
        <v>23930</v>
      </c>
    </row>
    <row r="2217" spans="1:22" hidden="1" x14ac:dyDescent="0.3">
      <c r="A2217">
        <v>27013243</v>
      </c>
      <c r="B2217">
        <v>126225</v>
      </c>
      <c r="C2217">
        <v>498301</v>
      </c>
      <c r="D2217">
        <v>7918</v>
      </c>
      <c r="E2217">
        <v>4833</v>
      </c>
      <c r="F2217">
        <v>1</v>
      </c>
      <c r="G2217">
        <v>395.9</v>
      </c>
      <c r="H2217">
        <v>5</v>
      </c>
      <c r="I2217" s="15">
        <v>44994</v>
      </c>
      <c r="J2217" s="11">
        <v>44994</v>
      </c>
      <c r="K2217">
        <v>2</v>
      </c>
      <c r="L2217" t="s">
        <v>274</v>
      </c>
      <c r="M2217" t="s">
        <v>39</v>
      </c>
      <c r="N2217" t="s">
        <v>18</v>
      </c>
      <c r="O2217">
        <v>7522.1</v>
      </c>
      <c r="P2217" t="s">
        <v>24</v>
      </c>
      <c r="Q2217">
        <v>2689.1</v>
      </c>
      <c r="R2217" s="16">
        <f>delivered_orders_table[[#This Row],[price]]*delivered_orders_table[[#This Row],[quantity]]</f>
        <v>7918</v>
      </c>
      <c r="V2217">
        <v>11599</v>
      </c>
    </row>
    <row r="2218" spans="1:22" hidden="1" x14ac:dyDescent="0.3">
      <c r="A2218">
        <v>27896471</v>
      </c>
      <c r="B2218">
        <v>126225</v>
      </c>
      <c r="C2218">
        <v>768573</v>
      </c>
      <c r="D2218">
        <v>11353</v>
      </c>
      <c r="E2218">
        <v>4833</v>
      </c>
      <c r="F2218">
        <v>1</v>
      </c>
      <c r="G2218">
        <v>0</v>
      </c>
      <c r="H2218">
        <v>0</v>
      </c>
      <c r="I2218" s="15">
        <v>44995</v>
      </c>
      <c r="J2218" s="11">
        <v>44995</v>
      </c>
      <c r="K2218">
        <v>4</v>
      </c>
      <c r="L2218" t="s">
        <v>226</v>
      </c>
      <c r="M2218" t="s">
        <v>39</v>
      </c>
      <c r="N2218" t="s">
        <v>15</v>
      </c>
      <c r="O2218">
        <v>11353</v>
      </c>
      <c r="P2218" t="s">
        <v>20</v>
      </c>
      <c r="Q2218">
        <v>6520</v>
      </c>
      <c r="R2218" s="16">
        <f>delivered_orders_table[[#This Row],[price]]*delivered_orders_table[[#This Row],[quantity]]</f>
        <v>11353</v>
      </c>
      <c r="V2218">
        <v>11267</v>
      </c>
    </row>
    <row r="2219" spans="1:22" hidden="1" x14ac:dyDescent="0.3">
      <c r="A2219">
        <v>82905845</v>
      </c>
      <c r="B2219">
        <v>877572</v>
      </c>
      <c r="C2219">
        <v>274809</v>
      </c>
      <c r="D2219">
        <v>13336</v>
      </c>
      <c r="E2219">
        <v>5303</v>
      </c>
      <c r="F2219">
        <v>1</v>
      </c>
      <c r="G2219">
        <v>0</v>
      </c>
      <c r="H2219">
        <v>0</v>
      </c>
      <c r="I2219" s="15">
        <v>44996</v>
      </c>
      <c r="J2219" s="11">
        <v>44996</v>
      </c>
      <c r="K2219">
        <v>3</v>
      </c>
      <c r="L2219" t="s">
        <v>226</v>
      </c>
      <c r="M2219" t="s">
        <v>39</v>
      </c>
      <c r="N2219" t="s">
        <v>15</v>
      </c>
      <c r="O2219">
        <v>13336</v>
      </c>
      <c r="P2219" t="s">
        <v>23</v>
      </c>
      <c r="Q2219">
        <v>8033</v>
      </c>
      <c r="R2219" s="16">
        <f>delivered_orders_table[[#This Row],[price]]*delivered_orders_table[[#This Row],[quantity]]</f>
        <v>13336</v>
      </c>
      <c r="V2219">
        <v>36069</v>
      </c>
    </row>
    <row r="2220" spans="1:22" hidden="1" x14ac:dyDescent="0.3">
      <c r="A2220">
        <v>65079923</v>
      </c>
      <c r="B2220">
        <v>877572</v>
      </c>
      <c r="C2220">
        <v>443461</v>
      </c>
      <c r="D2220">
        <v>17445</v>
      </c>
      <c r="E2220">
        <v>5303</v>
      </c>
      <c r="F2220">
        <v>1</v>
      </c>
      <c r="G2220">
        <v>0</v>
      </c>
      <c r="H2220">
        <v>0</v>
      </c>
      <c r="I2220" s="15">
        <v>44993</v>
      </c>
      <c r="J2220" s="11">
        <v>44993</v>
      </c>
      <c r="K2220">
        <v>3</v>
      </c>
      <c r="L2220" t="s">
        <v>274</v>
      </c>
      <c r="M2220" t="s">
        <v>39</v>
      </c>
      <c r="N2220" t="s">
        <v>18</v>
      </c>
      <c r="O2220">
        <v>17445</v>
      </c>
      <c r="P2220" t="s">
        <v>22</v>
      </c>
      <c r="Q2220">
        <v>12142</v>
      </c>
      <c r="R2220" s="16">
        <f>delivered_orders_table[[#This Row],[price]]*delivered_orders_table[[#This Row],[quantity]]</f>
        <v>17445</v>
      </c>
      <c r="V2220">
        <v>15380</v>
      </c>
    </row>
    <row r="2221" spans="1:22" hidden="1" x14ac:dyDescent="0.3">
      <c r="A2221">
        <v>26800072</v>
      </c>
      <c r="B2221">
        <v>877572</v>
      </c>
      <c r="C2221">
        <v>564552</v>
      </c>
      <c r="D2221">
        <v>14517</v>
      </c>
      <c r="E2221">
        <v>5303</v>
      </c>
      <c r="F2221">
        <v>1</v>
      </c>
      <c r="G2221">
        <v>725.85</v>
      </c>
      <c r="H2221">
        <v>5</v>
      </c>
      <c r="I2221" s="15">
        <v>44985</v>
      </c>
      <c r="J2221" s="11">
        <v>44985</v>
      </c>
      <c r="K2221">
        <v>5</v>
      </c>
      <c r="L2221" t="s">
        <v>228</v>
      </c>
      <c r="M2221" t="s">
        <v>39</v>
      </c>
      <c r="N2221" t="s">
        <v>17</v>
      </c>
      <c r="O2221">
        <v>13791.15</v>
      </c>
      <c r="P2221" t="s">
        <v>20</v>
      </c>
      <c r="Q2221">
        <v>8488.15</v>
      </c>
      <c r="R2221" s="16">
        <f>delivered_orders_table[[#This Row],[price]]*delivered_orders_table[[#This Row],[quantity]]</f>
        <v>14517</v>
      </c>
      <c r="V2221">
        <v>33762</v>
      </c>
    </row>
    <row r="2222" spans="1:22" hidden="1" x14ac:dyDescent="0.3">
      <c r="A2222">
        <v>48124318</v>
      </c>
      <c r="B2222">
        <v>877572</v>
      </c>
      <c r="C2222">
        <v>799405</v>
      </c>
      <c r="D2222">
        <v>10775</v>
      </c>
      <c r="E2222">
        <v>5303</v>
      </c>
      <c r="F2222">
        <v>1</v>
      </c>
      <c r="G2222">
        <v>0</v>
      </c>
      <c r="H2222">
        <v>0</v>
      </c>
      <c r="I2222" s="15">
        <v>45015</v>
      </c>
      <c r="J2222" s="11">
        <v>45015</v>
      </c>
      <c r="K2222">
        <v>1</v>
      </c>
      <c r="L2222" t="s">
        <v>127</v>
      </c>
      <c r="M2222" t="s">
        <v>39</v>
      </c>
      <c r="N2222" t="s">
        <v>15</v>
      </c>
      <c r="O2222">
        <v>10775</v>
      </c>
      <c r="P2222" t="s">
        <v>21</v>
      </c>
      <c r="Q2222">
        <v>5472</v>
      </c>
      <c r="R2222" s="16">
        <f>delivered_orders_table[[#This Row],[price]]*delivered_orders_table[[#This Row],[quantity]]</f>
        <v>10775</v>
      </c>
      <c r="V2222">
        <v>23253</v>
      </c>
    </row>
    <row r="2223" spans="1:22" hidden="1" x14ac:dyDescent="0.3">
      <c r="A2223">
        <v>88891300</v>
      </c>
      <c r="B2223">
        <v>877572</v>
      </c>
      <c r="C2223">
        <v>700318</v>
      </c>
      <c r="D2223">
        <v>2440</v>
      </c>
      <c r="E2223">
        <v>5303</v>
      </c>
      <c r="F2223">
        <v>2</v>
      </c>
      <c r="G2223">
        <v>0</v>
      </c>
      <c r="H2223">
        <v>0</v>
      </c>
      <c r="I2223" s="15">
        <v>45008</v>
      </c>
      <c r="J2223" s="11">
        <v>45008</v>
      </c>
      <c r="K2223">
        <v>1</v>
      </c>
      <c r="L2223" t="s">
        <v>230</v>
      </c>
      <c r="M2223" t="s">
        <v>39</v>
      </c>
      <c r="N2223" t="s">
        <v>17</v>
      </c>
      <c r="O2223">
        <v>4880</v>
      </c>
      <c r="P2223" t="s">
        <v>22</v>
      </c>
      <c r="Q2223">
        <v>-5726</v>
      </c>
      <c r="R2223" s="16">
        <f>delivered_orders_table[[#This Row],[price]]*delivered_orders_table[[#This Row],[quantity]]</f>
        <v>4880</v>
      </c>
      <c r="V2223">
        <v>6810</v>
      </c>
    </row>
    <row r="2224" spans="1:22" hidden="1" x14ac:dyDescent="0.3">
      <c r="A2224">
        <v>28639738</v>
      </c>
      <c r="B2224">
        <v>877572</v>
      </c>
      <c r="C2224">
        <v>462874</v>
      </c>
      <c r="D2224">
        <v>7602</v>
      </c>
      <c r="E2224">
        <v>5303</v>
      </c>
      <c r="F2224">
        <v>1</v>
      </c>
      <c r="G2224">
        <v>1140.3</v>
      </c>
      <c r="H2224">
        <v>15</v>
      </c>
      <c r="I2224" s="15">
        <v>44991</v>
      </c>
      <c r="J2224" s="11">
        <v>44991</v>
      </c>
      <c r="K2224">
        <v>6</v>
      </c>
      <c r="L2224" t="s">
        <v>275</v>
      </c>
      <c r="M2224" t="s">
        <v>39</v>
      </c>
      <c r="N2224" t="s">
        <v>15</v>
      </c>
      <c r="O2224">
        <v>6461.7</v>
      </c>
      <c r="P2224" t="s">
        <v>23</v>
      </c>
      <c r="Q2224">
        <v>1158.7</v>
      </c>
      <c r="R2224" s="16">
        <f>delivered_orders_table[[#This Row],[price]]*delivered_orders_table[[#This Row],[quantity]]</f>
        <v>7602</v>
      </c>
      <c r="V2224">
        <v>5228</v>
      </c>
    </row>
    <row r="2225" spans="1:22" hidden="1" x14ac:dyDescent="0.3">
      <c r="A2225">
        <v>33173544</v>
      </c>
      <c r="B2225">
        <v>877572</v>
      </c>
      <c r="C2225">
        <v>410445</v>
      </c>
      <c r="D2225">
        <v>2988</v>
      </c>
      <c r="E2225">
        <v>5303</v>
      </c>
      <c r="F2225">
        <v>2</v>
      </c>
      <c r="G2225">
        <v>0</v>
      </c>
      <c r="H2225">
        <v>0</v>
      </c>
      <c r="I2225" s="15">
        <v>44992</v>
      </c>
      <c r="J2225" s="11">
        <v>44992</v>
      </c>
      <c r="K2225">
        <v>7</v>
      </c>
      <c r="L2225" t="s">
        <v>226</v>
      </c>
      <c r="M2225" t="s">
        <v>39</v>
      </c>
      <c r="N2225" t="s">
        <v>15</v>
      </c>
      <c r="O2225">
        <v>5976</v>
      </c>
      <c r="P2225" t="s">
        <v>23</v>
      </c>
      <c r="Q2225">
        <v>-4630</v>
      </c>
      <c r="R2225" s="16">
        <f>delivered_orders_table[[#This Row],[price]]*delivered_orders_table[[#This Row],[quantity]]</f>
        <v>5976</v>
      </c>
      <c r="V2225">
        <v>17588</v>
      </c>
    </row>
    <row r="2226" spans="1:22" hidden="1" x14ac:dyDescent="0.3">
      <c r="A2226">
        <v>28892086</v>
      </c>
      <c r="B2226">
        <v>877572</v>
      </c>
      <c r="C2226">
        <v>599194</v>
      </c>
      <c r="D2226">
        <v>10139</v>
      </c>
      <c r="E2226">
        <v>5303</v>
      </c>
      <c r="F2226">
        <v>4</v>
      </c>
      <c r="G2226">
        <v>2027.8</v>
      </c>
      <c r="H2226">
        <v>5</v>
      </c>
      <c r="I2226" s="15">
        <v>44998</v>
      </c>
      <c r="J2226" s="11">
        <v>44998</v>
      </c>
      <c r="K2226">
        <v>3</v>
      </c>
      <c r="L2226" t="s">
        <v>394</v>
      </c>
      <c r="M2226" t="s">
        <v>39</v>
      </c>
      <c r="N2226" t="s">
        <v>17</v>
      </c>
      <c r="O2226">
        <v>38528.199999999997</v>
      </c>
      <c r="P2226" t="s">
        <v>22</v>
      </c>
      <c r="Q2226">
        <v>17316.2</v>
      </c>
      <c r="R2226" s="16">
        <f>delivered_orders_table[[#This Row],[price]]*delivered_orders_table[[#This Row],[quantity]]</f>
        <v>40556</v>
      </c>
      <c r="V2226">
        <v>21490</v>
      </c>
    </row>
    <row r="2227" spans="1:22" hidden="1" x14ac:dyDescent="0.3">
      <c r="A2227">
        <v>60372847</v>
      </c>
      <c r="B2227">
        <v>877572</v>
      </c>
      <c r="C2227">
        <v>390719</v>
      </c>
      <c r="D2227">
        <v>3806</v>
      </c>
      <c r="E2227">
        <v>5303</v>
      </c>
      <c r="F2227">
        <v>2</v>
      </c>
      <c r="G2227">
        <v>0</v>
      </c>
      <c r="H2227">
        <v>0</v>
      </c>
      <c r="I2227" s="15">
        <v>44992</v>
      </c>
      <c r="J2227" s="11">
        <v>44992</v>
      </c>
      <c r="K2227">
        <v>7</v>
      </c>
      <c r="L2227" t="s">
        <v>226</v>
      </c>
      <c r="M2227" t="s">
        <v>39</v>
      </c>
      <c r="N2227" t="s">
        <v>18</v>
      </c>
      <c r="O2227">
        <v>7612</v>
      </c>
      <c r="P2227" t="s">
        <v>22</v>
      </c>
      <c r="Q2227">
        <v>-2994</v>
      </c>
      <c r="R2227" s="16">
        <f>delivered_orders_table[[#This Row],[price]]*delivered_orders_table[[#This Row],[quantity]]</f>
        <v>7612</v>
      </c>
      <c r="V2227">
        <v>13977</v>
      </c>
    </row>
    <row r="2228" spans="1:22" hidden="1" x14ac:dyDescent="0.3">
      <c r="A2228">
        <v>41726318</v>
      </c>
      <c r="B2228">
        <v>877572</v>
      </c>
      <c r="C2228">
        <v>919871</v>
      </c>
      <c r="D2228">
        <v>14031</v>
      </c>
      <c r="E2228">
        <v>5303</v>
      </c>
      <c r="F2228">
        <v>1</v>
      </c>
      <c r="G2228">
        <v>701.55</v>
      </c>
      <c r="H2228">
        <v>5</v>
      </c>
      <c r="I2228" s="15">
        <v>45005</v>
      </c>
      <c r="J2228" s="11">
        <v>45005</v>
      </c>
      <c r="K2228">
        <v>7</v>
      </c>
      <c r="L2228" t="s">
        <v>130</v>
      </c>
      <c r="M2228" t="s">
        <v>39</v>
      </c>
      <c r="N2228" t="s">
        <v>17</v>
      </c>
      <c r="O2228">
        <v>13329.45</v>
      </c>
      <c r="P2228" t="s">
        <v>20</v>
      </c>
      <c r="Q2228">
        <v>8026.45</v>
      </c>
      <c r="R2228" s="16">
        <f>delivered_orders_table[[#This Row],[price]]*delivered_orders_table[[#This Row],[quantity]]</f>
        <v>14031</v>
      </c>
      <c r="V2228">
        <v>8308</v>
      </c>
    </row>
    <row r="2229" spans="1:22" hidden="1" x14ac:dyDescent="0.3">
      <c r="A2229">
        <v>60903955</v>
      </c>
      <c r="B2229">
        <v>388389</v>
      </c>
      <c r="C2229">
        <v>868595</v>
      </c>
      <c r="D2229">
        <v>1500</v>
      </c>
      <c r="E2229">
        <v>1807</v>
      </c>
      <c r="F2229">
        <v>1</v>
      </c>
      <c r="G2229">
        <v>75</v>
      </c>
      <c r="H2229">
        <v>5</v>
      </c>
      <c r="I2229" s="15">
        <v>44988</v>
      </c>
      <c r="J2229" s="11">
        <v>44988</v>
      </c>
      <c r="K2229">
        <v>7</v>
      </c>
      <c r="L2229" t="s">
        <v>229</v>
      </c>
      <c r="M2229" t="s">
        <v>39</v>
      </c>
      <c r="N2229" t="s">
        <v>15</v>
      </c>
      <c r="O2229">
        <v>1425</v>
      </c>
      <c r="P2229" t="s">
        <v>20</v>
      </c>
      <c r="Q2229">
        <v>-382</v>
      </c>
      <c r="R2229" s="16">
        <f>delivered_orders_table[[#This Row],[price]]*delivered_orders_table[[#This Row],[quantity]]</f>
        <v>1500</v>
      </c>
      <c r="V2229">
        <v>20770</v>
      </c>
    </row>
    <row r="2230" spans="1:22" hidden="1" x14ac:dyDescent="0.3">
      <c r="A2230">
        <v>38351344</v>
      </c>
      <c r="B2230">
        <v>388389</v>
      </c>
      <c r="C2230">
        <v>640186</v>
      </c>
      <c r="D2230">
        <v>14362</v>
      </c>
      <c r="E2230">
        <v>1807</v>
      </c>
      <c r="F2230">
        <v>2</v>
      </c>
      <c r="G2230">
        <v>1436.2</v>
      </c>
      <c r="H2230">
        <v>5</v>
      </c>
      <c r="I2230" s="15">
        <v>45000</v>
      </c>
      <c r="J2230" s="11">
        <v>45000</v>
      </c>
      <c r="K2230">
        <v>7</v>
      </c>
      <c r="L2230" t="s">
        <v>455</v>
      </c>
      <c r="M2230" t="s">
        <v>39</v>
      </c>
      <c r="N2230" t="s">
        <v>15</v>
      </c>
      <c r="O2230">
        <v>27287.8</v>
      </c>
      <c r="P2230" t="s">
        <v>21</v>
      </c>
      <c r="Q2230">
        <v>23673.8</v>
      </c>
      <c r="R2230" s="16">
        <f>delivered_orders_table[[#This Row],[price]]*delivered_orders_table[[#This Row],[quantity]]</f>
        <v>28724</v>
      </c>
      <c r="V2230">
        <v>7916</v>
      </c>
    </row>
    <row r="2231" spans="1:22" hidden="1" x14ac:dyDescent="0.3">
      <c r="A2231">
        <v>33386929</v>
      </c>
      <c r="B2231">
        <v>388389</v>
      </c>
      <c r="C2231">
        <v>796707</v>
      </c>
      <c r="D2231">
        <v>16960</v>
      </c>
      <c r="E2231">
        <v>1807</v>
      </c>
      <c r="F2231">
        <v>2</v>
      </c>
      <c r="G2231">
        <v>3392</v>
      </c>
      <c r="H2231">
        <v>10</v>
      </c>
      <c r="I2231" s="15">
        <v>44990</v>
      </c>
      <c r="J2231" s="11">
        <v>44990</v>
      </c>
      <c r="K2231">
        <v>2</v>
      </c>
      <c r="L2231" t="s">
        <v>486</v>
      </c>
      <c r="M2231" t="s">
        <v>39</v>
      </c>
      <c r="N2231" t="s">
        <v>15</v>
      </c>
      <c r="O2231">
        <v>30528</v>
      </c>
      <c r="P2231" t="s">
        <v>23</v>
      </c>
      <c r="Q2231">
        <v>26914</v>
      </c>
      <c r="R2231" s="16">
        <f>delivered_orders_table[[#This Row],[price]]*delivered_orders_table[[#This Row],[quantity]]</f>
        <v>33920</v>
      </c>
      <c r="V2231">
        <v>12495</v>
      </c>
    </row>
    <row r="2232" spans="1:22" hidden="1" x14ac:dyDescent="0.3">
      <c r="A2232">
        <v>41383044</v>
      </c>
      <c r="B2232">
        <v>388389</v>
      </c>
      <c r="C2232">
        <v>714646</v>
      </c>
      <c r="D2232">
        <v>5995</v>
      </c>
      <c r="E2232">
        <v>1807</v>
      </c>
      <c r="F2232">
        <v>4</v>
      </c>
      <c r="G2232">
        <v>0</v>
      </c>
      <c r="H2232">
        <v>0</v>
      </c>
      <c r="I2232" s="15">
        <v>44993</v>
      </c>
      <c r="J2232" s="11">
        <v>44993</v>
      </c>
      <c r="K2232">
        <v>3</v>
      </c>
      <c r="L2232" t="s">
        <v>274</v>
      </c>
      <c r="M2232" t="s">
        <v>39</v>
      </c>
      <c r="N2232" t="s">
        <v>17</v>
      </c>
      <c r="O2232">
        <v>23980</v>
      </c>
      <c r="P2232" t="s">
        <v>23</v>
      </c>
      <c r="Q2232">
        <v>16752</v>
      </c>
      <c r="R2232" s="16">
        <f>delivered_orders_table[[#This Row],[price]]*delivered_orders_table[[#This Row],[quantity]]</f>
        <v>23980</v>
      </c>
      <c r="V2232">
        <v>16495</v>
      </c>
    </row>
    <row r="2233" spans="1:22" hidden="1" x14ac:dyDescent="0.3">
      <c r="A2233">
        <v>22388090</v>
      </c>
      <c r="B2233">
        <v>388389</v>
      </c>
      <c r="C2233">
        <v>733036</v>
      </c>
      <c r="D2233">
        <v>17880</v>
      </c>
      <c r="E2233">
        <v>1807</v>
      </c>
      <c r="F2233">
        <v>1</v>
      </c>
      <c r="G2233">
        <v>3576</v>
      </c>
      <c r="H2233">
        <v>20</v>
      </c>
      <c r="I2233" s="15">
        <v>44994</v>
      </c>
      <c r="J2233" s="11">
        <v>44994</v>
      </c>
      <c r="K2233">
        <v>1</v>
      </c>
      <c r="L2233" t="s">
        <v>229</v>
      </c>
      <c r="M2233" t="s">
        <v>39</v>
      </c>
      <c r="N2233" t="s">
        <v>18</v>
      </c>
      <c r="O2233">
        <v>14304</v>
      </c>
      <c r="P2233" t="s">
        <v>20</v>
      </c>
      <c r="Q2233">
        <v>12497</v>
      </c>
      <c r="R2233" s="16">
        <f>delivered_orders_table[[#This Row],[price]]*delivered_orders_table[[#This Row],[quantity]]</f>
        <v>17880</v>
      </c>
      <c r="V2233">
        <v>12617</v>
      </c>
    </row>
    <row r="2234" spans="1:22" hidden="1" x14ac:dyDescent="0.3">
      <c r="A2234">
        <v>50181935</v>
      </c>
      <c r="B2234">
        <v>388389</v>
      </c>
      <c r="C2234">
        <v>600773</v>
      </c>
      <c r="D2234">
        <v>8967</v>
      </c>
      <c r="E2234">
        <v>1807</v>
      </c>
      <c r="F2234">
        <v>2</v>
      </c>
      <c r="G2234">
        <v>896.7</v>
      </c>
      <c r="H2234">
        <v>5</v>
      </c>
      <c r="I2234" s="15">
        <v>45008</v>
      </c>
      <c r="J2234" s="11">
        <v>45008</v>
      </c>
      <c r="K2234">
        <v>3</v>
      </c>
      <c r="L2234" t="s">
        <v>260</v>
      </c>
      <c r="M2234" t="s">
        <v>39</v>
      </c>
      <c r="N2234" t="s">
        <v>17</v>
      </c>
      <c r="O2234">
        <v>17037.3</v>
      </c>
      <c r="P2234" t="s">
        <v>22</v>
      </c>
      <c r="Q2234">
        <v>13423.3</v>
      </c>
      <c r="R2234" s="16">
        <f>delivered_orders_table[[#This Row],[price]]*delivered_orders_table[[#This Row],[quantity]]</f>
        <v>17934</v>
      </c>
      <c r="V2234">
        <v>4104</v>
      </c>
    </row>
    <row r="2235" spans="1:22" hidden="1" x14ac:dyDescent="0.3">
      <c r="A2235">
        <v>71477426</v>
      </c>
      <c r="B2235">
        <v>356787</v>
      </c>
      <c r="C2235">
        <v>969969</v>
      </c>
      <c r="D2235">
        <v>11857</v>
      </c>
      <c r="E2235">
        <v>6320</v>
      </c>
      <c r="F2235">
        <v>3</v>
      </c>
      <c r="G2235">
        <v>0</v>
      </c>
      <c r="H2235">
        <v>0</v>
      </c>
      <c r="I2235" s="15">
        <v>44994</v>
      </c>
      <c r="J2235" s="11">
        <v>44994</v>
      </c>
      <c r="K2235">
        <v>1</v>
      </c>
      <c r="L2235" t="s">
        <v>229</v>
      </c>
      <c r="M2235" t="s">
        <v>39</v>
      </c>
      <c r="N2235" t="s">
        <v>16</v>
      </c>
      <c r="O2235">
        <v>35571</v>
      </c>
      <c r="P2235" t="s">
        <v>21</v>
      </c>
      <c r="Q2235">
        <v>16611</v>
      </c>
      <c r="R2235" s="16">
        <f>delivered_orders_table[[#This Row],[price]]*delivered_orders_table[[#This Row],[quantity]]</f>
        <v>35571</v>
      </c>
      <c r="V2235">
        <v>70232</v>
      </c>
    </row>
    <row r="2236" spans="1:22" hidden="1" x14ac:dyDescent="0.3">
      <c r="A2236">
        <v>23044889</v>
      </c>
      <c r="B2236">
        <v>356787</v>
      </c>
      <c r="C2236">
        <v>637605</v>
      </c>
      <c r="D2236">
        <v>15130</v>
      </c>
      <c r="E2236">
        <v>6320</v>
      </c>
      <c r="F2236">
        <v>2</v>
      </c>
      <c r="G2236">
        <v>0</v>
      </c>
      <c r="H2236">
        <v>0</v>
      </c>
      <c r="I2236" s="15">
        <v>44988</v>
      </c>
      <c r="J2236" s="11">
        <v>44988</v>
      </c>
      <c r="K2236">
        <v>5</v>
      </c>
      <c r="L2236" t="s">
        <v>413</v>
      </c>
      <c r="M2236" t="s">
        <v>39</v>
      </c>
      <c r="N2236" t="s">
        <v>15</v>
      </c>
      <c r="O2236">
        <v>30260</v>
      </c>
      <c r="P2236" t="s">
        <v>22</v>
      </c>
      <c r="Q2236">
        <v>17620</v>
      </c>
      <c r="R2236" s="16">
        <f>delivered_orders_table[[#This Row],[price]]*delivered_orders_table[[#This Row],[quantity]]</f>
        <v>30260</v>
      </c>
      <c r="V2236">
        <v>70584</v>
      </c>
    </row>
    <row r="2237" spans="1:22" hidden="1" x14ac:dyDescent="0.3">
      <c r="A2237">
        <v>20106509</v>
      </c>
      <c r="B2237">
        <v>356787</v>
      </c>
      <c r="C2237">
        <v>717555</v>
      </c>
      <c r="D2237">
        <v>6264</v>
      </c>
      <c r="E2237">
        <v>6320</v>
      </c>
      <c r="F2237">
        <v>1</v>
      </c>
      <c r="G2237">
        <v>0</v>
      </c>
      <c r="H2237">
        <v>0</v>
      </c>
      <c r="I2237" s="15">
        <v>45012</v>
      </c>
      <c r="J2237" s="11">
        <v>45012</v>
      </c>
      <c r="K2237">
        <v>3</v>
      </c>
      <c r="L2237" t="s">
        <v>105</v>
      </c>
      <c r="M2237" t="s">
        <v>39</v>
      </c>
      <c r="N2237" t="s">
        <v>16</v>
      </c>
      <c r="O2237">
        <v>6264</v>
      </c>
      <c r="P2237" t="s">
        <v>20</v>
      </c>
      <c r="Q2237">
        <v>-56</v>
      </c>
      <c r="R2237" s="16">
        <f>delivered_orders_table[[#This Row],[price]]*delivered_orders_table[[#This Row],[quantity]]</f>
        <v>6264</v>
      </c>
      <c r="V2237">
        <v>12260</v>
      </c>
    </row>
    <row r="2238" spans="1:22" hidden="1" x14ac:dyDescent="0.3">
      <c r="A2238">
        <v>48736657</v>
      </c>
      <c r="B2238">
        <v>356787</v>
      </c>
      <c r="C2238">
        <v>390425</v>
      </c>
      <c r="D2238">
        <v>17838</v>
      </c>
      <c r="E2238">
        <v>6320</v>
      </c>
      <c r="F2238">
        <v>1</v>
      </c>
      <c r="G2238">
        <v>1783.8</v>
      </c>
      <c r="H2238">
        <v>10</v>
      </c>
      <c r="I2238" s="15">
        <v>45013</v>
      </c>
      <c r="J2238" s="11">
        <v>45013</v>
      </c>
      <c r="K2238">
        <v>1</v>
      </c>
      <c r="L2238" t="s">
        <v>231</v>
      </c>
      <c r="M2238" t="s">
        <v>39</v>
      </c>
      <c r="N2238" t="s">
        <v>15</v>
      </c>
      <c r="O2238">
        <v>16054.2</v>
      </c>
      <c r="P2238" t="s">
        <v>21</v>
      </c>
      <c r="Q2238">
        <v>9734.2000000000007</v>
      </c>
      <c r="R2238" s="16">
        <f>delivered_orders_table[[#This Row],[price]]*delivered_orders_table[[#This Row],[quantity]]</f>
        <v>17838</v>
      </c>
      <c r="V2238">
        <v>12268</v>
      </c>
    </row>
    <row r="2239" spans="1:22" hidden="1" x14ac:dyDescent="0.3">
      <c r="A2239">
        <v>80138498</v>
      </c>
      <c r="B2239">
        <v>356787</v>
      </c>
      <c r="C2239">
        <v>694241</v>
      </c>
      <c r="D2239">
        <v>2769</v>
      </c>
      <c r="E2239">
        <v>6320</v>
      </c>
      <c r="F2239">
        <v>2</v>
      </c>
      <c r="G2239">
        <v>0</v>
      </c>
      <c r="H2239">
        <v>0</v>
      </c>
      <c r="I2239" s="15">
        <v>44992</v>
      </c>
      <c r="J2239" s="11">
        <v>44992</v>
      </c>
      <c r="K2239">
        <v>5</v>
      </c>
      <c r="L2239" t="s">
        <v>275</v>
      </c>
      <c r="M2239" t="s">
        <v>39</v>
      </c>
      <c r="N2239" t="s">
        <v>152</v>
      </c>
      <c r="O2239">
        <v>5538</v>
      </c>
      <c r="P2239" t="s">
        <v>21</v>
      </c>
      <c r="Q2239">
        <v>-7102</v>
      </c>
      <c r="R2239" s="16">
        <f>delivered_orders_table[[#This Row],[price]]*delivered_orders_table[[#This Row],[quantity]]</f>
        <v>5538</v>
      </c>
      <c r="V2239">
        <v>4278</v>
      </c>
    </row>
    <row r="2240" spans="1:22" hidden="1" x14ac:dyDescent="0.3">
      <c r="A2240">
        <v>97069904</v>
      </c>
      <c r="B2240">
        <v>334053</v>
      </c>
      <c r="C2240">
        <v>628705</v>
      </c>
      <c r="D2240">
        <v>8336</v>
      </c>
      <c r="E2240">
        <v>6716</v>
      </c>
      <c r="F2240">
        <v>3</v>
      </c>
      <c r="G2240">
        <v>1250.4000000000001</v>
      </c>
      <c r="H2240">
        <v>5</v>
      </c>
      <c r="I2240" s="15">
        <v>44988</v>
      </c>
      <c r="J2240" s="11">
        <v>44988</v>
      </c>
      <c r="K2240">
        <v>2</v>
      </c>
      <c r="L2240" t="s">
        <v>228</v>
      </c>
      <c r="M2240" t="s">
        <v>39</v>
      </c>
      <c r="N2240" t="s">
        <v>16</v>
      </c>
      <c r="O2240">
        <v>23757.599999999999</v>
      </c>
      <c r="P2240" t="s">
        <v>21</v>
      </c>
      <c r="Q2240">
        <v>3609.6</v>
      </c>
      <c r="R2240" s="16">
        <f>delivered_orders_table[[#This Row],[price]]*delivered_orders_table[[#This Row],[quantity]]</f>
        <v>25008</v>
      </c>
      <c r="V2240">
        <v>14672</v>
      </c>
    </row>
    <row r="2241" spans="1:22" hidden="1" x14ac:dyDescent="0.3">
      <c r="A2241">
        <v>80532309</v>
      </c>
      <c r="B2241">
        <v>334053</v>
      </c>
      <c r="C2241">
        <v>258760</v>
      </c>
      <c r="D2241">
        <v>1049</v>
      </c>
      <c r="E2241">
        <v>6716</v>
      </c>
      <c r="F2241">
        <v>1</v>
      </c>
      <c r="G2241">
        <v>209.8</v>
      </c>
      <c r="H2241">
        <v>20</v>
      </c>
      <c r="I2241" s="15">
        <v>45012</v>
      </c>
      <c r="J2241" s="11">
        <v>45012</v>
      </c>
      <c r="K2241">
        <v>2</v>
      </c>
      <c r="L2241" t="s">
        <v>231</v>
      </c>
      <c r="M2241" t="s">
        <v>39</v>
      </c>
      <c r="N2241" t="s">
        <v>15</v>
      </c>
      <c r="O2241">
        <v>839.2</v>
      </c>
      <c r="P2241" t="s">
        <v>22</v>
      </c>
      <c r="Q2241">
        <v>-5876.8</v>
      </c>
      <c r="R2241" s="16">
        <f>delivered_orders_table[[#This Row],[price]]*delivered_orders_table[[#This Row],[quantity]]</f>
        <v>1049</v>
      </c>
      <c r="V2241">
        <v>15612</v>
      </c>
    </row>
    <row r="2242" spans="1:22" hidden="1" x14ac:dyDescent="0.3">
      <c r="A2242">
        <v>65472370</v>
      </c>
      <c r="B2242">
        <v>334053</v>
      </c>
      <c r="C2242">
        <v>726725</v>
      </c>
      <c r="D2242">
        <v>4964</v>
      </c>
      <c r="E2242">
        <v>6716</v>
      </c>
      <c r="F2242">
        <v>3</v>
      </c>
      <c r="G2242">
        <v>744.6</v>
      </c>
      <c r="H2242">
        <v>5</v>
      </c>
      <c r="I2242" s="15">
        <v>44987</v>
      </c>
      <c r="J2242" s="11">
        <v>44987</v>
      </c>
      <c r="K2242">
        <v>6</v>
      </c>
      <c r="L2242" t="s">
        <v>413</v>
      </c>
      <c r="M2242" t="s">
        <v>39</v>
      </c>
      <c r="N2242" t="s">
        <v>18</v>
      </c>
      <c r="O2242">
        <v>14147.4</v>
      </c>
      <c r="P2242" t="s">
        <v>23</v>
      </c>
      <c r="Q2242">
        <v>-6000.6</v>
      </c>
      <c r="R2242" s="16">
        <f>delivered_orders_table[[#This Row],[price]]*delivered_orders_table[[#This Row],[quantity]]</f>
        <v>14892</v>
      </c>
      <c r="V2242">
        <v>7935</v>
      </c>
    </row>
    <row r="2243" spans="1:22" hidden="1" x14ac:dyDescent="0.3">
      <c r="A2243">
        <v>69897763</v>
      </c>
      <c r="B2243">
        <v>334053</v>
      </c>
      <c r="C2243">
        <v>561260</v>
      </c>
      <c r="D2243">
        <v>16195</v>
      </c>
      <c r="E2243">
        <v>6716</v>
      </c>
      <c r="F2243">
        <v>2</v>
      </c>
      <c r="G2243">
        <v>1619.5</v>
      </c>
      <c r="H2243">
        <v>5</v>
      </c>
      <c r="I2243" s="15">
        <v>45007</v>
      </c>
      <c r="J2243" s="11">
        <v>45007</v>
      </c>
      <c r="K2243">
        <v>7</v>
      </c>
      <c r="L2243" t="s">
        <v>231</v>
      </c>
      <c r="M2243" t="s">
        <v>39</v>
      </c>
      <c r="N2243" t="s">
        <v>15</v>
      </c>
      <c r="O2243">
        <v>30770.5</v>
      </c>
      <c r="P2243" t="s">
        <v>20</v>
      </c>
      <c r="Q2243">
        <v>17338.5</v>
      </c>
      <c r="R2243" s="16">
        <f>delivered_orders_table[[#This Row],[price]]*delivered_orders_table[[#This Row],[quantity]]</f>
        <v>32390</v>
      </c>
      <c r="V2243">
        <v>12676</v>
      </c>
    </row>
    <row r="2244" spans="1:22" hidden="1" x14ac:dyDescent="0.3">
      <c r="A2244">
        <v>83212334</v>
      </c>
      <c r="B2244">
        <v>334053</v>
      </c>
      <c r="C2244">
        <v>441099</v>
      </c>
      <c r="D2244">
        <v>12888</v>
      </c>
      <c r="E2244">
        <v>6716</v>
      </c>
      <c r="F2244">
        <v>1</v>
      </c>
      <c r="G2244">
        <v>1288.8</v>
      </c>
      <c r="H2244">
        <v>10</v>
      </c>
      <c r="I2244" s="15">
        <v>44983</v>
      </c>
      <c r="J2244" s="11">
        <v>44983</v>
      </c>
      <c r="K2244">
        <v>7</v>
      </c>
      <c r="L2244" t="s">
        <v>228</v>
      </c>
      <c r="M2244" t="s">
        <v>39</v>
      </c>
      <c r="N2244" t="s">
        <v>17</v>
      </c>
      <c r="O2244">
        <v>11599.2</v>
      </c>
      <c r="P2244" t="s">
        <v>21</v>
      </c>
      <c r="Q2244">
        <v>4883.2</v>
      </c>
      <c r="R2244" s="16">
        <f>delivered_orders_table[[#This Row],[price]]*delivered_orders_table[[#This Row],[quantity]]</f>
        <v>12888</v>
      </c>
      <c r="V2244">
        <v>11390</v>
      </c>
    </row>
    <row r="2245" spans="1:22" hidden="1" x14ac:dyDescent="0.3">
      <c r="A2245">
        <v>54629892</v>
      </c>
      <c r="B2245">
        <v>334053</v>
      </c>
      <c r="C2245">
        <v>695962</v>
      </c>
      <c r="D2245">
        <v>2221</v>
      </c>
      <c r="E2245">
        <v>6716</v>
      </c>
      <c r="F2245">
        <v>1</v>
      </c>
      <c r="G2245">
        <v>0</v>
      </c>
      <c r="H2245">
        <v>0</v>
      </c>
      <c r="I2245" s="15">
        <v>44998</v>
      </c>
      <c r="J2245" s="11">
        <v>44998</v>
      </c>
      <c r="K2245">
        <v>7</v>
      </c>
      <c r="L2245" t="s">
        <v>129</v>
      </c>
      <c r="M2245" t="s">
        <v>39</v>
      </c>
      <c r="N2245" t="s">
        <v>16</v>
      </c>
      <c r="O2245">
        <v>2221</v>
      </c>
      <c r="P2245" t="s">
        <v>22</v>
      </c>
      <c r="Q2245">
        <v>-4495</v>
      </c>
      <c r="R2245" s="16">
        <f>delivered_orders_table[[#This Row],[price]]*delivered_orders_table[[#This Row],[quantity]]</f>
        <v>2221</v>
      </c>
      <c r="V2245">
        <v>17726</v>
      </c>
    </row>
    <row r="2246" spans="1:22" hidden="1" x14ac:dyDescent="0.3">
      <c r="A2246">
        <v>77292380</v>
      </c>
      <c r="B2246">
        <v>334053</v>
      </c>
      <c r="C2246">
        <v>911521</v>
      </c>
      <c r="D2246">
        <v>10271</v>
      </c>
      <c r="E2246">
        <v>6716</v>
      </c>
      <c r="F2246">
        <v>1</v>
      </c>
      <c r="G2246">
        <v>1540.65</v>
      </c>
      <c r="H2246">
        <v>15</v>
      </c>
      <c r="I2246" s="15">
        <v>44986</v>
      </c>
      <c r="J2246" s="11">
        <v>44986</v>
      </c>
      <c r="K2246">
        <v>7</v>
      </c>
      <c r="L2246" t="s">
        <v>413</v>
      </c>
      <c r="M2246" t="s">
        <v>39</v>
      </c>
      <c r="N2246" t="s">
        <v>15</v>
      </c>
      <c r="O2246">
        <v>8730.35</v>
      </c>
      <c r="P2246" t="s">
        <v>22</v>
      </c>
      <c r="Q2246">
        <v>2014.35</v>
      </c>
      <c r="R2246" s="16">
        <f>delivered_orders_table[[#This Row],[price]]*delivered_orders_table[[#This Row],[quantity]]</f>
        <v>10271</v>
      </c>
      <c r="V2246">
        <v>50415</v>
      </c>
    </row>
    <row r="2247" spans="1:22" hidden="1" x14ac:dyDescent="0.3">
      <c r="A2247">
        <v>18530615</v>
      </c>
      <c r="B2247">
        <v>334053</v>
      </c>
      <c r="C2247">
        <v>886341</v>
      </c>
      <c r="D2247">
        <v>10182</v>
      </c>
      <c r="E2247">
        <v>6716</v>
      </c>
      <c r="F2247">
        <v>1</v>
      </c>
      <c r="G2247">
        <v>1527.3</v>
      </c>
      <c r="H2247">
        <v>15</v>
      </c>
      <c r="I2247" s="15">
        <v>44989</v>
      </c>
      <c r="J2247" s="11">
        <v>44989</v>
      </c>
      <c r="K2247">
        <v>1</v>
      </c>
      <c r="L2247" t="s">
        <v>228</v>
      </c>
      <c r="M2247" t="s">
        <v>39</v>
      </c>
      <c r="N2247" t="s">
        <v>16</v>
      </c>
      <c r="O2247">
        <v>8654.7000000000007</v>
      </c>
      <c r="P2247" t="s">
        <v>22</v>
      </c>
      <c r="Q2247">
        <v>1938.7</v>
      </c>
      <c r="R2247" s="16">
        <f>delivered_orders_table[[#This Row],[price]]*delivered_orders_table[[#This Row],[quantity]]</f>
        <v>10182</v>
      </c>
      <c r="V2247">
        <v>7895</v>
      </c>
    </row>
    <row r="2248" spans="1:22" hidden="1" x14ac:dyDescent="0.3">
      <c r="A2248">
        <v>40158811</v>
      </c>
      <c r="B2248">
        <v>334053</v>
      </c>
      <c r="C2248">
        <v>341647</v>
      </c>
      <c r="D2248">
        <v>12733</v>
      </c>
      <c r="E2248">
        <v>6716</v>
      </c>
      <c r="F2248">
        <v>2</v>
      </c>
      <c r="G2248">
        <v>0</v>
      </c>
      <c r="H2248">
        <v>0</v>
      </c>
      <c r="I2248" s="15">
        <v>44986</v>
      </c>
      <c r="J2248" s="11">
        <v>44986</v>
      </c>
      <c r="K2248">
        <v>3</v>
      </c>
      <c r="L2248" t="s">
        <v>412</v>
      </c>
      <c r="M2248" t="s">
        <v>39</v>
      </c>
      <c r="N2248" t="s">
        <v>17</v>
      </c>
      <c r="O2248">
        <v>25466</v>
      </c>
      <c r="P2248" t="s">
        <v>23</v>
      </c>
      <c r="Q2248">
        <v>12034</v>
      </c>
      <c r="R2248" s="16">
        <f>delivered_orders_table[[#This Row],[price]]*delivered_orders_table[[#This Row],[quantity]]</f>
        <v>25466</v>
      </c>
      <c r="V2248">
        <v>19661</v>
      </c>
    </row>
    <row r="2249" spans="1:22" hidden="1" x14ac:dyDescent="0.3">
      <c r="A2249">
        <v>52213778</v>
      </c>
      <c r="B2249">
        <v>334053</v>
      </c>
      <c r="C2249">
        <v>935381</v>
      </c>
      <c r="D2249">
        <v>7610</v>
      </c>
      <c r="E2249">
        <v>6716</v>
      </c>
      <c r="F2249">
        <v>1</v>
      </c>
      <c r="G2249">
        <v>0</v>
      </c>
      <c r="H2249">
        <v>0</v>
      </c>
      <c r="I2249" s="15">
        <v>45004</v>
      </c>
      <c r="J2249" s="11">
        <v>45004</v>
      </c>
      <c r="K2249">
        <v>5</v>
      </c>
      <c r="L2249" t="s">
        <v>230</v>
      </c>
      <c r="M2249" t="s">
        <v>39</v>
      </c>
      <c r="N2249" t="s">
        <v>15</v>
      </c>
      <c r="O2249">
        <v>7610</v>
      </c>
      <c r="P2249" t="s">
        <v>20</v>
      </c>
      <c r="Q2249">
        <v>894</v>
      </c>
      <c r="R2249" s="16">
        <f>delivered_orders_table[[#This Row],[price]]*delivered_orders_table[[#This Row],[quantity]]</f>
        <v>7610</v>
      </c>
      <c r="V2249">
        <v>1918</v>
      </c>
    </row>
    <row r="2250" spans="1:22" hidden="1" x14ac:dyDescent="0.3">
      <c r="A2250">
        <v>77172238</v>
      </c>
      <c r="B2250">
        <v>334053</v>
      </c>
      <c r="C2250">
        <v>899080</v>
      </c>
      <c r="D2250">
        <v>10099</v>
      </c>
      <c r="E2250">
        <v>6716</v>
      </c>
      <c r="F2250">
        <v>1</v>
      </c>
      <c r="G2250">
        <v>0</v>
      </c>
      <c r="H2250">
        <v>0</v>
      </c>
      <c r="I2250" s="15">
        <v>44996</v>
      </c>
      <c r="J2250" s="11">
        <v>44996</v>
      </c>
      <c r="K2250">
        <v>4</v>
      </c>
      <c r="L2250" t="s">
        <v>454</v>
      </c>
      <c r="M2250" t="s">
        <v>39</v>
      </c>
      <c r="N2250" t="s">
        <v>15</v>
      </c>
      <c r="O2250">
        <v>10099</v>
      </c>
      <c r="P2250" t="s">
        <v>23</v>
      </c>
      <c r="Q2250">
        <v>3383</v>
      </c>
      <c r="R2250" s="16">
        <f>delivered_orders_table[[#This Row],[price]]*delivered_orders_table[[#This Row],[quantity]]</f>
        <v>10099</v>
      </c>
      <c r="V2250">
        <v>6236</v>
      </c>
    </row>
    <row r="2251" spans="1:22" hidden="1" x14ac:dyDescent="0.3">
      <c r="A2251">
        <v>29163535</v>
      </c>
      <c r="B2251">
        <v>246316</v>
      </c>
      <c r="C2251">
        <v>232792</v>
      </c>
      <c r="D2251">
        <v>13117</v>
      </c>
      <c r="E2251">
        <v>13689</v>
      </c>
      <c r="F2251">
        <v>4</v>
      </c>
      <c r="G2251">
        <v>0</v>
      </c>
      <c r="H2251">
        <v>0</v>
      </c>
      <c r="I2251" s="15">
        <v>44996</v>
      </c>
      <c r="J2251" s="11">
        <v>44996</v>
      </c>
      <c r="K2251">
        <v>6</v>
      </c>
      <c r="L2251" t="s">
        <v>517</v>
      </c>
      <c r="M2251" t="s">
        <v>39</v>
      </c>
      <c r="N2251" t="s">
        <v>15</v>
      </c>
      <c r="O2251">
        <v>52468</v>
      </c>
      <c r="P2251" t="s">
        <v>20</v>
      </c>
      <c r="Q2251">
        <v>-2288</v>
      </c>
      <c r="R2251" s="16">
        <f>delivered_orders_table[[#This Row],[price]]*delivered_orders_table[[#This Row],[quantity]]</f>
        <v>52468</v>
      </c>
      <c r="V2251">
        <v>3279</v>
      </c>
    </row>
    <row r="2252" spans="1:22" hidden="1" x14ac:dyDescent="0.3">
      <c r="A2252">
        <v>15253567</v>
      </c>
      <c r="B2252">
        <v>246316</v>
      </c>
      <c r="C2252">
        <v>239569</v>
      </c>
      <c r="D2252">
        <v>9136</v>
      </c>
      <c r="E2252">
        <v>13689</v>
      </c>
      <c r="F2252">
        <v>1</v>
      </c>
      <c r="G2252">
        <v>913.6</v>
      </c>
      <c r="H2252">
        <v>10</v>
      </c>
      <c r="I2252" s="15">
        <v>44989</v>
      </c>
      <c r="J2252" s="11">
        <v>44989</v>
      </c>
      <c r="K2252">
        <v>3</v>
      </c>
      <c r="L2252" t="s">
        <v>486</v>
      </c>
      <c r="M2252" t="s">
        <v>39</v>
      </c>
      <c r="N2252" t="s">
        <v>17</v>
      </c>
      <c r="O2252">
        <v>8222.4</v>
      </c>
      <c r="P2252" t="s">
        <v>21</v>
      </c>
      <c r="Q2252">
        <v>-5466.6</v>
      </c>
      <c r="R2252" s="16">
        <f>delivered_orders_table[[#This Row],[price]]*delivered_orders_table[[#This Row],[quantity]]</f>
        <v>9136</v>
      </c>
      <c r="V2252">
        <v>17754</v>
      </c>
    </row>
    <row r="2253" spans="1:22" hidden="1" x14ac:dyDescent="0.3">
      <c r="A2253">
        <v>70362235</v>
      </c>
      <c r="B2253">
        <v>246316</v>
      </c>
      <c r="C2253">
        <v>344775</v>
      </c>
      <c r="D2253">
        <v>2342</v>
      </c>
      <c r="E2253">
        <v>13689</v>
      </c>
      <c r="F2253">
        <v>4</v>
      </c>
      <c r="G2253">
        <v>0</v>
      </c>
      <c r="H2253">
        <v>0</v>
      </c>
      <c r="I2253" s="15">
        <v>44997</v>
      </c>
      <c r="J2253" s="11">
        <v>44997</v>
      </c>
      <c r="K2253">
        <v>7</v>
      </c>
      <c r="L2253" t="s">
        <v>372</v>
      </c>
      <c r="M2253" t="s">
        <v>39</v>
      </c>
      <c r="N2253" t="s">
        <v>16</v>
      </c>
      <c r="O2253">
        <v>9368</v>
      </c>
      <c r="P2253" t="s">
        <v>21</v>
      </c>
      <c r="Q2253">
        <v>-45388</v>
      </c>
      <c r="R2253" s="16">
        <f>delivered_orders_table[[#This Row],[price]]*delivered_orders_table[[#This Row],[quantity]]</f>
        <v>9368</v>
      </c>
      <c r="V2253">
        <v>9891</v>
      </c>
    </row>
    <row r="2254" spans="1:22" hidden="1" x14ac:dyDescent="0.3">
      <c r="A2254">
        <v>23676961</v>
      </c>
      <c r="B2254">
        <v>246316</v>
      </c>
      <c r="C2254">
        <v>554877</v>
      </c>
      <c r="D2254">
        <v>18507</v>
      </c>
      <c r="E2254">
        <v>13689</v>
      </c>
      <c r="F2254">
        <v>3</v>
      </c>
      <c r="G2254">
        <v>11104.2</v>
      </c>
      <c r="H2254">
        <v>20</v>
      </c>
      <c r="I2254" s="15">
        <v>44991</v>
      </c>
      <c r="J2254" s="11">
        <v>44991</v>
      </c>
      <c r="K2254">
        <v>4</v>
      </c>
      <c r="L2254" t="s">
        <v>229</v>
      </c>
      <c r="M2254" t="s">
        <v>39</v>
      </c>
      <c r="N2254" t="s">
        <v>15</v>
      </c>
      <c r="O2254">
        <v>44416.800000000003</v>
      </c>
      <c r="P2254" t="s">
        <v>20</v>
      </c>
      <c r="Q2254">
        <v>3349.8</v>
      </c>
      <c r="R2254" s="16">
        <f>delivered_orders_table[[#This Row],[price]]*delivered_orders_table[[#This Row],[quantity]]</f>
        <v>55521</v>
      </c>
      <c r="V2254">
        <v>53262</v>
      </c>
    </row>
    <row r="2255" spans="1:22" hidden="1" x14ac:dyDescent="0.3">
      <c r="A2255">
        <v>59755172</v>
      </c>
      <c r="B2255">
        <v>872246</v>
      </c>
      <c r="C2255">
        <v>759713</v>
      </c>
      <c r="D2255">
        <v>12207</v>
      </c>
      <c r="E2255">
        <v>8679</v>
      </c>
      <c r="F2255">
        <v>1</v>
      </c>
      <c r="G2255">
        <v>0</v>
      </c>
      <c r="H2255">
        <v>0</v>
      </c>
      <c r="I2255" s="15">
        <v>45010</v>
      </c>
      <c r="J2255" s="11">
        <v>45010</v>
      </c>
      <c r="K2255">
        <v>1</v>
      </c>
      <c r="L2255" t="s">
        <v>260</v>
      </c>
      <c r="M2255" t="s">
        <v>39</v>
      </c>
      <c r="N2255" t="s">
        <v>16</v>
      </c>
      <c r="O2255">
        <v>12207</v>
      </c>
      <c r="P2255" t="s">
        <v>20</v>
      </c>
      <c r="Q2255">
        <v>3528</v>
      </c>
      <c r="R2255" s="16">
        <f>delivered_orders_table[[#This Row],[price]]*delivered_orders_table[[#This Row],[quantity]]</f>
        <v>12207</v>
      </c>
      <c r="V2255">
        <v>7312</v>
      </c>
    </row>
    <row r="2256" spans="1:22" hidden="1" x14ac:dyDescent="0.3">
      <c r="A2256">
        <v>27092236</v>
      </c>
      <c r="B2256">
        <v>872246</v>
      </c>
      <c r="C2256">
        <v>311636</v>
      </c>
      <c r="D2256">
        <v>18683</v>
      </c>
      <c r="E2256">
        <v>8679</v>
      </c>
      <c r="F2256">
        <v>2</v>
      </c>
      <c r="G2256">
        <v>0</v>
      </c>
      <c r="H2256">
        <v>0</v>
      </c>
      <c r="I2256" s="15">
        <v>45007</v>
      </c>
      <c r="J2256" s="11">
        <v>45007</v>
      </c>
      <c r="K2256">
        <v>1</v>
      </c>
      <c r="L2256" t="s">
        <v>259</v>
      </c>
      <c r="M2256" t="s">
        <v>39</v>
      </c>
      <c r="N2256" t="s">
        <v>16</v>
      </c>
      <c r="O2256">
        <v>37366</v>
      </c>
      <c r="P2256" t="s">
        <v>23</v>
      </c>
      <c r="Q2256">
        <v>20008</v>
      </c>
      <c r="R2256" s="16">
        <f>delivered_orders_table[[#This Row],[price]]*delivered_orders_table[[#This Row],[quantity]]</f>
        <v>37366</v>
      </c>
      <c r="V2256">
        <v>6885</v>
      </c>
    </row>
    <row r="2257" spans="1:22" hidden="1" x14ac:dyDescent="0.3">
      <c r="A2257">
        <v>28176954</v>
      </c>
      <c r="B2257">
        <v>872246</v>
      </c>
      <c r="C2257">
        <v>640656</v>
      </c>
      <c r="D2257">
        <v>5409</v>
      </c>
      <c r="E2257">
        <v>8679</v>
      </c>
      <c r="F2257">
        <v>2</v>
      </c>
      <c r="G2257">
        <v>0</v>
      </c>
      <c r="H2257">
        <v>0</v>
      </c>
      <c r="I2257" s="15">
        <v>44997</v>
      </c>
      <c r="J2257" s="11">
        <v>44997</v>
      </c>
      <c r="K2257">
        <v>2</v>
      </c>
      <c r="L2257" t="s">
        <v>226</v>
      </c>
      <c r="M2257" t="s">
        <v>39</v>
      </c>
      <c r="N2257" t="s">
        <v>15</v>
      </c>
      <c r="O2257">
        <v>10818</v>
      </c>
      <c r="P2257" t="s">
        <v>21</v>
      </c>
      <c r="Q2257">
        <v>-6540</v>
      </c>
      <c r="R2257" s="16">
        <f>delivered_orders_table[[#This Row],[price]]*delivered_orders_table[[#This Row],[quantity]]</f>
        <v>10818</v>
      </c>
      <c r="V2257">
        <v>31834</v>
      </c>
    </row>
    <row r="2258" spans="1:22" hidden="1" x14ac:dyDescent="0.3">
      <c r="A2258">
        <v>35006323</v>
      </c>
      <c r="B2258">
        <v>872246</v>
      </c>
      <c r="C2258">
        <v>842865</v>
      </c>
      <c r="D2258">
        <v>5531</v>
      </c>
      <c r="E2258">
        <v>8679</v>
      </c>
      <c r="F2258">
        <v>1</v>
      </c>
      <c r="G2258">
        <v>829.65</v>
      </c>
      <c r="H2258">
        <v>15</v>
      </c>
      <c r="I2258" s="15">
        <v>44993</v>
      </c>
      <c r="J2258" s="11">
        <v>44993</v>
      </c>
      <c r="K2258">
        <v>2</v>
      </c>
      <c r="L2258" t="s">
        <v>229</v>
      </c>
      <c r="M2258" t="s">
        <v>39</v>
      </c>
      <c r="N2258" t="s">
        <v>16</v>
      </c>
      <c r="O2258">
        <v>4701.3500000000004</v>
      </c>
      <c r="P2258" t="s">
        <v>22</v>
      </c>
      <c r="Q2258">
        <v>-3977.65</v>
      </c>
      <c r="R2258" s="16">
        <f>delivered_orders_table[[#This Row],[price]]*delivered_orders_table[[#This Row],[quantity]]</f>
        <v>5531</v>
      </c>
      <c r="V2258">
        <v>10157</v>
      </c>
    </row>
    <row r="2259" spans="1:22" hidden="1" x14ac:dyDescent="0.3">
      <c r="A2259">
        <v>23770458</v>
      </c>
      <c r="B2259">
        <v>872246</v>
      </c>
      <c r="C2259">
        <v>351884</v>
      </c>
      <c r="D2259">
        <v>5579</v>
      </c>
      <c r="E2259">
        <v>8679</v>
      </c>
      <c r="F2259">
        <v>1</v>
      </c>
      <c r="G2259">
        <v>557.9</v>
      </c>
      <c r="H2259">
        <v>10</v>
      </c>
      <c r="I2259" s="15">
        <v>45002</v>
      </c>
      <c r="J2259" s="11">
        <v>45002</v>
      </c>
      <c r="K2259">
        <v>2</v>
      </c>
      <c r="L2259" t="s">
        <v>372</v>
      </c>
      <c r="M2259" t="s">
        <v>39</v>
      </c>
      <c r="N2259" t="s">
        <v>15</v>
      </c>
      <c r="O2259">
        <v>5021.1000000000004</v>
      </c>
      <c r="P2259" t="s">
        <v>23</v>
      </c>
      <c r="Q2259">
        <v>-3657.9</v>
      </c>
      <c r="R2259" s="16">
        <f>delivered_orders_table[[#This Row],[price]]*delivered_orders_table[[#This Row],[quantity]]</f>
        <v>5579</v>
      </c>
      <c r="V2259">
        <v>2290</v>
      </c>
    </row>
    <row r="2260" spans="1:22" hidden="1" x14ac:dyDescent="0.3">
      <c r="A2260">
        <v>73100462</v>
      </c>
      <c r="B2260">
        <v>872246</v>
      </c>
      <c r="C2260">
        <v>637605</v>
      </c>
      <c r="D2260">
        <v>7664</v>
      </c>
      <c r="E2260">
        <v>8679</v>
      </c>
      <c r="F2260">
        <v>1</v>
      </c>
      <c r="G2260">
        <v>0</v>
      </c>
      <c r="H2260">
        <v>0</v>
      </c>
      <c r="I2260" s="15">
        <v>44995</v>
      </c>
      <c r="J2260" s="11">
        <v>44995</v>
      </c>
      <c r="K2260">
        <v>5</v>
      </c>
      <c r="L2260" t="s">
        <v>454</v>
      </c>
      <c r="M2260" t="s">
        <v>39</v>
      </c>
      <c r="N2260" t="s">
        <v>16</v>
      </c>
      <c r="O2260">
        <v>7664</v>
      </c>
      <c r="P2260" t="s">
        <v>20</v>
      </c>
      <c r="Q2260">
        <v>-1015</v>
      </c>
      <c r="R2260" s="16">
        <f>delivered_orders_table[[#This Row],[price]]*delivered_orders_table[[#This Row],[quantity]]</f>
        <v>7664</v>
      </c>
      <c r="V2260">
        <v>40616</v>
      </c>
    </row>
    <row r="2261" spans="1:22" hidden="1" x14ac:dyDescent="0.3">
      <c r="A2261">
        <v>35140847</v>
      </c>
      <c r="B2261">
        <v>872246</v>
      </c>
      <c r="C2261">
        <v>651504</v>
      </c>
      <c r="D2261">
        <v>7384</v>
      </c>
      <c r="E2261">
        <v>8679</v>
      </c>
      <c r="F2261">
        <v>1</v>
      </c>
      <c r="G2261">
        <v>0</v>
      </c>
      <c r="H2261">
        <v>0</v>
      </c>
      <c r="I2261" s="15">
        <v>45012</v>
      </c>
      <c r="J2261" s="11">
        <v>45012</v>
      </c>
      <c r="K2261">
        <v>4</v>
      </c>
      <c r="L2261" t="s">
        <v>127</v>
      </c>
      <c r="M2261" t="s">
        <v>39</v>
      </c>
      <c r="N2261" t="s">
        <v>15</v>
      </c>
      <c r="O2261">
        <v>7384</v>
      </c>
      <c r="P2261" t="s">
        <v>21</v>
      </c>
      <c r="Q2261">
        <v>-1295</v>
      </c>
      <c r="R2261" s="16">
        <f>delivered_orders_table[[#This Row],[price]]*delivered_orders_table[[#This Row],[quantity]]</f>
        <v>7384</v>
      </c>
      <c r="V2261">
        <v>14064</v>
      </c>
    </row>
    <row r="2262" spans="1:22" hidden="1" x14ac:dyDescent="0.3">
      <c r="A2262">
        <v>77378254</v>
      </c>
      <c r="B2262">
        <v>872246</v>
      </c>
      <c r="C2262">
        <v>566704</v>
      </c>
      <c r="D2262">
        <v>18884</v>
      </c>
      <c r="E2262">
        <v>8679</v>
      </c>
      <c r="F2262">
        <v>1</v>
      </c>
      <c r="G2262">
        <v>944.2</v>
      </c>
      <c r="H2262">
        <v>5</v>
      </c>
      <c r="I2262" s="15">
        <v>44990</v>
      </c>
      <c r="J2262" s="11">
        <v>44990</v>
      </c>
      <c r="K2262">
        <v>5</v>
      </c>
      <c r="L2262" t="s">
        <v>229</v>
      </c>
      <c r="M2262" t="s">
        <v>39</v>
      </c>
      <c r="N2262" t="s">
        <v>15</v>
      </c>
      <c r="O2262">
        <v>17939.8</v>
      </c>
      <c r="P2262" t="s">
        <v>22</v>
      </c>
      <c r="Q2262">
        <v>9260.7999999999993</v>
      </c>
      <c r="R2262" s="16">
        <f>delivered_orders_table[[#This Row],[price]]*delivered_orders_table[[#This Row],[quantity]]</f>
        <v>18884</v>
      </c>
      <c r="V2262">
        <v>33886</v>
      </c>
    </row>
    <row r="2263" spans="1:22" hidden="1" x14ac:dyDescent="0.3">
      <c r="A2263">
        <v>80669879</v>
      </c>
      <c r="B2263">
        <v>872246</v>
      </c>
      <c r="C2263">
        <v>935395</v>
      </c>
      <c r="D2263">
        <v>9097</v>
      </c>
      <c r="E2263">
        <v>8679</v>
      </c>
      <c r="F2263">
        <v>2</v>
      </c>
      <c r="G2263">
        <v>1819.4</v>
      </c>
      <c r="H2263">
        <v>10</v>
      </c>
      <c r="I2263" s="15">
        <v>44987</v>
      </c>
      <c r="J2263" s="11">
        <v>44987</v>
      </c>
      <c r="K2263">
        <v>6</v>
      </c>
      <c r="L2263" t="s">
        <v>413</v>
      </c>
      <c r="M2263" t="s">
        <v>39</v>
      </c>
      <c r="N2263" t="s">
        <v>15</v>
      </c>
      <c r="O2263">
        <v>16374.6</v>
      </c>
      <c r="P2263" t="s">
        <v>23</v>
      </c>
      <c r="Q2263">
        <v>-983.4</v>
      </c>
      <c r="R2263" s="16">
        <f>delivered_orders_table[[#This Row],[price]]*delivered_orders_table[[#This Row],[quantity]]</f>
        <v>18194</v>
      </c>
      <c r="V2263">
        <v>14088</v>
      </c>
    </row>
    <row r="2264" spans="1:22" hidden="1" x14ac:dyDescent="0.3">
      <c r="A2264">
        <v>64864099</v>
      </c>
      <c r="B2264">
        <v>872246</v>
      </c>
      <c r="C2264">
        <v>962427</v>
      </c>
      <c r="D2264">
        <v>5664</v>
      </c>
      <c r="E2264">
        <v>8679</v>
      </c>
      <c r="F2264">
        <v>1</v>
      </c>
      <c r="G2264">
        <v>0</v>
      </c>
      <c r="H2264">
        <v>0</v>
      </c>
      <c r="I2264" s="15">
        <v>45011</v>
      </c>
      <c r="J2264" s="11">
        <v>45011</v>
      </c>
      <c r="K2264">
        <v>1</v>
      </c>
      <c r="L2264" t="s">
        <v>130</v>
      </c>
      <c r="M2264" t="s">
        <v>39</v>
      </c>
      <c r="N2264" t="s">
        <v>16</v>
      </c>
      <c r="O2264">
        <v>5664</v>
      </c>
      <c r="P2264" t="s">
        <v>21</v>
      </c>
      <c r="Q2264">
        <v>-3015</v>
      </c>
      <c r="R2264" s="16">
        <f>delivered_orders_table[[#This Row],[price]]*delivered_orders_table[[#This Row],[quantity]]</f>
        <v>5664</v>
      </c>
      <c r="V2264">
        <v>8994</v>
      </c>
    </row>
    <row r="2265" spans="1:22" hidden="1" x14ac:dyDescent="0.3">
      <c r="A2265">
        <v>91390501</v>
      </c>
      <c r="B2265">
        <v>872246</v>
      </c>
      <c r="C2265">
        <v>200754</v>
      </c>
      <c r="D2265">
        <v>18670</v>
      </c>
      <c r="E2265">
        <v>8679</v>
      </c>
      <c r="F2265">
        <v>2</v>
      </c>
      <c r="G2265">
        <v>0</v>
      </c>
      <c r="H2265">
        <v>0</v>
      </c>
      <c r="I2265" s="15">
        <v>44986</v>
      </c>
      <c r="J2265" s="11">
        <v>44986</v>
      </c>
      <c r="K2265">
        <v>2</v>
      </c>
      <c r="L2265" t="s">
        <v>485</v>
      </c>
      <c r="M2265" t="s">
        <v>39</v>
      </c>
      <c r="N2265" t="s">
        <v>18</v>
      </c>
      <c r="O2265">
        <v>37340</v>
      </c>
      <c r="P2265" t="s">
        <v>22</v>
      </c>
      <c r="Q2265">
        <v>19982</v>
      </c>
      <c r="R2265" s="16">
        <f>delivered_orders_table[[#This Row],[price]]*delivered_orders_table[[#This Row],[quantity]]</f>
        <v>37340</v>
      </c>
      <c r="V2265">
        <v>34608</v>
      </c>
    </row>
    <row r="2266" spans="1:22" hidden="1" x14ac:dyDescent="0.3">
      <c r="A2266">
        <v>65692629</v>
      </c>
      <c r="B2266">
        <v>872246</v>
      </c>
      <c r="C2266">
        <v>980746</v>
      </c>
      <c r="D2266">
        <v>16545</v>
      </c>
      <c r="E2266">
        <v>8679</v>
      </c>
      <c r="F2266">
        <v>2</v>
      </c>
      <c r="G2266">
        <v>0</v>
      </c>
      <c r="H2266">
        <v>0</v>
      </c>
      <c r="I2266" s="15">
        <v>44997</v>
      </c>
      <c r="J2266" s="11">
        <v>44997</v>
      </c>
      <c r="K2266">
        <v>4</v>
      </c>
      <c r="L2266" t="s">
        <v>394</v>
      </c>
      <c r="M2266" t="s">
        <v>39</v>
      </c>
      <c r="N2266" t="s">
        <v>18</v>
      </c>
      <c r="O2266">
        <v>33090</v>
      </c>
      <c r="P2266" t="s">
        <v>22</v>
      </c>
      <c r="Q2266">
        <v>15732</v>
      </c>
      <c r="R2266" s="16">
        <f>delivered_orders_table[[#This Row],[price]]*delivered_orders_table[[#This Row],[quantity]]</f>
        <v>33090</v>
      </c>
      <c r="V2266">
        <v>22712</v>
      </c>
    </row>
    <row r="2267" spans="1:22" hidden="1" x14ac:dyDescent="0.3">
      <c r="A2267">
        <v>30452412</v>
      </c>
      <c r="B2267">
        <v>872246</v>
      </c>
      <c r="C2267">
        <v>848645</v>
      </c>
      <c r="D2267">
        <v>8692</v>
      </c>
      <c r="E2267">
        <v>8679</v>
      </c>
      <c r="F2267">
        <v>1</v>
      </c>
      <c r="G2267">
        <v>0</v>
      </c>
      <c r="H2267">
        <v>0</v>
      </c>
      <c r="I2267" s="15">
        <v>44998</v>
      </c>
      <c r="J2267" s="11">
        <v>44998</v>
      </c>
      <c r="K2267">
        <v>6</v>
      </c>
      <c r="L2267" t="s">
        <v>372</v>
      </c>
      <c r="M2267" t="s">
        <v>39</v>
      </c>
      <c r="N2267" t="s">
        <v>16</v>
      </c>
      <c r="O2267">
        <v>8692</v>
      </c>
      <c r="P2267" t="s">
        <v>20</v>
      </c>
      <c r="Q2267">
        <v>13</v>
      </c>
      <c r="R2267" s="16">
        <f>delivered_orders_table[[#This Row],[price]]*delivered_orders_table[[#This Row],[quantity]]</f>
        <v>8692</v>
      </c>
      <c r="V2267">
        <v>17026</v>
      </c>
    </row>
    <row r="2268" spans="1:22" hidden="1" x14ac:dyDescent="0.3">
      <c r="A2268">
        <v>40245233</v>
      </c>
      <c r="B2268">
        <v>207473</v>
      </c>
      <c r="C2268">
        <v>509030</v>
      </c>
      <c r="D2268">
        <v>15676</v>
      </c>
      <c r="E2268">
        <v>7043</v>
      </c>
      <c r="F2268">
        <v>3</v>
      </c>
      <c r="G2268">
        <v>2351.4</v>
      </c>
      <c r="H2268">
        <v>5</v>
      </c>
      <c r="I2268" s="15">
        <v>45010</v>
      </c>
      <c r="J2268" s="11">
        <v>45010</v>
      </c>
      <c r="K2268">
        <v>4</v>
      </c>
      <c r="L2268" t="s">
        <v>231</v>
      </c>
      <c r="M2268" t="s">
        <v>39</v>
      </c>
      <c r="N2268" t="s">
        <v>16</v>
      </c>
      <c r="O2268">
        <v>44676.6</v>
      </c>
      <c r="P2268" t="s">
        <v>22</v>
      </c>
      <c r="Q2268">
        <v>23547.599999999999</v>
      </c>
      <c r="R2268" s="16">
        <f>delivered_orders_table[[#This Row],[price]]*delivered_orders_table[[#This Row],[quantity]]</f>
        <v>47028</v>
      </c>
      <c r="V2268">
        <v>9956</v>
      </c>
    </row>
    <row r="2269" spans="1:22" hidden="1" x14ac:dyDescent="0.3">
      <c r="A2269">
        <v>33593960</v>
      </c>
      <c r="B2269">
        <v>207473</v>
      </c>
      <c r="C2269">
        <v>597455</v>
      </c>
      <c r="D2269">
        <v>4882</v>
      </c>
      <c r="E2269">
        <v>7043</v>
      </c>
      <c r="F2269">
        <v>3</v>
      </c>
      <c r="G2269">
        <v>732.3</v>
      </c>
      <c r="H2269">
        <v>5</v>
      </c>
      <c r="I2269" s="15">
        <v>45003</v>
      </c>
      <c r="J2269" s="11">
        <v>45003</v>
      </c>
      <c r="K2269">
        <v>2</v>
      </c>
      <c r="L2269" t="s">
        <v>129</v>
      </c>
      <c r="M2269" t="s">
        <v>39</v>
      </c>
      <c r="N2269" t="s">
        <v>16</v>
      </c>
      <c r="O2269">
        <v>13913.7</v>
      </c>
      <c r="P2269" t="s">
        <v>22</v>
      </c>
      <c r="Q2269">
        <v>-7215.3</v>
      </c>
      <c r="R2269" s="16">
        <f>delivered_orders_table[[#This Row],[price]]*delivered_orders_table[[#This Row],[quantity]]</f>
        <v>14646</v>
      </c>
      <c r="V2269">
        <v>27616</v>
      </c>
    </row>
    <row r="2270" spans="1:22" hidden="1" x14ac:dyDescent="0.3">
      <c r="A2270">
        <v>70166480</v>
      </c>
      <c r="B2270">
        <v>207473</v>
      </c>
      <c r="C2270">
        <v>699284</v>
      </c>
      <c r="D2270">
        <v>13891</v>
      </c>
      <c r="E2270">
        <v>7043</v>
      </c>
      <c r="F2270">
        <v>3</v>
      </c>
      <c r="G2270">
        <v>4167.3</v>
      </c>
      <c r="H2270">
        <v>10</v>
      </c>
      <c r="I2270" s="15">
        <v>44997</v>
      </c>
      <c r="J2270" s="11">
        <v>44997</v>
      </c>
      <c r="K2270">
        <v>2</v>
      </c>
      <c r="L2270" t="s">
        <v>226</v>
      </c>
      <c r="M2270" t="s">
        <v>39</v>
      </c>
      <c r="N2270" t="s">
        <v>15</v>
      </c>
      <c r="O2270">
        <v>37505.699999999997</v>
      </c>
      <c r="P2270" t="s">
        <v>22</v>
      </c>
      <c r="Q2270">
        <v>16376.7</v>
      </c>
      <c r="R2270" s="16">
        <f>delivered_orders_table[[#This Row],[price]]*delivered_orders_table[[#This Row],[quantity]]</f>
        <v>41673</v>
      </c>
      <c r="V2270">
        <v>13074</v>
      </c>
    </row>
    <row r="2271" spans="1:22" hidden="1" x14ac:dyDescent="0.3">
      <c r="A2271">
        <v>88703005</v>
      </c>
      <c r="B2271">
        <v>207473</v>
      </c>
      <c r="C2271">
        <v>675497</v>
      </c>
      <c r="D2271">
        <v>9016</v>
      </c>
      <c r="E2271">
        <v>7043</v>
      </c>
      <c r="F2271">
        <v>1</v>
      </c>
      <c r="G2271">
        <v>0</v>
      </c>
      <c r="H2271">
        <v>0</v>
      </c>
      <c r="I2271" s="15">
        <v>44991</v>
      </c>
      <c r="J2271" s="11">
        <v>44991</v>
      </c>
      <c r="K2271">
        <v>1</v>
      </c>
      <c r="L2271" t="s">
        <v>486</v>
      </c>
      <c r="M2271" t="s">
        <v>39</v>
      </c>
      <c r="N2271" t="s">
        <v>16</v>
      </c>
      <c r="O2271">
        <v>9016</v>
      </c>
      <c r="P2271" t="s">
        <v>23</v>
      </c>
      <c r="Q2271">
        <v>1973</v>
      </c>
      <c r="R2271" s="16">
        <f>delivered_orders_table[[#This Row],[price]]*delivered_orders_table[[#This Row],[quantity]]</f>
        <v>9016</v>
      </c>
      <c r="V2271">
        <v>17984</v>
      </c>
    </row>
    <row r="2272" spans="1:22" hidden="1" x14ac:dyDescent="0.3">
      <c r="A2272">
        <v>26587799</v>
      </c>
      <c r="B2272">
        <v>207473</v>
      </c>
      <c r="C2272">
        <v>888049</v>
      </c>
      <c r="D2272">
        <v>15995</v>
      </c>
      <c r="E2272">
        <v>7043</v>
      </c>
      <c r="F2272">
        <v>2</v>
      </c>
      <c r="G2272">
        <v>0</v>
      </c>
      <c r="H2272">
        <v>0</v>
      </c>
      <c r="I2272" s="15">
        <v>44989</v>
      </c>
      <c r="J2272" s="11">
        <v>44989</v>
      </c>
      <c r="K2272">
        <v>6</v>
      </c>
      <c r="L2272" t="s">
        <v>229</v>
      </c>
      <c r="M2272" t="s">
        <v>39</v>
      </c>
      <c r="N2272" t="s">
        <v>15</v>
      </c>
      <c r="O2272">
        <v>31990</v>
      </c>
      <c r="P2272" t="s">
        <v>20</v>
      </c>
      <c r="Q2272">
        <v>17904</v>
      </c>
      <c r="R2272" s="16">
        <f>delivered_orders_table[[#This Row],[price]]*delivered_orders_table[[#This Row],[quantity]]</f>
        <v>31990</v>
      </c>
      <c r="V2272">
        <v>9298</v>
      </c>
    </row>
    <row r="2273" spans="1:22" hidden="1" x14ac:dyDescent="0.3">
      <c r="A2273">
        <v>87669750</v>
      </c>
      <c r="B2273">
        <v>207473</v>
      </c>
      <c r="C2273">
        <v>519588</v>
      </c>
      <c r="D2273">
        <v>4865</v>
      </c>
      <c r="E2273">
        <v>7043</v>
      </c>
      <c r="F2273">
        <v>1</v>
      </c>
      <c r="G2273">
        <v>0</v>
      </c>
      <c r="H2273">
        <v>0</v>
      </c>
      <c r="I2273" s="15">
        <v>44982</v>
      </c>
      <c r="J2273" s="11">
        <v>44982</v>
      </c>
      <c r="K2273">
        <v>6</v>
      </c>
      <c r="L2273" t="s">
        <v>485</v>
      </c>
      <c r="M2273" t="s">
        <v>39</v>
      </c>
      <c r="N2273" t="s">
        <v>15</v>
      </c>
      <c r="O2273">
        <v>4865</v>
      </c>
      <c r="P2273" t="s">
        <v>21</v>
      </c>
      <c r="Q2273">
        <v>-2178</v>
      </c>
      <c r="R2273" s="16">
        <f>delivered_orders_table[[#This Row],[price]]*delivered_orders_table[[#This Row],[quantity]]</f>
        <v>4865</v>
      </c>
      <c r="V2273">
        <v>19475</v>
      </c>
    </row>
    <row r="2274" spans="1:22" hidden="1" x14ac:dyDescent="0.3">
      <c r="A2274">
        <v>31980274</v>
      </c>
      <c r="B2274">
        <v>207473</v>
      </c>
      <c r="C2274">
        <v>254617</v>
      </c>
      <c r="D2274">
        <v>19529</v>
      </c>
      <c r="E2274">
        <v>7043</v>
      </c>
      <c r="F2274">
        <v>1</v>
      </c>
      <c r="G2274">
        <v>0</v>
      </c>
      <c r="H2274">
        <v>0</v>
      </c>
      <c r="I2274" s="15">
        <v>44993</v>
      </c>
      <c r="J2274" s="11">
        <v>44993</v>
      </c>
      <c r="K2274">
        <v>6</v>
      </c>
      <c r="L2274" t="s">
        <v>226</v>
      </c>
      <c r="M2274" t="s">
        <v>39</v>
      </c>
      <c r="N2274" t="s">
        <v>15</v>
      </c>
      <c r="O2274">
        <v>19529</v>
      </c>
      <c r="P2274" t="s">
        <v>23</v>
      </c>
      <c r="Q2274">
        <v>12486</v>
      </c>
      <c r="R2274" s="16">
        <f>delivered_orders_table[[#This Row],[price]]*delivered_orders_table[[#This Row],[quantity]]</f>
        <v>19529</v>
      </c>
      <c r="V2274">
        <v>24748</v>
      </c>
    </row>
    <row r="2275" spans="1:22" hidden="1" x14ac:dyDescent="0.3">
      <c r="A2275">
        <v>77750178</v>
      </c>
      <c r="B2275">
        <v>207473</v>
      </c>
      <c r="C2275">
        <v>783347</v>
      </c>
      <c r="D2275">
        <v>12341</v>
      </c>
      <c r="E2275">
        <v>7043</v>
      </c>
      <c r="F2275">
        <v>2</v>
      </c>
      <c r="G2275">
        <v>0</v>
      </c>
      <c r="H2275">
        <v>0</v>
      </c>
      <c r="I2275" s="15">
        <v>44993</v>
      </c>
      <c r="J2275" s="11">
        <v>44993</v>
      </c>
      <c r="K2275">
        <v>3</v>
      </c>
      <c r="L2275" t="s">
        <v>274</v>
      </c>
      <c r="M2275" t="s">
        <v>39</v>
      </c>
      <c r="N2275" t="s">
        <v>16</v>
      </c>
      <c r="O2275">
        <v>24682</v>
      </c>
      <c r="P2275" t="s">
        <v>21</v>
      </c>
      <c r="Q2275">
        <v>10596</v>
      </c>
      <c r="R2275" s="16">
        <f>delivered_orders_table[[#This Row],[price]]*delivered_orders_table[[#This Row],[quantity]]</f>
        <v>24682</v>
      </c>
      <c r="V2275">
        <v>10566</v>
      </c>
    </row>
    <row r="2276" spans="1:22" hidden="1" x14ac:dyDescent="0.3">
      <c r="A2276">
        <v>73771720</v>
      </c>
      <c r="B2276">
        <v>207473</v>
      </c>
      <c r="C2276">
        <v>774779</v>
      </c>
      <c r="D2276">
        <v>17203</v>
      </c>
      <c r="E2276">
        <v>7043</v>
      </c>
      <c r="F2276">
        <v>1</v>
      </c>
      <c r="G2276">
        <v>0</v>
      </c>
      <c r="H2276">
        <v>0</v>
      </c>
      <c r="I2276" s="15">
        <v>44989</v>
      </c>
      <c r="J2276" s="11">
        <v>44989</v>
      </c>
      <c r="K2276">
        <v>4</v>
      </c>
      <c r="L2276" t="s">
        <v>413</v>
      </c>
      <c r="M2276" t="s">
        <v>39</v>
      </c>
      <c r="N2276" t="s">
        <v>15</v>
      </c>
      <c r="O2276">
        <v>17203</v>
      </c>
      <c r="P2276" t="s">
        <v>23</v>
      </c>
      <c r="Q2276">
        <v>10160</v>
      </c>
      <c r="R2276" s="16">
        <f>delivered_orders_table[[#This Row],[price]]*delivered_orders_table[[#This Row],[quantity]]</f>
        <v>17203</v>
      </c>
      <c r="V2276">
        <v>10650</v>
      </c>
    </row>
    <row r="2277" spans="1:22" hidden="1" x14ac:dyDescent="0.3">
      <c r="A2277">
        <v>30456313</v>
      </c>
      <c r="B2277">
        <v>809570</v>
      </c>
      <c r="C2277">
        <v>744719</v>
      </c>
      <c r="D2277">
        <v>11671</v>
      </c>
      <c r="E2277">
        <v>10780</v>
      </c>
      <c r="F2277">
        <v>1</v>
      </c>
      <c r="G2277">
        <v>0</v>
      </c>
      <c r="H2277">
        <v>0</v>
      </c>
      <c r="I2277" s="15">
        <v>44994</v>
      </c>
      <c r="J2277" s="11">
        <v>44994</v>
      </c>
      <c r="K2277">
        <v>2</v>
      </c>
      <c r="L2277" t="s">
        <v>274</v>
      </c>
      <c r="M2277" t="s">
        <v>39</v>
      </c>
      <c r="N2277" t="s">
        <v>15</v>
      </c>
      <c r="O2277">
        <v>11671</v>
      </c>
      <c r="P2277" t="s">
        <v>21</v>
      </c>
      <c r="Q2277">
        <v>891</v>
      </c>
      <c r="R2277" s="16">
        <f>delivered_orders_table[[#This Row],[price]]*delivered_orders_table[[#This Row],[quantity]]</f>
        <v>11671</v>
      </c>
      <c r="V2277">
        <v>3795</v>
      </c>
    </row>
    <row r="2278" spans="1:22" hidden="1" x14ac:dyDescent="0.3">
      <c r="A2278">
        <v>36770527</v>
      </c>
      <c r="B2278">
        <v>809570</v>
      </c>
      <c r="C2278">
        <v>513328</v>
      </c>
      <c r="D2278">
        <v>5388</v>
      </c>
      <c r="E2278">
        <v>10780</v>
      </c>
      <c r="F2278">
        <v>3</v>
      </c>
      <c r="G2278">
        <v>2424.6</v>
      </c>
      <c r="H2278">
        <v>15</v>
      </c>
      <c r="I2278" s="15">
        <v>44998</v>
      </c>
      <c r="J2278" s="11">
        <v>44998</v>
      </c>
      <c r="K2278">
        <v>7</v>
      </c>
      <c r="L2278" t="s">
        <v>129</v>
      </c>
      <c r="M2278" t="s">
        <v>39</v>
      </c>
      <c r="N2278" t="s">
        <v>18</v>
      </c>
      <c r="O2278">
        <v>13739.4</v>
      </c>
      <c r="P2278" t="s">
        <v>21</v>
      </c>
      <c r="Q2278">
        <v>-18600.599999999999</v>
      </c>
      <c r="R2278" s="16">
        <f>delivered_orders_table[[#This Row],[price]]*delivered_orders_table[[#This Row],[quantity]]</f>
        <v>16164</v>
      </c>
      <c r="V2278">
        <v>31078</v>
      </c>
    </row>
    <row r="2279" spans="1:22" hidden="1" x14ac:dyDescent="0.3">
      <c r="A2279">
        <v>31810655</v>
      </c>
      <c r="B2279">
        <v>809570</v>
      </c>
      <c r="C2279">
        <v>586996</v>
      </c>
      <c r="D2279">
        <v>584</v>
      </c>
      <c r="E2279">
        <v>10780</v>
      </c>
      <c r="F2279">
        <v>2</v>
      </c>
      <c r="G2279">
        <v>0</v>
      </c>
      <c r="H2279">
        <v>0</v>
      </c>
      <c r="I2279" s="15">
        <v>45000</v>
      </c>
      <c r="J2279" s="11">
        <v>45000</v>
      </c>
      <c r="K2279">
        <v>6</v>
      </c>
      <c r="L2279" t="s">
        <v>549</v>
      </c>
      <c r="M2279" t="s">
        <v>39</v>
      </c>
      <c r="N2279" t="s">
        <v>18</v>
      </c>
      <c r="O2279">
        <v>1168</v>
      </c>
      <c r="P2279" t="s">
        <v>20</v>
      </c>
      <c r="Q2279">
        <v>-20392</v>
      </c>
      <c r="R2279" s="16">
        <f>delivered_orders_table[[#This Row],[price]]*delivered_orders_table[[#This Row],[quantity]]</f>
        <v>1168</v>
      </c>
      <c r="V2279">
        <v>19252</v>
      </c>
    </row>
    <row r="2280" spans="1:22" hidden="1" x14ac:dyDescent="0.3">
      <c r="A2280">
        <v>92558242</v>
      </c>
      <c r="B2280">
        <v>809570</v>
      </c>
      <c r="C2280">
        <v>217094</v>
      </c>
      <c r="D2280">
        <v>12247</v>
      </c>
      <c r="E2280">
        <v>10780</v>
      </c>
      <c r="F2280">
        <v>2</v>
      </c>
      <c r="G2280">
        <v>2449.4</v>
      </c>
      <c r="H2280">
        <v>10</v>
      </c>
      <c r="I2280" s="15">
        <v>44994</v>
      </c>
      <c r="J2280" s="11">
        <v>44994</v>
      </c>
      <c r="K2280">
        <v>4</v>
      </c>
      <c r="L2280" t="s">
        <v>225</v>
      </c>
      <c r="M2280" t="s">
        <v>39</v>
      </c>
      <c r="N2280" t="s">
        <v>15</v>
      </c>
      <c r="O2280">
        <v>22044.6</v>
      </c>
      <c r="P2280" t="s">
        <v>22</v>
      </c>
      <c r="Q2280">
        <v>484.6</v>
      </c>
      <c r="R2280" s="16">
        <f>delivered_orders_table[[#This Row],[price]]*delivered_orders_table[[#This Row],[quantity]]</f>
        <v>24494</v>
      </c>
      <c r="V2280">
        <v>12247</v>
      </c>
    </row>
    <row r="2281" spans="1:22" hidden="1" x14ac:dyDescent="0.3">
      <c r="A2281">
        <v>44392446</v>
      </c>
      <c r="B2281">
        <v>809570</v>
      </c>
      <c r="C2281">
        <v>439669</v>
      </c>
      <c r="D2281">
        <v>5142</v>
      </c>
      <c r="E2281">
        <v>10780</v>
      </c>
      <c r="F2281">
        <v>1</v>
      </c>
      <c r="G2281">
        <v>257.10000000000002</v>
      </c>
      <c r="H2281">
        <v>5</v>
      </c>
      <c r="I2281" s="15">
        <v>45001</v>
      </c>
      <c r="J2281" s="11">
        <v>45001</v>
      </c>
      <c r="K2281">
        <v>6</v>
      </c>
      <c r="L2281" t="s">
        <v>455</v>
      </c>
      <c r="M2281" t="s">
        <v>39</v>
      </c>
      <c r="N2281" t="s">
        <v>16</v>
      </c>
      <c r="O2281">
        <v>4884.8999999999996</v>
      </c>
      <c r="P2281" t="s">
        <v>20</v>
      </c>
      <c r="Q2281">
        <v>-5895.1</v>
      </c>
      <c r="R2281" s="16">
        <f>delivered_orders_table[[#This Row],[price]]*delivered_orders_table[[#This Row],[quantity]]</f>
        <v>5142</v>
      </c>
      <c r="V2281">
        <v>4438</v>
      </c>
    </row>
    <row r="2282" spans="1:22" x14ac:dyDescent="0.3">
      <c r="A2282">
        <v>16866268</v>
      </c>
      <c r="B2282">
        <v>876646</v>
      </c>
      <c r="C2282">
        <v>564032</v>
      </c>
      <c r="D2282">
        <v>1733</v>
      </c>
      <c r="E2282">
        <v>14603</v>
      </c>
      <c r="F2282">
        <v>2</v>
      </c>
      <c r="G2282">
        <v>173.3</v>
      </c>
      <c r="H2282">
        <v>5</v>
      </c>
      <c r="I2282" s="15">
        <v>44983</v>
      </c>
      <c r="J2282" s="11">
        <v>44983</v>
      </c>
      <c r="K2282">
        <v>4</v>
      </c>
      <c r="L2282" t="s">
        <v>270</v>
      </c>
      <c r="M2282" t="s">
        <v>39</v>
      </c>
      <c r="N2282" t="s">
        <v>18</v>
      </c>
      <c r="O2282">
        <v>3292.7</v>
      </c>
      <c r="P2282" t="s">
        <v>21</v>
      </c>
      <c r="Q2282">
        <v>-25913.3</v>
      </c>
      <c r="R2282" s="16">
        <f>delivered_orders_table[[#This Row],[price]]*delivered_orders_table[[#This Row],[quantity]]</f>
        <v>3466</v>
      </c>
      <c r="V2282">
        <v>3750</v>
      </c>
    </row>
    <row r="2283" spans="1:22" x14ac:dyDescent="0.3">
      <c r="A2283">
        <v>53112268</v>
      </c>
      <c r="B2283">
        <v>876646</v>
      </c>
      <c r="C2283">
        <v>617469</v>
      </c>
      <c r="D2283">
        <v>6021</v>
      </c>
      <c r="E2283">
        <v>14603</v>
      </c>
      <c r="F2283">
        <v>1</v>
      </c>
      <c r="G2283">
        <v>903.15</v>
      </c>
      <c r="H2283">
        <v>15</v>
      </c>
      <c r="I2283" s="15">
        <v>44999</v>
      </c>
      <c r="J2283" s="11">
        <v>44999</v>
      </c>
      <c r="K2283">
        <v>1</v>
      </c>
      <c r="L2283" t="s">
        <v>454</v>
      </c>
      <c r="M2283" t="s">
        <v>39</v>
      </c>
      <c r="N2283" t="s">
        <v>15</v>
      </c>
      <c r="O2283">
        <v>5117.8500000000004</v>
      </c>
      <c r="P2283" t="s">
        <v>21</v>
      </c>
      <c r="Q2283">
        <v>-9485.15</v>
      </c>
      <c r="R2283" s="16">
        <f>delivered_orders_table[[#This Row],[price]]*delivered_orders_table[[#This Row],[quantity]]</f>
        <v>6021</v>
      </c>
      <c r="V2283">
        <v>43107</v>
      </c>
    </row>
    <row r="2284" spans="1:22" x14ac:dyDescent="0.3">
      <c r="A2284">
        <v>72937522</v>
      </c>
      <c r="B2284">
        <v>876646</v>
      </c>
      <c r="C2284">
        <v>427999</v>
      </c>
      <c r="D2284">
        <v>1025</v>
      </c>
      <c r="E2284">
        <v>14603</v>
      </c>
      <c r="F2284">
        <v>4</v>
      </c>
      <c r="G2284">
        <v>205</v>
      </c>
      <c r="H2284">
        <v>5</v>
      </c>
      <c r="I2284" s="15">
        <v>44997</v>
      </c>
      <c r="J2284" s="11">
        <v>44997</v>
      </c>
      <c r="K2284">
        <v>3</v>
      </c>
      <c r="L2284" t="s">
        <v>454</v>
      </c>
      <c r="M2284" t="s">
        <v>39</v>
      </c>
      <c r="N2284" t="s">
        <v>15</v>
      </c>
      <c r="O2284">
        <v>3895</v>
      </c>
      <c r="P2284" t="s">
        <v>21</v>
      </c>
      <c r="Q2284">
        <v>-54517</v>
      </c>
      <c r="R2284" s="16">
        <f>delivered_orders_table[[#This Row],[price]]*delivered_orders_table[[#This Row],[quantity]]</f>
        <v>4100</v>
      </c>
      <c r="V2284">
        <v>39513</v>
      </c>
    </row>
    <row r="2285" spans="1:22" x14ac:dyDescent="0.3">
      <c r="A2285">
        <v>55461591</v>
      </c>
      <c r="B2285">
        <v>876646</v>
      </c>
      <c r="C2285">
        <v>776289</v>
      </c>
      <c r="D2285">
        <v>14802</v>
      </c>
      <c r="E2285">
        <v>14603</v>
      </c>
      <c r="F2285">
        <v>3</v>
      </c>
      <c r="G2285">
        <v>0</v>
      </c>
      <c r="H2285">
        <v>0</v>
      </c>
      <c r="I2285" s="15">
        <v>45003</v>
      </c>
      <c r="J2285" s="11">
        <v>45003</v>
      </c>
      <c r="K2285">
        <v>7</v>
      </c>
      <c r="L2285" t="s">
        <v>446</v>
      </c>
      <c r="M2285" t="s">
        <v>39</v>
      </c>
      <c r="N2285" t="s">
        <v>15</v>
      </c>
      <c r="O2285">
        <v>44406</v>
      </c>
      <c r="P2285" t="s">
        <v>24</v>
      </c>
      <c r="Q2285">
        <v>597</v>
      </c>
      <c r="R2285" s="16">
        <f>delivered_orders_table[[#This Row],[price]]*delivered_orders_table[[#This Row],[quantity]]</f>
        <v>44406</v>
      </c>
      <c r="V2285">
        <v>4861</v>
      </c>
    </row>
    <row r="2286" spans="1:22" x14ac:dyDescent="0.3">
      <c r="A2286">
        <v>95756900</v>
      </c>
      <c r="B2286">
        <v>876646</v>
      </c>
      <c r="C2286">
        <v>860458</v>
      </c>
      <c r="D2286">
        <v>662</v>
      </c>
      <c r="E2286">
        <v>14603</v>
      </c>
      <c r="F2286">
        <v>4</v>
      </c>
      <c r="G2286">
        <v>132.4</v>
      </c>
      <c r="H2286">
        <v>5</v>
      </c>
      <c r="I2286" s="15">
        <v>44990</v>
      </c>
      <c r="J2286" s="11">
        <v>44990</v>
      </c>
      <c r="K2286">
        <v>5</v>
      </c>
      <c r="L2286" t="s">
        <v>229</v>
      </c>
      <c r="M2286" t="s">
        <v>39</v>
      </c>
      <c r="N2286" t="s">
        <v>16</v>
      </c>
      <c r="O2286">
        <v>2515.6</v>
      </c>
      <c r="P2286" t="s">
        <v>22</v>
      </c>
      <c r="Q2286">
        <v>-55896.4</v>
      </c>
      <c r="R2286" s="16">
        <f>delivered_orders_table[[#This Row],[price]]*delivered_orders_table[[#This Row],[quantity]]</f>
        <v>2648</v>
      </c>
      <c r="V2286">
        <v>18274</v>
      </c>
    </row>
    <row r="2287" spans="1:22" x14ac:dyDescent="0.3">
      <c r="A2287">
        <v>73070585</v>
      </c>
      <c r="B2287">
        <v>876646</v>
      </c>
      <c r="C2287">
        <v>842108</v>
      </c>
      <c r="D2287">
        <v>19668</v>
      </c>
      <c r="E2287">
        <v>14603</v>
      </c>
      <c r="F2287">
        <v>3</v>
      </c>
      <c r="G2287">
        <v>0</v>
      </c>
      <c r="H2287">
        <v>0</v>
      </c>
      <c r="I2287" s="15">
        <v>44984</v>
      </c>
      <c r="J2287" s="11">
        <v>44984</v>
      </c>
      <c r="K2287">
        <v>6</v>
      </c>
      <c r="L2287" t="s">
        <v>228</v>
      </c>
      <c r="M2287" t="s">
        <v>39</v>
      </c>
      <c r="N2287" t="s">
        <v>16</v>
      </c>
      <c r="O2287">
        <v>59004</v>
      </c>
      <c r="P2287" t="s">
        <v>21</v>
      </c>
      <c r="Q2287">
        <v>15195</v>
      </c>
      <c r="R2287" s="16">
        <f>delivered_orders_table[[#This Row],[price]]*delivered_orders_table[[#This Row],[quantity]]</f>
        <v>59004</v>
      </c>
      <c r="V2287">
        <v>11346</v>
      </c>
    </row>
    <row r="2288" spans="1:22" x14ac:dyDescent="0.3">
      <c r="A2288">
        <v>10744212</v>
      </c>
      <c r="B2288">
        <v>876646</v>
      </c>
      <c r="C2288">
        <v>724970</v>
      </c>
      <c r="D2288">
        <v>9261</v>
      </c>
      <c r="E2288">
        <v>14603</v>
      </c>
      <c r="F2288">
        <v>1</v>
      </c>
      <c r="G2288">
        <v>463.05</v>
      </c>
      <c r="H2288">
        <v>5</v>
      </c>
      <c r="I2288" s="15">
        <v>44991</v>
      </c>
      <c r="J2288" s="11">
        <v>44991</v>
      </c>
      <c r="K2288">
        <v>2</v>
      </c>
      <c r="L2288" t="s">
        <v>413</v>
      </c>
      <c r="M2288" t="s">
        <v>39</v>
      </c>
      <c r="N2288" t="s">
        <v>16</v>
      </c>
      <c r="O2288">
        <v>8797.9500000000007</v>
      </c>
      <c r="P2288" t="s">
        <v>23</v>
      </c>
      <c r="Q2288">
        <v>-5805.05</v>
      </c>
      <c r="R2288" s="16">
        <f>delivered_orders_table[[#This Row],[price]]*delivered_orders_table[[#This Row],[quantity]]</f>
        <v>9261</v>
      </c>
      <c r="V2288">
        <v>12716</v>
      </c>
    </row>
    <row r="2289" spans="1:22" hidden="1" x14ac:dyDescent="0.3">
      <c r="A2289">
        <v>98329927</v>
      </c>
      <c r="B2289">
        <v>671858</v>
      </c>
      <c r="C2289">
        <v>982351</v>
      </c>
      <c r="D2289">
        <v>19549</v>
      </c>
      <c r="E2289">
        <v>5308</v>
      </c>
      <c r="F2289">
        <v>3</v>
      </c>
      <c r="G2289">
        <v>0</v>
      </c>
      <c r="H2289">
        <v>0</v>
      </c>
      <c r="I2289" s="15">
        <v>45009</v>
      </c>
      <c r="J2289" s="11">
        <v>45009</v>
      </c>
      <c r="K2289">
        <v>4</v>
      </c>
      <c r="L2289" t="s">
        <v>466</v>
      </c>
      <c r="M2289" t="s">
        <v>39</v>
      </c>
      <c r="N2289" t="s">
        <v>16</v>
      </c>
      <c r="O2289">
        <v>58647</v>
      </c>
      <c r="P2289" t="s">
        <v>22</v>
      </c>
      <c r="Q2289">
        <v>42723</v>
      </c>
      <c r="R2289" s="16">
        <f>delivered_orders_table[[#This Row],[price]]*delivered_orders_table[[#This Row],[quantity]]</f>
        <v>58647</v>
      </c>
      <c r="V2289">
        <v>4645</v>
      </c>
    </row>
    <row r="2290" spans="1:22" hidden="1" x14ac:dyDescent="0.3">
      <c r="A2290">
        <v>19978827</v>
      </c>
      <c r="B2290">
        <v>671858</v>
      </c>
      <c r="C2290">
        <v>411895</v>
      </c>
      <c r="D2290">
        <v>16453</v>
      </c>
      <c r="E2290">
        <v>5308</v>
      </c>
      <c r="F2290">
        <v>3</v>
      </c>
      <c r="G2290">
        <v>9871.7999999999993</v>
      </c>
      <c r="H2290">
        <v>20</v>
      </c>
      <c r="I2290" s="15">
        <v>44995</v>
      </c>
      <c r="J2290" s="11">
        <v>44995</v>
      </c>
      <c r="K2290">
        <v>4</v>
      </c>
      <c r="L2290" t="s">
        <v>226</v>
      </c>
      <c r="M2290" t="s">
        <v>39</v>
      </c>
      <c r="N2290" t="s">
        <v>15</v>
      </c>
      <c r="O2290">
        <v>39487.199999999997</v>
      </c>
      <c r="P2290" t="s">
        <v>22</v>
      </c>
      <c r="Q2290">
        <v>23563.200000000001</v>
      </c>
      <c r="R2290" s="16">
        <f>delivered_orders_table[[#This Row],[price]]*delivered_orders_table[[#This Row],[quantity]]</f>
        <v>49359</v>
      </c>
      <c r="V2290">
        <v>3748</v>
      </c>
    </row>
    <row r="2291" spans="1:22" hidden="1" x14ac:dyDescent="0.3">
      <c r="A2291">
        <v>84040345</v>
      </c>
      <c r="B2291">
        <v>671858</v>
      </c>
      <c r="C2291">
        <v>838613</v>
      </c>
      <c r="D2291">
        <v>5746</v>
      </c>
      <c r="E2291">
        <v>5308</v>
      </c>
      <c r="F2291">
        <v>1</v>
      </c>
      <c r="G2291">
        <v>574.6</v>
      </c>
      <c r="H2291">
        <v>10</v>
      </c>
      <c r="I2291" s="15">
        <v>44983</v>
      </c>
      <c r="J2291" s="11">
        <v>44983</v>
      </c>
      <c r="K2291">
        <v>5</v>
      </c>
      <c r="L2291" t="s">
        <v>485</v>
      </c>
      <c r="M2291" t="s">
        <v>39</v>
      </c>
      <c r="N2291" t="s">
        <v>17</v>
      </c>
      <c r="O2291">
        <v>5171.3999999999996</v>
      </c>
      <c r="P2291" t="s">
        <v>22</v>
      </c>
      <c r="Q2291">
        <v>-136.6</v>
      </c>
      <c r="R2291" s="16">
        <f>delivered_orders_table[[#This Row],[price]]*delivered_orders_table[[#This Row],[quantity]]</f>
        <v>5746</v>
      </c>
      <c r="V2291">
        <v>7364</v>
      </c>
    </row>
    <row r="2292" spans="1:22" hidden="1" x14ac:dyDescent="0.3">
      <c r="A2292">
        <v>84721440</v>
      </c>
      <c r="B2292">
        <v>671858</v>
      </c>
      <c r="C2292">
        <v>528709</v>
      </c>
      <c r="D2292">
        <v>5436</v>
      </c>
      <c r="E2292">
        <v>5308</v>
      </c>
      <c r="F2292">
        <v>3</v>
      </c>
      <c r="G2292">
        <v>0</v>
      </c>
      <c r="H2292">
        <v>0</v>
      </c>
      <c r="I2292" s="15">
        <v>44996</v>
      </c>
      <c r="J2292" s="11">
        <v>44996</v>
      </c>
      <c r="K2292">
        <v>1</v>
      </c>
      <c r="L2292" t="s">
        <v>275</v>
      </c>
      <c r="M2292" t="s">
        <v>39</v>
      </c>
      <c r="N2292" t="s">
        <v>16</v>
      </c>
      <c r="O2292">
        <v>16308</v>
      </c>
      <c r="P2292" t="s">
        <v>20</v>
      </c>
      <c r="Q2292">
        <v>384</v>
      </c>
      <c r="R2292" s="16">
        <f>delivered_orders_table[[#This Row],[price]]*delivered_orders_table[[#This Row],[quantity]]</f>
        <v>16308</v>
      </c>
      <c r="V2292">
        <v>6251</v>
      </c>
    </row>
    <row r="2293" spans="1:22" hidden="1" x14ac:dyDescent="0.3">
      <c r="A2293">
        <v>79839059</v>
      </c>
      <c r="B2293">
        <v>671858</v>
      </c>
      <c r="C2293">
        <v>872036</v>
      </c>
      <c r="D2293">
        <v>16589</v>
      </c>
      <c r="E2293">
        <v>5308</v>
      </c>
      <c r="F2293">
        <v>1</v>
      </c>
      <c r="G2293">
        <v>0</v>
      </c>
      <c r="H2293">
        <v>0</v>
      </c>
      <c r="I2293" s="15">
        <v>44993</v>
      </c>
      <c r="J2293" s="11">
        <v>44993</v>
      </c>
      <c r="K2293">
        <v>6</v>
      </c>
      <c r="L2293" t="s">
        <v>226</v>
      </c>
      <c r="M2293" t="s">
        <v>39</v>
      </c>
      <c r="N2293" t="s">
        <v>16</v>
      </c>
      <c r="O2293">
        <v>16589</v>
      </c>
      <c r="P2293" t="s">
        <v>23</v>
      </c>
      <c r="Q2293">
        <v>11281</v>
      </c>
      <c r="R2293" s="16">
        <f>delivered_orders_table[[#This Row],[price]]*delivered_orders_table[[#This Row],[quantity]]</f>
        <v>16589</v>
      </c>
      <c r="V2293">
        <v>16243</v>
      </c>
    </row>
    <row r="2294" spans="1:22" hidden="1" x14ac:dyDescent="0.3">
      <c r="A2294">
        <v>31217198</v>
      </c>
      <c r="B2294">
        <v>671858</v>
      </c>
      <c r="C2294">
        <v>536318</v>
      </c>
      <c r="D2294">
        <v>7099</v>
      </c>
      <c r="E2294">
        <v>5308</v>
      </c>
      <c r="F2294">
        <v>2</v>
      </c>
      <c r="G2294">
        <v>0</v>
      </c>
      <c r="H2294">
        <v>0</v>
      </c>
      <c r="I2294" s="15">
        <v>44990</v>
      </c>
      <c r="J2294" s="11">
        <v>44990</v>
      </c>
      <c r="K2294">
        <v>7</v>
      </c>
      <c r="L2294" t="s">
        <v>275</v>
      </c>
      <c r="M2294" t="s">
        <v>39</v>
      </c>
      <c r="N2294" t="s">
        <v>16</v>
      </c>
      <c r="O2294">
        <v>14198</v>
      </c>
      <c r="P2294" t="s">
        <v>20</v>
      </c>
      <c r="Q2294">
        <v>3582</v>
      </c>
      <c r="R2294" s="16">
        <f>delivered_orders_table[[#This Row],[price]]*delivered_orders_table[[#This Row],[quantity]]</f>
        <v>14198</v>
      </c>
      <c r="V2294">
        <v>17853</v>
      </c>
    </row>
    <row r="2295" spans="1:22" hidden="1" x14ac:dyDescent="0.3">
      <c r="A2295">
        <v>15879578</v>
      </c>
      <c r="B2295">
        <v>671858</v>
      </c>
      <c r="C2295">
        <v>283953</v>
      </c>
      <c r="D2295">
        <v>16903</v>
      </c>
      <c r="E2295">
        <v>5308</v>
      </c>
      <c r="F2295">
        <v>2</v>
      </c>
      <c r="G2295">
        <v>0</v>
      </c>
      <c r="H2295">
        <v>0</v>
      </c>
      <c r="I2295" s="15">
        <v>44991</v>
      </c>
      <c r="J2295" s="11">
        <v>44991</v>
      </c>
      <c r="K2295">
        <v>2</v>
      </c>
      <c r="L2295" t="s">
        <v>413</v>
      </c>
      <c r="M2295" t="s">
        <v>39</v>
      </c>
      <c r="N2295" t="s">
        <v>15</v>
      </c>
      <c r="O2295">
        <v>33806</v>
      </c>
      <c r="P2295" t="s">
        <v>20</v>
      </c>
      <c r="Q2295">
        <v>23190</v>
      </c>
      <c r="R2295" s="16">
        <f>delivered_orders_table[[#This Row],[price]]*delivered_orders_table[[#This Row],[quantity]]</f>
        <v>33806</v>
      </c>
      <c r="V2295">
        <v>47463</v>
      </c>
    </row>
    <row r="2296" spans="1:22" hidden="1" x14ac:dyDescent="0.3">
      <c r="A2296">
        <v>80260907</v>
      </c>
      <c r="B2296">
        <v>671858</v>
      </c>
      <c r="C2296">
        <v>291061</v>
      </c>
      <c r="D2296">
        <v>4823</v>
      </c>
      <c r="E2296">
        <v>5308</v>
      </c>
      <c r="F2296">
        <v>2</v>
      </c>
      <c r="G2296">
        <v>0</v>
      </c>
      <c r="H2296">
        <v>0</v>
      </c>
      <c r="I2296" s="15">
        <v>44987</v>
      </c>
      <c r="J2296" s="11">
        <v>44987</v>
      </c>
      <c r="K2296">
        <v>1</v>
      </c>
      <c r="L2296" t="s">
        <v>485</v>
      </c>
      <c r="M2296" t="s">
        <v>39</v>
      </c>
      <c r="N2296" t="s">
        <v>18</v>
      </c>
      <c r="O2296">
        <v>9646</v>
      </c>
      <c r="P2296" t="s">
        <v>21</v>
      </c>
      <c r="Q2296">
        <v>-970</v>
      </c>
      <c r="R2296" s="16">
        <f>delivered_orders_table[[#This Row],[price]]*delivered_orders_table[[#This Row],[quantity]]</f>
        <v>9646</v>
      </c>
      <c r="V2296">
        <v>19200</v>
      </c>
    </row>
    <row r="2297" spans="1:22" hidden="1" x14ac:dyDescent="0.3">
      <c r="A2297">
        <v>40884937</v>
      </c>
      <c r="B2297">
        <v>671858</v>
      </c>
      <c r="C2297">
        <v>267193</v>
      </c>
      <c r="D2297">
        <v>12880</v>
      </c>
      <c r="E2297">
        <v>5308</v>
      </c>
      <c r="F2297">
        <v>1</v>
      </c>
      <c r="G2297">
        <v>1932</v>
      </c>
      <c r="H2297">
        <v>15</v>
      </c>
      <c r="I2297" s="15">
        <v>45011</v>
      </c>
      <c r="J2297" s="11">
        <v>45011</v>
      </c>
      <c r="K2297">
        <v>3</v>
      </c>
      <c r="L2297" t="s">
        <v>231</v>
      </c>
      <c r="M2297" t="s">
        <v>39</v>
      </c>
      <c r="N2297" t="s">
        <v>15</v>
      </c>
      <c r="O2297">
        <v>10948</v>
      </c>
      <c r="P2297" t="s">
        <v>20</v>
      </c>
      <c r="Q2297">
        <v>5640</v>
      </c>
      <c r="R2297" s="16">
        <f>delivered_orders_table[[#This Row],[price]]*delivered_orders_table[[#This Row],[quantity]]</f>
        <v>12880</v>
      </c>
      <c r="V2297">
        <v>21462</v>
      </c>
    </row>
    <row r="2298" spans="1:22" hidden="1" x14ac:dyDescent="0.3">
      <c r="A2298">
        <v>90023800</v>
      </c>
      <c r="B2298">
        <v>671858</v>
      </c>
      <c r="C2298">
        <v>755552</v>
      </c>
      <c r="D2298">
        <v>6648</v>
      </c>
      <c r="E2298">
        <v>5308</v>
      </c>
      <c r="F2298">
        <v>2</v>
      </c>
      <c r="G2298">
        <v>0</v>
      </c>
      <c r="H2298">
        <v>0</v>
      </c>
      <c r="I2298" s="15">
        <v>45002</v>
      </c>
      <c r="J2298" s="11">
        <v>45002</v>
      </c>
      <c r="K2298">
        <v>2</v>
      </c>
      <c r="L2298" t="s">
        <v>372</v>
      </c>
      <c r="M2298" t="s">
        <v>39</v>
      </c>
      <c r="N2298" t="s">
        <v>18</v>
      </c>
      <c r="O2298">
        <v>13296</v>
      </c>
      <c r="P2298" t="s">
        <v>21</v>
      </c>
      <c r="Q2298">
        <v>2680</v>
      </c>
      <c r="R2298" s="16">
        <f>delivered_orders_table[[#This Row],[price]]*delivered_orders_table[[#This Row],[quantity]]</f>
        <v>13296</v>
      </c>
      <c r="V2298">
        <v>27624</v>
      </c>
    </row>
    <row r="2299" spans="1:22" hidden="1" x14ac:dyDescent="0.3">
      <c r="A2299">
        <v>82017516</v>
      </c>
      <c r="B2299">
        <v>671858</v>
      </c>
      <c r="C2299">
        <v>470328</v>
      </c>
      <c r="D2299">
        <v>4075</v>
      </c>
      <c r="E2299">
        <v>5308</v>
      </c>
      <c r="F2299">
        <v>1</v>
      </c>
      <c r="G2299">
        <v>0</v>
      </c>
      <c r="H2299">
        <v>0</v>
      </c>
      <c r="I2299" s="15">
        <v>45003</v>
      </c>
      <c r="J2299" s="11">
        <v>45003</v>
      </c>
      <c r="K2299">
        <v>6</v>
      </c>
      <c r="L2299" t="s">
        <v>230</v>
      </c>
      <c r="M2299" t="s">
        <v>39</v>
      </c>
      <c r="N2299" t="s">
        <v>16</v>
      </c>
      <c r="O2299">
        <v>4075</v>
      </c>
      <c r="P2299" t="s">
        <v>22</v>
      </c>
      <c r="Q2299">
        <v>-1233</v>
      </c>
      <c r="R2299" s="16">
        <f>delivered_orders_table[[#This Row],[price]]*delivered_orders_table[[#This Row],[quantity]]</f>
        <v>4075</v>
      </c>
      <c r="V2299">
        <v>17776</v>
      </c>
    </row>
    <row r="2300" spans="1:22" hidden="1" x14ac:dyDescent="0.3">
      <c r="A2300">
        <v>65026398</v>
      </c>
      <c r="B2300">
        <v>671858</v>
      </c>
      <c r="C2300">
        <v>592124</v>
      </c>
      <c r="D2300">
        <v>9019</v>
      </c>
      <c r="E2300">
        <v>5308</v>
      </c>
      <c r="F2300">
        <v>1</v>
      </c>
      <c r="G2300">
        <v>0</v>
      </c>
      <c r="H2300">
        <v>0</v>
      </c>
      <c r="I2300" s="15">
        <v>44997</v>
      </c>
      <c r="J2300" s="11">
        <v>44997</v>
      </c>
      <c r="K2300">
        <v>1</v>
      </c>
      <c r="L2300" t="s">
        <v>225</v>
      </c>
      <c r="M2300" t="s">
        <v>39</v>
      </c>
      <c r="N2300" t="s">
        <v>15</v>
      </c>
      <c r="O2300">
        <v>9019</v>
      </c>
      <c r="P2300" t="s">
        <v>20</v>
      </c>
      <c r="Q2300">
        <v>3711</v>
      </c>
      <c r="R2300" s="16">
        <f>delivered_orders_table[[#This Row],[price]]*delivered_orders_table[[#This Row],[quantity]]</f>
        <v>9019</v>
      </c>
      <c r="V2300">
        <v>18372</v>
      </c>
    </row>
    <row r="2301" spans="1:22" hidden="1" x14ac:dyDescent="0.3">
      <c r="A2301">
        <v>10359129</v>
      </c>
      <c r="B2301">
        <v>671858</v>
      </c>
      <c r="C2301">
        <v>447259</v>
      </c>
      <c r="D2301">
        <v>5751</v>
      </c>
      <c r="E2301">
        <v>5308</v>
      </c>
      <c r="F2301">
        <v>1</v>
      </c>
      <c r="G2301">
        <v>0</v>
      </c>
      <c r="H2301">
        <v>0</v>
      </c>
      <c r="I2301" s="15">
        <v>44998</v>
      </c>
      <c r="J2301" s="11">
        <v>44998</v>
      </c>
      <c r="K2301">
        <v>2</v>
      </c>
      <c r="L2301" t="s">
        <v>454</v>
      </c>
      <c r="M2301" t="s">
        <v>39</v>
      </c>
      <c r="N2301" t="s">
        <v>16</v>
      </c>
      <c r="O2301">
        <v>5751</v>
      </c>
      <c r="P2301" t="s">
        <v>21</v>
      </c>
      <c r="Q2301">
        <v>443</v>
      </c>
      <c r="R2301" s="16">
        <f>delivered_orders_table[[#This Row],[price]]*delivered_orders_table[[#This Row],[quantity]]</f>
        <v>5751</v>
      </c>
      <c r="V2301">
        <v>12246</v>
      </c>
    </row>
    <row r="2302" spans="1:22" hidden="1" x14ac:dyDescent="0.3">
      <c r="A2302">
        <v>75181765</v>
      </c>
      <c r="B2302">
        <v>671858</v>
      </c>
      <c r="C2302">
        <v>245903</v>
      </c>
      <c r="D2302">
        <v>4577</v>
      </c>
      <c r="E2302">
        <v>5308</v>
      </c>
      <c r="F2302">
        <v>1</v>
      </c>
      <c r="G2302">
        <v>457.7</v>
      </c>
      <c r="H2302">
        <v>10</v>
      </c>
      <c r="I2302" s="15">
        <v>44985</v>
      </c>
      <c r="J2302" s="11">
        <v>44985</v>
      </c>
      <c r="K2302">
        <v>2</v>
      </c>
      <c r="L2302" t="s">
        <v>270</v>
      </c>
      <c r="M2302" t="s">
        <v>39</v>
      </c>
      <c r="N2302" t="s">
        <v>17</v>
      </c>
      <c r="O2302">
        <v>4119.3</v>
      </c>
      <c r="P2302" t="s">
        <v>21</v>
      </c>
      <c r="Q2302">
        <v>-1188.7</v>
      </c>
      <c r="R2302" s="16">
        <f>delivered_orders_table[[#This Row],[price]]*delivered_orders_table[[#This Row],[quantity]]</f>
        <v>4577</v>
      </c>
      <c r="V2302">
        <v>34776</v>
      </c>
    </row>
    <row r="2303" spans="1:22" hidden="1" x14ac:dyDescent="0.3">
      <c r="A2303">
        <v>62274692</v>
      </c>
      <c r="B2303">
        <v>671858</v>
      </c>
      <c r="C2303">
        <v>470328</v>
      </c>
      <c r="D2303">
        <v>18428</v>
      </c>
      <c r="E2303">
        <v>5308</v>
      </c>
      <c r="F2303">
        <v>1</v>
      </c>
      <c r="G2303">
        <v>0</v>
      </c>
      <c r="H2303">
        <v>0</v>
      </c>
      <c r="I2303" s="15">
        <v>45000</v>
      </c>
      <c r="J2303" s="11">
        <v>45000</v>
      </c>
      <c r="K2303">
        <v>7</v>
      </c>
      <c r="L2303" t="s">
        <v>455</v>
      </c>
      <c r="M2303" t="s">
        <v>39</v>
      </c>
      <c r="N2303" t="s">
        <v>15</v>
      </c>
      <c r="O2303">
        <v>18428</v>
      </c>
      <c r="P2303" t="s">
        <v>21</v>
      </c>
      <c r="Q2303">
        <v>13120</v>
      </c>
      <c r="R2303" s="16">
        <f>delivered_orders_table[[#This Row],[price]]*delivered_orders_table[[#This Row],[quantity]]</f>
        <v>18428</v>
      </c>
      <c r="V2303">
        <v>23098</v>
      </c>
    </row>
    <row r="2304" spans="1:22" hidden="1" x14ac:dyDescent="0.3">
      <c r="A2304">
        <v>28808678</v>
      </c>
      <c r="B2304">
        <v>191161</v>
      </c>
      <c r="C2304">
        <v>341822</v>
      </c>
      <c r="D2304">
        <v>19199</v>
      </c>
      <c r="E2304">
        <v>2243</v>
      </c>
      <c r="F2304">
        <v>1</v>
      </c>
      <c r="G2304">
        <v>0</v>
      </c>
      <c r="H2304">
        <v>0</v>
      </c>
      <c r="I2304" s="15">
        <v>45003</v>
      </c>
      <c r="J2304" s="11">
        <v>45003</v>
      </c>
      <c r="K2304">
        <v>2</v>
      </c>
      <c r="L2304" t="s">
        <v>129</v>
      </c>
      <c r="M2304" t="s">
        <v>39</v>
      </c>
      <c r="N2304" t="s">
        <v>16</v>
      </c>
      <c r="O2304">
        <v>19199</v>
      </c>
      <c r="P2304" t="s">
        <v>21</v>
      </c>
      <c r="Q2304">
        <v>16956</v>
      </c>
      <c r="R2304" s="16">
        <f>delivered_orders_table[[#This Row],[price]]*delivered_orders_table[[#This Row],[quantity]]</f>
        <v>19199</v>
      </c>
      <c r="V2304">
        <v>16961</v>
      </c>
    </row>
    <row r="2305" spans="1:22" hidden="1" x14ac:dyDescent="0.3">
      <c r="A2305">
        <v>42301683</v>
      </c>
      <c r="B2305">
        <v>191161</v>
      </c>
      <c r="C2305">
        <v>352203</v>
      </c>
      <c r="D2305">
        <v>12759</v>
      </c>
      <c r="E2305">
        <v>2243</v>
      </c>
      <c r="F2305">
        <v>1</v>
      </c>
      <c r="G2305">
        <v>0</v>
      </c>
      <c r="H2305">
        <v>0</v>
      </c>
      <c r="I2305" s="15">
        <v>45011</v>
      </c>
      <c r="J2305" s="11">
        <v>45011</v>
      </c>
      <c r="K2305">
        <v>1</v>
      </c>
      <c r="L2305" t="s">
        <v>130</v>
      </c>
      <c r="M2305" t="s">
        <v>39</v>
      </c>
      <c r="N2305" t="s">
        <v>15</v>
      </c>
      <c r="O2305">
        <v>12759</v>
      </c>
      <c r="P2305" t="s">
        <v>23</v>
      </c>
      <c r="Q2305">
        <v>10516</v>
      </c>
      <c r="R2305" s="16">
        <f>delivered_orders_table[[#This Row],[price]]*delivered_orders_table[[#This Row],[quantity]]</f>
        <v>12759</v>
      </c>
      <c r="V2305">
        <v>10296</v>
      </c>
    </row>
    <row r="2306" spans="1:22" hidden="1" x14ac:dyDescent="0.3">
      <c r="A2306">
        <v>27927298</v>
      </c>
      <c r="B2306">
        <v>191161</v>
      </c>
      <c r="C2306">
        <v>660030</v>
      </c>
      <c r="D2306">
        <v>6428</v>
      </c>
      <c r="E2306">
        <v>2243</v>
      </c>
      <c r="F2306">
        <v>2</v>
      </c>
      <c r="G2306">
        <v>0</v>
      </c>
      <c r="H2306">
        <v>0</v>
      </c>
      <c r="I2306" s="15">
        <v>45000</v>
      </c>
      <c r="J2306" s="11">
        <v>45000</v>
      </c>
      <c r="K2306">
        <v>5</v>
      </c>
      <c r="L2306" t="s">
        <v>129</v>
      </c>
      <c r="M2306" t="s">
        <v>39</v>
      </c>
      <c r="N2306" t="s">
        <v>16</v>
      </c>
      <c r="O2306">
        <v>12856</v>
      </c>
      <c r="P2306" t="s">
        <v>24</v>
      </c>
      <c r="Q2306">
        <v>8370</v>
      </c>
      <c r="R2306" s="16">
        <f>delivered_orders_table[[#This Row],[price]]*delivered_orders_table[[#This Row],[quantity]]</f>
        <v>12856</v>
      </c>
      <c r="V2306">
        <v>4295</v>
      </c>
    </row>
    <row r="2307" spans="1:22" hidden="1" x14ac:dyDescent="0.3">
      <c r="A2307">
        <v>80794454</v>
      </c>
      <c r="B2307">
        <v>191161</v>
      </c>
      <c r="C2307">
        <v>334097</v>
      </c>
      <c r="D2307">
        <v>18365</v>
      </c>
      <c r="E2307">
        <v>2243</v>
      </c>
      <c r="F2307">
        <v>2</v>
      </c>
      <c r="G2307">
        <v>3673</v>
      </c>
      <c r="H2307">
        <v>10</v>
      </c>
      <c r="I2307" s="15">
        <v>44991</v>
      </c>
      <c r="J2307" s="11">
        <v>44991</v>
      </c>
      <c r="K2307">
        <v>5</v>
      </c>
      <c r="L2307" t="s">
        <v>274</v>
      </c>
      <c r="M2307" t="s">
        <v>39</v>
      </c>
      <c r="N2307" t="s">
        <v>15</v>
      </c>
      <c r="O2307">
        <v>33057</v>
      </c>
      <c r="P2307" t="s">
        <v>21</v>
      </c>
      <c r="Q2307">
        <v>28571</v>
      </c>
      <c r="R2307" s="16">
        <f>delivered_orders_table[[#This Row],[price]]*delivered_orders_table[[#This Row],[quantity]]</f>
        <v>36730</v>
      </c>
      <c r="V2307">
        <v>7281</v>
      </c>
    </row>
    <row r="2308" spans="1:22" hidden="1" x14ac:dyDescent="0.3">
      <c r="A2308">
        <v>61998170</v>
      </c>
      <c r="B2308">
        <v>191161</v>
      </c>
      <c r="C2308">
        <v>949937</v>
      </c>
      <c r="D2308">
        <v>2957</v>
      </c>
      <c r="E2308">
        <v>2243</v>
      </c>
      <c r="F2308">
        <v>2</v>
      </c>
      <c r="G2308">
        <v>0</v>
      </c>
      <c r="H2308">
        <v>0</v>
      </c>
      <c r="I2308" s="15">
        <v>45002</v>
      </c>
      <c r="J2308" s="11">
        <v>45002</v>
      </c>
      <c r="K2308">
        <v>4</v>
      </c>
      <c r="L2308" t="s">
        <v>549</v>
      </c>
      <c r="M2308" t="s">
        <v>39</v>
      </c>
      <c r="N2308" t="s">
        <v>18</v>
      </c>
      <c r="O2308">
        <v>5914</v>
      </c>
      <c r="P2308" t="s">
        <v>21</v>
      </c>
      <c r="Q2308">
        <v>1428</v>
      </c>
      <c r="R2308" s="16">
        <f>delivered_orders_table[[#This Row],[price]]*delivered_orders_table[[#This Row],[quantity]]</f>
        <v>5914</v>
      </c>
      <c r="V2308">
        <v>11574</v>
      </c>
    </row>
    <row r="2309" spans="1:22" hidden="1" x14ac:dyDescent="0.3">
      <c r="A2309">
        <v>18815720</v>
      </c>
      <c r="B2309">
        <v>191161</v>
      </c>
      <c r="C2309">
        <v>362555</v>
      </c>
      <c r="D2309">
        <v>11444</v>
      </c>
      <c r="E2309">
        <v>2243</v>
      </c>
      <c r="F2309">
        <v>4</v>
      </c>
      <c r="G2309">
        <v>2288.8000000000002</v>
      </c>
      <c r="H2309">
        <v>5</v>
      </c>
      <c r="I2309" s="15">
        <v>44997</v>
      </c>
      <c r="J2309" s="11">
        <v>44997</v>
      </c>
      <c r="K2309">
        <v>5</v>
      </c>
      <c r="L2309" t="s">
        <v>517</v>
      </c>
      <c r="M2309" t="s">
        <v>39</v>
      </c>
      <c r="N2309" t="s">
        <v>15</v>
      </c>
      <c r="O2309">
        <v>43487.199999999997</v>
      </c>
      <c r="P2309" t="s">
        <v>20</v>
      </c>
      <c r="Q2309">
        <v>34515.199999999997</v>
      </c>
      <c r="R2309" s="16">
        <f>delivered_orders_table[[#This Row],[price]]*delivered_orders_table[[#This Row],[quantity]]</f>
        <v>45776</v>
      </c>
      <c r="V2309">
        <v>6874</v>
      </c>
    </row>
    <row r="2310" spans="1:22" hidden="1" x14ac:dyDescent="0.3">
      <c r="A2310">
        <v>79583757</v>
      </c>
      <c r="B2310">
        <v>191161</v>
      </c>
      <c r="C2310">
        <v>759713</v>
      </c>
      <c r="D2310">
        <v>1055</v>
      </c>
      <c r="E2310">
        <v>2243</v>
      </c>
      <c r="F2310">
        <v>2</v>
      </c>
      <c r="G2310">
        <v>0</v>
      </c>
      <c r="H2310">
        <v>0</v>
      </c>
      <c r="I2310" s="15">
        <v>45010</v>
      </c>
      <c r="J2310" s="11">
        <v>45010</v>
      </c>
      <c r="K2310">
        <v>5</v>
      </c>
      <c r="L2310" t="s">
        <v>105</v>
      </c>
      <c r="M2310" t="s">
        <v>39</v>
      </c>
      <c r="N2310" t="s">
        <v>17</v>
      </c>
      <c r="O2310">
        <v>2110</v>
      </c>
      <c r="P2310" t="s">
        <v>23</v>
      </c>
      <c r="Q2310">
        <v>-2376</v>
      </c>
      <c r="R2310" s="16">
        <f>delivered_orders_table[[#This Row],[price]]*delivered_orders_table[[#This Row],[quantity]]</f>
        <v>2110</v>
      </c>
      <c r="V2310">
        <v>18336</v>
      </c>
    </row>
    <row r="2311" spans="1:22" hidden="1" x14ac:dyDescent="0.3">
      <c r="A2311">
        <v>84087145</v>
      </c>
      <c r="B2311">
        <v>191161</v>
      </c>
      <c r="C2311">
        <v>900722</v>
      </c>
      <c r="D2311">
        <v>5927</v>
      </c>
      <c r="E2311">
        <v>2243</v>
      </c>
      <c r="F2311">
        <v>1</v>
      </c>
      <c r="G2311">
        <v>889.05</v>
      </c>
      <c r="H2311">
        <v>15</v>
      </c>
      <c r="I2311" s="15">
        <v>45012</v>
      </c>
      <c r="J2311" s="11">
        <v>45012</v>
      </c>
      <c r="K2311">
        <v>3</v>
      </c>
      <c r="L2311" t="s">
        <v>105</v>
      </c>
      <c r="M2311" t="s">
        <v>39</v>
      </c>
      <c r="N2311" t="s">
        <v>16</v>
      </c>
      <c r="O2311">
        <v>5037.95</v>
      </c>
      <c r="P2311" t="s">
        <v>22</v>
      </c>
      <c r="Q2311">
        <v>2794.95</v>
      </c>
      <c r="R2311" s="16">
        <f>delivered_orders_table[[#This Row],[price]]*delivered_orders_table[[#This Row],[quantity]]</f>
        <v>5927</v>
      </c>
      <c r="V2311">
        <v>20680</v>
      </c>
    </row>
    <row r="2312" spans="1:22" hidden="1" x14ac:dyDescent="0.3">
      <c r="A2312">
        <v>92613013</v>
      </c>
      <c r="B2312">
        <v>191161</v>
      </c>
      <c r="C2312">
        <v>206945</v>
      </c>
      <c r="D2312">
        <v>6191</v>
      </c>
      <c r="E2312">
        <v>2243</v>
      </c>
      <c r="F2312">
        <v>1</v>
      </c>
      <c r="G2312">
        <v>0</v>
      </c>
      <c r="H2312">
        <v>0</v>
      </c>
      <c r="I2312" s="15">
        <v>44999</v>
      </c>
      <c r="J2312" s="11">
        <v>44999</v>
      </c>
      <c r="K2312">
        <v>2</v>
      </c>
      <c r="L2312" t="s">
        <v>394</v>
      </c>
      <c r="M2312" t="s">
        <v>39</v>
      </c>
      <c r="N2312" t="s">
        <v>15</v>
      </c>
      <c r="O2312">
        <v>6191</v>
      </c>
      <c r="P2312" t="s">
        <v>23</v>
      </c>
      <c r="Q2312">
        <v>3948</v>
      </c>
      <c r="R2312" s="16">
        <f>delivered_orders_table[[#This Row],[price]]*delivered_orders_table[[#This Row],[quantity]]</f>
        <v>6191</v>
      </c>
      <c r="V2312">
        <v>16237</v>
      </c>
    </row>
    <row r="2313" spans="1:22" hidden="1" x14ac:dyDescent="0.3">
      <c r="A2313">
        <v>39854548</v>
      </c>
      <c r="B2313">
        <v>191161</v>
      </c>
      <c r="C2313">
        <v>254581</v>
      </c>
      <c r="D2313">
        <v>8951</v>
      </c>
      <c r="E2313">
        <v>2243</v>
      </c>
      <c r="F2313">
        <v>1</v>
      </c>
      <c r="G2313">
        <v>0</v>
      </c>
      <c r="H2313">
        <v>0</v>
      </c>
      <c r="I2313" s="15">
        <v>44999</v>
      </c>
      <c r="J2313" s="11">
        <v>44999</v>
      </c>
      <c r="K2313">
        <v>4</v>
      </c>
      <c r="L2313" t="s">
        <v>338</v>
      </c>
      <c r="M2313" t="s">
        <v>39</v>
      </c>
      <c r="N2313" t="s">
        <v>15</v>
      </c>
      <c r="O2313">
        <v>8951</v>
      </c>
      <c r="P2313" t="s">
        <v>20</v>
      </c>
      <c r="Q2313">
        <v>6708</v>
      </c>
      <c r="R2313" s="16">
        <f>delivered_orders_table[[#This Row],[price]]*delivered_orders_table[[#This Row],[quantity]]</f>
        <v>8951</v>
      </c>
      <c r="V2313">
        <v>10818</v>
      </c>
    </row>
    <row r="2314" spans="1:22" hidden="1" x14ac:dyDescent="0.3">
      <c r="A2314">
        <v>85947990</v>
      </c>
      <c r="B2314">
        <v>719176</v>
      </c>
      <c r="C2314">
        <v>353184</v>
      </c>
      <c r="D2314">
        <v>17253</v>
      </c>
      <c r="E2314">
        <v>819</v>
      </c>
      <c r="F2314">
        <v>2</v>
      </c>
      <c r="G2314">
        <v>6901.2</v>
      </c>
      <c r="H2314">
        <v>20</v>
      </c>
      <c r="I2314" s="15">
        <v>44979</v>
      </c>
      <c r="J2314" s="11">
        <v>44979</v>
      </c>
      <c r="K2314">
        <v>7</v>
      </c>
      <c r="L2314" t="s">
        <v>527</v>
      </c>
      <c r="M2314" t="s">
        <v>39</v>
      </c>
      <c r="N2314" t="s">
        <v>17</v>
      </c>
      <c r="O2314">
        <v>27604.799999999999</v>
      </c>
      <c r="P2314" t="s">
        <v>20</v>
      </c>
      <c r="Q2314">
        <v>25966.799999999999</v>
      </c>
      <c r="R2314" s="16">
        <f>delivered_orders_table[[#This Row],[price]]*delivered_orders_table[[#This Row],[quantity]]</f>
        <v>34506</v>
      </c>
      <c r="V2314">
        <v>1576</v>
      </c>
    </row>
    <row r="2315" spans="1:22" hidden="1" x14ac:dyDescent="0.3">
      <c r="A2315">
        <v>53433080</v>
      </c>
      <c r="B2315">
        <v>719176</v>
      </c>
      <c r="C2315">
        <v>356846</v>
      </c>
      <c r="D2315">
        <v>1880</v>
      </c>
      <c r="E2315">
        <v>819</v>
      </c>
      <c r="F2315">
        <v>1</v>
      </c>
      <c r="G2315">
        <v>0</v>
      </c>
      <c r="H2315">
        <v>0</v>
      </c>
      <c r="I2315" s="15">
        <v>45008</v>
      </c>
      <c r="J2315" s="11">
        <v>45008</v>
      </c>
      <c r="K2315">
        <v>2</v>
      </c>
      <c r="L2315" t="s">
        <v>446</v>
      </c>
      <c r="M2315" t="s">
        <v>39</v>
      </c>
      <c r="N2315" t="s">
        <v>16</v>
      </c>
      <c r="O2315">
        <v>1880</v>
      </c>
      <c r="P2315" t="s">
        <v>23</v>
      </c>
      <c r="Q2315">
        <v>1061</v>
      </c>
      <c r="R2315" s="16">
        <f>delivered_orders_table[[#This Row],[price]]*delivered_orders_table[[#This Row],[quantity]]</f>
        <v>1880</v>
      </c>
      <c r="V2315">
        <v>39213</v>
      </c>
    </row>
    <row r="2316" spans="1:22" hidden="1" x14ac:dyDescent="0.3">
      <c r="A2316">
        <v>45135070</v>
      </c>
      <c r="B2316">
        <v>719176</v>
      </c>
      <c r="C2316">
        <v>392913</v>
      </c>
      <c r="D2316">
        <v>5153</v>
      </c>
      <c r="E2316">
        <v>819</v>
      </c>
      <c r="F2316">
        <v>1</v>
      </c>
      <c r="G2316">
        <v>257.64999999999998</v>
      </c>
      <c r="H2316">
        <v>5</v>
      </c>
      <c r="I2316" s="15">
        <v>45008</v>
      </c>
      <c r="J2316" s="11">
        <v>45008</v>
      </c>
      <c r="K2316">
        <v>4</v>
      </c>
      <c r="L2316" t="s">
        <v>130</v>
      </c>
      <c r="M2316" t="s">
        <v>39</v>
      </c>
      <c r="N2316" t="s">
        <v>15</v>
      </c>
      <c r="O2316">
        <v>4895.3500000000004</v>
      </c>
      <c r="P2316" t="s">
        <v>22</v>
      </c>
      <c r="Q2316">
        <v>4076.35</v>
      </c>
      <c r="R2316" s="16">
        <f>delivered_orders_table[[#This Row],[price]]*delivered_orders_table[[#This Row],[quantity]]</f>
        <v>5153</v>
      </c>
      <c r="V2316">
        <v>4922</v>
      </c>
    </row>
    <row r="2317" spans="1:22" hidden="1" x14ac:dyDescent="0.3">
      <c r="A2317">
        <v>76599269</v>
      </c>
      <c r="B2317">
        <v>719176</v>
      </c>
      <c r="C2317">
        <v>206918</v>
      </c>
      <c r="D2317">
        <v>19602</v>
      </c>
      <c r="E2317">
        <v>819</v>
      </c>
      <c r="F2317">
        <v>1</v>
      </c>
      <c r="G2317">
        <v>0</v>
      </c>
      <c r="H2317">
        <v>0</v>
      </c>
      <c r="I2317" s="15">
        <v>44996</v>
      </c>
      <c r="J2317" s="11">
        <v>44996</v>
      </c>
      <c r="K2317">
        <v>7</v>
      </c>
      <c r="L2317" t="s">
        <v>338</v>
      </c>
      <c r="M2317" t="s">
        <v>39</v>
      </c>
      <c r="N2317" t="s">
        <v>18</v>
      </c>
      <c r="O2317">
        <v>19602</v>
      </c>
      <c r="P2317" t="s">
        <v>21</v>
      </c>
      <c r="Q2317">
        <v>18783</v>
      </c>
      <c r="R2317" s="16">
        <f>delivered_orders_table[[#This Row],[price]]*delivered_orders_table[[#This Row],[quantity]]</f>
        <v>19602</v>
      </c>
      <c r="V2317">
        <v>3284</v>
      </c>
    </row>
    <row r="2318" spans="1:22" hidden="1" x14ac:dyDescent="0.3">
      <c r="A2318">
        <v>69020451</v>
      </c>
      <c r="B2318">
        <v>719176</v>
      </c>
      <c r="C2318">
        <v>843852</v>
      </c>
      <c r="D2318">
        <v>14171</v>
      </c>
      <c r="E2318">
        <v>819</v>
      </c>
      <c r="F2318">
        <v>1</v>
      </c>
      <c r="G2318">
        <v>0</v>
      </c>
      <c r="H2318">
        <v>0</v>
      </c>
      <c r="I2318" s="15">
        <v>45004</v>
      </c>
      <c r="J2318" s="11">
        <v>45004</v>
      </c>
      <c r="K2318">
        <v>5</v>
      </c>
      <c r="L2318" t="s">
        <v>230</v>
      </c>
      <c r="M2318" t="s">
        <v>39</v>
      </c>
      <c r="N2318" t="s">
        <v>18</v>
      </c>
      <c r="O2318">
        <v>14171</v>
      </c>
      <c r="P2318" t="s">
        <v>22</v>
      </c>
      <c r="Q2318">
        <v>13352</v>
      </c>
      <c r="R2318" s="16">
        <f>delivered_orders_table[[#This Row],[price]]*delivered_orders_table[[#This Row],[quantity]]</f>
        <v>14171</v>
      </c>
      <c r="V2318">
        <v>3504</v>
      </c>
    </row>
    <row r="2319" spans="1:22" hidden="1" x14ac:dyDescent="0.3">
      <c r="A2319">
        <v>60557040</v>
      </c>
      <c r="B2319">
        <v>719176</v>
      </c>
      <c r="C2319">
        <v>308013</v>
      </c>
      <c r="D2319">
        <v>13795</v>
      </c>
      <c r="E2319">
        <v>819</v>
      </c>
      <c r="F2319">
        <v>1</v>
      </c>
      <c r="G2319">
        <v>689.75</v>
      </c>
      <c r="H2319">
        <v>5</v>
      </c>
      <c r="I2319" s="15">
        <v>44981</v>
      </c>
      <c r="J2319" s="11">
        <v>44981</v>
      </c>
      <c r="K2319">
        <v>5</v>
      </c>
      <c r="L2319" t="s">
        <v>527</v>
      </c>
      <c r="M2319" t="s">
        <v>39</v>
      </c>
      <c r="N2319" t="s">
        <v>17</v>
      </c>
      <c r="O2319">
        <v>13105.25</v>
      </c>
      <c r="P2319" t="s">
        <v>22</v>
      </c>
      <c r="Q2319">
        <v>12286.25</v>
      </c>
      <c r="R2319" s="16">
        <f>delivered_orders_table[[#This Row],[price]]*delivered_orders_table[[#This Row],[quantity]]</f>
        <v>13795</v>
      </c>
      <c r="V2319">
        <v>31796</v>
      </c>
    </row>
    <row r="2320" spans="1:22" hidden="1" x14ac:dyDescent="0.3">
      <c r="A2320">
        <v>88566318</v>
      </c>
      <c r="B2320">
        <v>719176</v>
      </c>
      <c r="C2320">
        <v>803198</v>
      </c>
      <c r="D2320">
        <v>10780</v>
      </c>
      <c r="E2320">
        <v>819</v>
      </c>
      <c r="F2320">
        <v>1</v>
      </c>
      <c r="G2320">
        <v>2156</v>
      </c>
      <c r="H2320">
        <v>20</v>
      </c>
      <c r="I2320" s="15">
        <v>44996</v>
      </c>
      <c r="J2320" s="11">
        <v>44996</v>
      </c>
      <c r="K2320">
        <v>2</v>
      </c>
      <c r="L2320" t="s">
        <v>225</v>
      </c>
      <c r="M2320" t="s">
        <v>39</v>
      </c>
      <c r="N2320" t="s">
        <v>18</v>
      </c>
      <c r="O2320">
        <v>8624</v>
      </c>
      <c r="P2320" t="s">
        <v>23</v>
      </c>
      <c r="Q2320">
        <v>7805</v>
      </c>
      <c r="R2320" s="16">
        <f>delivered_orders_table[[#This Row],[price]]*delivered_orders_table[[#This Row],[quantity]]</f>
        <v>10780</v>
      </c>
      <c r="V2320">
        <v>66816</v>
      </c>
    </row>
    <row r="2321" spans="1:22" hidden="1" x14ac:dyDescent="0.3">
      <c r="A2321">
        <v>32329103</v>
      </c>
      <c r="B2321">
        <v>719176</v>
      </c>
      <c r="C2321">
        <v>213721</v>
      </c>
      <c r="D2321">
        <v>19777</v>
      </c>
      <c r="E2321">
        <v>819</v>
      </c>
      <c r="F2321">
        <v>1</v>
      </c>
      <c r="G2321">
        <v>1977.7</v>
      </c>
      <c r="H2321">
        <v>10</v>
      </c>
      <c r="I2321" s="15">
        <v>44997</v>
      </c>
      <c r="J2321" s="11">
        <v>44997</v>
      </c>
      <c r="K2321">
        <v>1</v>
      </c>
      <c r="L2321" t="s">
        <v>225</v>
      </c>
      <c r="M2321" t="s">
        <v>39</v>
      </c>
      <c r="N2321" t="s">
        <v>15</v>
      </c>
      <c r="O2321">
        <v>17799.3</v>
      </c>
      <c r="P2321" t="s">
        <v>21</v>
      </c>
      <c r="Q2321">
        <v>16980.3</v>
      </c>
      <c r="R2321" s="16">
        <f>delivered_orders_table[[#This Row],[price]]*delivered_orders_table[[#This Row],[quantity]]</f>
        <v>19777</v>
      </c>
      <c r="V2321">
        <v>19102</v>
      </c>
    </row>
    <row r="2322" spans="1:22" hidden="1" x14ac:dyDescent="0.3">
      <c r="A2322">
        <v>73481797</v>
      </c>
      <c r="B2322">
        <v>719176</v>
      </c>
      <c r="C2322">
        <v>680233</v>
      </c>
      <c r="D2322">
        <v>8540</v>
      </c>
      <c r="E2322">
        <v>819</v>
      </c>
      <c r="F2322">
        <v>4</v>
      </c>
      <c r="G2322">
        <v>0</v>
      </c>
      <c r="H2322">
        <v>0</v>
      </c>
      <c r="I2322" s="15">
        <v>44993</v>
      </c>
      <c r="J2322" s="11">
        <v>44993</v>
      </c>
      <c r="K2322">
        <v>4</v>
      </c>
      <c r="L2322" t="s">
        <v>275</v>
      </c>
      <c r="M2322" t="s">
        <v>39</v>
      </c>
      <c r="N2322" t="s">
        <v>16</v>
      </c>
      <c r="O2322">
        <v>34160</v>
      </c>
      <c r="P2322" t="s">
        <v>20</v>
      </c>
      <c r="Q2322">
        <v>30884</v>
      </c>
      <c r="R2322" s="16">
        <f>delivered_orders_table[[#This Row],[price]]*delivered_orders_table[[#This Row],[quantity]]</f>
        <v>34160</v>
      </c>
      <c r="V2322">
        <v>16478</v>
      </c>
    </row>
    <row r="2323" spans="1:22" hidden="1" x14ac:dyDescent="0.3">
      <c r="A2323">
        <v>85907105</v>
      </c>
      <c r="B2323">
        <v>872246</v>
      </c>
      <c r="C2323">
        <v>250026</v>
      </c>
      <c r="D2323">
        <v>5919</v>
      </c>
      <c r="E2323">
        <v>8679</v>
      </c>
      <c r="F2323">
        <v>1</v>
      </c>
      <c r="G2323">
        <v>0</v>
      </c>
      <c r="H2323">
        <v>0</v>
      </c>
      <c r="I2323" s="15">
        <v>44991</v>
      </c>
      <c r="J2323" s="11">
        <v>44991</v>
      </c>
      <c r="K2323">
        <v>4</v>
      </c>
      <c r="L2323" t="s">
        <v>229</v>
      </c>
      <c r="M2323" t="s">
        <v>39</v>
      </c>
      <c r="N2323" t="s">
        <v>15</v>
      </c>
      <c r="O2323">
        <v>5919</v>
      </c>
      <c r="P2323" t="s">
        <v>23</v>
      </c>
      <c r="Q2323">
        <v>-2760</v>
      </c>
      <c r="R2323" s="16">
        <f>delivered_orders_table[[#This Row],[price]]*delivered_orders_table[[#This Row],[quantity]]</f>
        <v>5919</v>
      </c>
      <c r="V2323">
        <v>850</v>
      </c>
    </row>
    <row r="2324" spans="1:22" hidden="1" x14ac:dyDescent="0.3">
      <c r="A2324">
        <v>34678492</v>
      </c>
      <c r="B2324">
        <v>872246</v>
      </c>
      <c r="C2324">
        <v>419162</v>
      </c>
      <c r="D2324">
        <v>2180</v>
      </c>
      <c r="E2324">
        <v>8679</v>
      </c>
      <c r="F2324">
        <v>4</v>
      </c>
      <c r="G2324">
        <v>436</v>
      </c>
      <c r="H2324">
        <v>5</v>
      </c>
      <c r="I2324" s="15">
        <v>44994</v>
      </c>
      <c r="J2324" s="11">
        <v>44994</v>
      </c>
      <c r="K2324">
        <v>2</v>
      </c>
      <c r="L2324" t="s">
        <v>274</v>
      </c>
      <c r="M2324" t="s">
        <v>39</v>
      </c>
      <c r="N2324" t="s">
        <v>17</v>
      </c>
      <c r="O2324">
        <v>8284</v>
      </c>
      <c r="P2324" t="s">
        <v>22</v>
      </c>
      <c r="Q2324">
        <v>-26432</v>
      </c>
      <c r="R2324" s="16">
        <f>delivered_orders_table[[#This Row],[price]]*delivered_orders_table[[#This Row],[quantity]]</f>
        <v>8720</v>
      </c>
      <c r="V2324">
        <v>11432</v>
      </c>
    </row>
    <row r="2325" spans="1:22" hidden="1" x14ac:dyDescent="0.3">
      <c r="A2325">
        <v>80517332</v>
      </c>
      <c r="B2325">
        <v>872246</v>
      </c>
      <c r="C2325">
        <v>978427</v>
      </c>
      <c r="D2325">
        <v>15072</v>
      </c>
      <c r="E2325">
        <v>8679</v>
      </c>
      <c r="F2325">
        <v>1</v>
      </c>
      <c r="G2325">
        <v>0</v>
      </c>
      <c r="H2325">
        <v>0</v>
      </c>
      <c r="I2325" s="15">
        <v>44988</v>
      </c>
      <c r="J2325" s="11">
        <v>44988</v>
      </c>
      <c r="K2325">
        <v>5</v>
      </c>
      <c r="L2325" t="s">
        <v>413</v>
      </c>
      <c r="M2325" t="s">
        <v>39</v>
      </c>
      <c r="N2325" t="s">
        <v>18</v>
      </c>
      <c r="O2325">
        <v>15072</v>
      </c>
      <c r="P2325" t="s">
        <v>22</v>
      </c>
      <c r="Q2325">
        <v>6393</v>
      </c>
      <c r="R2325" s="16">
        <f>delivered_orders_table[[#This Row],[price]]*delivered_orders_table[[#This Row],[quantity]]</f>
        <v>15072</v>
      </c>
      <c r="V2325">
        <v>3657</v>
      </c>
    </row>
    <row r="2326" spans="1:22" hidden="1" x14ac:dyDescent="0.3">
      <c r="A2326">
        <v>22232184</v>
      </c>
      <c r="B2326">
        <v>872246</v>
      </c>
      <c r="C2326">
        <v>742752</v>
      </c>
      <c r="D2326">
        <v>13512</v>
      </c>
      <c r="E2326">
        <v>8679</v>
      </c>
      <c r="F2326">
        <v>2</v>
      </c>
      <c r="G2326">
        <v>1351.2</v>
      </c>
      <c r="H2326">
        <v>5</v>
      </c>
      <c r="I2326" s="15">
        <v>44988</v>
      </c>
      <c r="J2326" s="11">
        <v>44988</v>
      </c>
      <c r="K2326">
        <v>4</v>
      </c>
      <c r="L2326" t="s">
        <v>486</v>
      </c>
      <c r="M2326" t="s">
        <v>39</v>
      </c>
      <c r="N2326" t="s">
        <v>18</v>
      </c>
      <c r="O2326">
        <v>25672.799999999999</v>
      </c>
      <c r="P2326" t="s">
        <v>20</v>
      </c>
      <c r="Q2326">
        <v>8314.7999999999993</v>
      </c>
      <c r="R2326" s="16">
        <f>delivered_orders_table[[#This Row],[price]]*delivered_orders_table[[#This Row],[quantity]]</f>
        <v>27024</v>
      </c>
      <c r="V2326">
        <v>14026</v>
      </c>
    </row>
    <row r="2327" spans="1:22" hidden="1" x14ac:dyDescent="0.3">
      <c r="A2327">
        <v>58852098</v>
      </c>
      <c r="B2327">
        <v>872246</v>
      </c>
      <c r="C2327">
        <v>572787</v>
      </c>
      <c r="D2327">
        <v>8786</v>
      </c>
      <c r="E2327">
        <v>8679</v>
      </c>
      <c r="F2327">
        <v>1</v>
      </c>
      <c r="G2327">
        <v>0</v>
      </c>
      <c r="H2327">
        <v>0</v>
      </c>
      <c r="I2327" s="15">
        <v>44997</v>
      </c>
      <c r="J2327" s="11">
        <v>44997</v>
      </c>
      <c r="K2327">
        <v>2</v>
      </c>
      <c r="L2327" t="s">
        <v>226</v>
      </c>
      <c r="M2327" t="s">
        <v>39</v>
      </c>
      <c r="N2327" t="s">
        <v>15</v>
      </c>
      <c r="O2327">
        <v>8786</v>
      </c>
      <c r="P2327" t="s">
        <v>21</v>
      </c>
      <c r="Q2327">
        <v>107</v>
      </c>
      <c r="R2327" s="16">
        <f>delivered_orders_table[[#This Row],[price]]*delivered_orders_table[[#This Row],[quantity]]</f>
        <v>8786</v>
      </c>
      <c r="V2327">
        <v>14661</v>
      </c>
    </row>
    <row r="2328" spans="1:22" hidden="1" x14ac:dyDescent="0.3">
      <c r="A2328">
        <v>94044392</v>
      </c>
      <c r="B2328">
        <v>872246</v>
      </c>
      <c r="C2328">
        <v>883226</v>
      </c>
      <c r="D2328">
        <v>12388</v>
      </c>
      <c r="E2328">
        <v>8679</v>
      </c>
      <c r="F2328">
        <v>1</v>
      </c>
      <c r="G2328">
        <v>0</v>
      </c>
      <c r="H2328">
        <v>0</v>
      </c>
      <c r="I2328" s="15">
        <v>44998</v>
      </c>
      <c r="J2328" s="11">
        <v>44998</v>
      </c>
      <c r="K2328">
        <v>7</v>
      </c>
      <c r="L2328" t="s">
        <v>129</v>
      </c>
      <c r="M2328" t="s">
        <v>39</v>
      </c>
      <c r="N2328" t="s">
        <v>15</v>
      </c>
      <c r="O2328">
        <v>12388</v>
      </c>
      <c r="P2328" t="s">
        <v>22</v>
      </c>
      <c r="Q2328">
        <v>3709</v>
      </c>
      <c r="R2328" s="16">
        <f>delivered_orders_table[[#This Row],[price]]*delivered_orders_table[[#This Row],[quantity]]</f>
        <v>12388</v>
      </c>
      <c r="V2328">
        <v>16984</v>
      </c>
    </row>
    <row r="2329" spans="1:22" hidden="1" x14ac:dyDescent="0.3">
      <c r="A2329">
        <v>84904794</v>
      </c>
      <c r="B2329">
        <v>809570</v>
      </c>
      <c r="C2329">
        <v>767776</v>
      </c>
      <c r="D2329">
        <v>648</v>
      </c>
      <c r="E2329">
        <v>10780</v>
      </c>
      <c r="F2329">
        <v>1</v>
      </c>
      <c r="G2329">
        <v>32.4</v>
      </c>
      <c r="H2329">
        <v>5</v>
      </c>
      <c r="I2329" s="15">
        <v>45002</v>
      </c>
      <c r="J2329" s="11">
        <v>45002</v>
      </c>
      <c r="K2329">
        <v>7</v>
      </c>
      <c r="L2329" t="s">
        <v>230</v>
      </c>
      <c r="M2329" t="s">
        <v>39</v>
      </c>
      <c r="N2329" t="s">
        <v>16</v>
      </c>
      <c r="O2329">
        <v>615.6</v>
      </c>
      <c r="P2329" t="s">
        <v>21</v>
      </c>
      <c r="Q2329">
        <v>-10164.4</v>
      </c>
      <c r="R2329" s="16">
        <f>delivered_orders_table[[#This Row],[price]]*delivered_orders_table[[#This Row],[quantity]]</f>
        <v>648</v>
      </c>
      <c r="V2329">
        <v>13975</v>
      </c>
    </row>
    <row r="2330" spans="1:22" hidden="1" x14ac:dyDescent="0.3">
      <c r="A2330">
        <v>28546206</v>
      </c>
      <c r="B2330">
        <v>809570</v>
      </c>
      <c r="C2330">
        <v>324138</v>
      </c>
      <c r="D2330">
        <v>17501</v>
      </c>
      <c r="E2330">
        <v>10780</v>
      </c>
      <c r="F2330">
        <v>1</v>
      </c>
      <c r="G2330">
        <v>0</v>
      </c>
      <c r="H2330">
        <v>0</v>
      </c>
      <c r="I2330" s="15">
        <v>44986</v>
      </c>
      <c r="J2330" s="11">
        <v>44986</v>
      </c>
      <c r="K2330">
        <v>3</v>
      </c>
      <c r="L2330" t="s">
        <v>412</v>
      </c>
      <c r="M2330" t="s">
        <v>39</v>
      </c>
      <c r="N2330" t="s">
        <v>15</v>
      </c>
      <c r="O2330">
        <v>17501</v>
      </c>
      <c r="P2330" t="s">
        <v>21</v>
      </c>
      <c r="Q2330">
        <v>6721</v>
      </c>
      <c r="R2330" s="16">
        <f>delivered_orders_table[[#This Row],[price]]*delivered_orders_table[[#This Row],[quantity]]</f>
        <v>17501</v>
      </c>
      <c r="V2330">
        <v>16490</v>
      </c>
    </row>
    <row r="2331" spans="1:22" hidden="1" x14ac:dyDescent="0.3">
      <c r="A2331">
        <v>97858385</v>
      </c>
      <c r="B2331">
        <v>809570</v>
      </c>
      <c r="C2331">
        <v>847033</v>
      </c>
      <c r="D2331">
        <v>9252</v>
      </c>
      <c r="E2331">
        <v>10780</v>
      </c>
      <c r="F2331">
        <v>1</v>
      </c>
      <c r="G2331">
        <v>0</v>
      </c>
      <c r="H2331">
        <v>0</v>
      </c>
      <c r="I2331" s="15">
        <v>44986</v>
      </c>
      <c r="J2331" s="11">
        <v>44986</v>
      </c>
      <c r="K2331">
        <v>5</v>
      </c>
      <c r="L2331" t="s">
        <v>421</v>
      </c>
      <c r="M2331" t="s">
        <v>39</v>
      </c>
      <c r="N2331" t="s">
        <v>15</v>
      </c>
      <c r="O2331">
        <v>9252</v>
      </c>
      <c r="P2331" t="s">
        <v>21</v>
      </c>
      <c r="Q2331">
        <v>-1528</v>
      </c>
      <c r="R2331" s="16">
        <f>delivered_orders_table[[#This Row],[price]]*delivered_orders_table[[#This Row],[quantity]]</f>
        <v>9252</v>
      </c>
      <c r="V2331">
        <v>7206</v>
      </c>
    </row>
    <row r="2332" spans="1:22" hidden="1" x14ac:dyDescent="0.3">
      <c r="A2332">
        <v>92362000</v>
      </c>
      <c r="B2332">
        <v>809570</v>
      </c>
      <c r="C2332">
        <v>252973</v>
      </c>
      <c r="D2332">
        <v>13645</v>
      </c>
      <c r="E2332">
        <v>10780</v>
      </c>
      <c r="F2332">
        <v>4</v>
      </c>
      <c r="G2332">
        <v>0</v>
      </c>
      <c r="H2332">
        <v>0</v>
      </c>
      <c r="I2332" s="15">
        <v>44986</v>
      </c>
      <c r="J2332" s="11">
        <v>44986</v>
      </c>
      <c r="K2332">
        <v>6</v>
      </c>
      <c r="L2332" t="s">
        <v>486</v>
      </c>
      <c r="M2332" t="s">
        <v>39</v>
      </c>
      <c r="N2332" t="s">
        <v>17</v>
      </c>
      <c r="O2332">
        <v>54580</v>
      </c>
      <c r="P2332" t="s">
        <v>22</v>
      </c>
      <c r="Q2332">
        <v>11460</v>
      </c>
      <c r="R2332" s="16">
        <f>delivered_orders_table[[#This Row],[price]]*delivered_orders_table[[#This Row],[quantity]]</f>
        <v>54580</v>
      </c>
      <c r="V2332">
        <v>15945</v>
      </c>
    </row>
    <row r="2333" spans="1:22" hidden="1" x14ac:dyDescent="0.3">
      <c r="A2333">
        <v>68635481</v>
      </c>
      <c r="B2333">
        <v>809570</v>
      </c>
      <c r="C2333">
        <v>730535</v>
      </c>
      <c r="D2333">
        <v>1803</v>
      </c>
      <c r="E2333">
        <v>10780</v>
      </c>
      <c r="F2333">
        <v>4</v>
      </c>
      <c r="G2333">
        <v>0</v>
      </c>
      <c r="H2333">
        <v>0</v>
      </c>
      <c r="I2333" s="15">
        <v>44996</v>
      </c>
      <c r="J2333" s="11">
        <v>44996</v>
      </c>
      <c r="K2333">
        <v>3</v>
      </c>
      <c r="L2333" t="s">
        <v>226</v>
      </c>
      <c r="M2333" t="s">
        <v>39</v>
      </c>
      <c r="N2333" t="s">
        <v>15</v>
      </c>
      <c r="O2333">
        <v>7212</v>
      </c>
      <c r="P2333" t="s">
        <v>23</v>
      </c>
      <c r="Q2333">
        <v>-35908</v>
      </c>
      <c r="R2333" s="16">
        <f>delivered_orders_table[[#This Row],[price]]*delivered_orders_table[[#This Row],[quantity]]</f>
        <v>7212</v>
      </c>
      <c r="V2333">
        <v>27024</v>
      </c>
    </row>
    <row r="2334" spans="1:22" hidden="1" x14ac:dyDescent="0.3">
      <c r="A2334">
        <v>56496201</v>
      </c>
      <c r="B2334">
        <v>809570</v>
      </c>
      <c r="C2334">
        <v>872925</v>
      </c>
      <c r="D2334">
        <v>19312</v>
      </c>
      <c r="E2334">
        <v>10780</v>
      </c>
      <c r="F2334">
        <v>1</v>
      </c>
      <c r="G2334">
        <v>0</v>
      </c>
      <c r="H2334">
        <v>0</v>
      </c>
      <c r="I2334" s="15">
        <v>44988</v>
      </c>
      <c r="J2334" s="11">
        <v>44988</v>
      </c>
      <c r="K2334">
        <v>4</v>
      </c>
      <c r="L2334" t="s">
        <v>486</v>
      </c>
      <c r="M2334" t="s">
        <v>39</v>
      </c>
      <c r="N2334" t="s">
        <v>16</v>
      </c>
      <c r="O2334">
        <v>19312</v>
      </c>
      <c r="P2334" t="s">
        <v>22</v>
      </c>
      <c r="Q2334">
        <v>8532</v>
      </c>
      <c r="R2334" s="16">
        <f>delivered_orders_table[[#This Row],[price]]*delivered_orders_table[[#This Row],[quantity]]</f>
        <v>19312</v>
      </c>
      <c r="V2334">
        <v>28466</v>
      </c>
    </row>
    <row r="2335" spans="1:22" hidden="1" x14ac:dyDescent="0.3">
      <c r="A2335">
        <v>90664728</v>
      </c>
      <c r="B2335">
        <v>809570</v>
      </c>
      <c r="C2335">
        <v>759921</v>
      </c>
      <c r="D2335">
        <v>7344</v>
      </c>
      <c r="E2335">
        <v>10780</v>
      </c>
      <c r="F2335">
        <v>2</v>
      </c>
      <c r="G2335">
        <v>0</v>
      </c>
      <c r="H2335">
        <v>0</v>
      </c>
      <c r="I2335" s="15">
        <v>44990</v>
      </c>
      <c r="J2335" s="11">
        <v>44990</v>
      </c>
      <c r="K2335">
        <v>1</v>
      </c>
      <c r="L2335" t="s">
        <v>421</v>
      </c>
      <c r="M2335" t="s">
        <v>39</v>
      </c>
      <c r="N2335" t="s">
        <v>15</v>
      </c>
      <c r="O2335">
        <v>14688</v>
      </c>
      <c r="P2335" t="s">
        <v>20</v>
      </c>
      <c r="Q2335">
        <v>-6872</v>
      </c>
      <c r="R2335" s="16">
        <f>delivered_orders_table[[#This Row],[price]]*delivered_orders_table[[#This Row],[quantity]]</f>
        <v>14688</v>
      </c>
      <c r="V2335">
        <v>1767</v>
      </c>
    </row>
    <row r="2336" spans="1:22" hidden="1" x14ac:dyDescent="0.3">
      <c r="A2336">
        <v>23851475</v>
      </c>
      <c r="B2336">
        <v>809570</v>
      </c>
      <c r="C2336">
        <v>949666</v>
      </c>
      <c r="D2336">
        <v>16661</v>
      </c>
      <c r="E2336">
        <v>10780</v>
      </c>
      <c r="F2336">
        <v>1</v>
      </c>
      <c r="G2336">
        <v>3332.2</v>
      </c>
      <c r="H2336">
        <v>20</v>
      </c>
      <c r="I2336" s="15">
        <v>44992</v>
      </c>
      <c r="J2336" s="11">
        <v>44992</v>
      </c>
      <c r="K2336">
        <v>6</v>
      </c>
      <c r="L2336" t="s">
        <v>225</v>
      </c>
      <c r="M2336" t="s">
        <v>39</v>
      </c>
      <c r="N2336" t="s">
        <v>16</v>
      </c>
      <c r="O2336">
        <v>13328.8</v>
      </c>
      <c r="P2336" t="s">
        <v>22</v>
      </c>
      <c r="Q2336">
        <v>2548.8000000000002</v>
      </c>
      <c r="R2336" s="16">
        <f>delivered_orders_table[[#This Row],[price]]*delivered_orders_table[[#This Row],[quantity]]</f>
        <v>16661</v>
      </c>
      <c r="V2336">
        <v>3913</v>
      </c>
    </row>
    <row r="2337" spans="1:22" hidden="1" x14ac:dyDescent="0.3">
      <c r="A2337">
        <v>39796480</v>
      </c>
      <c r="B2337">
        <v>809570</v>
      </c>
      <c r="C2337">
        <v>454085</v>
      </c>
      <c r="D2337">
        <v>13522</v>
      </c>
      <c r="E2337">
        <v>10780</v>
      </c>
      <c r="F2337">
        <v>4</v>
      </c>
      <c r="G2337">
        <v>2704.4</v>
      </c>
      <c r="H2337">
        <v>5</v>
      </c>
      <c r="I2337" s="15">
        <v>45009</v>
      </c>
      <c r="J2337" s="11">
        <v>45009</v>
      </c>
      <c r="K2337">
        <v>2</v>
      </c>
      <c r="L2337" t="s">
        <v>260</v>
      </c>
      <c r="M2337" t="s">
        <v>39</v>
      </c>
      <c r="N2337" t="s">
        <v>15</v>
      </c>
      <c r="O2337">
        <v>51383.6</v>
      </c>
      <c r="P2337" t="s">
        <v>21</v>
      </c>
      <c r="Q2337">
        <v>8263.6</v>
      </c>
      <c r="R2337" s="16">
        <f>delivered_orders_table[[#This Row],[price]]*delivered_orders_table[[#This Row],[quantity]]</f>
        <v>54088</v>
      </c>
      <c r="V2337">
        <v>28178</v>
      </c>
    </row>
    <row r="2338" spans="1:22" hidden="1" x14ac:dyDescent="0.3">
      <c r="A2338">
        <v>87698748</v>
      </c>
      <c r="B2338">
        <v>877572</v>
      </c>
      <c r="C2338">
        <v>431444</v>
      </c>
      <c r="D2338">
        <v>14571</v>
      </c>
      <c r="E2338">
        <v>5303</v>
      </c>
      <c r="F2338">
        <v>3</v>
      </c>
      <c r="G2338">
        <v>4371.3</v>
      </c>
      <c r="H2338">
        <v>10</v>
      </c>
      <c r="I2338" s="15">
        <v>45003</v>
      </c>
      <c r="J2338" s="11">
        <v>45003</v>
      </c>
      <c r="K2338">
        <v>3</v>
      </c>
      <c r="L2338" t="s">
        <v>549</v>
      </c>
      <c r="M2338" t="s">
        <v>39</v>
      </c>
      <c r="N2338" t="s">
        <v>17</v>
      </c>
      <c r="O2338">
        <v>39341.699999999997</v>
      </c>
      <c r="P2338" t="s">
        <v>21</v>
      </c>
      <c r="Q2338">
        <v>23432.7</v>
      </c>
      <c r="R2338" s="16">
        <f>delivered_orders_table[[#This Row],[price]]*delivered_orders_table[[#This Row],[quantity]]</f>
        <v>43713</v>
      </c>
      <c r="V2338">
        <v>2620</v>
      </c>
    </row>
    <row r="2339" spans="1:22" hidden="1" x14ac:dyDescent="0.3">
      <c r="A2339">
        <v>19679848</v>
      </c>
      <c r="B2339">
        <v>877572</v>
      </c>
      <c r="C2339">
        <v>223205</v>
      </c>
      <c r="D2339">
        <v>4315</v>
      </c>
      <c r="E2339">
        <v>5303</v>
      </c>
      <c r="F2339">
        <v>1</v>
      </c>
      <c r="G2339">
        <v>0</v>
      </c>
      <c r="H2339">
        <v>0</v>
      </c>
      <c r="I2339" s="15">
        <v>44995</v>
      </c>
      <c r="J2339" s="11">
        <v>44995</v>
      </c>
      <c r="K2339">
        <v>7</v>
      </c>
      <c r="L2339" t="s">
        <v>517</v>
      </c>
      <c r="M2339" t="s">
        <v>39</v>
      </c>
      <c r="N2339" t="s">
        <v>18</v>
      </c>
      <c r="O2339">
        <v>4315</v>
      </c>
      <c r="P2339" t="s">
        <v>22</v>
      </c>
      <c r="Q2339">
        <v>-988</v>
      </c>
      <c r="R2339" s="16">
        <f>delivered_orders_table[[#This Row],[price]]*delivered_orders_table[[#This Row],[quantity]]</f>
        <v>4315</v>
      </c>
      <c r="V2339">
        <v>15043</v>
      </c>
    </row>
    <row r="2340" spans="1:22" hidden="1" x14ac:dyDescent="0.3">
      <c r="A2340">
        <v>79874593</v>
      </c>
      <c r="B2340">
        <v>877572</v>
      </c>
      <c r="C2340">
        <v>604048</v>
      </c>
      <c r="D2340">
        <v>15325</v>
      </c>
      <c r="E2340">
        <v>5303</v>
      </c>
      <c r="F2340">
        <v>1</v>
      </c>
      <c r="G2340">
        <v>1532.5</v>
      </c>
      <c r="H2340">
        <v>10</v>
      </c>
      <c r="I2340" s="15">
        <v>45011</v>
      </c>
      <c r="J2340" s="11">
        <v>45011</v>
      </c>
      <c r="K2340">
        <v>2</v>
      </c>
      <c r="L2340" t="s">
        <v>466</v>
      </c>
      <c r="M2340" t="s">
        <v>39</v>
      </c>
      <c r="N2340" t="s">
        <v>15</v>
      </c>
      <c r="O2340">
        <v>13792.5</v>
      </c>
      <c r="P2340" t="s">
        <v>21</v>
      </c>
      <c r="Q2340">
        <v>8489.5</v>
      </c>
      <c r="R2340" s="16">
        <f>delivered_orders_table[[#This Row],[price]]*delivered_orders_table[[#This Row],[quantity]]</f>
        <v>15325</v>
      </c>
      <c r="V2340">
        <v>1208</v>
      </c>
    </row>
    <row r="2341" spans="1:22" hidden="1" x14ac:dyDescent="0.3">
      <c r="A2341">
        <v>60819877</v>
      </c>
      <c r="B2341">
        <v>877572</v>
      </c>
      <c r="C2341">
        <v>921276</v>
      </c>
      <c r="D2341">
        <v>2850</v>
      </c>
      <c r="E2341">
        <v>5303</v>
      </c>
      <c r="F2341">
        <v>1</v>
      </c>
      <c r="G2341">
        <v>142.5</v>
      </c>
      <c r="H2341">
        <v>5</v>
      </c>
      <c r="I2341" s="15">
        <v>44994</v>
      </c>
      <c r="J2341" s="11">
        <v>44994</v>
      </c>
      <c r="K2341">
        <v>1</v>
      </c>
      <c r="L2341" t="s">
        <v>229</v>
      </c>
      <c r="M2341" t="s">
        <v>39</v>
      </c>
      <c r="N2341" t="s">
        <v>17</v>
      </c>
      <c r="O2341">
        <v>2707.5</v>
      </c>
      <c r="P2341" t="s">
        <v>23</v>
      </c>
      <c r="Q2341">
        <v>-2595.5</v>
      </c>
      <c r="R2341" s="16">
        <f>delivered_orders_table[[#This Row],[price]]*delivered_orders_table[[#This Row],[quantity]]</f>
        <v>2850</v>
      </c>
      <c r="V2341">
        <v>10236</v>
      </c>
    </row>
    <row r="2342" spans="1:22" hidden="1" x14ac:dyDescent="0.3">
      <c r="A2342">
        <v>17538738</v>
      </c>
      <c r="B2342">
        <v>877572</v>
      </c>
      <c r="C2342">
        <v>913666</v>
      </c>
      <c r="D2342">
        <v>16123</v>
      </c>
      <c r="E2342">
        <v>5303</v>
      </c>
      <c r="F2342">
        <v>3</v>
      </c>
      <c r="G2342">
        <v>0</v>
      </c>
      <c r="H2342">
        <v>0</v>
      </c>
      <c r="I2342" s="15">
        <v>45006</v>
      </c>
      <c r="J2342" s="11">
        <v>45006</v>
      </c>
      <c r="K2342">
        <v>4</v>
      </c>
      <c r="L2342" t="s">
        <v>446</v>
      </c>
      <c r="M2342" t="s">
        <v>39</v>
      </c>
      <c r="N2342" t="s">
        <v>15</v>
      </c>
      <c r="O2342">
        <v>48369</v>
      </c>
      <c r="P2342" t="s">
        <v>23</v>
      </c>
      <c r="Q2342">
        <v>32460</v>
      </c>
      <c r="R2342" s="16">
        <f>delivered_orders_table[[#This Row],[price]]*delivered_orders_table[[#This Row],[quantity]]</f>
        <v>48369</v>
      </c>
      <c r="V2342">
        <v>10870</v>
      </c>
    </row>
    <row r="2343" spans="1:22" hidden="1" x14ac:dyDescent="0.3">
      <c r="A2343">
        <v>33842070</v>
      </c>
      <c r="B2343">
        <v>877572</v>
      </c>
      <c r="C2343">
        <v>939389</v>
      </c>
      <c r="D2343">
        <v>9363</v>
      </c>
      <c r="E2343">
        <v>5303</v>
      </c>
      <c r="F2343">
        <v>2</v>
      </c>
      <c r="G2343">
        <v>0</v>
      </c>
      <c r="H2343">
        <v>0</v>
      </c>
      <c r="I2343" s="15">
        <v>45011</v>
      </c>
      <c r="J2343" s="11">
        <v>45011</v>
      </c>
      <c r="K2343">
        <v>4</v>
      </c>
      <c r="L2343" t="s">
        <v>105</v>
      </c>
      <c r="M2343" t="s">
        <v>39</v>
      </c>
      <c r="N2343" t="s">
        <v>18</v>
      </c>
      <c r="O2343">
        <v>18726</v>
      </c>
      <c r="P2343" t="s">
        <v>20</v>
      </c>
      <c r="Q2343">
        <v>8120</v>
      </c>
      <c r="R2343" s="16">
        <f>delivered_orders_table[[#This Row],[price]]*delivered_orders_table[[#This Row],[quantity]]</f>
        <v>18726</v>
      </c>
      <c r="V2343">
        <v>9781</v>
      </c>
    </row>
    <row r="2344" spans="1:22" hidden="1" x14ac:dyDescent="0.3">
      <c r="A2344">
        <v>82509424</v>
      </c>
      <c r="B2344">
        <v>334053</v>
      </c>
      <c r="C2344">
        <v>919871</v>
      </c>
      <c r="D2344">
        <v>13519</v>
      </c>
      <c r="E2344">
        <v>6716</v>
      </c>
      <c r="F2344">
        <v>1</v>
      </c>
      <c r="G2344">
        <v>0</v>
      </c>
      <c r="H2344">
        <v>0</v>
      </c>
      <c r="I2344" s="15">
        <v>44987</v>
      </c>
      <c r="J2344" s="11">
        <v>44987</v>
      </c>
      <c r="K2344">
        <v>2</v>
      </c>
      <c r="L2344" t="s">
        <v>412</v>
      </c>
      <c r="M2344" t="s">
        <v>39</v>
      </c>
      <c r="N2344" t="s">
        <v>15</v>
      </c>
      <c r="O2344">
        <v>13519</v>
      </c>
      <c r="P2344" t="s">
        <v>21</v>
      </c>
      <c r="Q2344">
        <v>6803</v>
      </c>
      <c r="R2344" s="16">
        <f>delivered_orders_table[[#This Row],[price]]*delivered_orders_table[[#This Row],[quantity]]</f>
        <v>13519</v>
      </c>
      <c r="V2344">
        <v>5554</v>
      </c>
    </row>
    <row r="2345" spans="1:22" hidden="1" x14ac:dyDescent="0.3">
      <c r="A2345">
        <v>38372352</v>
      </c>
      <c r="B2345">
        <v>334053</v>
      </c>
      <c r="C2345">
        <v>453814</v>
      </c>
      <c r="D2345">
        <v>2525</v>
      </c>
      <c r="E2345">
        <v>6716</v>
      </c>
      <c r="F2345">
        <v>1</v>
      </c>
      <c r="G2345">
        <v>126.25</v>
      </c>
      <c r="H2345">
        <v>5</v>
      </c>
      <c r="I2345" s="15">
        <v>44993</v>
      </c>
      <c r="J2345" s="11">
        <v>44993</v>
      </c>
      <c r="K2345">
        <v>3</v>
      </c>
      <c r="L2345" t="s">
        <v>274</v>
      </c>
      <c r="M2345" t="s">
        <v>39</v>
      </c>
      <c r="N2345" t="s">
        <v>15</v>
      </c>
      <c r="O2345">
        <v>2398.75</v>
      </c>
      <c r="P2345" t="s">
        <v>20</v>
      </c>
      <c r="Q2345">
        <v>-4317.25</v>
      </c>
      <c r="R2345" s="16">
        <f>delivered_orders_table[[#This Row],[price]]*delivered_orders_table[[#This Row],[quantity]]</f>
        <v>2525</v>
      </c>
      <c r="V2345">
        <v>799</v>
      </c>
    </row>
    <row r="2346" spans="1:22" hidden="1" x14ac:dyDescent="0.3">
      <c r="A2346">
        <v>50111251</v>
      </c>
      <c r="B2346">
        <v>334053</v>
      </c>
      <c r="C2346">
        <v>365092</v>
      </c>
      <c r="D2346">
        <v>8659</v>
      </c>
      <c r="E2346">
        <v>6716</v>
      </c>
      <c r="F2346">
        <v>1</v>
      </c>
      <c r="G2346">
        <v>0</v>
      </c>
      <c r="H2346">
        <v>0</v>
      </c>
      <c r="I2346" s="15">
        <v>45011</v>
      </c>
      <c r="J2346" s="11">
        <v>45011</v>
      </c>
      <c r="K2346">
        <v>3</v>
      </c>
      <c r="L2346" t="s">
        <v>231</v>
      </c>
      <c r="M2346" t="s">
        <v>39</v>
      </c>
      <c r="N2346" t="s">
        <v>15</v>
      </c>
      <c r="O2346">
        <v>8659</v>
      </c>
      <c r="P2346" t="s">
        <v>22</v>
      </c>
      <c r="Q2346">
        <v>1943</v>
      </c>
      <c r="R2346" s="16">
        <f>delivered_orders_table[[#This Row],[price]]*delivered_orders_table[[#This Row],[quantity]]</f>
        <v>8659</v>
      </c>
      <c r="V2346">
        <v>5172</v>
      </c>
    </row>
    <row r="2347" spans="1:22" hidden="1" x14ac:dyDescent="0.3">
      <c r="A2347">
        <v>52064387</v>
      </c>
      <c r="B2347">
        <v>334053</v>
      </c>
      <c r="C2347">
        <v>711559</v>
      </c>
      <c r="D2347">
        <v>17252</v>
      </c>
      <c r="E2347">
        <v>6716</v>
      </c>
      <c r="F2347">
        <v>4</v>
      </c>
      <c r="G2347">
        <v>13801.6</v>
      </c>
      <c r="H2347">
        <v>20</v>
      </c>
      <c r="I2347" s="15">
        <v>45009</v>
      </c>
      <c r="J2347" s="11">
        <v>45009</v>
      </c>
      <c r="K2347">
        <v>6</v>
      </c>
      <c r="L2347" t="s">
        <v>105</v>
      </c>
      <c r="M2347" t="s">
        <v>39</v>
      </c>
      <c r="N2347" t="s">
        <v>15</v>
      </c>
      <c r="O2347">
        <v>55206.400000000001</v>
      </c>
      <c r="P2347" t="s">
        <v>22</v>
      </c>
      <c r="Q2347">
        <v>28342.400000000001</v>
      </c>
      <c r="R2347" s="16">
        <f>delivered_orders_table[[#This Row],[price]]*delivered_orders_table[[#This Row],[quantity]]</f>
        <v>69008</v>
      </c>
      <c r="V2347">
        <v>4635</v>
      </c>
    </row>
    <row r="2348" spans="1:22" hidden="1" x14ac:dyDescent="0.3">
      <c r="A2348">
        <v>34756698</v>
      </c>
      <c r="B2348">
        <v>334053</v>
      </c>
      <c r="C2348">
        <v>213721</v>
      </c>
      <c r="D2348">
        <v>19434</v>
      </c>
      <c r="E2348">
        <v>6716</v>
      </c>
      <c r="F2348">
        <v>1</v>
      </c>
      <c r="G2348">
        <v>0</v>
      </c>
      <c r="H2348">
        <v>0</v>
      </c>
      <c r="I2348" s="15">
        <v>45007</v>
      </c>
      <c r="J2348" s="11">
        <v>45007</v>
      </c>
      <c r="K2348">
        <v>1</v>
      </c>
      <c r="L2348" t="s">
        <v>259</v>
      </c>
      <c r="M2348" t="s">
        <v>39</v>
      </c>
      <c r="N2348" t="s">
        <v>15</v>
      </c>
      <c r="O2348">
        <v>19434</v>
      </c>
      <c r="P2348" t="s">
        <v>23</v>
      </c>
      <c r="Q2348">
        <v>12718</v>
      </c>
      <c r="R2348" s="16">
        <f>delivered_orders_table[[#This Row],[price]]*delivered_orders_table[[#This Row],[quantity]]</f>
        <v>19434</v>
      </c>
      <c r="V2348">
        <v>10490</v>
      </c>
    </row>
    <row r="2349" spans="1:22" hidden="1" x14ac:dyDescent="0.3">
      <c r="A2349">
        <v>63255602</v>
      </c>
      <c r="B2349">
        <v>388389</v>
      </c>
      <c r="C2349">
        <v>461055</v>
      </c>
      <c r="D2349">
        <v>6383</v>
      </c>
      <c r="E2349">
        <v>1807</v>
      </c>
      <c r="F2349">
        <v>1</v>
      </c>
      <c r="G2349">
        <v>1276.5999999999999</v>
      </c>
      <c r="H2349">
        <v>20</v>
      </c>
      <c r="I2349" s="15">
        <v>45001</v>
      </c>
      <c r="J2349" s="11">
        <v>45001</v>
      </c>
      <c r="K2349">
        <v>2</v>
      </c>
      <c r="L2349" t="s">
        <v>338</v>
      </c>
      <c r="M2349" t="s">
        <v>39</v>
      </c>
      <c r="N2349" t="s">
        <v>15</v>
      </c>
      <c r="O2349">
        <v>5106.3999999999996</v>
      </c>
      <c r="P2349" t="s">
        <v>23</v>
      </c>
      <c r="Q2349">
        <v>3299.4</v>
      </c>
      <c r="R2349" s="16">
        <f>delivered_orders_table[[#This Row],[price]]*delivered_orders_table[[#This Row],[quantity]]</f>
        <v>6383</v>
      </c>
      <c r="V2349">
        <v>19224</v>
      </c>
    </row>
    <row r="2350" spans="1:22" hidden="1" x14ac:dyDescent="0.3">
      <c r="A2350">
        <v>91420187</v>
      </c>
      <c r="B2350">
        <v>388389</v>
      </c>
      <c r="C2350">
        <v>875958</v>
      </c>
      <c r="D2350">
        <v>7543</v>
      </c>
      <c r="E2350">
        <v>1807</v>
      </c>
      <c r="F2350">
        <v>1</v>
      </c>
      <c r="G2350">
        <v>0</v>
      </c>
      <c r="H2350">
        <v>0</v>
      </c>
      <c r="I2350" s="15">
        <v>45013</v>
      </c>
      <c r="J2350" s="11">
        <v>45013</v>
      </c>
      <c r="K2350">
        <v>1</v>
      </c>
      <c r="L2350" t="s">
        <v>231</v>
      </c>
      <c r="M2350" t="s">
        <v>39</v>
      </c>
      <c r="N2350" t="s">
        <v>18</v>
      </c>
      <c r="O2350">
        <v>7543</v>
      </c>
      <c r="P2350" t="s">
        <v>22</v>
      </c>
      <c r="Q2350">
        <v>5736</v>
      </c>
      <c r="R2350" s="16">
        <f>delivered_orders_table[[#This Row],[price]]*delivered_orders_table[[#This Row],[quantity]]</f>
        <v>7543</v>
      </c>
      <c r="V2350">
        <v>76620</v>
      </c>
    </row>
    <row r="2351" spans="1:22" hidden="1" x14ac:dyDescent="0.3">
      <c r="A2351">
        <v>44439001</v>
      </c>
      <c r="B2351">
        <v>388389</v>
      </c>
      <c r="C2351">
        <v>974417</v>
      </c>
      <c r="D2351">
        <v>4846</v>
      </c>
      <c r="E2351">
        <v>1807</v>
      </c>
      <c r="F2351">
        <v>1</v>
      </c>
      <c r="G2351">
        <v>242.3</v>
      </c>
      <c r="H2351">
        <v>5</v>
      </c>
      <c r="I2351" s="15">
        <v>45012</v>
      </c>
      <c r="J2351" s="11">
        <v>45012</v>
      </c>
      <c r="K2351">
        <v>3</v>
      </c>
      <c r="L2351" t="s">
        <v>105</v>
      </c>
      <c r="M2351" t="s">
        <v>39</v>
      </c>
      <c r="N2351" t="s">
        <v>15</v>
      </c>
      <c r="O2351">
        <v>4603.7</v>
      </c>
      <c r="P2351" t="s">
        <v>23</v>
      </c>
      <c r="Q2351">
        <v>2796.7</v>
      </c>
      <c r="R2351" s="16">
        <f>delivered_orders_table[[#This Row],[price]]*delivered_orders_table[[#This Row],[quantity]]</f>
        <v>4846</v>
      </c>
      <c r="V2351">
        <v>31066</v>
      </c>
    </row>
    <row r="2352" spans="1:22" hidden="1" x14ac:dyDescent="0.3">
      <c r="A2352">
        <v>10367488</v>
      </c>
      <c r="B2352">
        <v>388389</v>
      </c>
      <c r="C2352">
        <v>931510</v>
      </c>
      <c r="D2352">
        <v>4681</v>
      </c>
      <c r="E2352">
        <v>1807</v>
      </c>
      <c r="F2352">
        <v>1</v>
      </c>
      <c r="G2352">
        <v>0</v>
      </c>
      <c r="H2352">
        <v>0</v>
      </c>
      <c r="I2352" s="15">
        <v>44995</v>
      </c>
      <c r="J2352" s="11">
        <v>44995</v>
      </c>
      <c r="K2352">
        <v>4</v>
      </c>
      <c r="L2352" t="s">
        <v>226</v>
      </c>
      <c r="M2352" t="s">
        <v>39</v>
      </c>
      <c r="N2352" t="s">
        <v>15</v>
      </c>
      <c r="O2352">
        <v>4681</v>
      </c>
      <c r="P2352" t="s">
        <v>20</v>
      </c>
      <c r="Q2352">
        <v>2874</v>
      </c>
      <c r="R2352" s="16">
        <f>delivered_orders_table[[#This Row],[price]]*delivered_orders_table[[#This Row],[quantity]]</f>
        <v>4681</v>
      </c>
      <c r="V2352">
        <v>9405</v>
      </c>
    </row>
    <row r="2353" spans="1:22" hidden="1" x14ac:dyDescent="0.3">
      <c r="A2353">
        <v>73632249</v>
      </c>
      <c r="B2353">
        <v>388389</v>
      </c>
      <c r="C2353">
        <v>363568</v>
      </c>
      <c r="D2353">
        <v>15879</v>
      </c>
      <c r="E2353">
        <v>1807</v>
      </c>
      <c r="F2353">
        <v>1</v>
      </c>
      <c r="G2353">
        <v>0</v>
      </c>
      <c r="H2353">
        <v>0</v>
      </c>
      <c r="I2353" s="15">
        <v>44983</v>
      </c>
      <c r="J2353" s="11">
        <v>44983</v>
      </c>
      <c r="K2353">
        <v>3</v>
      </c>
      <c r="L2353" t="s">
        <v>527</v>
      </c>
      <c r="M2353" t="s">
        <v>39</v>
      </c>
      <c r="N2353" t="s">
        <v>16</v>
      </c>
      <c r="O2353">
        <v>15879</v>
      </c>
      <c r="P2353" t="s">
        <v>20</v>
      </c>
      <c r="Q2353">
        <v>14072</v>
      </c>
      <c r="R2353" s="16">
        <f>delivered_orders_table[[#This Row],[price]]*delivered_orders_table[[#This Row],[quantity]]</f>
        <v>15879</v>
      </c>
      <c r="V2353">
        <v>13867</v>
      </c>
    </row>
    <row r="2354" spans="1:22" hidden="1" x14ac:dyDescent="0.3">
      <c r="A2354">
        <v>99676390</v>
      </c>
      <c r="B2354">
        <v>388389</v>
      </c>
      <c r="C2354">
        <v>381301</v>
      </c>
      <c r="D2354">
        <v>12578</v>
      </c>
      <c r="E2354">
        <v>1807</v>
      </c>
      <c r="F2354">
        <v>2</v>
      </c>
      <c r="G2354">
        <v>2515.6</v>
      </c>
      <c r="H2354">
        <v>10</v>
      </c>
      <c r="I2354" s="15">
        <v>44992</v>
      </c>
      <c r="J2354" s="11">
        <v>44992</v>
      </c>
      <c r="K2354">
        <v>1</v>
      </c>
      <c r="L2354" t="s">
        <v>413</v>
      </c>
      <c r="M2354" t="s">
        <v>39</v>
      </c>
      <c r="N2354" t="s">
        <v>16</v>
      </c>
      <c r="O2354">
        <v>22640.400000000001</v>
      </c>
      <c r="P2354" t="s">
        <v>21</v>
      </c>
      <c r="Q2354">
        <v>19026.400000000001</v>
      </c>
      <c r="R2354" s="16">
        <f>delivered_orders_table[[#This Row],[price]]*delivered_orders_table[[#This Row],[quantity]]</f>
        <v>25156</v>
      </c>
      <c r="V2354">
        <v>8636</v>
      </c>
    </row>
    <row r="2355" spans="1:22" hidden="1" x14ac:dyDescent="0.3">
      <c r="A2355">
        <v>59580252</v>
      </c>
      <c r="B2355">
        <v>388389</v>
      </c>
      <c r="C2355">
        <v>752329</v>
      </c>
      <c r="D2355">
        <v>13318</v>
      </c>
      <c r="E2355">
        <v>1807</v>
      </c>
      <c r="F2355">
        <v>1</v>
      </c>
      <c r="G2355">
        <v>0</v>
      </c>
      <c r="H2355">
        <v>0</v>
      </c>
      <c r="I2355" s="15">
        <v>44986</v>
      </c>
      <c r="J2355" s="11">
        <v>44986</v>
      </c>
      <c r="K2355">
        <v>2</v>
      </c>
      <c r="L2355" t="s">
        <v>485</v>
      </c>
      <c r="M2355" t="s">
        <v>39</v>
      </c>
      <c r="N2355" t="s">
        <v>15</v>
      </c>
      <c r="O2355">
        <v>13318</v>
      </c>
      <c r="P2355" t="s">
        <v>20</v>
      </c>
      <c r="Q2355">
        <v>11511</v>
      </c>
      <c r="R2355" s="16">
        <f>delivered_orders_table[[#This Row],[price]]*delivered_orders_table[[#This Row],[quantity]]</f>
        <v>13318</v>
      </c>
      <c r="V2355">
        <v>8371</v>
      </c>
    </row>
    <row r="2356" spans="1:22" hidden="1" x14ac:dyDescent="0.3">
      <c r="A2356">
        <v>24055958</v>
      </c>
      <c r="B2356">
        <v>388389</v>
      </c>
      <c r="C2356">
        <v>819531</v>
      </c>
      <c r="D2356">
        <v>18382</v>
      </c>
      <c r="E2356">
        <v>1807</v>
      </c>
      <c r="F2356">
        <v>3</v>
      </c>
      <c r="G2356">
        <v>2757.3</v>
      </c>
      <c r="H2356">
        <v>5</v>
      </c>
      <c r="I2356" s="15">
        <v>45001</v>
      </c>
      <c r="J2356" s="11">
        <v>45001</v>
      </c>
      <c r="K2356">
        <v>3</v>
      </c>
      <c r="L2356" t="s">
        <v>372</v>
      </c>
      <c r="M2356" t="s">
        <v>39</v>
      </c>
      <c r="N2356" t="s">
        <v>15</v>
      </c>
      <c r="O2356">
        <v>52388.7</v>
      </c>
      <c r="P2356" t="s">
        <v>20</v>
      </c>
      <c r="Q2356">
        <v>46967.7</v>
      </c>
      <c r="R2356" s="16">
        <f>delivered_orders_table[[#This Row],[price]]*delivered_orders_table[[#This Row],[quantity]]</f>
        <v>55146</v>
      </c>
      <c r="V2356">
        <v>6448</v>
      </c>
    </row>
    <row r="2357" spans="1:22" hidden="1" x14ac:dyDescent="0.3">
      <c r="A2357">
        <v>52885071</v>
      </c>
      <c r="B2357">
        <v>388389</v>
      </c>
      <c r="C2357">
        <v>919335</v>
      </c>
      <c r="D2357">
        <v>9985</v>
      </c>
      <c r="E2357">
        <v>1807</v>
      </c>
      <c r="F2357">
        <v>1</v>
      </c>
      <c r="G2357">
        <v>0</v>
      </c>
      <c r="H2357">
        <v>0</v>
      </c>
      <c r="I2357" s="15">
        <v>44995</v>
      </c>
      <c r="J2357" s="11">
        <v>44995</v>
      </c>
      <c r="K2357">
        <v>2</v>
      </c>
      <c r="L2357" t="s">
        <v>275</v>
      </c>
      <c r="M2357" t="s">
        <v>39</v>
      </c>
      <c r="N2357" t="s">
        <v>16</v>
      </c>
      <c r="O2357">
        <v>9985</v>
      </c>
      <c r="P2357" t="s">
        <v>22</v>
      </c>
      <c r="Q2357">
        <v>8178</v>
      </c>
      <c r="R2357" s="16">
        <f>delivered_orders_table[[#This Row],[price]]*delivered_orders_table[[#This Row],[quantity]]</f>
        <v>9985</v>
      </c>
      <c r="V2357">
        <v>3658</v>
      </c>
    </row>
    <row r="2358" spans="1:22" hidden="1" x14ac:dyDescent="0.3">
      <c r="A2358">
        <v>21062296</v>
      </c>
      <c r="B2358">
        <v>388389</v>
      </c>
      <c r="C2358">
        <v>223536</v>
      </c>
      <c r="D2358">
        <v>13321</v>
      </c>
      <c r="E2358">
        <v>1807</v>
      </c>
      <c r="F2358">
        <v>2</v>
      </c>
      <c r="G2358">
        <v>0</v>
      </c>
      <c r="H2358">
        <v>0</v>
      </c>
      <c r="I2358" s="15">
        <v>45007</v>
      </c>
      <c r="J2358" s="11">
        <v>45007</v>
      </c>
      <c r="K2358">
        <v>4</v>
      </c>
      <c r="L2358" t="s">
        <v>260</v>
      </c>
      <c r="M2358" t="s">
        <v>39</v>
      </c>
      <c r="N2358" t="s">
        <v>16</v>
      </c>
      <c r="O2358">
        <v>26642</v>
      </c>
      <c r="P2358" t="s">
        <v>22</v>
      </c>
      <c r="Q2358">
        <v>23028</v>
      </c>
      <c r="R2358" s="16">
        <f>delivered_orders_table[[#This Row],[price]]*delivered_orders_table[[#This Row],[quantity]]</f>
        <v>26642</v>
      </c>
      <c r="V2358">
        <v>2273</v>
      </c>
    </row>
    <row r="2359" spans="1:22" hidden="1" x14ac:dyDescent="0.3">
      <c r="A2359">
        <v>56045630</v>
      </c>
      <c r="B2359">
        <v>388389</v>
      </c>
      <c r="C2359">
        <v>596737</v>
      </c>
      <c r="D2359">
        <v>3377</v>
      </c>
      <c r="E2359">
        <v>1807</v>
      </c>
      <c r="F2359">
        <v>1</v>
      </c>
      <c r="G2359">
        <v>337.7</v>
      </c>
      <c r="H2359">
        <v>10</v>
      </c>
      <c r="I2359" s="15">
        <v>44992</v>
      </c>
      <c r="J2359" s="11">
        <v>44992</v>
      </c>
      <c r="K2359">
        <v>7</v>
      </c>
      <c r="L2359" t="s">
        <v>226</v>
      </c>
      <c r="M2359" t="s">
        <v>39</v>
      </c>
      <c r="N2359" t="s">
        <v>15</v>
      </c>
      <c r="O2359">
        <v>3039.3</v>
      </c>
      <c r="P2359" t="s">
        <v>21</v>
      </c>
      <c r="Q2359">
        <v>1232.3</v>
      </c>
      <c r="R2359" s="16">
        <f>delivered_orders_table[[#This Row],[price]]*delivered_orders_table[[#This Row],[quantity]]</f>
        <v>3377</v>
      </c>
      <c r="V2359">
        <v>8625</v>
      </c>
    </row>
    <row r="2360" spans="1:22" hidden="1" x14ac:dyDescent="0.3">
      <c r="A2360">
        <v>58486337</v>
      </c>
      <c r="B2360">
        <v>356787</v>
      </c>
      <c r="C2360">
        <v>211068</v>
      </c>
      <c r="D2360">
        <v>5280</v>
      </c>
      <c r="E2360">
        <v>6320</v>
      </c>
      <c r="F2360">
        <v>1</v>
      </c>
      <c r="G2360">
        <v>0</v>
      </c>
      <c r="H2360">
        <v>0</v>
      </c>
      <c r="I2360" s="15">
        <v>44986</v>
      </c>
      <c r="J2360" s="11">
        <v>44986</v>
      </c>
      <c r="K2360">
        <v>5</v>
      </c>
      <c r="L2360" t="s">
        <v>421</v>
      </c>
      <c r="M2360" t="s">
        <v>39</v>
      </c>
      <c r="N2360" t="s">
        <v>15</v>
      </c>
      <c r="O2360">
        <v>5280</v>
      </c>
      <c r="P2360" t="s">
        <v>22</v>
      </c>
      <c r="Q2360">
        <v>-1040</v>
      </c>
      <c r="R2360" s="16">
        <f>delivered_orders_table[[#This Row],[price]]*delivered_orders_table[[#This Row],[quantity]]</f>
        <v>5280</v>
      </c>
      <c r="V2360">
        <v>26548</v>
      </c>
    </row>
    <row r="2361" spans="1:22" hidden="1" x14ac:dyDescent="0.3">
      <c r="A2361">
        <v>25397719</v>
      </c>
      <c r="B2361">
        <v>356787</v>
      </c>
      <c r="C2361">
        <v>387155</v>
      </c>
      <c r="D2361">
        <v>9514</v>
      </c>
      <c r="E2361">
        <v>6320</v>
      </c>
      <c r="F2361">
        <v>2</v>
      </c>
      <c r="G2361">
        <v>0</v>
      </c>
      <c r="H2361">
        <v>0</v>
      </c>
      <c r="I2361" s="15">
        <v>44983</v>
      </c>
      <c r="J2361" s="11">
        <v>44983</v>
      </c>
      <c r="K2361">
        <v>6</v>
      </c>
      <c r="L2361" t="s">
        <v>412</v>
      </c>
      <c r="M2361" t="s">
        <v>39</v>
      </c>
      <c r="N2361" t="s">
        <v>17</v>
      </c>
      <c r="O2361">
        <v>19028</v>
      </c>
      <c r="P2361" t="s">
        <v>23</v>
      </c>
      <c r="Q2361">
        <v>6388</v>
      </c>
      <c r="R2361" s="16">
        <f>delivered_orders_table[[#This Row],[price]]*delivered_orders_table[[#This Row],[quantity]]</f>
        <v>19028</v>
      </c>
      <c r="V2361">
        <v>30808</v>
      </c>
    </row>
    <row r="2362" spans="1:22" hidden="1" x14ac:dyDescent="0.3">
      <c r="A2362">
        <v>17221208</v>
      </c>
      <c r="B2362">
        <v>356787</v>
      </c>
      <c r="C2362">
        <v>757381</v>
      </c>
      <c r="D2362">
        <v>12021</v>
      </c>
      <c r="E2362">
        <v>6320</v>
      </c>
      <c r="F2362">
        <v>4</v>
      </c>
      <c r="G2362">
        <v>7212.6</v>
      </c>
      <c r="H2362">
        <v>15</v>
      </c>
      <c r="I2362" s="15">
        <v>44986</v>
      </c>
      <c r="J2362" s="11">
        <v>44986</v>
      </c>
      <c r="K2362">
        <v>7</v>
      </c>
      <c r="L2362" t="s">
        <v>413</v>
      </c>
      <c r="M2362" t="s">
        <v>39</v>
      </c>
      <c r="N2362" t="s">
        <v>17</v>
      </c>
      <c r="O2362">
        <v>40871.4</v>
      </c>
      <c r="P2362" t="s">
        <v>22</v>
      </c>
      <c r="Q2362">
        <v>15591.4</v>
      </c>
      <c r="R2362" s="16">
        <f>delivered_orders_table[[#This Row],[price]]*delivered_orders_table[[#This Row],[quantity]]</f>
        <v>48084</v>
      </c>
      <c r="V2362">
        <v>17000</v>
      </c>
    </row>
    <row r="2363" spans="1:22" hidden="1" x14ac:dyDescent="0.3">
      <c r="A2363">
        <v>92692727</v>
      </c>
      <c r="B2363">
        <v>356787</v>
      </c>
      <c r="C2363">
        <v>479825</v>
      </c>
      <c r="D2363">
        <v>7976</v>
      </c>
      <c r="E2363">
        <v>6320</v>
      </c>
      <c r="F2363">
        <v>1</v>
      </c>
      <c r="G2363">
        <v>398.8</v>
      </c>
      <c r="H2363">
        <v>5</v>
      </c>
      <c r="I2363" s="15">
        <v>44989</v>
      </c>
      <c r="J2363" s="11">
        <v>44989</v>
      </c>
      <c r="K2363">
        <v>6</v>
      </c>
      <c r="L2363" t="s">
        <v>229</v>
      </c>
      <c r="M2363" t="s">
        <v>39</v>
      </c>
      <c r="N2363" t="s">
        <v>18</v>
      </c>
      <c r="O2363">
        <v>7577.2</v>
      </c>
      <c r="P2363" t="s">
        <v>20</v>
      </c>
      <c r="Q2363">
        <v>1257.2</v>
      </c>
      <c r="R2363" s="16">
        <f>delivered_orders_table[[#This Row],[price]]*delivered_orders_table[[#This Row],[quantity]]</f>
        <v>7976</v>
      </c>
      <c r="V2363">
        <v>10192</v>
      </c>
    </row>
    <row r="2364" spans="1:22" hidden="1" x14ac:dyDescent="0.3">
      <c r="A2364">
        <v>49189370</v>
      </c>
      <c r="B2364">
        <v>356787</v>
      </c>
      <c r="C2364">
        <v>692984</v>
      </c>
      <c r="D2364">
        <v>13220</v>
      </c>
      <c r="E2364">
        <v>6320</v>
      </c>
      <c r="F2364">
        <v>1</v>
      </c>
      <c r="G2364">
        <v>1322</v>
      </c>
      <c r="H2364">
        <v>10</v>
      </c>
      <c r="I2364" s="15">
        <v>44986</v>
      </c>
      <c r="J2364" s="11">
        <v>44986</v>
      </c>
      <c r="K2364">
        <v>5</v>
      </c>
      <c r="L2364" t="s">
        <v>421</v>
      </c>
      <c r="M2364" t="s">
        <v>39</v>
      </c>
      <c r="N2364" t="s">
        <v>17</v>
      </c>
      <c r="O2364">
        <v>11898</v>
      </c>
      <c r="P2364" t="s">
        <v>23</v>
      </c>
      <c r="Q2364">
        <v>5578</v>
      </c>
      <c r="R2364" s="16">
        <f>delivered_orders_table[[#This Row],[price]]*delivered_orders_table[[#This Row],[quantity]]</f>
        <v>13220</v>
      </c>
      <c r="V2364">
        <v>7770</v>
      </c>
    </row>
    <row r="2365" spans="1:22" hidden="1" x14ac:dyDescent="0.3">
      <c r="A2365">
        <v>23732098</v>
      </c>
      <c r="B2365">
        <v>356787</v>
      </c>
      <c r="C2365">
        <v>726883</v>
      </c>
      <c r="D2365">
        <v>2755</v>
      </c>
      <c r="E2365">
        <v>6320</v>
      </c>
      <c r="F2365">
        <v>3</v>
      </c>
      <c r="G2365">
        <v>0</v>
      </c>
      <c r="H2365">
        <v>0</v>
      </c>
      <c r="I2365" s="15">
        <v>45001</v>
      </c>
      <c r="J2365" s="11">
        <v>45001</v>
      </c>
      <c r="K2365">
        <v>1</v>
      </c>
      <c r="L2365" t="s">
        <v>517</v>
      </c>
      <c r="M2365" t="s">
        <v>39</v>
      </c>
      <c r="N2365" t="s">
        <v>18</v>
      </c>
      <c r="O2365">
        <v>8265</v>
      </c>
      <c r="P2365" t="s">
        <v>21</v>
      </c>
      <c r="Q2365">
        <v>-10695</v>
      </c>
      <c r="R2365" s="16">
        <f>delivered_orders_table[[#This Row],[price]]*delivered_orders_table[[#This Row],[quantity]]</f>
        <v>8265</v>
      </c>
      <c r="V2365">
        <v>12482</v>
      </c>
    </row>
    <row r="2366" spans="1:22" hidden="1" x14ac:dyDescent="0.3">
      <c r="A2366">
        <v>52585056</v>
      </c>
      <c r="B2366">
        <v>356787</v>
      </c>
      <c r="C2366">
        <v>611967</v>
      </c>
      <c r="D2366">
        <v>5640</v>
      </c>
      <c r="E2366">
        <v>6320</v>
      </c>
      <c r="F2366">
        <v>1</v>
      </c>
      <c r="G2366">
        <v>0</v>
      </c>
      <c r="H2366">
        <v>0</v>
      </c>
      <c r="I2366" s="15">
        <v>44995</v>
      </c>
      <c r="J2366" s="11">
        <v>44995</v>
      </c>
      <c r="K2366">
        <v>1</v>
      </c>
      <c r="L2366" t="s">
        <v>274</v>
      </c>
      <c r="M2366" t="s">
        <v>39</v>
      </c>
      <c r="N2366" t="s">
        <v>152</v>
      </c>
      <c r="O2366">
        <v>5640</v>
      </c>
      <c r="P2366" t="s">
        <v>22</v>
      </c>
      <c r="Q2366">
        <v>-680</v>
      </c>
      <c r="R2366" s="16">
        <f>delivered_orders_table[[#This Row],[price]]*delivered_orders_table[[#This Row],[quantity]]</f>
        <v>5640</v>
      </c>
      <c r="V2366">
        <v>17001</v>
      </c>
    </row>
    <row r="2367" spans="1:22" hidden="1" x14ac:dyDescent="0.3">
      <c r="A2367">
        <v>82968364</v>
      </c>
      <c r="B2367">
        <v>356787</v>
      </c>
      <c r="C2367">
        <v>200754</v>
      </c>
      <c r="D2367">
        <v>9273</v>
      </c>
      <c r="E2367">
        <v>6320</v>
      </c>
      <c r="F2367">
        <v>1</v>
      </c>
      <c r="G2367">
        <v>0</v>
      </c>
      <c r="H2367">
        <v>0</v>
      </c>
      <c r="I2367" s="15">
        <v>45006</v>
      </c>
      <c r="J2367" s="11">
        <v>45006</v>
      </c>
      <c r="K2367">
        <v>1</v>
      </c>
      <c r="L2367" t="s">
        <v>455</v>
      </c>
      <c r="M2367" t="s">
        <v>39</v>
      </c>
      <c r="N2367" t="s">
        <v>17</v>
      </c>
      <c r="O2367">
        <v>9273</v>
      </c>
      <c r="P2367" t="s">
        <v>23</v>
      </c>
      <c r="Q2367">
        <v>2953</v>
      </c>
      <c r="R2367" s="16">
        <f>delivered_orders_table[[#This Row],[price]]*delivered_orders_table[[#This Row],[quantity]]</f>
        <v>9273</v>
      </c>
      <c r="V2367">
        <v>21387</v>
      </c>
    </row>
    <row r="2368" spans="1:22" hidden="1" x14ac:dyDescent="0.3">
      <c r="A2368">
        <v>45882178</v>
      </c>
      <c r="B2368">
        <v>356787</v>
      </c>
      <c r="C2368">
        <v>973449</v>
      </c>
      <c r="D2368">
        <v>9997</v>
      </c>
      <c r="E2368">
        <v>6320</v>
      </c>
      <c r="F2368">
        <v>1</v>
      </c>
      <c r="G2368">
        <v>499.85</v>
      </c>
      <c r="H2368">
        <v>5</v>
      </c>
      <c r="I2368" s="15">
        <v>44988</v>
      </c>
      <c r="J2368" s="11">
        <v>44988</v>
      </c>
      <c r="K2368">
        <v>7</v>
      </c>
      <c r="L2368" t="s">
        <v>229</v>
      </c>
      <c r="M2368" t="s">
        <v>39</v>
      </c>
      <c r="N2368" t="s">
        <v>152</v>
      </c>
      <c r="O2368">
        <v>9497.15</v>
      </c>
      <c r="P2368" t="s">
        <v>21</v>
      </c>
      <c r="Q2368">
        <v>3177.15</v>
      </c>
      <c r="R2368" s="16">
        <f>delivered_orders_table[[#This Row],[price]]*delivered_orders_table[[#This Row],[quantity]]</f>
        <v>9997</v>
      </c>
      <c r="V2368">
        <v>9216</v>
      </c>
    </row>
    <row r="2369" spans="1:22" hidden="1" x14ac:dyDescent="0.3">
      <c r="A2369">
        <v>71343676</v>
      </c>
      <c r="B2369">
        <v>719176</v>
      </c>
      <c r="C2369">
        <v>336659</v>
      </c>
      <c r="D2369">
        <v>19526</v>
      </c>
      <c r="E2369">
        <v>819</v>
      </c>
      <c r="F2369">
        <v>1</v>
      </c>
      <c r="G2369">
        <v>0</v>
      </c>
      <c r="H2369">
        <v>0</v>
      </c>
      <c r="I2369" s="15">
        <v>44989</v>
      </c>
      <c r="J2369" s="11">
        <v>44989</v>
      </c>
      <c r="K2369">
        <v>5</v>
      </c>
      <c r="L2369" t="s">
        <v>283</v>
      </c>
      <c r="M2369" t="s">
        <v>39</v>
      </c>
      <c r="N2369" t="s">
        <v>16</v>
      </c>
      <c r="O2369">
        <v>19526</v>
      </c>
      <c r="P2369" t="s">
        <v>20</v>
      </c>
      <c r="Q2369">
        <v>18707</v>
      </c>
      <c r="R2369" s="16">
        <f>delivered_orders_table[[#This Row],[price]]*delivered_orders_table[[#This Row],[quantity]]</f>
        <v>19526</v>
      </c>
      <c r="V2369">
        <v>27574</v>
      </c>
    </row>
    <row r="2370" spans="1:22" hidden="1" x14ac:dyDescent="0.3">
      <c r="A2370">
        <v>11248835</v>
      </c>
      <c r="B2370">
        <v>719176</v>
      </c>
      <c r="C2370">
        <v>802833</v>
      </c>
      <c r="D2370">
        <v>3668</v>
      </c>
      <c r="E2370">
        <v>819</v>
      </c>
      <c r="F2370">
        <v>1</v>
      </c>
      <c r="G2370">
        <v>0</v>
      </c>
      <c r="H2370">
        <v>0</v>
      </c>
      <c r="I2370" s="15">
        <v>44982</v>
      </c>
      <c r="J2370" s="11">
        <v>44982</v>
      </c>
      <c r="K2370">
        <v>5</v>
      </c>
      <c r="L2370" t="s">
        <v>270</v>
      </c>
      <c r="M2370" t="s">
        <v>39</v>
      </c>
      <c r="N2370" t="s">
        <v>15</v>
      </c>
      <c r="O2370">
        <v>3668</v>
      </c>
      <c r="P2370" t="s">
        <v>22</v>
      </c>
      <c r="Q2370">
        <v>2849</v>
      </c>
      <c r="R2370" s="16">
        <f>delivered_orders_table[[#This Row],[price]]*delivered_orders_table[[#This Row],[quantity]]</f>
        <v>3668</v>
      </c>
      <c r="V2370">
        <v>7134</v>
      </c>
    </row>
    <row r="2371" spans="1:22" hidden="1" x14ac:dyDescent="0.3">
      <c r="A2371">
        <v>27610141</v>
      </c>
      <c r="B2371">
        <v>719176</v>
      </c>
      <c r="C2371">
        <v>930789</v>
      </c>
      <c r="D2371">
        <v>14566</v>
      </c>
      <c r="E2371">
        <v>819</v>
      </c>
      <c r="F2371">
        <v>2</v>
      </c>
      <c r="G2371">
        <v>0</v>
      </c>
      <c r="H2371">
        <v>0</v>
      </c>
      <c r="I2371" s="15">
        <v>45003</v>
      </c>
      <c r="J2371" s="11">
        <v>45003</v>
      </c>
      <c r="K2371">
        <v>2</v>
      </c>
      <c r="L2371" t="s">
        <v>129</v>
      </c>
      <c r="M2371" t="s">
        <v>39</v>
      </c>
      <c r="N2371" t="s">
        <v>18</v>
      </c>
      <c r="O2371">
        <v>29132</v>
      </c>
      <c r="P2371" t="s">
        <v>21</v>
      </c>
      <c r="Q2371">
        <v>27494</v>
      </c>
      <c r="R2371" s="16">
        <f>delivered_orders_table[[#This Row],[price]]*delivered_orders_table[[#This Row],[quantity]]</f>
        <v>29132</v>
      </c>
      <c r="V2371">
        <v>2956</v>
      </c>
    </row>
    <row r="2372" spans="1:22" hidden="1" x14ac:dyDescent="0.3">
      <c r="A2372">
        <v>63917932</v>
      </c>
      <c r="B2372">
        <v>719176</v>
      </c>
      <c r="C2372">
        <v>618836</v>
      </c>
      <c r="D2372">
        <v>16371</v>
      </c>
      <c r="E2372">
        <v>819</v>
      </c>
      <c r="F2372">
        <v>1</v>
      </c>
      <c r="G2372">
        <v>0</v>
      </c>
      <c r="H2372">
        <v>0</v>
      </c>
      <c r="I2372" s="15">
        <v>44995</v>
      </c>
      <c r="J2372" s="11">
        <v>44995</v>
      </c>
      <c r="K2372">
        <v>6</v>
      </c>
      <c r="L2372" t="s">
        <v>394</v>
      </c>
      <c r="M2372" t="s">
        <v>39</v>
      </c>
      <c r="N2372" t="s">
        <v>15</v>
      </c>
      <c r="O2372">
        <v>16371</v>
      </c>
      <c r="P2372" t="s">
        <v>21</v>
      </c>
      <c r="Q2372">
        <v>15552</v>
      </c>
      <c r="R2372" s="16">
        <f>delivered_orders_table[[#This Row],[price]]*delivered_orders_table[[#This Row],[quantity]]</f>
        <v>16371</v>
      </c>
      <c r="V2372">
        <v>12587</v>
      </c>
    </row>
    <row r="2373" spans="1:22" hidden="1" x14ac:dyDescent="0.3">
      <c r="A2373">
        <v>88863127</v>
      </c>
      <c r="B2373">
        <v>719176</v>
      </c>
      <c r="C2373">
        <v>311957</v>
      </c>
      <c r="D2373">
        <v>2521</v>
      </c>
      <c r="E2373">
        <v>819</v>
      </c>
      <c r="F2373">
        <v>1</v>
      </c>
      <c r="G2373">
        <v>0</v>
      </c>
      <c r="H2373">
        <v>0</v>
      </c>
      <c r="I2373" s="15">
        <v>45009</v>
      </c>
      <c r="J2373" s="11">
        <v>45009</v>
      </c>
      <c r="K2373">
        <v>4</v>
      </c>
      <c r="L2373" t="s">
        <v>466</v>
      </c>
      <c r="M2373" t="s">
        <v>39</v>
      </c>
      <c r="N2373" t="s">
        <v>15</v>
      </c>
      <c r="O2373">
        <v>2521</v>
      </c>
      <c r="P2373" t="s">
        <v>20</v>
      </c>
      <c r="Q2373">
        <v>1702</v>
      </c>
      <c r="R2373" s="16">
        <f>delivered_orders_table[[#This Row],[price]]*delivered_orders_table[[#This Row],[quantity]]</f>
        <v>2521</v>
      </c>
      <c r="V2373">
        <v>27686</v>
      </c>
    </row>
    <row r="2374" spans="1:22" hidden="1" x14ac:dyDescent="0.3">
      <c r="A2374">
        <v>12694823</v>
      </c>
      <c r="B2374">
        <v>719176</v>
      </c>
      <c r="C2374">
        <v>414498</v>
      </c>
      <c r="D2374">
        <v>4503</v>
      </c>
      <c r="E2374">
        <v>819</v>
      </c>
      <c r="F2374">
        <v>1</v>
      </c>
      <c r="G2374">
        <v>450.3</v>
      </c>
      <c r="H2374">
        <v>10</v>
      </c>
      <c r="I2374" s="15">
        <v>44985</v>
      </c>
      <c r="J2374" s="11">
        <v>44985</v>
      </c>
      <c r="K2374">
        <v>1</v>
      </c>
      <c r="L2374" t="s">
        <v>527</v>
      </c>
      <c r="M2374" t="s">
        <v>39</v>
      </c>
      <c r="N2374" t="s">
        <v>15</v>
      </c>
      <c r="O2374">
        <v>4052.7</v>
      </c>
      <c r="P2374" t="s">
        <v>21</v>
      </c>
      <c r="Q2374">
        <v>3233.7</v>
      </c>
      <c r="R2374" s="16">
        <f>delivered_orders_table[[#This Row],[price]]*delivered_orders_table[[#This Row],[quantity]]</f>
        <v>4503</v>
      </c>
      <c r="V2374">
        <v>15366</v>
      </c>
    </row>
    <row r="2375" spans="1:22" hidden="1" x14ac:dyDescent="0.3">
      <c r="A2375">
        <v>33535297</v>
      </c>
      <c r="B2375">
        <v>719176</v>
      </c>
      <c r="C2375">
        <v>300932</v>
      </c>
      <c r="D2375">
        <v>15581</v>
      </c>
      <c r="E2375">
        <v>819</v>
      </c>
      <c r="F2375">
        <v>2</v>
      </c>
      <c r="G2375">
        <v>0</v>
      </c>
      <c r="H2375">
        <v>0</v>
      </c>
      <c r="I2375" s="15">
        <v>45004</v>
      </c>
      <c r="J2375" s="11">
        <v>45004</v>
      </c>
      <c r="K2375">
        <v>3</v>
      </c>
      <c r="L2375" t="s">
        <v>455</v>
      </c>
      <c r="M2375" t="s">
        <v>39</v>
      </c>
      <c r="N2375" t="s">
        <v>15</v>
      </c>
      <c r="O2375">
        <v>31162</v>
      </c>
      <c r="P2375" t="s">
        <v>23</v>
      </c>
      <c r="Q2375">
        <v>29524</v>
      </c>
      <c r="R2375" s="16">
        <f>delivered_orders_table[[#This Row],[price]]*delivered_orders_table[[#This Row],[quantity]]</f>
        <v>31162</v>
      </c>
      <c r="V2375">
        <v>10128</v>
      </c>
    </row>
    <row r="2376" spans="1:22" hidden="1" x14ac:dyDescent="0.3">
      <c r="A2376">
        <v>38859601</v>
      </c>
      <c r="B2376">
        <v>719176</v>
      </c>
      <c r="C2376">
        <v>908640</v>
      </c>
      <c r="D2376">
        <v>11497</v>
      </c>
      <c r="E2376">
        <v>819</v>
      </c>
      <c r="F2376">
        <v>2</v>
      </c>
      <c r="G2376">
        <v>0</v>
      </c>
      <c r="H2376">
        <v>0</v>
      </c>
      <c r="I2376" s="15">
        <v>45012</v>
      </c>
      <c r="J2376" s="11">
        <v>45012</v>
      </c>
      <c r="K2376">
        <v>2</v>
      </c>
      <c r="L2376" t="s">
        <v>231</v>
      </c>
      <c r="M2376" t="s">
        <v>39</v>
      </c>
      <c r="N2376" t="s">
        <v>15</v>
      </c>
      <c r="O2376">
        <v>22994</v>
      </c>
      <c r="P2376" t="s">
        <v>20</v>
      </c>
      <c r="Q2376">
        <v>21356</v>
      </c>
      <c r="R2376" s="16">
        <f>delivered_orders_table[[#This Row],[price]]*delivered_orders_table[[#This Row],[quantity]]</f>
        <v>22994</v>
      </c>
      <c r="V2376">
        <v>6530</v>
      </c>
    </row>
    <row r="2377" spans="1:22" hidden="1" x14ac:dyDescent="0.3">
      <c r="A2377">
        <v>66791272</v>
      </c>
      <c r="B2377">
        <v>719176</v>
      </c>
      <c r="C2377">
        <v>741704</v>
      </c>
      <c r="D2377">
        <v>5374</v>
      </c>
      <c r="E2377">
        <v>819</v>
      </c>
      <c r="F2377">
        <v>2</v>
      </c>
      <c r="G2377">
        <v>537.4</v>
      </c>
      <c r="H2377">
        <v>5</v>
      </c>
      <c r="I2377" s="15">
        <v>44996</v>
      </c>
      <c r="J2377" s="11">
        <v>44996</v>
      </c>
      <c r="K2377">
        <v>3</v>
      </c>
      <c r="L2377" t="s">
        <v>226</v>
      </c>
      <c r="M2377" t="s">
        <v>39</v>
      </c>
      <c r="N2377" t="s">
        <v>15</v>
      </c>
      <c r="O2377">
        <v>10210.6</v>
      </c>
      <c r="P2377" t="s">
        <v>23</v>
      </c>
      <c r="Q2377">
        <v>8572.6</v>
      </c>
      <c r="R2377" s="16">
        <f>delivered_orders_table[[#This Row],[price]]*delivered_orders_table[[#This Row],[quantity]]</f>
        <v>10748</v>
      </c>
      <c r="V2377">
        <v>2611</v>
      </c>
    </row>
    <row r="2378" spans="1:22" hidden="1" x14ac:dyDescent="0.3">
      <c r="A2378">
        <v>63244581</v>
      </c>
      <c r="B2378">
        <v>719176</v>
      </c>
      <c r="C2378">
        <v>955242</v>
      </c>
      <c r="D2378">
        <v>19894</v>
      </c>
      <c r="E2378">
        <v>819</v>
      </c>
      <c r="F2378">
        <v>2</v>
      </c>
      <c r="G2378">
        <v>0</v>
      </c>
      <c r="H2378">
        <v>0</v>
      </c>
      <c r="I2378" s="15">
        <v>44982</v>
      </c>
      <c r="J2378" s="11">
        <v>44982</v>
      </c>
      <c r="K2378">
        <v>6</v>
      </c>
      <c r="L2378" t="s">
        <v>485</v>
      </c>
      <c r="M2378" t="s">
        <v>39</v>
      </c>
      <c r="N2378" t="s">
        <v>15</v>
      </c>
      <c r="O2378">
        <v>39788</v>
      </c>
      <c r="P2378" t="s">
        <v>23</v>
      </c>
      <c r="Q2378">
        <v>38150</v>
      </c>
      <c r="R2378" s="16">
        <f>delivered_orders_table[[#This Row],[price]]*delivered_orders_table[[#This Row],[quantity]]</f>
        <v>39788</v>
      </c>
      <c r="V2378">
        <v>24546</v>
      </c>
    </row>
    <row r="2379" spans="1:22" hidden="1" x14ac:dyDescent="0.3">
      <c r="A2379">
        <v>31599504</v>
      </c>
      <c r="B2379">
        <v>191161</v>
      </c>
      <c r="C2379">
        <v>916412</v>
      </c>
      <c r="D2379">
        <v>12953</v>
      </c>
      <c r="E2379">
        <v>2243</v>
      </c>
      <c r="F2379">
        <v>1</v>
      </c>
      <c r="G2379">
        <v>0</v>
      </c>
      <c r="H2379">
        <v>0</v>
      </c>
      <c r="I2379" s="15">
        <v>44997</v>
      </c>
      <c r="J2379" s="11">
        <v>44997</v>
      </c>
      <c r="K2379">
        <v>4</v>
      </c>
      <c r="L2379" t="s">
        <v>394</v>
      </c>
      <c r="M2379" t="s">
        <v>39</v>
      </c>
      <c r="N2379" t="s">
        <v>15</v>
      </c>
      <c r="O2379">
        <v>12953</v>
      </c>
      <c r="P2379" t="s">
        <v>22</v>
      </c>
      <c r="Q2379">
        <v>10710</v>
      </c>
      <c r="R2379" s="16">
        <f>delivered_orders_table[[#This Row],[price]]*delivered_orders_table[[#This Row],[quantity]]</f>
        <v>12953</v>
      </c>
      <c r="V2379">
        <v>2676</v>
      </c>
    </row>
    <row r="2380" spans="1:22" hidden="1" x14ac:dyDescent="0.3">
      <c r="A2380">
        <v>33448079</v>
      </c>
      <c r="B2380">
        <v>191161</v>
      </c>
      <c r="C2380">
        <v>617375</v>
      </c>
      <c r="D2380">
        <v>19217</v>
      </c>
      <c r="E2380">
        <v>2243</v>
      </c>
      <c r="F2380">
        <v>3</v>
      </c>
      <c r="G2380">
        <v>0</v>
      </c>
      <c r="H2380">
        <v>0</v>
      </c>
      <c r="I2380" s="15">
        <v>44997</v>
      </c>
      <c r="J2380" s="11">
        <v>44997</v>
      </c>
      <c r="K2380">
        <v>3</v>
      </c>
      <c r="L2380" t="s">
        <v>454</v>
      </c>
      <c r="M2380" t="s">
        <v>39</v>
      </c>
      <c r="N2380" t="s">
        <v>17</v>
      </c>
      <c r="O2380">
        <v>57651</v>
      </c>
      <c r="P2380" t="s">
        <v>21</v>
      </c>
      <c r="Q2380">
        <v>50922</v>
      </c>
      <c r="R2380" s="16">
        <f>delivered_orders_table[[#This Row],[price]]*delivered_orders_table[[#This Row],[quantity]]</f>
        <v>57651</v>
      </c>
      <c r="V2380">
        <v>32424</v>
      </c>
    </row>
    <row r="2381" spans="1:22" hidden="1" x14ac:dyDescent="0.3">
      <c r="A2381">
        <v>25302505</v>
      </c>
      <c r="B2381">
        <v>191161</v>
      </c>
      <c r="C2381">
        <v>837967</v>
      </c>
      <c r="D2381">
        <v>2059</v>
      </c>
      <c r="E2381">
        <v>2243</v>
      </c>
      <c r="F2381">
        <v>1</v>
      </c>
      <c r="G2381">
        <v>0</v>
      </c>
      <c r="H2381">
        <v>0</v>
      </c>
      <c r="I2381" s="15">
        <v>44990</v>
      </c>
      <c r="J2381" s="11">
        <v>44990</v>
      </c>
      <c r="K2381">
        <v>6</v>
      </c>
      <c r="L2381" t="s">
        <v>274</v>
      </c>
      <c r="M2381" t="s">
        <v>39</v>
      </c>
      <c r="N2381" t="s">
        <v>16</v>
      </c>
      <c r="O2381">
        <v>2059</v>
      </c>
      <c r="P2381" t="s">
        <v>22</v>
      </c>
      <c r="Q2381">
        <v>-184</v>
      </c>
      <c r="R2381" s="16">
        <f>delivered_orders_table[[#This Row],[price]]*delivered_orders_table[[#This Row],[quantity]]</f>
        <v>2059</v>
      </c>
      <c r="V2381">
        <v>16459</v>
      </c>
    </row>
    <row r="2382" spans="1:22" hidden="1" x14ac:dyDescent="0.3">
      <c r="A2382">
        <v>73187139</v>
      </c>
      <c r="B2382">
        <v>191161</v>
      </c>
      <c r="C2382">
        <v>385636</v>
      </c>
      <c r="D2382">
        <v>11236</v>
      </c>
      <c r="E2382">
        <v>2243</v>
      </c>
      <c r="F2382">
        <v>2</v>
      </c>
      <c r="G2382">
        <v>2247.1999999999998</v>
      </c>
      <c r="H2382">
        <v>10</v>
      </c>
      <c r="I2382" s="15">
        <v>44989</v>
      </c>
      <c r="J2382" s="11">
        <v>44989</v>
      </c>
      <c r="K2382">
        <v>4</v>
      </c>
      <c r="L2382" t="s">
        <v>413</v>
      </c>
      <c r="M2382" t="s">
        <v>39</v>
      </c>
      <c r="N2382" t="s">
        <v>18</v>
      </c>
      <c r="O2382">
        <v>20224.8</v>
      </c>
      <c r="P2382" t="s">
        <v>20</v>
      </c>
      <c r="Q2382">
        <v>15738.8</v>
      </c>
      <c r="R2382" s="16">
        <f>delivered_orders_table[[#This Row],[price]]*delivered_orders_table[[#This Row],[quantity]]</f>
        <v>22472</v>
      </c>
      <c r="V2382">
        <v>36836</v>
      </c>
    </row>
    <row r="2383" spans="1:22" hidden="1" x14ac:dyDescent="0.3">
      <c r="A2383">
        <v>49533757</v>
      </c>
      <c r="B2383">
        <v>191161</v>
      </c>
      <c r="C2383">
        <v>946172</v>
      </c>
      <c r="D2383">
        <v>10609</v>
      </c>
      <c r="E2383">
        <v>2243</v>
      </c>
      <c r="F2383">
        <v>1</v>
      </c>
      <c r="G2383">
        <v>0</v>
      </c>
      <c r="H2383">
        <v>0</v>
      </c>
      <c r="I2383" s="15">
        <v>45001</v>
      </c>
      <c r="J2383" s="11">
        <v>45001</v>
      </c>
      <c r="K2383">
        <v>3</v>
      </c>
      <c r="L2383" t="s">
        <v>372</v>
      </c>
      <c r="M2383" t="s">
        <v>39</v>
      </c>
      <c r="N2383" t="s">
        <v>16</v>
      </c>
      <c r="O2383">
        <v>10609</v>
      </c>
      <c r="P2383" t="s">
        <v>23</v>
      </c>
      <c r="Q2383">
        <v>8366</v>
      </c>
      <c r="R2383" s="16">
        <f>delivered_orders_table[[#This Row],[price]]*delivered_orders_table[[#This Row],[quantity]]</f>
        <v>10609</v>
      </c>
      <c r="V2383">
        <v>11571</v>
      </c>
    </row>
    <row r="2384" spans="1:22" hidden="1" x14ac:dyDescent="0.3">
      <c r="A2384">
        <v>79043610</v>
      </c>
      <c r="B2384">
        <v>191161</v>
      </c>
      <c r="C2384">
        <v>774779</v>
      </c>
      <c r="D2384">
        <v>13176</v>
      </c>
      <c r="E2384">
        <v>2243</v>
      </c>
      <c r="F2384">
        <v>1</v>
      </c>
      <c r="G2384">
        <v>0</v>
      </c>
      <c r="H2384">
        <v>0</v>
      </c>
      <c r="I2384" s="15">
        <v>45005</v>
      </c>
      <c r="J2384" s="11">
        <v>45005</v>
      </c>
      <c r="K2384">
        <v>3</v>
      </c>
      <c r="L2384" t="s">
        <v>259</v>
      </c>
      <c r="M2384" t="s">
        <v>39</v>
      </c>
      <c r="N2384" t="s">
        <v>16</v>
      </c>
      <c r="O2384">
        <v>13176</v>
      </c>
      <c r="P2384" t="s">
        <v>23</v>
      </c>
      <c r="Q2384">
        <v>10933</v>
      </c>
      <c r="R2384" s="16">
        <f>delivered_orders_table[[#This Row],[price]]*delivered_orders_table[[#This Row],[quantity]]</f>
        <v>13176</v>
      </c>
      <c r="V2384">
        <v>35756</v>
      </c>
    </row>
    <row r="2385" spans="1:22" hidden="1" x14ac:dyDescent="0.3">
      <c r="A2385">
        <v>13031322</v>
      </c>
      <c r="B2385">
        <v>191161</v>
      </c>
      <c r="C2385">
        <v>222390</v>
      </c>
      <c r="D2385">
        <v>18196</v>
      </c>
      <c r="E2385">
        <v>2243</v>
      </c>
      <c r="F2385">
        <v>3</v>
      </c>
      <c r="G2385">
        <v>2729.4</v>
      </c>
      <c r="H2385">
        <v>5</v>
      </c>
      <c r="I2385" s="15">
        <v>45004</v>
      </c>
      <c r="J2385" s="11">
        <v>45004</v>
      </c>
      <c r="K2385">
        <v>1</v>
      </c>
      <c r="L2385" t="s">
        <v>129</v>
      </c>
      <c r="M2385" t="s">
        <v>39</v>
      </c>
      <c r="N2385" t="s">
        <v>15</v>
      </c>
      <c r="O2385">
        <v>51858.6</v>
      </c>
      <c r="P2385" t="s">
        <v>23</v>
      </c>
      <c r="Q2385">
        <v>45129.599999999999</v>
      </c>
      <c r="R2385" s="16">
        <f>delivered_orders_table[[#This Row],[price]]*delivered_orders_table[[#This Row],[quantity]]</f>
        <v>54588</v>
      </c>
      <c r="V2385">
        <v>50577</v>
      </c>
    </row>
    <row r="2386" spans="1:22" hidden="1" x14ac:dyDescent="0.3">
      <c r="A2386">
        <v>89487366</v>
      </c>
      <c r="B2386">
        <v>191161</v>
      </c>
      <c r="C2386">
        <v>591979</v>
      </c>
      <c r="D2386">
        <v>913</v>
      </c>
      <c r="E2386">
        <v>2243</v>
      </c>
      <c r="F2386">
        <v>3</v>
      </c>
      <c r="G2386">
        <v>0</v>
      </c>
      <c r="H2386">
        <v>0</v>
      </c>
      <c r="I2386" s="15">
        <v>45012</v>
      </c>
      <c r="J2386" s="11">
        <v>45012</v>
      </c>
      <c r="K2386">
        <v>1</v>
      </c>
      <c r="L2386" t="s">
        <v>466</v>
      </c>
      <c r="M2386" t="s">
        <v>39</v>
      </c>
      <c r="N2386" t="s">
        <v>15</v>
      </c>
      <c r="O2386">
        <v>2739</v>
      </c>
      <c r="P2386" t="s">
        <v>21</v>
      </c>
      <c r="Q2386">
        <v>-3990</v>
      </c>
      <c r="R2386" s="16">
        <f>delivered_orders_table[[#This Row],[price]]*delivered_orders_table[[#This Row],[quantity]]</f>
        <v>2739</v>
      </c>
      <c r="V2386">
        <v>3764</v>
      </c>
    </row>
    <row r="2387" spans="1:22" x14ac:dyDescent="0.3">
      <c r="A2387">
        <v>75450221</v>
      </c>
      <c r="B2387">
        <v>876646</v>
      </c>
      <c r="C2387">
        <v>518083</v>
      </c>
      <c r="D2387">
        <v>959</v>
      </c>
      <c r="E2387">
        <v>14603</v>
      </c>
      <c r="F2387">
        <v>2</v>
      </c>
      <c r="G2387">
        <v>0</v>
      </c>
      <c r="H2387">
        <v>0</v>
      </c>
      <c r="I2387" s="15">
        <v>44995</v>
      </c>
      <c r="J2387" s="11">
        <v>44995</v>
      </c>
      <c r="K2387">
        <v>2</v>
      </c>
      <c r="L2387" t="s">
        <v>275</v>
      </c>
      <c r="M2387" t="s">
        <v>39</v>
      </c>
      <c r="N2387" t="s">
        <v>15</v>
      </c>
      <c r="O2387">
        <v>1918</v>
      </c>
      <c r="P2387" t="s">
        <v>22</v>
      </c>
      <c r="Q2387">
        <v>-27288</v>
      </c>
      <c r="R2387" s="16">
        <f>delivered_orders_table[[#This Row],[price]]*delivered_orders_table[[#This Row],[quantity]]</f>
        <v>1918</v>
      </c>
      <c r="V2387">
        <v>24444</v>
      </c>
    </row>
    <row r="2388" spans="1:22" x14ac:dyDescent="0.3">
      <c r="A2388">
        <v>97147586</v>
      </c>
      <c r="B2388">
        <v>876646</v>
      </c>
      <c r="C2388">
        <v>338173</v>
      </c>
      <c r="D2388">
        <v>6006</v>
      </c>
      <c r="E2388">
        <v>14603</v>
      </c>
      <c r="F2388">
        <v>1</v>
      </c>
      <c r="G2388">
        <v>0</v>
      </c>
      <c r="H2388">
        <v>0</v>
      </c>
      <c r="I2388" s="15">
        <v>45008</v>
      </c>
      <c r="J2388" s="11">
        <v>45008</v>
      </c>
      <c r="K2388">
        <v>1</v>
      </c>
      <c r="L2388" t="s">
        <v>230</v>
      </c>
      <c r="M2388" t="s">
        <v>39</v>
      </c>
      <c r="N2388" t="s">
        <v>15</v>
      </c>
      <c r="O2388">
        <v>6006</v>
      </c>
      <c r="P2388" t="s">
        <v>20</v>
      </c>
      <c r="Q2388">
        <v>-8597</v>
      </c>
      <c r="R2388" s="16">
        <f>delivered_orders_table[[#This Row],[price]]*delivered_orders_table[[#This Row],[quantity]]</f>
        <v>6006</v>
      </c>
      <c r="V2388">
        <v>36716</v>
      </c>
    </row>
    <row r="2389" spans="1:22" x14ac:dyDescent="0.3">
      <c r="A2389">
        <v>11714029</v>
      </c>
      <c r="B2389">
        <v>876646</v>
      </c>
      <c r="C2389">
        <v>556160</v>
      </c>
      <c r="D2389">
        <v>4713</v>
      </c>
      <c r="E2389">
        <v>14603</v>
      </c>
      <c r="F2389">
        <v>1</v>
      </c>
      <c r="G2389">
        <v>706.95</v>
      </c>
      <c r="H2389">
        <v>15</v>
      </c>
      <c r="I2389" s="15">
        <v>44988</v>
      </c>
      <c r="J2389" s="11">
        <v>44988</v>
      </c>
      <c r="K2389">
        <v>4</v>
      </c>
      <c r="L2389" t="s">
        <v>486</v>
      </c>
      <c r="M2389" t="s">
        <v>39</v>
      </c>
      <c r="N2389" t="s">
        <v>15</v>
      </c>
      <c r="O2389">
        <v>4006.05</v>
      </c>
      <c r="P2389" t="s">
        <v>23</v>
      </c>
      <c r="Q2389">
        <v>-10596.95</v>
      </c>
      <c r="R2389" s="16">
        <f>delivered_orders_table[[#This Row],[price]]*delivered_orders_table[[#This Row],[quantity]]</f>
        <v>4713</v>
      </c>
      <c r="V2389">
        <v>16182</v>
      </c>
    </row>
    <row r="2390" spans="1:22" x14ac:dyDescent="0.3">
      <c r="A2390">
        <v>76951647</v>
      </c>
      <c r="B2390">
        <v>876646</v>
      </c>
      <c r="C2390">
        <v>547997</v>
      </c>
      <c r="D2390">
        <v>9274</v>
      </c>
      <c r="E2390">
        <v>14603</v>
      </c>
      <c r="F2390">
        <v>2</v>
      </c>
      <c r="G2390">
        <v>927.4</v>
      </c>
      <c r="H2390">
        <v>5</v>
      </c>
      <c r="I2390" s="15">
        <v>44987</v>
      </c>
      <c r="J2390" s="11">
        <v>44987</v>
      </c>
      <c r="K2390">
        <v>4</v>
      </c>
      <c r="L2390" t="s">
        <v>421</v>
      </c>
      <c r="M2390" t="s">
        <v>39</v>
      </c>
      <c r="N2390" t="s">
        <v>15</v>
      </c>
      <c r="O2390">
        <v>17620.599999999999</v>
      </c>
      <c r="P2390" t="s">
        <v>22</v>
      </c>
      <c r="Q2390">
        <v>-11585.4</v>
      </c>
      <c r="R2390" s="16">
        <f>delivered_orders_table[[#This Row],[price]]*delivered_orders_table[[#This Row],[quantity]]</f>
        <v>18548</v>
      </c>
      <c r="V2390">
        <v>32032</v>
      </c>
    </row>
    <row r="2391" spans="1:22" x14ac:dyDescent="0.3">
      <c r="A2391">
        <v>61769856</v>
      </c>
      <c r="B2391">
        <v>876646</v>
      </c>
      <c r="C2391">
        <v>831559</v>
      </c>
      <c r="D2391">
        <v>7206</v>
      </c>
      <c r="E2391">
        <v>14603</v>
      </c>
      <c r="F2391">
        <v>1</v>
      </c>
      <c r="G2391">
        <v>0</v>
      </c>
      <c r="H2391">
        <v>0</v>
      </c>
      <c r="I2391" s="15">
        <v>45005</v>
      </c>
      <c r="J2391" s="11">
        <v>45005</v>
      </c>
      <c r="K2391">
        <v>2</v>
      </c>
      <c r="L2391" t="s">
        <v>455</v>
      </c>
      <c r="M2391" t="s">
        <v>39</v>
      </c>
      <c r="N2391" t="s">
        <v>16</v>
      </c>
      <c r="O2391">
        <v>7206</v>
      </c>
      <c r="P2391" t="s">
        <v>21</v>
      </c>
      <c r="Q2391">
        <v>-7397</v>
      </c>
      <c r="R2391" s="16">
        <f>delivered_orders_table[[#This Row],[price]]*delivered_orders_table[[#This Row],[quantity]]</f>
        <v>7206</v>
      </c>
      <c r="V2391">
        <v>4709</v>
      </c>
    </row>
    <row r="2392" spans="1:22" x14ac:dyDescent="0.3">
      <c r="A2392">
        <v>60529679</v>
      </c>
      <c r="B2392">
        <v>876646</v>
      </c>
      <c r="C2392">
        <v>708205</v>
      </c>
      <c r="D2392">
        <v>12869</v>
      </c>
      <c r="E2392">
        <v>14603</v>
      </c>
      <c r="F2392">
        <v>2</v>
      </c>
      <c r="G2392">
        <v>1286.9000000000001</v>
      </c>
      <c r="H2392">
        <v>5</v>
      </c>
      <c r="I2392" s="15">
        <v>44994</v>
      </c>
      <c r="J2392" s="11">
        <v>44994</v>
      </c>
      <c r="K2392">
        <v>3</v>
      </c>
      <c r="L2392" t="s">
        <v>275</v>
      </c>
      <c r="M2392" t="s">
        <v>39</v>
      </c>
      <c r="N2392" t="s">
        <v>15</v>
      </c>
      <c r="O2392">
        <v>24451.1</v>
      </c>
      <c r="P2392" t="s">
        <v>23</v>
      </c>
      <c r="Q2392">
        <v>-4754.8999999999996</v>
      </c>
      <c r="R2392" s="16">
        <f>delivered_orders_table[[#This Row],[price]]*delivered_orders_table[[#This Row],[quantity]]</f>
        <v>25738</v>
      </c>
      <c r="V2392">
        <v>4965</v>
      </c>
    </row>
    <row r="2393" spans="1:22" x14ac:dyDescent="0.3">
      <c r="A2393">
        <v>22979206</v>
      </c>
      <c r="B2393">
        <v>876646</v>
      </c>
      <c r="C2393">
        <v>558388</v>
      </c>
      <c r="D2393">
        <v>11391</v>
      </c>
      <c r="E2393">
        <v>14603</v>
      </c>
      <c r="F2393">
        <v>2</v>
      </c>
      <c r="G2393">
        <v>0</v>
      </c>
      <c r="H2393">
        <v>0</v>
      </c>
      <c r="I2393" s="15">
        <v>44988</v>
      </c>
      <c r="J2393" s="11">
        <v>44988</v>
      </c>
      <c r="K2393">
        <v>3</v>
      </c>
      <c r="L2393" t="s">
        <v>421</v>
      </c>
      <c r="M2393" t="s">
        <v>39</v>
      </c>
      <c r="N2393" t="s">
        <v>16</v>
      </c>
      <c r="O2393">
        <v>22782</v>
      </c>
      <c r="P2393" t="s">
        <v>23</v>
      </c>
      <c r="Q2393">
        <v>-6424</v>
      </c>
      <c r="R2393" s="16">
        <f>delivered_orders_table[[#This Row],[price]]*delivered_orders_table[[#This Row],[quantity]]</f>
        <v>22782</v>
      </c>
      <c r="V2393">
        <v>9017</v>
      </c>
    </row>
    <row r="2394" spans="1:22" x14ac:dyDescent="0.3">
      <c r="A2394">
        <v>99929175</v>
      </c>
      <c r="B2394">
        <v>876646</v>
      </c>
      <c r="C2394">
        <v>888049</v>
      </c>
      <c r="D2394">
        <v>1232</v>
      </c>
      <c r="E2394">
        <v>14603</v>
      </c>
      <c r="F2394">
        <v>2</v>
      </c>
      <c r="G2394">
        <v>0</v>
      </c>
      <c r="H2394">
        <v>0</v>
      </c>
      <c r="I2394" s="15">
        <v>45006</v>
      </c>
      <c r="J2394" s="11">
        <v>45006</v>
      </c>
      <c r="K2394">
        <v>2</v>
      </c>
      <c r="L2394" t="s">
        <v>259</v>
      </c>
      <c r="M2394" t="s">
        <v>39</v>
      </c>
      <c r="N2394" t="s">
        <v>15</v>
      </c>
      <c r="O2394">
        <v>2464</v>
      </c>
      <c r="P2394" t="s">
        <v>20</v>
      </c>
      <c r="Q2394">
        <v>-26742</v>
      </c>
      <c r="R2394" s="16">
        <f>delivered_orders_table[[#This Row],[price]]*delivered_orders_table[[#This Row],[quantity]]</f>
        <v>2464</v>
      </c>
      <c r="V2394">
        <v>18160</v>
      </c>
    </row>
    <row r="2395" spans="1:22" x14ac:dyDescent="0.3">
      <c r="A2395">
        <v>75694038</v>
      </c>
      <c r="B2395">
        <v>876646</v>
      </c>
      <c r="C2395">
        <v>239186</v>
      </c>
      <c r="D2395">
        <v>12346</v>
      </c>
      <c r="E2395">
        <v>14603</v>
      </c>
      <c r="F2395">
        <v>1</v>
      </c>
      <c r="G2395">
        <v>0</v>
      </c>
      <c r="H2395">
        <v>0</v>
      </c>
      <c r="I2395" s="15">
        <v>45006</v>
      </c>
      <c r="J2395" s="11">
        <v>45006</v>
      </c>
      <c r="K2395">
        <v>2</v>
      </c>
      <c r="L2395" t="s">
        <v>259</v>
      </c>
      <c r="M2395" t="s">
        <v>39</v>
      </c>
      <c r="N2395" t="s">
        <v>152</v>
      </c>
      <c r="O2395">
        <v>12346</v>
      </c>
      <c r="P2395" t="s">
        <v>20</v>
      </c>
      <c r="Q2395">
        <v>-2257</v>
      </c>
      <c r="R2395" s="16">
        <f>delivered_orders_table[[#This Row],[price]]*delivered_orders_table[[#This Row],[quantity]]</f>
        <v>12346</v>
      </c>
      <c r="V2395">
        <v>16759</v>
      </c>
    </row>
    <row r="2396" spans="1:22" x14ac:dyDescent="0.3">
      <c r="A2396">
        <v>29015320</v>
      </c>
      <c r="B2396">
        <v>876646</v>
      </c>
      <c r="C2396">
        <v>853306</v>
      </c>
      <c r="D2396">
        <v>15292</v>
      </c>
      <c r="E2396">
        <v>14603</v>
      </c>
      <c r="F2396">
        <v>2</v>
      </c>
      <c r="G2396">
        <v>0</v>
      </c>
      <c r="H2396">
        <v>0</v>
      </c>
      <c r="I2396" s="15">
        <v>44990</v>
      </c>
      <c r="J2396" s="11">
        <v>44990</v>
      </c>
      <c r="K2396">
        <v>6</v>
      </c>
      <c r="L2396" t="s">
        <v>274</v>
      </c>
      <c r="M2396" t="s">
        <v>39</v>
      </c>
      <c r="N2396" t="s">
        <v>17</v>
      </c>
      <c r="O2396">
        <v>30584</v>
      </c>
      <c r="P2396" t="s">
        <v>22</v>
      </c>
      <c r="Q2396">
        <v>1378</v>
      </c>
      <c r="R2396" s="16">
        <f>delivered_orders_table[[#This Row],[price]]*delivered_orders_table[[#This Row],[quantity]]</f>
        <v>30584</v>
      </c>
      <c r="V2396">
        <v>18112</v>
      </c>
    </row>
    <row r="2397" spans="1:22" x14ac:dyDescent="0.3">
      <c r="A2397">
        <v>30688754</v>
      </c>
      <c r="B2397">
        <v>876646</v>
      </c>
      <c r="C2397">
        <v>596737</v>
      </c>
      <c r="D2397">
        <v>18690</v>
      </c>
      <c r="E2397">
        <v>14603</v>
      </c>
      <c r="F2397">
        <v>4</v>
      </c>
      <c r="G2397">
        <v>0</v>
      </c>
      <c r="H2397">
        <v>0</v>
      </c>
      <c r="I2397" s="15">
        <v>44993</v>
      </c>
      <c r="J2397" s="11">
        <v>44993</v>
      </c>
      <c r="K2397">
        <v>2</v>
      </c>
      <c r="L2397" t="s">
        <v>229</v>
      </c>
      <c r="M2397" t="s">
        <v>39</v>
      </c>
      <c r="N2397" t="s">
        <v>15</v>
      </c>
      <c r="O2397">
        <v>74760</v>
      </c>
      <c r="P2397" t="s">
        <v>20</v>
      </c>
      <c r="Q2397">
        <v>16348</v>
      </c>
      <c r="R2397" s="16">
        <f>delivered_orders_table[[#This Row],[price]]*delivered_orders_table[[#This Row],[quantity]]</f>
        <v>74760</v>
      </c>
      <c r="V2397">
        <v>10547</v>
      </c>
    </row>
    <row r="2398" spans="1:22" hidden="1" x14ac:dyDescent="0.3">
      <c r="A2398">
        <v>90111922</v>
      </c>
      <c r="B2398">
        <v>126225</v>
      </c>
      <c r="C2398">
        <v>888049</v>
      </c>
      <c r="D2398">
        <v>6210</v>
      </c>
      <c r="E2398">
        <v>4833</v>
      </c>
      <c r="F2398">
        <v>2</v>
      </c>
      <c r="G2398">
        <v>1242</v>
      </c>
      <c r="H2398">
        <v>10</v>
      </c>
      <c r="I2398" s="15">
        <v>44994</v>
      </c>
      <c r="J2398" s="11">
        <v>44994</v>
      </c>
      <c r="K2398">
        <v>7</v>
      </c>
      <c r="L2398" t="s">
        <v>394</v>
      </c>
      <c r="M2398" t="s">
        <v>39</v>
      </c>
      <c r="N2398" t="s">
        <v>17</v>
      </c>
      <c r="O2398">
        <v>11178</v>
      </c>
      <c r="P2398" t="s">
        <v>20</v>
      </c>
      <c r="Q2398">
        <v>1512</v>
      </c>
      <c r="R2398" s="16">
        <f>delivered_orders_table[[#This Row],[price]]*delivered_orders_table[[#This Row],[quantity]]</f>
        <v>12420</v>
      </c>
      <c r="V2398">
        <v>36112</v>
      </c>
    </row>
    <row r="2399" spans="1:22" hidden="1" x14ac:dyDescent="0.3">
      <c r="A2399">
        <v>38147161</v>
      </c>
      <c r="B2399">
        <v>126225</v>
      </c>
      <c r="C2399">
        <v>699284</v>
      </c>
      <c r="D2399">
        <v>1200</v>
      </c>
      <c r="E2399">
        <v>4833</v>
      </c>
      <c r="F2399">
        <v>2</v>
      </c>
      <c r="G2399">
        <v>0</v>
      </c>
      <c r="H2399">
        <v>0</v>
      </c>
      <c r="I2399" s="15">
        <v>44991</v>
      </c>
      <c r="J2399" s="11">
        <v>44991</v>
      </c>
      <c r="K2399">
        <v>6</v>
      </c>
      <c r="L2399" t="s">
        <v>275</v>
      </c>
      <c r="M2399" t="s">
        <v>39</v>
      </c>
      <c r="N2399" t="s">
        <v>16</v>
      </c>
      <c r="O2399">
        <v>2400</v>
      </c>
      <c r="P2399" t="s">
        <v>21</v>
      </c>
      <c r="Q2399">
        <v>-7266</v>
      </c>
      <c r="R2399" s="16">
        <f>delivered_orders_table[[#This Row],[price]]*delivered_orders_table[[#This Row],[quantity]]</f>
        <v>2400</v>
      </c>
      <c r="V2399">
        <v>10375</v>
      </c>
    </row>
    <row r="2400" spans="1:22" hidden="1" x14ac:dyDescent="0.3">
      <c r="A2400">
        <v>93625419</v>
      </c>
      <c r="B2400">
        <v>126225</v>
      </c>
      <c r="C2400">
        <v>390719</v>
      </c>
      <c r="D2400">
        <v>5543</v>
      </c>
      <c r="E2400">
        <v>4833</v>
      </c>
      <c r="F2400">
        <v>1</v>
      </c>
      <c r="G2400">
        <v>0</v>
      </c>
      <c r="H2400">
        <v>0</v>
      </c>
      <c r="I2400" s="15">
        <v>45006</v>
      </c>
      <c r="J2400" s="11">
        <v>45006</v>
      </c>
      <c r="K2400">
        <v>5</v>
      </c>
      <c r="L2400" t="s">
        <v>260</v>
      </c>
      <c r="M2400" t="s">
        <v>39</v>
      </c>
      <c r="N2400" t="s">
        <v>16</v>
      </c>
      <c r="O2400">
        <v>5543</v>
      </c>
      <c r="P2400" t="s">
        <v>21</v>
      </c>
      <c r="Q2400">
        <v>710</v>
      </c>
      <c r="R2400" s="16">
        <f>delivered_orders_table[[#This Row],[price]]*delivered_orders_table[[#This Row],[quantity]]</f>
        <v>5543</v>
      </c>
      <c r="V2400">
        <v>58257</v>
      </c>
    </row>
    <row r="2401" spans="1:22" hidden="1" x14ac:dyDescent="0.3">
      <c r="A2401">
        <v>84673939</v>
      </c>
      <c r="B2401">
        <v>126225</v>
      </c>
      <c r="C2401">
        <v>960397</v>
      </c>
      <c r="D2401">
        <v>13840</v>
      </c>
      <c r="E2401">
        <v>4833</v>
      </c>
      <c r="F2401">
        <v>2</v>
      </c>
      <c r="G2401">
        <v>1384</v>
      </c>
      <c r="H2401">
        <v>5</v>
      </c>
      <c r="I2401" s="15">
        <v>44988</v>
      </c>
      <c r="J2401" s="11">
        <v>44988</v>
      </c>
      <c r="K2401">
        <v>5</v>
      </c>
      <c r="L2401" t="s">
        <v>413</v>
      </c>
      <c r="M2401" t="s">
        <v>39</v>
      </c>
      <c r="N2401" t="s">
        <v>15</v>
      </c>
      <c r="O2401">
        <v>26296</v>
      </c>
      <c r="P2401" t="s">
        <v>20</v>
      </c>
      <c r="Q2401">
        <v>16630</v>
      </c>
      <c r="R2401" s="16">
        <f>delivered_orders_table[[#This Row],[price]]*delivered_orders_table[[#This Row],[quantity]]</f>
        <v>27680</v>
      </c>
      <c r="V2401">
        <v>22200</v>
      </c>
    </row>
    <row r="2402" spans="1:22" hidden="1" x14ac:dyDescent="0.3">
      <c r="A2402">
        <v>15412975</v>
      </c>
      <c r="B2402">
        <v>126225</v>
      </c>
      <c r="C2402">
        <v>440341</v>
      </c>
      <c r="D2402">
        <v>10236</v>
      </c>
      <c r="E2402">
        <v>4833</v>
      </c>
      <c r="F2402">
        <v>1</v>
      </c>
      <c r="G2402">
        <v>0</v>
      </c>
      <c r="H2402">
        <v>0</v>
      </c>
      <c r="I2402" s="15">
        <v>44986</v>
      </c>
      <c r="J2402" s="11">
        <v>44986</v>
      </c>
      <c r="K2402">
        <v>3</v>
      </c>
      <c r="L2402" t="s">
        <v>412</v>
      </c>
      <c r="M2402" t="s">
        <v>39</v>
      </c>
      <c r="N2402" t="s">
        <v>15</v>
      </c>
      <c r="O2402">
        <v>10236</v>
      </c>
      <c r="P2402" t="s">
        <v>20</v>
      </c>
      <c r="Q2402">
        <v>5403</v>
      </c>
      <c r="R2402" s="16">
        <f>delivered_orders_table[[#This Row],[price]]*delivered_orders_table[[#This Row],[quantity]]</f>
        <v>10236</v>
      </c>
      <c r="V2402">
        <v>42460</v>
      </c>
    </row>
    <row r="2403" spans="1:22" hidden="1" x14ac:dyDescent="0.3">
      <c r="A2403">
        <v>68382413</v>
      </c>
      <c r="B2403">
        <v>126225</v>
      </c>
      <c r="C2403">
        <v>271950</v>
      </c>
      <c r="D2403">
        <v>13064</v>
      </c>
      <c r="E2403">
        <v>4833</v>
      </c>
      <c r="F2403">
        <v>1</v>
      </c>
      <c r="G2403">
        <v>2612.8000000000002</v>
      </c>
      <c r="H2403">
        <v>20</v>
      </c>
      <c r="I2403" s="15">
        <v>44985</v>
      </c>
      <c r="J2403" s="11">
        <v>44985</v>
      </c>
      <c r="K2403">
        <v>2</v>
      </c>
      <c r="L2403" t="s">
        <v>270</v>
      </c>
      <c r="M2403" t="s">
        <v>39</v>
      </c>
      <c r="N2403" t="s">
        <v>17</v>
      </c>
      <c r="O2403">
        <v>10451.200000000001</v>
      </c>
      <c r="P2403" t="s">
        <v>22</v>
      </c>
      <c r="Q2403">
        <v>5618.2</v>
      </c>
      <c r="R2403" s="16">
        <f>delivered_orders_table[[#This Row],[price]]*delivered_orders_table[[#This Row],[quantity]]</f>
        <v>13064</v>
      </c>
      <c r="V2403">
        <v>15409</v>
      </c>
    </row>
    <row r="2404" spans="1:22" hidden="1" x14ac:dyDescent="0.3">
      <c r="A2404">
        <v>91907952</v>
      </c>
      <c r="B2404">
        <v>126225</v>
      </c>
      <c r="C2404">
        <v>886341</v>
      </c>
      <c r="D2404">
        <v>17720</v>
      </c>
      <c r="E2404">
        <v>4833</v>
      </c>
      <c r="F2404">
        <v>1</v>
      </c>
      <c r="G2404">
        <v>2658</v>
      </c>
      <c r="H2404">
        <v>15</v>
      </c>
      <c r="I2404" s="15">
        <v>44981</v>
      </c>
      <c r="J2404" s="11">
        <v>44981</v>
      </c>
      <c r="K2404">
        <v>6</v>
      </c>
      <c r="L2404" t="s">
        <v>270</v>
      </c>
      <c r="M2404" t="s">
        <v>39</v>
      </c>
      <c r="N2404" t="s">
        <v>15</v>
      </c>
      <c r="O2404">
        <v>15062</v>
      </c>
      <c r="P2404" t="s">
        <v>21</v>
      </c>
      <c r="Q2404">
        <v>10229</v>
      </c>
      <c r="R2404" s="16">
        <f>delivered_orders_table[[#This Row],[price]]*delivered_orders_table[[#This Row],[quantity]]</f>
        <v>17720</v>
      </c>
      <c r="V2404">
        <v>6556</v>
      </c>
    </row>
    <row r="2405" spans="1:22" hidden="1" x14ac:dyDescent="0.3">
      <c r="A2405">
        <v>98504955</v>
      </c>
      <c r="B2405">
        <v>246316</v>
      </c>
      <c r="C2405">
        <v>765482</v>
      </c>
      <c r="D2405">
        <v>7808</v>
      </c>
      <c r="E2405">
        <v>13689</v>
      </c>
      <c r="F2405">
        <v>1</v>
      </c>
      <c r="G2405">
        <v>0</v>
      </c>
      <c r="H2405">
        <v>0</v>
      </c>
      <c r="I2405" s="15">
        <v>44985</v>
      </c>
      <c r="J2405" s="11">
        <v>44985</v>
      </c>
      <c r="K2405">
        <v>5</v>
      </c>
      <c r="L2405" t="s">
        <v>228</v>
      </c>
      <c r="M2405" t="s">
        <v>39</v>
      </c>
      <c r="N2405" t="s">
        <v>15</v>
      </c>
      <c r="O2405">
        <v>7808</v>
      </c>
      <c r="P2405" t="s">
        <v>21</v>
      </c>
      <c r="Q2405">
        <v>-5881</v>
      </c>
      <c r="R2405" s="16">
        <f>delivered_orders_table[[#This Row],[price]]*delivered_orders_table[[#This Row],[quantity]]</f>
        <v>7808</v>
      </c>
      <c r="V2405">
        <v>14200</v>
      </c>
    </row>
    <row r="2406" spans="1:22" hidden="1" x14ac:dyDescent="0.3">
      <c r="A2406">
        <v>79834723</v>
      </c>
      <c r="B2406">
        <v>246316</v>
      </c>
      <c r="C2406">
        <v>633672</v>
      </c>
      <c r="D2406">
        <v>13847</v>
      </c>
      <c r="E2406">
        <v>13689</v>
      </c>
      <c r="F2406">
        <v>2</v>
      </c>
      <c r="G2406">
        <v>2769.4</v>
      </c>
      <c r="H2406">
        <v>10</v>
      </c>
      <c r="I2406" s="15">
        <v>44980</v>
      </c>
      <c r="J2406" s="11">
        <v>44980</v>
      </c>
      <c r="K2406">
        <v>6</v>
      </c>
      <c r="L2406" t="s">
        <v>527</v>
      </c>
      <c r="M2406" t="s">
        <v>39</v>
      </c>
      <c r="N2406" t="s">
        <v>16</v>
      </c>
      <c r="O2406">
        <v>24924.6</v>
      </c>
      <c r="P2406" t="s">
        <v>21</v>
      </c>
      <c r="Q2406">
        <v>-2453.4</v>
      </c>
      <c r="R2406" s="16">
        <f>delivered_orders_table[[#This Row],[price]]*delivered_orders_table[[#This Row],[quantity]]</f>
        <v>27694</v>
      </c>
      <c r="V2406">
        <v>7126</v>
      </c>
    </row>
    <row r="2407" spans="1:22" hidden="1" x14ac:dyDescent="0.3">
      <c r="A2407">
        <v>10632635</v>
      </c>
      <c r="B2407">
        <v>246316</v>
      </c>
      <c r="C2407">
        <v>579867</v>
      </c>
      <c r="D2407">
        <v>4095</v>
      </c>
      <c r="E2407">
        <v>13689</v>
      </c>
      <c r="F2407">
        <v>2</v>
      </c>
      <c r="G2407">
        <v>0</v>
      </c>
      <c r="H2407">
        <v>0</v>
      </c>
      <c r="I2407" s="15">
        <v>44983</v>
      </c>
      <c r="J2407" s="11">
        <v>44983</v>
      </c>
      <c r="K2407">
        <v>4</v>
      </c>
      <c r="L2407" t="s">
        <v>270</v>
      </c>
      <c r="M2407" t="s">
        <v>39</v>
      </c>
      <c r="N2407" t="s">
        <v>15</v>
      </c>
      <c r="O2407">
        <v>8190</v>
      </c>
      <c r="P2407" t="s">
        <v>20</v>
      </c>
      <c r="Q2407">
        <v>-19188</v>
      </c>
      <c r="R2407" s="16">
        <f>delivered_orders_table[[#This Row],[price]]*delivered_orders_table[[#This Row],[quantity]]</f>
        <v>8190</v>
      </c>
      <c r="V2407">
        <v>31610</v>
      </c>
    </row>
    <row r="2408" spans="1:22" hidden="1" x14ac:dyDescent="0.3">
      <c r="A2408">
        <v>10241310</v>
      </c>
      <c r="B2408">
        <v>246316</v>
      </c>
      <c r="C2408">
        <v>375018</v>
      </c>
      <c r="D2408">
        <v>10938</v>
      </c>
      <c r="E2408">
        <v>13689</v>
      </c>
      <c r="F2408">
        <v>1</v>
      </c>
      <c r="G2408">
        <v>1640.7</v>
      </c>
      <c r="H2408">
        <v>15</v>
      </c>
      <c r="I2408" s="15">
        <v>44995</v>
      </c>
      <c r="J2408" s="11">
        <v>44995</v>
      </c>
      <c r="K2408">
        <v>4</v>
      </c>
      <c r="L2408" t="s">
        <v>226</v>
      </c>
      <c r="M2408" t="s">
        <v>39</v>
      </c>
      <c r="N2408" t="s">
        <v>16</v>
      </c>
      <c r="O2408">
        <v>9297.2999999999993</v>
      </c>
      <c r="P2408" t="s">
        <v>22</v>
      </c>
      <c r="Q2408">
        <v>-4391.7</v>
      </c>
      <c r="R2408" s="16">
        <f>delivered_orders_table[[#This Row],[price]]*delivered_orders_table[[#This Row],[quantity]]</f>
        <v>10938</v>
      </c>
      <c r="V2408">
        <v>57951</v>
      </c>
    </row>
    <row r="2409" spans="1:22" hidden="1" x14ac:dyDescent="0.3">
      <c r="A2409">
        <v>89415412</v>
      </c>
      <c r="B2409">
        <v>246316</v>
      </c>
      <c r="C2409">
        <v>475617</v>
      </c>
      <c r="D2409">
        <v>2939</v>
      </c>
      <c r="E2409">
        <v>13689</v>
      </c>
      <c r="F2409">
        <v>2</v>
      </c>
      <c r="G2409">
        <v>0</v>
      </c>
      <c r="H2409">
        <v>0</v>
      </c>
      <c r="I2409" s="15">
        <v>44999</v>
      </c>
      <c r="J2409" s="11">
        <v>44999</v>
      </c>
      <c r="K2409">
        <v>7</v>
      </c>
      <c r="L2409" t="s">
        <v>549</v>
      </c>
      <c r="M2409" t="s">
        <v>39</v>
      </c>
      <c r="N2409" t="s">
        <v>16</v>
      </c>
      <c r="O2409">
        <v>5878</v>
      </c>
      <c r="P2409" t="s">
        <v>21</v>
      </c>
      <c r="Q2409">
        <v>-21500</v>
      </c>
      <c r="R2409" s="16">
        <f>delivered_orders_table[[#This Row],[price]]*delivered_orders_table[[#This Row],[quantity]]</f>
        <v>5878</v>
      </c>
      <c r="V2409">
        <v>19820</v>
      </c>
    </row>
    <row r="2410" spans="1:22" hidden="1" x14ac:dyDescent="0.3">
      <c r="A2410">
        <v>71095611</v>
      </c>
      <c r="B2410">
        <v>246316</v>
      </c>
      <c r="C2410">
        <v>889472</v>
      </c>
      <c r="D2410">
        <v>5749</v>
      </c>
      <c r="E2410">
        <v>13689</v>
      </c>
      <c r="F2410">
        <v>2</v>
      </c>
      <c r="G2410">
        <v>2299.6</v>
      </c>
      <c r="H2410">
        <v>20</v>
      </c>
      <c r="I2410" s="15">
        <v>45005</v>
      </c>
      <c r="J2410" s="11">
        <v>45005</v>
      </c>
      <c r="K2410">
        <v>4</v>
      </c>
      <c r="L2410" t="s">
        <v>230</v>
      </c>
      <c r="M2410" t="s">
        <v>39</v>
      </c>
      <c r="N2410" t="s">
        <v>16</v>
      </c>
      <c r="O2410">
        <v>9198.4</v>
      </c>
      <c r="P2410" t="s">
        <v>20</v>
      </c>
      <c r="Q2410">
        <v>-18179.599999999999</v>
      </c>
      <c r="R2410" s="16">
        <f>delivered_orders_table[[#This Row],[price]]*delivered_orders_table[[#This Row],[quantity]]</f>
        <v>11498</v>
      </c>
      <c r="V2410">
        <v>2913</v>
      </c>
    </row>
    <row r="2411" spans="1:22" hidden="1" x14ac:dyDescent="0.3">
      <c r="A2411">
        <v>27036337</v>
      </c>
      <c r="B2411">
        <v>246316</v>
      </c>
      <c r="C2411">
        <v>785766</v>
      </c>
      <c r="D2411">
        <v>11166</v>
      </c>
      <c r="E2411">
        <v>13689</v>
      </c>
      <c r="F2411">
        <v>1</v>
      </c>
      <c r="G2411">
        <v>0</v>
      </c>
      <c r="H2411">
        <v>0</v>
      </c>
      <c r="I2411" s="15">
        <v>45008</v>
      </c>
      <c r="J2411" s="11">
        <v>45008</v>
      </c>
      <c r="K2411">
        <v>5</v>
      </c>
      <c r="L2411" t="s">
        <v>466</v>
      </c>
      <c r="M2411" t="s">
        <v>39</v>
      </c>
      <c r="N2411" t="s">
        <v>16</v>
      </c>
      <c r="O2411">
        <v>11166</v>
      </c>
      <c r="P2411" t="s">
        <v>22</v>
      </c>
      <c r="Q2411">
        <v>-2523</v>
      </c>
      <c r="R2411" s="16">
        <f>delivered_orders_table[[#This Row],[price]]*delivered_orders_table[[#This Row],[quantity]]</f>
        <v>11166</v>
      </c>
      <c r="V2411">
        <v>7185</v>
      </c>
    </row>
    <row r="2412" spans="1:22" hidden="1" x14ac:dyDescent="0.3">
      <c r="A2412">
        <v>25328557</v>
      </c>
      <c r="B2412">
        <v>246316</v>
      </c>
      <c r="C2412">
        <v>994541</v>
      </c>
      <c r="D2412">
        <v>13667</v>
      </c>
      <c r="E2412">
        <v>13689</v>
      </c>
      <c r="F2412">
        <v>1</v>
      </c>
      <c r="G2412">
        <v>683.35</v>
      </c>
      <c r="H2412">
        <v>5</v>
      </c>
      <c r="I2412" s="15">
        <v>44988</v>
      </c>
      <c r="J2412" s="11">
        <v>44988</v>
      </c>
      <c r="K2412">
        <v>7</v>
      </c>
      <c r="L2412" t="s">
        <v>229</v>
      </c>
      <c r="M2412" t="s">
        <v>39</v>
      </c>
      <c r="N2412" t="s">
        <v>15</v>
      </c>
      <c r="O2412">
        <v>12983.65</v>
      </c>
      <c r="P2412" t="s">
        <v>20</v>
      </c>
      <c r="Q2412">
        <v>-705.35</v>
      </c>
      <c r="R2412" s="16">
        <f>delivered_orders_table[[#This Row],[price]]*delivered_orders_table[[#This Row],[quantity]]</f>
        <v>13667</v>
      </c>
      <c r="V2412">
        <v>17807</v>
      </c>
    </row>
    <row r="2413" spans="1:22" hidden="1" x14ac:dyDescent="0.3">
      <c r="A2413">
        <v>56150987</v>
      </c>
      <c r="B2413">
        <v>207473</v>
      </c>
      <c r="C2413">
        <v>310639</v>
      </c>
      <c r="D2413">
        <v>5188</v>
      </c>
      <c r="E2413">
        <v>7043</v>
      </c>
      <c r="F2413">
        <v>4</v>
      </c>
      <c r="G2413">
        <v>1037.5999999999999</v>
      </c>
      <c r="H2413">
        <v>5</v>
      </c>
      <c r="I2413" s="15">
        <v>44985</v>
      </c>
      <c r="J2413" s="11">
        <v>44985</v>
      </c>
      <c r="K2413">
        <v>6</v>
      </c>
      <c r="L2413" t="s">
        <v>421</v>
      </c>
      <c r="M2413" t="s">
        <v>39</v>
      </c>
      <c r="N2413" t="s">
        <v>17</v>
      </c>
      <c r="O2413">
        <v>19714.400000000001</v>
      </c>
      <c r="P2413" t="s">
        <v>23</v>
      </c>
      <c r="Q2413">
        <v>-8457.6</v>
      </c>
      <c r="R2413" s="16">
        <f>delivered_orders_table[[#This Row],[price]]*delivered_orders_table[[#This Row],[quantity]]</f>
        <v>20752</v>
      </c>
      <c r="V2413">
        <v>8518</v>
      </c>
    </row>
    <row r="2414" spans="1:22" hidden="1" x14ac:dyDescent="0.3">
      <c r="A2414">
        <v>62892750</v>
      </c>
      <c r="B2414">
        <v>207473</v>
      </c>
      <c r="C2414">
        <v>616332</v>
      </c>
      <c r="D2414">
        <v>7501</v>
      </c>
      <c r="E2414">
        <v>7043</v>
      </c>
      <c r="F2414">
        <v>1</v>
      </c>
      <c r="G2414">
        <v>0</v>
      </c>
      <c r="H2414">
        <v>0</v>
      </c>
      <c r="I2414" s="15">
        <v>45006</v>
      </c>
      <c r="J2414" s="11">
        <v>45006</v>
      </c>
      <c r="K2414">
        <v>6</v>
      </c>
      <c r="L2414" t="s">
        <v>130</v>
      </c>
      <c r="M2414" t="s">
        <v>39</v>
      </c>
      <c r="N2414" t="s">
        <v>15</v>
      </c>
      <c r="O2414">
        <v>7501</v>
      </c>
      <c r="P2414" t="s">
        <v>24</v>
      </c>
      <c r="Q2414">
        <v>458</v>
      </c>
      <c r="R2414" s="16">
        <f>delivered_orders_table[[#This Row],[price]]*delivered_orders_table[[#This Row],[quantity]]</f>
        <v>7501</v>
      </c>
      <c r="V2414">
        <v>7213</v>
      </c>
    </row>
    <row r="2415" spans="1:22" hidden="1" x14ac:dyDescent="0.3">
      <c r="A2415">
        <v>75514730</v>
      </c>
      <c r="B2415">
        <v>207473</v>
      </c>
      <c r="C2415">
        <v>833561</v>
      </c>
      <c r="D2415">
        <v>14023</v>
      </c>
      <c r="E2415">
        <v>7043</v>
      </c>
      <c r="F2415">
        <v>2</v>
      </c>
      <c r="G2415">
        <v>4206.8999999999996</v>
      </c>
      <c r="H2415">
        <v>15</v>
      </c>
      <c r="I2415" s="15">
        <v>45002</v>
      </c>
      <c r="J2415" s="11">
        <v>45002</v>
      </c>
      <c r="K2415">
        <v>7</v>
      </c>
      <c r="L2415" t="s">
        <v>230</v>
      </c>
      <c r="M2415" t="s">
        <v>39</v>
      </c>
      <c r="N2415" t="s">
        <v>15</v>
      </c>
      <c r="O2415">
        <v>23839.1</v>
      </c>
      <c r="P2415" t="s">
        <v>23</v>
      </c>
      <c r="Q2415">
        <v>9753.1</v>
      </c>
      <c r="R2415" s="16">
        <f>delivered_orders_table[[#This Row],[price]]*delivered_orders_table[[#This Row],[quantity]]</f>
        <v>28046</v>
      </c>
      <c r="V2415">
        <v>1691</v>
      </c>
    </row>
    <row r="2416" spans="1:22" hidden="1" x14ac:dyDescent="0.3">
      <c r="A2416">
        <v>50060760</v>
      </c>
      <c r="B2416">
        <v>207473</v>
      </c>
      <c r="C2416">
        <v>969933</v>
      </c>
      <c r="D2416">
        <v>5972</v>
      </c>
      <c r="E2416">
        <v>7043</v>
      </c>
      <c r="F2416">
        <v>4</v>
      </c>
      <c r="G2416">
        <v>0</v>
      </c>
      <c r="H2416">
        <v>0</v>
      </c>
      <c r="I2416" s="15">
        <v>44987</v>
      </c>
      <c r="J2416" s="11">
        <v>44987</v>
      </c>
      <c r="K2416">
        <v>2</v>
      </c>
      <c r="L2416" t="s">
        <v>412</v>
      </c>
      <c r="M2416" t="s">
        <v>39</v>
      </c>
      <c r="N2416" t="s">
        <v>15</v>
      </c>
      <c r="O2416">
        <v>23888</v>
      </c>
      <c r="P2416" t="s">
        <v>21</v>
      </c>
      <c r="Q2416">
        <v>-4284</v>
      </c>
      <c r="R2416" s="16">
        <f>delivered_orders_table[[#This Row],[price]]*delivered_orders_table[[#This Row],[quantity]]</f>
        <v>23888</v>
      </c>
      <c r="V2416">
        <v>3069</v>
      </c>
    </row>
    <row r="2417" spans="1:22" hidden="1" x14ac:dyDescent="0.3">
      <c r="A2417">
        <v>78891441</v>
      </c>
      <c r="B2417">
        <v>207473</v>
      </c>
      <c r="C2417">
        <v>594900</v>
      </c>
      <c r="D2417">
        <v>2518</v>
      </c>
      <c r="E2417">
        <v>7043</v>
      </c>
      <c r="F2417">
        <v>3</v>
      </c>
      <c r="G2417">
        <v>1133.0999999999999</v>
      </c>
      <c r="H2417">
        <v>15</v>
      </c>
      <c r="I2417" s="15">
        <v>45008</v>
      </c>
      <c r="J2417" s="11">
        <v>45008</v>
      </c>
      <c r="K2417">
        <v>4</v>
      </c>
      <c r="L2417" t="s">
        <v>130</v>
      </c>
      <c r="M2417" t="s">
        <v>39</v>
      </c>
      <c r="N2417" t="s">
        <v>17</v>
      </c>
      <c r="O2417">
        <v>6420.9</v>
      </c>
      <c r="P2417" t="s">
        <v>21</v>
      </c>
      <c r="Q2417">
        <v>-14708.1</v>
      </c>
      <c r="R2417" s="16">
        <f>delivered_orders_table[[#This Row],[price]]*delivered_orders_table[[#This Row],[quantity]]</f>
        <v>7554</v>
      </c>
      <c r="V2417">
        <v>30538</v>
      </c>
    </row>
    <row r="2418" spans="1:22" hidden="1" x14ac:dyDescent="0.3">
      <c r="A2418">
        <v>88911183</v>
      </c>
      <c r="B2418">
        <v>207473</v>
      </c>
      <c r="C2418">
        <v>982401</v>
      </c>
      <c r="D2418">
        <v>11394</v>
      </c>
      <c r="E2418">
        <v>7043</v>
      </c>
      <c r="F2418">
        <v>2</v>
      </c>
      <c r="G2418">
        <v>0</v>
      </c>
      <c r="H2418">
        <v>0</v>
      </c>
      <c r="I2418" s="15">
        <v>45000</v>
      </c>
      <c r="J2418" s="11">
        <v>45000</v>
      </c>
      <c r="K2418">
        <v>5</v>
      </c>
      <c r="L2418" t="s">
        <v>129</v>
      </c>
      <c r="M2418" t="s">
        <v>39</v>
      </c>
      <c r="N2418" t="s">
        <v>16</v>
      </c>
      <c r="O2418">
        <v>22788</v>
      </c>
      <c r="P2418" t="s">
        <v>20</v>
      </c>
      <c r="Q2418">
        <v>8702</v>
      </c>
      <c r="R2418" s="16">
        <f>delivered_orders_table[[#This Row],[price]]*delivered_orders_table[[#This Row],[quantity]]</f>
        <v>22788</v>
      </c>
      <c r="V2418">
        <v>14518</v>
      </c>
    </row>
    <row r="2419" spans="1:22" hidden="1" x14ac:dyDescent="0.3">
      <c r="A2419">
        <v>96804457</v>
      </c>
      <c r="B2419">
        <v>207473</v>
      </c>
      <c r="C2419">
        <v>880956</v>
      </c>
      <c r="D2419">
        <v>18572</v>
      </c>
      <c r="E2419">
        <v>7043</v>
      </c>
      <c r="F2419">
        <v>4</v>
      </c>
      <c r="G2419">
        <v>0</v>
      </c>
      <c r="H2419">
        <v>0</v>
      </c>
      <c r="I2419" s="15">
        <v>44995</v>
      </c>
      <c r="J2419" s="11">
        <v>44995</v>
      </c>
      <c r="K2419">
        <v>5</v>
      </c>
      <c r="L2419" t="s">
        <v>454</v>
      </c>
      <c r="M2419" t="s">
        <v>39</v>
      </c>
      <c r="N2419" t="s">
        <v>16</v>
      </c>
      <c r="O2419">
        <v>74288</v>
      </c>
      <c r="P2419" t="s">
        <v>21</v>
      </c>
      <c r="Q2419">
        <v>46116</v>
      </c>
      <c r="R2419" s="16">
        <f>delivered_orders_table[[#This Row],[price]]*delivered_orders_table[[#This Row],[quantity]]</f>
        <v>74288</v>
      </c>
      <c r="V2419">
        <v>15092</v>
      </c>
    </row>
    <row r="2420" spans="1:22" hidden="1" x14ac:dyDescent="0.3">
      <c r="A2420">
        <v>69890694</v>
      </c>
      <c r="B2420">
        <v>216739</v>
      </c>
      <c r="C2420">
        <v>977407</v>
      </c>
      <c r="D2420">
        <v>1363</v>
      </c>
      <c r="E2420">
        <v>3047</v>
      </c>
      <c r="F2420">
        <v>3</v>
      </c>
      <c r="G2420">
        <v>204.45</v>
      </c>
      <c r="H2420">
        <v>5</v>
      </c>
      <c r="I2420" s="15">
        <v>45013</v>
      </c>
      <c r="J2420" s="11">
        <v>45013</v>
      </c>
      <c r="K2420">
        <v>3</v>
      </c>
      <c r="L2420" t="s">
        <v>127</v>
      </c>
      <c r="M2420" t="s">
        <v>39</v>
      </c>
      <c r="N2420" t="s">
        <v>15</v>
      </c>
      <c r="O2420">
        <v>3884.55</v>
      </c>
      <c r="P2420" t="s">
        <v>21</v>
      </c>
      <c r="Q2420">
        <v>-5256.45</v>
      </c>
      <c r="R2420" s="16">
        <f>delivered_orders_table[[#This Row],[price]]*delivered_orders_table[[#This Row],[quantity]]</f>
        <v>4089</v>
      </c>
      <c r="V2420">
        <v>33844</v>
      </c>
    </row>
    <row r="2421" spans="1:22" hidden="1" x14ac:dyDescent="0.3">
      <c r="A2421">
        <v>23484199</v>
      </c>
      <c r="B2421">
        <v>216739</v>
      </c>
      <c r="C2421">
        <v>297527</v>
      </c>
      <c r="D2421">
        <v>5749</v>
      </c>
      <c r="E2421">
        <v>3047</v>
      </c>
      <c r="F2421">
        <v>1</v>
      </c>
      <c r="G2421">
        <v>0</v>
      </c>
      <c r="H2421">
        <v>0</v>
      </c>
      <c r="I2421" s="15">
        <v>44998</v>
      </c>
      <c r="J2421" s="11">
        <v>44998</v>
      </c>
      <c r="K2421">
        <v>5</v>
      </c>
      <c r="L2421" t="s">
        <v>338</v>
      </c>
      <c r="M2421" t="s">
        <v>39</v>
      </c>
      <c r="N2421" t="s">
        <v>15</v>
      </c>
      <c r="O2421">
        <v>5749</v>
      </c>
      <c r="P2421" t="s">
        <v>23</v>
      </c>
      <c r="Q2421">
        <v>2702</v>
      </c>
      <c r="R2421" s="16">
        <f>delivered_orders_table[[#This Row],[price]]*delivered_orders_table[[#This Row],[quantity]]</f>
        <v>5749</v>
      </c>
      <c r="V2421">
        <v>13536</v>
      </c>
    </row>
    <row r="2422" spans="1:22" hidden="1" x14ac:dyDescent="0.3">
      <c r="A2422">
        <v>22775337</v>
      </c>
      <c r="B2422">
        <v>216739</v>
      </c>
      <c r="C2422">
        <v>352928</v>
      </c>
      <c r="D2422">
        <v>14467</v>
      </c>
      <c r="E2422">
        <v>3047</v>
      </c>
      <c r="F2422">
        <v>1</v>
      </c>
      <c r="G2422">
        <v>2893.4</v>
      </c>
      <c r="H2422">
        <v>20</v>
      </c>
      <c r="I2422" s="15">
        <v>45001</v>
      </c>
      <c r="J2422" s="11">
        <v>45001</v>
      </c>
      <c r="K2422">
        <v>7</v>
      </c>
      <c r="L2422" t="s">
        <v>259</v>
      </c>
      <c r="M2422" t="s">
        <v>39</v>
      </c>
      <c r="N2422" t="s">
        <v>15</v>
      </c>
      <c r="O2422">
        <v>11573.6</v>
      </c>
      <c r="P2422" t="s">
        <v>20</v>
      </c>
      <c r="Q2422">
        <v>8526.6</v>
      </c>
      <c r="R2422" s="16">
        <f>delivered_orders_table[[#This Row],[price]]*delivered_orders_table[[#This Row],[quantity]]</f>
        <v>14467</v>
      </c>
      <c r="V2422">
        <v>5779</v>
      </c>
    </row>
    <row r="2423" spans="1:22" hidden="1" x14ac:dyDescent="0.3">
      <c r="A2423">
        <v>83782999</v>
      </c>
      <c r="B2423">
        <v>216739</v>
      </c>
      <c r="C2423">
        <v>366316</v>
      </c>
      <c r="D2423">
        <v>9309</v>
      </c>
      <c r="E2423">
        <v>3047</v>
      </c>
      <c r="F2423">
        <v>1</v>
      </c>
      <c r="G2423">
        <v>0</v>
      </c>
      <c r="H2423">
        <v>0</v>
      </c>
      <c r="I2423" s="15">
        <v>45008</v>
      </c>
      <c r="J2423" s="11">
        <v>45008</v>
      </c>
      <c r="K2423">
        <v>1</v>
      </c>
      <c r="L2423" t="s">
        <v>230</v>
      </c>
      <c r="M2423" t="s">
        <v>39</v>
      </c>
      <c r="N2423" t="s">
        <v>18</v>
      </c>
      <c r="O2423">
        <v>9309</v>
      </c>
      <c r="P2423" t="s">
        <v>22</v>
      </c>
      <c r="Q2423">
        <v>6262</v>
      </c>
      <c r="R2423" s="16">
        <f>delivered_orders_table[[#This Row],[price]]*delivered_orders_table[[#This Row],[quantity]]</f>
        <v>9309</v>
      </c>
      <c r="V2423">
        <v>15033</v>
      </c>
    </row>
    <row r="2424" spans="1:22" hidden="1" x14ac:dyDescent="0.3">
      <c r="A2424">
        <v>53739710</v>
      </c>
      <c r="B2424">
        <v>216739</v>
      </c>
      <c r="C2424">
        <v>409365</v>
      </c>
      <c r="D2424">
        <v>12421</v>
      </c>
      <c r="E2424">
        <v>3047</v>
      </c>
      <c r="F2424">
        <v>1</v>
      </c>
      <c r="G2424">
        <v>1242.0999999999999</v>
      </c>
      <c r="H2424">
        <v>10</v>
      </c>
      <c r="I2424" s="15">
        <v>45005</v>
      </c>
      <c r="J2424" s="11">
        <v>45005</v>
      </c>
      <c r="K2424">
        <v>2</v>
      </c>
      <c r="L2424" t="s">
        <v>455</v>
      </c>
      <c r="M2424" t="s">
        <v>39</v>
      </c>
      <c r="N2424" t="s">
        <v>16</v>
      </c>
      <c r="O2424">
        <v>11178.9</v>
      </c>
      <c r="P2424" t="s">
        <v>23</v>
      </c>
      <c r="Q2424">
        <v>8131.9</v>
      </c>
      <c r="R2424" s="16">
        <f>delivered_orders_table[[#This Row],[price]]*delivered_orders_table[[#This Row],[quantity]]</f>
        <v>12421</v>
      </c>
      <c r="V2424">
        <v>17073</v>
      </c>
    </row>
    <row r="2425" spans="1:22" hidden="1" x14ac:dyDescent="0.3">
      <c r="A2425">
        <v>93150000</v>
      </c>
      <c r="B2425">
        <v>671858</v>
      </c>
      <c r="C2425">
        <v>880663</v>
      </c>
      <c r="D2425">
        <v>18063</v>
      </c>
      <c r="E2425">
        <v>5308</v>
      </c>
      <c r="F2425">
        <v>1</v>
      </c>
      <c r="G2425">
        <v>0</v>
      </c>
      <c r="H2425">
        <v>0</v>
      </c>
      <c r="I2425" s="15">
        <v>44990</v>
      </c>
      <c r="J2425" s="11">
        <v>44990</v>
      </c>
      <c r="K2425">
        <v>1</v>
      </c>
      <c r="L2425" t="s">
        <v>421</v>
      </c>
      <c r="M2425" t="s">
        <v>39</v>
      </c>
      <c r="N2425" t="s">
        <v>15</v>
      </c>
      <c r="O2425">
        <v>18063</v>
      </c>
      <c r="P2425" t="s">
        <v>23</v>
      </c>
      <c r="Q2425">
        <v>12755</v>
      </c>
      <c r="R2425" s="16">
        <f>delivered_orders_table[[#This Row],[price]]*delivered_orders_table[[#This Row],[quantity]]</f>
        <v>18063</v>
      </c>
      <c r="V2425">
        <v>9778</v>
      </c>
    </row>
    <row r="2426" spans="1:22" hidden="1" x14ac:dyDescent="0.3">
      <c r="A2426">
        <v>19041276</v>
      </c>
      <c r="B2426">
        <v>671858</v>
      </c>
      <c r="C2426">
        <v>210195</v>
      </c>
      <c r="D2426">
        <v>2404</v>
      </c>
      <c r="E2426">
        <v>5308</v>
      </c>
      <c r="F2426">
        <v>1</v>
      </c>
      <c r="G2426">
        <v>0</v>
      </c>
      <c r="H2426">
        <v>0</v>
      </c>
      <c r="I2426" s="15">
        <v>44998</v>
      </c>
      <c r="J2426" s="11">
        <v>44998</v>
      </c>
      <c r="K2426">
        <v>2</v>
      </c>
      <c r="L2426" t="s">
        <v>454</v>
      </c>
      <c r="M2426" t="s">
        <v>39</v>
      </c>
      <c r="N2426" t="s">
        <v>18</v>
      </c>
      <c r="O2426">
        <v>2404</v>
      </c>
      <c r="P2426" t="s">
        <v>23</v>
      </c>
      <c r="Q2426">
        <v>-2904</v>
      </c>
      <c r="R2426" s="16">
        <f>delivered_orders_table[[#This Row],[price]]*delivered_orders_table[[#This Row],[quantity]]</f>
        <v>2404</v>
      </c>
      <c r="V2426">
        <v>38964</v>
      </c>
    </row>
    <row r="2427" spans="1:22" hidden="1" x14ac:dyDescent="0.3">
      <c r="A2427">
        <v>64284094</v>
      </c>
      <c r="B2427">
        <v>671858</v>
      </c>
      <c r="C2427">
        <v>802427</v>
      </c>
      <c r="D2427">
        <v>2413</v>
      </c>
      <c r="E2427">
        <v>5308</v>
      </c>
      <c r="F2427">
        <v>1</v>
      </c>
      <c r="G2427">
        <v>0</v>
      </c>
      <c r="H2427">
        <v>0</v>
      </c>
      <c r="I2427" s="15">
        <v>45009</v>
      </c>
      <c r="J2427" s="11">
        <v>45009</v>
      </c>
      <c r="K2427">
        <v>7</v>
      </c>
      <c r="L2427" t="s">
        <v>127</v>
      </c>
      <c r="M2427" t="s">
        <v>39</v>
      </c>
      <c r="N2427" t="s">
        <v>17</v>
      </c>
      <c r="O2427">
        <v>2413</v>
      </c>
      <c r="P2427" t="s">
        <v>23</v>
      </c>
      <c r="Q2427">
        <v>-2895</v>
      </c>
      <c r="R2427" s="16">
        <f>delivered_orders_table[[#This Row],[price]]*delivered_orders_table[[#This Row],[quantity]]</f>
        <v>2413</v>
      </c>
      <c r="V2427">
        <v>4375</v>
      </c>
    </row>
    <row r="2428" spans="1:22" hidden="1" x14ac:dyDescent="0.3">
      <c r="A2428">
        <v>19099261</v>
      </c>
      <c r="B2428">
        <v>671858</v>
      </c>
      <c r="C2428">
        <v>340386</v>
      </c>
      <c r="D2428">
        <v>6948</v>
      </c>
      <c r="E2428">
        <v>5308</v>
      </c>
      <c r="F2428">
        <v>1</v>
      </c>
      <c r="G2428">
        <v>1042.2</v>
      </c>
      <c r="H2428">
        <v>15</v>
      </c>
      <c r="I2428" s="15">
        <v>45009</v>
      </c>
      <c r="J2428" s="11">
        <v>45009</v>
      </c>
      <c r="K2428">
        <v>5</v>
      </c>
      <c r="L2428" t="s">
        <v>231</v>
      </c>
      <c r="M2428" t="s">
        <v>39</v>
      </c>
      <c r="N2428" t="s">
        <v>17</v>
      </c>
      <c r="O2428">
        <v>5905.8</v>
      </c>
      <c r="P2428" t="s">
        <v>21</v>
      </c>
      <c r="Q2428">
        <v>597.79999999999995</v>
      </c>
      <c r="R2428" s="16">
        <f>delivered_orders_table[[#This Row],[price]]*delivered_orders_table[[#This Row],[quantity]]</f>
        <v>6948</v>
      </c>
      <c r="V2428">
        <v>28371</v>
      </c>
    </row>
    <row r="2429" spans="1:22" hidden="1" x14ac:dyDescent="0.3">
      <c r="A2429">
        <v>41119124</v>
      </c>
      <c r="B2429">
        <v>671858</v>
      </c>
      <c r="C2429">
        <v>565227</v>
      </c>
      <c r="D2429">
        <v>12447</v>
      </c>
      <c r="E2429">
        <v>5308</v>
      </c>
      <c r="F2429">
        <v>2</v>
      </c>
      <c r="G2429">
        <v>0</v>
      </c>
      <c r="H2429">
        <v>0</v>
      </c>
      <c r="I2429" s="15">
        <v>44999</v>
      </c>
      <c r="J2429" s="11">
        <v>44999</v>
      </c>
      <c r="K2429">
        <v>2</v>
      </c>
      <c r="L2429" t="s">
        <v>394</v>
      </c>
      <c r="M2429" t="s">
        <v>39</v>
      </c>
      <c r="N2429" t="s">
        <v>15</v>
      </c>
      <c r="O2429">
        <v>24894</v>
      </c>
      <c r="P2429" t="s">
        <v>22</v>
      </c>
      <c r="Q2429">
        <v>14278</v>
      </c>
      <c r="R2429" s="16">
        <f>delivered_orders_table[[#This Row],[price]]*delivered_orders_table[[#This Row],[quantity]]</f>
        <v>24894</v>
      </c>
      <c r="V2429">
        <v>15230</v>
      </c>
    </row>
    <row r="2430" spans="1:22" hidden="1" x14ac:dyDescent="0.3">
      <c r="A2430">
        <v>75211190</v>
      </c>
      <c r="B2430">
        <v>770487</v>
      </c>
      <c r="C2430">
        <v>526711</v>
      </c>
      <c r="D2430">
        <v>13280</v>
      </c>
      <c r="E2430">
        <v>7859</v>
      </c>
      <c r="F2430">
        <v>2</v>
      </c>
      <c r="G2430">
        <v>0</v>
      </c>
      <c r="H2430">
        <v>0</v>
      </c>
      <c r="I2430" s="15">
        <v>45000</v>
      </c>
      <c r="J2430" s="11">
        <v>45000</v>
      </c>
      <c r="K2430">
        <v>3</v>
      </c>
      <c r="L2430" t="s">
        <v>338</v>
      </c>
      <c r="M2430" t="s">
        <v>39</v>
      </c>
      <c r="N2430" t="s">
        <v>15</v>
      </c>
      <c r="O2430">
        <v>26560</v>
      </c>
      <c r="P2430" t="s">
        <v>21</v>
      </c>
      <c r="Q2430">
        <v>10842</v>
      </c>
      <c r="R2430" s="16">
        <f>delivered_orders_table[[#This Row],[price]]*delivered_orders_table[[#This Row],[quantity]]</f>
        <v>26560</v>
      </c>
      <c r="V2430">
        <v>3202</v>
      </c>
    </row>
    <row r="2431" spans="1:22" hidden="1" x14ac:dyDescent="0.3">
      <c r="A2431">
        <v>16144233</v>
      </c>
      <c r="B2431">
        <v>770487</v>
      </c>
      <c r="C2431">
        <v>741760</v>
      </c>
      <c r="D2431">
        <v>17824</v>
      </c>
      <c r="E2431">
        <v>7859</v>
      </c>
      <c r="F2431">
        <v>1</v>
      </c>
      <c r="G2431">
        <v>1782.4</v>
      </c>
      <c r="H2431">
        <v>10</v>
      </c>
      <c r="I2431" s="15">
        <v>45005</v>
      </c>
      <c r="J2431" s="11">
        <v>45005</v>
      </c>
      <c r="K2431">
        <v>3</v>
      </c>
      <c r="L2431" t="s">
        <v>259</v>
      </c>
      <c r="M2431" t="s">
        <v>39</v>
      </c>
      <c r="N2431" t="s">
        <v>16</v>
      </c>
      <c r="O2431">
        <v>16041.6</v>
      </c>
      <c r="P2431" t="s">
        <v>23</v>
      </c>
      <c r="Q2431">
        <v>8182.6</v>
      </c>
      <c r="R2431" s="16">
        <f>delivered_orders_table[[#This Row],[price]]*delivered_orders_table[[#This Row],[quantity]]</f>
        <v>17824</v>
      </c>
      <c r="V2431">
        <v>10218</v>
      </c>
    </row>
    <row r="2432" spans="1:22" hidden="1" x14ac:dyDescent="0.3">
      <c r="A2432">
        <v>76805406</v>
      </c>
      <c r="B2432">
        <v>770487</v>
      </c>
      <c r="C2432">
        <v>550912</v>
      </c>
      <c r="D2432">
        <v>1969</v>
      </c>
      <c r="E2432">
        <v>7859</v>
      </c>
      <c r="F2432">
        <v>1</v>
      </c>
      <c r="G2432">
        <v>0</v>
      </c>
      <c r="H2432">
        <v>0</v>
      </c>
      <c r="I2432" s="15">
        <v>45001</v>
      </c>
      <c r="J2432" s="11">
        <v>45001</v>
      </c>
      <c r="K2432">
        <v>6</v>
      </c>
      <c r="L2432" t="s">
        <v>455</v>
      </c>
      <c r="M2432" t="s">
        <v>39</v>
      </c>
      <c r="N2432" t="s">
        <v>15</v>
      </c>
      <c r="O2432">
        <v>1969</v>
      </c>
      <c r="P2432" t="s">
        <v>20</v>
      </c>
      <c r="Q2432">
        <v>-5890</v>
      </c>
      <c r="R2432" s="16">
        <f>delivered_orders_table[[#This Row],[price]]*delivered_orders_table[[#This Row],[quantity]]</f>
        <v>1969</v>
      </c>
      <c r="V2432">
        <v>13046</v>
      </c>
    </row>
    <row r="2433" spans="1:22" hidden="1" x14ac:dyDescent="0.3">
      <c r="A2433">
        <v>32417070</v>
      </c>
      <c r="B2433">
        <v>770487</v>
      </c>
      <c r="C2433">
        <v>729208</v>
      </c>
      <c r="D2433">
        <v>14215</v>
      </c>
      <c r="E2433">
        <v>7859</v>
      </c>
      <c r="F2433">
        <v>1</v>
      </c>
      <c r="G2433">
        <v>0</v>
      </c>
      <c r="H2433">
        <v>0</v>
      </c>
      <c r="I2433" s="15">
        <v>45000</v>
      </c>
      <c r="J2433" s="11">
        <v>45000</v>
      </c>
      <c r="K2433">
        <v>3</v>
      </c>
      <c r="L2433" t="s">
        <v>338</v>
      </c>
      <c r="M2433" t="s">
        <v>39</v>
      </c>
      <c r="N2433" t="s">
        <v>18</v>
      </c>
      <c r="O2433">
        <v>14215</v>
      </c>
      <c r="P2433" t="s">
        <v>20</v>
      </c>
      <c r="Q2433">
        <v>6356</v>
      </c>
      <c r="R2433" s="16">
        <f>delivered_orders_table[[#This Row],[price]]*delivered_orders_table[[#This Row],[quantity]]</f>
        <v>14215</v>
      </c>
      <c r="V2433">
        <v>24222</v>
      </c>
    </row>
    <row r="2434" spans="1:22" hidden="1" x14ac:dyDescent="0.3">
      <c r="A2434">
        <v>30144023</v>
      </c>
      <c r="B2434">
        <v>770487</v>
      </c>
      <c r="C2434">
        <v>569007</v>
      </c>
      <c r="D2434">
        <v>8096</v>
      </c>
      <c r="E2434">
        <v>7859</v>
      </c>
      <c r="F2434">
        <v>1</v>
      </c>
      <c r="G2434">
        <v>0</v>
      </c>
      <c r="H2434">
        <v>0</v>
      </c>
      <c r="I2434" s="15">
        <v>45009</v>
      </c>
      <c r="J2434" s="11">
        <v>45009</v>
      </c>
      <c r="K2434">
        <v>4</v>
      </c>
      <c r="L2434" t="s">
        <v>466</v>
      </c>
      <c r="M2434" t="s">
        <v>39</v>
      </c>
      <c r="N2434" t="s">
        <v>17</v>
      </c>
      <c r="O2434">
        <v>8096</v>
      </c>
      <c r="P2434" t="s">
        <v>20</v>
      </c>
      <c r="Q2434">
        <v>237</v>
      </c>
      <c r="R2434" s="16">
        <f>delivered_orders_table[[#This Row],[price]]*delivered_orders_table[[#This Row],[quantity]]</f>
        <v>8096</v>
      </c>
      <c r="V2434">
        <v>36990</v>
      </c>
    </row>
    <row r="2435" spans="1:22" hidden="1" x14ac:dyDescent="0.3">
      <c r="A2435">
        <v>34156684</v>
      </c>
      <c r="B2435">
        <v>770487</v>
      </c>
      <c r="C2435">
        <v>583041</v>
      </c>
      <c r="D2435">
        <v>13943</v>
      </c>
      <c r="E2435">
        <v>7859</v>
      </c>
      <c r="F2435">
        <v>1</v>
      </c>
      <c r="G2435">
        <v>0</v>
      </c>
      <c r="H2435">
        <v>0</v>
      </c>
      <c r="I2435" s="15">
        <v>45360</v>
      </c>
      <c r="J2435" s="11">
        <v>45360</v>
      </c>
      <c r="K2435">
        <v>5</v>
      </c>
      <c r="L2435" t="s">
        <v>277</v>
      </c>
      <c r="M2435" t="s">
        <v>39</v>
      </c>
      <c r="N2435" t="s">
        <v>16</v>
      </c>
      <c r="O2435">
        <v>13943</v>
      </c>
      <c r="P2435" t="s">
        <v>20</v>
      </c>
      <c r="Q2435">
        <v>6084</v>
      </c>
      <c r="R2435" s="16">
        <f>delivered_orders_table[[#This Row],[price]]*delivered_orders_table[[#This Row],[quantity]]</f>
        <v>13943</v>
      </c>
      <c r="V2435">
        <v>7556</v>
      </c>
    </row>
    <row r="2436" spans="1:22" hidden="1" x14ac:dyDescent="0.3">
      <c r="A2436">
        <v>96300902</v>
      </c>
      <c r="B2436">
        <v>770487</v>
      </c>
      <c r="C2436">
        <v>282289</v>
      </c>
      <c r="D2436">
        <v>564</v>
      </c>
      <c r="E2436">
        <v>7859</v>
      </c>
      <c r="F2436">
        <v>1</v>
      </c>
      <c r="G2436">
        <v>0</v>
      </c>
      <c r="H2436">
        <v>0</v>
      </c>
      <c r="I2436" s="15">
        <v>45376</v>
      </c>
      <c r="J2436" s="11">
        <v>45376</v>
      </c>
      <c r="K2436">
        <v>2</v>
      </c>
      <c r="L2436" t="s">
        <v>382</v>
      </c>
      <c r="M2436" t="s">
        <v>39</v>
      </c>
      <c r="N2436" t="s">
        <v>17</v>
      </c>
      <c r="O2436">
        <v>564</v>
      </c>
      <c r="P2436" t="s">
        <v>20</v>
      </c>
      <c r="Q2436">
        <v>-7295</v>
      </c>
      <c r="R2436" s="16">
        <f>delivered_orders_table[[#This Row],[price]]*delivered_orders_table[[#This Row],[quantity]]</f>
        <v>564</v>
      </c>
      <c r="V2436">
        <v>25092</v>
      </c>
    </row>
    <row r="2437" spans="1:22" hidden="1" x14ac:dyDescent="0.3">
      <c r="A2437">
        <v>41272553</v>
      </c>
      <c r="B2437">
        <v>770487</v>
      </c>
      <c r="C2437">
        <v>524703</v>
      </c>
      <c r="D2437">
        <v>14634</v>
      </c>
      <c r="E2437">
        <v>7859</v>
      </c>
      <c r="F2437">
        <v>2</v>
      </c>
      <c r="G2437">
        <v>0</v>
      </c>
      <c r="H2437">
        <v>0</v>
      </c>
      <c r="I2437" s="15">
        <v>45368</v>
      </c>
      <c r="J2437" s="11">
        <v>45368</v>
      </c>
      <c r="K2437">
        <v>5</v>
      </c>
      <c r="L2437" t="s">
        <v>531</v>
      </c>
      <c r="M2437" t="s">
        <v>39</v>
      </c>
      <c r="N2437" t="s">
        <v>17</v>
      </c>
      <c r="O2437">
        <v>29268</v>
      </c>
      <c r="P2437" t="s">
        <v>20</v>
      </c>
      <c r="Q2437">
        <v>13550</v>
      </c>
      <c r="R2437" s="16">
        <f>delivered_orders_table[[#This Row],[price]]*delivered_orders_table[[#This Row],[quantity]]</f>
        <v>29268</v>
      </c>
      <c r="V2437">
        <v>17584</v>
      </c>
    </row>
    <row r="2438" spans="1:22" hidden="1" x14ac:dyDescent="0.3">
      <c r="A2438">
        <v>80591959</v>
      </c>
      <c r="B2438">
        <v>770487</v>
      </c>
      <c r="C2438">
        <v>814549</v>
      </c>
      <c r="D2438">
        <v>3197</v>
      </c>
      <c r="E2438">
        <v>7859</v>
      </c>
      <c r="F2438">
        <v>1</v>
      </c>
      <c r="G2438">
        <v>0</v>
      </c>
      <c r="H2438">
        <v>0</v>
      </c>
      <c r="I2438" s="15">
        <v>45363</v>
      </c>
      <c r="J2438" s="11">
        <v>45363</v>
      </c>
      <c r="K2438">
        <v>1</v>
      </c>
      <c r="L2438" t="s">
        <v>456</v>
      </c>
      <c r="M2438" t="s">
        <v>39</v>
      </c>
      <c r="N2438" t="s">
        <v>18</v>
      </c>
      <c r="O2438">
        <v>3197</v>
      </c>
      <c r="P2438" t="s">
        <v>22</v>
      </c>
      <c r="Q2438">
        <v>-4662</v>
      </c>
      <c r="R2438" s="16">
        <f>delivered_orders_table[[#This Row],[price]]*delivered_orders_table[[#This Row],[quantity]]</f>
        <v>3197</v>
      </c>
      <c r="V2438">
        <v>2603</v>
      </c>
    </row>
    <row r="2439" spans="1:22" hidden="1" x14ac:dyDescent="0.3">
      <c r="A2439">
        <v>16895666</v>
      </c>
      <c r="B2439">
        <v>770487</v>
      </c>
      <c r="C2439">
        <v>716256</v>
      </c>
      <c r="D2439">
        <v>4843</v>
      </c>
      <c r="E2439">
        <v>7859</v>
      </c>
      <c r="F2439">
        <v>1</v>
      </c>
      <c r="G2439">
        <v>242.15</v>
      </c>
      <c r="H2439">
        <v>5</v>
      </c>
      <c r="I2439" s="15">
        <v>45352</v>
      </c>
      <c r="J2439" s="11">
        <v>45352</v>
      </c>
      <c r="K2439">
        <v>1</v>
      </c>
      <c r="L2439" t="s">
        <v>74</v>
      </c>
      <c r="M2439" t="s">
        <v>39</v>
      </c>
      <c r="N2439" t="s">
        <v>16</v>
      </c>
      <c r="O2439">
        <v>4600.8500000000004</v>
      </c>
      <c r="P2439" t="s">
        <v>20</v>
      </c>
      <c r="Q2439">
        <v>-3258.15</v>
      </c>
      <c r="R2439" s="16">
        <f>delivered_orders_table[[#This Row],[price]]*delivered_orders_table[[#This Row],[quantity]]</f>
        <v>4843</v>
      </c>
      <c r="V2439">
        <v>1288</v>
      </c>
    </row>
    <row r="2440" spans="1:22" hidden="1" x14ac:dyDescent="0.3">
      <c r="A2440">
        <v>95511909</v>
      </c>
      <c r="B2440">
        <v>770487</v>
      </c>
      <c r="C2440">
        <v>336659</v>
      </c>
      <c r="D2440">
        <v>9771</v>
      </c>
      <c r="E2440">
        <v>7859</v>
      </c>
      <c r="F2440">
        <v>1</v>
      </c>
      <c r="G2440">
        <v>488.55</v>
      </c>
      <c r="H2440">
        <v>5</v>
      </c>
      <c r="I2440" s="15">
        <v>45368</v>
      </c>
      <c r="J2440" s="11">
        <v>45368</v>
      </c>
      <c r="K2440">
        <v>1</v>
      </c>
      <c r="L2440" t="s">
        <v>295</v>
      </c>
      <c r="M2440" t="s">
        <v>39</v>
      </c>
      <c r="N2440" t="s">
        <v>15</v>
      </c>
      <c r="O2440">
        <v>9282.4500000000007</v>
      </c>
      <c r="P2440" t="s">
        <v>21</v>
      </c>
      <c r="Q2440">
        <v>1423.45</v>
      </c>
      <c r="R2440" s="16">
        <f>delivered_orders_table[[#This Row],[price]]*delivered_orders_table[[#This Row],[quantity]]</f>
        <v>9771</v>
      </c>
      <c r="V2440">
        <v>18812</v>
      </c>
    </row>
    <row r="2441" spans="1:22" hidden="1" x14ac:dyDescent="0.3">
      <c r="A2441">
        <v>47385696</v>
      </c>
      <c r="B2441">
        <v>770487</v>
      </c>
      <c r="C2441">
        <v>402647</v>
      </c>
      <c r="D2441">
        <v>18485</v>
      </c>
      <c r="E2441">
        <v>7859</v>
      </c>
      <c r="F2441">
        <v>2</v>
      </c>
      <c r="G2441">
        <v>7394</v>
      </c>
      <c r="H2441">
        <v>20</v>
      </c>
      <c r="I2441" s="15">
        <v>45363</v>
      </c>
      <c r="J2441" s="11">
        <v>45363</v>
      </c>
      <c r="K2441">
        <v>3</v>
      </c>
      <c r="L2441" t="s">
        <v>88</v>
      </c>
      <c r="M2441" t="s">
        <v>39</v>
      </c>
      <c r="N2441" t="s">
        <v>15</v>
      </c>
      <c r="O2441">
        <v>29576</v>
      </c>
      <c r="P2441" t="s">
        <v>21</v>
      </c>
      <c r="Q2441">
        <v>13858</v>
      </c>
      <c r="R2441" s="16">
        <f>delivered_orders_table[[#This Row],[price]]*delivered_orders_table[[#This Row],[quantity]]</f>
        <v>36970</v>
      </c>
      <c r="V2441">
        <v>10738</v>
      </c>
    </row>
    <row r="2442" spans="1:22" hidden="1" x14ac:dyDescent="0.3">
      <c r="A2442">
        <v>96728778</v>
      </c>
      <c r="B2442">
        <v>770487</v>
      </c>
      <c r="C2442">
        <v>991645</v>
      </c>
      <c r="D2442">
        <v>11421</v>
      </c>
      <c r="E2442">
        <v>7859</v>
      </c>
      <c r="F2442">
        <v>1</v>
      </c>
      <c r="G2442">
        <v>571.04999999999995</v>
      </c>
      <c r="H2442">
        <v>5</v>
      </c>
      <c r="I2442" s="15">
        <v>45361</v>
      </c>
      <c r="J2442" s="11">
        <v>45361</v>
      </c>
      <c r="K2442">
        <v>5</v>
      </c>
      <c r="L2442" t="s">
        <v>88</v>
      </c>
      <c r="M2442" t="s">
        <v>39</v>
      </c>
      <c r="N2442" t="s">
        <v>16</v>
      </c>
      <c r="O2442">
        <v>10849.95</v>
      </c>
      <c r="P2442" t="s">
        <v>20</v>
      </c>
      <c r="Q2442">
        <v>2990.95</v>
      </c>
      <c r="R2442" s="16">
        <f>delivered_orders_table[[#This Row],[price]]*delivered_orders_table[[#This Row],[quantity]]</f>
        <v>11421</v>
      </c>
      <c r="V2442">
        <v>9699</v>
      </c>
    </row>
    <row r="2443" spans="1:22" hidden="1" x14ac:dyDescent="0.3">
      <c r="A2443">
        <v>97705310</v>
      </c>
      <c r="B2443">
        <v>770487</v>
      </c>
      <c r="C2443">
        <v>496882</v>
      </c>
      <c r="D2443">
        <v>4848</v>
      </c>
      <c r="E2443">
        <v>7859</v>
      </c>
      <c r="F2443">
        <v>1</v>
      </c>
      <c r="G2443">
        <v>484.8</v>
      </c>
      <c r="H2443">
        <v>10</v>
      </c>
      <c r="I2443" s="15">
        <v>45347</v>
      </c>
      <c r="J2443" s="11">
        <v>45347</v>
      </c>
      <c r="K2443">
        <v>5</v>
      </c>
      <c r="L2443" t="s">
        <v>86</v>
      </c>
      <c r="M2443" t="s">
        <v>39</v>
      </c>
      <c r="N2443" t="s">
        <v>15</v>
      </c>
      <c r="O2443">
        <v>4363.2</v>
      </c>
      <c r="P2443" t="s">
        <v>21</v>
      </c>
      <c r="Q2443">
        <v>-3495.8</v>
      </c>
      <c r="R2443" s="16">
        <f>delivered_orders_table[[#This Row],[price]]*delivered_orders_table[[#This Row],[quantity]]</f>
        <v>4848</v>
      </c>
      <c r="V2443">
        <v>14052</v>
      </c>
    </row>
    <row r="2444" spans="1:22" hidden="1" x14ac:dyDescent="0.3">
      <c r="A2444">
        <v>73739005</v>
      </c>
      <c r="B2444">
        <v>216739</v>
      </c>
      <c r="C2444">
        <v>969969</v>
      </c>
      <c r="D2444">
        <v>16647</v>
      </c>
      <c r="E2444">
        <v>3047</v>
      </c>
      <c r="F2444">
        <v>2</v>
      </c>
      <c r="G2444">
        <v>0</v>
      </c>
      <c r="H2444">
        <v>0</v>
      </c>
      <c r="I2444" s="15">
        <v>45368</v>
      </c>
      <c r="J2444" s="11">
        <v>45368</v>
      </c>
      <c r="K2444">
        <v>5</v>
      </c>
      <c r="L2444" t="s">
        <v>531</v>
      </c>
      <c r="M2444" t="s">
        <v>39</v>
      </c>
      <c r="N2444" t="s">
        <v>16</v>
      </c>
      <c r="O2444">
        <v>33294</v>
      </c>
      <c r="P2444" t="s">
        <v>22</v>
      </c>
      <c r="Q2444">
        <v>27200</v>
      </c>
      <c r="R2444" s="16">
        <f>delivered_orders_table[[#This Row],[price]]*delivered_orders_table[[#This Row],[quantity]]</f>
        <v>33294</v>
      </c>
      <c r="V2444">
        <v>2410</v>
      </c>
    </row>
    <row r="2445" spans="1:22" hidden="1" x14ac:dyDescent="0.3">
      <c r="A2445">
        <v>77089857</v>
      </c>
      <c r="B2445">
        <v>126225</v>
      </c>
      <c r="C2445">
        <v>634098</v>
      </c>
      <c r="D2445">
        <v>15206</v>
      </c>
      <c r="E2445">
        <v>4833</v>
      </c>
      <c r="F2445">
        <v>3</v>
      </c>
      <c r="G2445">
        <v>0</v>
      </c>
      <c r="H2445">
        <v>0</v>
      </c>
      <c r="I2445" s="15">
        <v>45368</v>
      </c>
      <c r="J2445" s="11">
        <v>45368</v>
      </c>
      <c r="K2445">
        <v>2</v>
      </c>
      <c r="L2445" t="s">
        <v>272</v>
      </c>
      <c r="M2445" t="s">
        <v>39</v>
      </c>
      <c r="N2445" t="s">
        <v>15</v>
      </c>
      <c r="O2445">
        <v>45618</v>
      </c>
      <c r="P2445" t="s">
        <v>21</v>
      </c>
      <c r="Q2445">
        <v>31119</v>
      </c>
      <c r="R2445" s="16">
        <f>delivered_orders_table[[#This Row],[price]]*delivered_orders_table[[#This Row],[quantity]]</f>
        <v>45618</v>
      </c>
      <c r="V2445">
        <v>18149</v>
      </c>
    </row>
    <row r="2446" spans="1:22" hidden="1" x14ac:dyDescent="0.3">
      <c r="A2446">
        <v>39246218</v>
      </c>
      <c r="B2446">
        <v>126225</v>
      </c>
      <c r="C2446">
        <v>641996</v>
      </c>
      <c r="D2446">
        <v>8546</v>
      </c>
      <c r="E2446">
        <v>4833</v>
      </c>
      <c r="F2446">
        <v>1</v>
      </c>
      <c r="G2446">
        <v>0</v>
      </c>
      <c r="H2446">
        <v>0</v>
      </c>
      <c r="I2446" s="15">
        <v>45355</v>
      </c>
      <c r="J2446" s="11">
        <v>45355</v>
      </c>
      <c r="K2446">
        <v>4</v>
      </c>
      <c r="L2446" t="s">
        <v>187</v>
      </c>
      <c r="M2446" t="s">
        <v>39</v>
      </c>
      <c r="N2446" t="s">
        <v>15</v>
      </c>
      <c r="O2446">
        <v>8546</v>
      </c>
      <c r="P2446" t="s">
        <v>23</v>
      </c>
      <c r="Q2446">
        <v>3713</v>
      </c>
      <c r="R2446" s="16">
        <f>delivered_orders_table[[#This Row],[price]]*delivered_orders_table[[#This Row],[quantity]]</f>
        <v>8546</v>
      </c>
      <c r="V2446">
        <v>35302</v>
      </c>
    </row>
    <row r="2447" spans="1:22" hidden="1" x14ac:dyDescent="0.3">
      <c r="A2447">
        <v>92071195</v>
      </c>
      <c r="B2447">
        <v>126225</v>
      </c>
      <c r="C2447">
        <v>257187</v>
      </c>
      <c r="D2447">
        <v>15653</v>
      </c>
      <c r="E2447">
        <v>4833</v>
      </c>
      <c r="F2447">
        <v>1</v>
      </c>
      <c r="G2447">
        <v>0</v>
      </c>
      <c r="H2447">
        <v>0</v>
      </c>
      <c r="I2447" s="15">
        <v>45379</v>
      </c>
      <c r="J2447" s="11">
        <v>45379</v>
      </c>
      <c r="K2447">
        <v>3</v>
      </c>
      <c r="L2447" t="s">
        <v>38</v>
      </c>
      <c r="M2447" t="s">
        <v>39</v>
      </c>
      <c r="N2447" t="s">
        <v>15</v>
      </c>
      <c r="O2447">
        <v>15653</v>
      </c>
      <c r="P2447" t="s">
        <v>20</v>
      </c>
      <c r="Q2447">
        <v>10820</v>
      </c>
      <c r="R2447" s="16">
        <f>delivered_orders_table[[#This Row],[price]]*delivered_orders_table[[#This Row],[quantity]]</f>
        <v>15653</v>
      </c>
      <c r="V2447">
        <v>46200</v>
      </c>
    </row>
    <row r="2448" spans="1:22" hidden="1" x14ac:dyDescent="0.3">
      <c r="A2448">
        <v>84252324</v>
      </c>
      <c r="B2448">
        <v>126225</v>
      </c>
      <c r="C2448">
        <v>785549</v>
      </c>
      <c r="D2448">
        <v>13702</v>
      </c>
      <c r="E2448">
        <v>4833</v>
      </c>
      <c r="F2448">
        <v>1</v>
      </c>
      <c r="G2448">
        <v>685.1</v>
      </c>
      <c r="H2448">
        <v>5</v>
      </c>
      <c r="I2448" s="15">
        <v>45365</v>
      </c>
      <c r="J2448" s="11">
        <v>45365</v>
      </c>
      <c r="K2448">
        <v>3</v>
      </c>
      <c r="L2448" t="s">
        <v>294</v>
      </c>
      <c r="M2448" t="s">
        <v>39</v>
      </c>
      <c r="N2448" t="s">
        <v>15</v>
      </c>
      <c r="O2448">
        <v>13016.9</v>
      </c>
      <c r="P2448" t="s">
        <v>23</v>
      </c>
      <c r="Q2448">
        <v>8183.9</v>
      </c>
      <c r="R2448" s="16">
        <f>delivered_orders_table[[#This Row],[price]]*delivered_orders_table[[#This Row],[quantity]]</f>
        <v>13702</v>
      </c>
      <c r="V2448">
        <v>72132</v>
      </c>
    </row>
    <row r="2449" spans="1:22" hidden="1" x14ac:dyDescent="0.3">
      <c r="A2449">
        <v>27152188</v>
      </c>
      <c r="B2449">
        <v>126225</v>
      </c>
      <c r="C2449">
        <v>240932</v>
      </c>
      <c r="D2449">
        <v>12339</v>
      </c>
      <c r="E2449">
        <v>4833</v>
      </c>
      <c r="F2449">
        <v>1</v>
      </c>
      <c r="G2449">
        <v>0</v>
      </c>
      <c r="H2449">
        <v>0</v>
      </c>
      <c r="I2449" s="15">
        <v>45356</v>
      </c>
      <c r="J2449" s="11">
        <v>45356</v>
      </c>
      <c r="K2449">
        <v>1</v>
      </c>
      <c r="L2449" t="s">
        <v>306</v>
      </c>
      <c r="M2449" t="s">
        <v>39</v>
      </c>
      <c r="N2449" t="s">
        <v>17</v>
      </c>
      <c r="O2449">
        <v>12339</v>
      </c>
      <c r="P2449" t="s">
        <v>23</v>
      </c>
      <c r="Q2449">
        <v>7506</v>
      </c>
      <c r="R2449" s="16">
        <f>delivered_orders_table[[#This Row],[price]]*delivered_orders_table[[#This Row],[quantity]]</f>
        <v>12339</v>
      </c>
      <c r="V2449">
        <v>33494</v>
      </c>
    </row>
    <row r="2450" spans="1:22" hidden="1" x14ac:dyDescent="0.3">
      <c r="A2450">
        <v>53851498</v>
      </c>
      <c r="B2450">
        <v>126225</v>
      </c>
      <c r="C2450">
        <v>890897</v>
      </c>
      <c r="D2450">
        <v>18004</v>
      </c>
      <c r="E2450">
        <v>4833</v>
      </c>
      <c r="F2450">
        <v>2</v>
      </c>
      <c r="G2450">
        <v>0</v>
      </c>
      <c r="H2450">
        <v>0</v>
      </c>
      <c r="I2450" s="15">
        <v>45352</v>
      </c>
      <c r="J2450" s="11">
        <v>45352</v>
      </c>
      <c r="K2450">
        <v>1</v>
      </c>
      <c r="L2450" t="s">
        <v>74</v>
      </c>
      <c r="M2450" t="s">
        <v>39</v>
      </c>
      <c r="N2450" t="s">
        <v>18</v>
      </c>
      <c r="O2450">
        <v>36008</v>
      </c>
      <c r="P2450" t="s">
        <v>21</v>
      </c>
      <c r="Q2450">
        <v>26342</v>
      </c>
      <c r="R2450" s="16">
        <f>delivered_orders_table[[#This Row],[price]]*delivered_orders_table[[#This Row],[quantity]]</f>
        <v>36008</v>
      </c>
      <c r="V2450">
        <v>4840</v>
      </c>
    </row>
    <row r="2451" spans="1:22" hidden="1" x14ac:dyDescent="0.3">
      <c r="A2451">
        <v>15028625</v>
      </c>
      <c r="B2451">
        <v>877572</v>
      </c>
      <c r="C2451">
        <v>352387</v>
      </c>
      <c r="D2451">
        <v>14116</v>
      </c>
      <c r="E2451">
        <v>5303</v>
      </c>
      <c r="F2451">
        <v>1</v>
      </c>
      <c r="G2451">
        <v>2117.4</v>
      </c>
      <c r="H2451">
        <v>15</v>
      </c>
      <c r="I2451" s="15">
        <v>45369</v>
      </c>
      <c r="J2451" s="11">
        <v>45369</v>
      </c>
      <c r="K2451">
        <v>5</v>
      </c>
      <c r="L2451" t="s">
        <v>505</v>
      </c>
      <c r="M2451" t="s">
        <v>39</v>
      </c>
      <c r="N2451" t="s">
        <v>15</v>
      </c>
      <c r="O2451">
        <v>11998.6</v>
      </c>
      <c r="P2451" t="s">
        <v>23</v>
      </c>
      <c r="Q2451">
        <v>6695.6</v>
      </c>
      <c r="R2451" s="16">
        <f>delivered_orders_table[[#This Row],[price]]*delivered_orders_table[[#This Row],[quantity]]</f>
        <v>14116</v>
      </c>
      <c r="V2451">
        <v>19307</v>
      </c>
    </row>
    <row r="2452" spans="1:22" hidden="1" x14ac:dyDescent="0.3">
      <c r="A2452">
        <v>71352751</v>
      </c>
      <c r="B2452">
        <v>877572</v>
      </c>
      <c r="C2452">
        <v>489511</v>
      </c>
      <c r="D2452">
        <v>15331</v>
      </c>
      <c r="E2452">
        <v>5303</v>
      </c>
      <c r="F2452">
        <v>1</v>
      </c>
      <c r="G2452">
        <v>2299.65</v>
      </c>
      <c r="H2452">
        <v>15</v>
      </c>
      <c r="I2452" s="15">
        <v>45371</v>
      </c>
      <c r="J2452" s="11">
        <v>45371</v>
      </c>
      <c r="K2452">
        <v>1</v>
      </c>
      <c r="L2452" t="s">
        <v>515</v>
      </c>
      <c r="M2452" t="s">
        <v>39</v>
      </c>
      <c r="N2452" t="s">
        <v>18</v>
      </c>
      <c r="O2452">
        <v>13031.35</v>
      </c>
      <c r="P2452" t="s">
        <v>21</v>
      </c>
      <c r="Q2452">
        <v>7728.35</v>
      </c>
      <c r="R2452" s="16">
        <f>delivered_orders_table[[#This Row],[price]]*delivered_orders_table[[#This Row],[quantity]]</f>
        <v>15331</v>
      </c>
      <c r="V2452">
        <v>10914</v>
      </c>
    </row>
    <row r="2453" spans="1:22" hidden="1" x14ac:dyDescent="0.3">
      <c r="A2453">
        <v>12550658</v>
      </c>
      <c r="B2453">
        <v>877572</v>
      </c>
      <c r="C2453">
        <v>433365</v>
      </c>
      <c r="D2453">
        <v>951</v>
      </c>
      <c r="E2453">
        <v>5303</v>
      </c>
      <c r="F2453">
        <v>1</v>
      </c>
      <c r="G2453">
        <v>95.1</v>
      </c>
      <c r="H2453">
        <v>10</v>
      </c>
      <c r="I2453" s="15">
        <v>45358</v>
      </c>
      <c r="J2453" s="11">
        <v>45358</v>
      </c>
      <c r="K2453">
        <v>4</v>
      </c>
      <c r="L2453" t="s">
        <v>251</v>
      </c>
      <c r="M2453" t="s">
        <v>39</v>
      </c>
      <c r="N2453" t="s">
        <v>15</v>
      </c>
      <c r="O2453">
        <v>855.9</v>
      </c>
      <c r="P2453" t="s">
        <v>22</v>
      </c>
      <c r="Q2453">
        <v>-4447.1000000000004</v>
      </c>
      <c r="R2453" s="16">
        <f>delivered_orders_table[[#This Row],[price]]*delivered_orders_table[[#This Row],[quantity]]</f>
        <v>951</v>
      </c>
      <c r="V2453">
        <v>12910</v>
      </c>
    </row>
    <row r="2454" spans="1:22" hidden="1" x14ac:dyDescent="0.3">
      <c r="A2454">
        <v>12446861</v>
      </c>
      <c r="B2454">
        <v>388389</v>
      </c>
      <c r="C2454">
        <v>726725</v>
      </c>
      <c r="D2454">
        <v>19001</v>
      </c>
      <c r="E2454">
        <v>1807</v>
      </c>
      <c r="F2454">
        <v>1</v>
      </c>
      <c r="G2454">
        <v>2850.15</v>
      </c>
      <c r="H2454">
        <v>15</v>
      </c>
      <c r="I2454" s="15">
        <v>45360</v>
      </c>
      <c r="J2454" s="11">
        <v>45360</v>
      </c>
      <c r="K2454">
        <v>4</v>
      </c>
      <c r="L2454" t="s">
        <v>456</v>
      </c>
      <c r="M2454" t="s">
        <v>39</v>
      </c>
      <c r="N2454" t="s">
        <v>15</v>
      </c>
      <c r="O2454">
        <v>16150.85</v>
      </c>
      <c r="P2454" t="s">
        <v>20</v>
      </c>
      <c r="Q2454">
        <v>14343.85</v>
      </c>
      <c r="R2454" s="16">
        <f>delivered_orders_table[[#This Row],[price]]*delivered_orders_table[[#This Row],[quantity]]</f>
        <v>19001</v>
      </c>
      <c r="V2454">
        <v>47955</v>
      </c>
    </row>
    <row r="2455" spans="1:22" hidden="1" x14ac:dyDescent="0.3">
      <c r="A2455">
        <v>56892354</v>
      </c>
      <c r="B2455">
        <v>388389</v>
      </c>
      <c r="C2455">
        <v>659713</v>
      </c>
      <c r="D2455">
        <v>19014</v>
      </c>
      <c r="E2455">
        <v>1807</v>
      </c>
      <c r="F2455">
        <v>1</v>
      </c>
      <c r="G2455">
        <v>0</v>
      </c>
      <c r="H2455">
        <v>0</v>
      </c>
      <c r="I2455" s="15">
        <v>45356</v>
      </c>
      <c r="J2455" s="11">
        <v>45356</v>
      </c>
      <c r="K2455">
        <v>6</v>
      </c>
      <c r="L2455" t="s">
        <v>251</v>
      </c>
      <c r="M2455" t="s">
        <v>39</v>
      </c>
      <c r="N2455" t="s">
        <v>15</v>
      </c>
      <c r="O2455">
        <v>19014</v>
      </c>
      <c r="P2455" t="s">
        <v>23</v>
      </c>
      <c r="Q2455">
        <v>17207</v>
      </c>
      <c r="R2455" s="16">
        <f>delivered_orders_table[[#This Row],[price]]*delivered_orders_table[[#This Row],[quantity]]</f>
        <v>19014</v>
      </c>
      <c r="V2455">
        <v>14935</v>
      </c>
    </row>
    <row r="2456" spans="1:22" hidden="1" x14ac:dyDescent="0.3">
      <c r="A2456">
        <v>47028180</v>
      </c>
      <c r="B2456">
        <v>388389</v>
      </c>
      <c r="C2456">
        <v>566704</v>
      </c>
      <c r="D2456">
        <v>12960</v>
      </c>
      <c r="E2456">
        <v>1807</v>
      </c>
      <c r="F2456">
        <v>1</v>
      </c>
      <c r="G2456">
        <v>1296</v>
      </c>
      <c r="H2456">
        <v>10</v>
      </c>
      <c r="I2456" s="15">
        <v>45358</v>
      </c>
      <c r="J2456" s="11">
        <v>45358</v>
      </c>
      <c r="K2456">
        <v>2</v>
      </c>
      <c r="L2456" t="s">
        <v>276</v>
      </c>
      <c r="M2456" t="s">
        <v>39</v>
      </c>
      <c r="N2456" t="s">
        <v>18</v>
      </c>
      <c r="O2456">
        <v>11664</v>
      </c>
      <c r="P2456" t="s">
        <v>20</v>
      </c>
      <c r="Q2456">
        <v>9857</v>
      </c>
      <c r="R2456" s="16">
        <f>delivered_orders_table[[#This Row],[price]]*delivered_orders_table[[#This Row],[quantity]]</f>
        <v>12960</v>
      </c>
      <c r="V2456">
        <v>30996</v>
      </c>
    </row>
    <row r="2457" spans="1:22" hidden="1" x14ac:dyDescent="0.3">
      <c r="A2457">
        <v>98930456</v>
      </c>
      <c r="B2457">
        <v>388389</v>
      </c>
      <c r="C2457">
        <v>919678</v>
      </c>
      <c r="D2457">
        <v>14009</v>
      </c>
      <c r="E2457">
        <v>1807</v>
      </c>
      <c r="F2457">
        <v>1</v>
      </c>
      <c r="G2457">
        <v>1400.9</v>
      </c>
      <c r="H2457">
        <v>10</v>
      </c>
      <c r="I2457" s="15">
        <v>45355</v>
      </c>
      <c r="J2457" s="11">
        <v>45355</v>
      </c>
      <c r="K2457">
        <v>5</v>
      </c>
      <c r="L2457" t="s">
        <v>276</v>
      </c>
      <c r="M2457" t="s">
        <v>39</v>
      </c>
      <c r="N2457" t="s">
        <v>16</v>
      </c>
      <c r="O2457">
        <v>12608.1</v>
      </c>
      <c r="P2457" t="s">
        <v>23</v>
      </c>
      <c r="Q2457">
        <v>10801.1</v>
      </c>
      <c r="R2457" s="16">
        <f>delivered_orders_table[[#This Row],[price]]*delivered_orders_table[[#This Row],[quantity]]</f>
        <v>14009</v>
      </c>
      <c r="V2457">
        <v>17448</v>
      </c>
    </row>
    <row r="2458" spans="1:22" hidden="1" x14ac:dyDescent="0.3">
      <c r="A2458">
        <v>71605634</v>
      </c>
      <c r="B2458">
        <v>356787</v>
      </c>
      <c r="C2458">
        <v>866738</v>
      </c>
      <c r="D2458">
        <v>6639</v>
      </c>
      <c r="E2458">
        <v>6320</v>
      </c>
      <c r="F2458">
        <v>1</v>
      </c>
      <c r="G2458">
        <v>1327.8</v>
      </c>
      <c r="H2458">
        <v>20</v>
      </c>
      <c r="I2458" s="15">
        <v>45376</v>
      </c>
      <c r="J2458" s="11">
        <v>45376</v>
      </c>
      <c r="K2458">
        <v>6</v>
      </c>
      <c r="L2458" t="s">
        <v>38</v>
      </c>
      <c r="M2458" t="s">
        <v>39</v>
      </c>
      <c r="N2458" t="s">
        <v>15</v>
      </c>
      <c r="O2458">
        <v>5311.2</v>
      </c>
      <c r="P2458" t="s">
        <v>21</v>
      </c>
      <c r="Q2458">
        <v>-1008.8</v>
      </c>
      <c r="R2458" s="16">
        <f>delivered_orders_table[[#This Row],[price]]*delivered_orders_table[[#This Row],[quantity]]</f>
        <v>6639</v>
      </c>
      <c r="V2458">
        <v>38024</v>
      </c>
    </row>
    <row r="2459" spans="1:22" hidden="1" x14ac:dyDescent="0.3">
      <c r="A2459">
        <v>81134297</v>
      </c>
      <c r="B2459">
        <v>356787</v>
      </c>
      <c r="C2459">
        <v>842544</v>
      </c>
      <c r="D2459">
        <v>4513</v>
      </c>
      <c r="E2459">
        <v>6320</v>
      </c>
      <c r="F2459">
        <v>1</v>
      </c>
      <c r="G2459">
        <v>0</v>
      </c>
      <c r="H2459">
        <v>0</v>
      </c>
      <c r="I2459" s="15">
        <v>45362</v>
      </c>
      <c r="J2459" s="11">
        <v>45362</v>
      </c>
      <c r="K2459">
        <v>4</v>
      </c>
      <c r="L2459" t="s">
        <v>88</v>
      </c>
      <c r="M2459" t="s">
        <v>39</v>
      </c>
      <c r="N2459" t="s">
        <v>16</v>
      </c>
      <c r="O2459">
        <v>4513</v>
      </c>
      <c r="P2459" t="s">
        <v>20</v>
      </c>
      <c r="Q2459">
        <v>-1807</v>
      </c>
      <c r="R2459" s="16">
        <f>delivered_orders_table[[#This Row],[price]]*delivered_orders_table[[#This Row],[quantity]]</f>
        <v>4513</v>
      </c>
      <c r="V2459">
        <v>15744</v>
      </c>
    </row>
    <row r="2460" spans="1:22" hidden="1" x14ac:dyDescent="0.3">
      <c r="A2460">
        <v>19794273</v>
      </c>
      <c r="B2460">
        <v>356787</v>
      </c>
      <c r="C2460">
        <v>671923</v>
      </c>
      <c r="D2460">
        <v>17639</v>
      </c>
      <c r="E2460">
        <v>6320</v>
      </c>
      <c r="F2460">
        <v>1</v>
      </c>
      <c r="G2460">
        <v>3527.8</v>
      </c>
      <c r="H2460">
        <v>20</v>
      </c>
      <c r="I2460" s="15">
        <v>45363</v>
      </c>
      <c r="J2460" s="11">
        <v>45363</v>
      </c>
      <c r="K2460">
        <v>5</v>
      </c>
      <c r="L2460" t="s">
        <v>294</v>
      </c>
      <c r="M2460" t="s">
        <v>39</v>
      </c>
      <c r="N2460" t="s">
        <v>16</v>
      </c>
      <c r="O2460">
        <v>14111.2</v>
      </c>
      <c r="P2460" t="s">
        <v>21</v>
      </c>
      <c r="Q2460">
        <v>7791.2</v>
      </c>
      <c r="R2460" s="16">
        <f>delivered_orders_table[[#This Row],[price]]*delivered_orders_table[[#This Row],[quantity]]</f>
        <v>17639</v>
      </c>
      <c r="V2460">
        <v>23541</v>
      </c>
    </row>
    <row r="2461" spans="1:22" hidden="1" x14ac:dyDescent="0.3">
      <c r="A2461">
        <v>58841557</v>
      </c>
      <c r="B2461">
        <v>356787</v>
      </c>
      <c r="C2461">
        <v>482146</v>
      </c>
      <c r="D2461">
        <v>8933</v>
      </c>
      <c r="E2461">
        <v>6320</v>
      </c>
      <c r="F2461">
        <v>2</v>
      </c>
      <c r="G2461">
        <v>893.3</v>
      </c>
      <c r="H2461">
        <v>5</v>
      </c>
      <c r="I2461" s="15">
        <v>45364</v>
      </c>
      <c r="J2461" s="11">
        <v>45364</v>
      </c>
      <c r="K2461">
        <v>4</v>
      </c>
      <c r="L2461" t="s">
        <v>294</v>
      </c>
      <c r="M2461" t="s">
        <v>39</v>
      </c>
      <c r="N2461" t="s">
        <v>15</v>
      </c>
      <c r="O2461">
        <v>16972.7</v>
      </c>
      <c r="P2461" t="s">
        <v>20</v>
      </c>
      <c r="Q2461">
        <v>4332.7</v>
      </c>
      <c r="R2461" s="16">
        <f>delivered_orders_table[[#This Row],[price]]*delivered_orders_table[[#This Row],[quantity]]</f>
        <v>17866</v>
      </c>
      <c r="V2461">
        <v>3567</v>
      </c>
    </row>
    <row r="2462" spans="1:22" hidden="1" x14ac:dyDescent="0.3">
      <c r="A2462">
        <v>66910299</v>
      </c>
      <c r="B2462">
        <v>356787</v>
      </c>
      <c r="C2462">
        <v>540998</v>
      </c>
      <c r="D2462">
        <v>1877</v>
      </c>
      <c r="E2462">
        <v>6320</v>
      </c>
      <c r="F2462">
        <v>2</v>
      </c>
      <c r="G2462">
        <v>187.7</v>
      </c>
      <c r="H2462">
        <v>5</v>
      </c>
      <c r="I2462" s="15">
        <v>45369</v>
      </c>
      <c r="J2462" s="11">
        <v>45369</v>
      </c>
      <c r="K2462">
        <v>7</v>
      </c>
      <c r="L2462" t="s">
        <v>436</v>
      </c>
      <c r="M2462" t="s">
        <v>39</v>
      </c>
      <c r="N2462" t="s">
        <v>15</v>
      </c>
      <c r="O2462">
        <v>3566.3</v>
      </c>
      <c r="P2462" t="s">
        <v>20</v>
      </c>
      <c r="Q2462">
        <v>-9073.7000000000007</v>
      </c>
      <c r="R2462" s="16">
        <f>delivered_orders_table[[#This Row],[price]]*delivered_orders_table[[#This Row],[quantity]]</f>
        <v>3754</v>
      </c>
      <c r="V2462">
        <v>74376</v>
      </c>
    </row>
    <row r="2463" spans="1:22" hidden="1" x14ac:dyDescent="0.3">
      <c r="A2463">
        <v>94127561</v>
      </c>
      <c r="B2463">
        <v>356787</v>
      </c>
      <c r="C2463">
        <v>270835</v>
      </c>
      <c r="D2463">
        <v>13247</v>
      </c>
      <c r="E2463">
        <v>6320</v>
      </c>
      <c r="F2463">
        <v>1</v>
      </c>
      <c r="G2463">
        <v>0</v>
      </c>
      <c r="H2463">
        <v>0</v>
      </c>
      <c r="I2463" s="15">
        <v>45364</v>
      </c>
      <c r="J2463" s="11">
        <v>45364</v>
      </c>
      <c r="K2463">
        <v>2</v>
      </c>
      <c r="L2463" t="s">
        <v>88</v>
      </c>
      <c r="M2463" t="s">
        <v>39</v>
      </c>
      <c r="N2463" t="s">
        <v>15</v>
      </c>
      <c r="O2463">
        <v>13247</v>
      </c>
      <c r="P2463" t="s">
        <v>23</v>
      </c>
      <c r="Q2463">
        <v>6927</v>
      </c>
      <c r="R2463" s="16">
        <f>delivered_orders_table[[#This Row],[price]]*delivered_orders_table[[#This Row],[quantity]]</f>
        <v>13247</v>
      </c>
      <c r="V2463">
        <v>18710</v>
      </c>
    </row>
    <row r="2464" spans="1:22" hidden="1" x14ac:dyDescent="0.3">
      <c r="A2464">
        <v>67061186</v>
      </c>
      <c r="B2464">
        <v>356787</v>
      </c>
      <c r="C2464">
        <v>809231</v>
      </c>
      <c r="D2464">
        <v>19181</v>
      </c>
      <c r="E2464">
        <v>6320</v>
      </c>
      <c r="F2464">
        <v>1</v>
      </c>
      <c r="G2464">
        <v>0</v>
      </c>
      <c r="H2464">
        <v>0</v>
      </c>
      <c r="I2464" s="15">
        <v>45375</v>
      </c>
      <c r="J2464" s="11">
        <v>45375</v>
      </c>
      <c r="K2464">
        <v>7</v>
      </c>
      <c r="L2464" t="s">
        <v>38</v>
      </c>
      <c r="M2464" t="s">
        <v>39</v>
      </c>
      <c r="N2464" t="s">
        <v>16</v>
      </c>
      <c r="O2464">
        <v>19181</v>
      </c>
      <c r="P2464" t="s">
        <v>21</v>
      </c>
      <c r="Q2464">
        <v>12861</v>
      </c>
      <c r="R2464" s="16">
        <f>delivered_orders_table[[#This Row],[price]]*delivered_orders_table[[#This Row],[quantity]]</f>
        <v>19181</v>
      </c>
      <c r="V2464">
        <v>18630</v>
      </c>
    </row>
    <row r="2465" spans="1:22" hidden="1" x14ac:dyDescent="0.3">
      <c r="A2465">
        <v>51373735</v>
      </c>
      <c r="B2465">
        <v>356787</v>
      </c>
      <c r="C2465">
        <v>596119</v>
      </c>
      <c r="D2465">
        <v>1547</v>
      </c>
      <c r="E2465">
        <v>6320</v>
      </c>
      <c r="F2465">
        <v>1</v>
      </c>
      <c r="G2465">
        <v>0</v>
      </c>
      <c r="H2465">
        <v>0</v>
      </c>
      <c r="I2465" s="15">
        <v>45350</v>
      </c>
      <c r="J2465" s="11">
        <v>45350</v>
      </c>
      <c r="K2465">
        <v>7</v>
      </c>
      <c r="L2465" t="s">
        <v>306</v>
      </c>
      <c r="M2465" t="s">
        <v>39</v>
      </c>
      <c r="N2465" t="s">
        <v>16</v>
      </c>
      <c r="O2465">
        <v>1547</v>
      </c>
      <c r="P2465" t="s">
        <v>24</v>
      </c>
      <c r="Q2465">
        <v>-4773</v>
      </c>
      <c r="R2465" s="16">
        <f>delivered_orders_table[[#This Row],[price]]*delivered_orders_table[[#This Row],[quantity]]</f>
        <v>1547</v>
      </c>
      <c r="V2465">
        <v>10628</v>
      </c>
    </row>
    <row r="2466" spans="1:22" hidden="1" x14ac:dyDescent="0.3">
      <c r="A2466">
        <v>60981231</v>
      </c>
      <c r="B2466">
        <v>334053</v>
      </c>
      <c r="C2466">
        <v>766157</v>
      </c>
      <c r="D2466">
        <v>6638</v>
      </c>
      <c r="E2466">
        <v>6716</v>
      </c>
      <c r="F2466">
        <v>4</v>
      </c>
      <c r="G2466">
        <v>1327.6</v>
      </c>
      <c r="H2466">
        <v>5</v>
      </c>
      <c r="I2466" s="15">
        <v>45352</v>
      </c>
      <c r="J2466" s="11">
        <v>45352</v>
      </c>
      <c r="K2466">
        <v>3</v>
      </c>
      <c r="L2466" t="s">
        <v>186</v>
      </c>
      <c r="M2466" t="s">
        <v>39</v>
      </c>
      <c r="N2466" t="s">
        <v>17</v>
      </c>
      <c r="O2466">
        <v>25224.400000000001</v>
      </c>
      <c r="P2466" t="s">
        <v>22</v>
      </c>
      <c r="Q2466">
        <v>-1639.6</v>
      </c>
      <c r="R2466" s="16">
        <f>delivered_orders_table[[#This Row],[price]]*delivered_orders_table[[#This Row],[quantity]]</f>
        <v>26552</v>
      </c>
      <c r="V2466">
        <v>13751</v>
      </c>
    </row>
    <row r="2467" spans="1:22" hidden="1" x14ac:dyDescent="0.3">
      <c r="A2467">
        <v>96344420</v>
      </c>
      <c r="B2467">
        <v>334053</v>
      </c>
      <c r="C2467">
        <v>505509</v>
      </c>
      <c r="D2467">
        <v>6897</v>
      </c>
      <c r="E2467">
        <v>6716</v>
      </c>
      <c r="F2467">
        <v>1</v>
      </c>
      <c r="G2467">
        <v>0</v>
      </c>
      <c r="H2467">
        <v>0</v>
      </c>
      <c r="I2467" s="15">
        <v>45376</v>
      </c>
      <c r="J2467" s="11">
        <v>45376</v>
      </c>
      <c r="K2467">
        <v>5</v>
      </c>
      <c r="L2467" t="s">
        <v>318</v>
      </c>
      <c r="M2467" t="s">
        <v>39</v>
      </c>
      <c r="N2467" t="s">
        <v>15</v>
      </c>
      <c r="O2467">
        <v>6897</v>
      </c>
      <c r="P2467" t="s">
        <v>24</v>
      </c>
      <c r="Q2467">
        <v>181</v>
      </c>
      <c r="R2467" s="16">
        <f>delivered_orders_table[[#This Row],[price]]*delivered_orders_table[[#This Row],[quantity]]</f>
        <v>6897</v>
      </c>
      <c r="V2467">
        <v>4400</v>
      </c>
    </row>
    <row r="2468" spans="1:22" hidden="1" x14ac:dyDescent="0.3">
      <c r="A2468">
        <v>63143336</v>
      </c>
      <c r="B2468">
        <v>334053</v>
      </c>
      <c r="C2468">
        <v>488078</v>
      </c>
      <c r="D2468">
        <v>7908</v>
      </c>
      <c r="E2468">
        <v>6716</v>
      </c>
      <c r="F2468">
        <v>1</v>
      </c>
      <c r="G2468">
        <v>0</v>
      </c>
      <c r="H2468">
        <v>0</v>
      </c>
      <c r="I2468" s="15">
        <v>45367</v>
      </c>
      <c r="J2468" s="11">
        <v>45367</v>
      </c>
      <c r="K2468">
        <v>6</v>
      </c>
      <c r="L2468" t="s">
        <v>531</v>
      </c>
      <c r="M2468" t="s">
        <v>39</v>
      </c>
      <c r="N2468" t="s">
        <v>16</v>
      </c>
      <c r="O2468">
        <v>7908</v>
      </c>
      <c r="P2468" t="s">
        <v>23</v>
      </c>
      <c r="Q2468">
        <v>1192</v>
      </c>
      <c r="R2468" s="16">
        <f>delivered_orders_table[[#This Row],[price]]*delivered_orders_table[[#This Row],[quantity]]</f>
        <v>7908</v>
      </c>
      <c r="V2468">
        <v>8448</v>
      </c>
    </row>
    <row r="2469" spans="1:22" hidden="1" x14ac:dyDescent="0.3">
      <c r="A2469">
        <v>48307798</v>
      </c>
      <c r="B2469">
        <v>334053</v>
      </c>
      <c r="C2469">
        <v>466642</v>
      </c>
      <c r="D2469">
        <v>7792</v>
      </c>
      <c r="E2469">
        <v>6716</v>
      </c>
      <c r="F2469">
        <v>1</v>
      </c>
      <c r="G2469">
        <v>389.6</v>
      </c>
      <c r="H2469">
        <v>5</v>
      </c>
      <c r="I2469" s="15">
        <v>45379</v>
      </c>
      <c r="J2469" s="11">
        <v>45379</v>
      </c>
      <c r="K2469">
        <v>1</v>
      </c>
      <c r="L2469" t="s">
        <v>185</v>
      </c>
      <c r="M2469" t="s">
        <v>39</v>
      </c>
      <c r="N2469" t="s">
        <v>16</v>
      </c>
      <c r="O2469">
        <v>7402.4</v>
      </c>
      <c r="P2469" t="s">
        <v>20</v>
      </c>
      <c r="Q2469">
        <v>686.4</v>
      </c>
      <c r="R2469" s="16">
        <f>delivered_orders_table[[#This Row],[price]]*delivered_orders_table[[#This Row],[quantity]]</f>
        <v>7792</v>
      </c>
      <c r="V2469">
        <v>40113</v>
      </c>
    </row>
    <row r="2470" spans="1:22" hidden="1" x14ac:dyDescent="0.3">
      <c r="A2470">
        <v>96825515</v>
      </c>
      <c r="B2470">
        <v>334053</v>
      </c>
      <c r="C2470">
        <v>424319</v>
      </c>
      <c r="D2470">
        <v>16887</v>
      </c>
      <c r="E2470">
        <v>6716</v>
      </c>
      <c r="F2470">
        <v>2</v>
      </c>
      <c r="G2470">
        <v>1688.7</v>
      </c>
      <c r="H2470">
        <v>5</v>
      </c>
      <c r="I2470" s="15">
        <v>45367</v>
      </c>
      <c r="J2470" s="11">
        <v>45367</v>
      </c>
      <c r="K2470">
        <v>2</v>
      </c>
      <c r="L2470" t="s">
        <v>295</v>
      </c>
      <c r="M2470" t="s">
        <v>39</v>
      </c>
      <c r="N2470" t="s">
        <v>15</v>
      </c>
      <c r="O2470">
        <v>32085.3</v>
      </c>
      <c r="P2470" t="s">
        <v>20</v>
      </c>
      <c r="Q2470">
        <v>18653.3</v>
      </c>
      <c r="R2470" s="16">
        <f>delivered_orders_table[[#This Row],[price]]*delivered_orders_table[[#This Row],[quantity]]</f>
        <v>33774</v>
      </c>
      <c r="V2470">
        <v>39010</v>
      </c>
    </row>
    <row r="2471" spans="1:22" hidden="1" x14ac:dyDescent="0.3">
      <c r="A2471">
        <v>60491958</v>
      </c>
      <c r="B2471">
        <v>334053</v>
      </c>
      <c r="C2471">
        <v>233362</v>
      </c>
      <c r="D2471">
        <v>7691</v>
      </c>
      <c r="E2471">
        <v>6716</v>
      </c>
      <c r="F2471">
        <v>1</v>
      </c>
      <c r="G2471">
        <v>384.55</v>
      </c>
      <c r="H2471">
        <v>5</v>
      </c>
      <c r="I2471" s="15">
        <v>45376</v>
      </c>
      <c r="J2471" s="11">
        <v>45376</v>
      </c>
      <c r="K2471">
        <v>1</v>
      </c>
      <c r="L2471" t="s">
        <v>518</v>
      </c>
      <c r="M2471" t="s">
        <v>39</v>
      </c>
      <c r="N2471" t="s">
        <v>18</v>
      </c>
      <c r="O2471">
        <v>7306.45</v>
      </c>
      <c r="P2471" t="s">
        <v>22</v>
      </c>
      <c r="Q2471">
        <v>590.45000000000005</v>
      </c>
      <c r="R2471" s="16">
        <f>delivered_orders_table[[#This Row],[price]]*delivered_orders_table[[#This Row],[quantity]]</f>
        <v>7691</v>
      </c>
      <c r="V2471">
        <v>12945</v>
      </c>
    </row>
    <row r="2472" spans="1:22" hidden="1" x14ac:dyDescent="0.3">
      <c r="A2472">
        <v>19339597</v>
      </c>
      <c r="B2472">
        <v>334053</v>
      </c>
      <c r="C2472">
        <v>489939</v>
      </c>
      <c r="D2472">
        <v>6515</v>
      </c>
      <c r="E2472">
        <v>6716</v>
      </c>
      <c r="F2472">
        <v>4</v>
      </c>
      <c r="G2472">
        <v>1303</v>
      </c>
      <c r="H2472">
        <v>5</v>
      </c>
      <c r="I2472" s="15">
        <v>45380</v>
      </c>
      <c r="J2472" s="11">
        <v>45380</v>
      </c>
      <c r="K2472">
        <v>2</v>
      </c>
      <c r="L2472" t="s">
        <v>38</v>
      </c>
      <c r="M2472" t="s">
        <v>39</v>
      </c>
      <c r="N2472" t="s">
        <v>15</v>
      </c>
      <c r="O2472">
        <v>24757</v>
      </c>
      <c r="P2472" t="s">
        <v>20</v>
      </c>
      <c r="Q2472">
        <v>-2107</v>
      </c>
      <c r="R2472" s="16">
        <f>delivered_orders_table[[#This Row],[price]]*delivered_orders_table[[#This Row],[quantity]]</f>
        <v>26060</v>
      </c>
      <c r="V2472">
        <v>44379</v>
      </c>
    </row>
    <row r="2473" spans="1:22" hidden="1" x14ac:dyDescent="0.3">
      <c r="A2473">
        <v>67740376</v>
      </c>
      <c r="B2473">
        <v>334053</v>
      </c>
      <c r="C2473">
        <v>564354</v>
      </c>
      <c r="D2473">
        <v>13365</v>
      </c>
      <c r="E2473">
        <v>6716</v>
      </c>
      <c r="F2473">
        <v>1</v>
      </c>
      <c r="G2473">
        <v>0</v>
      </c>
      <c r="H2473">
        <v>0</v>
      </c>
      <c r="I2473" s="15">
        <v>45368</v>
      </c>
      <c r="J2473" s="11">
        <v>45368</v>
      </c>
      <c r="K2473">
        <v>2</v>
      </c>
      <c r="L2473" t="s">
        <v>272</v>
      </c>
      <c r="M2473" t="s">
        <v>39</v>
      </c>
      <c r="N2473" t="s">
        <v>15</v>
      </c>
      <c r="O2473">
        <v>13365</v>
      </c>
      <c r="P2473" t="s">
        <v>21</v>
      </c>
      <c r="Q2473">
        <v>6649</v>
      </c>
      <c r="R2473" s="16">
        <f>delivered_orders_table[[#This Row],[price]]*delivered_orders_table[[#This Row],[quantity]]</f>
        <v>13365</v>
      </c>
      <c r="V2473">
        <v>58260</v>
      </c>
    </row>
    <row r="2474" spans="1:22" hidden="1" x14ac:dyDescent="0.3">
      <c r="A2474">
        <v>72858374</v>
      </c>
      <c r="B2474">
        <v>334053</v>
      </c>
      <c r="C2474">
        <v>353184</v>
      </c>
      <c r="D2474">
        <v>12308</v>
      </c>
      <c r="E2474">
        <v>6716</v>
      </c>
      <c r="F2474">
        <v>2</v>
      </c>
      <c r="G2474">
        <v>0</v>
      </c>
      <c r="H2474">
        <v>0</v>
      </c>
      <c r="I2474" s="15">
        <v>45379</v>
      </c>
      <c r="J2474" s="11">
        <v>45379</v>
      </c>
      <c r="K2474">
        <v>1</v>
      </c>
      <c r="L2474" t="s">
        <v>185</v>
      </c>
      <c r="M2474" t="s">
        <v>39</v>
      </c>
      <c r="N2474" t="s">
        <v>15</v>
      </c>
      <c r="O2474">
        <v>24616</v>
      </c>
      <c r="P2474" t="s">
        <v>23</v>
      </c>
      <c r="Q2474">
        <v>11184</v>
      </c>
      <c r="R2474" s="16">
        <f>delivered_orders_table[[#This Row],[price]]*delivered_orders_table[[#This Row],[quantity]]</f>
        <v>24616</v>
      </c>
      <c r="V2474">
        <v>30380</v>
      </c>
    </row>
    <row r="2475" spans="1:22" hidden="1" x14ac:dyDescent="0.3">
      <c r="A2475">
        <v>11086890</v>
      </c>
      <c r="B2475">
        <v>334053</v>
      </c>
      <c r="C2475">
        <v>316683</v>
      </c>
      <c r="D2475">
        <v>7157</v>
      </c>
      <c r="E2475">
        <v>6716</v>
      </c>
      <c r="F2475">
        <v>1</v>
      </c>
      <c r="G2475">
        <v>1073.55</v>
      </c>
      <c r="H2475">
        <v>15</v>
      </c>
      <c r="I2475" s="15">
        <v>45374</v>
      </c>
      <c r="J2475" s="11">
        <v>45374</v>
      </c>
      <c r="K2475">
        <v>1</v>
      </c>
      <c r="L2475" t="s">
        <v>472</v>
      </c>
      <c r="M2475" t="s">
        <v>39</v>
      </c>
      <c r="N2475" t="s">
        <v>15</v>
      </c>
      <c r="O2475">
        <v>6083.45</v>
      </c>
      <c r="P2475" t="s">
        <v>20</v>
      </c>
      <c r="Q2475">
        <v>-632.54999999999995</v>
      </c>
      <c r="R2475" s="16">
        <f>delivered_orders_table[[#This Row],[price]]*delivered_orders_table[[#This Row],[quantity]]</f>
        <v>7157</v>
      </c>
      <c r="V2475">
        <v>11231</v>
      </c>
    </row>
    <row r="2476" spans="1:22" hidden="1" x14ac:dyDescent="0.3">
      <c r="A2476">
        <v>10344303</v>
      </c>
      <c r="B2476">
        <v>334053</v>
      </c>
      <c r="C2476">
        <v>846901</v>
      </c>
      <c r="D2476">
        <v>16784</v>
      </c>
      <c r="E2476">
        <v>6716</v>
      </c>
      <c r="F2476">
        <v>2</v>
      </c>
      <c r="G2476">
        <v>5035.2</v>
      </c>
      <c r="H2476">
        <v>15</v>
      </c>
      <c r="I2476" s="15">
        <v>45352</v>
      </c>
      <c r="J2476" s="11">
        <v>45352</v>
      </c>
      <c r="K2476">
        <v>3</v>
      </c>
      <c r="L2476" t="s">
        <v>186</v>
      </c>
      <c r="M2476" t="s">
        <v>39</v>
      </c>
      <c r="N2476" t="s">
        <v>15</v>
      </c>
      <c r="O2476">
        <v>28532.799999999999</v>
      </c>
      <c r="P2476" t="s">
        <v>21</v>
      </c>
      <c r="Q2476">
        <v>15100.8</v>
      </c>
      <c r="R2476" s="16">
        <f>delivered_orders_table[[#This Row],[price]]*delivered_orders_table[[#This Row],[quantity]]</f>
        <v>33568</v>
      </c>
      <c r="V2476">
        <v>33338</v>
      </c>
    </row>
    <row r="2477" spans="1:22" hidden="1" x14ac:dyDescent="0.3">
      <c r="A2477">
        <v>94482772</v>
      </c>
      <c r="B2477">
        <v>334053</v>
      </c>
      <c r="C2477">
        <v>295841</v>
      </c>
      <c r="D2477">
        <v>10593</v>
      </c>
      <c r="E2477">
        <v>6716</v>
      </c>
      <c r="F2477">
        <v>1</v>
      </c>
      <c r="G2477">
        <v>1588.95</v>
      </c>
      <c r="H2477">
        <v>15</v>
      </c>
      <c r="I2477" s="15">
        <v>45351</v>
      </c>
      <c r="J2477" s="11">
        <v>45351</v>
      </c>
      <c r="K2477">
        <v>6</v>
      </c>
      <c r="L2477" t="s">
        <v>306</v>
      </c>
      <c r="M2477" t="s">
        <v>39</v>
      </c>
      <c r="N2477" t="s">
        <v>15</v>
      </c>
      <c r="O2477">
        <v>9004.0499999999993</v>
      </c>
      <c r="P2477" t="s">
        <v>23</v>
      </c>
      <c r="Q2477">
        <v>2288.0500000000002</v>
      </c>
      <c r="R2477" s="16">
        <f>delivered_orders_table[[#This Row],[price]]*delivered_orders_table[[#This Row],[quantity]]</f>
        <v>10593</v>
      </c>
      <c r="V2477">
        <v>5880</v>
      </c>
    </row>
    <row r="2478" spans="1:22" hidden="1" x14ac:dyDescent="0.3">
      <c r="A2478">
        <v>87267850</v>
      </c>
      <c r="B2478">
        <v>334053</v>
      </c>
      <c r="C2478">
        <v>889472</v>
      </c>
      <c r="D2478">
        <v>12744</v>
      </c>
      <c r="E2478">
        <v>6716</v>
      </c>
      <c r="F2478">
        <v>1</v>
      </c>
      <c r="G2478">
        <v>1911.6</v>
      </c>
      <c r="H2478">
        <v>15</v>
      </c>
      <c r="I2478" s="15">
        <v>45359</v>
      </c>
      <c r="J2478" s="11">
        <v>45359</v>
      </c>
      <c r="K2478">
        <v>5</v>
      </c>
      <c r="L2478" t="s">
        <v>456</v>
      </c>
      <c r="M2478" t="s">
        <v>39</v>
      </c>
      <c r="N2478" t="s">
        <v>15</v>
      </c>
      <c r="O2478">
        <v>10832.4</v>
      </c>
      <c r="P2478" t="s">
        <v>22</v>
      </c>
      <c r="Q2478">
        <v>4116.3999999999996</v>
      </c>
      <c r="R2478" s="16">
        <f>delivered_orders_table[[#This Row],[price]]*delivered_orders_table[[#This Row],[quantity]]</f>
        <v>12744</v>
      </c>
      <c r="V2478">
        <v>44296</v>
      </c>
    </row>
    <row r="2479" spans="1:22" hidden="1" x14ac:dyDescent="0.3">
      <c r="A2479">
        <v>64193837</v>
      </c>
      <c r="B2479">
        <v>334053</v>
      </c>
      <c r="C2479">
        <v>909794</v>
      </c>
      <c r="D2479">
        <v>15503</v>
      </c>
      <c r="E2479">
        <v>6716</v>
      </c>
      <c r="F2479">
        <v>1</v>
      </c>
      <c r="G2479">
        <v>3100.6</v>
      </c>
      <c r="H2479">
        <v>20</v>
      </c>
      <c r="I2479" s="15">
        <v>45379</v>
      </c>
      <c r="J2479" s="11">
        <v>45379</v>
      </c>
      <c r="K2479">
        <v>1</v>
      </c>
      <c r="L2479" t="s">
        <v>185</v>
      </c>
      <c r="M2479" t="s">
        <v>39</v>
      </c>
      <c r="N2479" t="s">
        <v>15</v>
      </c>
      <c r="O2479">
        <v>12402.4</v>
      </c>
      <c r="P2479" t="s">
        <v>23</v>
      </c>
      <c r="Q2479">
        <v>5686.4</v>
      </c>
      <c r="R2479" s="16">
        <f>delivered_orders_table[[#This Row],[price]]*delivered_orders_table[[#This Row],[quantity]]</f>
        <v>15503</v>
      </c>
      <c r="V2479">
        <v>6856</v>
      </c>
    </row>
    <row r="2480" spans="1:22" hidden="1" x14ac:dyDescent="0.3">
      <c r="A2480">
        <v>47376585</v>
      </c>
      <c r="B2480">
        <v>334053</v>
      </c>
      <c r="C2480">
        <v>331113</v>
      </c>
      <c r="D2480">
        <v>9868</v>
      </c>
      <c r="E2480">
        <v>6716</v>
      </c>
      <c r="F2480">
        <v>2</v>
      </c>
      <c r="G2480">
        <v>0</v>
      </c>
      <c r="H2480">
        <v>0</v>
      </c>
      <c r="I2480" s="15">
        <v>45379</v>
      </c>
      <c r="J2480" s="11">
        <v>45379</v>
      </c>
      <c r="K2480">
        <v>3</v>
      </c>
      <c r="L2480" t="s">
        <v>38</v>
      </c>
      <c r="M2480" t="s">
        <v>39</v>
      </c>
      <c r="N2480" t="s">
        <v>15</v>
      </c>
      <c r="O2480">
        <v>19736</v>
      </c>
      <c r="P2480" t="s">
        <v>22</v>
      </c>
      <c r="Q2480">
        <v>6304</v>
      </c>
      <c r="R2480" s="16">
        <f>delivered_orders_table[[#This Row],[price]]*delivered_orders_table[[#This Row],[quantity]]</f>
        <v>19736</v>
      </c>
      <c r="V2480">
        <v>13894</v>
      </c>
    </row>
    <row r="2481" spans="1:22" hidden="1" x14ac:dyDescent="0.3">
      <c r="A2481">
        <v>19976458</v>
      </c>
      <c r="B2481">
        <v>246316</v>
      </c>
      <c r="C2481">
        <v>762407</v>
      </c>
      <c r="D2481">
        <v>16907</v>
      </c>
      <c r="E2481">
        <v>13689</v>
      </c>
      <c r="F2481">
        <v>1</v>
      </c>
      <c r="G2481">
        <v>0</v>
      </c>
      <c r="H2481">
        <v>0</v>
      </c>
      <c r="I2481" s="15">
        <v>45353</v>
      </c>
      <c r="J2481" s="11">
        <v>45353</v>
      </c>
      <c r="K2481">
        <v>2</v>
      </c>
      <c r="L2481" t="s">
        <v>186</v>
      </c>
      <c r="M2481" t="s">
        <v>39</v>
      </c>
      <c r="N2481" t="s">
        <v>16</v>
      </c>
      <c r="O2481">
        <v>16907</v>
      </c>
      <c r="P2481" t="s">
        <v>23</v>
      </c>
      <c r="Q2481">
        <v>3218</v>
      </c>
      <c r="R2481" s="16">
        <f>delivered_orders_table[[#This Row],[price]]*delivered_orders_table[[#This Row],[quantity]]</f>
        <v>16907</v>
      </c>
      <c r="V2481">
        <v>18570</v>
      </c>
    </row>
    <row r="2482" spans="1:22" hidden="1" x14ac:dyDescent="0.3">
      <c r="A2482">
        <v>66046380</v>
      </c>
      <c r="B2482">
        <v>246316</v>
      </c>
      <c r="C2482">
        <v>706489</v>
      </c>
      <c r="D2482">
        <v>8636</v>
      </c>
      <c r="E2482">
        <v>13689</v>
      </c>
      <c r="F2482">
        <v>1</v>
      </c>
      <c r="G2482">
        <v>0</v>
      </c>
      <c r="H2482">
        <v>0</v>
      </c>
      <c r="I2482" s="15">
        <v>45362</v>
      </c>
      <c r="J2482" s="11">
        <v>45362</v>
      </c>
      <c r="K2482">
        <v>3</v>
      </c>
      <c r="L2482" t="s">
        <v>277</v>
      </c>
      <c r="M2482" t="s">
        <v>39</v>
      </c>
      <c r="N2482" t="s">
        <v>18</v>
      </c>
      <c r="O2482">
        <v>8636</v>
      </c>
      <c r="P2482" t="s">
        <v>22</v>
      </c>
      <c r="Q2482">
        <v>-5053</v>
      </c>
      <c r="R2482" s="16">
        <f>delivered_orders_table[[#This Row],[price]]*delivered_orders_table[[#This Row],[quantity]]</f>
        <v>8636</v>
      </c>
      <c r="V2482">
        <v>16881</v>
      </c>
    </row>
    <row r="2483" spans="1:22" hidden="1" x14ac:dyDescent="0.3">
      <c r="A2483">
        <v>60576565</v>
      </c>
      <c r="B2483">
        <v>246316</v>
      </c>
      <c r="C2483">
        <v>861286</v>
      </c>
      <c r="D2483">
        <v>5272</v>
      </c>
      <c r="E2483">
        <v>13689</v>
      </c>
      <c r="F2483">
        <v>3</v>
      </c>
      <c r="G2483">
        <v>790.8</v>
      </c>
      <c r="H2483">
        <v>5</v>
      </c>
      <c r="I2483" s="15">
        <v>45357</v>
      </c>
      <c r="J2483" s="11">
        <v>45357</v>
      </c>
      <c r="K2483">
        <v>6</v>
      </c>
      <c r="L2483" t="s">
        <v>112</v>
      </c>
      <c r="M2483" t="s">
        <v>39</v>
      </c>
      <c r="N2483" t="s">
        <v>16</v>
      </c>
      <c r="O2483">
        <v>15025.2</v>
      </c>
      <c r="P2483" t="s">
        <v>21</v>
      </c>
      <c r="Q2483">
        <v>-26041.8</v>
      </c>
      <c r="R2483" s="16">
        <f>delivered_orders_table[[#This Row],[price]]*delivered_orders_table[[#This Row],[quantity]]</f>
        <v>15816</v>
      </c>
      <c r="V2483">
        <v>34288</v>
      </c>
    </row>
    <row r="2484" spans="1:22" hidden="1" x14ac:dyDescent="0.3">
      <c r="A2484">
        <v>19863756</v>
      </c>
      <c r="B2484">
        <v>246316</v>
      </c>
      <c r="C2484">
        <v>908640</v>
      </c>
      <c r="D2484">
        <v>17364</v>
      </c>
      <c r="E2484">
        <v>13689</v>
      </c>
      <c r="F2484">
        <v>3</v>
      </c>
      <c r="G2484">
        <v>5209.2</v>
      </c>
      <c r="H2484">
        <v>10</v>
      </c>
      <c r="I2484" s="15">
        <v>45355</v>
      </c>
      <c r="J2484" s="11">
        <v>45355</v>
      </c>
      <c r="K2484">
        <v>6</v>
      </c>
      <c r="L2484" t="s">
        <v>87</v>
      </c>
      <c r="M2484" t="s">
        <v>39</v>
      </c>
      <c r="N2484" t="s">
        <v>18</v>
      </c>
      <c r="O2484">
        <v>46882.8</v>
      </c>
      <c r="P2484" t="s">
        <v>23</v>
      </c>
      <c r="Q2484">
        <v>5815.8</v>
      </c>
      <c r="R2484" s="16">
        <f>delivered_orders_table[[#This Row],[price]]*delivered_orders_table[[#This Row],[quantity]]</f>
        <v>52092</v>
      </c>
      <c r="V2484">
        <v>17386</v>
      </c>
    </row>
    <row r="2485" spans="1:22" hidden="1" x14ac:dyDescent="0.3">
      <c r="A2485">
        <v>59470729</v>
      </c>
      <c r="B2485">
        <v>246316</v>
      </c>
      <c r="C2485">
        <v>796707</v>
      </c>
      <c r="D2485">
        <v>14115</v>
      </c>
      <c r="E2485">
        <v>13689</v>
      </c>
      <c r="F2485">
        <v>1</v>
      </c>
      <c r="G2485">
        <v>0</v>
      </c>
      <c r="H2485">
        <v>0</v>
      </c>
      <c r="I2485" s="15">
        <v>45369</v>
      </c>
      <c r="J2485" s="11">
        <v>45369</v>
      </c>
      <c r="K2485">
        <v>7</v>
      </c>
      <c r="L2485" t="s">
        <v>436</v>
      </c>
      <c r="M2485" t="s">
        <v>39</v>
      </c>
      <c r="N2485" t="s">
        <v>16</v>
      </c>
      <c r="O2485">
        <v>14115</v>
      </c>
      <c r="P2485" t="s">
        <v>20</v>
      </c>
      <c r="Q2485">
        <v>426</v>
      </c>
      <c r="R2485" s="16">
        <f>delivered_orders_table[[#This Row],[price]]*delivered_orders_table[[#This Row],[quantity]]</f>
        <v>14115</v>
      </c>
      <c r="V2485">
        <v>30051</v>
      </c>
    </row>
    <row r="2486" spans="1:22" hidden="1" x14ac:dyDescent="0.3">
      <c r="A2486">
        <v>42730796</v>
      </c>
      <c r="B2486">
        <v>246316</v>
      </c>
      <c r="C2486">
        <v>534827</v>
      </c>
      <c r="D2486">
        <v>604</v>
      </c>
      <c r="E2486">
        <v>13689</v>
      </c>
      <c r="F2486">
        <v>2</v>
      </c>
      <c r="G2486">
        <v>60.4</v>
      </c>
      <c r="H2486">
        <v>5</v>
      </c>
      <c r="I2486" s="15">
        <v>45365</v>
      </c>
      <c r="J2486" s="11">
        <v>45365</v>
      </c>
      <c r="K2486">
        <v>6</v>
      </c>
      <c r="L2486" t="s">
        <v>273</v>
      </c>
      <c r="M2486" t="s">
        <v>39</v>
      </c>
      <c r="N2486" t="s">
        <v>16</v>
      </c>
      <c r="O2486">
        <v>1147.5999999999999</v>
      </c>
      <c r="P2486" t="s">
        <v>23</v>
      </c>
      <c r="Q2486">
        <v>-26230.400000000001</v>
      </c>
      <c r="R2486" s="16">
        <f>delivered_orders_table[[#This Row],[price]]*delivered_orders_table[[#This Row],[quantity]]</f>
        <v>1208</v>
      </c>
      <c r="V2486">
        <v>12516</v>
      </c>
    </row>
    <row r="2487" spans="1:22" hidden="1" x14ac:dyDescent="0.3">
      <c r="A2487">
        <v>47346970</v>
      </c>
      <c r="B2487">
        <v>246316</v>
      </c>
      <c r="C2487">
        <v>558605</v>
      </c>
      <c r="D2487">
        <v>8382</v>
      </c>
      <c r="E2487">
        <v>13689</v>
      </c>
      <c r="F2487">
        <v>1</v>
      </c>
      <c r="G2487">
        <v>0</v>
      </c>
      <c r="H2487">
        <v>0</v>
      </c>
      <c r="I2487" s="15">
        <v>45375</v>
      </c>
      <c r="J2487" s="11">
        <v>45375</v>
      </c>
      <c r="K2487">
        <v>1</v>
      </c>
      <c r="L2487" t="s">
        <v>436</v>
      </c>
      <c r="M2487" t="s">
        <v>39</v>
      </c>
      <c r="N2487" t="s">
        <v>15</v>
      </c>
      <c r="O2487">
        <v>8382</v>
      </c>
      <c r="P2487" t="s">
        <v>21</v>
      </c>
      <c r="Q2487">
        <v>-5307</v>
      </c>
      <c r="R2487" s="16">
        <f>delivered_orders_table[[#This Row],[price]]*delivered_orders_table[[#This Row],[quantity]]</f>
        <v>8382</v>
      </c>
      <c r="V2487">
        <v>17966</v>
      </c>
    </row>
    <row r="2488" spans="1:22" hidden="1" x14ac:dyDescent="0.3">
      <c r="A2488">
        <v>16740197</v>
      </c>
      <c r="B2488">
        <v>246316</v>
      </c>
      <c r="C2488">
        <v>224223</v>
      </c>
      <c r="D2488">
        <v>4362</v>
      </c>
      <c r="E2488">
        <v>13689</v>
      </c>
      <c r="F2488">
        <v>1</v>
      </c>
      <c r="G2488">
        <v>0</v>
      </c>
      <c r="H2488">
        <v>0</v>
      </c>
      <c r="I2488" s="15">
        <v>45352</v>
      </c>
      <c r="J2488" s="11">
        <v>45352</v>
      </c>
      <c r="K2488">
        <v>5</v>
      </c>
      <c r="L2488" t="s">
        <v>306</v>
      </c>
      <c r="M2488" t="s">
        <v>39</v>
      </c>
      <c r="N2488" t="s">
        <v>15</v>
      </c>
      <c r="O2488">
        <v>4362</v>
      </c>
      <c r="P2488" t="s">
        <v>22</v>
      </c>
      <c r="Q2488">
        <v>-9327</v>
      </c>
      <c r="R2488" s="16">
        <f>delivered_orders_table[[#This Row],[price]]*delivered_orders_table[[#This Row],[quantity]]</f>
        <v>4362</v>
      </c>
      <c r="V2488">
        <v>9526</v>
      </c>
    </row>
    <row r="2489" spans="1:22" hidden="1" x14ac:dyDescent="0.3">
      <c r="A2489">
        <v>47393469</v>
      </c>
      <c r="B2489">
        <v>246316</v>
      </c>
      <c r="C2489">
        <v>790525</v>
      </c>
      <c r="D2489">
        <v>9588</v>
      </c>
      <c r="E2489">
        <v>13689</v>
      </c>
      <c r="F2489">
        <v>2</v>
      </c>
      <c r="G2489">
        <v>958.8</v>
      </c>
      <c r="H2489">
        <v>5</v>
      </c>
      <c r="I2489" s="15">
        <v>45347</v>
      </c>
      <c r="J2489" s="11">
        <v>45347</v>
      </c>
      <c r="K2489">
        <v>6</v>
      </c>
      <c r="L2489" t="s">
        <v>74</v>
      </c>
      <c r="M2489" t="s">
        <v>39</v>
      </c>
      <c r="N2489" t="s">
        <v>16</v>
      </c>
      <c r="O2489">
        <v>18217.2</v>
      </c>
      <c r="P2489" t="s">
        <v>23</v>
      </c>
      <c r="Q2489">
        <v>-9160.7999999999993</v>
      </c>
      <c r="R2489" s="16">
        <f>delivered_orders_table[[#This Row],[price]]*delivered_orders_table[[#This Row],[quantity]]</f>
        <v>19176</v>
      </c>
      <c r="V2489">
        <v>4573</v>
      </c>
    </row>
    <row r="2490" spans="1:22" hidden="1" x14ac:dyDescent="0.3">
      <c r="A2490">
        <v>47991562</v>
      </c>
      <c r="B2490">
        <v>872246</v>
      </c>
      <c r="C2490">
        <v>787569</v>
      </c>
      <c r="D2490">
        <v>13336</v>
      </c>
      <c r="E2490">
        <v>8679</v>
      </c>
      <c r="F2490">
        <v>2</v>
      </c>
      <c r="G2490">
        <v>0</v>
      </c>
      <c r="H2490">
        <v>0</v>
      </c>
      <c r="I2490" s="15">
        <v>45374</v>
      </c>
      <c r="J2490" s="11">
        <v>45374</v>
      </c>
      <c r="K2490">
        <v>5</v>
      </c>
      <c r="L2490" t="s">
        <v>37</v>
      </c>
      <c r="M2490" t="s">
        <v>39</v>
      </c>
      <c r="N2490" t="s">
        <v>16</v>
      </c>
      <c r="O2490">
        <v>26672</v>
      </c>
      <c r="P2490" t="s">
        <v>20</v>
      </c>
      <c r="Q2490">
        <v>9314</v>
      </c>
      <c r="R2490" s="16">
        <f>delivered_orders_table[[#This Row],[price]]*delivered_orders_table[[#This Row],[quantity]]</f>
        <v>26672</v>
      </c>
      <c r="V2490">
        <v>24024</v>
      </c>
    </row>
    <row r="2491" spans="1:22" hidden="1" x14ac:dyDescent="0.3">
      <c r="A2491">
        <v>15646068</v>
      </c>
      <c r="B2491">
        <v>872246</v>
      </c>
      <c r="C2491">
        <v>224223</v>
      </c>
      <c r="D2491">
        <v>4664</v>
      </c>
      <c r="E2491">
        <v>8679</v>
      </c>
      <c r="F2491">
        <v>2</v>
      </c>
      <c r="G2491">
        <v>0</v>
      </c>
      <c r="H2491">
        <v>0</v>
      </c>
      <c r="I2491" s="15">
        <v>45362</v>
      </c>
      <c r="J2491" s="11">
        <v>45362</v>
      </c>
      <c r="K2491">
        <v>2</v>
      </c>
      <c r="L2491" t="s">
        <v>456</v>
      </c>
      <c r="M2491" t="s">
        <v>39</v>
      </c>
      <c r="N2491" t="s">
        <v>16</v>
      </c>
      <c r="O2491">
        <v>9328</v>
      </c>
      <c r="P2491" t="s">
        <v>20</v>
      </c>
      <c r="Q2491">
        <v>-8030</v>
      </c>
      <c r="R2491" s="16">
        <f>delivered_orders_table[[#This Row],[price]]*delivered_orders_table[[#This Row],[quantity]]</f>
        <v>9328</v>
      </c>
      <c r="V2491">
        <v>25029</v>
      </c>
    </row>
    <row r="2492" spans="1:22" hidden="1" x14ac:dyDescent="0.3">
      <c r="A2492">
        <v>59302863</v>
      </c>
      <c r="B2492">
        <v>872246</v>
      </c>
      <c r="C2492">
        <v>872036</v>
      </c>
      <c r="D2492">
        <v>7523</v>
      </c>
      <c r="E2492">
        <v>8679</v>
      </c>
      <c r="F2492">
        <v>3</v>
      </c>
      <c r="G2492">
        <v>0</v>
      </c>
      <c r="H2492">
        <v>0</v>
      </c>
      <c r="I2492" s="15">
        <v>45361</v>
      </c>
      <c r="J2492" s="11">
        <v>45361</v>
      </c>
      <c r="K2492">
        <v>6</v>
      </c>
      <c r="L2492" t="s">
        <v>252</v>
      </c>
      <c r="M2492" t="s">
        <v>39</v>
      </c>
      <c r="N2492" t="s">
        <v>15</v>
      </c>
      <c r="O2492">
        <v>22569</v>
      </c>
      <c r="P2492" t="s">
        <v>21</v>
      </c>
      <c r="Q2492">
        <v>-3468</v>
      </c>
      <c r="R2492" s="16">
        <f>delivered_orders_table[[#This Row],[price]]*delivered_orders_table[[#This Row],[quantity]]</f>
        <v>22569</v>
      </c>
      <c r="V2492">
        <v>72928</v>
      </c>
    </row>
    <row r="2493" spans="1:22" hidden="1" x14ac:dyDescent="0.3">
      <c r="A2493">
        <v>42051937</v>
      </c>
      <c r="B2493">
        <v>872246</v>
      </c>
      <c r="C2493">
        <v>621063</v>
      </c>
      <c r="D2493">
        <v>17318</v>
      </c>
      <c r="E2493">
        <v>8679</v>
      </c>
      <c r="F2493">
        <v>3</v>
      </c>
      <c r="G2493">
        <v>0</v>
      </c>
      <c r="H2493">
        <v>0</v>
      </c>
      <c r="I2493" s="15">
        <v>45364</v>
      </c>
      <c r="J2493" s="11">
        <v>45364</v>
      </c>
      <c r="K2493">
        <v>2</v>
      </c>
      <c r="L2493" t="s">
        <v>88</v>
      </c>
      <c r="M2493" t="s">
        <v>39</v>
      </c>
      <c r="N2493" t="s">
        <v>16</v>
      </c>
      <c r="O2493">
        <v>51954</v>
      </c>
      <c r="P2493" t="s">
        <v>22</v>
      </c>
      <c r="Q2493">
        <v>25917</v>
      </c>
      <c r="R2493" s="16">
        <f>delivered_orders_table[[#This Row],[price]]*delivered_orders_table[[#This Row],[quantity]]</f>
        <v>51954</v>
      </c>
      <c r="V2493">
        <v>11237</v>
      </c>
    </row>
    <row r="2494" spans="1:22" hidden="1" x14ac:dyDescent="0.3">
      <c r="A2494">
        <v>71705170</v>
      </c>
      <c r="B2494">
        <v>872246</v>
      </c>
      <c r="C2494">
        <v>488698</v>
      </c>
      <c r="D2494">
        <v>15977</v>
      </c>
      <c r="E2494">
        <v>8679</v>
      </c>
      <c r="F2494">
        <v>1</v>
      </c>
      <c r="G2494">
        <v>0</v>
      </c>
      <c r="H2494">
        <v>0</v>
      </c>
      <c r="I2494" s="15">
        <v>45360</v>
      </c>
      <c r="J2494" s="11">
        <v>45360</v>
      </c>
      <c r="K2494">
        <v>5</v>
      </c>
      <c r="L2494" t="s">
        <v>277</v>
      </c>
      <c r="M2494" t="s">
        <v>39</v>
      </c>
      <c r="N2494" t="s">
        <v>18</v>
      </c>
      <c r="O2494">
        <v>15977</v>
      </c>
      <c r="P2494" t="s">
        <v>20</v>
      </c>
      <c r="Q2494">
        <v>7298</v>
      </c>
      <c r="R2494" s="16">
        <f>delivered_orders_table[[#This Row],[price]]*delivered_orders_table[[#This Row],[quantity]]</f>
        <v>15977</v>
      </c>
      <c r="V2494">
        <v>14580</v>
      </c>
    </row>
    <row r="2495" spans="1:22" hidden="1" x14ac:dyDescent="0.3">
      <c r="A2495">
        <v>87282128</v>
      </c>
      <c r="B2495">
        <v>872246</v>
      </c>
      <c r="C2495">
        <v>743323</v>
      </c>
      <c r="D2495">
        <v>12181</v>
      </c>
      <c r="E2495">
        <v>8679</v>
      </c>
      <c r="F2495">
        <v>3</v>
      </c>
      <c r="G2495">
        <v>0</v>
      </c>
      <c r="H2495">
        <v>0</v>
      </c>
      <c r="I2495" s="15">
        <v>45350</v>
      </c>
      <c r="J2495" s="11">
        <v>45350</v>
      </c>
      <c r="K2495">
        <v>4</v>
      </c>
      <c r="L2495" t="s">
        <v>332</v>
      </c>
      <c r="M2495" t="s">
        <v>39</v>
      </c>
      <c r="N2495" t="s">
        <v>18</v>
      </c>
      <c r="O2495">
        <v>36543</v>
      </c>
      <c r="P2495" t="s">
        <v>23</v>
      </c>
      <c r="Q2495">
        <v>10506</v>
      </c>
      <c r="R2495" s="16">
        <f>delivered_orders_table[[#This Row],[price]]*delivered_orders_table[[#This Row],[quantity]]</f>
        <v>36543</v>
      </c>
      <c r="V2495">
        <v>3129</v>
      </c>
    </row>
    <row r="2496" spans="1:22" hidden="1" x14ac:dyDescent="0.3">
      <c r="A2496">
        <v>97260863</v>
      </c>
      <c r="B2496">
        <v>872246</v>
      </c>
      <c r="C2496">
        <v>784791</v>
      </c>
      <c r="D2496">
        <v>4194</v>
      </c>
      <c r="E2496">
        <v>8679</v>
      </c>
      <c r="F2496">
        <v>2</v>
      </c>
      <c r="G2496">
        <v>0</v>
      </c>
      <c r="H2496">
        <v>0</v>
      </c>
      <c r="I2496" s="15">
        <v>45369</v>
      </c>
      <c r="J2496" s="11">
        <v>45369</v>
      </c>
      <c r="K2496">
        <v>7</v>
      </c>
      <c r="L2496" t="s">
        <v>436</v>
      </c>
      <c r="M2496" t="s">
        <v>39</v>
      </c>
      <c r="N2496" t="s">
        <v>15</v>
      </c>
      <c r="O2496">
        <v>8388</v>
      </c>
      <c r="P2496" t="s">
        <v>24</v>
      </c>
      <c r="Q2496">
        <v>-8970</v>
      </c>
      <c r="R2496" s="16">
        <f>delivered_orders_table[[#This Row],[price]]*delivered_orders_table[[#This Row],[quantity]]</f>
        <v>8388</v>
      </c>
      <c r="V2496">
        <v>30942</v>
      </c>
    </row>
    <row r="2497" spans="1:22" hidden="1" x14ac:dyDescent="0.3">
      <c r="A2497">
        <v>43308443</v>
      </c>
      <c r="B2497">
        <v>872246</v>
      </c>
      <c r="C2497">
        <v>708205</v>
      </c>
      <c r="D2497">
        <v>4851</v>
      </c>
      <c r="E2497">
        <v>8679</v>
      </c>
      <c r="F2497">
        <v>1</v>
      </c>
      <c r="G2497">
        <v>0</v>
      </c>
      <c r="H2497">
        <v>0</v>
      </c>
      <c r="I2497" s="15">
        <v>45354</v>
      </c>
      <c r="J2497" s="11">
        <v>45354</v>
      </c>
      <c r="K2497">
        <v>6</v>
      </c>
      <c r="L2497" t="s">
        <v>276</v>
      </c>
      <c r="M2497" t="s">
        <v>39</v>
      </c>
      <c r="N2497" t="s">
        <v>18</v>
      </c>
      <c r="O2497">
        <v>4851</v>
      </c>
      <c r="P2497" t="s">
        <v>20</v>
      </c>
      <c r="Q2497">
        <v>-3828</v>
      </c>
      <c r="R2497" s="16">
        <f>delivered_orders_table[[#This Row],[price]]*delivered_orders_table[[#This Row],[quantity]]</f>
        <v>4851</v>
      </c>
      <c r="V2497">
        <v>6971</v>
      </c>
    </row>
    <row r="2498" spans="1:22" hidden="1" x14ac:dyDescent="0.3">
      <c r="A2498">
        <v>41568532</v>
      </c>
      <c r="B2498">
        <v>872246</v>
      </c>
      <c r="C2498">
        <v>634098</v>
      </c>
      <c r="D2498">
        <v>17929</v>
      </c>
      <c r="E2498">
        <v>8679</v>
      </c>
      <c r="F2498">
        <v>1</v>
      </c>
      <c r="G2498">
        <v>0</v>
      </c>
      <c r="H2498">
        <v>0</v>
      </c>
      <c r="I2498" s="15">
        <v>45351</v>
      </c>
      <c r="J2498" s="11">
        <v>45351</v>
      </c>
      <c r="K2498">
        <v>1</v>
      </c>
      <c r="L2498" t="s">
        <v>86</v>
      </c>
      <c r="M2498" t="s">
        <v>39</v>
      </c>
      <c r="N2498" t="s">
        <v>16</v>
      </c>
      <c r="O2498">
        <v>17929</v>
      </c>
      <c r="P2498" t="s">
        <v>22</v>
      </c>
      <c r="Q2498">
        <v>9250</v>
      </c>
      <c r="R2498" s="16">
        <f>delivered_orders_table[[#This Row],[price]]*delivered_orders_table[[#This Row],[quantity]]</f>
        <v>17929</v>
      </c>
      <c r="V2498">
        <v>7798</v>
      </c>
    </row>
    <row r="2499" spans="1:22" hidden="1" x14ac:dyDescent="0.3">
      <c r="A2499">
        <v>71204580</v>
      </c>
      <c r="B2499">
        <v>207473</v>
      </c>
      <c r="C2499">
        <v>980009</v>
      </c>
      <c r="D2499">
        <v>2337</v>
      </c>
      <c r="E2499">
        <v>7043</v>
      </c>
      <c r="F2499">
        <v>1</v>
      </c>
      <c r="G2499">
        <v>233.7</v>
      </c>
      <c r="H2499">
        <v>10</v>
      </c>
      <c r="I2499" s="15">
        <v>45372</v>
      </c>
      <c r="J2499" s="11">
        <v>45372</v>
      </c>
      <c r="K2499">
        <v>4</v>
      </c>
      <c r="L2499" t="s">
        <v>436</v>
      </c>
      <c r="M2499" t="s">
        <v>39</v>
      </c>
      <c r="N2499" t="s">
        <v>15</v>
      </c>
      <c r="O2499">
        <v>2103.3000000000002</v>
      </c>
      <c r="P2499" t="s">
        <v>21</v>
      </c>
      <c r="Q2499">
        <v>-4939.7</v>
      </c>
      <c r="R2499" s="16">
        <f>delivered_orders_table[[#This Row],[price]]*delivered_orders_table[[#This Row],[quantity]]</f>
        <v>2337</v>
      </c>
      <c r="V2499">
        <v>3354</v>
      </c>
    </row>
    <row r="2500" spans="1:22" hidden="1" x14ac:dyDescent="0.3">
      <c r="A2500">
        <v>10856822</v>
      </c>
      <c r="B2500">
        <v>207473</v>
      </c>
      <c r="C2500">
        <v>494450</v>
      </c>
      <c r="D2500">
        <v>13817</v>
      </c>
      <c r="E2500">
        <v>7043</v>
      </c>
      <c r="F2500">
        <v>1</v>
      </c>
      <c r="G2500">
        <v>0</v>
      </c>
      <c r="H2500">
        <v>0</v>
      </c>
      <c r="I2500" s="15">
        <v>45353</v>
      </c>
      <c r="J2500" s="11">
        <v>45353</v>
      </c>
      <c r="K2500">
        <v>3</v>
      </c>
      <c r="L2500" t="s">
        <v>75</v>
      </c>
      <c r="M2500" t="s">
        <v>39</v>
      </c>
      <c r="N2500" t="s">
        <v>15</v>
      </c>
      <c r="O2500">
        <v>13817</v>
      </c>
      <c r="P2500" t="s">
        <v>23</v>
      </c>
      <c r="Q2500">
        <v>6774</v>
      </c>
      <c r="R2500" s="16">
        <f>delivered_orders_table[[#This Row],[price]]*delivered_orders_table[[#This Row],[quantity]]</f>
        <v>13817</v>
      </c>
      <c r="V2500">
        <v>25982</v>
      </c>
    </row>
    <row r="2501" spans="1:22" hidden="1" x14ac:dyDescent="0.3">
      <c r="A2501">
        <v>99826000</v>
      </c>
      <c r="B2501">
        <v>207473</v>
      </c>
      <c r="C2501">
        <v>345718</v>
      </c>
      <c r="D2501">
        <v>14396</v>
      </c>
      <c r="E2501">
        <v>7043</v>
      </c>
      <c r="F2501">
        <v>1</v>
      </c>
      <c r="G2501">
        <v>719.8</v>
      </c>
      <c r="H2501">
        <v>5</v>
      </c>
      <c r="I2501" s="15">
        <v>45346</v>
      </c>
      <c r="J2501" s="11">
        <v>45346</v>
      </c>
      <c r="K2501">
        <v>7</v>
      </c>
      <c r="L2501" t="s">
        <v>74</v>
      </c>
      <c r="M2501" t="s">
        <v>39</v>
      </c>
      <c r="N2501" t="s">
        <v>16</v>
      </c>
      <c r="O2501">
        <v>13676.2</v>
      </c>
      <c r="P2501" t="s">
        <v>20</v>
      </c>
      <c r="Q2501">
        <v>6633.2</v>
      </c>
      <c r="R2501" s="16">
        <f>delivered_orders_table[[#This Row],[price]]*delivered_orders_table[[#This Row],[quantity]]</f>
        <v>14396</v>
      </c>
      <c r="V2501">
        <v>27204</v>
      </c>
    </row>
    <row r="2502" spans="1:22" hidden="1" x14ac:dyDescent="0.3">
      <c r="A2502">
        <v>89736043</v>
      </c>
      <c r="B2502">
        <v>207473</v>
      </c>
      <c r="C2502">
        <v>780557</v>
      </c>
      <c r="D2502">
        <v>13654</v>
      </c>
      <c r="E2502">
        <v>7043</v>
      </c>
      <c r="F2502">
        <v>1</v>
      </c>
      <c r="G2502">
        <v>1365.4</v>
      </c>
      <c r="H2502">
        <v>10</v>
      </c>
      <c r="I2502" s="15">
        <v>45368</v>
      </c>
      <c r="J2502" s="11">
        <v>45368</v>
      </c>
      <c r="K2502">
        <v>1</v>
      </c>
      <c r="L2502" t="s">
        <v>295</v>
      </c>
      <c r="M2502" t="s">
        <v>39</v>
      </c>
      <c r="N2502" t="s">
        <v>15</v>
      </c>
      <c r="O2502">
        <v>12288.6</v>
      </c>
      <c r="P2502" t="s">
        <v>23</v>
      </c>
      <c r="Q2502">
        <v>5245.6</v>
      </c>
      <c r="R2502" s="16">
        <f>delivered_orders_table[[#This Row],[price]]*delivered_orders_table[[#This Row],[quantity]]</f>
        <v>13654</v>
      </c>
      <c r="V2502">
        <v>4261</v>
      </c>
    </row>
    <row r="2503" spans="1:22" hidden="1" x14ac:dyDescent="0.3">
      <c r="A2503">
        <v>65767881</v>
      </c>
      <c r="B2503">
        <v>207473</v>
      </c>
      <c r="C2503">
        <v>468691</v>
      </c>
      <c r="D2503">
        <v>16607</v>
      </c>
      <c r="E2503">
        <v>7043</v>
      </c>
      <c r="F2503">
        <v>3</v>
      </c>
      <c r="G2503">
        <v>0</v>
      </c>
      <c r="H2503">
        <v>0</v>
      </c>
      <c r="I2503" s="15">
        <v>45353</v>
      </c>
      <c r="J2503" s="11">
        <v>45353</v>
      </c>
      <c r="K2503">
        <v>2</v>
      </c>
      <c r="L2503" t="s">
        <v>186</v>
      </c>
      <c r="M2503" t="s">
        <v>39</v>
      </c>
      <c r="N2503" t="s">
        <v>16</v>
      </c>
      <c r="O2503">
        <v>49821</v>
      </c>
      <c r="P2503" t="s">
        <v>22</v>
      </c>
      <c r="Q2503">
        <v>28692</v>
      </c>
      <c r="R2503" s="16">
        <f>delivered_orders_table[[#This Row],[price]]*delivered_orders_table[[#This Row],[quantity]]</f>
        <v>49821</v>
      </c>
      <c r="V2503">
        <v>5596</v>
      </c>
    </row>
    <row r="2504" spans="1:22" hidden="1" x14ac:dyDescent="0.3">
      <c r="A2504">
        <v>69166287</v>
      </c>
      <c r="B2504">
        <v>207473</v>
      </c>
      <c r="C2504">
        <v>411505</v>
      </c>
      <c r="D2504">
        <v>13988</v>
      </c>
      <c r="E2504">
        <v>7043</v>
      </c>
      <c r="F2504">
        <v>1</v>
      </c>
      <c r="G2504">
        <v>699.4</v>
      </c>
      <c r="H2504">
        <v>5</v>
      </c>
      <c r="I2504" s="15">
        <v>45380</v>
      </c>
      <c r="J2504" s="11">
        <v>45380</v>
      </c>
      <c r="K2504">
        <v>2</v>
      </c>
      <c r="L2504" t="s">
        <v>38</v>
      </c>
      <c r="M2504" t="s">
        <v>39</v>
      </c>
      <c r="N2504" t="s">
        <v>18</v>
      </c>
      <c r="O2504">
        <v>13288.6</v>
      </c>
      <c r="P2504" t="s">
        <v>23</v>
      </c>
      <c r="Q2504">
        <v>6245.6</v>
      </c>
      <c r="R2504" s="16">
        <f>delivered_orders_table[[#This Row],[price]]*delivered_orders_table[[#This Row],[quantity]]</f>
        <v>13988</v>
      </c>
      <c r="V2504">
        <v>13822</v>
      </c>
    </row>
    <row r="2505" spans="1:22" hidden="1" x14ac:dyDescent="0.3">
      <c r="A2505">
        <v>75793759</v>
      </c>
      <c r="B2505">
        <v>207473</v>
      </c>
      <c r="C2505">
        <v>934750</v>
      </c>
      <c r="D2505">
        <v>18209</v>
      </c>
      <c r="E2505">
        <v>7043</v>
      </c>
      <c r="F2505">
        <v>1</v>
      </c>
      <c r="G2505">
        <v>0</v>
      </c>
      <c r="H2505">
        <v>0</v>
      </c>
      <c r="I2505" s="15">
        <v>45359</v>
      </c>
      <c r="J2505" s="11">
        <v>45359</v>
      </c>
      <c r="K2505">
        <v>7</v>
      </c>
      <c r="L2505" t="s">
        <v>88</v>
      </c>
      <c r="M2505" t="s">
        <v>39</v>
      </c>
      <c r="N2505" t="s">
        <v>16</v>
      </c>
      <c r="O2505">
        <v>18209</v>
      </c>
      <c r="P2505" t="s">
        <v>21</v>
      </c>
      <c r="Q2505">
        <v>11166</v>
      </c>
      <c r="R2505" s="16">
        <f>delivered_orders_table[[#This Row],[price]]*delivered_orders_table[[#This Row],[quantity]]</f>
        <v>18209</v>
      </c>
      <c r="V2505">
        <v>18297</v>
      </c>
    </row>
    <row r="2506" spans="1:22" hidden="1" x14ac:dyDescent="0.3">
      <c r="A2506">
        <v>75846624</v>
      </c>
      <c r="B2506">
        <v>809570</v>
      </c>
      <c r="C2506">
        <v>322692</v>
      </c>
      <c r="D2506">
        <v>18810</v>
      </c>
      <c r="E2506">
        <v>10780</v>
      </c>
      <c r="F2506">
        <v>2</v>
      </c>
      <c r="G2506">
        <v>1881</v>
      </c>
      <c r="H2506">
        <v>5</v>
      </c>
      <c r="I2506" s="15">
        <v>45361</v>
      </c>
      <c r="J2506" s="11">
        <v>45361</v>
      </c>
      <c r="K2506">
        <v>1</v>
      </c>
      <c r="L2506" t="s">
        <v>251</v>
      </c>
      <c r="M2506" t="s">
        <v>39</v>
      </c>
      <c r="N2506" t="s">
        <v>15</v>
      </c>
      <c r="O2506">
        <v>35739</v>
      </c>
      <c r="P2506" t="s">
        <v>23</v>
      </c>
      <c r="Q2506">
        <v>14179</v>
      </c>
      <c r="R2506" s="16">
        <f>delivered_orders_table[[#This Row],[price]]*delivered_orders_table[[#This Row],[quantity]]</f>
        <v>37620</v>
      </c>
      <c r="V2506">
        <v>36933</v>
      </c>
    </row>
    <row r="2507" spans="1:22" hidden="1" x14ac:dyDescent="0.3">
      <c r="A2507">
        <v>76743428</v>
      </c>
      <c r="B2507">
        <v>809570</v>
      </c>
      <c r="C2507">
        <v>973449</v>
      </c>
      <c r="D2507">
        <v>17082</v>
      </c>
      <c r="E2507">
        <v>10780</v>
      </c>
      <c r="F2507">
        <v>3</v>
      </c>
      <c r="G2507">
        <v>0</v>
      </c>
      <c r="H2507">
        <v>0</v>
      </c>
      <c r="I2507" s="15">
        <v>45370</v>
      </c>
      <c r="J2507" s="11">
        <v>45370</v>
      </c>
      <c r="K2507">
        <v>4</v>
      </c>
      <c r="L2507" t="s">
        <v>505</v>
      </c>
      <c r="M2507" t="s">
        <v>39</v>
      </c>
      <c r="N2507" t="s">
        <v>15</v>
      </c>
      <c r="O2507">
        <v>51246</v>
      </c>
      <c r="P2507" t="s">
        <v>20</v>
      </c>
      <c r="Q2507">
        <v>18906</v>
      </c>
      <c r="R2507" s="16">
        <f>delivered_orders_table[[#This Row],[price]]*delivered_orders_table[[#This Row],[quantity]]</f>
        <v>51246</v>
      </c>
      <c r="V2507">
        <v>1978</v>
      </c>
    </row>
    <row r="2508" spans="1:22" hidden="1" x14ac:dyDescent="0.3">
      <c r="A2508">
        <v>25867870</v>
      </c>
      <c r="B2508">
        <v>809570</v>
      </c>
      <c r="C2508">
        <v>962398</v>
      </c>
      <c r="D2508">
        <v>5459</v>
      </c>
      <c r="E2508">
        <v>10780</v>
      </c>
      <c r="F2508">
        <v>2</v>
      </c>
      <c r="G2508">
        <v>545.9</v>
      </c>
      <c r="H2508">
        <v>5</v>
      </c>
      <c r="I2508" s="15">
        <v>45352</v>
      </c>
      <c r="J2508" s="11">
        <v>45352</v>
      </c>
      <c r="K2508">
        <v>7</v>
      </c>
      <c r="L2508" t="s">
        <v>187</v>
      </c>
      <c r="M2508" t="s">
        <v>39</v>
      </c>
      <c r="N2508" t="s">
        <v>15</v>
      </c>
      <c r="O2508">
        <v>10372.1</v>
      </c>
      <c r="P2508" t="s">
        <v>20</v>
      </c>
      <c r="Q2508">
        <v>-11187.9</v>
      </c>
      <c r="R2508" s="16">
        <f>delivered_orders_table[[#This Row],[price]]*delivered_orders_table[[#This Row],[quantity]]</f>
        <v>10918</v>
      </c>
      <c r="V2508">
        <v>12311</v>
      </c>
    </row>
    <row r="2509" spans="1:22" hidden="1" x14ac:dyDescent="0.3">
      <c r="A2509">
        <v>96690951</v>
      </c>
      <c r="B2509">
        <v>809570</v>
      </c>
      <c r="C2509">
        <v>920767</v>
      </c>
      <c r="D2509">
        <v>11894</v>
      </c>
      <c r="E2509">
        <v>10780</v>
      </c>
      <c r="F2509">
        <v>1</v>
      </c>
      <c r="G2509">
        <v>594.70000000000005</v>
      </c>
      <c r="H2509">
        <v>5</v>
      </c>
      <c r="I2509" s="15">
        <v>45357</v>
      </c>
      <c r="J2509" s="11">
        <v>45357</v>
      </c>
      <c r="K2509">
        <v>3</v>
      </c>
      <c r="L2509" t="s">
        <v>276</v>
      </c>
      <c r="M2509" t="s">
        <v>39</v>
      </c>
      <c r="N2509" t="s">
        <v>18</v>
      </c>
      <c r="O2509">
        <v>11299.3</v>
      </c>
      <c r="P2509" t="s">
        <v>22</v>
      </c>
      <c r="Q2509">
        <v>519.29999999999995</v>
      </c>
      <c r="R2509" s="16">
        <f>delivered_orders_table[[#This Row],[price]]*delivered_orders_table[[#This Row],[quantity]]</f>
        <v>11894</v>
      </c>
      <c r="V2509">
        <v>12747</v>
      </c>
    </row>
    <row r="2510" spans="1:22" hidden="1" x14ac:dyDescent="0.3">
      <c r="A2510">
        <v>34272734</v>
      </c>
      <c r="B2510">
        <v>809570</v>
      </c>
      <c r="C2510">
        <v>442924</v>
      </c>
      <c r="D2510">
        <v>19535</v>
      </c>
      <c r="E2510">
        <v>10780</v>
      </c>
      <c r="F2510">
        <v>4</v>
      </c>
      <c r="G2510">
        <v>3907</v>
      </c>
      <c r="H2510">
        <v>5</v>
      </c>
      <c r="I2510" s="15">
        <v>45362</v>
      </c>
      <c r="J2510" s="11">
        <v>45362</v>
      </c>
      <c r="K2510">
        <v>3</v>
      </c>
      <c r="L2510" t="s">
        <v>277</v>
      </c>
      <c r="M2510" t="s">
        <v>39</v>
      </c>
      <c r="N2510" t="s">
        <v>15</v>
      </c>
      <c r="O2510">
        <v>74233</v>
      </c>
      <c r="P2510" t="s">
        <v>22</v>
      </c>
      <c r="Q2510">
        <v>31113</v>
      </c>
      <c r="R2510" s="16">
        <f>delivered_orders_table[[#This Row],[price]]*delivered_orders_table[[#This Row],[quantity]]</f>
        <v>78140</v>
      </c>
      <c r="V2510">
        <v>4890</v>
      </c>
    </row>
    <row r="2511" spans="1:22" hidden="1" x14ac:dyDescent="0.3">
      <c r="A2511">
        <v>20450542</v>
      </c>
      <c r="B2511">
        <v>809570</v>
      </c>
      <c r="C2511">
        <v>498301</v>
      </c>
      <c r="D2511">
        <v>7087</v>
      </c>
      <c r="E2511">
        <v>10780</v>
      </c>
      <c r="F2511">
        <v>4</v>
      </c>
      <c r="G2511">
        <v>5669.6</v>
      </c>
      <c r="H2511">
        <v>20</v>
      </c>
      <c r="I2511" s="15">
        <v>45374</v>
      </c>
      <c r="J2511" s="11">
        <v>45374</v>
      </c>
      <c r="K2511">
        <v>7</v>
      </c>
      <c r="L2511" t="s">
        <v>318</v>
      </c>
      <c r="M2511" t="s">
        <v>39</v>
      </c>
      <c r="N2511" t="s">
        <v>15</v>
      </c>
      <c r="O2511">
        <v>22678.400000000001</v>
      </c>
      <c r="P2511" t="s">
        <v>20</v>
      </c>
      <c r="Q2511">
        <v>-20441.599999999999</v>
      </c>
      <c r="R2511" s="16">
        <f>delivered_orders_table[[#This Row],[price]]*delivered_orders_table[[#This Row],[quantity]]</f>
        <v>28348</v>
      </c>
      <c r="V2511">
        <v>38318</v>
      </c>
    </row>
    <row r="2512" spans="1:22" hidden="1" x14ac:dyDescent="0.3">
      <c r="A2512">
        <v>78299645</v>
      </c>
      <c r="B2512">
        <v>809570</v>
      </c>
      <c r="C2512">
        <v>283927</v>
      </c>
      <c r="D2512">
        <v>13954</v>
      </c>
      <c r="E2512">
        <v>10780</v>
      </c>
      <c r="F2512">
        <v>2</v>
      </c>
      <c r="G2512">
        <v>1395.4</v>
      </c>
      <c r="H2512">
        <v>5</v>
      </c>
      <c r="I2512" s="15">
        <v>45364</v>
      </c>
      <c r="J2512" s="11">
        <v>45364</v>
      </c>
      <c r="K2512">
        <v>4</v>
      </c>
      <c r="L2512" t="s">
        <v>294</v>
      </c>
      <c r="M2512" t="s">
        <v>39</v>
      </c>
      <c r="N2512" t="s">
        <v>16</v>
      </c>
      <c r="O2512">
        <v>26512.6</v>
      </c>
      <c r="P2512" t="s">
        <v>21</v>
      </c>
      <c r="Q2512">
        <v>4952.6000000000004</v>
      </c>
      <c r="R2512" s="16">
        <f>delivered_orders_table[[#This Row],[price]]*delivered_orders_table[[#This Row],[quantity]]</f>
        <v>27908</v>
      </c>
      <c r="V2512">
        <v>14016</v>
      </c>
    </row>
    <row r="2513" spans="1:22" x14ac:dyDescent="0.3">
      <c r="A2513">
        <v>16078694</v>
      </c>
      <c r="B2513">
        <v>876646</v>
      </c>
      <c r="C2513">
        <v>476106</v>
      </c>
      <c r="D2513">
        <v>15839</v>
      </c>
      <c r="E2513">
        <v>14603</v>
      </c>
      <c r="F2513">
        <v>3</v>
      </c>
      <c r="G2513">
        <v>0</v>
      </c>
      <c r="H2513">
        <v>0</v>
      </c>
      <c r="I2513" s="15">
        <v>45375</v>
      </c>
      <c r="J2513" s="11">
        <v>45375</v>
      </c>
      <c r="K2513">
        <v>6</v>
      </c>
      <c r="L2513" t="s">
        <v>318</v>
      </c>
      <c r="M2513" t="s">
        <v>39</v>
      </c>
      <c r="N2513" t="s">
        <v>18</v>
      </c>
      <c r="O2513">
        <v>47517</v>
      </c>
      <c r="P2513" t="s">
        <v>20</v>
      </c>
      <c r="Q2513">
        <v>3708</v>
      </c>
      <c r="R2513" s="16">
        <f>delivered_orders_table[[#This Row],[price]]*delivered_orders_table[[#This Row],[quantity]]</f>
        <v>47517</v>
      </c>
      <c r="V2513">
        <v>71248</v>
      </c>
    </row>
    <row r="2514" spans="1:22" x14ac:dyDescent="0.3">
      <c r="A2514">
        <v>53380275</v>
      </c>
      <c r="B2514">
        <v>876646</v>
      </c>
      <c r="C2514">
        <v>598851</v>
      </c>
      <c r="D2514">
        <v>19412</v>
      </c>
      <c r="E2514">
        <v>14603</v>
      </c>
      <c r="F2514">
        <v>2</v>
      </c>
      <c r="G2514">
        <v>0</v>
      </c>
      <c r="H2514">
        <v>0</v>
      </c>
      <c r="I2514" s="15">
        <v>45352</v>
      </c>
      <c r="J2514" s="11">
        <v>45352</v>
      </c>
      <c r="K2514">
        <v>5</v>
      </c>
      <c r="L2514" t="s">
        <v>306</v>
      </c>
      <c r="M2514" t="s">
        <v>39</v>
      </c>
      <c r="N2514" t="s">
        <v>17</v>
      </c>
      <c r="O2514">
        <v>38824</v>
      </c>
      <c r="P2514" t="s">
        <v>20</v>
      </c>
      <c r="Q2514">
        <v>9618</v>
      </c>
      <c r="R2514" s="16">
        <f>delivered_orders_table[[#This Row],[price]]*delivered_orders_table[[#This Row],[quantity]]</f>
        <v>38824</v>
      </c>
      <c r="V2514">
        <v>17983</v>
      </c>
    </row>
    <row r="2515" spans="1:22" x14ac:dyDescent="0.3">
      <c r="A2515">
        <v>20251466</v>
      </c>
      <c r="B2515">
        <v>876646</v>
      </c>
      <c r="C2515">
        <v>493212</v>
      </c>
      <c r="D2515">
        <v>11988</v>
      </c>
      <c r="E2515">
        <v>14603</v>
      </c>
      <c r="F2515">
        <v>3</v>
      </c>
      <c r="G2515">
        <v>3596.4</v>
      </c>
      <c r="H2515">
        <v>10</v>
      </c>
      <c r="I2515" s="15">
        <v>45373</v>
      </c>
      <c r="J2515" s="11">
        <v>45373</v>
      </c>
      <c r="K2515">
        <v>3</v>
      </c>
      <c r="L2515" t="s">
        <v>436</v>
      </c>
      <c r="M2515" t="s">
        <v>39</v>
      </c>
      <c r="N2515" t="s">
        <v>18</v>
      </c>
      <c r="O2515">
        <v>32367.599999999999</v>
      </c>
      <c r="P2515" t="s">
        <v>21</v>
      </c>
      <c r="Q2515">
        <v>-11441.4</v>
      </c>
      <c r="R2515" s="16">
        <f>delivered_orders_table[[#This Row],[price]]*delivered_orders_table[[#This Row],[quantity]]</f>
        <v>35964</v>
      </c>
      <c r="V2515">
        <v>52815</v>
      </c>
    </row>
    <row r="2516" spans="1:22" x14ac:dyDescent="0.3">
      <c r="A2516">
        <v>79987997</v>
      </c>
      <c r="B2516">
        <v>876646</v>
      </c>
      <c r="C2516">
        <v>536318</v>
      </c>
      <c r="D2516">
        <v>9685</v>
      </c>
      <c r="E2516">
        <v>14603</v>
      </c>
      <c r="F2516">
        <v>1</v>
      </c>
      <c r="G2516">
        <v>0</v>
      </c>
      <c r="H2516">
        <v>0</v>
      </c>
      <c r="I2516" s="15">
        <v>45354</v>
      </c>
      <c r="J2516" s="11">
        <v>45354</v>
      </c>
      <c r="K2516">
        <v>6</v>
      </c>
      <c r="L2516" t="s">
        <v>276</v>
      </c>
      <c r="M2516" t="s">
        <v>39</v>
      </c>
      <c r="N2516" t="s">
        <v>15</v>
      </c>
      <c r="O2516">
        <v>9685</v>
      </c>
      <c r="P2516" t="s">
        <v>23</v>
      </c>
      <c r="Q2516">
        <v>-4918</v>
      </c>
      <c r="R2516" s="16">
        <f>delivered_orders_table[[#This Row],[price]]*delivered_orders_table[[#This Row],[quantity]]</f>
        <v>9685</v>
      </c>
      <c r="V2516">
        <v>3080</v>
      </c>
    </row>
    <row r="2517" spans="1:22" x14ac:dyDescent="0.3">
      <c r="A2517">
        <v>69287967</v>
      </c>
      <c r="B2517">
        <v>876646</v>
      </c>
      <c r="C2517">
        <v>593282</v>
      </c>
      <c r="D2517">
        <v>11689</v>
      </c>
      <c r="E2517">
        <v>14603</v>
      </c>
      <c r="F2517">
        <v>1</v>
      </c>
      <c r="G2517">
        <v>0</v>
      </c>
      <c r="H2517">
        <v>0</v>
      </c>
      <c r="I2517" s="15">
        <v>45380</v>
      </c>
      <c r="J2517" s="11">
        <v>45380</v>
      </c>
      <c r="K2517">
        <v>2</v>
      </c>
      <c r="L2517" t="s">
        <v>38</v>
      </c>
      <c r="M2517" t="s">
        <v>39</v>
      </c>
      <c r="N2517" t="s">
        <v>15</v>
      </c>
      <c r="O2517">
        <v>11689</v>
      </c>
      <c r="P2517" t="s">
        <v>20</v>
      </c>
      <c r="Q2517">
        <v>-2914</v>
      </c>
      <c r="R2517" s="16">
        <f>delivered_orders_table[[#This Row],[price]]*delivered_orders_table[[#This Row],[quantity]]</f>
        <v>11689</v>
      </c>
      <c r="V2517">
        <v>25272</v>
      </c>
    </row>
    <row r="2518" spans="1:22" x14ac:dyDescent="0.3">
      <c r="A2518">
        <v>51708177</v>
      </c>
      <c r="B2518">
        <v>876646</v>
      </c>
      <c r="C2518">
        <v>835988</v>
      </c>
      <c r="D2518">
        <v>16508</v>
      </c>
      <c r="E2518">
        <v>14603</v>
      </c>
      <c r="F2518">
        <v>1</v>
      </c>
      <c r="G2518">
        <v>0</v>
      </c>
      <c r="H2518">
        <v>0</v>
      </c>
      <c r="I2518" s="15">
        <v>45354</v>
      </c>
      <c r="J2518" s="11">
        <v>45354</v>
      </c>
      <c r="K2518">
        <v>7</v>
      </c>
      <c r="L2518" t="s">
        <v>87</v>
      </c>
      <c r="M2518" t="s">
        <v>39</v>
      </c>
      <c r="N2518" t="s">
        <v>17</v>
      </c>
      <c r="O2518">
        <v>16508</v>
      </c>
      <c r="P2518" t="s">
        <v>20</v>
      </c>
      <c r="Q2518">
        <v>1905</v>
      </c>
      <c r="R2518" s="16">
        <f>delivered_orders_table[[#This Row],[price]]*delivered_orders_table[[#This Row],[quantity]]</f>
        <v>16508</v>
      </c>
      <c r="V2518">
        <v>9214</v>
      </c>
    </row>
    <row r="2519" spans="1:22" x14ac:dyDescent="0.3">
      <c r="A2519">
        <v>89865458</v>
      </c>
      <c r="B2519">
        <v>876646</v>
      </c>
      <c r="C2519">
        <v>596119</v>
      </c>
      <c r="D2519">
        <v>10697</v>
      </c>
      <c r="E2519">
        <v>14603</v>
      </c>
      <c r="F2519">
        <v>3</v>
      </c>
      <c r="G2519">
        <v>0</v>
      </c>
      <c r="H2519">
        <v>0</v>
      </c>
      <c r="I2519" s="15">
        <v>45360</v>
      </c>
      <c r="J2519" s="11">
        <v>45360</v>
      </c>
      <c r="K2519">
        <v>3</v>
      </c>
      <c r="L2519" t="s">
        <v>112</v>
      </c>
      <c r="M2519" t="s">
        <v>39</v>
      </c>
      <c r="N2519" t="s">
        <v>15</v>
      </c>
      <c r="O2519">
        <v>32091</v>
      </c>
      <c r="P2519" t="s">
        <v>21</v>
      </c>
      <c r="Q2519">
        <v>-11718</v>
      </c>
      <c r="R2519" s="16">
        <f>delivered_orders_table[[#This Row],[price]]*delivered_orders_table[[#This Row],[quantity]]</f>
        <v>32091</v>
      </c>
      <c r="V2519">
        <v>951</v>
      </c>
    </row>
    <row r="2520" spans="1:22" x14ac:dyDescent="0.3">
      <c r="A2520">
        <v>50308572</v>
      </c>
      <c r="B2520">
        <v>876646</v>
      </c>
      <c r="C2520">
        <v>211230</v>
      </c>
      <c r="D2520">
        <v>851</v>
      </c>
      <c r="E2520">
        <v>14603</v>
      </c>
      <c r="F2520">
        <v>1</v>
      </c>
      <c r="G2520">
        <v>42.55</v>
      </c>
      <c r="H2520">
        <v>5</v>
      </c>
      <c r="I2520" s="15">
        <v>45365</v>
      </c>
      <c r="J2520" s="11">
        <v>45365</v>
      </c>
      <c r="K2520">
        <v>2</v>
      </c>
      <c r="L2520" t="s">
        <v>252</v>
      </c>
      <c r="M2520" t="s">
        <v>39</v>
      </c>
      <c r="N2520" t="s">
        <v>15</v>
      </c>
      <c r="O2520">
        <v>808.45</v>
      </c>
      <c r="P2520" t="s">
        <v>20</v>
      </c>
      <c r="Q2520">
        <v>-13794.55</v>
      </c>
      <c r="R2520" s="16">
        <f>delivered_orders_table[[#This Row],[price]]*delivered_orders_table[[#This Row],[quantity]]</f>
        <v>851</v>
      </c>
      <c r="V2520">
        <v>7716</v>
      </c>
    </row>
    <row r="2521" spans="1:22" hidden="1" x14ac:dyDescent="0.3">
      <c r="A2521">
        <v>25745913</v>
      </c>
      <c r="B2521">
        <v>671858</v>
      </c>
      <c r="C2521">
        <v>853004</v>
      </c>
      <c r="D2521">
        <v>4750</v>
      </c>
      <c r="E2521">
        <v>5308</v>
      </c>
      <c r="F2521">
        <v>1</v>
      </c>
      <c r="G2521">
        <v>0</v>
      </c>
      <c r="H2521">
        <v>0</v>
      </c>
      <c r="I2521" s="15">
        <v>45369</v>
      </c>
      <c r="J2521" s="11">
        <v>45369</v>
      </c>
      <c r="K2521">
        <v>3</v>
      </c>
      <c r="L2521" t="s">
        <v>515</v>
      </c>
      <c r="M2521" t="s">
        <v>39</v>
      </c>
      <c r="N2521" t="s">
        <v>15</v>
      </c>
      <c r="O2521">
        <v>4750</v>
      </c>
      <c r="P2521" t="s">
        <v>23</v>
      </c>
      <c r="Q2521">
        <v>-558</v>
      </c>
      <c r="R2521" s="16">
        <f>delivered_orders_table[[#This Row],[price]]*delivered_orders_table[[#This Row],[quantity]]</f>
        <v>4750</v>
      </c>
      <c r="V2521">
        <v>18300</v>
      </c>
    </row>
    <row r="2522" spans="1:22" hidden="1" x14ac:dyDescent="0.3">
      <c r="A2522">
        <v>38428357</v>
      </c>
      <c r="B2522">
        <v>671858</v>
      </c>
      <c r="C2522">
        <v>560857</v>
      </c>
      <c r="D2522">
        <v>11990</v>
      </c>
      <c r="E2522">
        <v>5308</v>
      </c>
      <c r="F2522">
        <v>2</v>
      </c>
      <c r="G2522">
        <v>0</v>
      </c>
      <c r="H2522">
        <v>0</v>
      </c>
      <c r="I2522" s="15">
        <v>45356</v>
      </c>
      <c r="J2522" s="11">
        <v>45356</v>
      </c>
      <c r="K2522">
        <v>4</v>
      </c>
      <c r="L2522" t="s">
        <v>276</v>
      </c>
      <c r="M2522" t="s">
        <v>39</v>
      </c>
      <c r="N2522" t="s">
        <v>15</v>
      </c>
      <c r="O2522">
        <v>23980</v>
      </c>
      <c r="P2522" t="s">
        <v>23</v>
      </c>
      <c r="Q2522">
        <v>13364</v>
      </c>
      <c r="R2522" s="16">
        <f>delivered_orders_table[[#This Row],[price]]*delivered_orders_table[[#This Row],[quantity]]</f>
        <v>23980</v>
      </c>
      <c r="V2522">
        <v>8274</v>
      </c>
    </row>
    <row r="2523" spans="1:22" hidden="1" x14ac:dyDescent="0.3">
      <c r="A2523">
        <v>96104027</v>
      </c>
      <c r="B2523">
        <v>671858</v>
      </c>
      <c r="C2523">
        <v>716256</v>
      </c>
      <c r="D2523">
        <v>15082</v>
      </c>
      <c r="E2523">
        <v>5308</v>
      </c>
      <c r="F2523">
        <v>1</v>
      </c>
      <c r="G2523">
        <v>0</v>
      </c>
      <c r="H2523">
        <v>0</v>
      </c>
      <c r="I2523" s="15">
        <v>45365</v>
      </c>
      <c r="J2523" s="11">
        <v>45365</v>
      </c>
      <c r="K2523">
        <v>6</v>
      </c>
      <c r="L2523" t="s">
        <v>273</v>
      </c>
      <c r="M2523" t="s">
        <v>39</v>
      </c>
      <c r="N2523" t="s">
        <v>16</v>
      </c>
      <c r="O2523">
        <v>15082</v>
      </c>
      <c r="P2523" t="s">
        <v>22</v>
      </c>
      <c r="Q2523">
        <v>9774</v>
      </c>
      <c r="R2523" s="16">
        <f>delivered_orders_table[[#This Row],[price]]*delivered_orders_table[[#This Row],[quantity]]</f>
        <v>15082</v>
      </c>
      <c r="V2523">
        <v>4016</v>
      </c>
    </row>
    <row r="2524" spans="1:22" hidden="1" x14ac:dyDescent="0.3">
      <c r="A2524">
        <v>92745294</v>
      </c>
      <c r="B2524">
        <v>671858</v>
      </c>
      <c r="C2524">
        <v>465617</v>
      </c>
      <c r="D2524">
        <v>10244</v>
      </c>
      <c r="E2524">
        <v>5308</v>
      </c>
      <c r="F2524">
        <v>1</v>
      </c>
      <c r="G2524">
        <v>0</v>
      </c>
      <c r="H2524">
        <v>0</v>
      </c>
      <c r="I2524" s="15">
        <v>45350</v>
      </c>
      <c r="J2524" s="11">
        <v>45350</v>
      </c>
      <c r="K2524">
        <v>6</v>
      </c>
      <c r="L2524" t="s">
        <v>75</v>
      </c>
      <c r="M2524" t="s">
        <v>39</v>
      </c>
      <c r="N2524" t="s">
        <v>16</v>
      </c>
      <c r="O2524">
        <v>10244</v>
      </c>
      <c r="P2524" t="s">
        <v>21</v>
      </c>
      <c r="Q2524">
        <v>4936</v>
      </c>
      <c r="R2524" s="16">
        <f>delivered_orders_table[[#This Row],[price]]*delivered_orders_table[[#This Row],[quantity]]</f>
        <v>10244</v>
      </c>
      <c r="V2524">
        <v>7918</v>
      </c>
    </row>
    <row r="2525" spans="1:22" hidden="1" x14ac:dyDescent="0.3">
      <c r="A2525">
        <v>64520614</v>
      </c>
      <c r="B2525">
        <v>671858</v>
      </c>
      <c r="C2525">
        <v>455506</v>
      </c>
      <c r="D2525">
        <v>4635</v>
      </c>
      <c r="E2525">
        <v>5308</v>
      </c>
      <c r="F2525">
        <v>1</v>
      </c>
      <c r="G2525">
        <v>0</v>
      </c>
      <c r="H2525">
        <v>0</v>
      </c>
      <c r="I2525" s="15">
        <v>45354</v>
      </c>
      <c r="J2525" s="11">
        <v>45354</v>
      </c>
      <c r="K2525">
        <v>1</v>
      </c>
      <c r="L2525" t="s">
        <v>186</v>
      </c>
      <c r="M2525" t="s">
        <v>39</v>
      </c>
      <c r="N2525" t="s">
        <v>15</v>
      </c>
      <c r="O2525">
        <v>4635</v>
      </c>
      <c r="P2525" t="s">
        <v>21</v>
      </c>
      <c r="Q2525">
        <v>-673</v>
      </c>
      <c r="R2525" s="16">
        <f>delivered_orders_table[[#This Row],[price]]*delivered_orders_table[[#This Row],[quantity]]</f>
        <v>4635</v>
      </c>
      <c r="V2525">
        <v>11353</v>
      </c>
    </row>
    <row r="2526" spans="1:22" hidden="1" x14ac:dyDescent="0.3">
      <c r="A2526">
        <v>24039158</v>
      </c>
      <c r="B2526">
        <v>671858</v>
      </c>
      <c r="C2526">
        <v>786252</v>
      </c>
      <c r="D2526">
        <v>1253</v>
      </c>
      <c r="E2526">
        <v>5308</v>
      </c>
      <c r="F2526">
        <v>1</v>
      </c>
      <c r="G2526">
        <v>0</v>
      </c>
      <c r="H2526">
        <v>0</v>
      </c>
      <c r="I2526" s="15">
        <v>45368</v>
      </c>
      <c r="J2526" s="11">
        <v>45368</v>
      </c>
      <c r="K2526">
        <v>5</v>
      </c>
      <c r="L2526" t="s">
        <v>531</v>
      </c>
      <c r="M2526" t="s">
        <v>39</v>
      </c>
      <c r="N2526" t="s">
        <v>16</v>
      </c>
      <c r="O2526">
        <v>1253</v>
      </c>
      <c r="P2526" t="s">
        <v>21</v>
      </c>
      <c r="Q2526">
        <v>-4055</v>
      </c>
      <c r="R2526" s="16">
        <f>delivered_orders_table[[#This Row],[price]]*delivered_orders_table[[#This Row],[quantity]]</f>
        <v>1253</v>
      </c>
      <c r="V2526">
        <v>13336</v>
      </c>
    </row>
    <row r="2527" spans="1:22" hidden="1" x14ac:dyDescent="0.3">
      <c r="A2527">
        <v>80415568</v>
      </c>
      <c r="B2527">
        <v>671858</v>
      </c>
      <c r="C2527">
        <v>482146</v>
      </c>
      <c r="D2527">
        <v>14702</v>
      </c>
      <c r="E2527">
        <v>5308</v>
      </c>
      <c r="F2527">
        <v>2</v>
      </c>
      <c r="G2527">
        <v>0</v>
      </c>
      <c r="H2527">
        <v>0</v>
      </c>
      <c r="I2527" s="15">
        <v>45379</v>
      </c>
      <c r="J2527" s="11">
        <v>45379</v>
      </c>
      <c r="K2527">
        <v>1</v>
      </c>
      <c r="L2527" t="s">
        <v>185</v>
      </c>
      <c r="M2527" t="s">
        <v>39</v>
      </c>
      <c r="N2527" t="s">
        <v>16</v>
      </c>
      <c r="O2527">
        <v>29404</v>
      </c>
      <c r="P2527" t="s">
        <v>22</v>
      </c>
      <c r="Q2527">
        <v>18788</v>
      </c>
      <c r="R2527" s="16">
        <f>delivered_orders_table[[#This Row],[price]]*delivered_orders_table[[#This Row],[quantity]]</f>
        <v>29404</v>
      </c>
      <c r="V2527">
        <v>17445</v>
      </c>
    </row>
    <row r="2528" spans="1:22" hidden="1" x14ac:dyDescent="0.3">
      <c r="A2528">
        <v>42255732</v>
      </c>
      <c r="B2528">
        <v>671858</v>
      </c>
      <c r="C2528">
        <v>539403</v>
      </c>
      <c r="D2528">
        <v>2210</v>
      </c>
      <c r="E2528">
        <v>5308</v>
      </c>
      <c r="F2528">
        <v>1</v>
      </c>
      <c r="G2528">
        <v>0</v>
      </c>
      <c r="H2528">
        <v>0</v>
      </c>
      <c r="I2528" s="15">
        <v>45374</v>
      </c>
      <c r="J2528" s="11">
        <v>45374</v>
      </c>
      <c r="K2528">
        <v>1</v>
      </c>
      <c r="L2528" t="s">
        <v>472</v>
      </c>
      <c r="M2528" t="s">
        <v>39</v>
      </c>
      <c r="N2528" t="s">
        <v>17</v>
      </c>
      <c r="O2528">
        <v>2210</v>
      </c>
      <c r="P2528" t="s">
        <v>21</v>
      </c>
      <c r="Q2528">
        <v>-3098</v>
      </c>
      <c r="R2528" s="16">
        <f>delivered_orders_table[[#This Row],[price]]*delivered_orders_table[[#This Row],[quantity]]</f>
        <v>2210</v>
      </c>
      <c r="V2528">
        <v>14517</v>
      </c>
    </row>
    <row r="2529" spans="1:22" hidden="1" x14ac:dyDescent="0.3">
      <c r="A2529">
        <v>75437844</v>
      </c>
      <c r="B2529">
        <v>671858</v>
      </c>
      <c r="C2529">
        <v>293826</v>
      </c>
      <c r="D2529">
        <v>17031</v>
      </c>
      <c r="E2529">
        <v>5308</v>
      </c>
      <c r="F2529">
        <v>1</v>
      </c>
      <c r="G2529">
        <v>851.55</v>
      </c>
      <c r="H2529">
        <v>5</v>
      </c>
      <c r="I2529" s="15">
        <v>45368</v>
      </c>
      <c r="J2529" s="11">
        <v>45368</v>
      </c>
      <c r="K2529">
        <v>1</v>
      </c>
      <c r="L2529" t="s">
        <v>295</v>
      </c>
      <c r="M2529" t="s">
        <v>39</v>
      </c>
      <c r="N2529" t="s">
        <v>18</v>
      </c>
      <c r="O2529">
        <v>16179.45</v>
      </c>
      <c r="P2529" t="s">
        <v>21</v>
      </c>
      <c r="Q2529">
        <v>10871.45</v>
      </c>
      <c r="R2529" s="16">
        <f>delivered_orders_table[[#This Row],[price]]*delivered_orders_table[[#This Row],[quantity]]</f>
        <v>17031</v>
      </c>
      <c r="V2529">
        <v>10775</v>
      </c>
    </row>
    <row r="2530" spans="1:22" hidden="1" x14ac:dyDescent="0.3">
      <c r="A2530">
        <v>67854710</v>
      </c>
      <c r="B2530">
        <v>671858</v>
      </c>
      <c r="C2530">
        <v>368956</v>
      </c>
      <c r="D2530">
        <v>16199</v>
      </c>
      <c r="E2530">
        <v>5308</v>
      </c>
      <c r="F2530">
        <v>2</v>
      </c>
      <c r="G2530">
        <v>0</v>
      </c>
      <c r="H2530">
        <v>0</v>
      </c>
      <c r="I2530" s="15">
        <v>45353</v>
      </c>
      <c r="J2530" s="11">
        <v>45353</v>
      </c>
      <c r="K2530">
        <v>3</v>
      </c>
      <c r="L2530" t="s">
        <v>75</v>
      </c>
      <c r="M2530" t="s">
        <v>39</v>
      </c>
      <c r="N2530" t="s">
        <v>18</v>
      </c>
      <c r="O2530">
        <v>32398</v>
      </c>
      <c r="P2530" t="s">
        <v>20</v>
      </c>
      <c r="Q2530">
        <v>21782</v>
      </c>
      <c r="R2530" s="16">
        <f>delivered_orders_table[[#This Row],[price]]*delivered_orders_table[[#This Row],[quantity]]</f>
        <v>32398</v>
      </c>
      <c r="V2530">
        <v>4880</v>
      </c>
    </row>
    <row r="2531" spans="1:22" hidden="1" x14ac:dyDescent="0.3">
      <c r="A2531">
        <v>13808225</v>
      </c>
      <c r="B2531">
        <v>191161</v>
      </c>
      <c r="C2531">
        <v>497223</v>
      </c>
      <c r="D2531">
        <v>19452</v>
      </c>
      <c r="E2531">
        <v>2243</v>
      </c>
      <c r="F2531">
        <v>1</v>
      </c>
      <c r="G2531">
        <v>972.6</v>
      </c>
      <c r="H2531">
        <v>5</v>
      </c>
      <c r="I2531" s="15">
        <v>45367</v>
      </c>
      <c r="J2531" s="11">
        <v>45367</v>
      </c>
      <c r="K2531">
        <v>5</v>
      </c>
      <c r="L2531" t="s">
        <v>515</v>
      </c>
      <c r="M2531" t="s">
        <v>39</v>
      </c>
      <c r="N2531" t="s">
        <v>16</v>
      </c>
      <c r="O2531">
        <v>18479.400000000001</v>
      </c>
      <c r="P2531" t="s">
        <v>21</v>
      </c>
      <c r="Q2531">
        <v>16236.4</v>
      </c>
      <c r="R2531" s="16">
        <f>delivered_orders_table[[#This Row],[price]]*delivered_orders_table[[#This Row],[quantity]]</f>
        <v>19452</v>
      </c>
      <c r="V2531">
        <v>7602</v>
      </c>
    </row>
    <row r="2532" spans="1:22" hidden="1" x14ac:dyDescent="0.3">
      <c r="A2532">
        <v>16416148</v>
      </c>
      <c r="B2532">
        <v>191161</v>
      </c>
      <c r="C2532">
        <v>801581</v>
      </c>
      <c r="D2532">
        <v>13786</v>
      </c>
      <c r="E2532">
        <v>2243</v>
      </c>
      <c r="F2532">
        <v>2</v>
      </c>
      <c r="G2532">
        <v>0</v>
      </c>
      <c r="H2532">
        <v>0</v>
      </c>
      <c r="I2532" s="15">
        <v>45358</v>
      </c>
      <c r="J2532" s="11">
        <v>45358</v>
      </c>
      <c r="K2532">
        <v>6</v>
      </c>
      <c r="L2532" t="s">
        <v>456</v>
      </c>
      <c r="M2532" t="s">
        <v>39</v>
      </c>
      <c r="N2532" t="s">
        <v>16</v>
      </c>
      <c r="O2532">
        <v>27572</v>
      </c>
      <c r="P2532" t="s">
        <v>22</v>
      </c>
      <c r="Q2532">
        <v>23086</v>
      </c>
      <c r="R2532" s="16">
        <f>delivered_orders_table[[#This Row],[price]]*delivered_orders_table[[#This Row],[quantity]]</f>
        <v>27572</v>
      </c>
      <c r="V2532">
        <v>5976</v>
      </c>
    </row>
    <row r="2533" spans="1:22" hidden="1" x14ac:dyDescent="0.3">
      <c r="A2533">
        <v>49093864</v>
      </c>
      <c r="B2533">
        <v>191161</v>
      </c>
      <c r="C2533">
        <v>756937</v>
      </c>
      <c r="D2533">
        <v>17419</v>
      </c>
      <c r="E2533">
        <v>2243</v>
      </c>
      <c r="F2533">
        <v>1</v>
      </c>
      <c r="G2533">
        <v>0</v>
      </c>
      <c r="H2533">
        <v>0</v>
      </c>
      <c r="I2533" s="15">
        <v>45356</v>
      </c>
      <c r="J2533" s="11">
        <v>45356</v>
      </c>
      <c r="K2533">
        <v>4</v>
      </c>
      <c r="L2533" t="s">
        <v>276</v>
      </c>
      <c r="M2533" t="s">
        <v>39</v>
      </c>
      <c r="N2533" t="s">
        <v>17</v>
      </c>
      <c r="O2533">
        <v>17419</v>
      </c>
      <c r="P2533" t="s">
        <v>21</v>
      </c>
      <c r="Q2533">
        <v>15176</v>
      </c>
      <c r="R2533" s="16">
        <f>delivered_orders_table[[#This Row],[price]]*delivered_orders_table[[#This Row],[quantity]]</f>
        <v>17419</v>
      </c>
      <c r="V2533">
        <v>40556</v>
      </c>
    </row>
    <row r="2534" spans="1:22" hidden="1" x14ac:dyDescent="0.3">
      <c r="A2534">
        <v>90014570</v>
      </c>
      <c r="B2534">
        <v>191161</v>
      </c>
      <c r="C2534">
        <v>806739</v>
      </c>
      <c r="D2534">
        <v>19024</v>
      </c>
      <c r="E2534">
        <v>2243</v>
      </c>
      <c r="F2534">
        <v>1</v>
      </c>
      <c r="G2534">
        <v>0</v>
      </c>
      <c r="H2534">
        <v>0</v>
      </c>
      <c r="I2534" s="15">
        <v>45354</v>
      </c>
      <c r="J2534" s="11">
        <v>45354</v>
      </c>
      <c r="K2534">
        <v>2</v>
      </c>
      <c r="L2534" t="s">
        <v>75</v>
      </c>
      <c r="M2534" t="s">
        <v>39</v>
      </c>
      <c r="N2534" t="s">
        <v>16</v>
      </c>
      <c r="O2534">
        <v>19024</v>
      </c>
      <c r="P2534" t="s">
        <v>20</v>
      </c>
      <c r="Q2534">
        <v>16781</v>
      </c>
      <c r="R2534" s="16">
        <f>delivered_orders_table[[#This Row],[price]]*delivered_orders_table[[#This Row],[quantity]]</f>
        <v>19024</v>
      </c>
      <c r="V2534">
        <v>7612</v>
      </c>
    </row>
    <row r="2535" spans="1:22" hidden="1" x14ac:dyDescent="0.3">
      <c r="A2535">
        <v>93638503</v>
      </c>
      <c r="B2535">
        <v>191161</v>
      </c>
      <c r="C2535">
        <v>228679</v>
      </c>
      <c r="D2535">
        <v>10246</v>
      </c>
      <c r="E2535">
        <v>2243</v>
      </c>
      <c r="F2535">
        <v>1</v>
      </c>
      <c r="G2535">
        <v>0</v>
      </c>
      <c r="H2535">
        <v>0</v>
      </c>
      <c r="I2535" s="15">
        <v>45378</v>
      </c>
      <c r="J2535" s="11">
        <v>45378</v>
      </c>
      <c r="K2535">
        <v>4</v>
      </c>
      <c r="L2535" t="s">
        <v>38</v>
      </c>
      <c r="M2535" t="s">
        <v>39</v>
      </c>
      <c r="N2535" t="s">
        <v>15</v>
      </c>
      <c r="O2535">
        <v>10246</v>
      </c>
      <c r="P2535" t="s">
        <v>20</v>
      </c>
      <c r="Q2535">
        <v>8003</v>
      </c>
      <c r="R2535" s="16">
        <f>delivered_orders_table[[#This Row],[price]]*delivered_orders_table[[#This Row],[quantity]]</f>
        <v>10246</v>
      </c>
      <c r="V2535">
        <v>14031</v>
      </c>
    </row>
    <row r="2536" spans="1:22" hidden="1" x14ac:dyDescent="0.3">
      <c r="A2536">
        <v>59555330</v>
      </c>
      <c r="B2536">
        <v>191161</v>
      </c>
      <c r="C2536">
        <v>679770</v>
      </c>
      <c r="D2536">
        <v>758</v>
      </c>
      <c r="E2536">
        <v>2243</v>
      </c>
      <c r="F2536">
        <v>1</v>
      </c>
      <c r="G2536">
        <v>0</v>
      </c>
      <c r="H2536">
        <v>0</v>
      </c>
      <c r="I2536" s="15">
        <v>45353</v>
      </c>
      <c r="J2536" s="11">
        <v>45353</v>
      </c>
      <c r="K2536">
        <v>4</v>
      </c>
      <c r="L2536" t="s">
        <v>306</v>
      </c>
      <c r="M2536" t="s">
        <v>39</v>
      </c>
      <c r="N2536" t="s">
        <v>16</v>
      </c>
      <c r="O2536">
        <v>758</v>
      </c>
      <c r="P2536" t="s">
        <v>23</v>
      </c>
      <c r="Q2536">
        <v>-1485</v>
      </c>
      <c r="R2536" s="16">
        <f>delivered_orders_table[[#This Row],[price]]*delivered_orders_table[[#This Row],[quantity]]</f>
        <v>758</v>
      </c>
      <c r="V2536">
        <v>1500</v>
      </c>
    </row>
    <row r="2537" spans="1:22" hidden="1" x14ac:dyDescent="0.3">
      <c r="A2537">
        <v>43528453</v>
      </c>
      <c r="B2537">
        <v>191161</v>
      </c>
      <c r="C2537">
        <v>412137</v>
      </c>
      <c r="D2537">
        <v>5555</v>
      </c>
      <c r="E2537">
        <v>2243</v>
      </c>
      <c r="F2537">
        <v>1</v>
      </c>
      <c r="G2537">
        <v>0</v>
      </c>
      <c r="H2537">
        <v>0</v>
      </c>
      <c r="I2537" s="15">
        <v>45358</v>
      </c>
      <c r="J2537" s="11">
        <v>45358</v>
      </c>
      <c r="K2537">
        <v>3</v>
      </c>
      <c r="L2537" t="s">
        <v>87</v>
      </c>
      <c r="M2537" t="s">
        <v>39</v>
      </c>
      <c r="N2537" t="s">
        <v>15</v>
      </c>
      <c r="O2537">
        <v>5555</v>
      </c>
      <c r="P2537" t="s">
        <v>22</v>
      </c>
      <c r="Q2537">
        <v>3312</v>
      </c>
      <c r="R2537" s="16">
        <f>delivered_orders_table[[#This Row],[price]]*delivered_orders_table[[#This Row],[quantity]]</f>
        <v>5555</v>
      </c>
      <c r="V2537">
        <v>28724</v>
      </c>
    </row>
    <row r="2538" spans="1:22" hidden="1" x14ac:dyDescent="0.3">
      <c r="A2538">
        <v>98612211</v>
      </c>
      <c r="B2538">
        <v>719176</v>
      </c>
      <c r="C2538">
        <v>696864</v>
      </c>
      <c r="D2538">
        <v>12481</v>
      </c>
      <c r="E2538">
        <v>819</v>
      </c>
      <c r="F2538">
        <v>1</v>
      </c>
      <c r="G2538">
        <v>0</v>
      </c>
      <c r="H2538">
        <v>0</v>
      </c>
      <c r="I2538" s="15">
        <v>45354</v>
      </c>
      <c r="J2538" s="11">
        <v>45354</v>
      </c>
      <c r="K2538">
        <v>7</v>
      </c>
      <c r="L2538" t="s">
        <v>87</v>
      </c>
      <c r="M2538" t="s">
        <v>39</v>
      </c>
      <c r="N2538" t="s">
        <v>16</v>
      </c>
      <c r="O2538">
        <v>12481</v>
      </c>
      <c r="P2538" t="s">
        <v>21</v>
      </c>
      <c r="Q2538">
        <v>11662</v>
      </c>
      <c r="R2538" s="16">
        <f>delivered_orders_table[[#This Row],[price]]*delivered_orders_table[[#This Row],[quantity]]</f>
        <v>12481</v>
      </c>
      <c r="V2538">
        <v>33920</v>
      </c>
    </row>
    <row r="2539" spans="1:22" hidden="1" x14ac:dyDescent="0.3">
      <c r="A2539">
        <v>43087238</v>
      </c>
      <c r="B2539">
        <v>719176</v>
      </c>
      <c r="C2539">
        <v>971051</v>
      </c>
      <c r="D2539">
        <v>18078</v>
      </c>
      <c r="E2539">
        <v>819</v>
      </c>
      <c r="F2539">
        <v>1</v>
      </c>
      <c r="G2539">
        <v>0</v>
      </c>
      <c r="H2539">
        <v>0</v>
      </c>
      <c r="I2539" s="15">
        <v>45359</v>
      </c>
      <c r="J2539" s="11">
        <v>45359</v>
      </c>
      <c r="K2539">
        <v>7</v>
      </c>
      <c r="L2539" t="s">
        <v>88</v>
      </c>
      <c r="M2539" t="s">
        <v>39</v>
      </c>
      <c r="N2539" t="s">
        <v>17</v>
      </c>
      <c r="O2539">
        <v>18078</v>
      </c>
      <c r="P2539" t="s">
        <v>20</v>
      </c>
      <c r="Q2539">
        <v>17259</v>
      </c>
      <c r="R2539" s="16">
        <f>delivered_orders_table[[#This Row],[price]]*delivered_orders_table[[#This Row],[quantity]]</f>
        <v>18078</v>
      </c>
      <c r="V2539">
        <v>23980</v>
      </c>
    </row>
    <row r="2540" spans="1:22" hidden="1" x14ac:dyDescent="0.3">
      <c r="A2540">
        <v>79616482</v>
      </c>
      <c r="B2540">
        <v>719176</v>
      </c>
      <c r="C2540">
        <v>455506</v>
      </c>
      <c r="D2540">
        <v>9075</v>
      </c>
      <c r="E2540">
        <v>819</v>
      </c>
      <c r="F2540">
        <v>1</v>
      </c>
      <c r="G2540">
        <v>907.5</v>
      </c>
      <c r="H2540">
        <v>10</v>
      </c>
      <c r="I2540" s="15">
        <v>45353</v>
      </c>
      <c r="J2540" s="11">
        <v>45353</v>
      </c>
      <c r="K2540">
        <v>2</v>
      </c>
      <c r="L2540" t="s">
        <v>186</v>
      </c>
      <c r="M2540" t="s">
        <v>39</v>
      </c>
      <c r="N2540" t="s">
        <v>16</v>
      </c>
      <c r="O2540">
        <v>8167.5</v>
      </c>
      <c r="P2540" t="s">
        <v>21</v>
      </c>
      <c r="Q2540">
        <v>7348.5</v>
      </c>
      <c r="R2540" s="16">
        <f>delivered_orders_table[[#This Row],[price]]*delivered_orders_table[[#This Row],[quantity]]</f>
        <v>9075</v>
      </c>
      <c r="V2540">
        <v>17880</v>
      </c>
    </row>
    <row r="2541" spans="1:22" hidden="1" x14ac:dyDescent="0.3">
      <c r="A2541">
        <v>26664623</v>
      </c>
      <c r="B2541">
        <v>719176</v>
      </c>
      <c r="C2541">
        <v>775458</v>
      </c>
      <c r="D2541">
        <v>10302</v>
      </c>
      <c r="E2541">
        <v>819</v>
      </c>
      <c r="F2541">
        <v>1</v>
      </c>
      <c r="G2541">
        <v>1545.3</v>
      </c>
      <c r="H2541">
        <v>15</v>
      </c>
      <c r="I2541" s="15">
        <v>45362</v>
      </c>
      <c r="J2541" s="11">
        <v>45362</v>
      </c>
      <c r="K2541">
        <v>6</v>
      </c>
      <c r="L2541" t="s">
        <v>294</v>
      </c>
      <c r="M2541" t="s">
        <v>39</v>
      </c>
      <c r="N2541" t="s">
        <v>15</v>
      </c>
      <c r="O2541">
        <v>8756.7000000000007</v>
      </c>
      <c r="P2541" t="s">
        <v>23</v>
      </c>
      <c r="Q2541">
        <v>7937.7</v>
      </c>
      <c r="R2541" s="16">
        <f>delivered_orders_table[[#This Row],[price]]*delivered_orders_table[[#This Row],[quantity]]</f>
        <v>10302</v>
      </c>
      <c r="V2541">
        <v>17934</v>
      </c>
    </row>
    <row r="2542" spans="1:22" hidden="1" x14ac:dyDescent="0.3">
      <c r="A2542">
        <v>48971765</v>
      </c>
      <c r="B2542">
        <v>719176</v>
      </c>
      <c r="C2542">
        <v>612509</v>
      </c>
      <c r="D2542">
        <v>7149</v>
      </c>
      <c r="E2542">
        <v>819</v>
      </c>
      <c r="F2542">
        <v>2</v>
      </c>
      <c r="G2542">
        <v>0</v>
      </c>
      <c r="H2542">
        <v>0</v>
      </c>
      <c r="I2542" s="15">
        <v>45376</v>
      </c>
      <c r="J2542" s="11">
        <v>45376</v>
      </c>
      <c r="K2542">
        <v>1</v>
      </c>
      <c r="L2542" t="s">
        <v>518</v>
      </c>
      <c r="M2542" t="s">
        <v>39</v>
      </c>
      <c r="N2542" t="s">
        <v>18</v>
      </c>
      <c r="O2542">
        <v>14298</v>
      </c>
      <c r="P2542" t="s">
        <v>22</v>
      </c>
      <c r="Q2542">
        <v>12660</v>
      </c>
      <c r="R2542" s="16">
        <f>delivered_orders_table[[#This Row],[price]]*delivered_orders_table[[#This Row],[quantity]]</f>
        <v>14298</v>
      </c>
      <c r="V2542">
        <v>35571</v>
      </c>
    </row>
    <row r="2543" spans="1:22" hidden="1" x14ac:dyDescent="0.3">
      <c r="A2543">
        <v>52894344</v>
      </c>
      <c r="B2543">
        <v>719176</v>
      </c>
      <c r="C2543">
        <v>716596</v>
      </c>
      <c r="D2543">
        <v>15432</v>
      </c>
      <c r="E2543">
        <v>819</v>
      </c>
      <c r="F2543">
        <v>1</v>
      </c>
      <c r="G2543">
        <v>0</v>
      </c>
      <c r="H2543">
        <v>0</v>
      </c>
      <c r="I2543" s="15">
        <v>45359</v>
      </c>
      <c r="J2543" s="11">
        <v>45359</v>
      </c>
      <c r="K2543">
        <v>4</v>
      </c>
      <c r="L2543" t="s">
        <v>112</v>
      </c>
      <c r="M2543" t="s">
        <v>39</v>
      </c>
      <c r="N2543" t="s">
        <v>15</v>
      </c>
      <c r="O2543">
        <v>15432</v>
      </c>
      <c r="P2543" t="s">
        <v>20</v>
      </c>
      <c r="Q2543">
        <v>14613</v>
      </c>
      <c r="R2543" s="16">
        <f>delivered_orders_table[[#This Row],[price]]*delivered_orders_table[[#This Row],[quantity]]</f>
        <v>15432</v>
      </c>
      <c r="V2543">
        <v>30260</v>
      </c>
    </row>
    <row r="2544" spans="1:22" hidden="1" x14ac:dyDescent="0.3">
      <c r="A2544">
        <v>83284724</v>
      </c>
      <c r="B2544">
        <v>719176</v>
      </c>
      <c r="C2544">
        <v>444312</v>
      </c>
      <c r="D2544">
        <v>5109</v>
      </c>
      <c r="E2544">
        <v>819</v>
      </c>
      <c r="F2544">
        <v>1</v>
      </c>
      <c r="G2544">
        <v>0</v>
      </c>
      <c r="H2544">
        <v>0</v>
      </c>
      <c r="I2544" s="15">
        <v>45375</v>
      </c>
      <c r="J2544" s="11">
        <v>45375</v>
      </c>
      <c r="K2544">
        <v>5</v>
      </c>
      <c r="L2544" t="s">
        <v>185</v>
      </c>
      <c r="M2544" t="s">
        <v>39</v>
      </c>
      <c r="N2544" t="s">
        <v>15</v>
      </c>
      <c r="O2544">
        <v>5109</v>
      </c>
      <c r="P2544" t="s">
        <v>21</v>
      </c>
      <c r="Q2544">
        <v>4290</v>
      </c>
      <c r="R2544" s="16">
        <f>delivered_orders_table[[#This Row],[price]]*delivered_orders_table[[#This Row],[quantity]]</f>
        <v>5109</v>
      </c>
      <c r="V2544">
        <v>6264</v>
      </c>
    </row>
    <row r="2545" spans="1:22" hidden="1" x14ac:dyDescent="0.3">
      <c r="A2545">
        <v>78885632</v>
      </c>
      <c r="B2545">
        <v>719176</v>
      </c>
      <c r="C2545">
        <v>345308</v>
      </c>
      <c r="D2545">
        <v>2009</v>
      </c>
      <c r="E2545">
        <v>819</v>
      </c>
      <c r="F2545">
        <v>1</v>
      </c>
      <c r="G2545">
        <v>0</v>
      </c>
      <c r="H2545">
        <v>0</v>
      </c>
      <c r="I2545" s="15">
        <v>45354</v>
      </c>
      <c r="J2545" s="11">
        <v>45354</v>
      </c>
      <c r="K2545">
        <v>1</v>
      </c>
      <c r="L2545" t="s">
        <v>186</v>
      </c>
      <c r="M2545" t="s">
        <v>39</v>
      </c>
      <c r="N2545" t="s">
        <v>18</v>
      </c>
      <c r="O2545">
        <v>2009</v>
      </c>
      <c r="P2545" t="s">
        <v>20</v>
      </c>
      <c r="Q2545">
        <v>1190</v>
      </c>
      <c r="R2545" s="16">
        <f>delivered_orders_table[[#This Row],[price]]*delivered_orders_table[[#This Row],[quantity]]</f>
        <v>2009</v>
      </c>
      <c r="V2545">
        <v>17838</v>
      </c>
    </row>
    <row r="2546" spans="1:22" hidden="1" x14ac:dyDescent="0.3">
      <c r="A2546">
        <v>40281491</v>
      </c>
      <c r="B2546">
        <v>719176</v>
      </c>
      <c r="C2546">
        <v>251706</v>
      </c>
      <c r="D2546">
        <v>6875</v>
      </c>
      <c r="E2546">
        <v>819</v>
      </c>
      <c r="F2546">
        <v>4</v>
      </c>
      <c r="G2546">
        <v>0</v>
      </c>
      <c r="H2546">
        <v>0</v>
      </c>
      <c r="I2546" s="15">
        <v>45352</v>
      </c>
      <c r="J2546" s="11">
        <v>45352</v>
      </c>
      <c r="K2546">
        <v>7</v>
      </c>
      <c r="L2546" t="s">
        <v>187</v>
      </c>
      <c r="M2546" t="s">
        <v>39</v>
      </c>
      <c r="N2546" t="s">
        <v>15</v>
      </c>
      <c r="O2546">
        <v>27500</v>
      </c>
      <c r="P2546" t="s">
        <v>23</v>
      </c>
      <c r="Q2546">
        <v>24224</v>
      </c>
      <c r="R2546" s="16">
        <f>delivered_orders_table[[#This Row],[price]]*delivered_orders_table[[#This Row],[quantity]]</f>
        <v>27500</v>
      </c>
      <c r="V2546">
        <v>5538</v>
      </c>
    </row>
    <row r="2547" spans="1:22" hidden="1" x14ac:dyDescent="0.3">
      <c r="A2547">
        <v>43603811</v>
      </c>
      <c r="B2547">
        <v>719176</v>
      </c>
      <c r="C2547">
        <v>282300</v>
      </c>
      <c r="D2547">
        <v>4412</v>
      </c>
      <c r="E2547">
        <v>819</v>
      </c>
      <c r="F2547">
        <v>4</v>
      </c>
      <c r="G2547">
        <v>882.4</v>
      </c>
      <c r="H2547">
        <v>5</v>
      </c>
      <c r="I2547" s="15">
        <v>45365</v>
      </c>
      <c r="J2547" s="11">
        <v>45365</v>
      </c>
      <c r="K2547">
        <v>5</v>
      </c>
      <c r="L2547" t="s">
        <v>272</v>
      </c>
      <c r="M2547" t="s">
        <v>39</v>
      </c>
      <c r="N2547" t="s">
        <v>15</v>
      </c>
      <c r="O2547">
        <v>16765.599999999999</v>
      </c>
      <c r="P2547" t="s">
        <v>24</v>
      </c>
      <c r="Q2547">
        <v>13489.6</v>
      </c>
      <c r="R2547" s="16">
        <f>delivered_orders_table[[#This Row],[price]]*delivered_orders_table[[#This Row],[quantity]]</f>
        <v>17648</v>
      </c>
      <c r="V2547">
        <v>25008</v>
      </c>
    </row>
    <row r="2548" spans="1:22" hidden="1" x14ac:dyDescent="0.3">
      <c r="A2548">
        <v>49209916</v>
      </c>
      <c r="B2548">
        <v>719176</v>
      </c>
      <c r="C2548">
        <v>971051</v>
      </c>
      <c r="D2548">
        <v>14167</v>
      </c>
      <c r="E2548">
        <v>819</v>
      </c>
      <c r="F2548">
        <v>1</v>
      </c>
      <c r="G2548">
        <v>708.35</v>
      </c>
      <c r="H2548">
        <v>5</v>
      </c>
      <c r="I2548" s="15">
        <v>45368</v>
      </c>
      <c r="J2548" s="11">
        <v>45368</v>
      </c>
      <c r="K2548">
        <v>4</v>
      </c>
      <c r="L2548" t="s">
        <v>515</v>
      </c>
      <c r="M2548" t="s">
        <v>39</v>
      </c>
      <c r="N2548" t="s">
        <v>152</v>
      </c>
      <c r="O2548">
        <v>13458.65</v>
      </c>
      <c r="P2548" t="s">
        <v>23</v>
      </c>
      <c r="Q2548">
        <v>12639.65</v>
      </c>
      <c r="R2548" s="16">
        <f>delivered_orders_table[[#This Row],[price]]*delivered_orders_table[[#This Row],[quantity]]</f>
        <v>14167</v>
      </c>
      <c r="V2548">
        <v>1049</v>
      </c>
    </row>
    <row r="2549" spans="1:22" hidden="1" x14ac:dyDescent="0.3">
      <c r="A2549">
        <v>91987136</v>
      </c>
      <c r="B2549">
        <v>872246</v>
      </c>
      <c r="C2549">
        <v>317996</v>
      </c>
      <c r="D2549">
        <v>4348</v>
      </c>
      <c r="E2549">
        <v>8679</v>
      </c>
      <c r="F2549">
        <v>1</v>
      </c>
      <c r="G2549">
        <v>652.20000000000005</v>
      </c>
      <c r="H2549">
        <v>15</v>
      </c>
      <c r="I2549" s="15">
        <v>45356</v>
      </c>
      <c r="J2549" s="11">
        <v>45356</v>
      </c>
      <c r="K2549">
        <v>6</v>
      </c>
      <c r="L2549" t="s">
        <v>251</v>
      </c>
      <c r="M2549" t="s">
        <v>39</v>
      </c>
      <c r="N2549" t="s">
        <v>17</v>
      </c>
      <c r="O2549">
        <v>3695.8</v>
      </c>
      <c r="P2549" t="s">
        <v>22</v>
      </c>
      <c r="Q2549">
        <v>-4983.2</v>
      </c>
      <c r="R2549" s="16">
        <f>delivered_orders_table[[#This Row],[price]]*delivered_orders_table[[#This Row],[quantity]]</f>
        <v>4348</v>
      </c>
      <c r="V2549">
        <v>14892</v>
      </c>
    </row>
    <row r="2550" spans="1:22" hidden="1" x14ac:dyDescent="0.3">
      <c r="A2550">
        <v>74818030</v>
      </c>
      <c r="B2550">
        <v>809570</v>
      </c>
      <c r="C2550">
        <v>473995</v>
      </c>
      <c r="D2550">
        <v>16224</v>
      </c>
      <c r="E2550">
        <v>10780</v>
      </c>
      <c r="F2550">
        <v>3</v>
      </c>
      <c r="G2550">
        <v>0</v>
      </c>
      <c r="H2550">
        <v>0</v>
      </c>
      <c r="I2550" s="15">
        <v>45359</v>
      </c>
      <c r="J2550" s="11">
        <v>45359</v>
      </c>
      <c r="K2550">
        <v>7</v>
      </c>
      <c r="L2550" t="s">
        <v>88</v>
      </c>
      <c r="M2550" t="s">
        <v>39</v>
      </c>
      <c r="N2550" t="s">
        <v>17</v>
      </c>
      <c r="O2550">
        <v>48672</v>
      </c>
      <c r="P2550" t="s">
        <v>21</v>
      </c>
      <c r="Q2550">
        <v>16332</v>
      </c>
      <c r="R2550" s="16">
        <f>delivered_orders_table[[#This Row],[price]]*delivered_orders_table[[#This Row],[quantity]]</f>
        <v>48672</v>
      </c>
      <c r="V2550">
        <v>32390</v>
      </c>
    </row>
    <row r="2551" spans="1:22" hidden="1" x14ac:dyDescent="0.3">
      <c r="A2551">
        <v>39891163</v>
      </c>
      <c r="B2551">
        <v>809570</v>
      </c>
      <c r="C2551">
        <v>427999</v>
      </c>
      <c r="D2551">
        <v>2294</v>
      </c>
      <c r="E2551">
        <v>10780</v>
      </c>
      <c r="F2551">
        <v>1</v>
      </c>
      <c r="G2551">
        <v>0</v>
      </c>
      <c r="H2551">
        <v>0</v>
      </c>
      <c r="I2551" s="15">
        <v>45374</v>
      </c>
      <c r="J2551" s="11">
        <v>45374</v>
      </c>
      <c r="K2551">
        <v>5</v>
      </c>
      <c r="L2551" t="s">
        <v>37</v>
      </c>
      <c r="M2551" t="s">
        <v>39</v>
      </c>
      <c r="N2551" t="s">
        <v>16</v>
      </c>
      <c r="O2551">
        <v>2294</v>
      </c>
      <c r="P2551" t="s">
        <v>22</v>
      </c>
      <c r="Q2551">
        <v>-8486</v>
      </c>
      <c r="R2551" s="16">
        <f>delivered_orders_table[[#This Row],[price]]*delivered_orders_table[[#This Row],[quantity]]</f>
        <v>2294</v>
      </c>
      <c r="V2551">
        <v>12888</v>
      </c>
    </row>
    <row r="2552" spans="1:22" hidden="1" x14ac:dyDescent="0.3">
      <c r="A2552">
        <v>24509544</v>
      </c>
      <c r="B2552">
        <v>809570</v>
      </c>
      <c r="C2552">
        <v>909794</v>
      </c>
      <c r="D2552">
        <v>16986</v>
      </c>
      <c r="E2552">
        <v>10780</v>
      </c>
      <c r="F2552">
        <v>1</v>
      </c>
      <c r="G2552">
        <v>0</v>
      </c>
      <c r="H2552">
        <v>0</v>
      </c>
      <c r="I2552" s="15">
        <v>45362</v>
      </c>
      <c r="J2552" s="11">
        <v>45362</v>
      </c>
      <c r="K2552">
        <v>1</v>
      </c>
      <c r="L2552" t="s">
        <v>112</v>
      </c>
      <c r="M2552" t="s">
        <v>39</v>
      </c>
      <c r="N2552" t="s">
        <v>16</v>
      </c>
      <c r="O2552">
        <v>16986</v>
      </c>
      <c r="P2552" t="s">
        <v>20</v>
      </c>
      <c r="Q2552">
        <v>6206</v>
      </c>
      <c r="R2552" s="16">
        <f>delivered_orders_table[[#This Row],[price]]*delivered_orders_table[[#This Row],[quantity]]</f>
        <v>16986</v>
      </c>
      <c r="V2552">
        <v>2221</v>
      </c>
    </row>
    <row r="2553" spans="1:22" hidden="1" x14ac:dyDescent="0.3">
      <c r="A2553">
        <v>40365724</v>
      </c>
      <c r="B2553">
        <v>809570</v>
      </c>
      <c r="C2553">
        <v>577717</v>
      </c>
      <c r="D2553">
        <v>9106</v>
      </c>
      <c r="E2553">
        <v>10780</v>
      </c>
      <c r="F2553">
        <v>1</v>
      </c>
      <c r="G2553">
        <v>0</v>
      </c>
      <c r="H2553">
        <v>0</v>
      </c>
      <c r="I2553" s="15">
        <v>45351</v>
      </c>
      <c r="J2553" s="11">
        <v>45351</v>
      </c>
      <c r="K2553">
        <v>2</v>
      </c>
      <c r="L2553" t="s">
        <v>74</v>
      </c>
      <c r="M2553" t="s">
        <v>39</v>
      </c>
      <c r="N2553" t="s">
        <v>16</v>
      </c>
      <c r="O2553">
        <v>9106</v>
      </c>
      <c r="P2553" t="s">
        <v>21</v>
      </c>
      <c r="Q2553">
        <v>-1674</v>
      </c>
      <c r="R2553" s="16">
        <f>delivered_orders_table[[#This Row],[price]]*delivered_orders_table[[#This Row],[quantity]]</f>
        <v>9106</v>
      </c>
      <c r="V2553">
        <v>10271</v>
      </c>
    </row>
    <row r="2554" spans="1:22" hidden="1" x14ac:dyDescent="0.3">
      <c r="A2554">
        <v>75052579</v>
      </c>
      <c r="B2554">
        <v>809570</v>
      </c>
      <c r="C2554">
        <v>308239</v>
      </c>
      <c r="D2554">
        <v>14355</v>
      </c>
      <c r="E2554">
        <v>10780</v>
      </c>
      <c r="F2554">
        <v>1</v>
      </c>
      <c r="G2554">
        <v>2871</v>
      </c>
      <c r="H2554">
        <v>20</v>
      </c>
      <c r="I2554" s="15">
        <v>45351</v>
      </c>
      <c r="J2554" s="11">
        <v>45351</v>
      </c>
      <c r="K2554">
        <v>5</v>
      </c>
      <c r="L2554" t="s">
        <v>75</v>
      </c>
      <c r="M2554" t="s">
        <v>39</v>
      </c>
      <c r="N2554" t="s">
        <v>17</v>
      </c>
      <c r="O2554">
        <v>11484</v>
      </c>
      <c r="P2554" t="s">
        <v>22</v>
      </c>
      <c r="Q2554">
        <v>704</v>
      </c>
      <c r="R2554" s="16">
        <f>delivered_orders_table[[#This Row],[price]]*delivered_orders_table[[#This Row],[quantity]]</f>
        <v>14355</v>
      </c>
      <c r="V2554">
        <v>10182</v>
      </c>
    </row>
    <row r="2555" spans="1:22" hidden="1" x14ac:dyDescent="0.3">
      <c r="A2555">
        <v>98911718</v>
      </c>
      <c r="B2555">
        <v>809570</v>
      </c>
      <c r="C2555">
        <v>213228</v>
      </c>
      <c r="D2555">
        <v>4809</v>
      </c>
      <c r="E2555">
        <v>10780</v>
      </c>
      <c r="F2555">
        <v>1</v>
      </c>
      <c r="G2555">
        <v>0</v>
      </c>
      <c r="H2555">
        <v>0</v>
      </c>
      <c r="I2555" s="15">
        <v>45352</v>
      </c>
      <c r="J2555" s="11">
        <v>45352</v>
      </c>
      <c r="K2555">
        <v>3</v>
      </c>
      <c r="L2555" t="s">
        <v>186</v>
      </c>
      <c r="M2555" t="s">
        <v>39</v>
      </c>
      <c r="N2555" t="s">
        <v>16</v>
      </c>
      <c r="O2555">
        <v>4809</v>
      </c>
      <c r="P2555" t="s">
        <v>22</v>
      </c>
      <c r="Q2555">
        <v>-5971</v>
      </c>
      <c r="R2555" s="16">
        <f>delivered_orders_table[[#This Row],[price]]*delivered_orders_table[[#This Row],[quantity]]</f>
        <v>4809</v>
      </c>
      <c r="V2555">
        <v>25466</v>
      </c>
    </row>
    <row r="2556" spans="1:22" hidden="1" x14ac:dyDescent="0.3">
      <c r="A2556">
        <v>39955391</v>
      </c>
      <c r="B2556">
        <v>809570</v>
      </c>
      <c r="C2556">
        <v>475754</v>
      </c>
      <c r="D2556">
        <v>9053</v>
      </c>
      <c r="E2556">
        <v>10780</v>
      </c>
      <c r="F2556">
        <v>3</v>
      </c>
      <c r="G2556">
        <v>0</v>
      </c>
      <c r="H2556">
        <v>0</v>
      </c>
      <c r="I2556" s="15">
        <v>45361</v>
      </c>
      <c r="J2556" s="11">
        <v>45361</v>
      </c>
      <c r="K2556">
        <v>7</v>
      </c>
      <c r="L2556" t="s">
        <v>294</v>
      </c>
      <c r="M2556" t="s">
        <v>39</v>
      </c>
      <c r="N2556" t="s">
        <v>15</v>
      </c>
      <c r="O2556">
        <v>27159</v>
      </c>
      <c r="P2556" t="s">
        <v>22</v>
      </c>
      <c r="Q2556">
        <v>-5181</v>
      </c>
      <c r="R2556" s="16">
        <f>delivered_orders_table[[#This Row],[price]]*delivered_orders_table[[#This Row],[quantity]]</f>
        <v>27159</v>
      </c>
      <c r="V2556">
        <v>7610</v>
      </c>
    </row>
    <row r="2557" spans="1:22" hidden="1" x14ac:dyDescent="0.3">
      <c r="A2557">
        <v>16950770</v>
      </c>
      <c r="B2557">
        <v>809570</v>
      </c>
      <c r="C2557">
        <v>935395</v>
      </c>
      <c r="D2557">
        <v>11324</v>
      </c>
      <c r="E2557">
        <v>10780</v>
      </c>
      <c r="F2557">
        <v>3</v>
      </c>
      <c r="G2557">
        <v>1698.6</v>
      </c>
      <c r="H2557">
        <v>5</v>
      </c>
      <c r="I2557" s="15">
        <v>45375</v>
      </c>
      <c r="J2557" s="11">
        <v>45375</v>
      </c>
      <c r="K2557">
        <v>1</v>
      </c>
      <c r="L2557" t="s">
        <v>436</v>
      </c>
      <c r="M2557" t="s">
        <v>39</v>
      </c>
      <c r="N2557" t="s">
        <v>15</v>
      </c>
      <c r="O2557">
        <v>32273.4</v>
      </c>
      <c r="P2557" t="s">
        <v>21</v>
      </c>
      <c r="Q2557">
        <v>-66.599999999999994</v>
      </c>
      <c r="R2557" s="16">
        <f>delivered_orders_table[[#This Row],[price]]*delivered_orders_table[[#This Row],[quantity]]</f>
        <v>33972</v>
      </c>
      <c r="V2557">
        <v>10099</v>
      </c>
    </row>
    <row r="2558" spans="1:22" hidden="1" x14ac:dyDescent="0.3">
      <c r="A2558">
        <v>43629729</v>
      </c>
      <c r="B2558">
        <v>877572</v>
      </c>
      <c r="C2558">
        <v>219264</v>
      </c>
      <c r="D2558">
        <v>18549</v>
      </c>
      <c r="E2558">
        <v>5303</v>
      </c>
      <c r="F2558">
        <v>2</v>
      </c>
      <c r="G2558">
        <v>0</v>
      </c>
      <c r="H2558">
        <v>0</v>
      </c>
      <c r="I2558" s="15">
        <v>45359</v>
      </c>
      <c r="J2558" s="11">
        <v>45359</v>
      </c>
      <c r="K2558">
        <v>1</v>
      </c>
      <c r="L2558" t="s">
        <v>276</v>
      </c>
      <c r="M2558" t="s">
        <v>39</v>
      </c>
      <c r="N2558" t="s">
        <v>15</v>
      </c>
      <c r="O2558">
        <v>37098</v>
      </c>
      <c r="P2558" t="s">
        <v>21</v>
      </c>
      <c r="Q2558">
        <v>26492</v>
      </c>
      <c r="R2558" s="16">
        <f>delivered_orders_table[[#This Row],[price]]*delivered_orders_table[[#This Row],[quantity]]</f>
        <v>37098</v>
      </c>
      <c r="V2558">
        <v>52468</v>
      </c>
    </row>
    <row r="2559" spans="1:22" hidden="1" x14ac:dyDescent="0.3">
      <c r="A2559">
        <v>33306944</v>
      </c>
      <c r="B2559">
        <v>877572</v>
      </c>
      <c r="C2559">
        <v>776967</v>
      </c>
      <c r="D2559">
        <v>9683</v>
      </c>
      <c r="E2559">
        <v>5303</v>
      </c>
      <c r="F2559">
        <v>1</v>
      </c>
      <c r="G2559">
        <v>0</v>
      </c>
      <c r="H2559">
        <v>0</v>
      </c>
      <c r="I2559" s="15">
        <v>45370</v>
      </c>
      <c r="J2559" s="11">
        <v>45370</v>
      </c>
      <c r="K2559">
        <v>2</v>
      </c>
      <c r="L2559" t="s">
        <v>515</v>
      </c>
      <c r="M2559" t="s">
        <v>39</v>
      </c>
      <c r="N2559" t="s">
        <v>16</v>
      </c>
      <c r="O2559">
        <v>9683</v>
      </c>
      <c r="P2559" t="s">
        <v>21</v>
      </c>
      <c r="Q2559">
        <v>4380</v>
      </c>
      <c r="R2559" s="16">
        <f>delivered_orders_table[[#This Row],[price]]*delivered_orders_table[[#This Row],[quantity]]</f>
        <v>9683</v>
      </c>
      <c r="V2559">
        <v>9136</v>
      </c>
    </row>
    <row r="2560" spans="1:22" hidden="1" x14ac:dyDescent="0.3">
      <c r="A2560">
        <v>44345256</v>
      </c>
      <c r="B2560">
        <v>877572</v>
      </c>
      <c r="C2560">
        <v>748684</v>
      </c>
      <c r="D2560">
        <v>8792</v>
      </c>
      <c r="E2560">
        <v>5303</v>
      </c>
      <c r="F2560">
        <v>4</v>
      </c>
      <c r="G2560">
        <v>1758.4</v>
      </c>
      <c r="H2560">
        <v>5</v>
      </c>
      <c r="I2560" s="15">
        <v>45361</v>
      </c>
      <c r="J2560" s="11">
        <v>45361</v>
      </c>
      <c r="K2560">
        <v>7</v>
      </c>
      <c r="L2560" t="s">
        <v>294</v>
      </c>
      <c r="M2560" t="s">
        <v>39</v>
      </c>
      <c r="N2560" t="s">
        <v>15</v>
      </c>
      <c r="O2560">
        <v>33409.599999999999</v>
      </c>
      <c r="P2560" t="s">
        <v>21</v>
      </c>
      <c r="Q2560">
        <v>12197.6</v>
      </c>
      <c r="R2560" s="16">
        <f>delivered_orders_table[[#This Row],[price]]*delivered_orders_table[[#This Row],[quantity]]</f>
        <v>35168</v>
      </c>
      <c r="V2560">
        <v>9368</v>
      </c>
    </row>
    <row r="2561" spans="1:22" hidden="1" x14ac:dyDescent="0.3">
      <c r="A2561">
        <v>36941091</v>
      </c>
      <c r="B2561">
        <v>877572</v>
      </c>
      <c r="C2561">
        <v>679770</v>
      </c>
      <c r="D2561">
        <v>19201</v>
      </c>
      <c r="E2561">
        <v>5303</v>
      </c>
      <c r="F2561">
        <v>1</v>
      </c>
      <c r="G2561">
        <v>0</v>
      </c>
      <c r="H2561">
        <v>0</v>
      </c>
      <c r="I2561" s="15">
        <v>45370</v>
      </c>
      <c r="J2561" s="11">
        <v>45370</v>
      </c>
      <c r="K2561">
        <v>4</v>
      </c>
      <c r="L2561" t="s">
        <v>505</v>
      </c>
      <c r="M2561" t="s">
        <v>39</v>
      </c>
      <c r="N2561" t="s">
        <v>15</v>
      </c>
      <c r="O2561">
        <v>19201</v>
      </c>
      <c r="P2561" t="s">
        <v>21</v>
      </c>
      <c r="Q2561">
        <v>13898</v>
      </c>
      <c r="R2561" s="16">
        <f>delivered_orders_table[[#This Row],[price]]*delivered_orders_table[[#This Row],[quantity]]</f>
        <v>19201</v>
      </c>
      <c r="V2561">
        <v>55521</v>
      </c>
    </row>
    <row r="2562" spans="1:22" hidden="1" x14ac:dyDescent="0.3">
      <c r="A2562">
        <v>35867257</v>
      </c>
      <c r="B2562">
        <v>877572</v>
      </c>
      <c r="C2562">
        <v>844610</v>
      </c>
      <c r="D2562">
        <v>998</v>
      </c>
      <c r="E2562">
        <v>5303</v>
      </c>
      <c r="F2562">
        <v>1</v>
      </c>
      <c r="G2562">
        <v>0</v>
      </c>
      <c r="H2562">
        <v>0</v>
      </c>
      <c r="I2562" s="15">
        <v>45362</v>
      </c>
      <c r="J2562" s="11">
        <v>45362</v>
      </c>
      <c r="K2562">
        <v>1</v>
      </c>
      <c r="L2562" t="s">
        <v>112</v>
      </c>
      <c r="M2562" t="s">
        <v>39</v>
      </c>
      <c r="N2562" t="s">
        <v>15</v>
      </c>
      <c r="O2562">
        <v>998</v>
      </c>
      <c r="P2562" t="s">
        <v>21</v>
      </c>
      <c r="Q2562">
        <v>-4305</v>
      </c>
      <c r="R2562" s="16">
        <f>delivered_orders_table[[#This Row],[price]]*delivered_orders_table[[#This Row],[quantity]]</f>
        <v>998</v>
      </c>
      <c r="V2562">
        <v>12207</v>
      </c>
    </row>
    <row r="2563" spans="1:22" hidden="1" x14ac:dyDescent="0.3">
      <c r="A2563">
        <v>43492807</v>
      </c>
      <c r="B2563">
        <v>877572</v>
      </c>
      <c r="C2563">
        <v>309159</v>
      </c>
      <c r="D2563">
        <v>6473</v>
      </c>
      <c r="E2563">
        <v>5303</v>
      </c>
      <c r="F2563">
        <v>1</v>
      </c>
      <c r="G2563">
        <v>0</v>
      </c>
      <c r="H2563">
        <v>0</v>
      </c>
      <c r="I2563" s="15">
        <v>45369</v>
      </c>
      <c r="J2563" s="11">
        <v>45369</v>
      </c>
      <c r="K2563">
        <v>4</v>
      </c>
      <c r="L2563" t="s">
        <v>531</v>
      </c>
      <c r="M2563" t="s">
        <v>39</v>
      </c>
      <c r="N2563" t="s">
        <v>15</v>
      </c>
      <c r="O2563">
        <v>6473</v>
      </c>
      <c r="P2563" t="s">
        <v>21</v>
      </c>
      <c r="Q2563">
        <v>1170</v>
      </c>
      <c r="R2563" s="16">
        <f>delivered_orders_table[[#This Row],[price]]*delivered_orders_table[[#This Row],[quantity]]</f>
        <v>6473</v>
      </c>
      <c r="V2563">
        <v>37366</v>
      </c>
    </row>
    <row r="2564" spans="1:22" hidden="1" x14ac:dyDescent="0.3">
      <c r="A2564">
        <v>41222178</v>
      </c>
      <c r="B2564">
        <v>877572</v>
      </c>
      <c r="C2564">
        <v>568145</v>
      </c>
      <c r="D2564">
        <v>13389</v>
      </c>
      <c r="E2564">
        <v>5303</v>
      </c>
      <c r="F2564">
        <v>1</v>
      </c>
      <c r="G2564">
        <v>1338.9</v>
      </c>
      <c r="H2564">
        <v>10</v>
      </c>
      <c r="I2564" s="15">
        <v>45357</v>
      </c>
      <c r="J2564" s="11">
        <v>45357</v>
      </c>
      <c r="K2564">
        <v>5</v>
      </c>
      <c r="L2564" t="s">
        <v>251</v>
      </c>
      <c r="M2564" t="s">
        <v>39</v>
      </c>
      <c r="N2564" t="s">
        <v>18</v>
      </c>
      <c r="O2564">
        <v>12050.1</v>
      </c>
      <c r="P2564" t="s">
        <v>23</v>
      </c>
      <c r="Q2564">
        <v>6747.1</v>
      </c>
      <c r="R2564" s="16">
        <f>delivered_orders_table[[#This Row],[price]]*delivered_orders_table[[#This Row],[quantity]]</f>
        <v>13389</v>
      </c>
      <c r="V2564">
        <v>10818</v>
      </c>
    </row>
    <row r="2565" spans="1:22" hidden="1" x14ac:dyDescent="0.3">
      <c r="A2565">
        <v>83330295</v>
      </c>
      <c r="B2565">
        <v>877572</v>
      </c>
      <c r="C2565">
        <v>420989</v>
      </c>
      <c r="D2565">
        <v>19463</v>
      </c>
      <c r="E2565">
        <v>5303</v>
      </c>
      <c r="F2565">
        <v>1</v>
      </c>
      <c r="G2565">
        <v>1946.3</v>
      </c>
      <c r="H2565">
        <v>10</v>
      </c>
      <c r="I2565" s="15">
        <v>45360</v>
      </c>
      <c r="J2565" s="11">
        <v>45360</v>
      </c>
      <c r="K2565">
        <v>2</v>
      </c>
      <c r="L2565" t="s">
        <v>251</v>
      </c>
      <c r="M2565" t="s">
        <v>39</v>
      </c>
      <c r="N2565" t="s">
        <v>15</v>
      </c>
      <c r="O2565">
        <v>17516.7</v>
      </c>
      <c r="P2565" t="s">
        <v>22</v>
      </c>
      <c r="Q2565">
        <v>12213.7</v>
      </c>
      <c r="R2565" s="16">
        <f>delivered_orders_table[[#This Row],[price]]*delivered_orders_table[[#This Row],[quantity]]</f>
        <v>19463</v>
      </c>
      <c r="V2565">
        <v>5531</v>
      </c>
    </row>
    <row r="2566" spans="1:22" hidden="1" x14ac:dyDescent="0.3">
      <c r="A2566">
        <v>50446607</v>
      </c>
      <c r="B2566">
        <v>334053</v>
      </c>
      <c r="C2566">
        <v>462292</v>
      </c>
      <c r="D2566">
        <v>4329</v>
      </c>
      <c r="E2566">
        <v>6716</v>
      </c>
      <c r="F2566">
        <v>2</v>
      </c>
      <c r="G2566">
        <v>0</v>
      </c>
      <c r="H2566">
        <v>0</v>
      </c>
      <c r="I2566" s="15">
        <v>45378</v>
      </c>
      <c r="J2566" s="11">
        <v>45378</v>
      </c>
      <c r="K2566">
        <v>4</v>
      </c>
      <c r="L2566" t="s">
        <v>38</v>
      </c>
      <c r="M2566" t="s">
        <v>39</v>
      </c>
      <c r="N2566" t="s">
        <v>15</v>
      </c>
      <c r="O2566">
        <v>8658</v>
      </c>
      <c r="P2566" t="s">
        <v>23</v>
      </c>
      <c r="Q2566">
        <v>-4774</v>
      </c>
      <c r="R2566" s="16">
        <f>delivered_orders_table[[#This Row],[price]]*delivered_orders_table[[#This Row],[quantity]]</f>
        <v>8658</v>
      </c>
      <c r="V2566">
        <v>5579</v>
      </c>
    </row>
    <row r="2567" spans="1:22" hidden="1" x14ac:dyDescent="0.3">
      <c r="A2567">
        <v>24290224</v>
      </c>
      <c r="B2567">
        <v>334053</v>
      </c>
      <c r="C2567">
        <v>592124</v>
      </c>
      <c r="D2567">
        <v>9126</v>
      </c>
      <c r="E2567">
        <v>6716</v>
      </c>
      <c r="F2567">
        <v>2</v>
      </c>
      <c r="G2567">
        <v>0</v>
      </c>
      <c r="H2567">
        <v>0</v>
      </c>
      <c r="I2567" s="15">
        <v>45367</v>
      </c>
      <c r="J2567" s="11">
        <v>45367</v>
      </c>
      <c r="K2567">
        <v>3</v>
      </c>
      <c r="L2567" t="s">
        <v>272</v>
      </c>
      <c r="M2567" t="s">
        <v>39</v>
      </c>
      <c r="N2567" t="s">
        <v>16</v>
      </c>
      <c r="O2567">
        <v>18252</v>
      </c>
      <c r="P2567" t="s">
        <v>21</v>
      </c>
      <c r="Q2567">
        <v>4820</v>
      </c>
      <c r="R2567" s="16">
        <f>delivered_orders_table[[#This Row],[price]]*delivered_orders_table[[#This Row],[quantity]]</f>
        <v>18252</v>
      </c>
      <c r="V2567">
        <v>7664</v>
      </c>
    </row>
    <row r="2568" spans="1:22" hidden="1" x14ac:dyDescent="0.3">
      <c r="A2568">
        <v>96355513</v>
      </c>
      <c r="B2568">
        <v>334053</v>
      </c>
      <c r="C2568">
        <v>988930</v>
      </c>
      <c r="D2568">
        <v>9639</v>
      </c>
      <c r="E2568">
        <v>6716</v>
      </c>
      <c r="F2568">
        <v>1</v>
      </c>
      <c r="G2568">
        <v>481.95</v>
      </c>
      <c r="H2568">
        <v>5</v>
      </c>
      <c r="I2568" s="15">
        <v>45358</v>
      </c>
      <c r="J2568" s="11">
        <v>45358</v>
      </c>
      <c r="K2568">
        <v>7</v>
      </c>
      <c r="L2568" t="s">
        <v>277</v>
      </c>
      <c r="M2568" t="s">
        <v>39</v>
      </c>
      <c r="N2568" t="s">
        <v>15</v>
      </c>
      <c r="O2568">
        <v>9157.0499999999993</v>
      </c>
      <c r="P2568" t="s">
        <v>21</v>
      </c>
      <c r="Q2568">
        <v>2441.0500000000002</v>
      </c>
      <c r="R2568" s="16">
        <f>delivered_orders_table[[#This Row],[price]]*delivered_orders_table[[#This Row],[quantity]]</f>
        <v>9639</v>
      </c>
      <c r="V2568">
        <v>7384</v>
      </c>
    </row>
    <row r="2569" spans="1:22" hidden="1" x14ac:dyDescent="0.3">
      <c r="A2569">
        <v>86667841</v>
      </c>
      <c r="B2569">
        <v>334053</v>
      </c>
      <c r="C2569">
        <v>489279</v>
      </c>
      <c r="D2569">
        <v>12580</v>
      </c>
      <c r="E2569">
        <v>6716</v>
      </c>
      <c r="F2569">
        <v>1</v>
      </c>
      <c r="G2569">
        <v>0</v>
      </c>
      <c r="H2569">
        <v>0</v>
      </c>
      <c r="I2569" s="15">
        <v>45349</v>
      </c>
      <c r="J2569" s="11">
        <v>45349</v>
      </c>
      <c r="K2569">
        <v>4</v>
      </c>
      <c r="L2569" t="s">
        <v>74</v>
      </c>
      <c r="M2569" t="s">
        <v>39</v>
      </c>
      <c r="N2569" t="s">
        <v>17</v>
      </c>
      <c r="O2569">
        <v>12580</v>
      </c>
      <c r="P2569" t="s">
        <v>22</v>
      </c>
      <c r="Q2569">
        <v>5864</v>
      </c>
      <c r="R2569" s="16">
        <f>delivered_orders_table[[#This Row],[price]]*delivered_orders_table[[#This Row],[quantity]]</f>
        <v>12580</v>
      </c>
      <c r="V2569">
        <v>18884</v>
      </c>
    </row>
    <row r="2570" spans="1:22" hidden="1" x14ac:dyDescent="0.3">
      <c r="A2570">
        <v>99586100</v>
      </c>
      <c r="B2570">
        <v>334053</v>
      </c>
      <c r="C2570">
        <v>241843</v>
      </c>
      <c r="D2570">
        <v>7421</v>
      </c>
      <c r="E2570">
        <v>6716</v>
      </c>
      <c r="F2570">
        <v>4</v>
      </c>
      <c r="G2570">
        <v>0</v>
      </c>
      <c r="H2570">
        <v>0</v>
      </c>
      <c r="I2570" s="15">
        <v>45346</v>
      </c>
      <c r="J2570" s="11">
        <v>45346</v>
      </c>
      <c r="K2570">
        <v>7</v>
      </c>
      <c r="L2570" t="s">
        <v>74</v>
      </c>
      <c r="M2570" t="s">
        <v>39</v>
      </c>
      <c r="N2570" t="s">
        <v>15</v>
      </c>
      <c r="O2570">
        <v>29684</v>
      </c>
      <c r="P2570" t="s">
        <v>22</v>
      </c>
      <c r="Q2570">
        <v>2820</v>
      </c>
      <c r="R2570" s="16">
        <f>delivered_orders_table[[#This Row],[price]]*delivered_orders_table[[#This Row],[quantity]]</f>
        <v>29684</v>
      </c>
      <c r="V2570">
        <v>18194</v>
      </c>
    </row>
    <row r="2571" spans="1:22" hidden="1" x14ac:dyDescent="0.3">
      <c r="A2571">
        <v>26674831</v>
      </c>
      <c r="B2571">
        <v>334053</v>
      </c>
      <c r="C2571">
        <v>785549</v>
      </c>
      <c r="D2571">
        <v>18317</v>
      </c>
      <c r="E2571">
        <v>6716</v>
      </c>
      <c r="F2571">
        <v>2</v>
      </c>
      <c r="G2571">
        <v>3663.4</v>
      </c>
      <c r="H2571">
        <v>10</v>
      </c>
      <c r="I2571" s="15">
        <v>45373</v>
      </c>
      <c r="J2571" s="11">
        <v>45373</v>
      </c>
      <c r="K2571">
        <v>6</v>
      </c>
      <c r="L2571" t="s">
        <v>37</v>
      </c>
      <c r="M2571" t="s">
        <v>39</v>
      </c>
      <c r="N2571" t="s">
        <v>15</v>
      </c>
      <c r="O2571">
        <v>32970.6</v>
      </c>
      <c r="P2571" t="s">
        <v>23</v>
      </c>
      <c r="Q2571">
        <v>19538.599999999999</v>
      </c>
      <c r="R2571" s="16">
        <f>delivered_orders_table[[#This Row],[price]]*delivered_orders_table[[#This Row],[quantity]]</f>
        <v>36634</v>
      </c>
      <c r="V2571">
        <v>5664</v>
      </c>
    </row>
    <row r="2572" spans="1:22" hidden="1" x14ac:dyDescent="0.3">
      <c r="A2572">
        <v>98680762</v>
      </c>
      <c r="B2572">
        <v>388389</v>
      </c>
      <c r="C2572">
        <v>867830</v>
      </c>
      <c r="D2572">
        <v>10968</v>
      </c>
      <c r="E2572">
        <v>1807</v>
      </c>
      <c r="F2572">
        <v>2</v>
      </c>
      <c r="G2572">
        <v>0</v>
      </c>
      <c r="H2572">
        <v>0</v>
      </c>
      <c r="I2572" s="15">
        <v>45362</v>
      </c>
      <c r="J2572" s="11">
        <v>45362</v>
      </c>
      <c r="K2572">
        <v>2</v>
      </c>
      <c r="L2572" t="s">
        <v>456</v>
      </c>
      <c r="M2572" t="s">
        <v>39</v>
      </c>
      <c r="N2572" t="s">
        <v>18</v>
      </c>
      <c r="O2572">
        <v>21936</v>
      </c>
      <c r="P2572" t="s">
        <v>21</v>
      </c>
      <c r="Q2572">
        <v>18322</v>
      </c>
      <c r="R2572" s="16">
        <f>delivered_orders_table[[#This Row],[price]]*delivered_orders_table[[#This Row],[quantity]]</f>
        <v>21936</v>
      </c>
      <c r="V2572">
        <v>37340</v>
      </c>
    </row>
    <row r="2573" spans="1:22" hidden="1" x14ac:dyDescent="0.3">
      <c r="A2573">
        <v>92625597</v>
      </c>
      <c r="B2573">
        <v>388389</v>
      </c>
      <c r="C2573">
        <v>539813</v>
      </c>
      <c r="D2573">
        <v>5035</v>
      </c>
      <c r="E2573">
        <v>1807</v>
      </c>
      <c r="F2573">
        <v>4</v>
      </c>
      <c r="G2573">
        <v>0</v>
      </c>
      <c r="H2573">
        <v>0</v>
      </c>
      <c r="I2573" s="15">
        <v>45365</v>
      </c>
      <c r="J2573" s="11">
        <v>45365</v>
      </c>
      <c r="K2573">
        <v>5</v>
      </c>
      <c r="L2573" t="s">
        <v>272</v>
      </c>
      <c r="M2573" t="s">
        <v>39</v>
      </c>
      <c r="N2573" t="s">
        <v>15</v>
      </c>
      <c r="O2573">
        <v>20140</v>
      </c>
      <c r="P2573" t="s">
        <v>21</v>
      </c>
      <c r="Q2573">
        <v>12912</v>
      </c>
      <c r="R2573" s="16">
        <f>delivered_orders_table[[#This Row],[price]]*delivered_orders_table[[#This Row],[quantity]]</f>
        <v>20140</v>
      </c>
      <c r="V2573">
        <v>33090</v>
      </c>
    </row>
    <row r="2574" spans="1:22" hidden="1" x14ac:dyDescent="0.3">
      <c r="A2574">
        <v>28850770</v>
      </c>
      <c r="B2574">
        <v>388389</v>
      </c>
      <c r="C2574">
        <v>835988</v>
      </c>
      <c r="D2574">
        <v>17083</v>
      </c>
      <c r="E2574">
        <v>1807</v>
      </c>
      <c r="F2574">
        <v>1</v>
      </c>
      <c r="G2574">
        <v>1708.3</v>
      </c>
      <c r="H2574">
        <v>10</v>
      </c>
      <c r="I2574" s="15">
        <v>45359</v>
      </c>
      <c r="J2574" s="11">
        <v>45359</v>
      </c>
      <c r="K2574">
        <v>7</v>
      </c>
      <c r="L2574" t="s">
        <v>88</v>
      </c>
      <c r="M2574" t="s">
        <v>39</v>
      </c>
      <c r="N2574" t="s">
        <v>15</v>
      </c>
      <c r="O2574">
        <v>15374.7</v>
      </c>
      <c r="P2574" t="s">
        <v>22</v>
      </c>
      <c r="Q2574">
        <v>13567.7</v>
      </c>
      <c r="R2574" s="16">
        <f>delivered_orders_table[[#This Row],[price]]*delivered_orders_table[[#This Row],[quantity]]</f>
        <v>17083</v>
      </c>
      <c r="V2574">
        <v>8692</v>
      </c>
    </row>
    <row r="2575" spans="1:22" hidden="1" x14ac:dyDescent="0.3">
      <c r="A2575">
        <v>25808361</v>
      </c>
      <c r="B2575">
        <v>388389</v>
      </c>
      <c r="C2575">
        <v>695962</v>
      </c>
      <c r="D2575">
        <v>9818</v>
      </c>
      <c r="E2575">
        <v>1807</v>
      </c>
      <c r="F2575">
        <v>2</v>
      </c>
      <c r="G2575">
        <v>981.8</v>
      </c>
      <c r="H2575">
        <v>5</v>
      </c>
      <c r="I2575" s="15">
        <v>45373</v>
      </c>
      <c r="J2575" s="11">
        <v>45373</v>
      </c>
      <c r="K2575">
        <v>1</v>
      </c>
      <c r="L2575" t="s">
        <v>505</v>
      </c>
      <c r="M2575" t="s">
        <v>39</v>
      </c>
      <c r="N2575" t="s">
        <v>15</v>
      </c>
      <c r="O2575">
        <v>18654.2</v>
      </c>
      <c r="P2575" t="s">
        <v>22</v>
      </c>
      <c r="Q2575">
        <v>15040.2</v>
      </c>
      <c r="R2575" s="16">
        <f>delivered_orders_table[[#This Row],[price]]*delivered_orders_table[[#This Row],[quantity]]</f>
        <v>19636</v>
      </c>
      <c r="V2575">
        <v>47028</v>
      </c>
    </row>
    <row r="2576" spans="1:22" hidden="1" x14ac:dyDescent="0.3">
      <c r="A2576">
        <v>72244897</v>
      </c>
      <c r="B2576">
        <v>388389</v>
      </c>
      <c r="C2576">
        <v>994586</v>
      </c>
      <c r="D2576">
        <v>2572</v>
      </c>
      <c r="E2576">
        <v>1807</v>
      </c>
      <c r="F2576">
        <v>2</v>
      </c>
      <c r="G2576">
        <v>257.2</v>
      </c>
      <c r="H2576">
        <v>5</v>
      </c>
      <c r="I2576" s="15">
        <v>45353</v>
      </c>
      <c r="J2576" s="11">
        <v>45353</v>
      </c>
      <c r="K2576">
        <v>6</v>
      </c>
      <c r="L2576" t="s">
        <v>187</v>
      </c>
      <c r="M2576" t="s">
        <v>39</v>
      </c>
      <c r="N2576" t="s">
        <v>17</v>
      </c>
      <c r="O2576">
        <v>4886.8</v>
      </c>
      <c r="P2576" t="s">
        <v>22</v>
      </c>
      <c r="Q2576">
        <v>1272.8</v>
      </c>
      <c r="R2576" s="16">
        <f>delivered_orders_table[[#This Row],[price]]*delivered_orders_table[[#This Row],[quantity]]</f>
        <v>5144</v>
      </c>
      <c r="V2576">
        <v>14646</v>
      </c>
    </row>
    <row r="2577" spans="1:22" hidden="1" x14ac:dyDescent="0.3">
      <c r="A2577">
        <v>39974566</v>
      </c>
      <c r="B2577">
        <v>388389</v>
      </c>
      <c r="C2577">
        <v>802833</v>
      </c>
      <c r="D2577">
        <v>12088</v>
      </c>
      <c r="E2577">
        <v>1807</v>
      </c>
      <c r="F2577">
        <v>1</v>
      </c>
      <c r="G2577">
        <v>0</v>
      </c>
      <c r="H2577">
        <v>0</v>
      </c>
      <c r="I2577" s="15">
        <v>45355</v>
      </c>
      <c r="J2577" s="11">
        <v>45355</v>
      </c>
      <c r="K2577">
        <v>2</v>
      </c>
      <c r="L2577" t="s">
        <v>306</v>
      </c>
      <c r="M2577" t="s">
        <v>39</v>
      </c>
      <c r="N2577" t="s">
        <v>18</v>
      </c>
      <c r="O2577">
        <v>12088</v>
      </c>
      <c r="P2577" t="s">
        <v>22</v>
      </c>
      <c r="Q2577">
        <v>10281</v>
      </c>
      <c r="R2577" s="16">
        <f>delivered_orders_table[[#This Row],[price]]*delivered_orders_table[[#This Row],[quantity]]</f>
        <v>12088</v>
      </c>
      <c r="V2577">
        <v>41673</v>
      </c>
    </row>
    <row r="2578" spans="1:22" hidden="1" x14ac:dyDescent="0.3">
      <c r="A2578">
        <v>69286198</v>
      </c>
      <c r="B2578">
        <v>388389</v>
      </c>
      <c r="C2578">
        <v>787783</v>
      </c>
      <c r="D2578">
        <v>12907</v>
      </c>
      <c r="E2578">
        <v>1807</v>
      </c>
      <c r="F2578">
        <v>1</v>
      </c>
      <c r="G2578">
        <v>1290.7</v>
      </c>
      <c r="H2578">
        <v>10</v>
      </c>
      <c r="I2578" s="15">
        <v>45373</v>
      </c>
      <c r="J2578" s="11">
        <v>45373</v>
      </c>
      <c r="K2578">
        <v>4</v>
      </c>
      <c r="L2578" t="s">
        <v>518</v>
      </c>
      <c r="M2578" t="s">
        <v>39</v>
      </c>
      <c r="N2578" t="s">
        <v>16</v>
      </c>
      <c r="O2578">
        <v>11616.3</v>
      </c>
      <c r="P2578" t="s">
        <v>21</v>
      </c>
      <c r="Q2578">
        <v>9809.2999999999993</v>
      </c>
      <c r="R2578" s="16">
        <f>delivered_orders_table[[#This Row],[price]]*delivered_orders_table[[#This Row],[quantity]]</f>
        <v>12907</v>
      </c>
      <c r="V2578">
        <v>9016</v>
      </c>
    </row>
    <row r="2579" spans="1:22" hidden="1" x14ac:dyDescent="0.3">
      <c r="A2579">
        <v>52916049</v>
      </c>
      <c r="B2579">
        <v>388389</v>
      </c>
      <c r="C2579">
        <v>847033</v>
      </c>
      <c r="D2579">
        <v>17194</v>
      </c>
      <c r="E2579">
        <v>1807</v>
      </c>
      <c r="F2579">
        <v>1</v>
      </c>
      <c r="G2579">
        <v>859.7</v>
      </c>
      <c r="H2579">
        <v>5</v>
      </c>
      <c r="I2579" s="15">
        <v>45357</v>
      </c>
      <c r="J2579" s="11">
        <v>45357</v>
      </c>
      <c r="K2579">
        <v>3</v>
      </c>
      <c r="L2579" t="s">
        <v>276</v>
      </c>
      <c r="M2579" t="s">
        <v>39</v>
      </c>
      <c r="N2579" t="s">
        <v>15</v>
      </c>
      <c r="O2579">
        <v>16334.3</v>
      </c>
      <c r="P2579" t="s">
        <v>20</v>
      </c>
      <c r="Q2579">
        <v>14527.3</v>
      </c>
      <c r="R2579" s="16">
        <f>delivered_orders_table[[#This Row],[price]]*delivered_orders_table[[#This Row],[quantity]]</f>
        <v>17194</v>
      </c>
      <c r="V2579">
        <v>31990</v>
      </c>
    </row>
    <row r="2580" spans="1:22" hidden="1" x14ac:dyDescent="0.3">
      <c r="A2580">
        <v>81203615</v>
      </c>
      <c r="B2580">
        <v>388389</v>
      </c>
      <c r="C2580">
        <v>746012</v>
      </c>
      <c r="D2580">
        <v>16000</v>
      </c>
      <c r="E2580">
        <v>1807</v>
      </c>
      <c r="F2580">
        <v>1</v>
      </c>
      <c r="G2580">
        <v>0</v>
      </c>
      <c r="H2580">
        <v>0</v>
      </c>
      <c r="I2580" s="15">
        <v>45355</v>
      </c>
      <c r="J2580" s="11">
        <v>45355</v>
      </c>
      <c r="K2580">
        <v>1</v>
      </c>
      <c r="L2580" t="s">
        <v>75</v>
      </c>
      <c r="M2580" t="s">
        <v>39</v>
      </c>
      <c r="N2580" t="s">
        <v>17</v>
      </c>
      <c r="O2580">
        <v>16000</v>
      </c>
      <c r="P2580" t="s">
        <v>21</v>
      </c>
      <c r="Q2580">
        <v>14193</v>
      </c>
      <c r="R2580" s="16">
        <f>delivered_orders_table[[#This Row],[price]]*delivered_orders_table[[#This Row],[quantity]]</f>
        <v>16000</v>
      </c>
      <c r="V2580">
        <v>4865</v>
      </c>
    </row>
    <row r="2581" spans="1:22" hidden="1" x14ac:dyDescent="0.3">
      <c r="A2581">
        <v>31602928</v>
      </c>
      <c r="B2581">
        <v>356787</v>
      </c>
      <c r="C2581">
        <v>671706</v>
      </c>
      <c r="D2581">
        <v>5438</v>
      </c>
      <c r="E2581">
        <v>6320</v>
      </c>
      <c r="F2581">
        <v>2</v>
      </c>
      <c r="G2581">
        <v>543.79999999999995</v>
      </c>
      <c r="H2581">
        <v>5</v>
      </c>
      <c r="I2581" s="15">
        <v>45354</v>
      </c>
      <c r="J2581" s="11">
        <v>45354</v>
      </c>
      <c r="K2581">
        <v>7</v>
      </c>
      <c r="L2581" t="s">
        <v>87</v>
      </c>
      <c r="M2581" t="s">
        <v>39</v>
      </c>
      <c r="N2581" t="s">
        <v>18</v>
      </c>
      <c r="O2581">
        <v>10332.200000000001</v>
      </c>
      <c r="P2581" t="s">
        <v>20</v>
      </c>
      <c r="Q2581">
        <v>-2307.8000000000002</v>
      </c>
      <c r="R2581" s="16">
        <f>delivered_orders_table[[#This Row],[price]]*delivered_orders_table[[#This Row],[quantity]]</f>
        <v>10876</v>
      </c>
      <c r="V2581">
        <v>19529</v>
      </c>
    </row>
    <row r="2582" spans="1:22" hidden="1" x14ac:dyDescent="0.3">
      <c r="A2582">
        <v>56017729</v>
      </c>
      <c r="B2582">
        <v>356787</v>
      </c>
      <c r="C2582">
        <v>843852</v>
      </c>
      <c r="D2582">
        <v>8100</v>
      </c>
      <c r="E2582">
        <v>6320</v>
      </c>
      <c r="F2582">
        <v>2</v>
      </c>
      <c r="G2582">
        <v>810</v>
      </c>
      <c r="H2582">
        <v>5</v>
      </c>
      <c r="I2582" s="15">
        <v>45354</v>
      </c>
      <c r="J2582" s="11">
        <v>45354</v>
      </c>
      <c r="K2582">
        <v>3</v>
      </c>
      <c r="L2582" t="s">
        <v>306</v>
      </c>
      <c r="M2582" t="s">
        <v>39</v>
      </c>
      <c r="N2582" t="s">
        <v>15</v>
      </c>
      <c r="O2582">
        <v>15390</v>
      </c>
      <c r="P2582" t="s">
        <v>23</v>
      </c>
      <c r="Q2582">
        <v>2750</v>
      </c>
      <c r="R2582" s="16">
        <f>delivered_orders_table[[#This Row],[price]]*delivered_orders_table[[#This Row],[quantity]]</f>
        <v>16200</v>
      </c>
      <c r="V2582">
        <v>24682</v>
      </c>
    </row>
    <row r="2583" spans="1:22" hidden="1" x14ac:dyDescent="0.3">
      <c r="A2583">
        <v>61338023</v>
      </c>
      <c r="B2583">
        <v>356787</v>
      </c>
      <c r="C2583">
        <v>735348</v>
      </c>
      <c r="D2583">
        <v>6417</v>
      </c>
      <c r="E2583">
        <v>6320</v>
      </c>
      <c r="F2583">
        <v>1</v>
      </c>
      <c r="G2583">
        <v>320.85000000000002</v>
      </c>
      <c r="H2583">
        <v>5</v>
      </c>
      <c r="I2583" s="15">
        <v>45376</v>
      </c>
      <c r="J2583" s="11">
        <v>45376</v>
      </c>
      <c r="K2583">
        <v>4</v>
      </c>
      <c r="L2583" t="s">
        <v>185</v>
      </c>
      <c r="M2583" t="s">
        <v>39</v>
      </c>
      <c r="N2583" t="s">
        <v>17</v>
      </c>
      <c r="O2583">
        <v>6096.15</v>
      </c>
      <c r="P2583" t="s">
        <v>22</v>
      </c>
      <c r="Q2583">
        <v>-223.85</v>
      </c>
      <c r="R2583" s="16">
        <f>delivered_orders_table[[#This Row],[price]]*delivered_orders_table[[#This Row],[quantity]]</f>
        <v>6417</v>
      </c>
      <c r="V2583">
        <v>17203</v>
      </c>
    </row>
    <row r="2584" spans="1:22" hidden="1" x14ac:dyDescent="0.3">
      <c r="A2584">
        <v>58255231</v>
      </c>
      <c r="B2584">
        <v>356787</v>
      </c>
      <c r="C2584">
        <v>919335</v>
      </c>
      <c r="D2584">
        <v>19175</v>
      </c>
      <c r="E2584">
        <v>6320</v>
      </c>
      <c r="F2584">
        <v>3</v>
      </c>
      <c r="G2584">
        <v>0</v>
      </c>
      <c r="H2584">
        <v>0</v>
      </c>
      <c r="I2584" s="15">
        <v>45378</v>
      </c>
      <c r="J2584" s="11">
        <v>45378</v>
      </c>
      <c r="K2584">
        <v>4</v>
      </c>
      <c r="L2584" t="s">
        <v>38</v>
      </c>
      <c r="M2584" t="s">
        <v>39</v>
      </c>
      <c r="N2584" t="s">
        <v>15</v>
      </c>
      <c r="O2584">
        <v>57525</v>
      </c>
      <c r="P2584" t="s">
        <v>20</v>
      </c>
      <c r="Q2584">
        <v>38565</v>
      </c>
      <c r="R2584" s="16">
        <f>delivered_orders_table[[#This Row],[price]]*delivered_orders_table[[#This Row],[quantity]]</f>
        <v>57525</v>
      </c>
      <c r="V2584">
        <v>11671</v>
      </c>
    </row>
    <row r="2585" spans="1:22" hidden="1" x14ac:dyDescent="0.3">
      <c r="A2585">
        <v>21610534</v>
      </c>
      <c r="B2585">
        <v>719176</v>
      </c>
      <c r="C2585">
        <v>986159</v>
      </c>
      <c r="D2585">
        <v>2701</v>
      </c>
      <c r="E2585">
        <v>819</v>
      </c>
      <c r="F2585">
        <v>2</v>
      </c>
      <c r="G2585">
        <v>0</v>
      </c>
      <c r="H2585">
        <v>0</v>
      </c>
      <c r="I2585" s="15">
        <v>45375</v>
      </c>
      <c r="J2585" s="11">
        <v>45375</v>
      </c>
      <c r="K2585">
        <v>5</v>
      </c>
      <c r="L2585" t="s">
        <v>185</v>
      </c>
      <c r="M2585" t="s">
        <v>39</v>
      </c>
      <c r="N2585" t="s">
        <v>16</v>
      </c>
      <c r="O2585">
        <v>5402</v>
      </c>
      <c r="P2585" t="s">
        <v>23</v>
      </c>
      <c r="Q2585">
        <v>3764</v>
      </c>
      <c r="R2585" s="16">
        <f>delivered_orders_table[[#This Row],[price]]*delivered_orders_table[[#This Row],[quantity]]</f>
        <v>5402</v>
      </c>
      <c r="V2585">
        <v>16164</v>
      </c>
    </row>
    <row r="2586" spans="1:22" hidden="1" x14ac:dyDescent="0.3">
      <c r="A2586">
        <v>17284695</v>
      </c>
      <c r="B2586">
        <v>719176</v>
      </c>
      <c r="C2586">
        <v>518667</v>
      </c>
      <c r="D2586">
        <v>3764</v>
      </c>
      <c r="E2586">
        <v>819</v>
      </c>
      <c r="F2586">
        <v>1</v>
      </c>
      <c r="G2586">
        <v>0</v>
      </c>
      <c r="H2586">
        <v>0</v>
      </c>
      <c r="I2586" s="15">
        <v>45349</v>
      </c>
      <c r="J2586" s="11">
        <v>45349</v>
      </c>
      <c r="K2586">
        <v>3</v>
      </c>
      <c r="L2586" t="s">
        <v>86</v>
      </c>
      <c r="M2586" t="s">
        <v>39</v>
      </c>
      <c r="N2586" t="s">
        <v>15</v>
      </c>
      <c r="O2586">
        <v>3764</v>
      </c>
      <c r="P2586" t="s">
        <v>23</v>
      </c>
      <c r="Q2586">
        <v>2945</v>
      </c>
      <c r="R2586" s="16">
        <f>delivered_orders_table[[#This Row],[price]]*delivered_orders_table[[#This Row],[quantity]]</f>
        <v>3764</v>
      </c>
      <c r="V2586">
        <v>1168</v>
      </c>
    </row>
    <row r="2587" spans="1:22" hidden="1" x14ac:dyDescent="0.3">
      <c r="A2587">
        <v>50044631</v>
      </c>
      <c r="B2587">
        <v>719176</v>
      </c>
      <c r="C2587">
        <v>241683</v>
      </c>
      <c r="D2587">
        <v>19924</v>
      </c>
      <c r="E2587">
        <v>819</v>
      </c>
      <c r="F2587">
        <v>1</v>
      </c>
      <c r="G2587">
        <v>996.2</v>
      </c>
      <c r="H2587">
        <v>5</v>
      </c>
      <c r="I2587" s="15">
        <v>45350</v>
      </c>
      <c r="J2587" s="11">
        <v>45350</v>
      </c>
      <c r="K2587">
        <v>4</v>
      </c>
      <c r="L2587" t="s">
        <v>332</v>
      </c>
      <c r="M2587" t="s">
        <v>39</v>
      </c>
      <c r="N2587" t="s">
        <v>18</v>
      </c>
      <c r="O2587">
        <v>18927.8</v>
      </c>
      <c r="P2587" t="s">
        <v>20</v>
      </c>
      <c r="Q2587">
        <v>18108.8</v>
      </c>
      <c r="R2587" s="16">
        <f>delivered_orders_table[[#This Row],[price]]*delivered_orders_table[[#This Row],[quantity]]</f>
        <v>19924</v>
      </c>
      <c r="V2587">
        <v>24494</v>
      </c>
    </row>
    <row r="2588" spans="1:22" hidden="1" x14ac:dyDescent="0.3">
      <c r="A2588">
        <v>41067722</v>
      </c>
      <c r="B2588">
        <v>719176</v>
      </c>
      <c r="C2588">
        <v>263029</v>
      </c>
      <c r="D2588">
        <v>8115</v>
      </c>
      <c r="E2588">
        <v>819</v>
      </c>
      <c r="F2588">
        <v>3</v>
      </c>
      <c r="G2588">
        <v>4869</v>
      </c>
      <c r="H2588">
        <v>20</v>
      </c>
      <c r="I2588" s="15">
        <v>45367</v>
      </c>
      <c r="J2588" s="11">
        <v>45367</v>
      </c>
      <c r="K2588">
        <v>7</v>
      </c>
      <c r="L2588" t="s">
        <v>505</v>
      </c>
      <c r="M2588" t="s">
        <v>39</v>
      </c>
      <c r="N2588" t="s">
        <v>17</v>
      </c>
      <c r="O2588">
        <v>19476</v>
      </c>
      <c r="P2588" t="s">
        <v>23</v>
      </c>
      <c r="Q2588">
        <v>17019</v>
      </c>
      <c r="R2588" s="16">
        <f>delivered_orders_table[[#This Row],[price]]*delivered_orders_table[[#This Row],[quantity]]</f>
        <v>24345</v>
      </c>
      <c r="V2588">
        <v>5142</v>
      </c>
    </row>
    <row r="2589" spans="1:22" hidden="1" x14ac:dyDescent="0.3">
      <c r="A2589">
        <v>28792245</v>
      </c>
      <c r="B2589">
        <v>719176</v>
      </c>
      <c r="C2589">
        <v>402338</v>
      </c>
      <c r="D2589">
        <v>11773</v>
      </c>
      <c r="E2589">
        <v>819</v>
      </c>
      <c r="F2589">
        <v>1</v>
      </c>
      <c r="G2589">
        <v>0</v>
      </c>
      <c r="H2589">
        <v>0</v>
      </c>
      <c r="I2589" s="15">
        <v>45353</v>
      </c>
      <c r="J2589" s="11">
        <v>45353</v>
      </c>
      <c r="K2589">
        <v>2</v>
      </c>
      <c r="L2589" t="s">
        <v>186</v>
      </c>
      <c r="M2589" t="s">
        <v>39</v>
      </c>
      <c r="N2589" t="s">
        <v>15</v>
      </c>
      <c r="O2589">
        <v>11773</v>
      </c>
      <c r="P2589" t="s">
        <v>22</v>
      </c>
      <c r="Q2589">
        <v>10954</v>
      </c>
      <c r="R2589" s="16">
        <f>delivered_orders_table[[#This Row],[price]]*delivered_orders_table[[#This Row],[quantity]]</f>
        <v>11773</v>
      </c>
      <c r="V2589">
        <v>3466</v>
      </c>
    </row>
    <row r="2590" spans="1:22" hidden="1" x14ac:dyDescent="0.3">
      <c r="A2590">
        <v>68341261</v>
      </c>
      <c r="B2590">
        <v>719176</v>
      </c>
      <c r="C2590">
        <v>838613</v>
      </c>
      <c r="D2590">
        <v>15383</v>
      </c>
      <c r="E2590">
        <v>819</v>
      </c>
      <c r="F2590">
        <v>1</v>
      </c>
      <c r="G2590">
        <v>1538.3</v>
      </c>
      <c r="H2590">
        <v>10</v>
      </c>
      <c r="I2590" s="15">
        <v>45355</v>
      </c>
      <c r="J2590" s="11">
        <v>45355</v>
      </c>
      <c r="K2590">
        <v>1</v>
      </c>
      <c r="L2590" t="s">
        <v>75</v>
      </c>
      <c r="M2590" t="s">
        <v>39</v>
      </c>
      <c r="N2590" t="s">
        <v>15</v>
      </c>
      <c r="O2590">
        <v>13844.7</v>
      </c>
      <c r="P2590" t="s">
        <v>21</v>
      </c>
      <c r="Q2590">
        <v>13025.7</v>
      </c>
      <c r="R2590" s="16">
        <f>delivered_orders_table[[#This Row],[price]]*delivered_orders_table[[#This Row],[quantity]]</f>
        <v>15383</v>
      </c>
      <c r="V2590">
        <v>6021</v>
      </c>
    </row>
    <row r="2591" spans="1:22" hidden="1" x14ac:dyDescent="0.3">
      <c r="A2591">
        <v>75360192</v>
      </c>
      <c r="B2591">
        <v>191161</v>
      </c>
      <c r="C2591">
        <v>410040</v>
      </c>
      <c r="D2591">
        <v>7012</v>
      </c>
      <c r="E2591">
        <v>2243</v>
      </c>
      <c r="F2591">
        <v>1</v>
      </c>
      <c r="G2591">
        <v>0</v>
      </c>
      <c r="H2591">
        <v>0</v>
      </c>
      <c r="I2591" s="15">
        <v>45356</v>
      </c>
      <c r="J2591" s="11">
        <v>45356</v>
      </c>
      <c r="K2591">
        <v>7</v>
      </c>
      <c r="L2591" t="s">
        <v>112</v>
      </c>
      <c r="M2591" t="s">
        <v>39</v>
      </c>
      <c r="N2591" t="s">
        <v>18</v>
      </c>
      <c r="O2591">
        <v>7012</v>
      </c>
      <c r="P2591" t="s">
        <v>20</v>
      </c>
      <c r="Q2591">
        <v>4769</v>
      </c>
      <c r="R2591" s="16">
        <f>delivered_orders_table[[#This Row],[price]]*delivered_orders_table[[#This Row],[quantity]]</f>
        <v>7012</v>
      </c>
      <c r="V2591">
        <v>4100</v>
      </c>
    </row>
    <row r="2592" spans="1:22" hidden="1" x14ac:dyDescent="0.3">
      <c r="A2592">
        <v>52038976</v>
      </c>
      <c r="B2592">
        <v>191161</v>
      </c>
      <c r="C2592">
        <v>461993</v>
      </c>
      <c r="D2592">
        <v>5480</v>
      </c>
      <c r="E2592">
        <v>2243</v>
      </c>
      <c r="F2592">
        <v>2</v>
      </c>
      <c r="G2592">
        <v>548</v>
      </c>
      <c r="H2592">
        <v>5</v>
      </c>
      <c r="I2592" s="15">
        <v>45374</v>
      </c>
      <c r="J2592" s="11">
        <v>45374</v>
      </c>
      <c r="K2592">
        <v>4</v>
      </c>
      <c r="L2592" t="s">
        <v>382</v>
      </c>
      <c r="M2592" t="s">
        <v>39</v>
      </c>
      <c r="N2592" t="s">
        <v>16</v>
      </c>
      <c r="O2592">
        <v>10412</v>
      </c>
      <c r="P2592" t="s">
        <v>23</v>
      </c>
      <c r="Q2592">
        <v>5926</v>
      </c>
      <c r="R2592" s="16">
        <f>delivered_orders_table[[#This Row],[price]]*delivered_orders_table[[#This Row],[quantity]]</f>
        <v>10960</v>
      </c>
      <c r="V2592">
        <v>44406</v>
      </c>
    </row>
    <row r="2593" spans="1:22" hidden="1" x14ac:dyDescent="0.3">
      <c r="A2593">
        <v>29653285</v>
      </c>
      <c r="B2593">
        <v>191161</v>
      </c>
      <c r="C2593">
        <v>745940</v>
      </c>
      <c r="D2593">
        <v>9524</v>
      </c>
      <c r="E2593">
        <v>2243</v>
      </c>
      <c r="F2593">
        <v>1</v>
      </c>
      <c r="G2593">
        <v>476.2</v>
      </c>
      <c r="H2593">
        <v>5</v>
      </c>
      <c r="I2593" s="15">
        <v>45368</v>
      </c>
      <c r="J2593" s="11">
        <v>45368</v>
      </c>
      <c r="K2593">
        <v>6</v>
      </c>
      <c r="L2593" t="s">
        <v>505</v>
      </c>
      <c r="M2593" t="s">
        <v>39</v>
      </c>
      <c r="N2593" t="s">
        <v>16</v>
      </c>
      <c r="O2593">
        <v>9047.7999999999993</v>
      </c>
      <c r="P2593" t="s">
        <v>20</v>
      </c>
      <c r="Q2593">
        <v>6804.8</v>
      </c>
      <c r="R2593" s="16">
        <f>delivered_orders_table[[#This Row],[price]]*delivered_orders_table[[#This Row],[quantity]]</f>
        <v>9524</v>
      </c>
      <c r="V2593">
        <v>2648</v>
      </c>
    </row>
    <row r="2594" spans="1:22" hidden="1" x14ac:dyDescent="0.3">
      <c r="A2594">
        <v>55816176</v>
      </c>
      <c r="B2594">
        <v>191161</v>
      </c>
      <c r="C2594">
        <v>518667</v>
      </c>
      <c r="D2594">
        <v>15206</v>
      </c>
      <c r="E2594">
        <v>2243</v>
      </c>
      <c r="F2594">
        <v>2</v>
      </c>
      <c r="G2594">
        <v>0</v>
      </c>
      <c r="H2594">
        <v>0</v>
      </c>
      <c r="I2594" s="15">
        <v>45368</v>
      </c>
      <c r="J2594" s="11">
        <v>45368</v>
      </c>
      <c r="K2594">
        <v>7</v>
      </c>
      <c r="L2594" t="s">
        <v>472</v>
      </c>
      <c r="M2594" t="s">
        <v>39</v>
      </c>
      <c r="N2594" t="s">
        <v>15</v>
      </c>
      <c r="O2594">
        <v>30412</v>
      </c>
      <c r="P2594" t="s">
        <v>21</v>
      </c>
      <c r="Q2594">
        <v>25926</v>
      </c>
      <c r="R2594" s="16">
        <f>delivered_orders_table[[#This Row],[price]]*delivered_orders_table[[#This Row],[quantity]]</f>
        <v>30412</v>
      </c>
      <c r="V2594">
        <v>59004</v>
      </c>
    </row>
    <row r="2595" spans="1:22" hidden="1" x14ac:dyDescent="0.3">
      <c r="A2595">
        <v>91094790</v>
      </c>
      <c r="B2595">
        <v>191161</v>
      </c>
      <c r="C2595">
        <v>798749</v>
      </c>
      <c r="D2595">
        <v>11757</v>
      </c>
      <c r="E2595">
        <v>2243</v>
      </c>
      <c r="F2595">
        <v>1</v>
      </c>
      <c r="G2595">
        <v>587.85</v>
      </c>
      <c r="H2595">
        <v>5</v>
      </c>
      <c r="I2595" s="15">
        <v>45358</v>
      </c>
      <c r="J2595" s="11">
        <v>45358</v>
      </c>
      <c r="K2595">
        <v>3</v>
      </c>
      <c r="L2595" t="s">
        <v>87</v>
      </c>
      <c r="M2595" t="s">
        <v>39</v>
      </c>
      <c r="N2595" t="s">
        <v>15</v>
      </c>
      <c r="O2595">
        <v>11169.15</v>
      </c>
      <c r="P2595" t="s">
        <v>22</v>
      </c>
      <c r="Q2595">
        <v>8926.15</v>
      </c>
      <c r="R2595" s="16">
        <f>delivered_orders_table[[#This Row],[price]]*delivered_orders_table[[#This Row],[quantity]]</f>
        <v>11757</v>
      </c>
      <c r="V2595">
        <v>9261</v>
      </c>
    </row>
    <row r="2596" spans="1:22" hidden="1" x14ac:dyDescent="0.3">
      <c r="A2596">
        <v>98848098</v>
      </c>
      <c r="B2596">
        <v>191161</v>
      </c>
      <c r="C2596">
        <v>864001</v>
      </c>
      <c r="D2596">
        <v>11932</v>
      </c>
      <c r="E2596">
        <v>2243</v>
      </c>
      <c r="F2596">
        <v>3</v>
      </c>
      <c r="G2596">
        <v>1789.8</v>
      </c>
      <c r="H2596">
        <v>5</v>
      </c>
      <c r="I2596" s="15">
        <v>45351</v>
      </c>
      <c r="J2596" s="11">
        <v>45351</v>
      </c>
      <c r="K2596">
        <v>3</v>
      </c>
      <c r="L2596" t="s">
        <v>332</v>
      </c>
      <c r="M2596" t="s">
        <v>39</v>
      </c>
      <c r="N2596" t="s">
        <v>15</v>
      </c>
      <c r="O2596">
        <v>34006.199999999997</v>
      </c>
      <c r="P2596" t="s">
        <v>20</v>
      </c>
      <c r="Q2596">
        <v>27277.200000000001</v>
      </c>
      <c r="R2596" s="16">
        <f>delivered_orders_table[[#This Row],[price]]*delivered_orders_table[[#This Row],[quantity]]</f>
        <v>35796</v>
      </c>
      <c r="V2596">
        <v>58647</v>
      </c>
    </row>
    <row r="2597" spans="1:22" hidden="1" x14ac:dyDescent="0.3">
      <c r="A2597">
        <v>60378298</v>
      </c>
      <c r="B2597">
        <v>191161</v>
      </c>
      <c r="C2597">
        <v>847033</v>
      </c>
      <c r="D2597">
        <v>11812</v>
      </c>
      <c r="E2597">
        <v>2243</v>
      </c>
      <c r="F2597">
        <v>1</v>
      </c>
      <c r="G2597">
        <v>1181.2</v>
      </c>
      <c r="H2597">
        <v>10</v>
      </c>
      <c r="I2597" s="15">
        <v>45353</v>
      </c>
      <c r="J2597" s="11">
        <v>45353</v>
      </c>
      <c r="K2597">
        <v>2</v>
      </c>
      <c r="L2597" t="s">
        <v>186</v>
      </c>
      <c r="M2597" t="s">
        <v>39</v>
      </c>
      <c r="N2597" t="s">
        <v>15</v>
      </c>
      <c r="O2597">
        <v>10630.8</v>
      </c>
      <c r="P2597" t="s">
        <v>23</v>
      </c>
      <c r="Q2597">
        <v>8387.7999999999993</v>
      </c>
      <c r="R2597" s="16">
        <f>delivered_orders_table[[#This Row],[price]]*delivered_orders_table[[#This Row],[quantity]]</f>
        <v>11812</v>
      </c>
      <c r="V2597">
        <v>49359</v>
      </c>
    </row>
    <row r="2598" spans="1:22" hidden="1" x14ac:dyDescent="0.3">
      <c r="A2598">
        <v>78561753</v>
      </c>
      <c r="B2598">
        <v>191161</v>
      </c>
      <c r="C2598">
        <v>437288</v>
      </c>
      <c r="D2598">
        <v>18441</v>
      </c>
      <c r="E2598">
        <v>2243</v>
      </c>
      <c r="F2598">
        <v>1</v>
      </c>
      <c r="G2598">
        <v>0</v>
      </c>
      <c r="H2598">
        <v>0</v>
      </c>
      <c r="I2598" s="15">
        <v>45359</v>
      </c>
      <c r="J2598" s="11">
        <v>45359</v>
      </c>
      <c r="K2598">
        <v>4</v>
      </c>
      <c r="L2598" t="s">
        <v>112</v>
      </c>
      <c r="M2598" t="s">
        <v>39</v>
      </c>
      <c r="N2598" t="s">
        <v>15</v>
      </c>
      <c r="O2598">
        <v>18441</v>
      </c>
      <c r="P2598" t="s">
        <v>20</v>
      </c>
      <c r="Q2598">
        <v>16198</v>
      </c>
      <c r="R2598" s="16">
        <f>delivered_orders_table[[#This Row],[price]]*delivered_orders_table[[#This Row],[quantity]]</f>
        <v>18441</v>
      </c>
      <c r="V2598">
        <v>5746</v>
      </c>
    </row>
    <row r="2599" spans="1:22" hidden="1" x14ac:dyDescent="0.3">
      <c r="A2599">
        <v>58991556</v>
      </c>
      <c r="B2599">
        <v>191161</v>
      </c>
      <c r="C2599">
        <v>440497</v>
      </c>
      <c r="D2599">
        <v>6207</v>
      </c>
      <c r="E2599">
        <v>2243</v>
      </c>
      <c r="F2599">
        <v>1</v>
      </c>
      <c r="G2599">
        <v>0</v>
      </c>
      <c r="H2599">
        <v>0</v>
      </c>
      <c r="I2599" s="15">
        <v>45358</v>
      </c>
      <c r="J2599" s="11">
        <v>45358</v>
      </c>
      <c r="K2599">
        <v>2</v>
      </c>
      <c r="L2599" t="s">
        <v>276</v>
      </c>
      <c r="M2599" t="s">
        <v>39</v>
      </c>
      <c r="N2599" t="s">
        <v>18</v>
      </c>
      <c r="O2599">
        <v>6207</v>
      </c>
      <c r="P2599" t="s">
        <v>22</v>
      </c>
      <c r="Q2599">
        <v>3964</v>
      </c>
      <c r="R2599" s="16">
        <f>delivered_orders_table[[#This Row],[price]]*delivered_orders_table[[#This Row],[quantity]]</f>
        <v>6207</v>
      </c>
      <c r="V2599">
        <v>16308</v>
      </c>
    </row>
    <row r="2600" spans="1:22" x14ac:dyDescent="0.3">
      <c r="A2600">
        <v>48270459</v>
      </c>
      <c r="B2600">
        <v>876646</v>
      </c>
      <c r="C2600">
        <v>539403</v>
      </c>
      <c r="D2600">
        <v>16809</v>
      </c>
      <c r="E2600">
        <v>14603</v>
      </c>
      <c r="F2600">
        <v>1</v>
      </c>
      <c r="G2600">
        <v>1680.9</v>
      </c>
      <c r="H2600">
        <v>10</v>
      </c>
      <c r="I2600" s="15">
        <v>45361</v>
      </c>
      <c r="J2600" s="11">
        <v>45361</v>
      </c>
      <c r="K2600">
        <v>6</v>
      </c>
      <c r="L2600" t="s">
        <v>252</v>
      </c>
      <c r="M2600" t="s">
        <v>39</v>
      </c>
      <c r="N2600" t="s">
        <v>18</v>
      </c>
      <c r="O2600">
        <v>15128.1</v>
      </c>
      <c r="P2600" t="s">
        <v>20</v>
      </c>
      <c r="Q2600">
        <v>525.1</v>
      </c>
      <c r="R2600" s="16">
        <f>delivered_orders_table[[#This Row],[price]]*delivered_orders_table[[#This Row],[quantity]]</f>
        <v>16809</v>
      </c>
      <c r="V2600">
        <v>16589</v>
      </c>
    </row>
    <row r="2601" spans="1:22" x14ac:dyDescent="0.3">
      <c r="A2601">
        <v>92369566</v>
      </c>
      <c r="B2601">
        <v>876646</v>
      </c>
      <c r="C2601">
        <v>596737</v>
      </c>
      <c r="D2601">
        <v>12596</v>
      </c>
      <c r="E2601">
        <v>14603</v>
      </c>
      <c r="F2601">
        <v>2</v>
      </c>
      <c r="G2601">
        <v>0</v>
      </c>
      <c r="H2601">
        <v>0</v>
      </c>
      <c r="I2601" s="15">
        <v>45374</v>
      </c>
      <c r="J2601" s="11">
        <v>45374</v>
      </c>
      <c r="K2601">
        <v>3</v>
      </c>
      <c r="L2601" t="s">
        <v>518</v>
      </c>
      <c r="M2601" t="s">
        <v>39</v>
      </c>
      <c r="N2601" t="s">
        <v>16</v>
      </c>
      <c r="O2601">
        <v>25192</v>
      </c>
      <c r="P2601" t="s">
        <v>21</v>
      </c>
      <c r="Q2601">
        <v>-4014</v>
      </c>
      <c r="R2601" s="16">
        <f>delivered_orders_table[[#This Row],[price]]*delivered_orders_table[[#This Row],[quantity]]</f>
        <v>25192</v>
      </c>
      <c r="V2601">
        <v>14198</v>
      </c>
    </row>
    <row r="2602" spans="1:22" x14ac:dyDescent="0.3">
      <c r="A2602">
        <v>37876214</v>
      </c>
      <c r="B2602">
        <v>876646</v>
      </c>
      <c r="C2602">
        <v>475311</v>
      </c>
      <c r="D2602">
        <v>14673</v>
      </c>
      <c r="E2602">
        <v>14603</v>
      </c>
      <c r="F2602">
        <v>2</v>
      </c>
      <c r="G2602">
        <v>2934.6</v>
      </c>
      <c r="H2602">
        <v>10</v>
      </c>
      <c r="I2602" s="15">
        <v>45362</v>
      </c>
      <c r="J2602" s="11">
        <v>45362</v>
      </c>
      <c r="K2602">
        <v>1</v>
      </c>
      <c r="L2602" t="s">
        <v>112</v>
      </c>
      <c r="M2602" t="s">
        <v>39</v>
      </c>
      <c r="N2602" t="s">
        <v>15</v>
      </c>
      <c r="O2602">
        <v>26411.4</v>
      </c>
      <c r="P2602" t="s">
        <v>23</v>
      </c>
      <c r="Q2602">
        <v>-2794.6</v>
      </c>
      <c r="R2602" s="16">
        <f>delivered_orders_table[[#This Row],[price]]*delivered_orders_table[[#This Row],[quantity]]</f>
        <v>29346</v>
      </c>
      <c r="V2602">
        <v>33806</v>
      </c>
    </row>
    <row r="2603" spans="1:22" x14ac:dyDescent="0.3">
      <c r="A2603">
        <v>53246714</v>
      </c>
      <c r="B2603">
        <v>876646</v>
      </c>
      <c r="C2603">
        <v>847736</v>
      </c>
      <c r="D2603">
        <v>19386</v>
      </c>
      <c r="E2603">
        <v>14603</v>
      </c>
      <c r="F2603">
        <v>1</v>
      </c>
      <c r="G2603">
        <v>2907.9</v>
      </c>
      <c r="H2603">
        <v>15</v>
      </c>
      <c r="I2603" s="15">
        <v>45377</v>
      </c>
      <c r="J2603" s="11">
        <v>45377</v>
      </c>
      <c r="K2603">
        <v>3</v>
      </c>
      <c r="L2603" t="s">
        <v>185</v>
      </c>
      <c r="M2603" t="s">
        <v>39</v>
      </c>
      <c r="N2603" t="s">
        <v>152</v>
      </c>
      <c r="O2603">
        <v>16478.099999999999</v>
      </c>
      <c r="P2603" t="s">
        <v>21</v>
      </c>
      <c r="Q2603">
        <v>1875.1</v>
      </c>
      <c r="R2603" s="16">
        <f>delivered_orders_table[[#This Row],[price]]*delivered_orders_table[[#This Row],[quantity]]</f>
        <v>19386</v>
      </c>
      <c r="V2603">
        <v>9646</v>
      </c>
    </row>
    <row r="2604" spans="1:22" x14ac:dyDescent="0.3">
      <c r="A2604">
        <v>20443030</v>
      </c>
      <c r="B2604">
        <v>876646</v>
      </c>
      <c r="C2604">
        <v>292422</v>
      </c>
      <c r="D2604">
        <v>608</v>
      </c>
      <c r="E2604">
        <v>14603</v>
      </c>
      <c r="F2604">
        <v>1</v>
      </c>
      <c r="G2604">
        <v>0</v>
      </c>
      <c r="H2604">
        <v>0</v>
      </c>
      <c r="I2604" s="15">
        <v>45357</v>
      </c>
      <c r="J2604" s="11">
        <v>45357</v>
      </c>
      <c r="K2604">
        <v>2</v>
      </c>
      <c r="L2604" t="s">
        <v>187</v>
      </c>
      <c r="M2604" t="s">
        <v>39</v>
      </c>
      <c r="N2604" t="s">
        <v>15</v>
      </c>
      <c r="O2604">
        <v>608</v>
      </c>
      <c r="P2604" t="s">
        <v>20</v>
      </c>
      <c r="Q2604">
        <v>-13995</v>
      </c>
      <c r="R2604" s="16">
        <f>delivered_orders_table[[#This Row],[price]]*delivered_orders_table[[#This Row],[quantity]]</f>
        <v>608</v>
      </c>
      <c r="V2604">
        <v>12880</v>
      </c>
    </row>
    <row r="2605" spans="1:22" x14ac:dyDescent="0.3">
      <c r="A2605">
        <v>98162850</v>
      </c>
      <c r="B2605">
        <v>876646</v>
      </c>
      <c r="C2605">
        <v>283336</v>
      </c>
      <c r="D2605">
        <v>13056</v>
      </c>
      <c r="E2605">
        <v>14603</v>
      </c>
      <c r="F2605">
        <v>1</v>
      </c>
      <c r="G2605">
        <v>1958.4</v>
      </c>
      <c r="H2605">
        <v>15</v>
      </c>
      <c r="I2605" s="15">
        <v>45356</v>
      </c>
      <c r="J2605" s="11">
        <v>45356</v>
      </c>
      <c r="K2605">
        <v>4</v>
      </c>
      <c r="L2605" t="s">
        <v>276</v>
      </c>
      <c r="M2605" t="s">
        <v>39</v>
      </c>
      <c r="N2605" t="s">
        <v>15</v>
      </c>
      <c r="O2605">
        <v>11097.6</v>
      </c>
      <c r="P2605" t="s">
        <v>20</v>
      </c>
      <c r="Q2605">
        <v>-3505.4</v>
      </c>
      <c r="R2605" s="16">
        <f>delivered_orders_table[[#This Row],[price]]*delivered_orders_table[[#This Row],[quantity]]</f>
        <v>13056</v>
      </c>
      <c r="V2605">
        <v>13296</v>
      </c>
    </row>
    <row r="2606" spans="1:22" x14ac:dyDescent="0.3">
      <c r="A2606">
        <v>87500742</v>
      </c>
      <c r="B2606">
        <v>876646</v>
      </c>
      <c r="C2606">
        <v>723238</v>
      </c>
      <c r="D2606">
        <v>16813</v>
      </c>
      <c r="E2606">
        <v>14603</v>
      </c>
      <c r="F2606">
        <v>1</v>
      </c>
      <c r="G2606">
        <v>2521.9499999999998</v>
      </c>
      <c r="H2606">
        <v>15</v>
      </c>
      <c r="I2606" s="15">
        <v>45364</v>
      </c>
      <c r="J2606" s="11">
        <v>45364</v>
      </c>
      <c r="K2606">
        <v>4</v>
      </c>
      <c r="L2606" t="s">
        <v>294</v>
      </c>
      <c r="M2606" t="s">
        <v>39</v>
      </c>
      <c r="N2606" t="s">
        <v>15</v>
      </c>
      <c r="O2606">
        <v>14291.05</v>
      </c>
      <c r="P2606" t="s">
        <v>22</v>
      </c>
      <c r="Q2606">
        <v>-311.95</v>
      </c>
      <c r="R2606" s="16">
        <f>delivered_orders_table[[#This Row],[price]]*delivered_orders_table[[#This Row],[quantity]]</f>
        <v>16813</v>
      </c>
      <c r="V2606">
        <v>4075</v>
      </c>
    </row>
    <row r="2607" spans="1:22" hidden="1" x14ac:dyDescent="0.3">
      <c r="A2607">
        <v>29337491</v>
      </c>
      <c r="B2607">
        <v>126225</v>
      </c>
      <c r="C2607">
        <v>200754</v>
      </c>
      <c r="D2607">
        <v>11531</v>
      </c>
      <c r="E2607">
        <v>4833</v>
      </c>
      <c r="F2607">
        <v>4</v>
      </c>
      <c r="G2607">
        <v>0</v>
      </c>
      <c r="H2607">
        <v>0</v>
      </c>
      <c r="I2607" s="15">
        <v>45360</v>
      </c>
      <c r="J2607" s="11">
        <v>45360</v>
      </c>
      <c r="K2607">
        <v>7</v>
      </c>
      <c r="L2607" t="s">
        <v>252</v>
      </c>
      <c r="M2607" t="s">
        <v>39</v>
      </c>
      <c r="N2607" t="s">
        <v>16</v>
      </c>
      <c r="O2607">
        <v>46124</v>
      </c>
      <c r="P2607" t="s">
        <v>21</v>
      </c>
      <c r="Q2607">
        <v>26792</v>
      </c>
      <c r="R2607" s="16">
        <f>delivered_orders_table[[#This Row],[price]]*delivered_orders_table[[#This Row],[quantity]]</f>
        <v>46124</v>
      </c>
      <c r="V2607">
        <v>9019</v>
      </c>
    </row>
    <row r="2608" spans="1:22" hidden="1" x14ac:dyDescent="0.3">
      <c r="A2608">
        <v>91737749</v>
      </c>
      <c r="B2608">
        <v>126225</v>
      </c>
      <c r="C2608">
        <v>743323</v>
      </c>
      <c r="D2608">
        <v>5820</v>
      </c>
      <c r="E2608">
        <v>4833</v>
      </c>
      <c r="F2608">
        <v>1</v>
      </c>
      <c r="G2608">
        <v>582</v>
      </c>
      <c r="H2608">
        <v>10</v>
      </c>
      <c r="I2608" s="15">
        <v>45376</v>
      </c>
      <c r="J2608" s="11">
        <v>45376</v>
      </c>
      <c r="K2608">
        <v>2</v>
      </c>
      <c r="L2608" t="s">
        <v>382</v>
      </c>
      <c r="M2608" t="s">
        <v>39</v>
      </c>
      <c r="N2608" t="s">
        <v>152</v>
      </c>
      <c r="O2608">
        <v>5238</v>
      </c>
      <c r="P2608" t="s">
        <v>23</v>
      </c>
      <c r="Q2608">
        <v>405</v>
      </c>
      <c r="R2608" s="16">
        <f>delivered_orders_table[[#This Row],[price]]*delivered_orders_table[[#This Row],[quantity]]</f>
        <v>5820</v>
      </c>
      <c r="V2608">
        <v>5751</v>
      </c>
    </row>
    <row r="2609" spans="1:22" hidden="1" x14ac:dyDescent="0.3">
      <c r="A2609">
        <v>69148126</v>
      </c>
      <c r="B2609">
        <v>126225</v>
      </c>
      <c r="C2609">
        <v>947078</v>
      </c>
      <c r="D2609">
        <v>18144</v>
      </c>
      <c r="E2609">
        <v>4833</v>
      </c>
      <c r="F2609">
        <v>1</v>
      </c>
      <c r="G2609">
        <v>2721.6</v>
      </c>
      <c r="H2609">
        <v>15</v>
      </c>
      <c r="I2609" s="15">
        <v>45364</v>
      </c>
      <c r="J2609" s="11">
        <v>45364</v>
      </c>
      <c r="K2609">
        <v>4</v>
      </c>
      <c r="L2609" t="s">
        <v>294</v>
      </c>
      <c r="M2609" t="s">
        <v>39</v>
      </c>
      <c r="N2609" t="s">
        <v>15</v>
      </c>
      <c r="O2609">
        <v>15422.4</v>
      </c>
      <c r="P2609" t="s">
        <v>20</v>
      </c>
      <c r="Q2609">
        <v>10589.4</v>
      </c>
      <c r="R2609" s="16">
        <f>delivered_orders_table[[#This Row],[price]]*delivered_orders_table[[#This Row],[quantity]]</f>
        <v>18144</v>
      </c>
      <c r="V2609">
        <v>4577</v>
      </c>
    </row>
    <row r="2610" spans="1:22" hidden="1" x14ac:dyDescent="0.3">
      <c r="A2610">
        <v>80159631</v>
      </c>
      <c r="B2610">
        <v>246316</v>
      </c>
      <c r="C2610">
        <v>554861</v>
      </c>
      <c r="D2610">
        <v>5920</v>
      </c>
      <c r="E2610">
        <v>13689</v>
      </c>
      <c r="F2610">
        <v>1</v>
      </c>
      <c r="G2610">
        <v>0</v>
      </c>
      <c r="H2610">
        <v>0</v>
      </c>
      <c r="I2610" s="15">
        <v>45354</v>
      </c>
      <c r="J2610" s="11">
        <v>45354</v>
      </c>
      <c r="K2610">
        <v>5</v>
      </c>
      <c r="L2610" t="s">
        <v>187</v>
      </c>
      <c r="M2610" t="s">
        <v>39</v>
      </c>
      <c r="N2610" t="s">
        <v>15</v>
      </c>
      <c r="O2610">
        <v>5920</v>
      </c>
      <c r="P2610" t="s">
        <v>24</v>
      </c>
      <c r="Q2610">
        <v>-7769</v>
      </c>
      <c r="R2610" s="16">
        <f>delivered_orders_table[[#This Row],[price]]*delivered_orders_table[[#This Row],[quantity]]</f>
        <v>5920</v>
      </c>
      <c r="V2610">
        <v>18428</v>
      </c>
    </row>
    <row r="2611" spans="1:22" hidden="1" x14ac:dyDescent="0.3">
      <c r="A2611">
        <v>66032939</v>
      </c>
      <c r="B2611">
        <v>246316</v>
      </c>
      <c r="C2611">
        <v>666509</v>
      </c>
      <c r="D2611">
        <v>11253</v>
      </c>
      <c r="E2611">
        <v>13689</v>
      </c>
      <c r="F2611">
        <v>2</v>
      </c>
      <c r="G2611">
        <v>0</v>
      </c>
      <c r="H2611">
        <v>0</v>
      </c>
      <c r="I2611" s="15">
        <v>45356</v>
      </c>
      <c r="J2611" s="11">
        <v>45356</v>
      </c>
      <c r="K2611">
        <v>1</v>
      </c>
      <c r="L2611" t="s">
        <v>306</v>
      </c>
      <c r="M2611" t="s">
        <v>39</v>
      </c>
      <c r="N2611" t="s">
        <v>16</v>
      </c>
      <c r="O2611">
        <v>22506</v>
      </c>
      <c r="P2611" t="s">
        <v>23</v>
      </c>
      <c r="Q2611">
        <v>-4872</v>
      </c>
      <c r="R2611" s="16">
        <f>delivered_orders_table[[#This Row],[price]]*delivered_orders_table[[#This Row],[quantity]]</f>
        <v>22506</v>
      </c>
      <c r="V2611">
        <v>19199</v>
      </c>
    </row>
    <row r="2612" spans="1:22" hidden="1" x14ac:dyDescent="0.3">
      <c r="A2612">
        <v>35579048</v>
      </c>
      <c r="B2612">
        <v>246316</v>
      </c>
      <c r="C2612">
        <v>536272</v>
      </c>
      <c r="D2612">
        <v>5671</v>
      </c>
      <c r="E2612">
        <v>13689</v>
      </c>
      <c r="F2612">
        <v>2</v>
      </c>
      <c r="G2612">
        <v>567.1</v>
      </c>
      <c r="H2612">
        <v>5</v>
      </c>
      <c r="I2612" s="15">
        <v>45360</v>
      </c>
      <c r="J2612" s="11">
        <v>45360</v>
      </c>
      <c r="K2612">
        <v>5</v>
      </c>
      <c r="L2612" t="s">
        <v>277</v>
      </c>
      <c r="M2612" t="s">
        <v>39</v>
      </c>
      <c r="N2612" t="s">
        <v>16</v>
      </c>
      <c r="O2612">
        <v>10774.9</v>
      </c>
      <c r="P2612" t="s">
        <v>23</v>
      </c>
      <c r="Q2612">
        <v>-16603.099999999999</v>
      </c>
      <c r="R2612" s="16">
        <f>delivered_orders_table[[#This Row],[price]]*delivered_orders_table[[#This Row],[quantity]]</f>
        <v>11342</v>
      </c>
      <c r="V2612">
        <v>12759</v>
      </c>
    </row>
    <row r="2613" spans="1:22" hidden="1" x14ac:dyDescent="0.3">
      <c r="A2613">
        <v>11286267</v>
      </c>
      <c r="B2613">
        <v>246316</v>
      </c>
      <c r="C2613">
        <v>252973</v>
      </c>
      <c r="D2613">
        <v>4355</v>
      </c>
      <c r="E2613">
        <v>13689</v>
      </c>
      <c r="F2613">
        <v>2</v>
      </c>
      <c r="G2613">
        <v>871</v>
      </c>
      <c r="H2613">
        <v>10</v>
      </c>
      <c r="I2613" s="15">
        <v>45357</v>
      </c>
      <c r="J2613" s="11">
        <v>45357</v>
      </c>
      <c r="K2613">
        <v>7</v>
      </c>
      <c r="L2613" t="s">
        <v>456</v>
      </c>
      <c r="M2613" t="s">
        <v>39</v>
      </c>
      <c r="N2613" t="s">
        <v>18</v>
      </c>
      <c r="O2613">
        <v>7839</v>
      </c>
      <c r="P2613" t="s">
        <v>21</v>
      </c>
      <c r="Q2613">
        <v>-19539</v>
      </c>
      <c r="R2613" s="16">
        <f>delivered_orders_table[[#This Row],[price]]*delivered_orders_table[[#This Row],[quantity]]</f>
        <v>8710</v>
      </c>
      <c r="V2613">
        <v>12856</v>
      </c>
    </row>
    <row r="2614" spans="1:22" hidden="1" x14ac:dyDescent="0.3">
      <c r="A2614">
        <v>89778067</v>
      </c>
      <c r="B2614">
        <v>246316</v>
      </c>
      <c r="C2614">
        <v>961411</v>
      </c>
      <c r="D2614">
        <v>3038</v>
      </c>
      <c r="E2614">
        <v>13689</v>
      </c>
      <c r="F2614">
        <v>1</v>
      </c>
      <c r="G2614">
        <v>151.9</v>
      </c>
      <c r="H2614">
        <v>5</v>
      </c>
      <c r="I2614" s="15">
        <v>45360</v>
      </c>
      <c r="J2614" s="11">
        <v>45360</v>
      </c>
      <c r="K2614">
        <v>4</v>
      </c>
      <c r="L2614" t="s">
        <v>456</v>
      </c>
      <c r="M2614" t="s">
        <v>39</v>
      </c>
      <c r="N2614" t="s">
        <v>16</v>
      </c>
      <c r="O2614">
        <v>2886.1</v>
      </c>
      <c r="P2614" t="s">
        <v>21</v>
      </c>
      <c r="Q2614">
        <v>-10802.9</v>
      </c>
      <c r="R2614" s="16">
        <f>delivered_orders_table[[#This Row],[price]]*delivered_orders_table[[#This Row],[quantity]]</f>
        <v>3038</v>
      </c>
      <c r="V2614">
        <v>36730</v>
      </c>
    </row>
    <row r="2615" spans="1:22" hidden="1" x14ac:dyDescent="0.3">
      <c r="A2615">
        <v>29505421</v>
      </c>
      <c r="B2615">
        <v>207473</v>
      </c>
      <c r="C2615">
        <v>421791</v>
      </c>
      <c r="D2615">
        <v>1419</v>
      </c>
      <c r="E2615">
        <v>7043</v>
      </c>
      <c r="F2615">
        <v>1</v>
      </c>
      <c r="G2615">
        <v>212.85</v>
      </c>
      <c r="H2615">
        <v>15</v>
      </c>
      <c r="I2615" s="15">
        <v>45351</v>
      </c>
      <c r="J2615" s="11">
        <v>45351</v>
      </c>
      <c r="K2615">
        <v>6</v>
      </c>
      <c r="L2615" t="s">
        <v>306</v>
      </c>
      <c r="M2615" t="s">
        <v>39</v>
      </c>
      <c r="N2615" t="s">
        <v>18</v>
      </c>
      <c r="O2615">
        <v>1206.1500000000001</v>
      </c>
      <c r="P2615" t="s">
        <v>20</v>
      </c>
      <c r="Q2615">
        <v>-5836.85</v>
      </c>
      <c r="R2615" s="16">
        <f>delivered_orders_table[[#This Row],[price]]*delivered_orders_table[[#This Row],[quantity]]</f>
        <v>1419</v>
      </c>
      <c r="V2615">
        <v>5914</v>
      </c>
    </row>
    <row r="2616" spans="1:22" hidden="1" x14ac:dyDescent="0.3">
      <c r="A2616">
        <v>20048242</v>
      </c>
      <c r="B2616">
        <v>207473</v>
      </c>
      <c r="C2616">
        <v>916289</v>
      </c>
      <c r="D2616">
        <v>9649</v>
      </c>
      <c r="E2616">
        <v>7043</v>
      </c>
      <c r="F2616">
        <v>3</v>
      </c>
      <c r="G2616">
        <v>0</v>
      </c>
      <c r="H2616">
        <v>0</v>
      </c>
      <c r="I2616" s="15">
        <v>45353</v>
      </c>
      <c r="J2616" s="11">
        <v>45353</v>
      </c>
      <c r="K2616">
        <v>2</v>
      </c>
      <c r="L2616" t="s">
        <v>186</v>
      </c>
      <c r="M2616" t="s">
        <v>39</v>
      </c>
      <c r="N2616" t="s">
        <v>18</v>
      </c>
      <c r="O2616">
        <v>28947</v>
      </c>
      <c r="P2616" t="s">
        <v>20</v>
      </c>
      <c r="Q2616">
        <v>7818</v>
      </c>
      <c r="R2616" s="16">
        <f>delivered_orders_table[[#This Row],[price]]*delivered_orders_table[[#This Row],[quantity]]</f>
        <v>28947</v>
      </c>
      <c r="V2616">
        <v>45776</v>
      </c>
    </row>
    <row r="2617" spans="1:22" hidden="1" x14ac:dyDescent="0.3">
      <c r="A2617">
        <v>91738839</v>
      </c>
      <c r="B2617">
        <v>207473</v>
      </c>
      <c r="C2617">
        <v>658752</v>
      </c>
      <c r="D2617">
        <v>11861</v>
      </c>
      <c r="E2617">
        <v>7043</v>
      </c>
      <c r="F2617">
        <v>1</v>
      </c>
      <c r="G2617">
        <v>0</v>
      </c>
      <c r="H2617">
        <v>0</v>
      </c>
      <c r="I2617" s="15">
        <v>45358</v>
      </c>
      <c r="J2617" s="11">
        <v>45358</v>
      </c>
      <c r="K2617">
        <v>3</v>
      </c>
      <c r="L2617" t="s">
        <v>87</v>
      </c>
      <c r="M2617" t="s">
        <v>39</v>
      </c>
      <c r="N2617" t="s">
        <v>17</v>
      </c>
      <c r="O2617">
        <v>11861</v>
      </c>
      <c r="P2617" t="s">
        <v>23</v>
      </c>
      <c r="Q2617">
        <v>4818</v>
      </c>
      <c r="R2617" s="16">
        <f>delivered_orders_table[[#This Row],[price]]*delivered_orders_table[[#This Row],[quantity]]</f>
        <v>11861</v>
      </c>
      <c r="V2617">
        <v>2110</v>
      </c>
    </row>
    <row r="2618" spans="1:22" hidden="1" x14ac:dyDescent="0.3">
      <c r="A2618">
        <v>74791834</v>
      </c>
      <c r="B2618">
        <v>207473</v>
      </c>
      <c r="C2618">
        <v>955242</v>
      </c>
      <c r="D2618">
        <v>553</v>
      </c>
      <c r="E2618">
        <v>7043</v>
      </c>
      <c r="F2618">
        <v>2</v>
      </c>
      <c r="G2618">
        <v>0</v>
      </c>
      <c r="H2618">
        <v>0</v>
      </c>
      <c r="I2618" s="15">
        <v>45362</v>
      </c>
      <c r="J2618" s="11">
        <v>45362</v>
      </c>
      <c r="K2618">
        <v>1</v>
      </c>
      <c r="L2618" t="s">
        <v>112</v>
      </c>
      <c r="M2618" t="s">
        <v>39</v>
      </c>
      <c r="N2618" t="s">
        <v>18</v>
      </c>
      <c r="O2618">
        <v>1106</v>
      </c>
      <c r="P2618" t="s">
        <v>20</v>
      </c>
      <c r="Q2618">
        <v>-12980</v>
      </c>
      <c r="R2618" s="16">
        <f>delivered_orders_table[[#This Row],[price]]*delivered_orders_table[[#This Row],[quantity]]</f>
        <v>1106</v>
      </c>
      <c r="V2618">
        <v>5927</v>
      </c>
    </row>
    <row r="2619" spans="1:22" hidden="1" x14ac:dyDescent="0.3">
      <c r="A2619">
        <v>81993070</v>
      </c>
      <c r="B2619">
        <v>207473</v>
      </c>
      <c r="C2619">
        <v>785126</v>
      </c>
      <c r="D2619">
        <v>7482</v>
      </c>
      <c r="E2619">
        <v>7043</v>
      </c>
      <c r="F2619">
        <v>3</v>
      </c>
      <c r="G2619">
        <v>1122.3</v>
      </c>
      <c r="H2619">
        <v>5</v>
      </c>
      <c r="I2619" s="15">
        <v>45362</v>
      </c>
      <c r="J2619" s="11">
        <v>45362</v>
      </c>
      <c r="K2619">
        <v>4</v>
      </c>
      <c r="L2619" t="s">
        <v>88</v>
      </c>
      <c r="M2619" t="s">
        <v>39</v>
      </c>
      <c r="N2619" t="s">
        <v>18</v>
      </c>
      <c r="O2619">
        <v>21323.7</v>
      </c>
      <c r="P2619" t="s">
        <v>21</v>
      </c>
      <c r="Q2619">
        <v>194.7</v>
      </c>
      <c r="R2619" s="16">
        <f>delivered_orders_table[[#This Row],[price]]*delivered_orders_table[[#This Row],[quantity]]</f>
        <v>22446</v>
      </c>
      <c r="V2619">
        <v>6191</v>
      </c>
    </row>
    <row r="2620" spans="1:22" hidden="1" x14ac:dyDescent="0.3">
      <c r="A2620">
        <v>63992760</v>
      </c>
      <c r="B2620">
        <v>207473</v>
      </c>
      <c r="C2620">
        <v>401528</v>
      </c>
      <c r="D2620">
        <v>2451</v>
      </c>
      <c r="E2620">
        <v>7043</v>
      </c>
      <c r="F2620">
        <v>1</v>
      </c>
      <c r="G2620">
        <v>122.55</v>
      </c>
      <c r="H2620">
        <v>5</v>
      </c>
      <c r="I2620" s="15">
        <v>45350</v>
      </c>
      <c r="J2620" s="11">
        <v>45350</v>
      </c>
      <c r="K2620">
        <v>2</v>
      </c>
      <c r="L2620" t="s">
        <v>86</v>
      </c>
      <c r="M2620" t="s">
        <v>39</v>
      </c>
      <c r="N2620" t="s">
        <v>15</v>
      </c>
      <c r="O2620">
        <v>2328.4499999999998</v>
      </c>
      <c r="P2620" t="s">
        <v>21</v>
      </c>
      <c r="Q2620">
        <v>-4714.55</v>
      </c>
      <c r="R2620" s="16">
        <f>delivered_orders_table[[#This Row],[price]]*delivered_orders_table[[#This Row],[quantity]]</f>
        <v>2451</v>
      </c>
      <c r="V2620">
        <v>8951</v>
      </c>
    </row>
    <row r="2621" spans="1:22" hidden="1" x14ac:dyDescent="0.3">
      <c r="A2621">
        <v>81202356</v>
      </c>
      <c r="B2621">
        <v>216739</v>
      </c>
      <c r="C2621">
        <v>873452</v>
      </c>
      <c r="D2621">
        <v>9481</v>
      </c>
      <c r="E2621">
        <v>3047</v>
      </c>
      <c r="F2621">
        <v>1</v>
      </c>
      <c r="G2621">
        <v>0</v>
      </c>
      <c r="H2621">
        <v>0</v>
      </c>
      <c r="I2621" s="15">
        <v>45374</v>
      </c>
      <c r="J2621" s="11">
        <v>45374</v>
      </c>
      <c r="K2621">
        <v>7</v>
      </c>
      <c r="L2621" t="s">
        <v>318</v>
      </c>
      <c r="M2621" t="s">
        <v>39</v>
      </c>
      <c r="N2621" t="s">
        <v>16</v>
      </c>
      <c r="O2621">
        <v>9481</v>
      </c>
      <c r="P2621" t="s">
        <v>20</v>
      </c>
      <c r="Q2621">
        <v>6434</v>
      </c>
      <c r="R2621" s="16">
        <f>delivered_orders_table[[#This Row],[price]]*delivered_orders_table[[#This Row],[quantity]]</f>
        <v>9481</v>
      </c>
      <c r="V2621">
        <v>34506</v>
      </c>
    </row>
    <row r="2622" spans="1:22" hidden="1" x14ac:dyDescent="0.3">
      <c r="A2622">
        <v>28409776</v>
      </c>
      <c r="B2622">
        <v>216739</v>
      </c>
      <c r="C2622">
        <v>500441</v>
      </c>
      <c r="D2622">
        <v>12277</v>
      </c>
      <c r="E2622">
        <v>3047</v>
      </c>
      <c r="F2622">
        <v>1</v>
      </c>
      <c r="G2622">
        <v>613.85</v>
      </c>
      <c r="H2622">
        <v>5</v>
      </c>
      <c r="I2622" s="15">
        <v>45358</v>
      </c>
      <c r="J2622" s="11">
        <v>45358</v>
      </c>
      <c r="K2622">
        <v>2</v>
      </c>
      <c r="L2622" t="s">
        <v>276</v>
      </c>
      <c r="M2622" t="s">
        <v>39</v>
      </c>
      <c r="N2622" t="s">
        <v>18</v>
      </c>
      <c r="O2622">
        <v>11663.15</v>
      </c>
      <c r="P2622" t="s">
        <v>24</v>
      </c>
      <c r="Q2622">
        <v>8616.15</v>
      </c>
      <c r="R2622" s="16">
        <f>delivered_orders_table[[#This Row],[price]]*delivered_orders_table[[#This Row],[quantity]]</f>
        <v>12277</v>
      </c>
      <c r="V2622">
        <v>1880</v>
      </c>
    </row>
    <row r="2623" spans="1:22" hidden="1" x14ac:dyDescent="0.3">
      <c r="A2623">
        <v>32533467</v>
      </c>
      <c r="B2623">
        <v>216739</v>
      </c>
      <c r="C2623">
        <v>695962</v>
      </c>
      <c r="D2623">
        <v>15879</v>
      </c>
      <c r="E2623">
        <v>3047</v>
      </c>
      <c r="F2623">
        <v>1</v>
      </c>
      <c r="G2623">
        <v>0</v>
      </c>
      <c r="H2623">
        <v>0</v>
      </c>
      <c r="I2623" s="15">
        <v>45350</v>
      </c>
      <c r="J2623" s="11">
        <v>45350</v>
      </c>
      <c r="K2623">
        <v>4</v>
      </c>
      <c r="L2623" t="s">
        <v>332</v>
      </c>
      <c r="M2623" t="s">
        <v>39</v>
      </c>
      <c r="N2623" t="s">
        <v>17</v>
      </c>
      <c r="O2623">
        <v>15879</v>
      </c>
      <c r="P2623" t="s">
        <v>22</v>
      </c>
      <c r="Q2623">
        <v>12832</v>
      </c>
      <c r="R2623" s="16">
        <f>delivered_orders_table[[#This Row],[price]]*delivered_orders_table[[#This Row],[quantity]]</f>
        <v>15879</v>
      </c>
      <c r="V2623">
        <v>5153</v>
      </c>
    </row>
    <row r="2624" spans="1:22" hidden="1" x14ac:dyDescent="0.3">
      <c r="A2624">
        <v>42988674</v>
      </c>
      <c r="B2624">
        <v>216739</v>
      </c>
      <c r="C2624">
        <v>590394</v>
      </c>
      <c r="D2624">
        <v>19224</v>
      </c>
      <c r="E2624">
        <v>3047</v>
      </c>
      <c r="F2624">
        <v>2</v>
      </c>
      <c r="G2624">
        <v>0</v>
      </c>
      <c r="H2624">
        <v>0</v>
      </c>
      <c r="I2624" s="15">
        <v>45357</v>
      </c>
      <c r="J2624" s="11">
        <v>45357</v>
      </c>
      <c r="K2624">
        <v>5</v>
      </c>
      <c r="L2624" t="s">
        <v>251</v>
      </c>
      <c r="M2624" t="s">
        <v>39</v>
      </c>
      <c r="N2624" t="s">
        <v>16</v>
      </c>
      <c r="O2624">
        <v>38448</v>
      </c>
      <c r="P2624" t="s">
        <v>20</v>
      </c>
      <c r="Q2624">
        <v>32354</v>
      </c>
      <c r="R2624" s="16">
        <f>delivered_orders_table[[#This Row],[price]]*delivered_orders_table[[#This Row],[quantity]]</f>
        <v>38448</v>
      </c>
      <c r="V2624">
        <v>19602</v>
      </c>
    </row>
    <row r="2625" spans="1:22" hidden="1" x14ac:dyDescent="0.3">
      <c r="A2625">
        <v>26094525</v>
      </c>
      <c r="B2625">
        <v>216739</v>
      </c>
      <c r="C2625">
        <v>420939</v>
      </c>
      <c r="D2625">
        <v>18709</v>
      </c>
      <c r="E2625">
        <v>3047</v>
      </c>
      <c r="F2625">
        <v>3</v>
      </c>
      <c r="G2625">
        <v>0</v>
      </c>
      <c r="H2625">
        <v>0</v>
      </c>
      <c r="I2625" s="15">
        <v>45381</v>
      </c>
      <c r="J2625" s="11">
        <v>45381</v>
      </c>
      <c r="K2625">
        <v>1</v>
      </c>
      <c r="L2625" t="s">
        <v>38</v>
      </c>
      <c r="M2625" t="s">
        <v>39</v>
      </c>
      <c r="N2625" t="s">
        <v>15</v>
      </c>
      <c r="O2625">
        <v>56127</v>
      </c>
      <c r="P2625" t="s">
        <v>20</v>
      </c>
      <c r="Q2625">
        <v>46986</v>
      </c>
      <c r="R2625" s="16">
        <f>delivered_orders_table[[#This Row],[price]]*delivered_orders_table[[#This Row],[quantity]]</f>
        <v>56127</v>
      </c>
      <c r="V2625">
        <v>14171</v>
      </c>
    </row>
    <row r="2626" spans="1:22" hidden="1" x14ac:dyDescent="0.3">
      <c r="A2626">
        <v>41778964</v>
      </c>
      <c r="B2626">
        <v>216739</v>
      </c>
      <c r="C2626">
        <v>353184</v>
      </c>
      <c r="D2626">
        <v>5479</v>
      </c>
      <c r="E2626">
        <v>3047</v>
      </c>
      <c r="F2626">
        <v>1</v>
      </c>
      <c r="G2626">
        <v>273.95</v>
      </c>
      <c r="H2626">
        <v>5</v>
      </c>
      <c r="I2626" s="15">
        <v>45361</v>
      </c>
      <c r="J2626" s="11">
        <v>45361</v>
      </c>
      <c r="K2626">
        <v>5</v>
      </c>
      <c r="L2626" t="s">
        <v>88</v>
      </c>
      <c r="M2626" t="s">
        <v>39</v>
      </c>
      <c r="N2626" t="s">
        <v>15</v>
      </c>
      <c r="O2626">
        <v>5205.05</v>
      </c>
      <c r="P2626" t="s">
        <v>20</v>
      </c>
      <c r="Q2626">
        <v>2158.0500000000002</v>
      </c>
      <c r="R2626" s="16">
        <f>delivered_orders_table[[#This Row],[price]]*delivered_orders_table[[#This Row],[quantity]]</f>
        <v>5479</v>
      </c>
      <c r="V2626">
        <v>13795</v>
      </c>
    </row>
    <row r="2627" spans="1:22" hidden="1" x14ac:dyDescent="0.3">
      <c r="A2627">
        <v>43226234</v>
      </c>
      <c r="B2627">
        <v>216739</v>
      </c>
      <c r="C2627">
        <v>443461</v>
      </c>
      <c r="D2627">
        <v>12286</v>
      </c>
      <c r="E2627">
        <v>3047</v>
      </c>
      <c r="F2627">
        <v>1</v>
      </c>
      <c r="G2627">
        <v>614.29999999999995</v>
      </c>
      <c r="H2627">
        <v>5</v>
      </c>
      <c r="I2627" s="15">
        <v>45359</v>
      </c>
      <c r="J2627" s="11">
        <v>45359</v>
      </c>
      <c r="K2627">
        <v>5</v>
      </c>
      <c r="L2627" t="s">
        <v>456</v>
      </c>
      <c r="M2627" t="s">
        <v>39</v>
      </c>
      <c r="N2627" t="s">
        <v>15</v>
      </c>
      <c r="O2627">
        <v>11671.7</v>
      </c>
      <c r="P2627" t="s">
        <v>23</v>
      </c>
      <c r="Q2627">
        <v>8624.7000000000007</v>
      </c>
      <c r="R2627" s="16">
        <f>delivered_orders_table[[#This Row],[price]]*delivered_orders_table[[#This Row],[quantity]]</f>
        <v>12286</v>
      </c>
      <c r="V2627">
        <v>10780</v>
      </c>
    </row>
    <row r="2628" spans="1:22" hidden="1" x14ac:dyDescent="0.3">
      <c r="A2628">
        <v>92474715</v>
      </c>
      <c r="B2628">
        <v>216739</v>
      </c>
      <c r="C2628">
        <v>748102</v>
      </c>
      <c r="D2628">
        <v>1632</v>
      </c>
      <c r="E2628">
        <v>3047</v>
      </c>
      <c r="F2628">
        <v>2</v>
      </c>
      <c r="G2628">
        <v>163.19999999999999</v>
      </c>
      <c r="H2628">
        <v>5</v>
      </c>
      <c r="I2628" s="15">
        <v>45363</v>
      </c>
      <c r="J2628" s="11">
        <v>45363</v>
      </c>
      <c r="K2628">
        <v>6</v>
      </c>
      <c r="L2628" t="s">
        <v>295</v>
      </c>
      <c r="M2628" t="s">
        <v>39</v>
      </c>
      <c r="N2628" t="s">
        <v>15</v>
      </c>
      <c r="O2628">
        <v>3100.8</v>
      </c>
      <c r="P2628" t="s">
        <v>20</v>
      </c>
      <c r="Q2628">
        <v>-2993.2</v>
      </c>
      <c r="R2628" s="16">
        <f>delivered_orders_table[[#This Row],[price]]*delivered_orders_table[[#This Row],[quantity]]</f>
        <v>3264</v>
      </c>
      <c r="V2628">
        <v>19777</v>
      </c>
    </row>
    <row r="2629" spans="1:22" hidden="1" x14ac:dyDescent="0.3">
      <c r="A2629">
        <v>61791391</v>
      </c>
      <c r="B2629">
        <v>671858</v>
      </c>
      <c r="C2629">
        <v>540464</v>
      </c>
      <c r="D2629">
        <v>16467</v>
      </c>
      <c r="E2629">
        <v>5308</v>
      </c>
      <c r="F2629">
        <v>1</v>
      </c>
      <c r="G2629">
        <v>2470.0500000000002</v>
      </c>
      <c r="H2629">
        <v>15</v>
      </c>
      <c r="I2629" s="15">
        <v>45369</v>
      </c>
      <c r="J2629" s="11">
        <v>45369</v>
      </c>
      <c r="K2629">
        <v>3</v>
      </c>
      <c r="L2629" t="s">
        <v>515</v>
      </c>
      <c r="M2629" t="s">
        <v>39</v>
      </c>
      <c r="N2629" t="s">
        <v>17</v>
      </c>
      <c r="O2629">
        <v>13996.95</v>
      </c>
      <c r="P2629" t="s">
        <v>21</v>
      </c>
      <c r="Q2629">
        <v>8688.9500000000007</v>
      </c>
      <c r="R2629" s="16">
        <f>delivered_orders_table[[#This Row],[price]]*delivered_orders_table[[#This Row],[quantity]]</f>
        <v>16467</v>
      </c>
      <c r="V2629">
        <v>34160</v>
      </c>
    </row>
    <row r="2630" spans="1:22" hidden="1" x14ac:dyDescent="0.3">
      <c r="A2630">
        <v>23754633</v>
      </c>
      <c r="B2630">
        <v>671858</v>
      </c>
      <c r="C2630">
        <v>847033</v>
      </c>
      <c r="D2630">
        <v>13221</v>
      </c>
      <c r="E2630">
        <v>5308</v>
      </c>
      <c r="F2630">
        <v>1</v>
      </c>
      <c r="G2630">
        <v>0</v>
      </c>
      <c r="H2630">
        <v>0</v>
      </c>
      <c r="I2630" s="15">
        <v>45378</v>
      </c>
      <c r="J2630" s="11">
        <v>45378</v>
      </c>
      <c r="K2630">
        <v>4</v>
      </c>
      <c r="L2630" t="s">
        <v>38</v>
      </c>
      <c r="M2630" t="s">
        <v>39</v>
      </c>
      <c r="N2630" t="s">
        <v>17</v>
      </c>
      <c r="O2630">
        <v>13221</v>
      </c>
      <c r="P2630" t="s">
        <v>21</v>
      </c>
      <c r="Q2630">
        <v>7913</v>
      </c>
      <c r="R2630" s="16">
        <f>delivered_orders_table[[#This Row],[price]]*delivered_orders_table[[#This Row],[quantity]]</f>
        <v>13221</v>
      </c>
      <c r="V2630">
        <v>5919</v>
      </c>
    </row>
    <row r="2631" spans="1:22" hidden="1" x14ac:dyDescent="0.3">
      <c r="A2631">
        <v>58141541</v>
      </c>
      <c r="B2631">
        <v>671858</v>
      </c>
      <c r="C2631">
        <v>760957</v>
      </c>
      <c r="D2631">
        <v>4885</v>
      </c>
      <c r="E2631">
        <v>5308</v>
      </c>
      <c r="F2631">
        <v>1</v>
      </c>
      <c r="G2631">
        <v>0</v>
      </c>
      <c r="H2631">
        <v>0</v>
      </c>
      <c r="I2631" s="15">
        <v>45348</v>
      </c>
      <c r="J2631" s="11">
        <v>45348</v>
      </c>
      <c r="K2631">
        <v>6</v>
      </c>
      <c r="L2631" t="s">
        <v>332</v>
      </c>
      <c r="M2631" t="s">
        <v>39</v>
      </c>
      <c r="N2631" t="s">
        <v>18</v>
      </c>
      <c r="O2631">
        <v>4885</v>
      </c>
      <c r="P2631" t="s">
        <v>23</v>
      </c>
      <c r="Q2631">
        <v>-423</v>
      </c>
      <c r="R2631" s="16">
        <f>delivered_orders_table[[#This Row],[price]]*delivered_orders_table[[#This Row],[quantity]]</f>
        <v>4885</v>
      </c>
      <c r="V2631">
        <v>8720</v>
      </c>
    </row>
    <row r="2632" spans="1:22" hidden="1" x14ac:dyDescent="0.3">
      <c r="A2632">
        <v>77730769</v>
      </c>
      <c r="B2632">
        <v>671858</v>
      </c>
      <c r="C2632">
        <v>932697</v>
      </c>
      <c r="D2632">
        <v>13690</v>
      </c>
      <c r="E2632">
        <v>5308</v>
      </c>
      <c r="F2632">
        <v>2</v>
      </c>
      <c r="G2632">
        <v>5476</v>
      </c>
      <c r="H2632">
        <v>20</v>
      </c>
      <c r="I2632" s="15">
        <v>45373</v>
      </c>
      <c r="J2632" s="11">
        <v>45373</v>
      </c>
      <c r="K2632">
        <v>1</v>
      </c>
      <c r="L2632" t="s">
        <v>505</v>
      </c>
      <c r="M2632" t="s">
        <v>39</v>
      </c>
      <c r="N2632" t="s">
        <v>18</v>
      </c>
      <c r="O2632">
        <v>21904</v>
      </c>
      <c r="P2632" t="s">
        <v>20</v>
      </c>
      <c r="Q2632">
        <v>11288</v>
      </c>
      <c r="R2632" s="16">
        <f>delivered_orders_table[[#This Row],[price]]*delivered_orders_table[[#This Row],[quantity]]</f>
        <v>27380</v>
      </c>
      <c r="V2632">
        <v>15072</v>
      </c>
    </row>
    <row r="2633" spans="1:22" hidden="1" x14ac:dyDescent="0.3">
      <c r="A2633">
        <v>91745321</v>
      </c>
      <c r="B2633">
        <v>671858</v>
      </c>
      <c r="C2633">
        <v>538270</v>
      </c>
      <c r="D2633">
        <v>3155</v>
      </c>
      <c r="E2633">
        <v>5308</v>
      </c>
      <c r="F2633">
        <v>1</v>
      </c>
      <c r="G2633">
        <v>0</v>
      </c>
      <c r="H2633">
        <v>0</v>
      </c>
      <c r="I2633" s="15">
        <v>45361</v>
      </c>
      <c r="J2633" s="11">
        <v>45361</v>
      </c>
      <c r="K2633">
        <v>1</v>
      </c>
      <c r="L2633" t="s">
        <v>251</v>
      </c>
      <c r="M2633" t="s">
        <v>39</v>
      </c>
      <c r="N2633" t="s">
        <v>15</v>
      </c>
      <c r="O2633">
        <v>3155</v>
      </c>
      <c r="P2633" t="s">
        <v>21</v>
      </c>
      <c r="Q2633">
        <v>-2153</v>
      </c>
      <c r="R2633" s="16">
        <f>delivered_orders_table[[#This Row],[price]]*delivered_orders_table[[#This Row],[quantity]]</f>
        <v>3155</v>
      </c>
      <c r="V2633">
        <v>27024</v>
      </c>
    </row>
    <row r="2634" spans="1:22" hidden="1" x14ac:dyDescent="0.3">
      <c r="A2634">
        <v>56142898</v>
      </c>
      <c r="B2634">
        <v>671858</v>
      </c>
      <c r="C2634">
        <v>646157</v>
      </c>
      <c r="D2634">
        <v>17534</v>
      </c>
      <c r="E2634">
        <v>5308</v>
      </c>
      <c r="F2634">
        <v>1</v>
      </c>
      <c r="G2634">
        <v>3506.8</v>
      </c>
      <c r="H2634">
        <v>20</v>
      </c>
      <c r="I2634" s="15">
        <v>45376</v>
      </c>
      <c r="J2634" s="11">
        <v>45376</v>
      </c>
      <c r="K2634">
        <v>1</v>
      </c>
      <c r="L2634" t="s">
        <v>518</v>
      </c>
      <c r="M2634" t="s">
        <v>39</v>
      </c>
      <c r="N2634" t="s">
        <v>152</v>
      </c>
      <c r="O2634">
        <v>14027.2</v>
      </c>
      <c r="P2634" t="s">
        <v>20</v>
      </c>
      <c r="Q2634">
        <v>8719.2000000000007</v>
      </c>
      <c r="R2634" s="16">
        <f>delivered_orders_table[[#This Row],[price]]*delivered_orders_table[[#This Row],[quantity]]</f>
        <v>17534</v>
      </c>
      <c r="V2634">
        <v>8786</v>
      </c>
    </row>
    <row r="2635" spans="1:22" hidden="1" x14ac:dyDescent="0.3">
      <c r="A2635">
        <v>64932613</v>
      </c>
      <c r="B2635">
        <v>671858</v>
      </c>
      <c r="C2635">
        <v>806739</v>
      </c>
      <c r="D2635">
        <v>8661</v>
      </c>
      <c r="E2635">
        <v>5308</v>
      </c>
      <c r="F2635">
        <v>1</v>
      </c>
      <c r="G2635">
        <v>866.1</v>
      </c>
      <c r="H2635">
        <v>10</v>
      </c>
      <c r="I2635" s="15">
        <v>45365</v>
      </c>
      <c r="J2635" s="11">
        <v>45365</v>
      </c>
      <c r="K2635">
        <v>1</v>
      </c>
      <c r="L2635" t="s">
        <v>88</v>
      </c>
      <c r="M2635" t="s">
        <v>39</v>
      </c>
      <c r="N2635" t="s">
        <v>15</v>
      </c>
      <c r="O2635">
        <v>7794.9</v>
      </c>
      <c r="P2635" t="s">
        <v>23</v>
      </c>
      <c r="Q2635">
        <v>2486.9</v>
      </c>
      <c r="R2635" s="16">
        <f>delivered_orders_table[[#This Row],[price]]*delivered_orders_table[[#This Row],[quantity]]</f>
        <v>8661</v>
      </c>
      <c r="V2635">
        <v>12388</v>
      </c>
    </row>
    <row r="2636" spans="1:22" hidden="1" x14ac:dyDescent="0.3">
      <c r="A2636">
        <v>36933626</v>
      </c>
      <c r="B2636">
        <v>671858</v>
      </c>
      <c r="C2636">
        <v>874734</v>
      </c>
      <c r="D2636">
        <v>2157</v>
      </c>
      <c r="E2636">
        <v>5308</v>
      </c>
      <c r="F2636">
        <v>3</v>
      </c>
      <c r="G2636">
        <v>647.1</v>
      </c>
      <c r="H2636">
        <v>10</v>
      </c>
      <c r="I2636" s="15">
        <v>45366</v>
      </c>
      <c r="J2636" s="11">
        <v>45366</v>
      </c>
      <c r="K2636">
        <v>4</v>
      </c>
      <c r="L2636" t="s">
        <v>272</v>
      </c>
      <c r="M2636" t="s">
        <v>39</v>
      </c>
      <c r="N2636" t="s">
        <v>16</v>
      </c>
      <c r="O2636">
        <v>5823.9</v>
      </c>
      <c r="P2636" t="s">
        <v>20</v>
      </c>
      <c r="Q2636">
        <v>-10100.1</v>
      </c>
      <c r="R2636" s="16">
        <f>delivered_orders_table[[#This Row],[price]]*delivered_orders_table[[#This Row],[quantity]]</f>
        <v>6471</v>
      </c>
      <c r="V2636">
        <v>648</v>
      </c>
    </row>
    <row r="2637" spans="1:22" hidden="1" x14ac:dyDescent="0.3">
      <c r="A2637">
        <v>22028437</v>
      </c>
      <c r="B2637">
        <v>671858</v>
      </c>
      <c r="C2637">
        <v>798199</v>
      </c>
      <c r="D2637">
        <v>11432</v>
      </c>
      <c r="E2637">
        <v>5308</v>
      </c>
      <c r="F2637">
        <v>1</v>
      </c>
      <c r="G2637">
        <v>571.6</v>
      </c>
      <c r="H2637">
        <v>5</v>
      </c>
      <c r="I2637" s="15">
        <v>45364</v>
      </c>
      <c r="J2637" s="11">
        <v>45364</v>
      </c>
      <c r="K2637">
        <v>1</v>
      </c>
      <c r="L2637" t="s">
        <v>277</v>
      </c>
      <c r="M2637" t="s">
        <v>39</v>
      </c>
      <c r="N2637" t="s">
        <v>18</v>
      </c>
      <c r="O2637">
        <v>10860.4</v>
      </c>
      <c r="P2637" t="s">
        <v>21</v>
      </c>
      <c r="Q2637">
        <v>5552.4</v>
      </c>
      <c r="R2637" s="16">
        <f>delivered_orders_table[[#This Row],[price]]*delivered_orders_table[[#This Row],[quantity]]</f>
        <v>11432</v>
      </c>
      <c r="V2637">
        <v>17501</v>
      </c>
    </row>
    <row r="2638" spans="1:22" hidden="1" x14ac:dyDescent="0.3">
      <c r="A2638">
        <v>82943217</v>
      </c>
      <c r="B2638">
        <v>770487</v>
      </c>
      <c r="C2638">
        <v>207459</v>
      </c>
      <c r="D2638">
        <v>13918</v>
      </c>
      <c r="E2638">
        <v>7859</v>
      </c>
      <c r="F2638">
        <v>1</v>
      </c>
      <c r="G2638">
        <v>0</v>
      </c>
      <c r="H2638">
        <v>0</v>
      </c>
      <c r="I2638" s="15">
        <v>45350</v>
      </c>
      <c r="J2638" s="11">
        <v>45350</v>
      </c>
      <c r="K2638">
        <v>6</v>
      </c>
      <c r="L2638" t="s">
        <v>75</v>
      </c>
      <c r="M2638" t="s">
        <v>39</v>
      </c>
      <c r="N2638" t="s">
        <v>15</v>
      </c>
      <c r="O2638">
        <v>13918</v>
      </c>
      <c r="P2638" t="s">
        <v>21</v>
      </c>
      <c r="Q2638">
        <v>6059</v>
      </c>
      <c r="R2638" s="16">
        <f>delivered_orders_table[[#This Row],[price]]*delivered_orders_table[[#This Row],[quantity]]</f>
        <v>13918</v>
      </c>
      <c r="V2638">
        <v>9252</v>
      </c>
    </row>
    <row r="2639" spans="1:22" hidden="1" x14ac:dyDescent="0.3">
      <c r="A2639">
        <v>87926229</v>
      </c>
      <c r="B2639">
        <v>770487</v>
      </c>
      <c r="C2639">
        <v>673546</v>
      </c>
      <c r="D2639">
        <v>18598</v>
      </c>
      <c r="E2639">
        <v>7859</v>
      </c>
      <c r="F2639">
        <v>4</v>
      </c>
      <c r="G2639">
        <v>3719.6</v>
      </c>
      <c r="H2639">
        <v>5</v>
      </c>
      <c r="I2639" s="15">
        <v>45378</v>
      </c>
      <c r="J2639" s="11">
        <v>45378</v>
      </c>
      <c r="K2639">
        <v>3</v>
      </c>
      <c r="L2639" t="s">
        <v>318</v>
      </c>
      <c r="M2639" t="s">
        <v>39</v>
      </c>
      <c r="N2639" t="s">
        <v>15</v>
      </c>
      <c r="O2639">
        <v>70672.399999999994</v>
      </c>
      <c r="P2639" t="s">
        <v>22</v>
      </c>
      <c r="Q2639">
        <v>39236.400000000001</v>
      </c>
      <c r="R2639" s="16">
        <f>delivered_orders_table[[#This Row],[price]]*delivered_orders_table[[#This Row],[quantity]]</f>
        <v>74392</v>
      </c>
      <c r="V2639">
        <v>54580</v>
      </c>
    </row>
    <row r="2640" spans="1:22" hidden="1" x14ac:dyDescent="0.3">
      <c r="A2640">
        <v>85332458</v>
      </c>
      <c r="B2640">
        <v>770487</v>
      </c>
      <c r="C2640">
        <v>875885</v>
      </c>
      <c r="D2640">
        <v>19453</v>
      </c>
      <c r="E2640">
        <v>7859</v>
      </c>
      <c r="F2640">
        <v>3</v>
      </c>
      <c r="G2640">
        <v>0</v>
      </c>
      <c r="H2640">
        <v>0</v>
      </c>
      <c r="I2640" s="15">
        <v>45359</v>
      </c>
      <c r="J2640" s="11">
        <v>45359</v>
      </c>
      <c r="K2640">
        <v>1</v>
      </c>
      <c r="L2640" t="s">
        <v>276</v>
      </c>
      <c r="M2640" t="s">
        <v>39</v>
      </c>
      <c r="N2640" t="s">
        <v>15</v>
      </c>
      <c r="O2640">
        <v>58359</v>
      </c>
      <c r="P2640" t="s">
        <v>22</v>
      </c>
      <c r="Q2640">
        <v>34782</v>
      </c>
      <c r="R2640" s="16">
        <f>delivered_orders_table[[#This Row],[price]]*delivered_orders_table[[#This Row],[quantity]]</f>
        <v>58359</v>
      </c>
      <c r="V2640">
        <v>7212</v>
      </c>
    </row>
    <row r="2641" spans="1:22" hidden="1" x14ac:dyDescent="0.3">
      <c r="A2641">
        <v>36661903</v>
      </c>
      <c r="B2641">
        <v>770487</v>
      </c>
      <c r="C2641">
        <v>591794</v>
      </c>
      <c r="D2641">
        <v>9025</v>
      </c>
      <c r="E2641">
        <v>7859</v>
      </c>
      <c r="F2641">
        <v>3</v>
      </c>
      <c r="G2641">
        <v>5415</v>
      </c>
      <c r="H2641">
        <v>20</v>
      </c>
      <c r="I2641" s="15">
        <v>45349</v>
      </c>
      <c r="J2641" s="11">
        <v>45349</v>
      </c>
      <c r="K2641">
        <v>6</v>
      </c>
      <c r="L2641" t="s">
        <v>186</v>
      </c>
      <c r="M2641" t="s">
        <v>39</v>
      </c>
      <c r="N2641" t="s">
        <v>18</v>
      </c>
      <c r="O2641">
        <v>21660</v>
      </c>
      <c r="P2641" t="s">
        <v>23</v>
      </c>
      <c r="Q2641">
        <v>-1917</v>
      </c>
      <c r="R2641" s="16">
        <f>delivered_orders_table[[#This Row],[price]]*delivered_orders_table[[#This Row],[quantity]]</f>
        <v>27075</v>
      </c>
      <c r="V2641">
        <v>19312</v>
      </c>
    </row>
    <row r="2642" spans="1:22" hidden="1" x14ac:dyDescent="0.3">
      <c r="A2642">
        <v>16437132</v>
      </c>
      <c r="B2642">
        <v>770487</v>
      </c>
      <c r="C2642">
        <v>295841</v>
      </c>
      <c r="D2642">
        <v>7747</v>
      </c>
      <c r="E2642">
        <v>7859</v>
      </c>
      <c r="F2642">
        <v>1</v>
      </c>
      <c r="G2642">
        <v>0</v>
      </c>
      <c r="H2642">
        <v>0</v>
      </c>
      <c r="I2642" s="15">
        <v>45366</v>
      </c>
      <c r="J2642" s="11">
        <v>45366</v>
      </c>
      <c r="K2642">
        <v>1</v>
      </c>
      <c r="L2642" t="s">
        <v>252</v>
      </c>
      <c r="M2642" t="s">
        <v>39</v>
      </c>
      <c r="N2642" t="s">
        <v>17</v>
      </c>
      <c r="O2642">
        <v>7747</v>
      </c>
      <c r="P2642" t="s">
        <v>22</v>
      </c>
      <c r="Q2642">
        <v>-112</v>
      </c>
      <c r="R2642" s="16">
        <f>delivered_orders_table[[#This Row],[price]]*delivered_orders_table[[#This Row],[quantity]]</f>
        <v>7747</v>
      </c>
      <c r="V2642">
        <v>14688</v>
      </c>
    </row>
    <row r="2643" spans="1:22" hidden="1" x14ac:dyDescent="0.3">
      <c r="A2643">
        <v>83835976</v>
      </c>
      <c r="B2643">
        <v>770487</v>
      </c>
      <c r="C2643">
        <v>759713</v>
      </c>
      <c r="D2643">
        <v>19209</v>
      </c>
      <c r="E2643">
        <v>7859</v>
      </c>
      <c r="F2643">
        <v>1</v>
      </c>
      <c r="G2643">
        <v>1920.9</v>
      </c>
      <c r="H2643">
        <v>10</v>
      </c>
      <c r="I2643" s="15">
        <v>45368</v>
      </c>
      <c r="J2643" s="11">
        <v>45368</v>
      </c>
      <c r="K2643">
        <v>6</v>
      </c>
      <c r="L2643" t="s">
        <v>505</v>
      </c>
      <c r="M2643" t="s">
        <v>39</v>
      </c>
      <c r="N2643" t="s">
        <v>18</v>
      </c>
      <c r="O2643">
        <v>17288.099999999999</v>
      </c>
      <c r="P2643" t="s">
        <v>22</v>
      </c>
      <c r="Q2643">
        <v>9429.1</v>
      </c>
      <c r="R2643" s="16">
        <f>delivered_orders_table[[#This Row],[price]]*delivered_orders_table[[#This Row],[quantity]]</f>
        <v>19209</v>
      </c>
      <c r="V2643">
        <v>16661</v>
      </c>
    </row>
    <row r="2644" spans="1:22" hidden="1" x14ac:dyDescent="0.3">
      <c r="A2644">
        <v>82684966</v>
      </c>
      <c r="B2644">
        <v>770487</v>
      </c>
      <c r="C2644">
        <v>743377</v>
      </c>
      <c r="D2644">
        <v>4489</v>
      </c>
      <c r="E2644">
        <v>7859</v>
      </c>
      <c r="F2644">
        <v>1</v>
      </c>
      <c r="G2644">
        <v>673.35</v>
      </c>
      <c r="H2644">
        <v>15</v>
      </c>
      <c r="I2644" s="15">
        <v>45358</v>
      </c>
      <c r="J2644" s="11">
        <v>45358</v>
      </c>
      <c r="K2644">
        <v>1</v>
      </c>
      <c r="L2644" t="s">
        <v>187</v>
      </c>
      <c r="M2644" t="s">
        <v>39</v>
      </c>
      <c r="N2644" t="s">
        <v>16</v>
      </c>
      <c r="O2644">
        <v>3815.65</v>
      </c>
      <c r="P2644" t="s">
        <v>21</v>
      </c>
      <c r="Q2644">
        <v>-4043.35</v>
      </c>
      <c r="R2644" s="16">
        <f>delivered_orders_table[[#This Row],[price]]*delivered_orders_table[[#This Row],[quantity]]</f>
        <v>4489</v>
      </c>
      <c r="V2644">
        <v>54088</v>
      </c>
    </row>
    <row r="2645" spans="1:22" hidden="1" x14ac:dyDescent="0.3">
      <c r="A2645">
        <v>18338186</v>
      </c>
      <c r="B2645">
        <v>770487</v>
      </c>
      <c r="C2645">
        <v>888108</v>
      </c>
      <c r="D2645">
        <v>6254</v>
      </c>
      <c r="E2645">
        <v>7859</v>
      </c>
      <c r="F2645">
        <v>1</v>
      </c>
      <c r="G2645">
        <v>938.1</v>
      </c>
      <c r="H2645">
        <v>15</v>
      </c>
      <c r="I2645" s="15">
        <v>45044</v>
      </c>
      <c r="J2645" s="11">
        <v>45044</v>
      </c>
      <c r="K2645">
        <v>6</v>
      </c>
      <c r="L2645" t="s">
        <v>258</v>
      </c>
      <c r="M2645" t="s">
        <v>39</v>
      </c>
      <c r="N2645" t="s">
        <v>18</v>
      </c>
      <c r="O2645">
        <v>5315.9</v>
      </c>
      <c r="P2645" t="s">
        <v>22</v>
      </c>
      <c r="Q2645">
        <v>-2543.1</v>
      </c>
      <c r="R2645" s="16">
        <f>delivered_orders_table[[#This Row],[price]]*delivered_orders_table[[#This Row],[quantity]]</f>
        <v>6254</v>
      </c>
      <c r="V2645">
        <v>43713</v>
      </c>
    </row>
    <row r="2646" spans="1:22" hidden="1" x14ac:dyDescent="0.3">
      <c r="A2646">
        <v>31127198</v>
      </c>
      <c r="B2646">
        <v>770487</v>
      </c>
      <c r="C2646">
        <v>503662</v>
      </c>
      <c r="D2646">
        <v>15389</v>
      </c>
      <c r="E2646">
        <v>7859</v>
      </c>
      <c r="F2646">
        <v>3</v>
      </c>
      <c r="G2646">
        <v>0</v>
      </c>
      <c r="H2646">
        <v>0</v>
      </c>
      <c r="I2646" s="15">
        <v>45057</v>
      </c>
      <c r="J2646" s="11">
        <v>45057</v>
      </c>
      <c r="K2646">
        <v>2</v>
      </c>
      <c r="L2646" t="s">
        <v>266</v>
      </c>
      <c r="M2646" t="s">
        <v>39</v>
      </c>
      <c r="N2646" t="s">
        <v>15</v>
      </c>
      <c r="O2646">
        <v>46167</v>
      </c>
      <c r="P2646" t="s">
        <v>23</v>
      </c>
      <c r="Q2646">
        <v>22590</v>
      </c>
      <c r="R2646" s="16">
        <f>delivered_orders_table[[#This Row],[price]]*delivered_orders_table[[#This Row],[quantity]]</f>
        <v>46167</v>
      </c>
      <c r="V2646">
        <v>4315</v>
      </c>
    </row>
    <row r="2647" spans="1:22" hidden="1" x14ac:dyDescent="0.3">
      <c r="A2647">
        <v>38468360</v>
      </c>
      <c r="B2647">
        <v>770487</v>
      </c>
      <c r="C2647">
        <v>271950</v>
      </c>
      <c r="D2647">
        <v>5470</v>
      </c>
      <c r="E2647">
        <v>7859</v>
      </c>
      <c r="F2647">
        <v>2</v>
      </c>
      <c r="G2647">
        <v>0</v>
      </c>
      <c r="H2647">
        <v>0</v>
      </c>
      <c r="I2647" s="15">
        <v>45063</v>
      </c>
      <c r="J2647" s="11">
        <v>45063</v>
      </c>
      <c r="K2647">
        <v>4</v>
      </c>
      <c r="L2647" t="s">
        <v>184</v>
      </c>
      <c r="M2647" t="s">
        <v>39</v>
      </c>
      <c r="N2647" t="s">
        <v>152</v>
      </c>
      <c r="O2647">
        <v>10940</v>
      </c>
      <c r="P2647" t="s">
        <v>20</v>
      </c>
      <c r="Q2647">
        <v>-4778</v>
      </c>
      <c r="R2647" s="16">
        <f>delivered_orders_table[[#This Row],[price]]*delivered_orders_table[[#This Row],[quantity]]</f>
        <v>10940</v>
      </c>
      <c r="V2647">
        <v>15325</v>
      </c>
    </row>
    <row r="2648" spans="1:22" hidden="1" x14ac:dyDescent="0.3">
      <c r="A2648">
        <v>14968688</v>
      </c>
      <c r="B2648">
        <v>770487</v>
      </c>
      <c r="C2648">
        <v>327126</v>
      </c>
      <c r="D2648">
        <v>2670</v>
      </c>
      <c r="E2648">
        <v>7859</v>
      </c>
      <c r="F2648">
        <v>2</v>
      </c>
      <c r="G2648">
        <v>534</v>
      </c>
      <c r="H2648">
        <v>10</v>
      </c>
      <c r="I2648" s="15">
        <v>45057</v>
      </c>
      <c r="J2648" s="11">
        <v>45057</v>
      </c>
      <c r="K2648">
        <v>2</v>
      </c>
      <c r="L2648" t="s">
        <v>266</v>
      </c>
      <c r="M2648" t="s">
        <v>39</v>
      </c>
      <c r="N2648" t="s">
        <v>18</v>
      </c>
      <c r="O2648">
        <v>4806</v>
      </c>
      <c r="P2648" t="s">
        <v>21</v>
      </c>
      <c r="Q2648">
        <v>-10912</v>
      </c>
      <c r="R2648" s="16">
        <f>delivered_orders_table[[#This Row],[price]]*delivered_orders_table[[#This Row],[quantity]]</f>
        <v>5340</v>
      </c>
      <c r="V2648">
        <v>2850</v>
      </c>
    </row>
    <row r="2649" spans="1:22" hidden="1" x14ac:dyDescent="0.3">
      <c r="A2649">
        <v>74759996</v>
      </c>
      <c r="B2649">
        <v>770487</v>
      </c>
      <c r="C2649">
        <v>256440</v>
      </c>
      <c r="D2649">
        <v>6287</v>
      </c>
      <c r="E2649">
        <v>7859</v>
      </c>
      <c r="F2649">
        <v>1</v>
      </c>
      <c r="G2649">
        <v>0</v>
      </c>
      <c r="H2649">
        <v>0</v>
      </c>
      <c r="I2649" s="15">
        <v>45054</v>
      </c>
      <c r="J2649" s="11">
        <v>45054</v>
      </c>
      <c r="K2649">
        <v>1</v>
      </c>
      <c r="L2649" t="s">
        <v>265</v>
      </c>
      <c r="M2649" t="s">
        <v>39</v>
      </c>
      <c r="N2649" t="s">
        <v>17</v>
      </c>
      <c r="O2649">
        <v>6287</v>
      </c>
      <c r="P2649" t="s">
        <v>21</v>
      </c>
      <c r="Q2649">
        <v>-1572</v>
      </c>
      <c r="R2649" s="16">
        <f>delivered_orders_table[[#This Row],[price]]*delivered_orders_table[[#This Row],[quantity]]</f>
        <v>6287</v>
      </c>
      <c r="V2649">
        <v>48369</v>
      </c>
    </row>
    <row r="2650" spans="1:22" hidden="1" x14ac:dyDescent="0.3">
      <c r="A2650">
        <v>77908907</v>
      </c>
      <c r="B2650">
        <v>770487</v>
      </c>
      <c r="C2650">
        <v>706489</v>
      </c>
      <c r="D2650">
        <v>11560</v>
      </c>
      <c r="E2650">
        <v>7859</v>
      </c>
      <c r="F2650">
        <v>1</v>
      </c>
      <c r="G2650">
        <v>0</v>
      </c>
      <c r="H2650">
        <v>0</v>
      </c>
      <c r="I2650" s="15">
        <v>45054</v>
      </c>
      <c r="J2650" s="11">
        <v>45054</v>
      </c>
      <c r="K2650">
        <v>7</v>
      </c>
      <c r="L2650" t="s">
        <v>432</v>
      </c>
      <c r="M2650" t="s">
        <v>39</v>
      </c>
      <c r="N2650" t="s">
        <v>16</v>
      </c>
      <c r="O2650">
        <v>11560</v>
      </c>
      <c r="P2650" t="s">
        <v>22</v>
      </c>
      <c r="Q2650">
        <v>3701</v>
      </c>
      <c r="R2650" s="16">
        <f>delivered_orders_table[[#This Row],[price]]*delivered_orders_table[[#This Row],[quantity]]</f>
        <v>11560</v>
      </c>
      <c r="V2650">
        <v>18726</v>
      </c>
    </row>
    <row r="2651" spans="1:22" hidden="1" x14ac:dyDescent="0.3">
      <c r="A2651">
        <v>73993471</v>
      </c>
      <c r="B2651">
        <v>770487</v>
      </c>
      <c r="C2651">
        <v>842053</v>
      </c>
      <c r="D2651">
        <v>1551</v>
      </c>
      <c r="E2651">
        <v>7859</v>
      </c>
      <c r="F2651">
        <v>1</v>
      </c>
      <c r="G2651">
        <v>155.1</v>
      </c>
      <c r="H2651">
        <v>10</v>
      </c>
      <c r="I2651" s="15">
        <v>45065</v>
      </c>
      <c r="J2651" s="11">
        <v>45065</v>
      </c>
      <c r="K2651">
        <v>2</v>
      </c>
      <c r="L2651" t="s">
        <v>184</v>
      </c>
      <c r="M2651" t="s">
        <v>39</v>
      </c>
      <c r="N2651" t="s">
        <v>15</v>
      </c>
      <c r="O2651">
        <v>1395.9</v>
      </c>
      <c r="P2651" t="s">
        <v>20</v>
      </c>
      <c r="Q2651">
        <v>-6463.1</v>
      </c>
      <c r="R2651" s="16">
        <f>delivered_orders_table[[#This Row],[price]]*delivered_orders_table[[#This Row],[quantity]]</f>
        <v>1551</v>
      </c>
      <c r="V2651">
        <v>13519</v>
      </c>
    </row>
    <row r="2652" spans="1:22" hidden="1" x14ac:dyDescent="0.3">
      <c r="A2652">
        <v>60864911</v>
      </c>
      <c r="B2652">
        <v>770487</v>
      </c>
      <c r="C2652">
        <v>699687</v>
      </c>
      <c r="D2652">
        <v>13233</v>
      </c>
      <c r="E2652">
        <v>7859</v>
      </c>
      <c r="F2652">
        <v>4</v>
      </c>
      <c r="G2652">
        <v>0</v>
      </c>
      <c r="H2652">
        <v>0</v>
      </c>
      <c r="I2652" s="15">
        <v>45068</v>
      </c>
      <c r="J2652" s="11">
        <v>45068</v>
      </c>
      <c r="K2652">
        <v>7</v>
      </c>
      <c r="L2652" t="s">
        <v>144</v>
      </c>
      <c r="M2652" t="s">
        <v>39</v>
      </c>
      <c r="N2652" t="s">
        <v>16</v>
      </c>
      <c r="O2652">
        <v>52932</v>
      </c>
      <c r="P2652" t="s">
        <v>22</v>
      </c>
      <c r="Q2652">
        <v>21496</v>
      </c>
      <c r="R2652" s="16">
        <f>delivered_orders_table[[#This Row],[price]]*delivered_orders_table[[#This Row],[quantity]]</f>
        <v>52932</v>
      </c>
      <c r="V2652">
        <v>2525</v>
      </c>
    </row>
    <row r="2653" spans="1:22" hidden="1" x14ac:dyDescent="0.3">
      <c r="A2653">
        <v>11980765</v>
      </c>
      <c r="B2653">
        <v>770487</v>
      </c>
      <c r="C2653">
        <v>971523</v>
      </c>
      <c r="D2653">
        <v>9518</v>
      </c>
      <c r="E2653">
        <v>7859</v>
      </c>
      <c r="F2653">
        <v>2</v>
      </c>
      <c r="G2653">
        <v>2855.4</v>
      </c>
      <c r="H2653">
        <v>15</v>
      </c>
      <c r="I2653" s="15">
        <v>45056</v>
      </c>
      <c r="J2653" s="11">
        <v>45056</v>
      </c>
      <c r="K2653">
        <v>2</v>
      </c>
      <c r="L2653" t="s">
        <v>126</v>
      </c>
      <c r="M2653" t="s">
        <v>39</v>
      </c>
      <c r="N2653" t="s">
        <v>16</v>
      </c>
      <c r="O2653">
        <v>16180.6</v>
      </c>
      <c r="P2653" t="s">
        <v>20</v>
      </c>
      <c r="Q2653">
        <v>462.6</v>
      </c>
      <c r="R2653" s="16">
        <f>delivered_orders_table[[#This Row],[price]]*delivered_orders_table[[#This Row],[quantity]]</f>
        <v>19036</v>
      </c>
      <c r="V2653">
        <v>8659</v>
      </c>
    </row>
    <row r="2654" spans="1:22" hidden="1" x14ac:dyDescent="0.3">
      <c r="A2654">
        <v>83863413</v>
      </c>
      <c r="B2654">
        <v>770487</v>
      </c>
      <c r="C2654">
        <v>503859</v>
      </c>
      <c r="D2654">
        <v>19385</v>
      </c>
      <c r="E2654">
        <v>7859</v>
      </c>
      <c r="F2654">
        <v>1</v>
      </c>
      <c r="G2654">
        <v>0</v>
      </c>
      <c r="H2654">
        <v>0</v>
      </c>
      <c r="I2654" s="15">
        <v>45064</v>
      </c>
      <c r="J2654" s="11">
        <v>45064</v>
      </c>
      <c r="K2654">
        <v>4</v>
      </c>
      <c r="L2654" t="s">
        <v>118</v>
      </c>
      <c r="M2654" t="s">
        <v>39</v>
      </c>
      <c r="N2654" t="s">
        <v>18</v>
      </c>
      <c r="O2654">
        <v>19385</v>
      </c>
      <c r="P2654" t="s">
        <v>21</v>
      </c>
      <c r="Q2654">
        <v>11526</v>
      </c>
      <c r="R2654" s="16">
        <f>delivered_orders_table[[#This Row],[price]]*delivered_orders_table[[#This Row],[quantity]]</f>
        <v>19385</v>
      </c>
      <c r="V2654">
        <v>69008</v>
      </c>
    </row>
    <row r="2655" spans="1:22" hidden="1" x14ac:dyDescent="0.3">
      <c r="A2655">
        <v>19263592</v>
      </c>
      <c r="B2655">
        <v>216739</v>
      </c>
      <c r="C2655">
        <v>880663</v>
      </c>
      <c r="D2655">
        <v>659</v>
      </c>
      <c r="E2655">
        <v>3047</v>
      </c>
      <c r="F2655">
        <v>1</v>
      </c>
      <c r="G2655">
        <v>0</v>
      </c>
      <c r="H2655">
        <v>0</v>
      </c>
      <c r="I2655" s="15">
        <v>45060</v>
      </c>
      <c r="J2655" s="11">
        <v>45060</v>
      </c>
      <c r="K2655">
        <v>3</v>
      </c>
      <c r="L2655" t="s">
        <v>136</v>
      </c>
      <c r="M2655" t="s">
        <v>39</v>
      </c>
      <c r="N2655" t="s">
        <v>16</v>
      </c>
      <c r="O2655">
        <v>659</v>
      </c>
      <c r="P2655" t="s">
        <v>23</v>
      </c>
      <c r="Q2655">
        <v>-2388</v>
      </c>
      <c r="R2655" s="16">
        <f>delivered_orders_table[[#This Row],[price]]*delivered_orders_table[[#This Row],[quantity]]</f>
        <v>659</v>
      </c>
      <c r="V2655">
        <v>19434</v>
      </c>
    </row>
    <row r="2656" spans="1:22" hidden="1" x14ac:dyDescent="0.3">
      <c r="A2656">
        <v>46456416</v>
      </c>
      <c r="B2656">
        <v>216739</v>
      </c>
      <c r="C2656">
        <v>486780</v>
      </c>
      <c r="D2656">
        <v>13755</v>
      </c>
      <c r="E2656">
        <v>3047</v>
      </c>
      <c r="F2656">
        <v>3</v>
      </c>
      <c r="G2656">
        <v>0</v>
      </c>
      <c r="H2656">
        <v>0</v>
      </c>
      <c r="I2656" s="15">
        <v>45074</v>
      </c>
      <c r="J2656" s="11">
        <v>45074</v>
      </c>
      <c r="K2656">
        <v>1</v>
      </c>
      <c r="L2656" t="s">
        <v>144</v>
      </c>
      <c r="M2656" t="s">
        <v>39</v>
      </c>
      <c r="N2656" t="s">
        <v>17</v>
      </c>
      <c r="O2656">
        <v>41265</v>
      </c>
      <c r="P2656" t="s">
        <v>20</v>
      </c>
      <c r="Q2656">
        <v>32124</v>
      </c>
      <c r="R2656" s="16">
        <f>delivered_orders_table[[#This Row],[price]]*delivered_orders_table[[#This Row],[quantity]]</f>
        <v>41265</v>
      </c>
      <c r="V2656">
        <v>6383</v>
      </c>
    </row>
    <row r="2657" spans="1:22" hidden="1" x14ac:dyDescent="0.3">
      <c r="A2657">
        <v>56488123</v>
      </c>
      <c r="B2657">
        <v>216739</v>
      </c>
      <c r="C2657">
        <v>561083</v>
      </c>
      <c r="D2657">
        <v>12525</v>
      </c>
      <c r="E2657">
        <v>3047</v>
      </c>
      <c r="F2657">
        <v>4</v>
      </c>
      <c r="G2657">
        <v>0</v>
      </c>
      <c r="H2657">
        <v>0</v>
      </c>
      <c r="I2657" s="15">
        <v>45047</v>
      </c>
      <c r="J2657" s="11">
        <v>45047</v>
      </c>
      <c r="K2657">
        <v>4</v>
      </c>
      <c r="L2657" t="s">
        <v>83</v>
      </c>
      <c r="M2657" t="s">
        <v>39</v>
      </c>
      <c r="N2657" t="s">
        <v>16</v>
      </c>
      <c r="O2657">
        <v>50100</v>
      </c>
      <c r="P2657" t="s">
        <v>23</v>
      </c>
      <c r="Q2657">
        <v>37912</v>
      </c>
      <c r="R2657" s="16">
        <f>delivered_orders_table[[#This Row],[price]]*delivered_orders_table[[#This Row],[quantity]]</f>
        <v>50100</v>
      </c>
      <c r="V2657">
        <v>7543</v>
      </c>
    </row>
    <row r="2658" spans="1:22" hidden="1" x14ac:dyDescent="0.3">
      <c r="A2658">
        <v>69195194</v>
      </c>
      <c r="B2658">
        <v>216739</v>
      </c>
      <c r="C2658">
        <v>752388</v>
      </c>
      <c r="D2658">
        <v>11714</v>
      </c>
      <c r="E2658">
        <v>3047</v>
      </c>
      <c r="F2658">
        <v>2</v>
      </c>
      <c r="G2658">
        <v>0</v>
      </c>
      <c r="H2658">
        <v>0</v>
      </c>
      <c r="I2658" s="15">
        <v>45064</v>
      </c>
      <c r="J2658" s="11">
        <v>45064</v>
      </c>
      <c r="K2658">
        <v>6</v>
      </c>
      <c r="L2658" t="s">
        <v>529</v>
      </c>
      <c r="M2658" t="s">
        <v>39</v>
      </c>
      <c r="N2658" t="s">
        <v>17</v>
      </c>
      <c r="O2658">
        <v>23428</v>
      </c>
      <c r="P2658" t="s">
        <v>23</v>
      </c>
      <c r="Q2658">
        <v>17334</v>
      </c>
      <c r="R2658" s="16">
        <f>delivered_orders_table[[#This Row],[price]]*delivered_orders_table[[#This Row],[quantity]]</f>
        <v>23428</v>
      </c>
      <c r="V2658">
        <v>4846</v>
      </c>
    </row>
    <row r="2659" spans="1:22" hidden="1" x14ac:dyDescent="0.3">
      <c r="A2659">
        <v>78090664</v>
      </c>
      <c r="B2659">
        <v>216739</v>
      </c>
      <c r="C2659">
        <v>247057</v>
      </c>
      <c r="D2659">
        <v>11382</v>
      </c>
      <c r="E2659">
        <v>3047</v>
      </c>
      <c r="F2659">
        <v>1</v>
      </c>
      <c r="G2659">
        <v>1707.3</v>
      </c>
      <c r="H2659">
        <v>15</v>
      </c>
      <c r="I2659" s="15">
        <v>45068</v>
      </c>
      <c r="J2659" s="11">
        <v>45068</v>
      </c>
      <c r="K2659">
        <v>2</v>
      </c>
      <c r="L2659" t="s">
        <v>529</v>
      </c>
      <c r="M2659" t="s">
        <v>39</v>
      </c>
      <c r="N2659" t="s">
        <v>17</v>
      </c>
      <c r="O2659">
        <v>9674.7000000000007</v>
      </c>
      <c r="P2659" t="s">
        <v>20</v>
      </c>
      <c r="Q2659">
        <v>6627.7</v>
      </c>
      <c r="R2659" s="16">
        <f>delivered_orders_table[[#This Row],[price]]*delivered_orders_table[[#This Row],[quantity]]</f>
        <v>11382</v>
      </c>
      <c r="V2659">
        <v>4681</v>
      </c>
    </row>
    <row r="2660" spans="1:22" hidden="1" x14ac:dyDescent="0.3">
      <c r="A2660">
        <v>29363237</v>
      </c>
      <c r="B2660">
        <v>216739</v>
      </c>
      <c r="C2660">
        <v>617754</v>
      </c>
      <c r="D2660">
        <v>15068</v>
      </c>
      <c r="E2660">
        <v>3047</v>
      </c>
      <c r="F2660">
        <v>2</v>
      </c>
      <c r="G2660">
        <v>0</v>
      </c>
      <c r="H2660">
        <v>0</v>
      </c>
      <c r="I2660" s="15">
        <v>45055</v>
      </c>
      <c r="J2660" s="11">
        <v>45055</v>
      </c>
      <c r="K2660">
        <v>4</v>
      </c>
      <c r="L2660" t="s">
        <v>266</v>
      </c>
      <c r="M2660" t="s">
        <v>39</v>
      </c>
      <c r="N2660" t="s">
        <v>17</v>
      </c>
      <c r="O2660">
        <v>30136</v>
      </c>
      <c r="P2660" t="s">
        <v>22</v>
      </c>
      <c r="Q2660">
        <v>24042</v>
      </c>
      <c r="R2660" s="16">
        <f>delivered_orders_table[[#This Row],[price]]*delivered_orders_table[[#This Row],[quantity]]</f>
        <v>30136</v>
      </c>
      <c r="V2660">
        <v>15879</v>
      </c>
    </row>
    <row r="2661" spans="1:22" hidden="1" x14ac:dyDescent="0.3">
      <c r="A2661">
        <v>48352498</v>
      </c>
      <c r="B2661">
        <v>216739</v>
      </c>
      <c r="C2661">
        <v>904378</v>
      </c>
      <c r="D2661">
        <v>19162</v>
      </c>
      <c r="E2661">
        <v>3047</v>
      </c>
      <c r="F2661">
        <v>2</v>
      </c>
      <c r="G2661">
        <v>0</v>
      </c>
      <c r="H2661">
        <v>0</v>
      </c>
      <c r="I2661" s="15">
        <v>45052</v>
      </c>
      <c r="J2661" s="11">
        <v>45052</v>
      </c>
      <c r="K2661">
        <v>5</v>
      </c>
      <c r="L2661" t="s">
        <v>135</v>
      </c>
      <c r="M2661" t="s">
        <v>39</v>
      </c>
      <c r="N2661" t="s">
        <v>16</v>
      </c>
      <c r="O2661">
        <v>38324</v>
      </c>
      <c r="P2661" t="s">
        <v>21</v>
      </c>
      <c r="Q2661">
        <v>32230</v>
      </c>
      <c r="R2661" s="16">
        <f>delivered_orders_table[[#This Row],[price]]*delivered_orders_table[[#This Row],[quantity]]</f>
        <v>38324</v>
      </c>
      <c r="V2661">
        <v>25156</v>
      </c>
    </row>
    <row r="2662" spans="1:22" hidden="1" x14ac:dyDescent="0.3">
      <c r="A2662">
        <v>22086184</v>
      </c>
      <c r="B2662">
        <v>216739</v>
      </c>
      <c r="C2662">
        <v>932697</v>
      </c>
      <c r="D2662">
        <v>14163</v>
      </c>
      <c r="E2662">
        <v>3047</v>
      </c>
      <c r="F2662">
        <v>4</v>
      </c>
      <c r="G2662">
        <v>5665.2</v>
      </c>
      <c r="H2662">
        <v>10</v>
      </c>
      <c r="I2662" s="15">
        <v>45063</v>
      </c>
      <c r="J2662" s="11">
        <v>45063</v>
      </c>
      <c r="K2662">
        <v>3</v>
      </c>
      <c r="L2662" t="s">
        <v>346</v>
      </c>
      <c r="M2662" t="s">
        <v>39</v>
      </c>
      <c r="N2662" t="s">
        <v>18</v>
      </c>
      <c r="O2662">
        <v>50986.8</v>
      </c>
      <c r="P2662" t="s">
        <v>22</v>
      </c>
      <c r="Q2662">
        <v>38798.800000000003</v>
      </c>
      <c r="R2662" s="16">
        <f>delivered_orders_table[[#This Row],[price]]*delivered_orders_table[[#This Row],[quantity]]</f>
        <v>56652</v>
      </c>
      <c r="V2662">
        <v>13318</v>
      </c>
    </row>
    <row r="2663" spans="1:22" hidden="1" x14ac:dyDescent="0.3">
      <c r="A2663">
        <v>33366099</v>
      </c>
      <c r="B2663">
        <v>216739</v>
      </c>
      <c r="C2663">
        <v>447259</v>
      </c>
      <c r="D2663">
        <v>15032</v>
      </c>
      <c r="E2663">
        <v>3047</v>
      </c>
      <c r="F2663">
        <v>2</v>
      </c>
      <c r="G2663">
        <v>0</v>
      </c>
      <c r="H2663">
        <v>0</v>
      </c>
      <c r="I2663" s="15">
        <v>45061</v>
      </c>
      <c r="J2663" s="11">
        <v>45061</v>
      </c>
      <c r="K2663">
        <v>6</v>
      </c>
      <c r="L2663" t="s">
        <v>184</v>
      </c>
      <c r="M2663" t="s">
        <v>39</v>
      </c>
      <c r="N2663" t="s">
        <v>16</v>
      </c>
      <c r="O2663">
        <v>30064</v>
      </c>
      <c r="P2663" t="s">
        <v>20</v>
      </c>
      <c r="Q2663">
        <v>23970</v>
      </c>
      <c r="R2663" s="16">
        <f>delivered_orders_table[[#This Row],[price]]*delivered_orders_table[[#This Row],[quantity]]</f>
        <v>30064</v>
      </c>
      <c r="V2663">
        <v>55146</v>
      </c>
    </row>
    <row r="2664" spans="1:22" hidden="1" x14ac:dyDescent="0.3">
      <c r="A2664">
        <v>99987086</v>
      </c>
      <c r="B2664">
        <v>216739</v>
      </c>
      <c r="C2664">
        <v>433726</v>
      </c>
      <c r="D2664">
        <v>6995</v>
      </c>
      <c r="E2664">
        <v>3047</v>
      </c>
      <c r="F2664">
        <v>2</v>
      </c>
      <c r="G2664">
        <v>1399</v>
      </c>
      <c r="H2664">
        <v>10</v>
      </c>
      <c r="I2664" s="15">
        <v>45041</v>
      </c>
      <c r="J2664" s="11">
        <v>45041</v>
      </c>
      <c r="K2664">
        <v>6</v>
      </c>
      <c r="L2664" t="s">
        <v>99</v>
      </c>
      <c r="M2664" t="s">
        <v>39</v>
      </c>
      <c r="N2664" t="s">
        <v>17</v>
      </c>
      <c r="O2664">
        <v>12591</v>
      </c>
      <c r="P2664" t="s">
        <v>22</v>
      </c>
      <c r="Q2664">
        <v>6497</v>
      </c>
      <c r="R2664" s="16">
        <f>delivered_orders_table[[#This Row],[price]]*delivered_orders_table[[#This Row],[quantity]]</f>
        <v>13990</v>
      </c>
      <c r="V2664">
        <v>9985</v>
      </c>
    </row>
    <row r="2665" spans="1:22" hidden="1" x14ac:dyDescent="0.3">
      <c r="A2665">
        <v>22120246</v>
      </c>
      <c r="B2665">
        <v>216739</v>
      </c>
      <c r="C2665">
        <v>365725</v>
      </c>
      <c r="D2665">
        <v>10547</v>
      </c>
      <c r="E2665">
        <v>3047</v>
      </c>
      <c r="F2665">
        <v>3</v>
      </c>
      <c r="G2665">
        <v>3164.1</v>
      </c>
      <c r="H2665">
        <v>10</v>
      </c>
      <c r="I2665" s="15">
        <v>45060</v>
      </c>
      <c r="J2665" s="11">
        <v>45060</v>
      </c>
      <c r="K2665">
        <v>2</v>
      </c>
      <c r="L2665" t="s">
        <v>302</v>
      </c>
      <c r="M2665" t="s">
        <v>39</v>
      </c>
      <c r="N2665" t="s">
        <v>17</v>
      </c>
      <c r="O2665">
        <v>28476.9</v>
      </c>
      <c r="P2665" t="s">
        <v>22</v>
      </c>
      <c r="Q2665">
        <v>19335.900000000001</v>
      </c>
      <c r="R2665" s="16">
        <f>delivered_orders_table[[#This Row],[price]]*delivered_orders_table[[#This Row],[quantity]]</f>
        <v>31641</v>
      </c>
      <c r="V2665">
        <v>26642</v>
      </c>
    </row>
    <row r="2666" spans="1:22" hidden="1" x14ac:dyDescent="0.3">
      <c r="A2666">
        <v>66949781</v>
      </c>
      <c r="B2666">
        <v>216739</v>
      </c>
      <c r="C2666">
        <v>746230</v>
      </c>
      <c r="D2666">
        <v>6650</v>
      </c>
      <c r="E2666">
        <v>3047</v>
      </c>
      <c r="F2666">
        <v>1</v>
      </c>
      <c r="G2666">
        <v>0</v>
      </c>
      <c r="H2666">
        <v>0</v>
      </c>
      <c r="I2666" s="15">
        <v>45054</v>
      </c>
      <c r="J2666" s="11">
        <v>45054</v>
      </c>
      <c r="K2666">
        <v>5</v>
      </c>
      <c r="L2666" t="s">
        <v>266</v>
      </c>
      <c r="M2666" t="s">
        <v>39</v>
      </c>
      <c r="N2666" t="s">
        <v>16</v>
      </c>
      <c r="O2666">
        <v>6650</v>
      </c>
      <c r="P2666" t="s">
        <v>23</v>
      </c>
      <c r="Q2666">
        <v>3603</v>
      </c>
      <c r="R2666" s="16">
        <f>delivered_orders_table[[#This Row],[price]]*delivered_orders_table[[#This Row],[quantity]]</f>
        <v>6650</v>
      </c>
      <c r="V2666">
        <v>3377</v>
      </c>
    </row>
    <row r="2667" spans="1:22" hidden="1" x14ac:dyDescent="0.3">
      <c r="A2667">
        <v>41039390</v>
      </c>
      <c r="B2667">
        <v>216739</v>
      </c>
      <c r="C2667">
        <v>283336</v>
      </c>
      <c r="D2667">
        <v>2330</v>
      </c>
      <c r="E2667">
        <v>3047</v>
      </c>
      <c r="F2667">
        <v>2</v>
      </c>
      <c r="G2667">
        <v>0</v>
      </c>
      <c r="H2667">
        <v>0</v>
      </c>
      <c r="I2667" s="15">
        <v>45051</v>
      </c>
      <c r="J2667" s="11">
        <v>45051</v>
      </c>
      <c r="K2667">
        <v>2</v>
      </c>
      <c r="L2667" t="s">
        <v>158</v>
      </c>
      <c r="M2667" t="s">
        <v>39</v>
      </c>
      <c r="N2667" t="s">
        <v>18</v>
      </c>
      <c r="O2667">
        <v>4660</v>
      </c>
      <c r="P2667" t="s">
        <v>20</v>
      </c>
      <c r="Q2667">
        <v>-1434</v>
      </c>
      <c r="R2667" s="16">
        <f>delivered_orders_table[[#This Row],[price]]*delivered_orders_table[[#This Row],[quantity]]</f>
        <v>4660</v>
      </c>
      <c r="V2667">
        <v>5280</v>
      </c>
    </row>
    <row r="2668" spans="1:22" hidden="1" x14ac:dyDescent="0.3">
      <c r="A2668">
        <v>42747037</v>
      </c>
      <c r="B2668">
        <v>216739</v>
      </c>
      <c r="C2668">
        <v>295513</v>
      </c>
      <c r="D2668">
        <v>7781</v>
      </c>
      <c r="E2668">
        <v>3047</v>
      </c>
      <c r="F2668">
        <v>1</v>
      </c>
      <c r="G2668">
        <v>389.05</v>
      </c>
      <c r="H2668">
        <v>5</v>
      </c>
      <c r="I2668" s="15">
        <v>45067</v>
      </c>
      <c r="J2668" s="11">
        <v>45067</v>
      </c>
      <c r="K2668">
        <v>1</v>
      </c>
      <c r="L2668" t="s">
        <v>118</v>
      </c>
      <c r="M2668" t="s">
        <v>39</v>
      </c>
      <c r="N2668" t="s">
        <v>17</v>
      </c>
      <c r="O2668">
        <v>7391.95</v>
      </c>
      <c r="P2668" t="s">
        <v>20</v>
      </c>
      <c r="Q2668">
        <v>4344.95</v>
      </c>
      <c r="R2668" s="16">
        <f>delivered_orders_table[[#This Row],[price]]*delivered_orders_table[[#This Row],[quantity]]</f>
        <v>7781</v>
      </c>
      <c r="V2668">
        <v>19028</v>
      </c>
    </row>
    <row r="2669" spans="1:22" hidden="1" x14ac:dyDescent="0.3">
      <c r="A2669">
        <v>25015458</v>
      </c>
      <c r="B2669">
        <v>216739</v>
      </c>
      <c r="C2669">
        <v>454854</v>
      </c>
      <c r="D2669">
        <v>6633</v>
      </c>
      <c r="E2669">
        <v>3047</v>
      </c>
      <c r="F2669">
        <v>1</v>
      </c>
      <c r="G2669">
        <v>331.65</v>
      </c>
      <c r="H2669">
        <v>5</v>
      </c>
      <c r="I2669" s="15">
        <v>45062</v>
      </c>
      <c r="J2669" s="11">
        <v>45062</v>
      </c>
      <c r="K2669">
        <v>3</v>
      </c>
      <c r="L2669" t="s">
        <v>183</v>
      </c>
      <c r="M2669" t="s">
        <v>39</v>
      </c>
      <c r="N2669" t="s">
        <v>15</v>
      </c>
      <c r="O2669">
        <v>6301.35</v>
      </c>
      <c r="P2669" t="s">
        <v>20</v>
      </c>
      <c r="Q2669">
        <v>3254.35</v>
      </c>
      <c r="R2669" s="16">
        <f>delivered_orders_table[[#This Row],[price]]*delivered_orders_table[[#This Row],[quantity]]</f>
        <v>6633</v>
      </c>
      <c r="V2669">
        <v>48084</v>
      </c>
    </row>
    <row r="2670" spans="1:22" hidden="1" x14ac:dyDescent="0.3">
      <c r="A2670">
        <v>85863473</v>
      </c>
      <c r="B2670">
        <v>216739</v>
      </c>
      <c r="C2670">
        <v>767036</v>
      </c>
      <c r="D2670">
        <v>15100</v>
      </c>
      <c r="E2670">
        <v>3047</v>
      </c>
      <c r="F2670">
        <v>2</v>
      </c>
      <c r="G2670">
        <v>0</v>
      </c>
      <c r="H2670">
        <v>0</v>
      </c>
      <c r="I2670" s="15">
        <v>45072</v>
      </c>
      <c r="J2670" s="11">
        <v>45072</v>
      </c>
      <c r="K2670">
        <v>3</v>
      </c>
      <c r="L2670" t="s">
        <v>144</v>
      </c>
      <c r="M2670" t="s">
        <v>39</v>
      </c>
      <c r="N2670" t="s">
        <v>17</v>
      </c>
      <c r="O2670">
        <v>30200</v>
      </c>
      <c r="P2670" t="s">
        <v>20</v>
      </c>
      <c r="Q2670">
        <v>24106</v>
      </c>
      <c r="R2670" s="16">
        <f>delivered_orders_table[[#This Row],[price]]*delivered_orders_table[[#This Row],[quantity]]</f>
        <v>30200</v>
      </c>
      <c r="V2670">
        <v>7976</v>
      </c>
    </row>
    <row r="2671" spans="1:22" hidden="1" x14ac:dyDescent="0.3">
      <c r="A2671">
        <v>17882882</v>
      </c>
      <c r="B2671">
        <v>126225</v>
      </c>
      <c r="C2671">
        <v>398202</v>
      </c>
      <c r="D2671">
        <v>1886</v>
      </c>
      <c r="E2671">
        <v>4833</v>
      </c>
      <c r="F2671">
        <v>1</v>
      </c>
      <c r="G2671">
        <v>0</v>
      </c>
      <c r="H2671">
        <v>0</v>
      </c>
      <c r="I2671" s="15">
        <v>45055</v>
      </c>
      <c r="J2671" s="11">
        <v>45055</v>
      </c>
      <c r="K2671">
        <v>7</v>
      </c>
      <c r="L2671" t="s">
        <v>302</v>
      </c>
      <c r="M2671" t="s">
        <v>39</v>
      </c>
      <c r="N2671" t="s">
        <v>16</v>
      </c>
      <c r="O2671">
        <v>1886</v>
      </c>
      <c r="P2671" t="s">
        <v>21</v>
      </c>
      <c r="Q2671">
        <v>-2947</v>
      </c>
      <c r="R2671" s="16">
        <f>delivered_orders_table[[#This Row],[price]]*delivered_orders_table[[#This Row],[quantity]]</f>
        <v>1886</v>
      </c>
      <c r="V2671">
        <v>13220</v>
      </c>
    </row>
    <row r="2672" spans="1:22" hidden="1" x14ac:dyDescent="0.3">
      <c r="A2672">
        <v>16292676</v>
      </c>
      <c r="B2672">
        <v>126225</v>
      </c>
      <c r="C2672">
        <v>545280</v>
      </c>
      <c r="D2672">
        <v>9484</v>
      </c>
      <c r="E2672">
        <v>4833</v>
      </c>
      <c r="F2672">
        <v>2</v>
      </c>
      <c r="G2672">
        <v>0</v>
      </c>
      <c r="H2672">
        <v>0</v>
      </c>
      <c r="I2672" s="15">
        <v>45059</v>
      </c>
      <c r="J2672" s="11">
        <v>45059</v>
      </c>
      <c r="K2672">
        <v>2</v>
      </c>
      <c r="L2672" t="s">
        <v>432</v>
      </c>
      <c r="M2672" t="s">
        <v>39</v>
      </c>
      <c r="N2672" t="s">
        <v>16</v>
      </c>
      <c r="O2672">
        <v>18968</v>
      </c>
      <c r="P2672" t="s">
        <v>22</v>
      </c>
      <c r="Q2672">
        <v>9302</v>
      </c>
      <c r="R2672" s="16">
        <f>delivered_orders_table[[#This Row],[price]]*delivered_orders_table[[#This Row],[quantity]]</f>
        <v>18968</v>
      </c>
      <c r="V2672">
        <v>8265</v>
      </c>
    </row>
    <row r="2673" spans="1:22" hidden="1" x14ac:dyDescent="0.3">
      <c r="A2673">
        <v>91214453</v>
      </c>
      <c r="B2673">
        <v>126225</v>
      </c>
      <c r="C2673">
        <v>727611</v>
      </c>
      <c r="D2673">
        <v>10117</v>
      </c>
      <c r="E2673">
        <v>4833</v>
      </c>
      <c r="F2673">
        <v>1</v>
      </c>
      <c r="G2673">
        <v>1011.7</v>
      </c>
      <c r="H2673">
        <v>10</v>
      </c>
      <c r="I2673" s="15">
        <v>45060</v>
      </c>
      <c r="J2673" s="11">
        <v>45060</v>
      </c>
      <c r="K2673">
        <v>5</v>
      </c>
      <c r="L2673" t="s">
        <v>183</v>
      </c>
      <c r="M2673" t="s">
        <v>39</v>
      </c>
      <c r="N2673" t="s">
        <v>15</v>
      </c>
      <c r="O2673">
        <v>9105.2999999999993</v>
      </c>
      <c r="P2673" t="s">
        <v>21</v>
      </c>
      <c r="Q2673">
        <v>4272.3</v>
      </c>
      <c r="R2673" s="16">
        <f>delivered_orders_table[[#This Row],[price]]*delivered_orders_table[[#This Row],[quantity]]</f>
        <v>10117</v>
      </c>
      <c r="V2673">
        <v>5640</v>
      </c>
    </row>
    <row r="2674" spans="1:22" hidden="1" x14ac:dyDescent="0.3">
      <c r="A2674">
        <v>48504300</v>
      </c>
      <c r="B2674">
        <v>126225</v>
      </c>
      <c r="C2674">
        <v>804677</v>
      </c>
      <c r="D2674">
        <v>17416</v>
      </c>
      <c r="E2674">
        <v>4833</v>
      </c>
      <c r="F2674">
        <v>4</v>
      </c>
      <c r="G2674">
        <v>0</v>
      </c>
      <c r="H2674">
        <v>0</v>
      </c>
      <c r="I2674" s="15">
        <v>45043</v>
      </c>
      <c r="J2674" s="11">
        <v>45043</v>
      </c>
      <c r="K2674">
        <v>7</v>
      </c>
      <c r="L2674" t="s">
        <v>258</v>
      </c>
      <c r="M2674" t="s">
        <v>39</v>
      </c>
      <c r="N2674" t="s">
        <v>16</v>
      </c>
      <c r="O2674">
        <v>69664</v>
      </c>
      <c r="P2674" t="s">
        <v>21</v>
      </c>
      <c r="Q2674">
        <v>50332</v>
      </c>
      <c r="R2674" s="16">
        <f>delivered_orders_table[[#This Row],[price]]*delivered_orders_table[[#This Row],[quantity]]</f>
        <v>69664</v>
      </c>
      <c r="V2674">
        <v>9273</v>
      </c>
    </row>
    <row r="2675" spans="1:22" hidden="1" x14ac:dyDescent="0.3">
      <c r="A2675">
        <v>20555833</v>
      </c>
      <c r="B2675">
        <v>126225</v>
      </c>
      <c r="C2675">
        <v>299996</v>
      </c>
      <c r="D2675">
        <v>15472</v>
      </c>
      <c r="E2675">
        <v>4833</v>
      </c>
      <c r="F2675">
        <v>2</v>
      </c>
      <c r="G2675">
        <v>0</v>
      </c>
      <c r="H2675">
        <v>0</v>
      </c>
      <c r="I2675" s="15">
        <v>45049</v>
      </c>
      <c r="J2675" s="11">
        <v>45049</v>
      </c>
      <c r="K2675">
        <v>4</v>
      </c>
      <c r="L2675" t="s">
        <v>158</v>
      </c>
      <c r="M2675" t="s">
        <v>39</v>
      </c>
      <c r="N2675" t="s">
        <v>15</v>
      </c>
      <c r="O2675">
        <v>30944</v>
      </c>
      <c r="P2675" t="s">
        <v>20</v>
      </c>
      <c r="Q2675">
        <v>21278</v>
      </c>
      <c r="R2675" s="16">
        <f>delivered_orders_table[[#This Row],[price]]*delivered_orders_table[[#This Row],[quantity]]</f>
        <v>30944</v>
      </c>
      <c r="V2675">
        <v>9997</v>
      </c>
    </row>
    <row r="2676" spans="1:22" hidden="1" x14ac:dyDescent="0.3">
      <c r="A2676">
        <v>23041121</v>
      </c>
      <c r="B2676">
        <v>126225</v>
      </c>
      <c r="C2676">
        <v>715276</v>
      </c>
      <c r="D2676">
        <v>1465</v>
      </c>
      <c r="E2676">
        <v>4833</v>
      </c>
      <c r="F2676">
        <v>2</v>
      </c>
      <c r="G2676">
        <v>0</v>
      </c>
      <c r="H2676">
        <v>0</v>
      </c>
      <c r="I2676" s="15">
        <v>45066</v>
      </c>
      <c r="J2676" s="11">
        <v>45066</v>
      </c>
      <c r="K2676">
        <v>6</v>
      </c>
      <c r="L2676" t="s">
        <v>212</v>
      </c>
      <c r="M2676" t="s">
        <v>39</v>
      </c>
      <c r="N2676" t="s">
        <v>16</v>
      </c>
      <c r="O2676">
        <v>2930</v>
      </c>
      <c r="P2676" t="s">
        <v>23</v>
      </c>
      <c r="Q2676">
        <v>-6736</v>
      </c>
      <c r="R2676" s="16">
        <f>delivered_orders_table[[#This Row],[price]]*delivered_orders_table[[#This Row],[quantity]]</f>
        <v>2930</v>
      </c>
      <c r="V2676">
        <v>19526</v>
      </c>
    </row>
    <row r="2677" spans="1:22" hidden="1" x14ac:dyDescent="0.3">
      <c r="A2677">
        <v>64877191</v>
      </c>
      <c r="B2677">
        <v>877572</v>
      </c>
      <c r="C2677">
        <v>984225</v>
      </c>
      <c r="D2677">
        <v>9246</v>
      </c>
      <c r="E2677">
        <v>5303</v>
      </c>
      <c r="F2677">
        <v>3</v>
      </c>
      <c r="G2677">
        <v>1386.9</v>
      </c>
      <c r="H2677">
        <v>5</v>
      </c>
      <c r="I2677" s="15">
        <v>45045</v>
      </c>
      <c r="J2677" s="11">
        <v>45045</v>
      </c>
      <c r="K2677">
        <v>4</v>
      </c>
      <c r="L2677" t="s">
        <v>157</v>
      </c>
      <c r="M2677" t="s">
        <v>39</v>
      </c>
      <c r="N2677" t="s">
        <v>15</v>
      </c>
      <c r="O2677">
        <v>26351.1</v>
      </c>
      <c r="P2677" t="s">
        <v>24</v>
      </c>
      <c r="Q2677">
        <v>10442.1</v>
      </c>
      <c r="R2677" s="16">
        <f>delivered_orders_table[[#This Row],[price]]*delivered_orders_table[[#This Row],[quantity]]</f>
        <v>27738</v>
      </c>
      <c r="V2677">
        <v>3668</v>
      </c>
    </row>
    <row r="2678" spans="1:22" hidden="1" x14ac:dyDescent="0.3">
      <c r="A2678">
        <v>81555103</v>
      </c>
      <c r="B2678">
        <v>877572</v>
      </c>
      <c r="C2678">
        <v>695962</v>
      </c>
      <c r="D2678">
        <v>17242</v>
      </c>
      <c r="E2678">
        <v>5303</v>
      </c>
      <c r="F2678">
        <v>1</v>
      </c>
      <c r="G2678">
        <v>0</v>
      </c>
      <c r="H2678">
        <v>0</v>
      </c>
      <c r="I2678" s="15">
        <v>45054</v>
      </c>
      <c r="J2678" s="11">
        <v>45054</v>
      </c>
      <c r="K2678">
        <v>7</v>
      </c>
      <c r="L2678" t="s">
        <v>432</v>
      </c>
      <c r="M2678" t="s">
        <v>39</v>
      </c>
      <c r="N2678" t="s">
        <v>15</v>
      </c>
      <c r="O2678">
        <v>17242</v>
      </c>
      <c r="P2678" t="s">
        <v>22</v>
      </c>
      <c r="Q2678">
        <v>11939</v>
      </c>
      <c r="R2678" s="16">
        <f>delivered_orders_table[[#This Row],[price]]*delivered_orders_table[[#This Row],[quantity]]</f>
        <v>17242</v>
      </c>
      <c r="V2678">
        <v>29132</v>
      </c>
    </row>
    <row r="2679" spans="1:22" hidden="1" x14ac:dyDescent="0.3">
      <c r="A2679">
        <v>31434525</v>
      </c>
      <c r="B2679">
        <v>877572</v>
      </c>
      <c r="C2679">
        <v>621063</v>
      </c>
      <c r="D2679">
        <v>5955</v>
      </c>
      <c r="E2679">
        <v>5303</v>
      </c>
      <c r="F2679">
        <v>1</v>
      </c>
      <c r="G2679">
        <v>0</v>
      </c>
      <c r="H2679">
        <v>0</v>
      </c>
      <c r="I2679" s="15">
        <v>45071</v>
      </c>
      <c r="J2679" s="11">
        <v>45071</v>
      </c>
      <c r="K2679">
        <v>1</v>
      </c>
      <c r="L2679" t="s">
        <v>212</v>
      </c>
      <c r="M2679" t="s">
        <v>39</v>
      </c>
      <c r="N2679" t="s">
        <v>15</v>
      </c>
      <c r="O2679">
        <v>5955</v>
      </c>
      <c r="P2679" t="s">
        <v>22</v>
      </c>
      <c r="Q2679">
        <v>652</v>
      </c>
      <c r="R2679" s="16">
        <f>delivered_orders_table[[#This Row],[price]]*delivered_orders_table[[#This Row],[quantity]]</f>
        <v>5955</v>
      </c>
      <c r="V2679">
        <v>16371</v>
      </c>
    </row>
    <row r="2680" spans="1:22" hidden="1" x14ac:dyDescent="0.3">
      <c r="A2680">
        <v>81673763</v>
      </c>
      <c r="B2680">
        <v>877572</v>
      </c>
      <c r="C2680">
        <v>432542</v>
      </c>
      <c r="D2680">
        <v>13609</v>
      </c>
      <c r="E2680">
        <v>5303</v>
      </c>
      <c r="F2680">
        <v>1</v>
      </c>
      <c r="G2680">
        <v>0</v>
      </c>
      <c r="H2680">
        <v>0</v>
      </c>
      <c r="I2680" s="15">
        <v>45054</v>
      </c>
      <c r="J2680" s="11">
        <v>45054</v>
      </c>
      <c r="K2680">
        <v>5</v>
      </c>
      <c r="L2680" t="s">
        <v>266</v>
      </c>
      <c r="M2680" t="s">
        <v>39</v>
      </c>
      <c r="N2680" t="s">
        <v>16</v>
      </c>
      <c r="O2680">
        <v>13609</v>
      </c>
      <c r="P2680" t="s">
        <v>22</v>
      </c>
      <c r="Q2680">
        <v>8306</v>
      </c>
      <c r="R2680" s="16">
        <f>delivered_orders_table[[#This Row],[price]]*delivered_orders_table[[#This Row],[quantity]]</f>
        <v>13609</v>
      </c>
      <c r="V2680">
        <v>2521</v>
      </c>
    </row>
    <row r="2681" spans="1:22" hidden="1" x14ac:dyDescent="0.3">
      <c r="A2681">
        <v>71707170</v>
      </c>
      <c r="B2681">
        <v>877572</v>
      </c>
      <c r="C2681">
        <v>744719</v>
      </c>
      <c r="D2681">
        <v>7157</v>
      </c>
      <c r="E2681">
        <v>5303</v>
      </c>
      <c r="F2681">
        <v>1</v>
      </c>
      <c r="G2681">
        <v>0</v>
      </c>
      <c r="H2681">
        <v>0</v>
      </c>
      <c r="I2681" s="15">
        <v>45060</v>
      </c>
      <c r="J2681" s="11">
        <v>45060</v>
      </c>
      <c r="K2681">
        <v>3</v>
      </c>
      <c r="L2681" t="s">
        <v>136</v>
      </c>
      <c r="M2681" t="s">
        <v>39</v>
      </c>
      <c r="N2681" t="s">
        <v>16</v>
      </c>
      <c r="O2681">
        <v>7157</v>
      </c>
      <c r="P2681" t="s">
        <v>20</v>
      </c>
      <c r="Q2681">
        <v>1854</v>
      </c>
      <c r="R2681" s="16">
        <f>delivered_orders_table[[#This Row],[price]]*delivered_orders_table[[#This Row],[quantity]]</f>
        <v>7157</v>
      </c>
      <c r="V2681">
        <v>4503</v>
      </c>
    </row>
    <row r="2682" spans="1:22" hidden="1" x14ac:dyDescent="0.3">
      <c r="A2682">
        <v>96098221</v>
      </c>
      <c r="B2682">
        <v>877572</v>
      </c>
      <c r="C2682">
        <v>995128</v>
      </c>
      <c r="D2682">
        <v>10862</v>
      </c>
      <c r="E2682">
        <v>5303</v>
      </c>
      <c r="F2682">
        <v>1</v>
      </c>
      <c r="G2682">
        <v>543.1</v>
      </c>
      <c r="H2682">
        <v>5</v>
      </c>
      <c r="I2682" s="15">
        <v>45069</v>
      </c>
      <c r="J2682" s="11">
        <v>45069</v>
      </c>
      <c r="K2682">
        <v>4</v>
      </c>
      <c r="L2682" t="s">
        <v>315</v>
      </c>
      <c r="M2682" t="s">
        <v>39</v>
      </c>
      <c r="N2682" t="s">
        <v>17</v>
      </c>
      <c r="O2682">
        <v>10318.9</v>
      </c>
      <c r="P2682" t="s">
        <v>22</v>
      </c>
      <c r="Q2682">
        <v>5015.8999999999996</v>
      </c>
      <c r="R2682" s="16">
        <f>delivered_orders_table[[#This Row],[price]]*delivered_orders_table[[#This Row],[quantity]]</f>
        <v>10862</v>
      </c>
      <c r="V2682">
        <v>31162</v>
      </c>
    </row>
    <row r="2683" spans="1:22" hidden="1" x14ac:dyDescent="0.3">
      <c r="A2683">
        <v>61091554</v>
      </c>
      <c r="B2683">
        <v>388389</v>
      </c>
      <c r="C2683">
        <v>701554</v>
      </c>
      <c r="D2683">
        <v>14495</v>
      </c>
      <c r="E2683">
        <v>1807</v>
      </c>
      <c r="F2683">
        <v>3</v>
      </c>
      <c r="G2683">
        <v>0</v>
      </c>
      <c r="H2683">
        <v>0</v>
      </c>
      <c r="I2683" s="15">
        <v>45047</v>
      </c>
      <c r="J2683" s="11">
        <v>45047</v>
      </c>
      <c r="K2683">
        <v>7</v>
      </c>
      <c r="L2683" t="s">
        <v>492</v>
      </c>
      <c r="M2683" t="s">
        <v>39</v>
      </c>
      <c r="N2683" t="s">
        <v>15</v>
      </c>
      <c r="O2683">
        <v>43485</v>
      </c>
      <c r="P2683" t="s">
        <v>22</v>
      </c>
      <c r="Q2683">
        <v>38064</v>
      </c>
      <c r="R2683" s="16">
        <f>delivered_orders_table[[#This Row],[price]]*delivered_orders_table[[#This Row],[quantity]]</f>
        <v>43485</v>
      </c>
      <c r="V2683">
        <v>22994</v>
      </c>
    </row>
    <row r="2684" spans="1:22" hidden="1" x14ac:dyDescent="0.3">
      <c r="A2684">
        <v>92012822</v>
      </c>
      <c r="B2684">
        <v>388389</v>
      </c>
      <c r="C2684">
        <v>208827</v>
      </c>
      <c r="D2684">
        <v>7389</v>
      </c>
      <c r="E2684">
        <v>1807</v>
      </c>
      <c r="F2684">
        <v>1</v>
      </c>
      <c r="G2684">
        <v>0</v>
      </c>
      <c r="H2684">
        <v>0</v>
      </c>
      <c r="I2684" s="15">
        <v>45061</v>
      </c>
      <c r="J2684" s="11">
        <v>45061</v>
      </c>
      <c r="K2684">
        <v>6</v>
      </c>
      <c r="L2684" t="s">
        <v>184</v>
      </c>
      <c r="M2684" t="s">
        <v>39</v>
      </c>
      <c r="N2684" t="s">
        <v>16</v>
      </c>
      <c r="O2684">
        <v>7389</v>
      </c>
      <c r="P2684" t="s">
        <v>20</v>
      </c>
      <c r="Q2684">
        <v>5582</v>
      </c>
      <c r="R2684" s="16">
        <f>delivered_orders_table[[#This Row],[price]]*delivered_orders_table[[#This Row],[quantity]]</f>
        <v>7389</v>
      </c>
      <c r="V2684">
        <v>10748</v>
      </c>
    </row>
    <row r="2685" spans="1:22" hidden="1" x14ac:dyDescent="0.3">
      <c r="A2685">
        <v>63211150</v>
      </c>
      <c r="B2685">
        <v>388389</v>
      </c>
      <c r="C2685">
        <v>749855</v>
      </c>
      <c r="D2685">
        <v>4991</v>
      </c>
      <c r="E2685">
        <v>1807</v>
      </c>
      <c r="F2685">
        <v>4</v>
      </c>
      <c r="G2685">
        <v>0</v>
      </c>
      <c r="H2685">
        <v>0</v>
      </c>
      <c r="I2685" s="15">
        <v>45066</v>
      </c>
      <c r="J2685" s="11">
        <v>45066</v>
      </c>
      <c r="K2685">
        <v>6</v>
      </c>
      <c r="L2685" t="s">
        <v>212</v>
      </c>
      <c r="M2685" t="s">
        <v>39</v>
      </c>
      <c r="N2685" t="s">
        <v>15</v>
      </c>
      <c r="O2685">
        <v>19964</v>
      </c>
      <c r="P2685" t="s">
        <v>20</v>
      </c>
      <c r="Q2685">
        <v>12736</v>
      </c>
      <c r="R2685" s="16">
        <f>delivered_orders_table[[#This Row],[price]]*delivered_orders_table[[#This Row],[quantity]]</f>
        <v>19964</v>
      </c>
      <c r="V2685">
        <v>39788</v>
      </c>
    </row>
    <row r="2686" spans="1:22" hidden="1" x14ac:dyDescent="0.3">
      <c r="A2686">
        <v>63118906</v>
      </c>
      <c r="B2686">
        <v>388389</v>
      </c>
      <c r="C2686">
        <v>262952</v>
      </c>
      <c r="D2686">
        <v>3193</v>
      </c>
      <c r="E2686">
        <v>1807</v>
      </c>
      <c r="F2686">
        <v>1</v>
      </c>
      <c r="G2686">
        <v>159.65</v>
      </c>
      <c r="H2686">
        <v>5</v>
      </c>
      <c r="I2686" s="15">
        <v>45054</v>
      </c>
      <c r="J2686" s="11">
        <v>45054</v>
      </c>
      <c r="K2686">
        <v>3</v>
      </c>
      <c r="L2686" t="s">
        <v>135</v>
      </c>
      <c r="M2686" t="s">
        <v>39</v>
      </c>
      <c r="N2686" t="s">
        <v>15</v>
      </c>
      <c r="O2686">
        <v>3033.35</v>
      </c>
      <c r="P2686" t="s">
        <v>21</v>
      </c>
      <c r="Q2686">
        <v>1226.3499999999999</v>
      </c>
      <c r="R2686" s="16">
        <f>delivered_orders_table[[#This Row],[price]]*delivered_orders_table[[#This Row],[quantity]]</f>
        <v>3193</v>
      </c>
      <c r="V2686">
        <v>12953</v>
      </c>
    </row>
    <row r="2687" spans="1:22" hidden="1" x14ac:dyDescent="0.3">
      <c r="A2687">
        <v>54244334</v>
      </c>
      <c r="B2687">
        <v>388389</v>
      </c>
      <c r="C2687">
        <v>570248</v>
      </c>
      <c r="D2687">
        <v>19784</v>
      </c>
      <c r="E2687">
        <v>1807</v>
      </c>
      <c r="F2687">
        <v>1</v>
      </c>
      <c r="G2687">
        <v>2967.6</v>
      </c>
      <c r="H2687">
        <v>15</v>
      </c>
      <c r="I2687" s="15">
        <v>45068</v>
      </c>
      <c r="J2687" s="11">
        <v>45068</v>
      </c>
      <c r="K2687">
        <v>2</v>
      </c>
      <c r="L2687" t="s">
        <v>529</v>
      </c>
      <c r="M2687" t="s">
        <v>39</v>
      </c>
      <c r="N2687" t="s">
        <v>152</v>
      </c>
      <c r="O2687">
        <v>16816.400000000001</v>
      </c>
      <c r="P2687" t="s">
        <v>22</v>
      </c>
      <c r="Q2687">
        <v>15009.4</v>
      </c>
      <c r="R2687" s="16">
        <f>delivered_orders_table[[#This Row],[price]]*delivered_orders_table[[#This Row],[quantity]]</f>
        <v>19784</v>
      </c>
      <c r="V2687">
        <v>57651</v>
      </c>
    </row>
    <row r="2688" spans="1:22" hidden="1" x14ac:dyDescent="0.3">
      <c r="A2688">
        <v>86745380</v>
      </c>
      <c r="B2688">
        <v>388389</v>
      </c>
      <c r="C2688">
        <v>748615</v>
      </c>
      <c r="D2688">
        <v>12532</v>
      </c>
      <c r="E2688">
        <v>1807</v>
      </c>
      <c r="F2688">
        <v>1</v>
      </c>
      <c r="G2688">
        <v>0</v>
      </c>
      <c r="H2688">
        <v>0</v>
      </c>
      <c r="I2688" s="15">
        <v>45050</v>
      </c>
      <c r="J2688" s="11">
        <v>45050</v>
      </c>
      <c r="K2688">
        <v>7</v>
      </c>
      <c r="L2688" t="s">
        <v>135</v>
      </c>
      <c r="M2688" t="s">
        <v>39</v>
      </c>
      <c r="N2688" t="s">
        <v>15</v>
      </c>
      <c r="O2688">
        <v>12532</v>
      </c>
      <c r="P2688" t="s">
        <v>23</v>
      </c>
      <c r="Q2688">
        <v>10725</v>
      </c>
      <c r="R2688" s="16">
        <f>delivered_orders_table[[#This Row],[price]]*delivered_orders_table[[#This Row],[quantity]]</f>
        <v>12532</v>
      </c>
      <c r="V2688">
        <v>2059</v>
      </c>
    </row>
    <row r="2689" spans="1:22" hidden="1" x14ac:dyDescent="0.3">
      <c r="A2689">
        <v>32520277</v>
      </c>
      <c r="B2689">
        <v>388389</v>
      </c>
      <c r="C2689">
        <v>334097</v>
      </c>
      <c r="D2689">
        <v>13260</v>
      </c>
      <c r="E2689">
        <v>1807</v>
      </c>
      <c r="F2689">
        <v>2</v>
      </c>
      <c r="G2689">
        <v>3978</v>
      </c>
      <c r="H2689">
        <v>15</v>
      </c>
      <c r="I2689" s="15">
        <v>45072</v>
      </c>
      <c r="J2689" s="11">
        <v>45072</v>
      </c>
      <c r="K2689">
        <v>4</v>
      </c>
      <c r="L2689" t="s">
        <v>307</v>
      </c>
      <c r="M2689" t="s">
        <v>39</v>
      </c>
      <c r="N2689" t="s">
        <v>15</v>
      </c>
      <c r="O2689">
        <v>22542</v>
      </c>
      <c r="P2689" t="s">
        <v>22</v>
      </c>
      <c r="Q2689">
        <v>18928</v>
      </c>
      <c r="R2689" s="16">
        <f>delivered_orders_table[[#This Row],[price]]*delivered_orders_table[[#This Row],[quantity]]</f>
        <v>26520</v>
      </c>
      <c r="V2689">
        <v>22472</v>
      </c>
    </row>
    <row r="2690" spans="1:22" hidden="1" x14ac:dyDescent="0.3">
      <c r="A2690">
        <v>78064830</v>
      </c>
      <c r="B2690">
        <v>388389</v>
      </c>
      <c r="C2690">
        <v>473791</v>
      </c>
      <c r="D2690">
        <v>5095</v>
      </c>
      <c r="E2690">
        <v>1807</v>
      </c>
      <c r="F2690">
        <v>1</v>
      </c>
      <c r="G2690">
        <v>0</v>
      </c>
      <c r="H2690">
        <v>0</v>
      </c>
      <c r="I2690" s="15">
        <v>45051</v>
      </c>
      <c r="J2690" s="11">
        <v>45051</v>
      </c>
      <c r="K2690">
        <v>6</v>
      </c>
      <c r="L2690" t="s">
        <v>135</v>
      </c>
      <c r="M2690" t="s">
        <v>39</v>
      </c>
      <c r="N2690" t="s">
        <v>15</v>
      </c>
      <c r="O2690">
        <v>5095</v>
      </c>
      <c r="P2690" t="s">
        <v>20</v>
      </c>
      <c r="Q2690">
        <v>3288</v>
      </c>
      <c r="R2690" s="16">
        <f>delivered_orders_table[[#This Row],[price]]*delivered_orders_table[[#This Row],[quantity]]</f>
        <v>5095</v>
      </c>
      <c r="V2690">
        <v>10609</v>
      </c>
    </row>
    <row r="2691" spans="1:22" hidden="1" x14ac:dyDescent="0.3">
      <c r="A2691">
        <v>80659726</v>
      </c>
      <c r="B2691">
        <v>356787</v>
      </c>
      <c r="C2691">
        <v>855700</v>
      </c>
      <c r="D2691">
        <v>3006</v>
      </c>
      <c r="E2691">
        <v>6320</v>
      </c>
      <c r="F2691">
        <v>1</v>
      </c>
      <c r="G2691">
        <v>300.60000000000002</v>
      </c>
      <c r="H2691">
        <v>10</v>
      </c>
      <c r="I2691" s="15">
        <v>45053</v>
      </c>
      <c r="J2691" s="11">
        <v>45053</v>
      </c>
      <c r="K2691">
        <v>5</v>
      </c>
      <c r="L2691" t="s">
        <v>126</v>
      </c>
      <c r="M2691" t="s">
        <v>39</v>
      </c>
      <c r="N2691" t="s">
        <v>18</v>
      </c>
      <c r="O2691">
        <v>2705.4</v>
      </c>
      <c r="P2691" t="s">
        <v>21</v>
      </c>
      <c r="Q2691">
        <v>-3614.6</v>
      </c>
      <c r="R2691" s="16">
        <f>delivered_orders_table[[#This Row],[price]]*delivered_orders_table[[#This Row],[quantity]]</f>
        <v>3006</v>
      </c>
      <c r="V2691">
        <v>13176</v>
      </c>
    </row>
    <row r="2692" spans="1:22" hidden="1" x14ac:dyDescent="0.3">
      <c r="A2692">
        <v>84797762</v>
      </c>
      <c r="B2692">
        <v>356787</v>
      </c>
      <c r="C2692">
        <v>903950</v>
      </c>
      <c r="D2692">
        <v>13015</v>
      </c>
      <c r="E2692">
        <v>6320</v>
      </c>
      <c r="F2692">
        <v>1</v>
      </c>
      <c r="G2692">
        <v>0</v>
      </c>
      <c r="H2692">
        <v>0</v>
      </c>
      <c r="I2692" s="15">
        <v>45073</v>
      </c>
      <c r="J2692" s="11">
        <v>45073</v>
      </c>
      <c r="K2692">
        <v>3</v>
      </c>
      <c r="L2692" t="s">
        <v>307</v>
      </c>
      <c r="M2692" t="s">
        <v>39</v>
      </c>
      <c r="N2692" t="s">
        <v>15</v>
      </c>
      <c r="O2692">
        <v>13015</v>
      </c>
      <c r="P2692" t="s">
        <v>22</v>
      </c>
      <c r="Q2692">
        <v>6695</v>
      </c>
      <c r="R2692" s="16">
        <f>delivered_orders_table[[#This Row],[price]]*delivered_orders_table[[#This Row],[quantity]]</f>
        <v>13015</v>
      </c>
      <c r="V2692">
        <v>54588</v>
      </c>
    </row>
    <row r="2693" spans="1:22" hidden="1" x14ac:dyDescent="0.3">
      <c r="A2693">
        <v>86890296</v>
      </c>
      <c r="B2693">
        <v>356787</v>
      </c>
      <c r="C2693">
        <v>939389</v>
      </c>
      <c r="D2693">
        <v>12328</v>
      </c>
      <c r="E2693">
        <v>6320</v>
      </c>
      <c r="F2693">
        <v>2</v>
      </c>
      <c r="G2693">
        <v>0</v>
      </c>
      <c r="H2693">
        <v>0</v>
      </c>
      <c r="I2693" s="15">
        <v>45061</v>
      </c>
      <c r="J2693" s="11">
        <v>45061</v>
      </c>
      <c r="K2693">
        <v>2</v>
      </c>
      <c r="L2693" t="s">
        <v>136</v>
      </c>
      <c r="M2693" t="s">
        <v>39</v>
      </c>
      <c r="N2693" t="s">
        <v>15</v>
      </c>
      <c r="O2693">
        <v>24656</v>
      </c>
      <c r="P2693" t="s">
        <v>23</v>
      </c>
      <c r="Q2693">
        <v>12016</v>
      </c>
      <c r="R2693" s="16">
        <f>delivered_orders_table[[#This Row],[price]]*delivered_orders_table[[#This Row],[quantity]]</f>
        <v>24656</v>
      </c>
      <c r="V2693">
        <v>2739</v>
      </c>
    </row>
    <row r="2694" spans="1:22" hidden="1" x14ac:dyDescent="0.3">
      <c r="A2694">
        <v>53627409</v>
      </c>
      <c r="B2694">
        <v>356787</v>
      </c>
      <c r="C2694">
        <v>419162</v>
      </c>
      <c r="D2694">
        <v>7799</v>
      </c>
      <c r="E2694">
        <v>6320</v>
      </c>
      <c r="F2694">
        <v>1</v>
      </c>
      <c r="G2694">
        <v>389.95</v>
      </c>
      <c r="H2694">
        <v>5</v>
      </c>
      <c r="I2694" s="15">
        <v>45063</v>
      </c>
      <c r="J2694" s="11">
        <v>45063</v>
      </c>
      <c r="K2694">
        <v>2</v>
      </c>
      <c r="L2694" t="s">
        <v>183</v>
      </c>
      <c r="M2694" t="s">
        <v>39</v>
      </c>
      <c r="N2694" t="s">
        <v>15</v>
      </c>
      <c r="O2694">
        <v>7409.05</v>
      </c>
      <c r="P2694" t="s">
        <v>21</v>
      </c>
      <c r="Q2694">
        <v>1089.05</v>
      </c>
      <c r="R2694" s="16">
        <f>delivered_orders_table[[#This Row],[price]]*delivered_orders_table[[#This Row],[quantity]]</f>
        <v>7799</v>
      </c>
      <c r="V2694">
        <v>1918</v>
      </c>
    </row>
    <row r="2695" spans="1:22" hidden="1" x14ac:dyDescent="0.3">
      <c r="A2695">
        <v>16892773</v>
      </c>
      <c r="B2695">
        <v>356787</v>
      </c>
      <c r="C2695">
        <v>436540</v>
      </c>
      <c r="D2695">
        <v>575</v>
      </c>
      <c r="E2695">
        <v>6320</v>
      </c>
      <c r="F2695">
        <v>1</v>
      </c>
      <c r="G2695">
        <v>0</v>
      </c>
      <c r="H2695">
        <v>0</v>
      </c>
      <c r="I2695" s="15">
        <v>45059</v>
      </c>
      <c r="J2695" s="11">
        <v>45059</v>
      </c>
      <c r="K2695">
        <v>6</v>
      </c>
      <c r="L2695" t="s">
        <v>183</v>
      </c>
      <c r="M2695" t="s">
        <v>39</v>
      </c>
      <c r="N2695" t="s">
        <v>15</v>
      </c>
      <c r="O2695">
        <v>575</v>
      </c>
      <c r="P2695" t="s">
        <v>22</v>
      </c>
      <c r="Q2695">
        <v>-5745</v>
      </c>
      <c r="R2695" s="16">
        <f>delivered_orders_table[[#This Row],[price]]*delivered_orders_table[[#This Row],[quantity]]</f>
        <v>575</v>
      </c>
      <c r="V2695">
        <v>6006</v>
      </c>
    </row>
    <row r="2696" spans="1:22" hidden="1" x14ac:dyDescent="0.3">
      <c r="A2696">
        <v>81449442</v>
      </c>
      <c r="B2696">
        <v>356787</v>
      </c>
      <c r="C2696">
        <v>824145</v>
      </c>
      <c r="D2696">
        <v>8099</v>
      </c>
      <c r="E2696">
        <v>6320</v>
      </c>
      <c r="F2696">
        <v>1</v>
      </c>
      <c r="G2696">
        <v>0</v>
      </c>
      <c r="H2696">
        <v>0</v>
      </c>
      <c r="I2696" s="15">
        <v>45068</v>
      </c>
      <c r="J2696" s="11">
        <v>45068</v>
      </c>
      <c r="K2696">
        <v>5</v>
      </c>
      <c r="L2696" t="s">
        <v>315</v>
      </c>
      <c r="M2696" t="s">
        <v>39</v>
      </c>
      <c r="N2696" t="s">
        <v>16</v>
      </c>
      <c r="O2696">
        <v>8099</v>
      </c>
      <c r="P2696" t="s">
        <v>23</v>
      </c>
      <c r="Q2696">
        <v>1779</v>
      </c>
      <c r="R2696" s="16">
        <f>delivered_orders_table[[#This Row],[price]]*delivered_orders_table[[#This Row],[quantity]]</f>
        <v>8099</v>
      </c>
      <c r="V2696">
        <v>4713</v>
      </c>
    </row>
    <row r="2697" spans="1:22" hidden="1" x14ac:dyDescent="0.3">
      <c r="A2697">
        <v>98725654</v>
      </c>
      <c r="B2697">
        <v>356787</v>
      </c>
      <c r="C2697">
        <v>200301</v>
      </c>
      <c r="D2697">
        <v>9845</v>
      </c>
      <c r="E2697">
        <v>6320</v>
      </c>
      <c r="F2697">
        <v>3</v>
      </c>
      <c r="G2697">
        <v>2953.5</v>
      </c>
      <c r="H2697">
        <v>10</v>
      </c>
      <c r="I2697" s="15">
        <v>45057</v>
      </c>
      <c r="J2697" s="11">
        <v>45057</v>
      </c>
      <c r="K2697">
        <v>3</v>
      </c>
      <c r="L2697" t="s">
        <v>537</v>
      </c>
      <c r="M2697" t="s">
        <v>39</v>
      </c>
      <c r="N2697" t="s">
        <v>15</v>
      </c>
      <c r="O2697">
        <v>26581.5</v>
      </c>
      <c r="P2697" t="s">
        <v>21</v>
      </c>
      <c r="Q2697">
        <v>7621.5</v>
      </c>
      <c r="R2697" s="16">
        <f>delivered_orders_table[[#This Row],[price]]*delivered_orders_table[[#This Row],[quantity]]</f>
        <v>29535</v>
      </c>
      <c r="V2697">
        <v>18548</v>
      </c>
    </row>
    <row r="2698" spans="1:22" hidden="1" x14ac:dyDescent="0.3">
      <c r="A2698">
        <v>89212676</v>
      </c>
      <c r="B2698">
        <v>356787</v>
      </c>
      <c r="C2698">
        <v>530463</v>
      </c>
      <c r="D2698">
        <v>14717</v>
      </c>
      <c r="E2698">
        <v>6320</v>
      </c>
      <c r="F2698">
        <v>1</v>
      </c>
      <c r="G2698">
        <v>2943.4</v>
      </c>
      <c r="H2698">
        <v>20</v>
      </c>
      <c r="I2698" s="15">
        <v>45052</v>
      </c>
      <c r="J2698" s="11">
        <v>45052</v>
      </c>
      <c r="K2698">
        <v>2</v>
      </c>
      <c r="L2698" t="s">
        <v>492</v>
      </c>
      <c r="M2698" t="s">
        <v>39</v>
      </c>
      <c r="N2698" t="s">
        <v>15</v>
      </c>
      <c r="O2698">
        <v>11773.6</v>
      </c>
      <c r="P2698" t="s">
        <v>23</v>
      </c>
      <c r="Q2698">
        <v>5453.6</v>
      </c>
      <c r="R2698" s="16">
        <f>delivered_orders_table[[#This Row],[price]]*delivered_orders_table[[#This Row],[quantity]]</f>
        <v>14717</v>
      </c>
      <c r="V2698">
        <v>7206</v>
      </c>
    </row>
    <row r="2699" spans="1:22" hidden="1" x14ac:dyDescent="0.3">
      <c r="A2699">
        <v>17575790</v>
      </c>
      <c r="B2699">
        <v>334053</v>
      </c>
      <c r="C2699">
        <v>664531</v>
      </c>
      <c r="D2699">
        <v>1922</v>
      </c>
      <c r="E2699">
        <v>6716</v>
      </c>
      <c r="F2699">
        <v>1</v>
      </c>
      <c r="G2699">
        <v>0</v>
      </c>
      <c r="H2699">
        <v>0</v>
      </c>
      <c r="I2699" s="15">
        <v>45052</v>
      </c>
      <c r="J2699" s="11">
        <v>45052</v>
      </c>
      <c r="K2699">
        <v>7</v>
      </c>
      <c r="L2699" t="s">
        <v>266</v>
      </c>
      <c r="M2699" t="s">
        <v>39</v>
      </c>
      <c r="N2699" t="s">
        <v>15</v>
      </c>
      <c r="O2699">
        <v>1922</v>
      </c>
      <c r="P2699" t="s">
        <v>20</v>
      </c>
      <c r="Q2699">
        <v>-4794</v>
      </c>
      <c r="R2699" s="16">
        <f>delivered_orders_table[[#This Row],[price]]*delivered_orders_table[[#This Row],[quantity]]</f>
        <v>1922</v>
      </c>
      <c r="V2699">
        <v>25738</v>
      </c>
    </row>
    <row r="2700" spans="1:22" hidden="1" x14ac:dyDescent="0.3">
      <c r="A2700">
        <v>42866956</v>
      </c>
      <c r="B2700">
        <v>334053</v>
      </c>
      <c r="C2700">
        <v>711540</v>
      </c>
      <c r="D2700">
        <v>5375</v>
      </c>
      <c r="E2700">
        <v>6716</v>
      </c>
      <c r="F2700">
        <v>2</v>
      </c>
      <c r="G2700">
        <v>0</v>
      </c>
      <c r="H2700">
        <v>0</v>
      </c>
      <c r="I2700" s="15">
        <v>45070</v>
      </c>
      <c r="J2700" s="11">
        <v>45070</v>
      </c>
      <c r="K2700">
        <v>6</v>
      </c>
      <c r="L2700" t="s">
        <v>307</v>
      </c>
      <c r="M2700" t="s">
        <v>39</v>
      </c>
      <c r="N2700" t="s">
        <v>15</v>
      </c>
      <c r="O2700">
        <v>10750</v>
      </c>
      <c r="P2700" t="s">
        <v>21</v>
      </c>
      <c r="Q2700">
        <v>-2682</v>
      </c>
      <c r="R2700" s="16">
        <f>delivered_orders_table[[#This Row],[price]]*delivered_orders_table[[#This Row],[quantity]]</f>
        <v>10750</v>
      </c>
      <c r="V2700">
        <v>22782</v>
      </c>
    </row>
    <row r="2701" spans="1:22" hidden="1" x14ac:dyDescent="0.3">
      <c r="A2701">
        <v>47969333</v>
      </c>
      <c r="B2701">
        <v>334053</v>
      </c>
      <c r="C2701">
        <v>602995</v>
      </c>
      <c r="D2701">
        <v>16125</v>
      </c>
      <c r="E2701">
        <v>6716</v>
      </c>
      <c r="F2701">
        <v>1</v>
      </c>
      <c r="G2701">
        <v>0</v>
      </c>
      <c r="H2701">
        <v>0</v>
      </c>
      <c r="I2701" s="15">
        <v>45059</v>
      </c>
      <c r="J2701" s="11">
        <v>45059</v>
      </c>
      <c r="K2701">
        <v>2</v>
      </c>
      <c r="L2701" t="s">
        <v>432</v>
      </c>
      <c r="M2701" t="s">
        <v>39</v>
      </c>
      <c r="N2701" t="s">
        <v>15</v>
      </c>
      <c r="O2701">
        <v>16125</v>
      </c>
      <c r="P2701" t="s">
        <v>22</v>
      </c>
      <c r="Q2701">
        <v>9409</v>
      </c>
      <c r="R2701" s="16">
        <f>delivered_orders_table[[#This Row],[price]]*delivered_orders_table[[#This Row],[quantity]]</f>
        <v>16125</v>
      </c>
      <c r="V2701">
        <v>2464</v>
      </c>
    </row>
    <row r="2702" spans="1:22" hidden="1" x14ac:dyDescent="0.3">
      <c r="A2702">
        <v>78765957</v>
      </c>
      <c r="B2702">
        <v>334053</v>
      </c>
      <c r="C2702">
        <v>292296</v>
      </c>
      <c r="D2702">
        <v>11224</v>
      </c>
      <c r="E2702">
        <v>6716</v>
      </c>
      <c r="F2702">
        <v>1</v>
      </c>
      <c r="G2702">
        <v>1683.6</v>
      </c>
      <c r="H2702">
        <v>15</v>
      </c>
      <c r="I2702" s="15">
        <v>45052</v>
      </c>
      <c r="J2702" s="11">
        <v>45052</v>
      </c>
      <c r="K2702">
        <v>7</v>
      </c>
      <c r="L2702" t="s">
        <v>266</v>
      </c>
      <c r="M2702" t="s">
        <v>39</v>
      </c>
      <c r="N2702" t="s">
        <v>15</v>
      </c>
      <c r="O2702">
        <v>9540.4</v>
      </c>
      <c r="P2702" t="s">
        <v>23</v>
      </c>
      <c r="Q2702">
        <v>2824.4</v>
      </c>
      <c r="R2702" s="16">
        <f>delivered_orders_table[[#This Row],[price]]*delivered_orders_table[[#This Row],[quantity]]</f>
        <v>11224</v>
      </c>
      <c r="V2702">
        <v>12346</v>
      </c>
    </row>
    <row r="2703" spans="1:22" hidden="1" x14ac:dyDescent="0.3">
      <c r="A2703">
        <v>70867592</v>
      </c>
      <c r="B2703">
        <v>334053</v>
      </c>
      <c r="C2703">
        <v>671923</v>
      </c>
      <c r="D2703">
        <v>7576</v>
      </c>
      <c r="E2703">
        <v>6716</v>
      </c>
      <c r="F2703">
        <v>4</v>
      </c>
      <c r="G2703">
        <v>0</v>
      </c>
      <c r="H2703">
        <v>0</v>
      </c>
      <c r="I2703" s="15">
        <v>45048</v>
      </c>
      <c r="J2703" s="11">
        <v>45048</v>
      </c>
      <c r="K2703">
        <v>4</v>
      </c>
      <c r="L2703" t="s">
        <v>395</v>
      </c>
      <c r="M2703" t="s">
        <v>39</v>
      </c>
      <c r="N2703" t="s">
        <v>18</v>
      </c>
      <c r="O2703">
        <v>30304</v>
      </c>
      <c r="P2703" t="s">
        <v>22</v>
      </c>
      <c r="Q2703">
        <v>3440</v>
      </c>
      <c r="R2703" s="16">
        <f>delivered_orders_table[[#This Row],[price]]*delivered_orders_table[[#This Row],[quantity]]</f>
        <v>30304</v>
      </c>
      <c r="V2703">
        <v>30584</v>
      </c>
    </row>
    <row r="2704" spans="1:22" hidden="1" x14ac:dyDescent="0.3">
      <c r="A2704">
        <v>29413516</v>
      </c>
      <c r="B2704">
        <v>334053</v>
      </c>
      <c r="C2704">
        <v>741760</v>
      </c>
      <c r="D2704">
        <v>4865</v>
      </c>
      <c r="E2704">
        <v>6716</v>
      </c>
      <c r="F2704">
        <v>1</v>
      </c>
      <c r="G2704">
        <v>0</v>
      </c>
      <c r="H2704">
        <v>0</v>
      </c>
      <c r="I2704" s="15">
        <v>45045</v>
      </c>
      <c r="J2704" s="11">
        <v>45045</v>
      </c>
      <c r="K2704">
        <v>2</v>
      </c>
      <c r="L2704" t="s">
        <v>99</v>
      </c>
      <c r="M2704" t="s">
        <v>39</v>
      </c>
      <c r="N2704" t="s">
        <v>16</v>
      </c>
      <c r="O2704">
        <v>4865</v>
      </c>
      <c r="P2704" t="s">
        <v>21</v>
      </c>
      <c r="Q2704">
        <v>-1851</v>
      </c>
      <c r="R2704" s="16">
        <f>delivered_orders_table[[#This Row],[price]]*delivered_orders_table[[#This Row],[quantity]]</f>
        <v>4865</v>
      </c>
      <c r="V2704">
        <v>74760</v>
      </c>
    </row>
    <row r="2705" spans="1:22" hidden="1" x14ac:dyDescent="0.3">
      <c r="A2705">
        <v>33513701</v>
      </c>
      <c r="B2705">
        <v>334053</v>
      </c>
      <c r="C2705">
        <v>572787</v>
      </c>
      <c r="D2705">
        <v>12065</v>
      </c>
      <c r="E2705">
        <v>6716</v>
      </c>
      <c r="F2705">
        <v>3</v>
      </c>
      <c r="G2705">
        <v>0</v>
      </c>
      <c r="H2705">
        <v>0</v>
      </c>
      <c r="I2705" s="15">
        <v>45043</v>
      </c>
      <c r="J2705" s="11">
        <v>45043</v>
      </c>
      <c r="K2705">
        <v>4</v>
      </c>
      <c r="L2705" t="s">
        <v>99</v>
      </c>
      <c r="M2705" t="s">
        <v>39</v>
      </c>
      <c r="N2705" t="s">
        <v>18</v>
      </c>
      <c r="O2705">
        <v>36195</v>
      </c>
      <c r="P2705" t="s">
        <v>20</v>
      </c>
      <c r="Q2705">
        <v>16047</v>
      </c>
      <c r="R2705" s="16">
        <f>delivered_orders_table[[#This Row],[price]]*delivered_orders_table[[#This Row],[quantity]]</f>
        <v>36195</v>
      </c>
      <c r="V2705">
        <v>12420</v>
      </c>
    </row>
    <row r="2706" spans="1:22" hidden="1" x14ac:dyDescent="0.3">
      <c r="A2706">
        <v>42560305</v>
      </c>
      <c r="B2706">
        <v>246316</v>
      </c>
      <c r="C2706">
        <v>432665</v>
      </c>
      <c r="D2706">
        <v>1566</v>
      </c>
      <c r="E2706">
        <v>13689</v>
      </c>
      <c r="F2706">
        <v>1</v>
      </c>
      <c r="G2706">
        <v>0</v>
      </c>
      <c r="H2706">
        <v>0</v>
      </c>
      <c r="I2706" s="15">
        <v>45070</v>
      </c>
      <c r="J2706" s="11">
        <v>45070</v>
      </c>
      <c r="K2706">
        <v>5</v>
      </c>
      <c r="L2706" t="s">
        <v>144</v>
      </c>
      <c r="M2706" t="s">
        <v>39</v>
      </c>
      <c r="N2706" t="s">
        <v>17</v>
      </c>
      <c r="O2706">
        <v>1566</v>
      </c>
      <c r="P2706" t="s">
        <v>20</v>
      </c>
      <c r="Q2706">
        <v>-12123</v>
      </c>
      <c r="R2706" s="16">
        <f>delivered_orders_table[[#This Row],[price]]*delivered_orders_table[[#This Row],[quantity]]</f>
        <v>1566</v>
      </c>
      <c r="V2706">
        <v>2400</v>
      </c>
    </row>
    <row r="2707" spans="1:22" hidden="1" x14ac:dyDescent="0.3">
      <c r="A2707">
        <v>28424464</v>
      </c>
      <c r="B2707">
        <v>246316</v>
      </c>
      <c r="C2707">
        <v>366316</v>
      </c>
      <c r="D2707">
        <v>18736</v>
      </c>
      <c r="E2707">
        <v>13689</v>
      </c>
      <c r="F2707">
        <v>1</v>
      </c>
      <c r="G2707">
        <v>936.8</v>
      </c>
      <c r="H2707">
        <v>5</v>
      </c>
      <c r="I2707" s="15">
        <v>45046</v>
      </c>
      <c r="J2707" s="11">
        <v>45046</v>
      </c>
      <c r="K2707">
        <v>1</v>
      </c>
      <c r="L2707" t="s">
        <v>99</v>
      </c>
      <c r="M2707" t="s">
        <v>39</v>
      </c>
      <c r="N2707" t="s">
        <v>15</v>
      </c>
      <c r="O2707">
        <v>17799.2</v>
      </c>
      <c r="P2707" t="s">
        <v>20</v>
      </c>
      <c r="Q2707">
        <v>4110.2</v>
      </c>
      <c r="R2707" s="16">
        <f>delivered_orders_table[[#This Row],[price]]*delivered_orders_table[[#This Row],[quantity]]</f>
        <v>18736</v>
      </c>
      <c r="V2707">
        <v>5543</v>
      </c>
    </row>
    <row r="2708" spans="1:22" hidden="1" x14ac:dyDescent="0.3">
      <c r="A2708">
        <v>86790955</v>
      </c>
      <c r="B2708">
        <v>246316</v>
      </c>
      <c r="C2708">
        <v>261132</v>
      </c>
      <c r="D2708">
        <v>6261</v>
      </c>
      <c r="E2708">
        <v>13689</v>
      </c>
      <c r="F2708">
        <v>2</v>
      </c>
      <c r="G2708">
        <v>1878.3</v>
      </c>
      <c r="H2708">
        <v>15</v>
      </c>
      <c r="I2708" s="15">
        <v>45069</v>
      </c>
      <c r="J2708" s="11">
        <v>45069</v>
      </c>
      <c r="K2708">
        <v>6</v>
      </c>
      <c r="L2708" t="s">
        <v>144</v>
      </c>
      <c r="M2708" t="s">
        <v>39</v>
      </c>
      <c r="N2708" t="s">
        <v>18</v>
      </c>
      <c r="O2708">
        <v>10643.7</v>
      </c>
      <c r="P2708" t="s">
        <v>22</v>
      </c>
      <c r="Q2708">
        <v>-16734.3</v>
      </c>
      <c r="R2708" s="16">
        <f>delivered_orders_table[[#This Row],[price]]*delivered_orders_table[[#This Row],[quantity]]</f>
        <v>12522</v>
      </c>
      <c r="V2708">
        <v>27680</v>
      </c>
    </row>
    <row r="2709" spans="1:22" hidden="1" x14ac:dyDescent="0.3">
      <c r="A2709">
        <v>55439043</v>
      </c>
      <c r="B2709">
        <v>246316</v>
      </c>
      <c r="C2709">
        <v>634098</v>
      </c>
      <c r="D2709">
        <v>3242</v>
      </c>
      <c r="E2709">
        <v>13689</v>
      </c>
      <c r="F2709">
        <v>2</v>
      </c>
      <c r="G2709">
        <v>0</v>
      </c>
      <c r="H2709">
        <v>0</v>
      </c>
      <c r="I2709" s="15">
        <v>45056</v>
      </c>
      <c r="J2709" s="11">
        <v>45056</v>
      </c>
      <c r="K2709">
        <v>3</v>
      </c>
      <c r="L2709" t="s">
        <v>266</v>
      </c>
      <c r="M2709" t="s">
        <v>39</v>
      </c>
      <c r="N2709" t="s">
        <v>15</v>
      </c>
      <c r="O2709">
        <v>6484</v>
      </c>
      <c r="P2709" t="s">
        <v>23</v>
      </c>
      <c r="Q2709">
        <v>-20894</v>
      </c>
      <c r="R2709" s="16">
        <f>delivered_orders_table[[#This Row],[price]]*delivered_orders_table[[#This Row],[quantity]]</f>
        <v>6484</v>
      </c>
      <c r="V2709">
        <v>10236</v>
      </c>
    </row>
    <row r="2710" spans="1:22" hidden="1" x14ac:dyDescent="0.3">
      <c r="A2710">
        <v>92518345</v>
      </c>
      <c r="B2710">
        <v>246316</v>
      </c>
      <c r="C2710">
        <v>843852</v>
      </c>
      <c r="D2710">
        <v>5232</v>
      </c>
      <c r="E2710">
        <v>13689</v>
      </c>
      <c r="F2710">
        <v>1</v>
      </c>
      <c r="G2710">
        <v>0</v>
      </c>
      <c r="H2710">
        <v>0</v>
      </c>
      <c r="I2710" s="15">
        <v>45047</v>
      </c>
      <c r="J2710" s="11">
        <v>45047</v>
      </c>
      <c r="K2710">
        <v>2</v>
      </c>
      <c r="L2710" t="s">
        <v>157</v>
      </c>
      <c r="M2710" t="s">
        <v>39</v>
      </c>
      <c r="N2710" t="s">
        <v>152</v>
      </c>
      <c r="O2710">
        <v>5232</v>
      </c>
      <c r="P2710" t="s">
        <v>22</v>
      </c>
      <c r="Q2710">
        <v>-8457</v>
      </c>
      <c r="R2710" s="16">
        <f>delivered_orders_table[[#This Row],[price]]*delivered_orders_table[[#This Row],[quantity]]</f>
        <v>5232</v>
      </c>
      <c r="V2710">
        <v>13064</v>
      </c>
    </row>
    <row r="2711" spans="1:22" hidden="1" x14ac:dyDescent="0.3">
      <c r="A2711">
        <v>99300492</v>
      </c>
      <c r="B2711">
        <v>246316</v>
      </c>
      <c r="C2711">
        <v>723238</v>
      </c>
      <c r="D2711">
        <v>16820</v>
      </c>
      <c r="E2711">
        <v>13689</v>
      </c>
      <c r="F2711">
        <v>2</v>
      </c>
      <c r="G2711">
        <v>0</v>
      </c>
      <c r="H2711">
        <v>0</v>
      </c>
      <c r="I2711" s="15">
        <v>45059</v>
      </c>
      <c r="J2711" s="11">
        <v>45059</v>
      </c>
      <c r="K2711">
        <v>3</v>
      </c>
      <c r="L2711" t="s">
        <v>302</v>
      </c>
      <c r="M2711" t="s">
        <v>39</v>
      </c>
      <c r="N2711" t="s">
        <v>17</v>
      </c>
      <c r="O2711">
        <v>33640</v>
      </c>
      <c r="P2711" t="s">
        <v>21</v>
      </c>
      <c r="Q2711">
        <v>6262</v>
      </c>
      <c r="R2711" s="16">
        <f>delivered_orders_table[[#This Row],[price]]*delivered_orders_table[[#This Row],[quantity]]</f>
        <v>33640</v>
      </c>
      <c r="V2711">
        <v>17720</v>
      </c>
    </row>
    <row r="2712" spans="1:22" hidden="1" x14ac:dyDescent="0.3">
      <c r="A2712">
        <v>13176186</v>
      </c>
      <c r="B2712">
        <v>246316</v>
      </c>
      <c r="C2712">
        <v>409385</v>
      </c>
      <c r="D2712">
        <v>11039</v>
      </c>
      <c r="E2712">
        <v>13689</v>
      </c>
      <c r="F2712">
        <v>1</v>
      </c>
      <c r="G2712">
        <v>1655.85</v>
      </c>
      <c r="H2712">
        <v>15</v>
      </c>
      <c r="I2712" s="15">
        <v>45066</v>
      </c>
      <c r="J2712" s="11">
        <v>45066</v>
      </c>
      <c r="K2712">
        <v>2</v>
      </c>
      <c r="L2712" t="s">
        <v>118</v>
      </c>
      <c r="M2712" t="s">
        <v>39</v>
      </c>
      <c r="N2712" t="s">
        <v>18</v>
      </c>
      <c r="O2712">
        <v>9383.15</v>
      </c>
      <c r="P2712" t="s">
        <v>23</v>
      </c>
      <c r="Q2712">
        <v>-4305.8500000000004</v>
      </c>
      <c r="R2712" s="16">
        <f>delivered_orders_table[[#This Row],[price]]*delivered_orders_table[[#This Row],[quantity]]</f>
        <v>11039</v>
      </c>
      <c r="V2712">
        <v>7808</v>
      </c>
    </row>
    <row r="2713" spans="1:22" hidden="1" x14ac:dyDescent="0.3">
      <c r="A2713">
        <v>48983895</v>
      </c>
      <c r="B2713">
        <v>872246</v>
      </c>
      <c r="C2713">
        <v>594609</v>
      </c>
      <c r="D2713">
        <v>5939</v>
      </c>
      <c r="E2713">
        <v>8679</v>
      </c>
      <c r="F2713">
        <v>1</v>
      </c>
      <c r="G2713">
        <v>0</v>
      </c>
      <c r="H2713">
        <v>0</v>
      </c>
      <c r="I2713" s="15">
        <v>45061</v>
      </c>
      <c r="J2713" s="11">
        <v>45061</v>
      </c>
      <c r="K2713">
        <v>1</v>
      </c>
      <c r="L2713" t="s">
        <v>302</v>
      </c>
      <c r="M2713" t="s">
        <v>39</v>
      </c>
      <c r="N2713" t="s">
        <v>17</v>
      </c>
      <c r="O2713">
        <v>5939</v>
      </c>
      <c r="P2713" t="s">
        <v>22</v>
      </c>
      <c r="Q2713">
        <v>-2740</v>
      </c>
      <c r="R2713" s="16">
        <f>delivered_orders_table[[#This Row],[price]]*delivered_orders_table[[#This Row],[quantity]]</f>
        <v>5939</v>
      </c>
      <c r="V2713">
        <v>27694</v>
      </c>
    </row>
    <row r="2714" spans="1:22" hidden="1" x14ac:dyDescent="0.3">
      <c r="A2714">
        <v>95590648</v>
      </c>
      <c r="B2714">
        <v>872246</v>
      </c>
      <c r="C2714">
        <v>591979</v>
      </c>
      <c r="D2714">
        <v>9631</v>
      </c>
      <c r="E2714">
        <v>8679</v>
      </c>
      <c r="F2714">
        <v>2</v>
      </c>
      <c r="G2714">
        <v>963.1</v>
      </c>
      <c r="H2714">
        <v>5</v>
      </c>
      <c r="I2714" s="15">
        <v>45045</v>
      </c>
      <c r="J2714" s="11">
        <v>45045</v>
      </c>
      <c r="K2714">
        <v>3</v>
      </c>
      <c r="L2714" t="s">
        <v>82</v>
      </c>
      <c r="M2714" t="s">
        <v>39</v>
      </c>
      <c r="N2714" t="s">
        <v>17</v>
      </c>
      <c r="O2714">
        <v>18298.900000000001</v>
      </c>
      <c r="P2714" t="s">
        <v>21</v>
      </c>
      <c r="Q2714">
        <v>940.9</v>
      </c>
      <c r="R2714" s="16">
        <f>delivered_orders_table[[#This Row],[price]]*delivered_orders_table[[#This Row],[quantity]]</f>
        <v>19262</v>
      </c>
      <c r="V2714">
        <v>8190</v>
      </c>
    </row>
    <row r="2715" spans="1:22" hidden="1" x14ac:dyDescent="0.3">
      <c r="A2715">
        <v>33500064</v>
      </c>
      <c r="B2715">
        <v>872246</v>
      </c>
      <c r="C2715">
        <v>723238</v>
      </c>
      <c r="D2715">
        <v>14768</v>
      </c>
      <c r="E2715">
        <v>8679</v>
      </c>
      <c r="F2715">
        <v>1</v>
      </c>
      <c r="G2715">
        <v>0</v>
      </c>
      <c r="H2715">
        <v>0</v>
      </c>
      <c r="I2715" s="15">
        <v>45051</v>
      </c>
      <c r="J2715" s="11">
        <v>45051</v>
      </c>
      <c r="K2715">
        <v>4</v>
      </c>
      <c r="L2715" t="s">
        <v>265</v>
      </c>
      <c r="M2715" t="s">
        <v>39</v>
      </c>
      <c r="N2715" t="s">
        <v>15</v>
      </c>
      <c r="O2715">
        <v>14768</v>
      </c>
      <c r="P2715" t="s">
        <v>21</v>
      </c>
      <c r="Q2715">
        <v>6089</v>
      </c>
      <c r="R2715" s="16">
        <f>delivered_orders_table[[#This Row],[price]]*delivered_orders_table[[#This Row],[quantity]]</f>
        <v>14768</v>
      </c>
      <c r="V2715">
        <v>10938</v>
      </c>
    </row>
    <row r="2716" spans="1:22" hidden="1" x14ac:dyDescent="0.3">
      <c r="A2716">
        <v>95268296</v>
      </c>
      <c r="B2716">
        <v>872246</v>
      </c>
      <c r="C2716">
        <v>799198</v>
      </c>
      <c r="D2716">
        <v>658</v>
      </c>
      <c r="E2716">
        <v>8679</v>
      </c>
      <c r="F2716">
        <v>2</v>
      </c>
      <c r="G2716">
        <v>65.8</v>
      </c>
      <c r="H2716">
        <v>5</v>
      </c>
      <c r="I2716" s="15">
        <v>45049</v>
      </c>
      <c r="J2716" s="11">
        <v>45049</v>
      </c>
      <c r="K2716">
        <v>5</v>
      </c>
      <c r="L2716" t="s">
        <v>492</v>
      </c>
      <c r="M2716" t="s">
        <v>39</v>
      </c>
      <c r="N2716" t="s">
        <v>15</v>
      </c>
      <c r="O2716">
        <v>1250.2</v>
      </c>
      <c r="P2716" t="s">
        <v>20</v>
      </c>
      <c r="Q2716">
        <v>-16107.8</v>
      </c>
      <c r="R2716" s="16">
        <f>delivered_orders_table[[#This Row],[price]]*delivered_orders_table[[#This Row],[quantity]]</f>
        <v>1316</v>
      </c>
      <c r="V2716">
        <v>5878</v>
      </c>
    </row>
    <row r="2717" spans="1:22" hidden="1" x14ac:dyDescent="0.3">
      <c r="A2717">
        <v>24883373</v>
      </c>
      <c r="B2717">
        <v>872246</v>
      </c>
      <c r="C2717">
        <v>691534</v>
      </c>
      <c r="D2717">
        <v>3663</v>
      </c>
      <c r="E2717">
        <v>8679</v>
      </c>
      <c r="F2717">
        <v>1</v>
      </c>
      <c r="G2717">
        <v>183.15</v>
      </c>
      <c r="H2717">
        <v>5</v>
      </c>
      <c r="I2717" s="15">
        <v>45069</v>
      </c>
      <c r="J2717" s="11">
        <v>45069</v>
      </c>
      <c r="K2717">
        <v>5</v>
      </c>
      <c r="L2717" t="s">
        <v>65</v>
      </c>
      <c r="M2717" t="s">
        <v>39</v>
      </c>
      <c r="N2717" t="s">
        <v>15</v>
      </c>
      <c r="O2717">
        <v>3479.85</v>
      </c>
      <c r="P2717" t="s">
        <v>20</v>
      </c>
      <c r="Q2717">
        <v>-5199.1499999999996</v>
      </c>
      <c r="R2717" s="16">
        <f>delivered_orders_table[[#This Row],[price]]*delivered_orders_table[[#This Row],[quantity]]</f>
        <v>3663</v>
      </c>
      <c r="V2717">
        <v>11498</v>
      </c>
    </row>
    <row r="2718" spans="1:22" hidden="1" x14ac:dyDescent="0.3">
      <c r="A2718">
        <v>70465583</v>
      </c>
      <c r="B2718">
        <v>872246</v>
      </c>
      <c r="C2718">
        <v>616760</v>
      </c>
      <c r="D2718">
        <v>4343</v>
      </c>
      <c r="E2718">
        <v>8679</v>
      </c>
      <c r="F2718">
        <v>2</v>
      </c>
      <c r="G2718">
        <v>434.3</v>
      </c>
      <c r="H2718">
        <v>5</v>
      </c>
      <c r="I2718" s="15">
        <v>45068</v>
      </c>
      <c r="J2718" s="11">
        <v>45068</v>
      </c>
      <c r="K2718">
        <v>7</v>
      </c>
      <c r="L2718" t="s">
        <v>144</v>
      </c>
      <c r="M2718" t="s">
        <v>39</v>
      </c>
      <c r="N2718" t="s">
        <v>15</v>
      </c>
      <c r="O2718">
        <v>8251.7000000000007</v>
      </c>
      <c r="P2718" t="s">
        <v>22</v>
      </c>
      <c r="Q2718">
        <v>-9106.2999999999993</v>
      </c>
      <c r="R2718" s="16">
        <f>delivered_orders_table[[#This Row],[price]]*delivered_orders_table[[#This Row],[quantity]]</f>
        <v>8686</v>
      </c>
      <c r="V2718">
        <v>11166</v>
      </c>
    </row>
    <row r="2719" spans="1:22" hidden="1" x14ac:dyDescent="0.3">
      <c r="A2719">
        <v>71780854</v>
      </c>
      <c r="B2719">
        <v>872246</v>
      </c>
      <c r="C2719">
        <v>856190</v>
      </c>
      <c r="D2719">
        <v>3826</v>
      </c>
      <c r="E2719">
        <v>8679</v>
      </c>
      <c r="F2719">
        <v>2</v>
      </c>
      <c r="G2719">
        <v>0</v>
      </c>
      <c r="H2719">
        <v>0</v>
      </c>
      <c r="I2719" s="15">
        <v>45064</v>
      </c>
      <c r="J2719" s="11">
        <v>45064</v>
      </c>
      <c r="K2719">
        <v>5</v>
      </c>
      <c r="L2719" t="s">
        <v>340</v>
      </c>
      <c r="M2719" t="s">
        <v>39</v>
      </c>
      <c r="N2719" t="s">
        <v>15</v>
      </c>
      <c r="O2719">
        <v>7652</v>
      </c>
      <c r="P2719" t="s">
        <v>23</v>
      </c>
      <c r="Q2719">
        <v>-9706</v>
      </c>
      <c r="R2719" s="16">
        <f>delivered_orders_table[[#This Row],[price]]*delivered_orders_table[[#This Row],[quantity]]</f>
        <v>7652</v>
      </c>
      <c r="V2719">
        <v>13667</v>
      </c>
    </row>
    <row r="2720" spans="1:22" hidden="1" x14ac:dyDescent="0.3">
      <c r="A2720">
        <v>83905989</v>
      </c>
      <c r="B2720">
        <v>207473</v>
      </c>
      <c r="C2720">
        <v>577496</v>
      </c>
      <c r="D2720">
        <v>14270</v>
      </c>
      <c r="E2720">
        <v>7043</v>
      </c>
      <c r="F2720">
        <v>1</v>
      </c>
      <c r="G2720">
        <v>0</v>
      </c>
      <c r="H2720">
        <v>0</v>
      </c>
      <c r="I2720" s="15">
        <v>45051</v>
      </c>
      <c r="J2720" s="11">
        <v>45051</v>
      </c>
      <c r="K2720">
        <v>7</v>
      </c>
      <c r="L2720" t="s">
        <v>126</v>
      </c>
      <c r="M2720" t="s">
        <v>39</v>
      </c>
      <c r="N2720" t="s">
        <v>15</v>
      </c>
      <c r="O2720">
        <v>14270</v>
      </c>
      <c r="P2720" t="s">
        <v>21</v>
      </c>
      <c r="Q2720">
        <v>7227</v>
      </c>
      <c r="R2720" s="16">
        <f>delivered_orders_table[[#This Row],[price]]*delivered_orders_table[[#This Row],[quantity]]</f>
        <v>14270</v>
      </c>
      <c r="V2720">
        <v>20752</v>
      </c>
    </row>
    <row r="2721" spans="1:22" hidden="1" x14ac:dyDescent="0.3">
      <c r="A2721">
        <v>64953237</v>
      </c>
      <c r="B2721">
        <v>207473</v>
      </c>
      <c r="C2721">
        <v>931663</v>
      </c>
      <c r="D2721">
        <v>13886</v>
      </c>
      <c r="E2721">
        <v>7043</v>
      </c>
      <c r="F2721">
        <v>1</v>
      </c>
      <c r="G2721">
        <v>1388.6</v>
      </c>
      <c r="H2721">
        <v>10</v>
      </c>
      <c r="I2721" s="15">
        <v>45051</v>
      </c>
      <c r="J2721" s="11">
        <v>45051</v>
      </c>
      <c r="K2721">
        <v>2</v>
      </c>
      <c r="L2721" t="s">
        <v>158</v>
      </c>
      <c r="M2721" t="s">
        <v>39</v>
      </c>
      <c r="N2721" t="s">
        <v>15</v>
      </c>
      <c r="O2721">
        <v>12497.4</v>
      </c>
      <c r="P2721" t="s">
        <v>22</v>
      </c>
      <c r="Q2721">
        <v>5454.4</v>
      </c>
      <c r="R2721" s="16">
        <f>delivered_orders_table[[#This Row],[price]]*delivered_orders_table[[#This Row],[quantity]]</f>
        <v>13886</v>
      </c>
      <c r="V2721">
        <v>7501</v>
      </c>
    </row>
    <row r="2722" spans="1:22" hidden="1" x14ac:dyDescent="0.3">
      <c r="A2722">
        <v>72104107</v>
      </c>
      <c r="B2722">
        <v>207473</v>
      </c>
      <c r="C2722">
        <v>312255</v>
      </c>
      <c r="D2722">
        <v>16765</v>
      </c>
      <c r="E2722">
        <v>7043</v>
      </c>
      <c r="F2722">
        <v>2</v>
      </c>
      <c r="G2722">
        <v>1676.5</v>
      </c>
      <c r="H2722">
        <v>5</v>
      </c>
      <c r="I2722" s="15">
        <v>45050</v>
      </c>
      <c r="J2722" s="11">
        <v>45050</v>
      </c>
      <c r="K2722">
        <v>1</v>
      </c>
      <c r="L2722" t="s">
        <v>83</v>
      </c>
      <c r="M2722" t="s">
        <v>39</v>
      </c>
      <c r="N2722" t="s">
        <v>17</v>
      </c>
      <c r="O2722">
        <v>31853.5</v>
      </c>
      <c r="P2722" t="s">
        <v>22</v>
      </c>
      <c r="Q2722">
        <v>17767.5</v>
      </c>
      <c r="R2722" s="16">
        <f>delivered_orders_table[[#This Row],[price]]*delivered_orders_table[[#This Row],[quantity]]</f>
        <v>33530</v>
      </c>
      <c r="V2722">
        <v>28046</v>
      </c>
    </row>
    <row r="2723" spans="1:22" hidden="1" x14ac:dyDescent="0.3">
      <c r="A2723">
        <v>22960658</v>
      </c>
      <c r="B2723">
        <v>207473</v>
      </c>
      <c r="C2723">
        <v>518083</v>
      </c>
      <c r="D2723">
        <v>3273</v>
      </c>
      <c r="E2723">
        <v>7043</v>
      </c>
      <c r="F2723">
        <v>1</v>
      </c>
      <c r="G2723">
        <v>0</v>
      </c>
      <c r="H2723">
        <v>0</v>
      </c>
      <c r="I2723" s="15">
        <v>45049</v>
      </c>
      <c r="J2723" s="11">
        <v>45049</v>
      </c>
      <c r="K2723">
        <v>6</v>
      </c>
      <c r="L2723" t="s">
        <v>265</v>
      </c>
      <c r="M2723" t="s">
        <v>39</v>
      </c>
      <c r="N2723" t="s">
        <v>17</v>
      </c>
      <c r="O2723">
        <v>3273</v>
      </c>
      <c r="P2723" t="s">
        <v>22</v>
      </c>
      <c r="Q2723">
        <v>-3770</v>
      </c>
      <c r="R2723" s="16">
        <f>delivered_orders_table[[#This Row],[price]]*delivered_orders_table[[#This Row],[quantity]]</f>
        <v>3273</v>
      </c>
      <c r="V2723">
        <v>23888</v>
      </c>
    </row>
    <row r="2724" spans="1:22" hidden="1" x14ac:dyDescent="0.3">
      <c r="A2724">
        <v>75802771</v>
      </c>
      <c r="B2724">
        <v>207473</v>
      </c>
      <c r="C2724">
        <v>337654</v>
      </c>
      <c r="D2724">
        <v>3338</v>
      </c>
      <c r="E2724">
        <v>7043</v>
      </c>
      <c r="F2724">
        <v>2</v>
      </c>
      <c r="G2724">
        <v>0</v>
      </c>
      <c r="H2724">
        <v>0</v>
      </c>
      <c r="I2724" s="15">
        <v>45058</v>
      </c>
      <c r="J2724" s="11">
        <v>45058</v>
      </c>
      <c r="K2724">
        <v>6</v>
      </c>
      <c r="L2724" t="s">
        <v>117</v>
      </c>
      <c r="M2724" t="s">
        <v>39</v>
      </c>
      <c r="N2724" t="s">
        <v>17</v>
      </c>
      <c r="O2724">
        <v>6676</v>
      </c>
      <c r="P2724" t="s">
        <v>21</v>
      </c>
      <c r="Q2724">
        <v>-7410</v>
      </c>
      <c r="R2724" s="16">
        <f>delivered_orders_table[[#This Row],[price]]*delivered_orders_table[[#This Row],[quantity]]</f>
        <v>6676</v>
      </c>
      <c r="V2724">
        <v>7554</v>
      </c>
    </row>
    <row r="2725" spans="1:22" hidden="1" x14ac:dyDescent="0.3">
      <c r="A2725">
        <v>50851122</v>
      </c>
      <c r="B2725">
        <v>207473</v>
      </c>
      <c r="C2725">
        <v>453814</v>
      </c>
      <c r="D2725">
        <v>17256</v>
      </c>
      <c r="E2725">
        <v>7043</v>
      </c>
      <c r="F2725">
        <v>4</v>
      </c>
      <c r="G2725">
        <v>3451.2</v>
      </c>
      <c r="H2725">
        <v>5</v>
      </c>
      <c r="I2725" s="15">
        <v>45068</v>
      </c>
      <c r="J2725" s="11">
        <v>45068</v>
      </c>
      <c r="K2725">
        <v>6</v>
      </c>
      <c r="L2725" t="s">
        <v>65</v>
      </c>
      <c r="M2725" t="s">
        <v>39</v>
      </c>
      <c r="N2725" t="s">
        <v>15</v>
      </c>
      <c r="O2725">
        <v>65572.800000000003</v>
      </c>
      <c r="P2725" t="s">
        <v>23</v>
      </c>
      <c r="Q2725">
        <v>37400.800000000003</v>
      </c>
      <c r="R2725" s="16">
        <f>delivered_orders_table[[#This Row],[price]]*delivered_orders_table[[#This Row],[quantity]]</f>
        <v>69024</v>
      </c>
      <c r="V2725">
        <v>22788</v>
      </c>
    </row>
    <row r="2726" spans="1:22" hidden="1" x14ac:dyDescent="0.3">
      <c r="A2726">
        <v>12944682</v>
      </c>
      <c r="B2726">
        <v>207473</v>
      </c>
      <c r="C2726">
        <v>235241</v>
      </c>
      <c r="D2726">
        <v>11737</v>
      </c>
      <c r="E2726">
        <v>7043</v>
      </c>
      <c r="F2726">
        <v>2</v>
      </c>
      <c r="G2726">
        <v>0</v>
      </c>
      <c r="H2726">
        <v>0</v>
      </c>
      <c r="I2726" s="15">
        <v>45045</v>
      </c>
      <c r="J2726" s="11">
        <v>45045</v>
      </c>
      <c r="K2726">
        <v>4</v>
      </c>
      <c r="L2726" t="s">
        <v>157</v>
      </c>
      <c r="M2726" t="s">
        <v>39</v>
      </c>
      <c r="N2726" t="s">
        <v>17</v>
      </c>
      <c r="O2726">
        <v>23474</v>
      </c>
      <c r="P2726" t="s">
        <v>22</v>
      </c>
      <c r="Q2726">
        <v>9388</v>
      </c>
      <c r="R2726" s="16">
        <f>delivered_orders_table[[#This Row],[price]]*delivered_orders_table[[#This Row],[quantity]]</f>
        <v>23474</v>
      </c>
      <c r="V2726">
        <v>74288</v>
      </c>
    </row>
    <row r="2727" spans="1:22" hidden="1" x14ac:dyDescent="0.3">
      <c r="A2727">
        <v>44537812</v>
      </c>
      <c r="B2727">
        <v>809570</v>
      </c>
      <c r="C2727">
        <v>640186</v>
      </c>
      <c r="D2727">
        <v>15165</v>
      </c>
      <c r="E2727">
        <v>10780</v>
      </c>
      <c r="F2727">
        <v>2</v>
      </c>
      <c r="G2727">
        <v>1516.5</v>
      </c>
      <c r="H2727">
        <v>5</v>
      </c>
      <c r="I2727" s="15">
        <v>45047</v>
      </c>
      <c r="J2727" s="11">
        <v>45047</v>
      </c>
      <c r="K2727">
        <v>5</v>
      </c>
      <c r="L2727" t="s">
        <v>395</v>
      </c>
      <c r="M2727" t="s">
        <v>39</v>
      </c>
      <c r="N2727" t="s">
        <v>15</v>
      </c>
      <c r="O2727">
        <v>28813.5</v>
      </c>
      <c r="P2727" t="s">
        <v>22</v>
      </c>
      <c r="Q2727">
        <v>7253.5</v>
      </c>
      <c r="R2727" s="16">
        <f>delivered_orders_table[[#This Row],[price]]*delivered_orders_table[[#This Row],[quantity]]</f>
        <v>30330</v>
      </c>
      <c r="V2727">
        <v>4089</v>
      </c>
    </row>
    <row r="2728" spans="1:22" hidden="1" x14ac:dyDescent="0.3">
      <c r="A2728">
        <v>52779814</v>
      </c>
      <c r="B2728">
        <v>809570</v>
      </c>
      <c r="C2728">
        <v>792282</v>
      </c>
      <c r="D2728">
        <v>18469</v>
      </c>
      <c r="E2728">
        <v>10780</v>
      </c>
      <c r="F2728">
        <v>1</v>
      </c>
      <c r="G2728">
        <v>923.45</v>
      </c>
      <c r="H2728">
        <v>5</v>
      </c>
      <c r="I2728" s="15">
        <v>45065</v>
      </c>
      <c r="J2728" s="11">
        <v>45065</v>
      </c>
      <c r="K2728">
        <v>7</v>
      </c>
      <c r="L2728" t="s">
        <v>212</v>
      </c>
      <c r="M2728" t="s">
        <v>39</v>
      </c>
      <c r="N2728" t="s">
        <v>15</v>
      </c>
      <c r="O2728">
        <v>17545.55</v>
      </c>
      <c r="P2728" t="s">
        <v>21</v>
      </c>
      <c r="Q2728">
        <v>6765.55</v>
      </c>
      <c r="R2728" s="16">
        <f>delivered_orders_table[[#This Row],[price]]*delivered_orders_table[[#This Row],[quantity]]</f>
        <v>18469</v>
      </c>
      <c r="V2728">
        <v>5749</v>
      </c>
    </row>
    <row r="2729" spans="1:22" hidden="1" x14ac:dyDescent="0.3">
      <c r="A2729">
        <v>25145751</v>
      </c>
      <c r="B2729">
        <v>809570</v>
      </c>
      <c r="C2729">
        <v>518667</v>
      </c>
      <c r="D2729">
        <v>3203</v>
      </c>
      <c r="E2729">
        <v>10780</v>
      </c>
      <c r="F2729">
        <v>3</v>
      </c>
      <c r="G2729">
        <v>480.45</v>
      </c>
      <c r="H2729">
        <v>5</v>
      </c>
      <c r="I2729" s="15">
        <v>45070</v>
      </c>
      <c r="J2729" s="11">
        <v>45070</v>
      </c>
      <c r="K2729">
        <v>3</v>
      </c>
      <c r="L2729" t="s">
        <v>315</v>
      </c>
      <c r="M2729" t="s">
        <v>39</v>
      </c>
      <c r="N2729" t="s">
        <v>16</v>
      </c>
      <c r="O2729">
        <v>9128.5499999999993</v>
      </c>
      <c r="P2729" t="s">
        <v>20</v>
      </c>
      <c r="Q2729">
        <v>-23211.45</v>
      </c>
      <c r="R2729" s="16">
        <f>delivered_orders_table[[#This Row],[price]]*delivered_orders_table[[#This Row],[quantity]]</f>
        <v>9609</v>
      </c>
      <c r="V2729">
        <v>14467</v>
      </c>
    </row>
    <row r="2730" spans="1:22" hidden="1" x14ac:dyDescent="0.3">
      <c r="A2730">
        <v>98054173</v>
      </c>
      <c r="B2730">
        <v>809570</v>
      </c>
      <c r="C2730">
        <v>784646</v>
      </c>
      <c r="D2730">
        <v>5073</v>
      </c>
      <c r="E2730">
        <v>10780</v>
      </c>
      <c r="F2730">
        <v>1</v>
      </c>
      <c r="G2730">
        <v>253.65</v>
      </c>
      <c r="H2730">
        <v>5</v>
      </c>
      <c r="I2730" s="15">
        <v>45065</v>
      </c>
      <c r="J2730" s="11">
        <v>45065</v>
      </c>
      <c r="K2730">
        <v>2</v>
      </c>
      <c r="L2730" t="s">
        <v>184</v>
      </c>
      <c r="M2730" t="s">
        <v>39</v>
      </c>
      <c r="N2730" t="s">
        <v>18</v>
      </c>
      <c r="O2730">
        <v>4819.3500000000004</v>
      </c>
      <c r="P2730" t="s">
        <v>20</v>
      </c>
      <c r="Q2730">
        <v>-5960.65</v>
      </c>
      <c r="R2730" s="16">
        <f>delivered_orders_table[[#This Row],[price]]*delivered_orders_table[[#This Row],[quantity]]</f>
        <v>5073</v>
      </c>
      <c r="V2730">
        <v>9309</v>
      </c>
    </row>
    <row r="2731" spans="1:22" hidden="1" x14ac:dyDescent="0.3">
      <c r="A2731">
        <v>63516659</v>
      </c>
      <c r="B2731">
        <v>809570</v>
      </c>
      <c r="C2731">
        <v>311760</v>
      </c>
      <c r="D2731">
        <v>10690</v>
      </c>
      <c r="E2731">
        <v>10780</v>
      </c>
      <c r="F2731">
        <v>1</v>
      </c>
      <c r="G2731">
        <v>0</v>
      </c>
      <c r="H2731">
        <v>0</v>
      </c>
      <c r="I2731" s="15">
        <v>45068</v>
      </c>
      <c r="J2731" s="11">
        <v>45068</v>
      </c>
      <c r="K2731">
        <v>3</v>
      </c>
      <c r="L2731" t="s">
        <v>545</v>
      </c>
      <c r="M2731" t="s">
        <v>39</v>
      </c>
      <c r="N2731" t="s">
        <v>16</v>
      </c>
      <c r="O2731">
        <v>10690</v>
      </c>
      <c r="P2731" t="s">
        <v>21</v>
      </c>
      <c r="Q2731">
        <v>-90</v>
      </c>
      <c r="R2731" s="16">
        <f>delivered_orders_table[[#This Row],[price]]*delivered_orders_table[[#This Row],[quantity]]</f>
        <v>10690</v>
      </c>
      <c r="V2731">
        <v>12421</v>
      </c>
    </row>
    <row r="2732" spans="1:22" hidden="1" x14ac:dyDescent="0.3">
      <c r="A2732">
        <v>95199362</v>
      </c>
      <c r="B2732">
        <v>809570</v>
      </c>
      <c r="C2732">
        <v>291061</v>
      </c>
      <c r="D2732">
        <v>8672</v>
      </c>
      <c r="E2732">
        <v>10780</v>
      </c>
      <c r="F2732">
        <v>4</v>
      </c>
      <c r="G2732">
        <v>0</v>
      </c>
      <c r="H2732">
        <v>0</v>
      </c>
      <c r="I2732" s="15">
        <v>45070</v>
      </c>
      <c r="J2732" s="11">
        <v>45070</v>
      </c>
      <c r="K2732">
        <v>6</v>
      </c>
      <c r="L2732" t="s">
        <v>307</v>
      </c>
      <c r="M2732" t="s">
        <v>39</v>
      </c>
      <c r="N2732" t="s">
        <v>18</v>
      </c>
      <c r="O2732">
        <v>34688</v>
      </c>
      <c r="P2732" t="s">
        <v>20</v>
      </c>
      <c r="Q2732">
        <v>-8432</v>
      </c>
      <c r="R2732" s="16">
        <f>delivered_orders_table[[#This Row],[price]]*delivered_orders_table[[#This Row],[quantity]]</f>
        <v>34688</v>
      </c>
      <c r="V2732">
        <v>18063</v>
      </c>
    </row>
    <row r="2733" spans="1:22" x14ac:dyDescent="0.3">
      <c r="A2733">
        <v>85833309</v>
      </c>
      <c r="B2733">
        <v>876646</v>
      </c>
      <c r="C2733">
        <v>664276</v>
      </c>
      <c r="D2733">
        <v>13259</v>
      </c>
      <c r="E2733">
        <v>14603</v>
      </c>
      <c r="F2733">
        <v>1</v>
      </c>
      <c r="G2733">
        <v>0</v>
      </c>
      <c r="H2733">
        <v>0</v>
      </c>
      <c r="I2733" s="15">
        <v>45045</v>
      </c>
      <c r="J2733" s="11">
        <v>45045</v>
      </c>
      <c r="K2733">
        <v>3</v>
      </c>
      <c r="L2733" t="s">
        <v>82</v>
      </c>
      <c r="M2733" t="s">
        <v>39</v>
      </c>
      <c r="N2733" t="s">
        <v>16</v>
      </c>
      <c r="O2733">
        <v>13259</v>
      </c>
      <c r="P2733" t="s">
        <v>22</v>
      </c>
      <c r="Q2733">
        <v>-1344</v>
      </c>
      <c r="R2733" s="16">
        <f>delivered_orders_table[[#This Row],[price]]*delivered_orders_table[[#This Row],[quantity]]</f>
        <v>13259</v>
      </c>
      <c r="V2733">
        <v>2404</v>
      </c>
    </row>
    <row r="2734" spans="1:22" x14ac:dyDescent="0.3">
      <c r="A2734">
        <v>60527631</v>
      </c>
      <c r="B2734">
        <v>876646</v>
      </c>
      <c r="C2734">
        <v>613296</v>
      </c>
      <c r="D2734">
        <v>8436</v>
      </c>
      <c r="E2734">
        <v>14603</v>
      </c>
      <c r="F2734">
        <v>2</v>
      </c>
      <c r="G2734">
        <v>0</v>
      </c>
      <c r="H2734">
        <v>0</v>
      </c>
      <c r="I2734" s="15">
        <v>45044</v>
      </c>
      <c r="J2734" s="11">
        <v>45044</v>
      </c>
      <c r="K2734">
        <v>3</v>
      </c>
      <c r="L2734" t="s">
        <v>99</v>
      </c>
      <c r="M2734" t="s">
        <v>39</v>
      </c>
      <c r="N2734" t="s">
        <v>15</v>
      </c>
      <c r="O2734">
        <v>16872</v>
      </c>
      <c r="P2734" t="s">
        <v>22</v>
      </c>
      <c r="Q2734">
        <v>-12334</v>
      </c>
      <c r="R2734" s="16">
        <f>delivered_orders_table[[#This Row],[price]]*delivered_orders_table[[#This Row],[quantity]]</f>
        <v>16872</v>
      </c>
      <c r="V2734">
        <v>2413</v>
      </c>
    </row>
    <row r="2735" spans="1:22" x14ac:dyDescent="0.3">
      <c r="A2735">
        <v>97735896</v>
      </c>
      <c r="B2735">
        <v>876646</v>
      </c>
      <c r="C2735">
        <v>368132</v>
      </c>
      <c r="D2735">
        <v>18455</v>
      </c>
      <c r="E2735">
        <v>14603</v>
      </c>
      <c r="F2735">
        <v>2</v>
      </c>
      <c r="G2735">
        <v>0</v>
      </c>
      <c r="H2735">
        <v>0</v>
      </c>
      <c r="I2735" s="15">
        <v>45072</v>
      </c>
      <c r="J2735" s="11">
        <v>45072</v>
      </c>
      <c r="K2735">
        <v>2</v>
      </c>
      <c r="L2735" t="s">
        <v>65</v>
      </c>
      <c r="M2735" t="s">
        <v>39</v>
      </c>
      <c r="N2735" t="s">
        <v>18</v>
      </c>
      <c r="O2735">
        <v>36910</v>
      </c>
      <c r="P2735" t="s">
        <v>20</v>
      </c>
      <c r="Q2735">
        <v>7704</v>
      </c>
      <c r="R2735" s="16">
        <f>delivered_orders_table[[#This Row],[price]]*delivered_orders_table[[#This Row],[quantity]]</f>
        <v>36910</v>
      </c>
      <c r="V2735">
        <v>6948</v>
      </c>
    </row>
    <row r="2736" spans="1:22" x14ac:dyDescent="0.3">
      <c r="A2736">
        <v>22007214</v>
      </c>
      <c r="B2736">
        <v>876646</v>
      </c>
      <c r="C2736">
        <v>366316</v>
      </c>
      <c r="D2736">
        <v>14015</v>
      </c>
      <c r="E2736">
        <v>14603</v>
      </c>
      <c r="F2736">
        <v>1</v>
      </c>
      <c r="G2736">
        <v>0</v>
      </c>
      <c r="H2736">
        <v>0</v>
      </c>
      <c r="I2736" s="15">
        <v>45047</v>
      </c>
      <c r="J2736" s="11">
        <v>45047</v>
      </c>
      <c r="K2736">
        <v>4</v>
      </c>
      <c r="L2736" t="s">
        <v>83</v>
      </c>
      <c r="M2736" t="s">
        <v>39</v>
      </c>
      <c r="N2736" t="s">
        <v>15</v>
      </c>
      <c r="O2736">
        <v>14015</v>
      </c>
      <c r="P2736" t="s">
        <v>20</v>
      </c>
      <c r="Q2736">
        <v>-588</v>
      </c>
      <c r="R2736" s="16">
        <f>delivered_orders_table[[#This Row],[price]]*delivered_orders_table[[#This Row],[quantity]]</f>
        <v>14015</v>
      </c>
      <c r="V2736">
        <v>24894</v>
      </c>
    </row>
    <row r="2737" spans="1:22" x14ac:dyDescent="0.3">
      <c r="A2737">
        <v>19067690</v>
      </c>
      <c r="B2737">
        <v>876646</v>
      </c>
      <c r="C2737">
        <v>656526</v>
      </c>
      <c r="D2737">
        <v>4709</v>
      </c>
      <c r="E2737">
        <v>14603</v>
      </c>
      <c r="F2737">
        <v>1</v>
      </c>
      <c r="G2737">
        <v>0</v>
      </c>
      <c r="H2737">
        <v>0</v>
      </c>
      <c r="I2737" s="15">
        <v>45074</v>
      </c>
      <c r="J2737" s="11">
        <v>45074</v>
      </c>
      <c r="K2737">
        <v>1</v>
      </c>
      <c r="L2737" t="s">
        <v>144</v>
      </c>
      <c r="M2737" t="s">
        <v>39</v>
      </c>
      <c r="N2737" t="s">
        <v>15</v>
      </c>
      <c r="O2737">
        <v>4709</v>
      </c>
      <c r="P2737" t="s">
        <v>21</v>
      </c>
      <c r="Q2737">
        <v>-9894</v>
      </c>
      <c r="R2737" s="16">
        <f>delivered_orders_table[[#This Row],[price]]*delivered_orders_table[[#This Row],[quantity]]</f>
        <v>4709</v>
      </c>
      <c r="V2737">
        <v>26560</v>
      </c>
    </row>
    <row r="2738" spans="1:22" x14ac:dyDescent="0.3">
      <c r="A2738">
        <v>84724345</v>
      </c>
      <c r="B2738">
        <v>876646</v>
      </c>
      <c r="C2738">
        <v>830025</v>
      </c>
      <c r="D2738">
        <v>9809</v>
      </c>
      <c r="E2738">
        <v>14603</v>
      </c>
      <c r="F2738">
        <v>1</v>
      </c>
      <c r="G2738">
        <v>0</v>
      </c>
      <c r="H2738">
        <v>0</v>
      </c>
      <c r="I2738" s="15">
        <v>45071</v>
      </c>
      <c r="J2738" s="11">
        <v>45071</v>
      </c>
      <c r="K2738">
        <v>5</v>
      </c>
      <c r="L2738" t="s">
        <v>307</v>
      </c>
      <c r="M2738" t="s">
        <v>39</v>
      </c>
      <c r="N2738" t="s">
        <v>15</v>
      </c>
      <c r="O2738">
        <v>9809</v>
      </c>
      <c r="P2738" t="s">
        <v>20</v>
      </c>
      <c r="Q2738">
        <v>-4794</v>
      </c>
      <c r="R2738" s="16">
        <f>delivered_orders_table[[#This Row],[price]]*delivered_orders_table[[#This Row],[quantity]]</f>
        <v>9809</v>
      </c>
      <c r="V2738">
        <v>17824</v>
      </c>
    </row>
    <row r="2739" spans="1:22" x14ac:dyDescent="0.3">
      <c r="A2739">
        <v>22513132</v>
      </c>
      <c r="B2739">
        <v>876646</v>
      </c>
      <c r="C2739">
        <v>774842</v>
      </c>
      <c r="D2739">
        <v>5003</v>
      </c>
      <c r="E2739">
        <v>14603</v>
      </c>
      <c r="F2739">
        <v>4</v>
      </c>
      <c r="G2739">
        <v>1000.6</v>
      </c>
      <c r="H2739">
        <v>5</v>
      </c>
      <c r="I2739" s="15">
        <v>45057</v>
      </c>
      <c r="J2739" s="11">
        <v>45057</v>
      </c>
      <c r="K2739">
        <v>2</v>
      </c>
      <c r="L2739" t="s">
        <v>266</v>
      </c>
      <c r="M2739" t="s">
        <v>39</v>
      </c>
      <c r="N2739" t="s">
        <v>16</v>
      </c>
      <c r="O2739">
        <v>19011.400000000001</v>
      </c>
      <c r="P2739" t="s">
        <v>21</v>
      </c>
      <c r="Q2739">
        <v>-39400.6</v>
      </c>
      <c r="R2739" s="16">
        <f>delivered_orders_table[[#This Row],[price]]*delivered_orders_table[[#This Row],[quantity]]</f>
        <v>20012</v>
      </c>
      <c r="V2739">
        <v>1969</v>
      </c>
    </row>
    <row r="2740" spans="1:22" x14ac:dyDescent="0.3">
      <c r="A2740">
        <v>69509870</v>
      </c>
      <c r="B2740">
        <v>876646</v>
      </c>
      <c r="C2740">
        <v>844610</v>
      </c>
      <c r="D2740">
        <v>8668</v>
      </c>
      <c r="E2740">
        <v>14603</v>
      </c>
      <c r="F2740">
        <v>1</v>
      </c>
      <c r="G2740">
        <v>0</v>
      </c>
      <c r="H2740">
        <v>0</v>
      </c>
      <c r="I2740" s="15">
        <v>45065</v>
      </c>
      <c r="J2740" s="11">
        <v>45065</v>
      </c>
      <c r="K2740">
        <v>5</v>
      </c>
      <c r="L2740" t="s">
        <v>529</v>
      </c>
      <c r="M2740" t="s">
        <v>39</v>
      </c>
      <c r="N2740" t="s">
        <v>16</v>
      </c>
      <c r="O2740">
        <v>8668</v>
      </c>
      <c r="P2740" t="s">
        <v>21</v>
      </c>
      <c r="Q2740">
        <v>-5935</v>
      </c>
      <c r="R2740" s="16">
        <f>delivered_orders_table[[#This Row],[price]]*delivered_orders_table[[#This Row],[quantity]]</f>
        <v>8668</v>
      </c>
      <c r="V2740">
        <v>14215</v>
      </c>
    </row>
    <row r="2741" spans="1:22" x14ac:dyDescent="0.3">
      <c r="A2741">
        <v>49172995</v>
      </c>
      <c r="B2741">
        <v>876646</v>
      </c>
      <c r="C2741">
        <v>761091</v>
      </c>
      <c r="D2741">
        <v>3580</v>
      </c>
      <c r="E2741">
        <v>14603</v>
      </c>
      <c r="F2741">
        <v>1</v>
      </c>
      <c r="G2741">
        <v>716</v>
      </c>
      <c r="H2741">
        <v>20</v>
      </c>
      <c r="I2741" s="15">
        <v>45052</v>
      </c>
      <c r="J2741" s="11">
        <v>45052</v>
      </c>
      <c r="K2741">
        <v>6</v>
      </c>
      <c r="L2741" t="s">
        <v>126</v>
      </c>
      <c r="M2741" t="s">
        <v>39</v>
      </c>
      <c r="N2741" t="s">
        <v>15</v>
      </c>
      <c r="O2741">
        <v>2864</v>
      </c>
      <c r="P2741" t="s">
        <v>22</v>
      </c>
      <c r="Q2741">
        <v>-11739</v>
      </c>
      <c r="R2741" s="16">
        <f>delivered_orders_table[[#This Row],[price]]*delivered_orders_table[[#This Row],[quantity]]</f>
        <v>3580</v>
      </c>
      <c r="V2741">
        <v>8096</v>
      </c>
    </row>
    <row r="2742" spans="1:22" x14ac:dyDescent="0.3">
      <c r="A2742">
        <v>34406132</v>
      </c>
      <c r="B2742">
        <v>876646</v>
      </c>
      <c r="C2742">
        <v>352387</v>
      </c>
      <c r="D2742">
        <v>8603</v>
      </c>
      <c r="E2742">
        <v>14603</v>
      </c>
      <c r="F2742">
        <v>3</v>
      </c>
      <c r="G2742">
        <v>0</v>
      </c>
      <c r="H2742">
        <v>0</v>
      </c>
      <c r="I2742" s="15">
        <v>45044</v>
      </c>
      <c r="J2742" s="11">
        <v>45044</v>
      </c>
      <c r="K2742">
        <v>6</v>
      </c>
      <c r="L2742" t="s">
        <v>258</v>
      </c>
      <c r="M2742" t="s">
        <v>39</v>
      </c>
      <c r="N2742" t="s">
        <v>17</v>
      </c>
      <c r="O2742">
        <v>25809</v>
      </c>
      <c r="P2742" t="s">
        <v>22</v>
      </c>
      <c r="Q2742">
        <v>-18000</v>
      </c>
      <c r="R2742" s="16">
        <f>delivered_orders_table[[#This Row],[price]]*delivered_orders_table[[#This Row],[quantity]]</f>
        <v>25809</v>
      </c>
      <c r="V2742">
        <v>13943</v>
      </c>
    </row>
    <row r="2743" spans="1:22" x14ac:dyDescent="0.3">
      <c r="A2743">
        <v>85017682</v>
      </c>
      <c r="B2743">
        <v>876646</v>
      </c>
      <c r="C2743">
        <v>991645</v>
      </c>
      <c r="D2743">
        <v>14562</v>
      </c>
      <c r="E2743">
        <v>14603</v>
      </c>
      <c r="F2743">
        <v>2</v>
      </c>
      <c r="G2743">
        <v>0</v>
      </c>
      <c r="H2743">
        <v>0</v>
      </c>
      <c r="I2743" s="15">
        <v>45061</v>
      </c>
      <c r="J2743" s="11">
        <v>45061</v>
      </c>
      <c r="K2743">
        <v>6</v>
      </c>
      <c r="L2743" t="s">
        <v>184</v>
      </c>
      <c r="M2743" t="s">
        <v>39</v>
      </c>
      <c r="N2743" t="s">
        <v>152</v>
      </c>
      <c r="O2743">
        <v>29124</v>
      </c>
      <c r="P2743" t="s">
        <v>23</v>
      </c>
      <c r="Q2743">
        <v>-82</v>
      </c>
      <c r="R2743" s="16">
        <f>delivered_orders_table[[#This Row],[price]]*delivered_orders_table[[#This Row],[quantity]]</f>
        <v>29124</v>
      </c>
      <c r="V2743">
        <v>564</v>
      </c>
    </row>
    <row r="2744" spans="1:22" x14ac:dyDescent="0.3">
      <c r="A2744">
        <v>74606833</v>
      </c>
      <c r="B2744">
        <v>876646</v>
      </c>
      <c r="C2744">
        <v>483062</v>
      </c>
      <c r="D2744">
        <v>15609</v>
      </c>
      <c r="E2744">
        <v>14603</v>
      </c>
      <c r="F2744">
        <v>2</v>
      </c>
      <c r="G2744">
        <v>1560.9</v>
      </c>
      <c r="H2744">
        <v>5</v>
      </c>
      <c r="I2744" s="15">
        <v>45057</v>
      </c>
      <c r="J2744" s="11">
        <v>45057</v>
      </c>
      <c r="K2744">
        <v>6</v>
      </c>
      <c r="L2744" t="s">
        <v>136</v>
      </c>
      <c r="M2744" t="s">
        <v>39</v>
      </c>
      <c r="N2744" t="s">
        <v>15</v>
      </c>
      <c r="O2744">
        <v>29657.1</v>
      </c>
      <c r="P2744" t="s">
        <v>23</v>
      </c>
      <c r="Q2744">
        <v>451.1</v>
      </c>
      <c r="R2744" s="16">
        <f>delivered_orders_table[[#This Row],[price]]*delivered_orders_table[[#This Row],[quantity]]</f>
        <v>31218</v>
      </c>
      <c r="V2744">
        <v>29268</v>
      </c>
    </row>
    <row r="2745" spans="1:22" hidden="1" x14ac:dyDescent="0.3">
      <c r="A2745">
        <v>41062464</v>
      </c>
      <c r="B2745">
        <v>671858</v>
      </c>
      <c r="C2745">
        <v>470328</v>
      </c>
      <c r="D2745">
        <v>15031</v>
      </c>
      <c r="E2745">
        <v>5308</v>
      </c>
      <c r="F2745">
        <v>1</v>
      </c>
      <c r="G2745">
        <v>0</v>
      </c>
      <c r="H2745">
        <v>0</v>
      </c>
      <c r="I2745" s="15">
        <v>45052</v>
      </c>
      <c r="J2745" s="11">
        <v>45052</v>
      </c>
      <c r="K2745">
        <v>1</v>
      </c>
      <c r="L2745" t="s">
        <v>158</v>
      </c>
      <c r="M2745" t="s">
        <v>39</v>
      </c>
      <c r="N2745" t="s">
        <v>18</v>
      </c>
      <c r="O2745">
        <v>15031</v>
      </c>
      <c r="P2745" t="s">
        <v>21</v>
      </c>
      <c r="Q2745">
        <v>9723</v>
      </c>
      <c r="R2745" s="16">
        <f>delivered_orders_table[[#This Row],[price]]*delivered_orders_table[[#This Row],[quantity]]</f>
        <v>15031</v>
      </c>
      <c r="V2745">
        <v>3197</v>
      </c>
    </row>
    <row r="2746" spans="1:22" hidden="1" x14ac:dyDescent="0.3">
      <c r="A2746">
        <v>34679818</v>
      </c>
      <c r="B2746">
        <v>671858</v>
      </c>
      <c r="C2746">
        <v>862398</v>
      </c>
      <c r="D2746">
        <v>7912</v>
      </c>
      <c r="E2746">
        <v>5308</v>
      </c>
      <c r="F2746">
        <v>4</v>
      </c>
      <c r="G2746">
        <v>1582.4</v>
      </c>
      <c r="H2746">
        <v>5</v>
      </c>
      <c r="I2746" s="15">
        <v>45065</v>
      </c>
      <c r="J2746" s="11">
        <v>45065</v>
      </c>
      <c r="K2746">
        <v>3</v>
      </c>
      <c r="L2746" t="s">
        <v>118</v>
      </c>
      <c r="M2746" t="s">
        <v>39</v>
      </c>
      <c r="N2746" t="s">
        <v>18</v>
      </c>
      <c r="O2746">
        <v>30065.599999999999</v>
      </c>
      <c r="P2746" t="s">
        <v>22</v>
      </c>
      <c r="Q2746">
        <v>8833.6</v>
      </c>
      <c r="R2746" s="16">
        <f>delivered_orders_table[[#This Row],[price]]*delivered_orders_table[[#This Row],[quantity]]</f>
        <v>31648</v>
      </c>
      <c r="V2746">
        <v>4843</v>
      </c>
    </row>
    <row r="2747" spans="1:22" hidden="1" x14ac:dyDescent="0.3">
      <c r="A2747">
        <v>14506531</v>
      </c>
      <c r="B2747">
        <v>671858</v>
      </c>
      <c r="C2747">
        <v>505509</v>
      </c>
      <c r="D2747">
        <v>18944</v>
      </c>
      <c r="E2747">
        <v>5308</v>
      </c>
      <c r="F2747">
        <v>1</v>
      </c>
      <c r="G2747">
        <v>0</v>
      </c>
      <c r="H2747">
        <v>0</v>
      </c>
      <c r="I2747" s="15">
        <v>45074</v>
      </c>
      <c r="J2747" s="11">
        <v>45074</v>
      </c>
      <c r="K2747">
        <v>1</v>
      </c>
      <c r="L2747" t="s">
        <v>144</v>
      </c>
      <c r="M2747" t="s">
        <v>39</v>
      </c>
      <c r="N2747" t="s">
        <v>15</v>
      </c>
      <c r="O2747">
        <v>18944</v>
      </c>
      <c r="P2747" t="s">
        <v>21</v>
      </c>
      <c r="Q2747">
        <v>13636</v>
      </c>
      <c r="R2747" s="16">
        <f>delivered_orders_table[[#This Row],[price]]*delivered_orders_table[[#This Row],[quantity]]</f>
        <v>18944</v>
      </c>
      <c r="V2747">
        <v>9771</v>
      </c>
    </row>
    <row r="2748" spans="1:22" hidden="1" x14ac:dyDescent="0.3">
      <c r="A2748">
        <v>64423996</v>
      </c>
      <c r="B2748">
        <v>671858</v>
      </c>
      <c r="C2748">
        <v>971041</v>
      </c>
      <c r="D2748">
        <v>9481</v>
      </c>
      <c r="E2748">
        <v>5308</v>
      </c>
      <c r="F2748">
        <v>1</v>
      </c>
      <c r="G2748">
        <v>0</v>
      </c>
      <c r="H2748">
        <v>0</v>
      </c>
      <c r="I2748" s="15">
        <v>45062</v>
      </c>
      <c r="J2748" s="11">
        <v>45062</v>
      </c>
      <c r="K2748">
        <v>7</v>
      </c>
      <c r="L2748" t="s">
        <v>340</v>
      </c>
      <c r="M2748" t="s">
        <v>39</v>
      </c>
      <c r="N2748" t="s">
        <v>15</v>
      </c>
      <c r="O2748">
        <v>9481</v>
      </c>
      <c r="P2748" t="s">
        <v>23</v>
      </c>
      <c r="Q2748">
        <v>4173</v>
      </c>
      <c r="R2748" s="16">
        <f>delivered_orders_table[[#This Row],[price]]*delivered_orders_table[[#This Row],[quantity]]</f>
        <v>9481</v>
      </c>
      <c r="V2748">
        <v>36970</v>
      </c>
    </row>
    <row r="2749" spans="1:22" hidden="1" x14ac:dyDescent="0.3">
      <c r="A2749">
        <v>92000924</v>
      </c>
      <c r="B2749">
        <v>671858</v>
      </c>
      <c r="C2749">
        <v>413701</v>
      </c>
      <c r="D2749">
        <v>2952</v>
      </c>
      <c r="E2749">
        <v>5308</v>
      </c>
      <c r="F2749">
        <v>1</v>
      </c>
      <c r="G2749">
        <v>0</v>
      </c>
      <c r="H2749">
        <v>0</v>
      </c>
      <c r="I2749" s="15">
        <v>45052</v>
      </c>
      <c r="J2749" s="11">
        <v>45052</v>
      </c>
      <c r="K2749">
        <v>3</v>
      </c>
      <c r="L2749" t="s">
        <v>265</v>
      </c>
      <c r="M2749" t="s">
        <v>39</v>
      </c>
      <c r="N2749" t="s">
        <v>15</v>
      </c>
      <c r="O2749">
        <v>2952</v>
      </c>
      <c r="P2749" t="s">
        <v>20</v>
      </c>
      <c r="Q2749">
        <v>-2356</v>
      </c>
      <c r="R2749" s="16">
        <f>delivered_orders_table[[#This Row],[price]]*delivered_orders_table[[#This Row],[quantity]]</f>
        <v>2952</v>
      </c>
      <c r="V2749">
        <v>11421</v>
      </c>
    </row>
    <row r="2750" spans="1:22" hidden="1" x14ac:dyDescent="0.3">
      <c r="A2750">
        <v>85405783</v>
      </c>
      <c r="B2750">
        <v>671858</v>
      </c>
      <c r="C2750">
        <v>442397</v>
      </c>
      <c r="D2750">
        <v>2115</v>
      </c>
      <c r="E2750">
        <v>5308</v>
      </c>
      <c r="F2750">
        <v>3</v>
      </c>
      <c r="G2750">
        <v>1269</v>
      </c>
      <c r="H2750">
        <v>20</v>
      </c>
      <c r="I2750" s="15">
        <v>45057</v>
      </c>
      <c r="J2750" s="11">
        <v>45057</v>
      </c>
      <c r="K2750">
        <v>4</v>
      </c>
      <c r="L2750" t="s">
        <v>432</v>
      </c>
      <c r="M2750" t="s">
        <v>39</v>
      </c>
      <c r="N2750" t="s">
        <v>17</v>
      </c>
      <c r="O2750">
        <v>5076</v>
      </c>
      <c r="P2750" t="s">
        <v>21</v>
      </c>
      <c r="Q2750">
        <v>-10848</v>
      </c>
      <c r="R2750" s="16">
        <f>delivered_orders_table[[#This Row],[price]]*delivered_orders_table[[#This Row],[quantity]]</f>
        <v>6345</v>
      </c>
      <c r="V2750">
        <v>4848</v>
      </c>
    </row>
    <row r="2751" spans="1:22" hidden="1" x14ac:dyDescent="0.3">
      <c r="A2751">
        <v>88101741</v>
      </c>
      <c r="B2751">
        <v>671858</v>
      </c>
      <c r="C2751">
        <v>431307</v>
      </c>
      <c r="D2751">
        <v>5880</v>
      </c>
      <c r="E2751">
        <v>5308</v>
      </c>
      <c r="F2751">
        <v>1</v>
      </c>
      <c r="G2751">
        <v>0</v>
      </c>
      <c r="H2751">
        <v>0</v>
      </c>
      <c r="I2751" s="15">
        <v>45067</v>
      </c>
      <c r="J2751" s="11">
        <v>45067</v>
      </c>
      <c r="K2751">
        <v>3</v>
      </c>
      <c r="L2751" t="s">
        <v>529</v>
      </c>
      <c r="M2751" t="s">
        <v>39</v>
      </c>
      <c r="N2751" t="s">
        <v>15</v>
      </c>
      <c r="O2751">
        <v>5880</v>
      </c>
      <c r="P2751" t="s">
        <v>22</v>
      </c>
      <c r="Q2751">
        <v>572</v>
      </c>
      <c r="R2751" s="16">
        <f>delivered_orders_table[[#This Row],[price]]*delivered_orders_table[[#This Row],[quantity]]</f>
        <v>5880</v>
      </c>
      <c r="V2751">
        <v>33294</v>
      </c>
    </row>
    <row r="2752" spans="1:22" hidden="1" x14ac:dyDescent="0.3">
      <c r="A2752">
        <v>61343880</v>
      </c>
      <c r="B2752">
        <v>671858</v>
      </c>
      <c r="C2752">
        <v>345131</v>
      </c>
      <c r="D2752">
        <v>19490</v>
      </c>
      <c r="E2752">
        <v>5308</v>
      </c>
      <c r="F2752">
        <v>2</v>
      </c>
      <c r="G2752">
        <v>0</v>
      </c>
      <c r="H2752">
        <v>0</v>
      </c>
      <c r="I2752" s="15">
        <v>45067</v>
      </c>
      <c r="J2752" s="11">
        <v>45067</v>
      </c>
      <c r="K2752">
        <v>7</v>
      </c>
      <c r="L2752" t="s">
        <v>65</v>
      </c>
      <c r="M2752" t="s">
        <v>39</v>
      </c>
      <c r="N2752" t="s">
        <v>18</v>
      </c>
      <c r="O2752">
        <v>38980</v>
      </c>
      <c r="P2752" t="s">
        <v>21</v>
      </c>
      <c r="Q2752">
        <v>28364</v>
      </c>
      <c r="R2752" s="16">
        <f>delivered_orders_table[[#This Row],[price]]*delivered_orders_table[[#This Row],[quantity]]</f>
        <v>38980</v>
      </c>
      <c r="V2752">
        <v>45618</v>
      </c>
    </row>
    <row r="2753" spans="1:22" hidden="1" x14ac:dyDescent="0.3">
      <c r="A2753">
        <v>28024248</v>
      </c>
      <c r="B2753">
        <v>671858</v>
      </c>
      <c r="C2753">
        <v>378895</v>
      </c>
      <c r="D2753">
        <v>8301</v>
      </c>
      <c r="E2753">
        <v>5308</v>
      </c>
      <c r="F2753">
        <v>1</v>
      </c>
      <c r="G2753">
        <v>415.05</v>
      </c>
      <c r="H2753">
        <v>5</v>
      </c>
      <c r="I2753" s="15">
        <v>45055</v>
      </c>
      <c r="J2753" s="11">
        <v>45055</v>
      </c>
      <c r="K2753">
        <v>4</v>
      </c>
      <c r="L2753" t="s">
        <v>266</v>
      </c>
      <c r="M2753" t="s">
        <v>39</v>
      </c>
      <c r="N2753" t="s">
        <v>17</v>
      </c>
      <c r="O2753">
        <v>7885.95</v>
      </c>
      <c r="P2753" t="s">
        <v>21</v>
      </c>
      <c r="Q2753">
        <v>2577.9499999999998</v>
      </c>
      <c r="R2753" s="16">
        <f>delivered_orders_table[[#This Row],[price]]*delivered_orders_table[[#This Row],[quantity]]</f>
        <v>8301</v>
      </c>
      <c r="V2753">
        <v>8546</v>
      </c>
    </row>
    <row r="2754" spans="1:22" hidden="1" x14ac:dyDescent="0.3">
      <c r="A2754">
        <v>37804291</v>
      </c>
      <c r="B2754">
        <v>191161</v>
      </c>
      <c r="C2754">
        <v>741760</v>
      </c>
      <c r="D2754">
        <v>16171</v>
      </c>
      <c r="E2754">
        <v>2243</v>
      </c>
      <c r="F2754">
        <v>1</v>
      </c>
      <c r="G2754">
        <v>0</v>
      </c>
      <c r="H2754">
        <v>0</v>
      </c>
      <c r="I2754" s="15">
        <v>45071</v>
      </c>
      <c r="J2754" s="11">
        <v>45071</v>
      </c>
      <c r="K2754">
        <v>5</v>
      </c>
      <c r="L2754" t="s">
        <v>307</v>
      </c>
      <c r="M2754" t="s">
        <v>39</v>
      </c>
      <c r="N2754" t="s">
        <v>15</v>
      </c>
      <c r="O2754">
        <v>16171</v>
      </c>
      <c r="P2754" t="s">
        <v>20</v>
      </c>
      <c r="Q2754">
        <v>13928</v>
      </c>
      <c r="R2754" s="16">
        <f>delivered_orders_table[[#This Row],[price]]*delivered_orders_table[[#This Row],[quantity]]</f>
        <v>16171</v>
      </c>
      <c r="V2754">
        <v>15653</v>
      </c>
    </row>
    <row r="2755" spans="1:22" hidden="1" x14ac:dyDescent="0.3">
      <c r="A2755">
        <v>95758649</v>
      </c>
      <c r="B2755">
        <v>191161</v>
      </c>
      <c r="C2755">
        <v>256440</v>
      </c>
      <c r="D2755">
        <v>6238</v>
      </c>
      <c r="E2755">
        <v>2243</v>
      </c>
      <c r="F2755">
        <v>1</v>
      </c>
      <c r="G2755">
        <v>623.79999999999995</v>
      </c>
      <c r="H2755">
        <v>10</v>
      </c>
      <c r="I2755" s="15">
        <v>45057</v>
      </c>
      <c r="J2755" s="11">
        <v>45057</v>
      </c>
      <c r="K2755">
        <v>3</v>
      </c>
      <c r="L2755" t="s">
        <v>537</v>
      </c>
      <c r="M2755" t="s">
        <v>39</v>
      </c>
      <c r="N2755" t="s">
        <v>16</v>
      </c>
      <c r="O2755">
        <v>5614.2</v>
      </c>
      <c r="P2755" t="s">
        <v>20</v>
      </c>
      <c r="Q2755">
        <v>3371.2</v>
      </c>
      <c r="R2755" s="16">
        <f>delivered_orders_table[[#This Row],[price]]*delivered_orders_table[[#This Row],[quantity]]</f>
        <v>6238</v>
      </c>
      <c r="V2755">
        <v>13702</v>
      </c>
    </row>
    <row r="2756" spans="1:22" hidden="1" x14ac:dyDescent="0.3">
      <c r="A2756">
        <v>68614462</v>
      </c>
      <c r="B2756">
        <v>191161</v>
      </c>
      <c r="C2756">
        <v>572932</v>
      </c>
      <c r="D2756">
        <v>841</v>
      </c>
      <c r="E2756">
        <v>2243</v>
      </c>
      <c r="F2756">
        <v>1</v>
      </c>
      <c r="G2756">
        <v>42.05</v>
      </c>
      <c r="H2756">
        <v>5</v>
      </c>
      <c r="I2756" s="15">
        <v>45050</v>
      </c>
      <c r="J2756" s="11">
        <v>45050</v>
      </c>
      <c r="K2756">
        <v>7</v>
      </c>
      <c r="L2756" t="s">
        <v>135</v>
      </c>
      <c r="M2756" t="s">
        <v>39</v>
      </c>
      <c r="N2756" t="s">
        <v>15</v>
      </c>
      <c r="O2756">
        <v>798.95</v>
      </c>
      <c r="P2756" t="s">
        <v>22</v>
      </c>
      <c r="Q2756">
        <v>-1444.05</v>
      </c>
      <c r="R2756" s="16">
        <f>delivered_orders_table[[#This Row],[price]]*delivered_orders_table[[#This Row],[quantity]]</f>
        <v>841</v>
      </c>
      <c r="V2756">
        <v>12339</v>
      </c>
    </row>
    <row r="2757" spans="1:22" hidden="1" x14ac:dyDescent="0.3">
      <c r="A2757">
        <v>47535126</v>
      </c>
      <c r="B2757">
        <v>191161</v>
      </c>
      <c r="C2757">
        <v>294458</v>
      </c>
      <c r="D2757">
        <v>16016</v>
      </c>
      <c r="E2757">
        <v>2243</v>
      </c>
      <c r="F2757">
        <v>2</v>
      </c>
      <c r="G2757">
        <v>0</v>
      </c>
      <c r="H2757">
        <v>0</v>
      </c>
      <c r="I2757" s="15">
        <v>45054</v>
      </c>
      <c r="J2757" s="11">
        <v>45054</v>
      </c>
      <c r="K2757">
        <v>1</v>
      </c>
      <c r="L2757" t="s">
        <v>265</v>
      </c>
      <c r="M2757" t="s">
        <v>39</v>
      </c>
      <c r="N2757" t="s">
        <v>15</v>
      </c>
      <c r="O2757">
        <v>32032</v>
      </c>
      <c r="P2757" t="s">
        <v>23</v>
      </c>
      <c r="Q2757">
        <v>27546</v>
      </c>
      <c r="R2757" s="16">
        <f>delivered_orders_table[[#This Row],[price]]*delivered_orders_table[[#This Row],[quantity]]</f>
        <v>32032</v>
      </c>
      <c r="V2757">
        <v>36008</v>
      </c>
    </row>
    <row r="2758" spans="1:22" hidden="1" x14ac:dyDescent="0.3">
      <c r="A2758">
        <v>81503856</v>
      </c>
      <c r="B2758">
        <v>191161</v>
      </c>
      <c r="C2758">
        <v>223853</v>
      </c>
      <c r="D2758">
        <v>3268</v>
      </c>
      <c r="E2758">
        <v>2243</v>
      </c>
      <c r="F2758">
        <v>1</v>
      </c>
      <c r="G2758">
        <v>0</v>
      </c>
      <c r="H2758">
        <v>0</v>
      </c>
      <c r="I2758" s="15">
        <v>45069</v>
      </c>
      <c r="J2758" s="11">
        <v>45069</v>
      </c>
      <c r="K2758">
        <v>5</v>
      </c>
      <c r="L2758" t="s">
        <v>65</v>
      </c>
      <c r="M2758" t="s">
        <v>39</v>
      </c>
      <c r="N2758" t="s">
        <v>15</v>
      </c>
      <c r="O2758">
        <v>3268</v>
      </c>
      <c r="P2758" t="s">
        <v>21</v>
      </c>
      <c r="Q2758">
        <v>1025</v>
      </c>
      <c r="R2758" s="16">
        <f>delivered_orders_table[[#This Row],[price]]*delivered_orders_table[[#This Row],[quantity]]</f>
        <v>3268</v>
      </c>
      <c r="V2758">
        <v>14116</v>
      </c>
    </row>
    <row r="2759" spans="1:22" hidden="1" x14ac:dyDescent="0.3">
      <c r="A2759">
        <v>84437458</v>
      </c>
      <c r="B2759">
        <v>191161</v>
      </c>
      <c r="C2759">
        <v>497979</v>
      </c>
      <c r="D2759">
        <v>1407</v>
      </c>
      <c r="E2759">
        <v>2243</v>
      </c>
      <c r="F2759">
        <v>1</v>
      </c>
      <c r="G2759">
        <v>70.349999999999994</v>
      </c>
      <c r="H2759">
        <v>5</v>
      </c>
      <c r="I2759" s="15">
        <v>45049</v>
      </c>
      <c r="J2759" s="11">
        <v>45049</v>
      </c>
      <c r="K2759">
        <v>1</v>
      </c>
      <c r="L2759" t="s">
        <v>258</v>
      </c>
      <c r="M2759" t="s">
        <v>39</v>
      </c>
      <c r="N2759" t="s">
        <v>16</v>
      </c>
      <c r="O2759">
        <v>1336.65</v>
      </c>
      <c r="P2759" t="s">
        <v>21</v>
      </c>
      <c r="Q2759">
        <v>-906.35</v>
      </c>
      <c r="R2759" s="16">
        <f>delivered_orders_table[[#This Row],[price]]*delivered_orders_table[[#This Row],[quantity]]</f>
        <v>1407</v>
      </c>
      <c r="V2759">
        <v>15331</v>
      </c>
    </row>
    <row r="2760" spans="1:22" hidden="1" x14ac:dyDescent="0.3">
      <c r="A2760">
        <v>34072553</v>
      </c>
      <c r="B2760">
        <v>719176</v>
      </c>
      <c r="C2760">
        <v>572932</v>
      </c>
      <c r="D2760">
        <v>1376</v>
      </c>
      <c r="E2760">
        <v>819</v>
      </c>
      <c r="F2760">
        <v>1</v>
      </c>
      <c r="G2760">
        <v>137.6</v>
      </c>
      <c r="H2760">
        <v>10</v>
      </c>
      <c r="I2760" s="15">
        <v>45059</v>
      </c>
      <c r="J2760" s="11">
        <v>45059</v>
      </c>
      <c r="K2760">
        <v>6</v>
      </c>
      <c r="L2760" t="s">
        <v>183</v>
      </c>
      <c r="M2760" t="s">
        <v>39</v>
      </c>
      <c r="N2760" t="s">
        <v>15</v>
      </c>
      <c r="O2760">
        <v>1238.4000000000001</v>
      </c>
      <c r="P2760" t="s">
        <v>20</v>
      </c>
      <c r="Q2760">
        <v>419.4</v>
      </c>
      <c r="R2760" s="16">
        <f>delivered_orders_table[[#This Row],[price]]*delivered_orders_table[[#This Row],[quantity]]</f>
        <v>1376</v>
      </c>
      <c r="V2760">
        <v>951</v>
      </c>
    </row>
    <row r="2761" spans="1:22" hidden="1" x14ac:dyDescent="0.3">
      <c r="A2761">
        <v>51361818</v>
      </c>
      <c r="B2761">
        <v>719176</v>
      </c>
      <c r="C2761">
        <v>341003</v>
      </c>
      <c r="D2761">
        <v>5706</v>
      </c>
      <c r="E2761">
        <v>819</v>
      </c>
      <c r="F2761">
        <v>1</v>
      </c>
      <c r="G2761">
        <v>570.6</v>
      </c>
      <c r="H2761">
        <v>10</v>
      </c>
      <c r="I2761" s="15">
        <v>45049</v>
      </c>
      <c r="J2761" s="11">
        <v>45049</v>
      </c>
      <c r="K2761">
        <v>6</v>
      </c>
      <c r="L2761" t="s">
        <v>265</v>
      </c>
      <c r="M2761" t="s">
        <v>39</v>
      </c>
      <c r="N2761" t="s">
        <v>15</v>
      </c>
      <c r="O2761">
        <v>5135.3999999999996</v>
      </c>
      <c r="P2761" t="s">
        <v>22</v>
      </c>
      <c r="Q2761">
        <v>4316.3999999999996</v>
      </c>
      <c r="R2761" s="16">
        <f>delivered_orders_table[[#This Row],[price]]*delivered_orders_table[[#This Row],[quantity]]</f>
        <v>5706</v>
      </c>
      <c r="V2761">
        <v>19001</v>
      </c>
    </row>
    <row r="2762" spans="1:22" hidden="1" x14ac:dyDescent="0.3">
      <c r="A2762">
        <v>31809610</v>
      </c>
      <c r="B2762">
        <v>719176</v>
      </c>
      <c r="C2762">
        <v>613477</v>
      </c>
      <c r="D2762">
        <v>8453</v>
      </c>
      <c r="E2762">
        <v>819</v>
      </c>
      <c r="F2762">
        <v>1</v>
      </c>
      <c r="G2762">
        <v>0</v>
      </c>
      <c r="H2762">
        <v>0</v>
      </c>
      <c r="I2762" s="15">
        <v>45047</v>
      </c>
      <c r="J2762" s="11">
        <v>45047</v>
      </c>
      <c r="K2762">
        <v>5</v>
      </c>
      <c r="L2762" t="s">
        <v>395</v>
      </c>
      <c r="M2762" t="s">
        <v>39</v>
      </c>
      <c r="N2762" t="s">
        <v>16</v>
      </c>
      <c r="O2762">
        <v>8453</v>
      </c>
      <c r="P2762" t="s">
        <v>23</v>
      </c>
      <c r="Q2762">
        <v>7634</v>
      </c>
      <c r="R2762" s="16">
        <f>delivered_orders_table[[#This Row],[price]]*delivered_orders_table[[#This Row],[quantity]]</f>
        <v>8453</v>
      </c>
      <c r="V2762">
        <v>19014</v>
      </c>
    </row>
    <row r="2763" spans="1:22" hidden="1" x14ac:dyDescent="0.3">
      <c r="A2763">
        <v>30881581</v>
      </c>
      <c r="B2763">
        <v>719176</v>
      </c>
      <c r="C2763">
        <v>805711</v>
      </c>
      <c r="D2763">
        <v>10931</v>
      </c>
      <c r="E2763">
        <v>819</v>
      </c>
      <c r="F2763">
        <v>1</v>
      </c>
      <c r="G2763">
        <v>0</v>
      </c>
      <c r="H2763">
        <v>0</v>
      </c>
      <c r="I2763" s="15">
        <v>45055</v>
      </c>
      <c r="J2763" s="11">
        <v>45055</v>
      </c>
      <c r="K2763">
        <v>6</v>
      </c>
      <c r="L2763" t="s">
        <v>432</v>
      </c>
      <c r="M2763" t="s">
        <v>39</v>
      </c>
      <c r="N2763" t="s">
        <v>16</v>
      </c>
      <c r="O2763">
        <v>10931</v>
      </c>
      <c r="P2763" t="s">
        <v>20</v>
      </c>
      <c r="Q2763">
        <v>10112</v>
      </c>
      <c r="R2763" s="16">
        <f>delivered_orders_table[[#This Row],[price]]*delivered_orders_table[[#This Row],[quantity]]</f>
        <v>10931</v>
      </c>
      <c r="V2763">
        <v>12960</v>
      </c>
    </row>
    <row r="2764" spans="1:22" hidden="1" x14ac:dyDescent="0.3">
      <c r="A2764">
        <v>70887307</v>
      </c>
      <c r="B2764">
        <v>719176</v>
      </c>
      <c r="C2764">
        <v>681137</v>
      </c>
      <c r="D2764">
        <v>2336</v>
      </c>
      <c r="E2764">
        <v>819</v>
      </c>
      <c r="F2764">
        <v>4</v>
      </c>
      <c r="G2764">
        <v>467.2</v>
      </c>
      <c r="H2764">
        <v>5</v>
      </c>
      <c r="I2764" s="15">
        <v>45069</v>
      </c>
      <c r="J2764" s="11">
        <v>45069</v>
      </c>
      <c r="K2764">
        <v>6</v>
      </c>
      <c r="L2764" t="s">
        <v>144</v>
      </c>
      <c r="M2764" t="s">
        <v>39</v>
      </c>
      <c r="N2764" t="s">
        <v>15</v>
      </c>
      <c r="O2764">
        <v>8876.7999999999993</v>
      </c>
      <c r="P2764" t="s">
        <v>20</v>
      </c>
      <c r="Q2764">
        <v>5600.8</v>
      </c>
      <c r="R2764" s="16">
        <f>delivered_orders_table[[#This Row],[price]]*delivered_orders_table[[#This Row],[quantity]]</f>
        <v>9344</v>
      </c>
      <c r="V2764">
        <v>14009</v>
      </c>
    </row>
    <row r="2765" spans="1:22" hidden="1" x14ac:dyDescent="0.3">
      <c r="A2765">
        <v>88458327</v>
      </c>
      <c r="B2765">
        <v>719176</v>
      </c>
      <c r="C2765">
        <v>843852</v>
      </c>
      <c r="D2765">
        <v>10479</v>
      </c>
      <c r="E2765">
        <v>819</v>
      </c>
      <c r="F2765">
        <v>4</v>
      </c>
      <c r="G2765">
        <v>4191.6000000000004</v>
      </c>
      <c r="H2765">
        <v>10</v>
      </c>
      <c r="I2765" s="15">
        <v>45074</v>
      </c>
      <c r="J2765" s="11">
        <v>45074</v>
      </c>
      <c r="K2765">
        <v>2</v>
      </c>
      <c r="L2765" t="s">
        <v>307</v>
      </c>
      <c r="M2765" t="s">
        <v>39</v>
      </c>
      <c r="N2765" t="s">
        <v>15</v>
      </c>
      <c r="O2765">
        <v>37724.400000000001</v>
      </c>
      <c r="P2765" t="s">
        <v>21</v>
      </c>
      <c r="Q2765">
        <v>34448.400000000001</v>
      </c>
      <c r="R2765" s="16">
        <f>delivered_orders_table[[#This Row],[price]]*delivered_orders_table[[#This Row],[quantity]]</f>
        <v>41916</v>
      </c>
      <c r="V2765">
        <v>6639</v>
      </c>
    </row>
    <row r="2766" spans="1:22" hidden="1" x14ac:dyDescent="0.3">
      <c r="A2766">
        <v>98575748</v>
      </c>
      <c r="B2766">
        <v>719176</v>
      </c>
      <c r="C2766">
        <v>983997</v>
      </c>
      <c r="D2766">
        <v>19197</v>
      </c>
      <c r="E2766">
        <v>819</v>
      </c>
      <c r="F2766">
        <v>1</v>
      </c>
      <c r="G2766">
        <v>0</v>
      </c>
      <c r="H2766">
        <v>0</v>
      </c>
      <c r="I2766" s="15">
        <v>45050</v>
      </c>
      <c r="J2766" s="11">
        <v>45050</v>
      </c>
      <c r="K2766">
        <v>2</v>
      </c>
      <c r="L2766" t="s">
        <v>395</v>
      </c>
      <c r="M2766" t="s">
        <v>39</v>
      </c>
      <c r="N2766" t="s">
        <v>16</v>
      </c>
      <c r="O2766">
        <v>19197</v>
      </c>
      <c r="P2766" t="s">
        <v>23</v>
      </c>
      <c r="Q2766">
        <v>18378</v>
      </c>
      <c r="R2766" s="16">
        <f>delivered_orders_table[[#This Row],[price]]*delivered_orders_table[[#This Row],[quantity]]</f>
        <v>19197</v>
      </c>
      <c r="V2766">
        <v>4513</v>
      </c>
    </row>
    <row r="2767" spans="1:22" hidden="1" x14ac:dyDescent="0.3">
      <c r="A2767">
        <v>78147397</v>
      </c>
      <c r="B2767">
        <v>719176</v>
      </c>
      <c r="C2767">
        <v>235241</v>
      </c>
      <c r="D2767">
        <v>6671</v>
      </c>
      <c r="E2767">
        <v>819</v>
      </c>
      <c r="F2767">
        <v>3</v>
      </c>
      <c r="G2767">
        <v>1000.65</v>
      </c>
      <c r="H2767">
        <v>5</v>
      </c>
      <c r="I2767" s="15">
        <v>45062</v>
      </c>
      <c r="J2767" s="11">
        <v>45062</v>
      </c>
      <c r="K2767">
        <v>5</v>
      </c>
      <c r="L2767" t="s">
        <v>184</v>
      </c>
      <c r="M2767" t="s">
        <v>39</v>
      </c>
      <c r="N2767" t="s">
        <v>16</v>
      </c>
      <c r="O2767">
        <v>19012.349999999999</v>
      </c>
      <c r="P2767" t="s">
        <v>23</v>
      </c>
      <c r="Q2767">
        <v>16555.349999999999</v>
      </c>
      <c r="R2767" s="16">
        <f>delivered_orders_table[[#This Row],[price]]*delivered_orders_table[[#This Row],[quantity]]</f>
        <v>20013</v>
      </c>
      <c r="V2767">
        <v>17639</v>
      </c>
    </row>
    <row r="2768" spans="1:22" hidden="1" x14ac:dyDescent="0.3">
      <c r="A2768">
        <v>97477029</v>
      </c>
      <c r="B2768">
        <v>719176</v>
      </c>
      <c r="C2768">
        <v>923222</v>
      </c>
      <c r="D2768">
        <v>15221</v>
      </c>
      <c r="E2768">
        <v>819</v>
      </c>
      <c r="F2768">
        <v>1</v>
      </c>
      <c r="G2768">
        <v>2283.15</v>
      </c>
      <c r="H2768">
        <v>15</v>
      </c>
      <c r="I2768" s="15">
        <v>45067</v>
      </c>
      <c r="J2768" s="11">
        <v>45067</v>
      </c>
      <c r="K2768">
        <v>6</v>
      </c>
      <c r="L2768" t="s">
        <v>315</v>
      </c>
      <c r="M2768" t="s">
        <v>39</v>
      </c>
      <c r="N2768" t="s">
        <v>15</v>
      </c>
      <c r="O2768">
        <v>12937.85</v>
      </c>
      <c r="P2768" t="s">
        <v>23</v>
      </c>
      <c r="Q2768">
        <v>12118.85</v>
      </c>
      <c r="R2768" s="16">
        <f>delivered_orders_table[[#This Row],[price]]*delivered_orders_table[[#This Row],[quantity]]</f>
        <v>15221</v>
      </c>
      <c r="V2768">
        <v>17866</v>
      </c>
    </row>
    <row r="2769" spans="1:22" hidden="1" x14ac:dyDescent="0.3">
      <c r="A2769">
        <v>15453834</v>
      </c>
      <c r="B2769">
        <v>872246</v>
      </c>
      <c r="C2769">
        <v>466881</v>
      </c>
      <c r="D2769">
        <v>16021</v>
      </c>
      <c r="E2769">
        <v>8679</v>
      </c>
      <c r="F2769">
        <v>1</v>
      </c>
      <c r="G2769">
        <v>0</v>
      </c>
      <c r="H2769">
        <v>0</v>
      </c>
      <c r="I2769" s="15">
        <v>45043</v>
      </c>
      <c r="J2769" s="11">
        <v>45043</v>
      </c>
      <c r="K2769">
        <v>5</v>
      </c>
      <c r="L2769" t="s">
        <v>82</v>
      </c>
      <c r="M2769" t="s">
        <v>39</v>
      </c>
      <c r="N2769" t="s">
        <v>15</v>
      </c>
      <c r="O2769">
        <v>16021</v>
      </c>
      <c r="P2769" t="s">
        <v>20</v>
      </c>
      <c r="Q2769">
        <v>7342</v>
      </c>
      <c r="R2769" s="16">
        <f>delivered_orders_table[[#This Row],[price]]*delivered_orders_table[[#This Row],[quantity]]</f>
        <v>16021</v>
      </c>
      <c r="V2769">
        <v>3754</v>
      </c>
    </row>
    <row r="2770" spans="1:22" hidden="1" x14ac:dyDescent="0.3">
      <c r="A2770">
        <v>33865616</v>
      </c>
      <c r="B2770">
        <v>872246</v>
      </c>
      <c r="C2770">
        <v>411895</v>
      </c>
      <c r="D2770">
        <v>9415</v>
      </c>
      <c r="E2770">
        <v>8679</v>
      </c>
      <c r="F2770">
        <v>1</v>
      </c>
      <c r="G2770">
        <v>0</v>
      </c>
      <c r="H2770">
        <v>0</v>
      </c>
      <c r="I2770" s="15">
        <v>45053</v>
      </c>
      <c r="J2770" s="11">
        <v>45053</v>
      </c>
      <c r="K2770">
        <v>7</v>
      </c>
      <c r="L2770" t="s">
        <v>537</v>
      </c>
      <c r="M2770" t="s">
        <v>39</v>
      </c>
      <c r="N2770" t="s">
        <v>15</v>
      </c>
      <c r="O2770">
        <v>9415</v>
      </c>
      <c r="P2770" t="s">
        <v>22</v>
      </c>
      <c r="Q2770">
        <v>736</v>
      </c>
      <c r="R2770" s="16">
        <f>delivered_orders_table[[#This Row],[price]]*delivered_orders_table[[#This Row],[quantity]]</f>
        <v>9415</v>
      </c>
      <c r="V2770">
        <v>13247</v>
      </c>
    </row>
    <row r="2771" spans="1:22" hidden="1" x14ac:dyDescent="0.3">
      <c r="A2771">
        <v>54411953</v>
      </c>
      <c r="B2771">
        <v>872246</v>
      </c>
      <c r="C2771">
        <v>534168</v>
      </c>
      <c r="D2771">
        <v>8432</v>
      </c>
      <c r="E2771">
        <v>8679</v>
      </c>
      <c r="F2771">
        <v>1</v>
      </c>
      <c r="G2771">
        <v>421.6</v>
      </c>
      <c r="H2771">
        <v>5</v>
      </c>
      <c r="I2771" s="15">
        <v>45068</v>
      </c>
      <c r="J2771" s="11">
        <v>45068</v>
      </c>
      <c r="K2771">
        <v>2</v>
      </c>
      <c r="L2771" t="s">
        <v>529</v>
      </c>
      <c r="M2771" t="s">
        <v>39</v>
      </c>
      <c r="N2771" t="s">
        <v>18</v>
      </c>
      <c r="O2771">
        <v>8010.4</v>
      </c>
      <c r="P2771" t="s">
        <v>21</v>
      </c>
      <c r="Q2771">
        <v>-668.6</v>
      </c>
      <c r="R2771" s="16">
        <f>delivered_orders_table[[#This Row],[price]]*delivered_orders_table[[#This Row],[quantity]]</f>
        <v>8432</v>
      </c>
      <c r="V2771">
        <v>19181</v>
      </c>
    </row>
    <row r="2772" spans="1:22" hidden="1" x14ac:dyDescent="0.3">
      <c r="A2772">
        <v>53034742</v>
      </c>
      <c r="B2772">
        <v>872246</v>
      </c>
      <c r="C2772">
        <v>784791</v>
      </c>
      <c r="D2772">
        <v>18900</v>
      </c>
      <c r="E2772">
        <v>8679</v>
      </c>
      <c r="F2772">
        <v>1</v>
      </c>
      <c r="G2772">
        <v>0</v>
      </c>
      <c r="H2772">
        <v>0</v>
      </c>
      <c r="I2772" s="15">
        <v>45071</v>
      </c>
      <c r="J2772" s="11">
        <v>45071</v>
      </c>
      <c r="K2772">
        <v>2</v>
      </c>
      <c r="L2772" t="s">
        <v>315</v>
      </c>
      <c r="M2772" t="s">
        <v>39</v>
      </c>
      <c r="N2772" t="s">
        <v>18</v>
      </c>
      <c r="O2772">
        <v>18900</v>
      </c>
      <c r="P2772" t="s">
        <v>22</v>
      </c>
      <c r="Q2772">
        <v>10221</v>
      </c>
      <c r="R2772" s="16">
        <f>delivered_orders_table[[#This Row],[price]]*delivered_orders_table[[#This Row],[quantity]]</f>
        <v>18900</v>
      </c>
      <c r="V2772">
        <v>1547</v>
      </c>
    </row>
    <row r="2773" spans="1:22" hidden="1" x14ac:dyDescent="0.3">
      <c r="A2773">
        <v>65148727</v>
      </c>
      <c r="B2773">
        <v>872246</v>
      </c>
      <c r="C2773">
        <v>757783</v>
      </c>
      <c r="D2773">
        <v>13516</v>
      </c>
      <c r="E2773">
        <v>8679</v>
      </c>
      <c r="F2773">
        <v>3</v>
      </c>
      <c r="G2773">
        <v>0</v>
      </c>
      <c r="H2773">
        <v>0</v>
      </c>
      <c r="I2773" s="15">
        <v>45064</v>
      </c>
      <c r="J2773" s="11">
        <v>45064</v>
      </c>
      <c r="K2773">
        <v>7</v>
      </c>
      <c r="L2773" t="s">
        <v>545</v>
      </c>
      <c r="M2773" t="s">
        <v>39</v>
      </c>
      <c r="N2773" t="s">
        <v>18</v>
      </c>
      <c r="O2773">
        <v>40548</v>
      </c>
      <c r="P2773" t="s">
        <v>20</v>
      </c>
      <c r="Q2773">
        <v>14511</v>
      </c>
      <c r="R2773" s="16">
        <f>delivered_orders_table[[#This Row],[price]]*delivered_orders_table[[#This Row],[quantity]]</f>
        <v>40548</v>
      </c>
      <c r="V2773">
        <v>26552</v>
      </c>
    </row>
    <row r="2774" spans="1:22" hidden="1" x14ac:dyDescent="0.3">
      <c r="A2774">
        <v>94184877</v>
      </c>
      <c r="B2774">
        <v>872246</v>
      </c>
      <c r="C2774">
        <v>827354</v>
      </c>
      <c r="D2774">
        <v>5031</v>
      </c>
      <c r="E2774">
        <v>8679</v>
      </c>
      <c r="F2774">
        <v>3</v>
      </c>
      <c r="G2774">
        <v>0</v>
      </c>
      <c r="H2774">
        <v>0</v>
      </c>
      <c r="I2774" s="15">
        <v>45047</v>
      </c>
      <c r="J2774" s="11">
        <v>45047</v>
      </c>
      <c r="K2774">
        <v>6</v>
      </c>
      <c r="L2774" t="s">
        <v>158</v>
      </c>
      <c r="M2774" t="s">
        <v>39</v>
      </c>
      <c r="N2774" t="s">
        <v>18</v>
      </c>
      <c r="O2774">
        <v>15093</v>
      </c>
      <c r="P2774" t="s">
        <v>22</v>
      </c>
      <c r="Q2774">
        <v>-10944</v>
      </c>
      <c r="R2774" s="16">
        <f>delivered_orders_table[[#This Row],[price]]*delivered_orders_table[[#This Row],[quantity]]</f>
        <v>15093</v>
      </c>
      <c r="V2774">
        <v>6897</v>
      </c>
    </row>
    <row r="2775" spans="1:22" hidden="1" x14ac:dyDescent="0.3">
      <c r="A2775">
        <v>38138531</v>
      </c>
      <c r="B2775">
        <v>872246</v>
      </c>
      <c r="C2775">
        <v>799405</v>
      </c>
      <c r="D2775">
        <v>6967</v>
      </c>
      <c r="E2775">
        <v>8679</v>
      </c>
      <c r="F2775">
        <v>2</v>
      </c>
      <c r="G2775">
        <v>0</v>
      </c>
      <c r="H2775">
        <v>0</v>
      </c>
      <c r="I2775" s="15">
        <v>45071</v>
      </c>
      <c r="J2775" s="11">
        <v>45071</v>
      </c>
      <c r="K2775">
        <v>6</v>
      </c>
      <c r="L2775" t="s">
        <v>329</v>
      </c>
      <c r="M2775" t="s">
        <v>39</v>
      </c>
      <c r="N2775" t="s">
        <v>15</v>
      </c>
      <c r="O2775">
        <v>13934</v>
      </c>
      <c r="P2775" t="s">
        <v>22</v>
      </c>
      <c r="Q2775">
        <v>-3424</v>
      </c>
      <c r="R2775" s="16">
        <f>delivered_orders_table[[#This Row],[price]]*delivered_orders_table[[#This Row],[quantity]]</f>
        <v>13934</v>
      </c>
      <c r="V2775">
        <v>7908</v>
      </c>
    </row>
    <row r="2776" spans="1:22" hidden="1" x14ac:dyDescent="0.3">
      <c r="A2776">
        <v>27208745</v>
      </c>
      <c r="B2776">
        <v>809570</v>
      </c>
      <c r="C2776">
        <v>822650</v>
      </c>
      <c r="D2776">
        <v>14282</v>
      </c>
      <c r="E2776">
        <v>10780</v>
      </c>
      <c r="F2776">
        <v>1</v>
      </c>
      <c r="G2776">
        <v>0</v>
      </c>
      <c r="H2776">
        <v>0</v>
      </c>
      <c r="I2776" s="15">
        <v>45074</v>
      </c>
      <c r="J2776" s="11">
        <v>45074</v>
      </c>
      <c r="K2776">
        <v>3</v>
      </c>
      <c r="L2776" t="s">
        <v>329</v>
      </c>
      <c r="M2776" t="s">
        <v>39</v>
      </c>
      <c r="N2776" t="s">
        <v>15</v>
      </c>
      <c r="O2776">
        <v>14282</v>
      </c>
      <c r="P2776" t="s">
        <v>20</v>
      </c>
      <c r="Q2776">
        <v>3502</v>
      </c>
      <c r="R2776" s="16">
        <f>delivered_orders_table[[#This Row],[price]]*delivered_orders_table[[#This Row],[quantity]]</f>
        <v>14282</v>
      </c>
      <c r="V2776">
        <v>7792</v>
      </c>
    </row>
    <row r="2777" spans="1:22" hidden="1" x14ac:dyDescent="0.3">
      <c r="A2777">
        <v>39522801</v>
      </c>
      <c r="B2777">
        <v>809570</v>
      </c>
      <c r="C2777">
        <v>431087</v>
      </c>
      <c r="D2777">
        <v>10920</v>
      </c>
      <c r="E2777">
        <v>10780</v>
      </c>
      <c r="F2777">
        <v>1</v>
      </c>
      <c r="G2777">
        <v>0</v>
      </c>
      <c r="H2777">
        <v>0</v>
      </c>
      <c r="I2777" s="15">
        <v>45049</v>
      </c>
      <c r="J2777" s="11">
        <v>45049</v>
      </c>
      <c r="K2777">
        <v>6</v>
      </c>
      <c r="L2777" t="s">
        <v>265</v>
      </c>
      <c r="M2777" t="s">
        <v>39</v>
      </c>
      <c r="N2777" t="s">
        <v>17</v>
      </c>
      <c r="O2777">
        <v>10920</v>
      </c>
      <c r="P2777" t="s">
        <v>21</v>
      </c>
      <c r="Q2777">
        <v>140</v>
      </c>
      <c r="R2777" s="16">
        <f>delivered_orders_table[[#This Row],[price]]*delivered_orders_table[[#This Row],[quantity]]</f>
        <v>10920</v>
      </c>
      <c r="V2777">
        <v>33774</v>
      </c>
    </row>
    <row r="2778" spans="1:22" hidden="1" x14ac:dyDescent="0.3">
      <c r="A2778">
        <v>79323646</v>
      </c>
      <c r="B2778">
        <v>809570</v>
      </c>
      <c r="C2778">
        <v>726199</v>
      </c>
      <c r="D2778">
        <v>13338</v>
      </c>
      <c r="E2778">
        <v>10780</v>
      </c>
      <c r="F2778">
        <v>1</v>
      </c>
      <c r="G2778">
        <v>0</v>
      </c>
      <c r="H2778">
        <v>0</v>
      </c>
      <c r="I2778" s="15">
        <v>45053</v>
      </c>
      <c r="J2778" s="11">
        <v>45053</v>
      </c>
      <c r="K2778">
        <v>5</v>
      </c>
      <c r="L2778" t="s">
        <v>126</v>
      </c>
      <c r="M2778" t="s">
        <v>39</v>
      </c>
      <c r="N2778" t="s">
        <v>152</v>
      </c>
      <c r="O2778">
        <v>13338</v>
      </c>
      <c r="P2778" t="s">
        <v>21</v>
      </c>
      <c r="Q2778">
        <v>2558</v>
      </c>
      <c r="R2778" s="16">
        <f>delivered_orders_table[[#This Row],[price]]*delivered_orders_table[[#This Row],[quantity]]</f>
        <v>13338</v>
      </c>
      <c r="V2778">
        <v>7691</v>
      </c>
    </row>
    <row r="2779" spans="1:22" hidden="1" x14ac:dyDescent="0.3">
      <c r="A2779">
        <v>38956527</v>
      </c>
      <c r="B2779">
        <v>809570</v>
      </c>
      <c r="C2779">
        <v>875960</v>
      </c>
      <c r="D2779">
        <v>5663</v>
      </c>
      <c r="E2779">
        <v>10780</v>
      </c>
      <c r="F2779">
        <v>3</v>
      </c>
      <c r="G2779">
        <v>0</v>
      </c>
      <c r="H2779">
        <v>0</v>
      </c>
      <c r="I2779" s="15">
        <v>45066</v>
      </c>
      <c r="J2779" s="11">
        <v>45066</v>
      </c>
      <c r="K2779">
        <v>7</v>
      </c>
      <c r="L2779" t="s">
        <v>315</v>
      </c>
      <c r="M2779" t="s">
        <v>39</v>
      </c>
      <c r="N2779" t="s">
        <v>15</v>
      </c>
      <c r="O2779">
        <v>16989</v>
      </c>
      <c r="P2779" t="s">
        <v>23</v>
      </c>
      <c r="Q2779">
        <v>-15351</v>
      </c>
      <c r="R2779" s="16">
        <f>delivered_orders_table[[#This Row],[price]]*delivered_orders_table[[#This Row],[quantity]]</f>
        <v>16989</v>
      </c>
      <c r="V2779">
        <v>26060</v>
      </c>
    </row>
    <row r="2780" spans="1:22" hidden="1" x14ac:dyDescent="0.3">
      <c r="A2780">
        <v>38595818</v>
      </c>
      <c r="B2780">
        <v>809570</v>
      </c>
      <c r="C2780">
        <v>230897</v>
      </c>
      <c r="D2780">
        <v>7803</v>
      </c>
      <c r="E2780">
        <v>10780</v>
      </c>
      <c r="F2780">
        <v>3</v>
      </c>
      <c r="G2780">
        <v>0</v>
      </c>
      <c r="H2780">
        <v>0</v>
      </c>
      <c r="I2780" s="15">
        <v>45050</v>
      </c>
      <c r="J2780" s="11">
        <v>45050</v>
      </c>
      <c r="K2780">
        <v>2</v>
      </c>
      <c r="L2780" t="s">
        <v>395</v>
      </c>
      <c r="M2780" t="s">
        <v>39</v>
      </c>
      <c r="N2780" t="s">
        <v>16</v>
      </c>
      <c r="O2780">
        <v>23409</v>
      </c>
      <c r="P2780" t="s">
        <v>21</v>
      </c>
      <c r="Q2780">
        <v>-8931</v>
      </c>
      <c r="R2780" s="16">
        <f>delivered_orders_table[[#This Row],[price]]*delivered_orders_table[[#This Row],[quantity]]</f>
        <v>23409</v>
      </c>
      <c r="V2780">
        <v>13365</v>
      </c>
    </row>
    <row r="2781" spans="1:22" hidden="1" x14ac:dyDescent="0.3">
      <c r="A2781">
        <v>65243509</v>
      </c>
      <c r="B2781">
        <v>809570</v>
      </c>
      <c r="C2781">
        <v>620051</v>
      </c>
      <c r="D2781">
        <v>7204</v>
      </c>
      <c r="E2781">
        <v>10780</v>
      </c>
      <c r="F2781">
        <v>1</v>
      </c>
      <c r="G2781">
        <v>360.2</v>
      </c>
      <c r="H2781">
        <v>5</v>
      </c>
      <c r="I2781" s="15">
        <v>45060</v>
      </c>
      <c r="J2781" s="11">
        <v>45060</v>
      </c>
      <c r="K2781">
        <v>5</v>
      </c>
      <c r="L2781" t="s">
        <v>183</v>
      </c>
      <c r="M2781" t="s">
        <v>39</v>
      </c>
      <c r="N2781" t="s">
        <v>18</v>
      </c>
      <c r="O2781">
        <v>6843.8</v>
      </c>
      <c r="P2781" t="s">
        <v>20</v>
      </c>
      <c r="Q2781">
        <v>-3936.2</v>
      </c>
      <c r="R2781" s="16">
        <f>delivered_orders_table[[#This Row],[price]]*delivered_orders_table[[#This Row],[quantity]]</f>
        <v>7204</v>
      </c>
      <c r="V2781">
        <v>24616</v>
      </c>
    </row>
    <row r="2782" spans="1:22" hidden="1" x14ac:dyDescent="0.3">
      <c r="A2782">
        <v>25755285</v>
      </c>
      <c r="B2782">
        <v>809570</v>
      </c>
      <c r="C2782">
        <v>993454</v>
      </c>
      <c r="D2782">
        <v>17820</v>
      </c>
      <c r="E2782">
        <v>10780</v>
      </c>
      <c r="F2782">
        <v>4</v>
      </c>
      <c r="G2782">
        <v>7128</v>
      </c>
      <c r="H2782">
        <v>10</v>
      </c>
      <c r="I2782" s="15">
        <v>45049</v>
      </c>
      <c r="J2782" s="11">
        <v>45049</v>
      </c>
      <c r="K2782">
        <v>6</v>
      </c>
      <c r="L2782" t="s">
        <v>265</v>
      </c>
      <c r="M2782" t="s">
        <v>39</v>
      </c>
      <c r="N2782" t="s">
        <v>18</v>
      </c>
      <c r="O2782">
        <v>64152</v>
      </c>
      <c r="P2782" t="s">
        <v>20</v>
      </c>
      <c r="Q2782">
        <v>21032</v>
      </c>
      <c r="R2782" s="16">
        <f>delivered_orders_table[[#This Row],[price]]*delivered_orders_table[[#This Row],[quantity]]</f>
        <v>71280</v>
      </c>
      <c r="V2782">
        <v>7157</v>
      </c>
    </row>
    <row r="2783" spans="1:22" hidden="1" x14ac:dyDescent="0.3">
      <c r="A2783">
        <v>14388260</v>
      </c>
      <c r="B2783">
        <v>809570</v>
      </c>
      <c r="C2783">
        <v>440932</v>
      </c>
      <c r="D2783">
        <v>9600</v>
      </c>
      <c r="E2783">
        <v>10780</v>
      </c>
      <c r="F2783">
        <v>2</v>
      </c>
      <c r="G2783">
        <v>0</v>
      </c>
      <c r="H2783">
        <v>0</v>
      </c>
      <c r="I2783" s="15">
        <v>45046</v>
      </c>
      <c r="J2783" s="11">
        <v>45046</v>
      </c>
      <c r="K2783">
        <v>6</v>
      </c>
      <c r="L2783" t="s">
        <v>395</v>
      </c>
      <c r="M2783" t="s">
        <v>39</v>
      </c>
      <c r="N2783" t="s">
        <v>15</v>
      </c>
      <c r="O2783">
        <v>19200</v>
      </c>
      <c r="P2783" t="s">
        <v>21</v>
      </c>
      <c r="Q2783">
        <v>-2360</v>
      </c>
      <c r="R2783" s="16">
        <f>delivered_orders_table[[#This Row],[price]]*delivered_orders_table[[#This Row],[quantity]]</f>
        <v>19200</v>
      </c>
      <c r="V2783">
        <v>33568</v>
      </c>
    </row>
    <row r="2784" spans="1:22" hidden="1" x14ac:dyDescent="0.3">
      <c r="A2784">
        <v>61705758</v>
      </c>
      <c r="B2784">
        <v>809570</v>
      </c>
      <c r="C2784">
        <v>834924</v>
      </c>
      <c r="D2784">
        <v>12347</v>
      </c>
      <c r="E2784">
        <v>10780</v>
      </c>
      <c r="F2784">
        <v>1</v>
      </c>
      <c r="G2784">
        <v>617.35</v>
      </c>
      <c r="H2784">
        <v>5</v>
      </c>
      <c r="I2784" s="15">
        <v>45067</v>
      </c>
      <c r="J2784" s="11">
        <v>45067</v>
      </c>
      <c r="K2784">
        <v>2</v>
      </c>
      <c r="L2784" t="s">
        <v>340</v>
      </c>
      <c r="M2784" t="s">
        <v>39</v>
      </c>
      <c r="N2784" t="s">
        <v>16</v>
      </c>
      <c r="O2784">
        <v>11729.65</v>
      </c>
      <c r="P2784" t="s">
        <v>21</v>
      </c>
      <c r="Q2784">
        <v>949.65</v>
      </c>
      <c r="R2784" s="16">
        <f>delivered_orders_table[[#This Row],[price]]*delivered_orders_table[[#This Row],[quantity]]</f>
        <v>12347</v>
      </c>
      <c r="V2784">
        <v>10593</v>
      </c>
    </row>
    <row r="2785" spans="1:22" hidden="1" x14ac:dyDescent="0.3">
      <c r="A2785">
        <v>76756320</v>
      </c>
      <c r="B2785">
        <v>877572</v>
      </c>
      <c r="C2785">
        <v>646157</v>
      </c>
      <c r="D2785">
        <v>13241</v>
      </c>
      <c r="E2785">
        <v>5303</v>
      </c>
      <c r="F2785">
        <v>1</v>
      </c>
      <c r="G2785">
        <v>0</v>
      </c>
      <c r="H2785">
        <v>0</v>
      </c>
      <c r="I2785" s="15">
        <v>45064</v>
      </c>
      <c r="J2785" s="11">
        <v>45064</v>
      </c>
      <c r="K2785">
        <v>3</v>
      </c>
      <c r="L2785" t="s">
        <v>184</v>
      </c>
      <c r="M2785" t="s">
        <v>39</v>
      </c>
      <c r="N2785" t="s">
        <v>15</v>
      </c>
      <c r="O2785">
        <v>13241</v>
      </c>
      <c r="P2785" t="s">
        <v>22</v>
      </c>
      <c r="Q2785">
        <v>7938</v>
      </c>
      <c r="R2785" s="16">
        <f>delivered_orders_table[[#This Row],[price]]*delivered_orders_table[[#This Row],[quantity]]</f>
        <v>13241</v>
      </c>
      <c r="V2785">
        <v>12744</v>
      </c>
    </row>
    <row r="2786" spans="1:22" hidden="1" x14ac:dyDescent="0.3">
      <c r="A2786">
        <v>39830361</v>
      </c>
      <c r="B2786">
        <v>877572</v>
      </c>
      <c r="C2786">
        <v>722998</v>
      </c>
      <c r="D2786">
        <v>18429</v>
      </c>
      <c r="E2786">
        <v>5303</v>
      </c>
      <c r="F2786">
        <v>3</v>
      </c>
      <c r="G2786">
        <v>0</v>
      </c>
      <c r="H2786">
        <v>0</v>
      </c>
      <c r="I2786" s="15">
        <v>45040</v>
      </c>
      <c r="J2786" s="11">
        <v>45040</v>
      </c>
      <c r="K2786">
        <v>7</v>
      </c>
      <c r="L2786" t="s">
        <v>99</v>
      </c>
      <c r="M2786" t="s">
        <v>39</v>
      </c>
      <c r="N2786" t="s">
        <v>17</v>
      </c>
      <c r="O2786">
        <v>55287</v>
      </c>
      <c r="P2786" t="s">
        <v>21</v>
      </c>
      <c r="Q2786">
        <v>39378</v>
      </c>
      <c r="R2786" s="16">
        <f>delivered_orders_table[[#This Row],[price]]*delivered_orders_table[[#This Row],[quantity]]</f>
        <v>55287</v>
      </c>
      <c r="V2786">
        <v>15503</v>
      </c>
    </row>
    <row r="2787" spans="1:22" hidden="1" x14ac:dyDescent="0.3">
      <c r="A2787">
        <v>89694801</v>
      </c>
      <c r="B2787">
        <v>877572</v>
      </c>
      <c r="C2787">
        <v>297527</v>
      </c>
      <c r="D2787">
        <v>19017</v>
      </c>
      <c r="E2787">
        <v>5303</v>
      </c>
      <c r="F2787">
        <v>1</v>
      </c>
      <c r="G2787">
        <v>0</v>
      </c>
      <c r="H2787">
        <v>0</v>
      </c>
      <c r="I2787" s="15">
        <v>45065</v>
      </c>
      <c r="J2787" s="11">
        <v>45065</v>
      </c>
      <c r="K2787">
        <v>1</v>
      </c>
      <c r="L2787" t="s">
        <v>346</v>
      </c>
      <c r="M2787" t="s">
        <v>39</v>
      </c>
      <c r="N2787" t="s">
        <v>16</v>
      </c>
      <c r="O2787">
        <v>19017</v>
      </c>
      <c r="P2787" t="s">
        <v>22</v>
      </c>
      <c r="Q2787">
        <v>13714</v>
      </c>
      <c r="R2787" s="16">
        <f>delivered_orders_table[[#This Row],[price]]*delivered_orders_table[[#This Row],[quantity]]</f>
        <v>19017</v>
      </c>
      <c r="V2787">
        <v>19736</v>
      </c>
    </row>
    <row r="2788" spans="1:22" hidden="1" x14ac:dyDescent="0.3">
      <c r="A2788">
        <v>18185099</v>
      </c>
      <c r="B2788">
        <v>877572</v>
      </c>
      <c r="C2788">
        <v>294458</v>
      </c>
      <c r="D2788">
        <v>19038</v>
      </c>
      <c r="E2788">
        <v>5303</v>
      </c>
      <c r="F2788">
        <v>1</v>
      </c>
      <c r="G2788">
        <v>0</v>
      </c>
      <c r="H2788">
        <v>0</v>
      </c>
      <c r="I2788" s="15">
        <v>45075</v>
      </c>
      <c r="J2788" s="11">
        <v>45075</v>
      </c>
      <c r="K2788">
        <v>1</v>
      </c>
      <c r="L2788" t="s">
        <v>307</v>
      </c>
      <c r="M2788" t="s">
        <v>39</v>
      </c>
      <c r="N2788" t="s">
        <v>17</v>
      </c>
      <c r="O2788">
        <v>19038</v>
      </c>
      <c r="P2788" t="s">
        <v>21</v>
      </c>
      <c r="Q2788">
        <v>13735</v>
      </c>
      <c r="R2788" s="16">
        <f>delivered_orders_table[[#This Row],[price]]*delivered_orders_table[[#This Row],[quantity]]</f>
        <v>19038</v>
      </c>
      <c r="V2788">
        <v>16907</v>
      </c>
    </row>
    <row r="2789" spans="1:22" hidden="1" x14ac:dyDescent="0.3">
      <c r="A2789">
        <v>45596211</v>
      </c>
      <c r="B2789">
        <v>877572</v>
      </c>
      <c r="C2789">
        <v>608004</v>
      </c>
      <c r="D2789">
        <v>4722</v>
      </c>
      <c r="E2789">
        <v>5303</v>
      </c>
      <c r="F2789">
        <v>2</v>
      </c>
      <c r="G2789">
        <v>0</v>
      </c>
      <c r="H2789">
        <v>0</v>
      </c>
      <c r="I2789" s="15">
        <v>45052</v>
      </c>
      <c r="J2789" s="11">
        <v>45052</v>
      </c>
      <c r="K2789">
        <v>2</v>
      </c>
      <c r="L2789" t="s">
        <v>492</v>
      </c>
      <c r="M2789" t="s">
        <v>39</v>
      </c>
      <c r="N2789" t="s">
        <v>17</v>
      </c>
      <c r="O2789">
        <v>9444</v>
      </c>
      <c r="P2789" t="s">
        <v>20</v>
      </c>
      <c r="Q2789">
        <v>-1162</v>
      </c>
      <c r="R2789" s="16">
        <f>delivered_orders_table[[#This Row],[price]]*delivered_orders_table[[#This Row],[quantity]]</f>
        <v>9444</v>
      </c>
      <c r="V2789">
        <v>8636</v>
      </c>
    </row>
    <row r="2790" spans="1:22" hidden="1" x14ac:dyDescent="0.3">
      <c r="A2790">
        <v>75697427</v>
      </c>
      <c r="B2790">
        <v>877572</v>
      </c>
      <c r="C2790">
        <v>300195</v>
      </c>
      <c r="D2790">
        <v>18210</v>
      </c>
      <c r="E2790">
        <v>5303</v>
      </c>
      <c r="F2790">
        <v>2</v>
      </c>
      <c r="G2790">
        <v>5463</v>
      </c>
      <c r="H2790">
        <v>15</v>
      </c>
      <c r="I2790" s="15">
        <v>45050</v>
      </c>
      <c r="J2790" s="11">
        <v>45050</v>
      </c>
      <c r="K2790">
        <v>7</v>
      </c>
      <c r="L2790" t="s">
        <v>135</v>
      </c>
      <c r="M2790" t="s">
        <v>39</v>
      </c>
      <c r="N2790" t="s">
        <v>17</v>
      </c>
      <c r="O2790">
        <v>30957</v>
      </c>
      <c r="P2790" t="s">
        <v>20</v>
      </c>
      <c r="Q2790">
        <v>20351</v>
      </c>
      <c r="R2790" s="16">
        <f>delivered_orders_table[[#This Row],[price]]*delivered_orders_table[[#This Row],[quantity]]</f>
        <v>36420</v>
      </c>
      <c r="V2790">
        <v>15816</v>
      </c>
    </row>
    <row r="2791" spans="1:22" hidden="1" x14ac:dyDescent="0.3">
      <c r="A2791">
        <v>75389589</v>
      </c>
      <c r="B2791">
        <v>334053</v>
      </c>
      <c r="C2791">
        <v>711559</v>
      </c>
      <c r="D2791">
        <v>4907</v>
      </c>
      <c r="E2791">
        <v>6716</v>
      </c>
      <c r="F2791">
        <v>1</v>
      </c>
      <c r="G2791">
        <v>0</v>
      </c>
      <c r="H2791">
        <v>0</v>
      </c>
      <c r="I2791" s="15">
        <v>45042</v>
      </c>
      <c r="J2791" s="11">
        <v>45042</v>
      </c>
      <c r="K2791">
        <v>5</v>
      </c>
      <c r="L2791" t="s">
        <v>99</v>
      </c>
      <c r="M2791" t="s">
        <v>39</v>
      </c>
      <c r="N2791" t="s">
        <v>17</v>
      </c>
      <c r="O2791">
        <v>4907</v>
      </c>
      <c r="P2791" t="s">
        <v>22</v>
      </c>
      <c r="Q2791">
        <v>-1809</v>
      </c>
      <c r="R2791" s="16">
        <f>delivered_orders_table[[#This Row],[price]]*delivered_orders_table[[#This Row],[quantity]]</f>
        <v>4907</v>
      </c>
      <c r="V2791">
        <v>52092</v>
      </c>
    </row>
    <row r="2792" spans="1:22" hidden="1" x14ac:dyDescent="0.3">
      <c r="A2792">
        <v>52421060</v>
      </c>
      <c r="B2792">
        <v>334053</v>
      </c>
      <c r="C2792">
        <v>776276</v>
      </c>
      <c r="D2792">
        <v>1453</v>
      </c>
      <c r="E2792">
        <v>6716</v>
      </c>
      <c r="F2792">
        <v>4</v>
      </c>
      <c r="G2792">
        <v>0</v>
      </c>
      <c r="H2792">
        <v>0</v>
      </c>
      <c r="I2792" s="15">
        <v>45068</v>
      </c>
      <c r="J2792" s="11">
        <v>45068</v>
      </c>
      <c r="K2792">
        <v>3</v>
      </c>
      <c r="L2792" t="s">
        <v>545</v>
      </c>
      <c r="M2792" t="s">
        <v>39</v>
      </c>
      <c r="N2792" t="s">
        <v>16</v>
      </c>
      <c r="O2792">
        <v>5812</v>
      </c>
      <c r="P2792" t="s">
        <v>22</v>
      </c>
      <c r="Q2792">
        <v>-21052</v>
      </c>
      <c r="R2792" s="16">
        <f>delivered_orders_table[[#This Row],[price]]*delivered_orders_table[[#This Row],[quantity]]</f>
        <v>5812</v>
      </c>
      <c r="V2792">
        <v>14115</v>
      </c>
    </row>
    <row r="2793" spans="1:22" hidden="1" x14ac:dyDescent="0.3">
      <c r="A2793">
        <v>58130331</v>
      </c>
      <c r="B2793">
        <v>334053</v>
      </c>
      <c r="C2793">
        <v>430019</v>
      </c>
      <c r="D2793">
        <v>16726</v>
      </c>
      <c r="E2793">
        <v>6716</v>
      </c>
      <c r="F2793">
        <v>1</v>
      </c>
      <c r="G2793">
        <v>0</v>
      </c>
      <c r="H2793">
        <v>0</v>
      </c>
      <c r="I2793" s="15">
        <v>45043</v>
      </c>
      <c r="J2793" s="11">
        <v>45043</v>
      </c>
      <c r="K2793">
        <v>7</v>
      </c>
      <c r="L2793" t="s">
        <v>258</v>
      </c>
      <c r="M2793" t="s">
        <v>39</v>
      </c>
      <c r="N2793" t="s">
        <v>15</v>
      </c>
      <c r="O2793">
        <v>16726</v>
      </c>
      <c r="P2793" t="s">
        <v>20</v>
      </c>
      <c r="Q2793">
        <v>10010</v>
      </c>
      <c r="R2793" s="16">
        <f>delivered_orders_table[[#This Row],[price]]*delivered_orders_table[[#This Row],[quantity]]</f>
        <v>16726</v>
      </c>
      <c r="V2793">
        <v>1208</v>
      </c>
    </row>
    <row r="2794" spans="1:22" hidden="1" x14ac:dyDescent="0.3">
      <c r="A2794">
        <v>93590502</v>
      </c>
      <c r="B2794">
        <v>334053</v>
      </c>
      <c r="C2794">
        <v>493212</v>
      </c>
      <c r="D2794">
        <v>4738</v>
      </c>
      <c r="E2794">
        <v>6716</v>
      </c>
      <c r="F2794">
        <v>1</v>
      </c>
      <c r="G2794">
        <v>0</v>
      </c>
      <c r="H2794">
        <v>0</v>
      </c>
      <c r="I2794" s="15">
        <v>45075</v>
      </c>
      <c r="J2794" s="11">
        <v>45075</v>
      </c>
      <c r="K2794">
        <v>1</v>
      </c>
      <c r="L2794" t="s">
        <v>307</v>
      </c>
      <c r="M2794" t="s">
        <v>39</v>
      </c>
      <c r="N2794" t="s">
        <v>15</v>
      </c>
      <c r="O2794">
        <v>4738</v>
      </c>
      <c r="P2794" t="s">
        <v>22</v>
      </c>
      <c r="Q2794">
        <v>-1978</v>
      </c>
      <c r="R2794" s="16">
        <f>delivered_orders_table[[#This Row],[price]]*delivered_orders_table[[#This Row],[quantity]]</f>
        <v>4738</v>
      </c>
      <c r="V2794">
        <v>8382</v>
      </c>
    </row>
    <row r="2795" spans="1:22" hidden="1" x14ac:dyDescent="0.3">
      <c r="A2795">
        <v>17993466</v>
      </c>
      <c r="B2795">
        <v>334053</v>
      </c>
      <c r="C2795">
        <v>954500</v>
      </c>
      <c r="D2795">
        <v>10993</v>
      </c>
      <c r="E2795">
        <v>6716</v>
      </c>
      <c r="F2795">
        <v>1</v>
      </c>
      <c r="G2795">
        <v>549.65</v>
      </c>
      <c r="H2795">
        <v>5</v>
      </c>
      <c r="I2795" s="15">
        <v>45048</v>
      </c>
      <c r="J2795" s="11">
        <v>45048</v>
      </c>
      <c r="K2795">
        <v>5</v>
      </c>
      <c r="L2795" t="s">
        <v>158</v>
      </c>
      <c r="M2795" t="s">
        <v>39</v>
      </c>
      <c r="N2795" t="s">
        <v>16</v>
      </c>
      <c r="O2795">
        <v>10443.35</v>
      </c>
      <c r="P2795" t="s">
        <v>23</v>
      </c>
      <c r="Q2795">
        <v>3727.35</v>
      </c>
      <c r="R2795" s="16">
        <f>delivered_orders_table[[#This Row],[price]]*delivered_orders_table[[#This Row],[quantity]]</f>
        <v>10993</v>
      </c>
      <c r="V2795">
        <v>4362</v>
      </c>
    </row>
    <row r="2796" spans="1:22" hidden="1" x14ac:dyDescent="0.3">
      <c r="A2796">
        <v>91716102</v>
      </c>
      <c r="B2796">
        <v>334053</v>
      </c>
      <c r="C2796">
        <v>616760</v>
      </c>
      <c r="D2796">
        <v>12549</v>
      </c>
      <c r="E2796">
        <v>6716</v>
      </c>
      <c r="F2796">
        <v>1</v>
      </c>
      <c r="G2796">
        <v>0</v>
      </c>
      <c r="H2796">
        <v>0</v>
      </c>
      <c r="I2796" s="15">
        <v>45055</v>
      </c>
      <c r="J2796" s="11">
        <v>45055</v>
      </c>
      <c r="K2796">
        <v>2</v>
      </c>
      <c r="L2796" t="s">
        <v>135</v>
      </c>
      <c r="M2796" t="s">
        <v>39</v>
      </c>
      <c r="N2796" t="s">
        <v>17</v>
      </c>
      <c r="O2796">
        <v>12549</v>
      </c>
      <c r="P2796" t="s">
        <v>20</v>
      </c>
      <c r="Q2796">
        <v>5833</v>
      </c>
      <c r="R2796" s="16">
        <f>delivered_orders_table[[#This Row],[price]]*delivered_orders_table[[#This Row],[quantity]]</f>
        <v>12549</v>
      </c>
      <c r="V2796">
        <v>19176</v>
      </c>
    </row>
    <row r="2797" spans="1:22" hidden="1" x14ac:dyDescent="0.3">
      <c r="A2797">
        <v>70726434</v>
      </c>
      <c r="B2797">
        <v>334053</v>
      </c>
      <c r="C2797">
        <v>650956</v>
      </c>
      <c r="D2797">
        <v>4895</v>
      </c>
      <c r="E2797">
        <v>6716</v>
      </c>
      <c r="F2797">
        <v>4</v>
      </c>
      <c r="G2797">
        <v>1958</v>
      </c>
      <c r="H2797">
        <v>10</v>
      </c>
      <c r="I2797" s="15">
        <v>45047</v>
      </c>
      <c r="J2797" s="11">
        <v>45047</v>
      </c>
      <c r="K2797">
        <v>1</v>
      </c>
      <c r="L2797" t="s">
        <v>82</v>
      </c>
      <c r="M2797" t="s">
        <v>39</v>
      </c>
      <c r="N2797" t="s">
        <v>15</v>
      </c>
      <c r="O2797">
        <v>17622</v>
      </c>
      <c r="P2797" t="s">
        <v>22</v>
      </c>
      <c r="Q2797">
        <v>-9242</v>
      </c>
      <c r="R2797" s="16">
        <f>delivered_orders_table[[#This Row],[price]]*delivered_orders_table[[#This Row],[quantity]]</f>
        <v>19580</v>
      </c>
      <c r="V2797">
        <v>26672</v>
      </c>
    </row>
    <row r="2798" spans="1:22" hidden="1" x14ac:dyDescent="0.3">
      <c r="A2798">
        <v>62049575</v>
      </c>
      <c r="B2798">
        <v>334053</v>
      </c>
      <c r="C2798">
        <v>235138</v>
      </c>
      <c r="D2798">
        <v>15725</v>
      </c>
      <c r="E2798">
        <v>6716</v>
      </c>
      <c r="F2798">
        <v>1</v>
      </c>
      <c r="G2798">
        <v>0</v>
      </c>
      <c r="H2798">
        <v>0</v>
      </c>
      <c r="I2798" s="15">
        <v>45063</v>
      </c>
      <c r="J2798" s="11">
        <v>45063</v>
      </c>
      <c r="K2798">
        <v>1</v>
      </c>
      <c r="L2798" t="s">
        <v>117</v>
      </c>
      <c r="M2798" t="s">
        <v>39</v>
      </c>
      <c r="N2798" t="s">
        <v>17</v>
      </c>
      <c r="O2798">
        <v>15725</v>
      </c>
      <c r="P2798" t="s">
        <v>23</v>
      </c>
      <c r="Q2798">
        <v>9009</v>
      </c>
      <c r="R2798" s="16">
        <f>delivered_orders_table[[#This Row],[price]]*delivered_orders_table[[#This Row],[quantity]]</f>
        <v>15725</v>
      </c>
      <c r="V2798">
        <v>9328</v>
      </c>
    </row>
    <row r="2799" spans="1:22" hidden="1" x14ac:dyDescent="0.3">
      <c r="A2799">
        <v>33783708</v>
      </c>
      <c r="B2799">
        <v>388389</v>
      </c>
      <c r="C2799">
        <v>374421</v>
      </c>
      <c r="D2799">
        <v>2986</v>
      </c>
      <c r="E2799">
        <v>1807</v>
      </c>
      <c r="F2799">
        <v>4</v>
      </c>
      <c r="G2799">
        <v>0</v>
      </c>
      <c r="H2799">
        <v>0</v>
      </c>
      <c r="I2799" s="15">
        <v>45062</v>
      </c>
      <c r="J2799" s="11">
        <v>45062</v>
      </c>
      <c r="K2799">
        <v>2</v>
      </c>
      <c r="L2799" t="s">
        <v>117</v>
      </c>
      <c r="M2799" t="s">
        <v>39</v>
      </c>
      <c r="N2799" t="s">
        <v>15</v>
      </c>
      <c r="O2799">
        <v>11944</v>
      </c>
      <c r="P2799" t="s">
        <v>23</v>
      </c>
      <c r="Q2799">
        <v>4716</v>
      </c>
      <c r="R2799" s="16">
        <f>delivered_orders_table[[#This Row],[price]]*delivered_orders_table[[#This Row],[quantity]]</f>
        <v>11944</v>
      </c>
      <c r="V2799">
        <v>22569</v>
      </c>
    </row>
    <row r="2800" spans="1:22" hidden="1" x14ac:dyDescent="0.3">
      <c r="A2800">
        <v>72639147</v>
      </c>
      <c r="B2800">
        <v>388389</v>
      </c>
      <c r="C2800">
        <v>860458</v>
      </c>
      <c r="D2800">
        <v>3806</v>
      </c>
      <c r="E2800">
        <v>1807</v>
      </c>
      <c r="F2800">
        <v>1</v>
      </c>
      <c r="G2800">
        <v>190.3</v>
      </c>
      <c r="H2800">
        <v>5</v>
      </c>
      <c r="I2800" s="15">
        <v>45061</v>
      </c>
      <c r="J2800" s="11">
        <v>45061</v>
      </c>
      <c r="K2800">
        <v>7</v>
      </c>
      <c r="L2800" t="s">
        <v>118</v>
      </c>
      <c r="M2800" t="s">
        <v>39</v>
      </c>
      <c r="N2800" t="s">
        <v>15</v>
      </c>
      <c r="O2800">
        <v>3615.7</v>
      </c>
      <c r="P2800" t="s">
        <v>21</v>
      </c>
      <c r="Q2800">
        <v>1808.7</v>
      </c>
      <c r="R2800" s="16">
        <f>delivered_orders_table[[#This Row],[price]]*delivered_orders_table[[#This Row],[quantity]]</f>
        <v>3806</v>
      </c>
      <c r="V2800">
        <v>51954</v>
      </c>
    </row>
    <row r="2801" spans="1:22" hidden="1" x14ac:dyDescent="0.3">
      <c r="A2801">
        <v>80368504</v>
      </c>
      <c r="B2801">
        <v>388389</v>
      </c>
      <c r="C2801">
        <v>777321</v>
      </c>
      <c r="D2801">
        <v>12380</v>
      </c>
      <c r="E2801">
        <v>1807</v>
      </c>
      <c r="F2801">
        <v>2</v>
      </c>
      <c r="G2801">
        <v>0</v>
      </c>
      <c r="H2801">
        <v>0</v>
      </c>
      <c r="I2801" s="15">
        <v>45070</v>
      </c>
      <c r="J2801" s="11">
        <v>45070</v>
      </c>
      <c r="K2801">
        <v>7</v>
      </c>
      <c r="L2801" t="s">
        <v>329</v>
      </c>
      <c r="M2801" t="s">
        <v>39</v>
      </c>
      <c r="N2801" t="s">
        <v>15</v>
      </c>
      <c r="O2801">
        <v>24760</v>
      </c>
      <c r="P2801" t="s">
        <v>21</v>
      </c>
      <c r="Q2801">
        <v>21146</v>
      </c>
      <c r="R2801" s="16">
        <f>delivered_orders_table[[#This Row],[price]]*delivered_orders_table[[#This Row],[quantity]]</f>
        <v>24760</v>
      </c>
      <c r="V2801">
        <v>15977</v>
      </c>
    </row>
    <row r="2802" spans="1:22" hidden="1" x14ac:dyDescent="0.3">
      <c r="A2802">
        <v>33112256</v>
      </c>
      <c r="B2802">
        <v>388389</v>
      </c>
      <c r="C2802">
        <v>969295</v>
      </c>
      <c r="D2802">
        <v>7575</v>
      </c>
      <c r="E2802">
        <v>1807</v>
      </c>
      <c r="F2802">
        <v>3</v>
      </c>
      <c r="G2802">
        <v>0</v>
      </c>
      <c r="H2802">
        <v>0</v>
      </c>
      <c r="I2802" s="15">
        <v>45062</v>
      </c>
      <c r="J2802" s="11">
        <v>45062</v>
      </c>
      <c r="K2802">
        <v>2</v>
      </c>
      <c r="L2802" t="s">
        <v>117</v>
      </c>
      <c r="M2802" t="s">
        <v>39</v>
      </c>
      <c r="N2802" t="s">
        <v>16</v>
      </c>
      <c r="O2802">
        <v>22725</v>
      </c>
      <c r="P2802" t="s">
        <v>23</v>
      </c>
      <c r="Q2802">
        <v>17304</v>
      </c>
      <c r="R2802" s="16">
        <f>delivered_orders_table[[#This Row],[price]]*delivered_orders_table[[#This Row],[quantity]]</f>
        <v>22725</v>
      </c>
      <c r="V2802">
        <v>36543</v>
      </c>
    </row>
    <row r="2803" spans="1:22" hidden="1" x14ac:dyDescent="0.3">
      <c r="A2803">
        <v>89131271</v>
      </c>
      <c r="B2803">
        <v>388389</v>
      </c>
      <c r="C2803">
        <v>240382</v>
      </c>
      <c r="D2803">
        <v>3817</v>
      </c>
      <c r="E2803">
        <v>1807</v>
      </c>
      <c r="F2803">
        <v>1</v>
      </c>
      <c r="G2803">
        <v>190.85</v>
      </c>
      <c r="H2803">
        <v>5</v>
      </c>
      <c r="I2803" s="15">
        <v>45057</v>
      </c>
      <c r="J2803" s="11">
        <v>45057</v>
      </c>
      <c r="K2803">
        <v>2</v>
      </c>
      <c r="L2803" t="s">
        <v>266</v>
      </c>
      <c r="M2803" t="s">
        <v>39</v>
      </c>
      <c r="N2803" t="s">
        <v>15</v>
      </c>
      <c r="O2803">
        <v>3626.15</v>
      </c>
      <c r="P2803" t="s">
        <v>21</v>
      </c>
      <c r="Q2803">
        <v>1819.15</v>
      </c>
      <c r="R2803" s="16">
        <f>delivered_orders_table[[#This Row],[price]]*delivered_orders_table[[#This Row],[quantity]]</f>
        <v>3817</v>
      </c>
      <c r="V2803">
        <v>8388</v>
      </c>
    </row>
    <row r="2804" spans="1:22" hidden="1" x14ac:dyDescent="0.3">
      <c r="A2804">
        <v>56300738</v>
      </c>
      <c r="B2804">
        <v>388389</v>
      </c>
      <c r="C2804">
        <v>848127</v>
      </c>
      <c r="D2804">
        <v>4540</v>
      </c>
      <c r="E2804">
        <v>1807</v>
      </c>
      <c r="F2804">
        <v>3</v>
      </c>
      <c r="G2804">
        <v>0</v>
      </c>
      <c r="H2804">
        <v>0</v>
      </c>
      <c r="I2804" s="15">
        <v>45071</v>
      </c>
      <c r="J2804" s="11">
        <v>45071</v>
      </c>
      <c r="K2804">
        <v>6</v>
      </c>
      <c r="L2804" t="s">
        <v>329</v>
      </c>
      <c r="M2804" t="s">
        <v>39</v>
      </c>
      <c r="N2804" t="s">
        <v>18</v>
      </c>
      <c r="O2804">
        <v>13620</v>
      </c>
      <c r="P2804" t="s">
        <v>22</v>
      </c>
      <c r="Q2804">
        <v>8199</v>
      </c>
      <c r="R2804" s="16">
        <f>delivered_orders_table[[#This Row],[price]]*delivered_orders_table[[#This Row],[quantity]]</f>
        <v>13620</v>
      </c>
      <c r="V2804">
        <v>4851</v>
      </c>
    </row>
    <row r="2805" spans="1:22" hidden="1" x14ac:dyDescent="0.3">
      <c r="A2805">
        <v>47038975</v>
      </c>
      <c r="B2805">
        <v>388389</v>
      </c>
      <c r="C2805">
        <v>745940</v>
      </c>
      <c r="D2805">
        <v>13040</v>
      </c>
      <c r="E2805">
        <v>1807</v>
      </c>
      <c r="F2805">
        <v>1</v>
      </c>
      <c r="G2805">
        <v>652</v>
      </c>
      <c r="H2805">
        <v>5</v>
      </c>
      <c r="I2805" s="15">
        <v>45067</v>
      </c>
      <c r="J2805" s="11">
        <v>45067</v>
      </c>
      <c r="K2805">
        <v>3</v>
      </c>
      <c r="L2805" t="s">
        <v>529</v>
      </c>
      <c r="M2805" t="s">
        <v>39</v>
      </c>
      <c r="N2805" t="s">
        <v>15</v>
      </c>
      <c r="O2805">
        <v>12388</v>
      </c>
      <c r="P2805" t="s">
        <v>20</v>
      </c>
      <c r="Q2805">
        <v>10581</v>
      </c>
      <c r="R2805" s="16">
        <f>delivered_orders_table[[#This Row],[price]]*delivered_orders_table[[#This Row],[quantity]]</f>
        <v>13040</v>
      </c>
      <c r="V2805">
        <v>17929</v>
      </c>
    </row>
    <row r="2806" spans="1:22" hidden="1" x14ac:dyDescent="0.3">
      <c r="A2806">
        <v>16519170</v>
      </c>
      <c r="B2806">
        <v>356787</v>
      </c>
      <c r="C2806">
        <v>827354</v>
      </c>
      <c r="D2806">
        <v>11819</v>
      </c>
      <c r="E2806">
        <v>6320</v>
      </c>
      <c r="F2806">
        <v>3</v>
      </c>
      <c r="G2806">
        <v>0</v>
      </c>
      <c r="H2806">
        <v>0</v>
      </c>
      <c r="I2806" s="15">
        <v>45058</v>
      </c>
      <c r="J2806" s="11">
        <v>45058</v>
      </c>
      <c r="K2806">
        <v>1</v>
      </c>
      <c r="L2806" t="s">
        <v>266</v>
      </c>
      <c r="M2806" t="s">
        <v>39</v>
      </c>
      <c r="N2806" t="s">
        <v>15</v>
      </c>
      <c r="O2806">
        <v>35457</v>
      </c>
      <c r="P2806" t="s">
        <v>24</v>
      </c>
      <c r="Q2806">
        <v>16497</v>
      </c>
      <c r="R2806" s="16">
        <f>delivered_orders_table[[#This Row],[price]]*delivered_orders_table[[#This Row],[quantity]]</f>
        <v>35457</v>
      </c>
      <c r="V2806">
        <v>2337</v>
      </c>
    </row>
    <row r="2807" spans="1:22" hidden="1" x14ac:dyDescent="0.3">
      <c r="A2807">
        <v>13867648</v>
      </c>
      <c r="B2807">
        <v>356787</v>
      </c>
      <c r="C2807">
        <v>943596</v>
      </c>
      <c r="D2807">
        <v>15036</v>
      </c>
      <c r="E2807">
        <v>6320</v>
      </c>
      <c r="F2807">
        <v>1</v>
      </c>
      <c r="G2807">
        <v>1503.6</v>
      </c>
      <c r="H2807">
        <v>10</v>
      </c>
      <c r="I2807" s="15">
        <v>45044</v>
      </c>
      <c r="J2807" s="11">
        <v>45044</v>
      </c>
      <c r="K2807">
        <v>3</v>
      </c>
      <c r="L2807" t="s">
        <v>99</v>
      </c>
      <c r="M2807" t="s">
        <v>39</v>
      </c>
      <c r="N2807" t="s">
        <v>15</v>
      </c>
      <c r="O2807">
        <v>13532.4</v>
      </c>
      <c r="P2807" t="s">
        <v>21</v>
      </c>
      <c r="Q2807">
        <v>7212.4</v>
      </c>
      <c r="R2807" s="16">
        <f>delivered_orders_table[[#This Row],[price]]*delivered_orders_table[[#This Row],[quantity]]</f>
        <v>15036</v>
      </c>
      <c r="V2807">
        <v>13817</v>
      </c>
    </row>
    <row r="2808" spans="1:22" hidden="1" x14ac:dyDescent="0.3">
      <c r="A2808">
        <v>70693413</v>
      </c>
      <c r="B2808">
        <v>356787</v>
      </c>
      <c r="C2808">
        <v>921846</v>
      </c>
      <c r="D2808">
        <v>10901</v>
      </c>
      <c r="E2808">
        <v>6320</v>
      </c>
      <c r="F2808">
        <v>1</v>
      </c>
      <c r="G2808">
        <v>545.04999999999995</v>
      </c>
      <c r="H2808">
        <v>5</v>
      </c>
      <c r="I2808" s="15">
        <v>45052</v>
      </c>
      <c r="J2808" s="11">
        <v>45052</v>
      </c>
      <c r="K2808">
        <v>1</v>
      </c>
      <c r="L2808" t="s">
        <v>158</v>
      </c>
      <c r="M2808" t="s">
        <v>39</v>
      </c>
      <c r="N2808" t="s">
        <v>16</v>
      </c>
      <c r="O2808">
        <v>10355.950000000001</v>
      </c>
      <c r="P2808" t="s">
        <v>21</v>
      </c>
      <c r="Q2808">
        <v>4035.95</v>
      </c>
      <c r="R2808" s="16">
        <f>delivered_orders_table[[#This Row],[price]]*delivered_orders_table[[#This Row],[quantity]]</f>
        <v>10901</v>
      </c>
      <c r="V2808">
        <v>14396</v>
      </c>
    </row>
    <row r="2809" spans="1:22" hidden="1" x14ac:dyDescent="0.3">
      <c r="A2809">
        <v>73617549</v>
      </c>
      <c r="B2809">
        <v>719176</v>
      </c>
      <c r="C2809">
        <v>586996</v>
      </c>
      <c r="D2809">
        <v>13992</v>
      </c>
      <c r="E2809">
        <v>819</v>
      </c>
      <c r="F2809">
        <v>1</v>
      </c>
      <c r="G2809">
        <v>699.6</v>
      </c>
      <c r="H2809">
        <v>5</v>
      </c>
      <c r="I2809" s="15">
        <v>45069</v>
      </c>
      <c r="J2809" s="11">
        <v>45069</v>
      </c>
      <c r="K2809">
        <v>6</v>
      </c>
      <c r="L2809" t="s">
        <v>144</v>
      </c>
      <c r="M2809" t="s">
        <v>39</v>
      </c>
      <c r="N2809" t="s">
        <v>16</v>
      </c>
      <c r="O2809">
        <v>13292.4</v>
      </c>
      <c r="P2809" t="s">
        <v>23</v>
      </c>
      <c r="Q2809">
        <v>12473.4</v>
      </c>
      <c r="R2809" s="16">
        <f>delivered_orders_table[[#This Row],[price]]*delivered_orders_table[[#This Row],[quantity]]</f>
        <v>13992</v>
      </c>
      <c r="V2809">
        <v>13654</v>
      </c>
    </row>
    <row r="2810" spans="1:22" hidden="1" x14ac:dyDescent="0.3">
      <c r="A2810">
        <v>65343143</v>
      </c>
      <c r="B2810">
        <v>719176</v>
      </c>
      <c r="C2810">
        <v>682732</v>
      </c>
      <c r="D2810">
        <v>15825</v>
      </c>
      <c r="E2810">
        <v>819</v>
      </c>
      <c r="F2810">
        <v>1</v>
      </c>
      <c r="G2810">
        <v>0</v>
      </c>
      <c r="H2810">
        <v>0</v>
      </c>
      <c r="I2810" s="15">
        <v>45073</v>
      </c>
      <c r="J2810" s="11">
        <v>45073</v>
      </c>
      <c r="K2810">
        <v>2</v>
      </c>
      <c r="L2810" t="s">
        <v>144</v>
      </c>
      <c r="M2810" t="s">
        <v>39</v>
      </c>
      <c r="N2810" t="s">
        <v>15</v>
      </c>
      <c r="O2810">
        <v>15825</v>
      </c>
      <c r="P2810" t="s">
        <v>21</v>
      </c>
      <c r="Q2810">
        <v>15006</v>
      </c>
      <c r="R2810" s="16">
        <f>delivered_orders_table[[#This Row],[price]]*delivered_orders_table[[#This Row],[quantity]]</f>
        <v>15825</v>
      </c>
      <c r="V2810">
        <v>49821</v>
      </c>
    </row>
    <row r="2811" spans="1:22" hidden="1" x14ac:dyDescent="0.3">
      <c r="A2811">
        <v>69618021</v>
      </c>
      <c r="B2811">
        <v>719176</v>
      </c>
      <c r="C2811">
        <v>890897</v>
      </c>
      <c r="D2811">
        <v>6395</v>
      </c>
      <c r="E2811">
        <v>819</v>
      </c>
      <c r="F2811">
        <v>2</v>
      </c>
      <c r="G2811">
        <v>0</v>
      </c>
      <c r="H2811">
        <v>0</v>
      </c>
      <c r="I2811" s="15">
        <v>45049</v>
      </c>
      <c r="J2811" s="11">
        <v>45049</v>
      </c>
      <c r="K2811">
        <v>2</v>
      </c>
      <c r="L2811" t="s">
        <v>83</v>
      </c>
      <c r="M2811" t="s">
        <v>39</v>
      </c>
      <c r="N2811" t="s">
        <v>16</v>
      </c>
      <c r="O2811">
        <v>12790</v>
      </c>
      <c r="P2811" t="s">
        <v>21</v>
      </c>
      <c r="Q2811">
        <v>11152</v>
      </c>
      <c r="R2811" s="16">
        <f>delivered_orders_table[[#This Row],[price]]*delivered_orders_table[[#This Row],[quantity]]</f>
        <v>12790</v>
      </c>
      <c r="V2811">
        <v>13988</v>
      </c>
    </row>
    <row r="2812" spans="1:22" hidden="1" x14ac:dyDescent="0.3">
      <c r="A2812">
        <v>78679929</v>
      </c>
      <c r="B2812">
        <v>719176</v>
      </c>
      <c r="C2812">
        <v>524703</v>
      </c>
      <c r="D2812">
        <v>4205</v>
      </c>
      <c r="E2812">
        <v>819</v>
      </c>
      <c r="F2812">
        <v>1</v>
      </c>
      <c r="G2812">
        <v>0</v>
      </c>
      <c r="H2812">
        <v>0</v>
      </c>
      <c r="I2812" s="15">
        <v>45075</v>
      </c>
      <c r="J2812" s="11">
        <v>45075</v>
      </c>
      <c r="K2812">
        <v>1</v>
      </c>
      <c r="L2812" t="s">
        <v>307</v>
      </c>
      <c r="M2812" t="s">
        <v>39</v>
      </c>
      <c r="N2812" t="s">
        <v>18</v>
      </c>
      <c r="O2812">
        <v>4205</v>
      </c>
      <c r="P2812" t="s">
        <v>20</v>
      </c>
      <c r="Q2812">
        <v>3386</v>
      </c>
      <c r="R2812" s="16">
        <f>delivered_orders_table[[#This Row],[price]]*delivered_orders_table[[#This Row],[quantity]]</f>
        <v>4205</v>
      </c>
      <c r="V2812">
        <v>18209</v>
      </c>
    </row>
    <row r="2813" spans="1:22" hidden="1" x14ac:dyDescent="0.3">
      <c r="A2813">
        <v>33318633</v>
      </c>
      <c r="B2813">
        <v>719176</v>
      </c>
      <c r="C2813">
        <v>797717</v>
      </c>
      <c r="D2813">
        <v>1414</v>
      </c>
      <c r="E2813">
        <v>819</v>
      </c>
      <c r="F2813">
        <v>1</v>
      </c>
      <c r="G2813">
        <v>70.7</v>
      </c>
      <c r="H2813">
        <v>5</v>
      </c>
      <c r="I2813" s="15">
        <v>45050</v>
      </c>
      <c r="J2813" s="11">
        <v>45050</v>
      </c>
      <c r="K2813">
        <v>4</v>
      </c>
      <c r="L2813" t="s">
        <v>492</v>
      </c>
      <c r="M2813" t="s">
        <v>39</v>
      </c>
      <c r="N2813" t="s">
        <v>15</v>
      </c>
      <c r="O2813">
        <v>1343.3</v>
      </c>
      <c r="P2813" t="s">
        <v>20</v>
      </c>
      <c r="Q2813">
        <v>524.29999999999995</v>
      </c>
      <c r="R2813" s="16">
        <f>delivered_orders_table[[#This Row],[price]]*delivered_orders_table[[#This Row],[quantity]]</f>
        <v>1414</v>
      </c>
      <c r="V2813">
        <v>37620</v>
      </c>
    </row>
    <row r="2814" spans="1:22" hidden="1" x14ac:dyDescent="0.3">
      <c r="A2814">
        <v>43534652</v>
      </c>
      <c r="B2814">
        <v>719176</v>
      </c>
      <c r="C2814">
        <v>730535</v>
      </c>
      <c r="D2814">
        <v>10598</v>
      </c>
      <c r="E2814">
        <v>819</v>
      </c>
      <c r="F2814">
        <v>1</v>
      </c>
      <c r="G2814">
        <v>529.9</v>
      </c>
      <c r="H2814">
        <v>5</v>
      </c>
      <c r="I2814" s="15">
        <v>45062</v>
      </c>
      <c r="J2814" s="11">
        <v>45062</v>
      </c>
      <c r="K2814">
        <v>1</v>
      </c>
      <c r="L2814" t="s">
        <v>136</v>
      </c>
      <c r="M2814" t="s">
        <v>39</v>
      </c>
      <c r="N2814" t="s">
        <v>18</v>
      </c>
      <c r="O2814">
        <v>10068.1</v>
      </c>
      <c r="P2814" t="s">
        <v>22</v>
      </c>
      <c r="Q2814">
        <v>9249.1</v>
      </c>
      <c r="R2814" s="16">
        <f>delivered_orders_table[[#This Row],[price]]*delivered_orders_table[[#This Row],[quantity]]</f>
        <v>10598</v>
      </c>
      <c r="V2814">
        <v>51246</v>
      </c>
    </row>
    <row r="2815" spans="1:22" hidden="1" x14ac:dyDescent="0.3">
      <c r="A2815">
        <v>85603667</v>
      </c>
      <c r="B2815">
        <v>719176</v>
      </c>
      <c r="C2815">
        <v>224223</v>
      </c>
      <c r="D2815">
        <v>14440</v>
      </c>
      <c r="E2815">
        <v>819</v>
      </c>
      <c r="F2815">
        <v>1</v>
      </c>
      <c r="G2815">
        <v>0</v>
      </c>
      <c r="H2815">
        <v>0</v>
      </c>
      <c r="I2815" s="15">
        <v>45044</v>
      </c>
      <c r="J2815" s="11">
        <v>45044</v>
      </c>
      <c r="K2815">
        <v>7</v>
      </c>
      <c r="L2815" t="s">
        <v>83</v>
      </c>
      <c r="M2815" t="s">
        <v>39</v>
      </c>
      <c r="N2815" t="s">
        <v>18</v>
      </c>
      <c r="O2815">
        <v>14440</v>
      </c>
      <c r="P2815" t="s">
        <v>21</v>
      </c>
      <c r="Q2815">
        <v>13621</v>
      </c>
      <c r="R2815" s="16">
        <f>delivered_orders_table[[#This Row],[price]]*delivered_orders_table[[#This Row],[quantity]]</f>
        <v>14440</v>
      </c>
      <c r="V2815">
        <v>10918</v>
      </c>
    </row>
    <row r="2816" spans="1:22" hidden="1" x14ac:dyDescent="0.3">
      <c r="A2816">
        <v>90108882</v>
      </c>
      <c r="B2816">
        <v>719176</v>
      </c>
      <c r="C2816">
        <v>947078</v>
      </c>
      <c r="D2816">
        <v>16352</v>
      </c>
      <c r="E2816">
        <v>819</v>
      </c>
      <c r="F2816">
        <v>1</v>
      </c>
      <c r="G2816">
        <v>3270.4</v>
      </c>
      <c r="H2816">
        <v>20</v>
      </c>
      <c r="I2816" s="15">
        <v>45066</v>
      </c>
      <c r="J2816" s="11">
        <v>45066</v>
      </c>
      <c r="K2816">
        <v>2</v>
      </c>
      <c r="L2816" t="s">
        <v>118</v>
      </c>
      <c r="M2816" t="s">
        <v>39</v>
      </c>
      <c r="N2816" t="s">
        <v>18</v>
      </c>
      <c r="O2816">
        <v>13081.6</v>
      </c>
      <c r="P2816" t="s">
        <v>20</v>
      </c>
      <c r="Q2816">
        <v>12262.6</v>
      </c>
      <c r="R2816" s="16">
        <f>delivered_orders_table[[#This Row],[price]]*delivered_orders_table[[#This Row],[quantity]]</f>
        <v>16352</v>
      </c>
      <c r="V2816">
        <v>11894</v>
      </c>
    </row>
    <row r="2817" spans="1:22" hidden="1" x14ac:dyDescent="0.3">
      <c r="A2817">
        <v>92698414</v>
      </c>
      <c r="B2817">
        <v>719176</v>
      </c>
      <c r="C2817">
        <v>766843</v>
      </c>
      <c r="D2817">
        <v>2288</v>
      </c>
      <c r="E2817">
        <v>819</v>
      </c>
      <c r="F2817">
        <v>1</v>
      </c>
      <c r="G2817">
        <v>0</v>
      </c>
      <c r="H2817">
        <v>0</v>
      </c>
      <c r="I2817" s="15">
        <v>45050</v>
      </c>
      <c r="J2817" s="11">
        <v>45050</v>
      </c>
      <c r="K2817">
        <v>2</v>
      </c>
      <c r="L2817" t="s">
        <v>395</v>
      </c>
      <c r="M2817" t="s">
        <v>39</v>
      </c>
      <c r="N2817" t="s">
        <v>16</v>
      </c>
      <c r="O2817">
        <v>2288</v>
      </c>
      <c r="P2817" t="s">
        <v>23</v>
      </c>
      <c r="Q2817">
        <v>1469</v>
      </c>
      <c r="R2817" s="16">
        <f>delivered_orders_table[[#This Row],[price]]*delivered_orders_table[[#This Row],[quantity]]</f>
        <v>2288</v>
      </c>
      <c r="V2817">
        <v>78140</v>
      </c>
    </row>
    <row r="2818" spans="1:22" hidden="1" x14ac:dyDescent="0.3">
      <c r="A2818">
        <v>24679315</v>
      </c>
      <c r="B2818">
        <v>719176</v>
      </c>
      <c r="C2818">
        <v>489340</v>
      </c>
      <c r="D2818">
        <v>10642</v>
      </c>
      <c r="E2818">
        <v>819</v>
      </c>
      <c r="F2818">
        <v>2</v>
      </c>
      <c r="G2818">
        <v>2128.4</v>
      </c>
      <c r="H2818">
        <v>10</v>
      </c>
      <c r="I2818" s="15">
        <v>45051</v>
      </c>
      <c r="J2818" s="11">
        <v>45051</v>
      </c>
      <c r="K2818">
        <v>6</v>
      </c>
      <c r="L2818" t="s">
        <v>135</v>
      </c>
      <c r="M2818" t="s">
        <v>39</v>
      </c>
      <c r="N2818" t="s">
        <v>16</v>
      </c>
      <c r="O2818">
        <v>19155.599999999999</v>
      </c>
      <c r="P2818" t="s">
        <v>22</v>
      </c>
      <c r="Q2818">
        <v>17517.599999999999</v>
      </c>
      <c r="R2818" s="16">
        <f>delivered_orders_table[[#This Row],[price]]*delivered_orders_table[[#This Row],[quantity]]</f>
        <v>21284</v>
      </c>
      <c r="V2818">
        <v>28348</v>
      </c>
    </row>
    <row r="2819" spans="1:22" hidden="1" x14ac:dyDescent="0.3">
      <c r="A2819">
        <v>30454105</v>
      </c>
      <c r="B2819">
        <v>191161</v>
      </c>
      <c r="C2819">
        <v>357538</v>
      </c>
      <c r="D2819">
        <v>9767</v>
      </c>
      <c r="E2819">
        <v>2243</v>
      </c>
      <c r="F2819">
        <v>3</v>
      </c>
      <c r="G2819">
        <v>2930.1</v>
      </c>
      <c r="H2819">
        <v>10</v>
      </c>
      <c r="I2819" s="15">
        <v>45059</v>
      </c>
      <c r="J2819" s="11">
        <v>45059</v>
      </c>
      <c r="K2819">
        <v>2</v>
      </c>
      <c r="L2819" t="s">
        <v>432</v>
      </c>
      <c r="M2819" t="s">
        <v>39</v>
      </c>
      <c r="N2819" t="s">
        <v>17</v>
      </c>
      <c r="O2819">
        <v>26370.9</v>
      </c>
      <c r="P2819" t="s">
        <v>20</v>
      </c>
      <c r="Q2819">
        <v>19641.900000000001</v>
      </c>
      <c r="R2819" s="16">
        <f>delivered_orders_table[[#This Row],[price]]*delivered_orders_table[[#This Row],[quantity]]</f>
        <v>29301</v>
      </c>
      <c r="V2819">
        <v>27908</v>
      </c>
    </row>
    <row r="2820" spans="1:22" hidden="1" x14ac:dyDescent="0.3">
      <c r="A2820">
        <v>15360735</v>
      </c>
      <c r="B2820">
        <v>191161</v>
      </c>
      <c r="C2820">
        <v>887603</v>
      </c>
      <c r="D2820">
        <v>18162</v>
      </c>
      <c r="E2820">
        <v>2243</v>
      </c>
      <c r="F2820">
        <v>2</v>
      </c>
      <c r="G2820">
        <v>0</v>
      </c>
      <c r="H2820">
        <v>0</v>
      </c>
      <c r="I2820" s="15">
        <v>45058</v>
      </c>
      <c r="J2820" s="11">
        <v>45058</v>
      </c>
      <c r="K2820">
        <v>3</v>
      </c>
      <c r="L2820" t="s">
        <v>432</v>
      </c>
      <c r="M2820" t="s">
        <v>39</v>
      </c>
      <c r="N2820" t="s">
        <v>16</v>
      </c>
      <c r="O2820">
        <v>36324</v>
      </c>
      <c r="P2820" t="s">
        <v>23</v>
      </c>
      <c r="Q2820">
        <v>31838</v>
      </c>
      <c r="R2820" s="16">
        <f>delivered_orders_table[[#This Row],[price]]*delivered_orders_table[[#This Row],[quantity]]</f>
        <v>36324</v>
      </c>
      <c r="V2820">
        <v>47517</v>
      </c>
    </row>
    <row r="2821" spans="1:22" hidden="1" x14ac:dyDescent="0.3">
      <c r="A2821">
        <v>95065651</v>
      </c>
      <c r="B2821">
        <v>191161</v>
      </c>
      <c r="C2821">
        <v>803869</v>
      </c>
      <c r="D2821">
        <v>11998</v>
      </c>
      <c r="E2821">
        <v>2243</v>
      </c>
      <c r="F2821">
        <v>2</v>
      </c>
      <c r="G2821">
        <v>0</v>
      </c>
      <c r="H2821">
        <v>0</v>
      </c>
      <c r="I2821" s="15">
        <v>45064</v>
      </c>
      <c r="J2821" s="11">
        <v>45064</v>
      </c>
      <c r="K2821">
        <v>7</v>
      </c>
      <c r="L2821" t="s">
        <v>545</v>
      </c>
      <c r="M2821" t="s">
        <v>39</v>
      </c>
      <c r="N2821" t="s">
        <v>15</v>
      </c>
      <c r="O2821">
        <v>23996</v>
      </c>
      <c r="P2821" t="s">
        <v>20</v>
      </c>
      <c r="Q2821">
        <v>19510</v>
      </c>
      <c r="R2821" s="16">
        <f>delivered_orders_table[[#This Row],[price]]*delivered_orders_table[[#This Row],[quantity]]</f>
        <v>23996</v>
      </c>
      <c r="V2821">
        <v>38824</v>
      </c>
    </row>
    <row r="2822" spans="1:22" hidden="1" x14ac:dyDescent="0.3">
      <c r="A2822">
        <v>65838294</v>
      </c>
      <c r="B2822">
        <v>191161</v>
      </c>
      <c r="C2822">
        <v>668288</v>
      </c>
      <c r="D2822">
        <v>17743</v>
      </c>
      <c r="E2822">
        <v>2243</v>
      </c>
      <c r="F2822">
        <v>4</v>
      </c>
      <c r="G2822">
        <v>3548.6</v>
      </c>
      <c r="H2822">
        <v>5</v>
      </c>
      <c r="I2822" s="15">
        <v>45066</v>
      </c>
      <c r="J2822" s="11">
        <v>45066</v>
      </c>
      <c r="K2822">
        <v>7</v>
      </c>
      <c r="L2822" t="s">
        <v>315</v>
      </c>
      <c r="M2822" t="s">
        <v>39</v>
      </c>
      <c r="N2822" t="s">
        <v>15</v>
      </c>
      <c r="O2822">
        <v>67423.399999999994</v>
      </c>
      <c r="P2822" t="s">
        <v>20</v>
      </c>
      <c r="Q2822">
        <v>58451.4</v>
      </c>
      <c r="R2822" s="16">
        <f>delivered_orders_table[[#This Row],[price]]*delivered_orders_table[[#This Row],[quantity]]</f>
        <v>70972</v>
      </c>
      <c r="V2822">
        <v>35964</v>
      </c>
    </row>
    <row r="2823" spans="1:22" hidden="1" x14ac:dyDescent="0.3">
      <c r="A2823">
        <v>31393688</v>
      </c>
      <c r="B2823">
        <v>191161</v>
      </c>
      <c r="C2823">
        <v>583010</v>
      </c>
      <c r="D2823">
        <v>6097</v>
      </c>
      <c r="E2823">
        <v>2243</v>
      </c>
      <c r="F2823">
        <v>1</v>
      </c>
      <c r="G2823">
        <v>304.85000000000002</v>
      </c>
      <c r="H2823">
        <v>5</v>
      </c>
      <c r="I2823" s="15">
        <v>45071</v>
      </c>
      <c r="J2823" s="11">
        <v>45071</v>
      </c>
      <c r="K2823">
        <v>3</v>
      </c>
      <c r="L2823" t="s">
        <v>65</v>
      </c>
      <c r="M2823" t="s">
        <v>39</v>
      </c>
      <c r="N2823" t="s">
        <v>15</v>
      </c>
      <c r="O2823">
        <v>5792.15</v>
      </c>
      <c r="P2823" t="s">
        <v>23</v>
      </c>
      <c r="Q2823">
        <v>3549.15</v>
      </c>
      <c r="R2823" s="16">
        <f>delivered_orders_table[[#This Row],[price]]*delivered_orders_table[[#This Row],[quantity]]</f>
        <v>6097</v>
      </c>
      <c r="V2823">
        <v>9685</v>
      </c>
    </row>
    <row r="2824" spans="1:22" hidden="1" x14ac:dyDescent="0.3">
      <c r="A2824">
        <v>93635734</v>
      </c>
      <c r="B2824">
        <v>191161</v>
      </c>
      <c r="C2824">
        <v>660030</v>
      </c>
      <c r="D2824">
        <v>8423</v>
      </c>
      <c r="E2824">
        <v>2243</v>
      </c>
      <c r="F2824">
        <v>1</v>
      </c>
      <c r="G2824">
        <v>0</v>
      </c>
      <c r="H2824">
        <v>0</v>
      </c>
      <c r="I2824" s="15">
        <v>45066</v>
      </c>
      <c r="J2824" s="11">
        <v>45066</v>
      </c>
      <c r="K2824">
        <v>1</v>
      </c>
      <c r="L2824" t="s">
        <v>184</v>
      </c>
      <c r="M2824" t="s">
        <v>39</v>
      </c>
      <c r="N2824" t="s">
        <v>17</v>
      </c>
      <c r="O2824">
        <v>8423</v>
      </c>
      <c r="P2824" t="s">
        <v>22</v>
      </c>
      <c r="Q2824">
        <v>6180</v>
      </c>
      <c r="R2824" s="16">
        <f>delivered_orders_table[[#This Row],[price]]*delivered_orders_table[[#This Row],[quantity]]</f>
        <v>8423</v>
      </c>
      <c r="V2824">
        <v>11689</v>
      </c>
    </row>
    <row r="2825" spans="1:22" hidden="1" x14ac:dyDescent="0.3">
      <c r="A2825">
        <v>64142310</v>
      </c>
      <c r="B2825">
        <v>191161</v>
      </c>
      <c r="C2825">
        <v>885428</v>
      </c>
      <c r="D2825">
        <v>12129</v>
      </c>
      <c r="E2825">
        <v>2243</v>
      </c>
      <c r="F2825">
        <v>1</v>
      </c>
      <c r="G2825">
        <v>606.45000000000005</v>
      </c>
      <c r="H2825">
        <v>5</v>
      </c>
      <c r="I2825" s="15">
        <v>45043</v>
      </c>
      <c r="J2825" s="11">
        <v>45043</v>
      </c>
      <c r="K2825">
        <v>5</v>
      </c>
      <c r="L2825" t="s">
        <v>82</v>
      </c>
      <c r="M2825" t="s">
        <v>39</v>
      </c>
      <c r="N2825" t="s">
        <v>16</v>
      </c>
      <c r="O2825">
        <v>11522.55</v>
      </c>
      <c r="P2825" t="s">
        <v>20</v>
      </c>
      <c r="Q2825">
        <v>9279.5499999999993</v>
      </c>
      <c r="R2825" s="16">
        <f>delivered_orders_table[[#This Row],[price]]*delivered_orders_table[[#This Row],[quantity]]</f>
        <v>12129</v>
      </c>
      <c r="V2825">
        <v>16508</v>
      </c>
    </row>
    <row r="2826" spans="1:22" hidden="1" x14ac:dyDescent="0.3">
      <c r="A2826">
        <v>34207075</v>
      </c>
      <c r="B2826">
        <v>191161</v>
      </c>
      <c r="C2826">
        <v>735962</v>
      </c>
      <c r="D2826">
        <v>17552</v>
      </c>
      <c r="E2826">
        <v>2243</v>
      </c>
      <c r="F2826">
        <v>1</v>
      </c>
      <c r="G2826">
        <v>1755.2</v>
      </c>
      <c r="H2826">
        <v>10</v>
      </c>
      <c r="I2826" s="15">
        <v>45060</v>
      </c>
      <c r="J2826" s="11">
        <v>45060</v>
      </c>
      <c r="K2826">
        <v>2</v>
      </c>
      <c r="L2826" t="s">
        <v>302</v>
      </c>
      <c r="M2826" t="s">
        <v>39</v>
      </c>
      <c r="N2826" t="s">
        <v>15</v>
      </c>
      <c r="O2826">
        <v>15796.8</v>
      </c>
      <c r="P2826" t="s">
        <v>22</v>
      </c>
      <c r="Q2826">
        <v>13553.8</v>
      </c>
      <c r="R2826" s="16">
        <f>delivered_orders_table[[#This Row],[price]]*delivered_orders_table[[#This Row],[quantity]]</f>
        <v>17552</v>
      </c>
      <c r="V2826">
        <v>32091</v>
      </c>
    </row>
    <row r="2827" spans="1:22" hidden="1" x14ac:dyDescent="0.3">
      <c r="A2827">
        <v>35872271</v>
      </c>
      <c r="B2827">
        <v>191161</v>
      </c>
      <c r="C2827">
        <v>356812</v>
      </c>
      <c r="D2827">
        <v>8098</v>
      </c>
      <c r="E2827">
        <v>2243</v>
      </c>
      <c r="F2827">
        <v>2</v>
      </c>
      <c r="G2827">
        <v>1619.6</v>
      </c>
      <c r="H2827">
        <v>10</v>
      </c>
      <c r="I2827" s="15">
        <v>45072</v>
      </c>
      <c r="J2827" s="11">
        <v>45072</v>
      </c>
      <c r="K2827">
        <v>2</v>
      </c>
      <c r="L2827" t="s">
        <v>65</v>
      </c>
      <c r="M2827" t="s">
        <v>39</v>
      </c>
      <c r="N2827" t="s">
        <v>18</v>
      </c>
      <c r="O2827">
        <v>14576.4</v>
      </c>
      <c r="P2827" t="s">
        <v>22</v>
      </c>
      <c r="Q2827">
        <v>10090.4</v>
      </c>
      <c r="R2827" s="16">
        <f>delivered_orders_table[[#This Row],[price]]*delivered_orders_table[[#This Row],[quantity]]</f>
        <v>16196</v>
      </c>
      <c r="V2827">
        <v>851</v>
      </c>
    </row>
    <row r="2828" spans="1:22" hidden="1" x14ac:dyDescent="0.3">
      <c r="A2828">
        <v>39648058</v>
      </c>
      <c r="B2828">
        <v>191161</v>
      </c>
      <c r="C2828">
        <v>579867</v>
      </c>
      <c r="D2828">
        <v>7963</v>
      </c>
      <c r="E2828">
        <v>2243</v>
      </c>
      <c r="F2828">
        <v>1</v>
      </c>
      <c r="G2828">
        <v>398.15</v>
      </c>
      <c r="H2828">
        <v>5</v>
      </c>
      <c r="I2828" s="15">
        <v>45064</v>
      </c>
      <c r="J2828" s="11">
        <v>45064</v>
      </c>
      <c r="K2828">
        <v>6</v>
      </c>
      <c r="L2828" t="s">
        <v>529</v>
      </c>
      <c r="M2828" t="s">
        <v>39</v>
      </c>
      <c r="N2828" t="s">
        <v>18</v>
      </c>
      <c r="O2828">
        <v>7564.85</v>
      </c>
      <c r="P2828" t="s">
        <v>20</v>
      </c>
      <c r="Q2828">
        <v>5321.85</v>
      </c>
      <c r="R2828" s="16">
        <f>delivered_orders_table[[#This Row],[price]]*delivered_orders_table[[#This Row],[quantity]]</f>
        <v>7963</v>
      </c>
      <c r="V2828">
        <v>4750</v>
      </c>
    </row>
    <row r="2829" spans="1:22" hidden="1" x14ac:dyDescent="0.3">
      <c r="A2829">
        <v>42559072</v>
      </c>
      <c r="B2829">
        <v>191161</v>
      </c>
      <c r="C2829">
        <v>888842</v>
      </c>
      <c r="D2829">
        <v>18163</v>
      </c>
      <c r="E2829">
        <v>2243</v>
      </c>
      <c r="F2829">
        <v>1</v>
      </c>
      <c r="G2829">
        <v>0</v>
      </c>
      <c r="H2829">
        <v>0</v>
      </c>
      <c r="I2829" s="15">
        <v>45060</v>
      </c>
      <c r="J2829" s="11">
        <v>45060</v>
      </c>
      <c r="K2829">
        <v>7</v>
      </c>
      <c r="L2829" t="s">
        <v>184</v>
      </c>
      <c r="M2829" t="s">
        <v>39</v>
      </c>
      <c r="N2829" t="s">
        <v>17</v>
      </c>
      <c r="O2829">
        <v>18163</v>
      </c>
      <c r="P2829" t="s">
        <v>20</v>
      </c>
      <c r="Q2829">
        <v>15920</v>
      </c>
      <c r="R2829" s="16">
        <f>delivered_orders_table[[#This Row],[price]]*delivered_orders_table[[#This Row],[quantity]]</f>
        <v>18163</v>
      </c>
      <c r="V2829">
        <v>23980</v>
      </c>
    </row>
    <row r="2830" spans="1:22" hidden="1" x14ac:dyDescent="0.3">
      <c r="A2830">
        <v>79226031</v>
      </c>
      <c r="B2830">
        <v>191161</v>
      </c>
      <c r="C2830">
        <v>400924</v>
      </c>
      <c r="D2830">
        <v>9518</v>
      </c>
      <c r="E2830">
        <v>2243</v>
      </c>
      <c r="F2830">
        <v>2</v>
      </c>
      <c r="G2830">
        <v>0</v>
      </c>
      <c r="H2830">
        <v>0</v>
      </c>
      <c r="I2830" s="15">
        <v>45073</v>
      </c>
      <c r="J2830" s="11">
        <v>45073</v>
      </c>
      <c r="K2830">
        <v>2</v>
      </c>
      <c r="L2830" t="s">
        <v>144</v>
      </c>
      <c r="M2830" t="s">
        <v>39</v>
      </c>
      <c r="N2830" t="s">
        <v>18</v>
      </c>
      <c r="O2830">
        <v>19036</v>
      </c>
      <c r="P2830" t="s">
        <v>21</v>
      </c>
      <c r="Q2830">
        <v>14550</v>
      </c>
      <c r="R2830" s="16">
        <f>delivered_orders_table[[#This Row],[price]]*delivered_orders_table[[#This Row],[quantity]]</f>
        <v>19036</v>
      </c>
      <c r="V2830">
        <v>15082</v>
      </c>
    </row>
    <row r="2831" spans="1:22" hidden="1" x14ac:dyDescent="0.3">
      <c r="A2831">
        <v>13940129</v>
      </c>
      <c r="B2831">
        <v>191161</v>
      </c>
      <c r="C2831">
        <v>666509</v>
      </c>
      <c r="D2831">
        <v>12259</v>
      </c>
      <c r="E2831">
        <v>2243</v>
      </c>
      <c r="F2831">
        <v>1</v>
      </c>
      <c r="G2831">
        <v>0</v>
      </c>
      <c r="H2831">
        <v>0</v>
      </c>
      <c r="I2831" s="15">
        <v>45063</v>
      </c>
      <c r="J2831" s="11">
        <v>45063</v>
      </c>
      <c r="K2831">
        <v>1</v>
      </c>
      <c r="L2831" t="s">
        <v>117</v>
      </c>
      <c r="M2831" t="s">
        <v>39</v>
      </c>
      <c r="N2831" t="s">
        <v>17</v>
      </c>
      <c r="O2831">
        <v>12259</v>
      </c>
      <c r="P2831" t="s">
        <v>20</v>
      </c>
      <c r="Q2831">
        <v>10016</v>
      </c>
      <c r="R2831" s="16">
        <f>delivered_orders_table[[#This Row],[price]]*delivered_orders_table[[#This Row],[quantity]]</f>
        <v>12259</v>
      </c>
      <c r="V2831">
        <v>10244</v>
      </c>
    </row>
    <row r="2832" spans="1:22" hidden="1" x14ac:dyDescent="0.3">
      <c r="A2832">
        <v>24219637</v>
      </c>
      <c r="B2832">
        <v>191161</v>
      </c>
      <c r="C2832">
        <v>676136</v>
      </c>
      <c r="D2832">
        <v>19856</v>
      </c>
      <c r="E2832">
        <v>2243</v>
      </c>
      <c r="F2832">
        <v>2</v>
      </c>
      <c r="G2832">
        <v>0</v>
      </c>
      <c r="H2832">
        <v>0</v>
      </c>
      <c r="I2832" s="15">
        <v>45052</v>
      </c>
      <c r="J2832" s="11">
        <v>45052</v>
      </c>
      <c r="K2832">
        <v>4</v>
      </c>
      <c r="L2832" t="s">
        <v>125</v>
      </c>
      <c r="M2832" t="s">
        <v>39</v>
      </c>
      <c r="N2832" t="s">
        <v>15</v>
      </c>
      <c r="O2832">
        <v>39712</v>
      </c>
      <c r="P2832" t="s">
        <v>22</v>
      </c>
      <c r="Q2832">
        <v>35226</v>
      </c>
      <c r="R2832" s="16">
        <f>delivered_orders_table[[#This Row],[price]]*delivered_orders_table[[#This Row],[quantity]]</f>
        <v>39712</v>
      </c>
      <c r="V2832">
        <v>4635</v>
      </c>
    </row>
    <row r="2833" spans="1:22" hidden="1" x14ac:dyDescent="0.3">
      <c r="A2833">
        <v>89699345</v>
      </c>
      <c r="B2833">
        <v>191161</v>
      </c>
      <c r="C2833">
        <v>969933</v>
      </c>
      <c r="D2833">
        <v>5664</v>
      </c>
      <c r="E2833">
        <v>2243</v>
      </c>
      <c r="F2833">
        <v>1</v>
      </c>
      <c r="G2833">
        <v>283.2</v>
      </c>
      <c r="H2833">
        <v>5</v>
      </c>
      <c r="I2833" s="15">
        <v>45054</v>
      </c>
      <c r="J2833" s="11">
        <v>45054</v>
      </c>
      <c r="K2833">
        <v>5</v>
      </c>
      <c r="L2833" t="s">
        <v>266</v>
      </c>
      <c r="M2833" t="s">
        <v>39</v>
      </c>
      <c r="N2833" t="s">
        <v>15</v>
      </c>
      <c r="O2833">
        <v>5380.8</v>
      </c>
      <c r="P2833" t="s">
        <v>20</v>
      </c>
      <c r="Q2833">
        <v>3137.8</v>
      </c>
      <c r="R2833" s="16">
        <f>delivered_orders_table[[#This Row],[price]]*delivered_orders_table[[#This Row],[quantity]]</f>
        <v>5664</v>
      </c>
      <c r="V2833">
        <v>1253</v>
      </c>
    </row>
    <row r="2834" spans="1:22" x14ac:dyDescent="0.3">
      <c r="A2834">
        <v>15745651</v>
      </c>
      <c r="B2834">
        <v>876646</v>
      </c>
      <c r="C2834">
        <v>269348</v>
      </c>
      <c r="D2834">
        <v>6465</v>
      </c>
      <c r="E2834">
        <v>14603</v>
      </c>
      <c r="F2834">
        <v>1</v>
      </c>
      <c r="G2834">
        <v>646.5</v>
      </c>
      <c r="H2834">
        <v>10</v>
      </c>
      <c r="I2834" s="15">
        <v>45061</v>
      </c>
      <c r="J2834" s="11">
        <v>45061</v>
      </c>
      <c r="K2834">
        <v>1</v>
      </c>
      <c r="L2834" t="s">
        <v>302</v>
      </c>
      <c r="M2834" t="s">
        <v>39</v>
      </c>
      <c r="N2834" t="s">
        <v>15</v>
      </c>
      <c r="O2834">
        <v>5818.5</v>
      </c>
      <c r="P2834" t="s">
        <v>22</v>
      </c>
      <c r="Q2834">
        <v>-8784.5</v>
      </c>
      <c r="R2834" s="16">
        <f>delivered_orders_table[[#This Row],[price]]*delivered_orders_table[[#This Row],[quantity]]</f>
        <v>6465</v>
      </c>
      <c r="V2834">
        <v>29404</v>
      </c>
    </row>
    <row r="2835" spans="1:22" x14ac:dyDescent="0.3">
      <c r="A2835">
        <v>18437082</v>
      </c>
      <c r="B2835">
        <v>876646</v>
      </c>
      <c r="C2835">
        <v>689887</v>
      </c>
      <c r="D2835">
        <v>16436</v>
      </c>
      <c r="E2835">
        <v>14603</v>
      </c>
      <c r="F2835">
        <v>1</v>
      </c>
      <c r="G2835">
        <v>821.8</v>
      </c>
      <c r="H2835">
        <v>5</v>
      </c>
      <c r="I2835" s="15">
        <v>45071</v>
      </c>
      <c r="J2835" s="11">
        <v>45071</v>
      </c>
      <c r="K2835">
        <v>4</v>
      </c>
      <c r="L2835" t="s">
        <v>144</v>
      </c>
      <c r="M2835" t="s">
        <v>39</v>
      </c>
      <c r="N2835" t="s">
        <v>18</v>
      </c>
      <c r="O2835">
        <v>15614.2</v>
      </c>
      <c r="P2835" t="s">
        <v>21</v>
      </c>
      <c r="Q2835">
        <v>1011.2</v>
      </c>
      <c r="R2835" s="16">
        <f>delivered_orders_table[[#This Row],[price]]*delivered_orders_table[[#This Row],[quantity]]</f>
        <v>16436</v>
      </c>
      <c r="V2835">
        <v>2210</v>
      </c>
    </row>
    <row r="2836" spans="1:22" x14ac:dyDescent="0.3">
      <c r="A2836">
        <v>13315946</v>
      </c>
      <c r="B2836">
        <v>876646</v>
      </c>
      <c r="C2836">
        <v>987029</v>
      </c>
      <c r="D2836">
        <v>3832</v>
      </c>
      <c r="E2836">
        <v>14603</v>
      </c>
      <c r="F2836">
        <v>1</v>
      </c>
      <c r="G2836">
        <v>191.6</v>
      </c>
      <c r="H2836">
        <v>5</v>
      </c>
      <c r="I2836" s="15">
        <v>45059</v>
      </c>
      <c r="J2836" s="11">
        <v>45059</v>
      </c>
      <c r="K2836">
        <v>5</v>
      </c>
      <c r="L2836" t="s">
        <v>117</v>
      </c>
      <c r="M2836" t="s">
        <v>39</v>
      </c>
      <c r="N2836" t="s">
        <v>15</v>
      </c>
      <c r="O2836">
        <v>3640.4</v>
      </c>
      <c r="P2836" t="s">
        <v>20</v>
      </c>
      <c r="Q2836">
        <v>-10962.6</v>
      </c>
      <c r="R2836" s="16">
        <f>delivered_orders_table[[#This Row],[price]]*delivered_orders_table[[#This Row],[quantity]]</f>
        <v>3832</v>
      </c>
      <c r="V2836">
        <v>17031</v>
      </c>
    </row>
    <row r="2837" spans="1:22" x14ac:dyDescent="0.3">
      <c r="A2837">
        <v>70746206</v>
      </c>
      <c r="B2837">
        <v>876646</v>
      </c>
      <c r="C2837">
        <v>911521</v>
      </c>
      <c r="D2837">
        <v>3054</v>
      </c>
      <c r="E2837">
        <v>14603</v>
      </c>
      <c r="F2837">
        <v>2</v>
      </c>
      <c r="G2837">
        <v>0</v>
      </c>
      <c r="H2837">
        <v>0</v>
      </c>
      <c r="I2837" s="15">
        <v>45075</v>
      </c>
      <c r="J2837" s="11">
        <v>45075</v>
      </c>
      <c r="K2837">
        <v>1</v>
      </c>
      <c r="L2837" t="s">
        <v>307</v>
      </c>
      <c r="M2837" t="s">
        <v>39</v>
      </c>
      <c r="N2837" t="s">
        <v>17</v>
      </c>
      <c r="O2837">
        <v>6108</v>
      </c>
      <c r="P2837" t="s">
        <v>23</v>
      </c>
      <c r="Q2837">
        <v>-23098</v>
      </c>
      <c r="R2837" s="16">
        <f>delivered_orders_table[[#This Row],[price]]*delivered_orders_table[[#This Row],[quantity]]</f>
        <v>6108</v>
      </c>
      <c r="V2837">
        <v>32398</v>
      </c>
    </row>
    <row r="2838" spans="1:22" x14ac:dyDescent="0.3">
      <c r="A2838">
        <v>93774355</v>
      </c>
      <c r="B2838">
        <v>876646</v>
      </c>
      <c r="C2838">
        <v>827761</v>
      </c>
      <c r="D2838">
        <v>18993</v>
      </c>
      <c r="E2838">
        <v>14603</v>
      </c>
      <c r="F2838">
        <v>1</v>
      </c>
      <c r="G2838">
        <v>949.65</v>
      </c>
      <c r="H2838">
        <v>5</v>
      </c>
      <c r="I2838" s="15">
        <v>45044</v>
      </c>
      <c r="J2838" s="11">
        <v>45044</v>
      </c>
      <c r="K2838">
        <v>6</v>
      </c>
      <c r="L2838" t="s">
        <v>258</v>
      </c>
      <c r="M2838" t="s">
        <v>39</v>
      </c>
      <c r="N2838" t="s">
        <v>15</v>
      </c>
      <c r="O2838">
        <v>18043.349999999999</v>
      </c>
      <c r="P2838" t="s">
        <v>20</v>
      </c>
      <c r="Q2838">
        <v>3440.35</v>
      </c>
      <c r="R2838" s="16">
        <f>delivered_orders_table[[#This Row],[price]]*delivered_orders_table[[#This Row],[quantity]]</f>
        <v>18993</v>
      </c>
      <c r="V2838">
        <v>19452</v>
      </c>
    </row>
    <row r="2839" spans="1:22" x14ac:dyDescent="0.3">
      <c r="A2839">
        <v>81643088</v>
      </c>
      <c r="B2839">
        <v>876646</v>
      </c>
      <c r="C2839">
        <v>577717</v>
      </c>
      <c r="D2839">
        <v>14827</v>
      </c>
      <c r="E2839">
        <v>14603</v>
      </c>
      <c r="F2839">
        <v>2</v>
      </c>
      <c r="G2839">
        <v>0</v>
      </c>
      <c r="H2839">
        <v>0</v>
      </c>
      <c r="I2839" s="15">
        <v>45071</v>
      </c>
      <c r="J2839" s="11">
        <v>45071</v>
      </c>
      <c r="K2839">
        <v>5</v>
      </c>
      <c r="L2839" t="s">
        <v>307</v>
      </c>
      <c r="M2839" t="s">
        <v>39</v>
      </c>
      <c r="N2839" t="s">
        <v>152</v>
      </c>
      <c r="O2839">
        <v>29654</v>
      </c>
      <c r="P2839" t="s">
        <v>20</v>
      </c>
      <c r="Q2839">
        <v>448</v>
      </c>
      <c r="R2839" s="16">
        <f>delivered_orders_table[[#This Row],[price]]*delivered_orders_table[[#This Row],[quantity]]</f>
        <v>29654</v>
      </c>
      <c r="V2839">
        <v>27572</v>
      </c>
    </row>
    <row r="2840" spans="1:22" x14ac:dyDescent="0.3">
      <c r="A2840">
        <v>86424055</v>
      </c>
      <c r="B2840">
        <v>876646</v>
      </c>
      <c r="C2840">
        <v>741704</v>
      </c>
      <c r="D2840">
        <v>1802</v>
      </c>
      <c r="E2840">
        <v>14603</v>
      </c>
      <c r="F2840">
        <v>1</v>
      </c>
      <c r="G2840">
        <v>0</v>
      </c>
      <c r="H2840">
        <v>0</v>
      </c>
      <c r="I2840" s="15">
        <v>45051</v>
      </c>
      <c r="J2840" s="11">
        <v>45051</v>
      </c>
      <c r="K2840">
        <v>6</v>
      </c>
      <c r="L2840" t="s">
        <v>135</v>
      </c>
      <c r="M2840" t="s">
        <v>39</v>
      </c>
      <c r="N2840" t="s">
        <v>18</v>
      </c>
      <c r="O2840">
        <v>1802</v>
      </c>
      <c r="P2840" t="s">
        <v>20</v>
      </c>
      <c r="Q2840">
        <v>-12801</v>
      </c>
      <c r="R2840" s="16">
        <f>delivered_orders_table[[#This Row],[price]]*delivered_orders_table[[#This Row],[quantity]]</f>
        <v>1802</v>
      </c>
      <c r="V2840">
        <v>17419</v>
      </c>
    </row>
    <row r="2841" spans="1:22" x14ac:dyDescent="0.3">
      <c r="A2841">
        <v>64086249</v>
      </c>
      <c r="B2841">
        <v>876646</v>
      </c>
      <c r="C2841">
        <v>475311</v>
      </c>
      <c r="D2841">
        <v>8578</v>
      </c>
      <c r="E2841">
        <v>14603</v>
      </c>
      <c r="F2841">
        <v>3</v>
      </c>
      <c r="G2841">
        <v>0</v>
      </c>
      <c r="H2841">
        <v>0</v>
      </c>
      <c r="I2841" s="15">
        <v>45053</v>
      </c>
      <c r="J2841" s="11">
        <v>45053</v>
      </c>
      <c r="K2841">
        <v>6</v>
      </c>
      <c r="L2841" t="s">
        <v>266</v>
      </c>
      <c r="M2841" t="s">
        <v>39</v>
      </c>
      <c r="N2841" t="s">
        <v>15</v>
      </c>
      <c r="O2841">
        <v>25734</v>
      </c>
      <c r="P2841" t="s">
        <v>23</v>
      </c>
      <c r="Q2841">
        <v>-18075</v>
      </c>
      <c r="R2841" s="16">
        <f>delivered_orders_table[[#This Row],[price]]*delivered_orders_table[[#This Row],[quantity]]</f>
        <v>25734</v>
      </c>
      <c r="V2841">
        <v>19024</v>
      </c>
    </row>
    <row r="2842" spans="1:22" x14ac:dyDescent="0.3">
      <c r="A2842">
        <v>64069715</v>
      </c>
      <c r="B2842">
        <v>876646</v>
      </c>
      <c r="C2842">
        <v>766843</v>
      </c>
      <c r="D2842">
        <v>19247</v>
      </c>
      <c r="E2842">
        <v>14603</v>
      </c>
      <c r="F2842">
        <v>2</v>
      </c>
      <c r="G2842">
        <v>1924.7</v>
      </c>
      <c r="H2842">
        <v>5</v>
      </c>
      <c r="I2842" s="15">
        <v>45047</v>
      </c>
      <c r="J2842" s="11">
        <v>45047</v>
      </c>
      <c r="K2842">
        <v>4</v>
      </c>
      <c r="L2842" t="s">
        <v>83</v>
      </c>
      <c r="M2842" t="s">
        <v>39</v>
      </c>
      <c r="N2842" t="s">
        <v>17</v>
      </c>
      <c r="O2842">
        <v>36569.300000000003</v>
      </c>
      <c r="P2842" t="s">
        <v>20</v>
      </c>
      <c r="Q2842">
        <v>7363.3</v>
      </c>
      <c r="R2842" s="16">
        <f>delivered_orders_table[[#This Row],[price]]*delivered_orders_table[[#This Row],[quantity]]</f>
        <v>38494</v>
      </c>
      <c r="V2842">
        <v>10246</v>
      </c>
    </row>
    <row r="2843" spans="1:22" x14ac:dyDescent="0.3">
      <c r="A2843">
        <v>92391596</v>
      </c>
      <c r="B2843">
        <v>876646</v>
      </c>
      <c r="C2843">
        <v>498313</v>
      </c>
      <c r="D2843">
        <v>15582</v>
      </c>
      <c r="E2843">
        <v>14603</v>
      </c>
      <c r="F2843">
        <v>1</v>
      </c>
      <c r="G2843">
        <v>0</v>
      </c>
      <c r="H2843">
        <v>0</v>
      </c>
      <c r="I2843" s="15">
        <v>45052</v>
      </c>
      <c r="J2843" s="11">
        <v>45052</v>
      </c>
      <c r="K2843">
        <v>3</v>
      </c>
      <c r="L2843" t="s">
        <v>265</v>
      </c>
      <c r="M2843" t="s">
        <v>39</v>
      </c>
      <c r="N2843" t="s">
        <v>15</v>
      </c>
      <c r="O2843">
        <v>15582</v>
      </c>
      <c r="P2843" t="s">
        <v>22</v>
      </c>
      <c r="Q2843">
        <v>979</v>
      </c>
      <c r="R2843" s="16">
        <f>delivered_orders_table[[#This Row],[price]]*delivered_orders_table[[#This Row],[quantity]]</f>
        <v>15582</v>
      </c>
      <c r="V2843">
        <v>758</v>
      </c>
    </row>
    <row r="2844" spans="1:22" hidden="1" x14ac:dyDescent="0.3">
      <c r="A2844">
        <v>37380537</v>
      </c>
      <c r="B2844">
        <v>126225</v>
      </c>
      <c r="C2844">
        <v>437264</v>
      </c>
      <c r="D2844">
        <v>5437</v>
      </c>
      <c r="E2844">
        <v>4833</v>
      </c>
      <c r="F2844">
        <v>3</v>
      </c>
      <c r="G2844">
        <v>815.55</v>
      </c>
      <c r="H2844">
        <v>5</v>
      </c>
      <c r="I2844" s="15">
        <v>45048</v>
      </c>
      <c r="J2844" s="11">
        <v>45048</v>
      </c>
      <c r="K2844">
        <v>4</v>
      </c>
      <c r="L2844" t="s">
        <v>395</v>
      </c>
      <c r="M2844" t="s">
        <v>39</v>
      </c>
      <c r="N2844" t="s">
        <v>18</v>
      </c>
      <c r="O2844">
        <v>15495.45</v>
      </c>
      <c r="P2844" t="s">
        <v>20</v>
      </c>
      <c r="Q2844">
        <v>996.45</v>
      </c>
      <c r="R2844" s="16">
        <f>delivered_orders_table[[#This Row],[price]]*delivered_orders_table[[#This Row],[quantity]]</f>
        <v>16311</v>
      </c>
      <c r="V2844">
        <v>5555</v>
      </c>
    </row>
    <row r="2845" spans="1:22" hidden="1" x14ac:dyDescent="0.3">
      <c r="A2845">
        <v>21983878</v>
      </c>
      <c r="B2845">
        <v>126225</v>
      </c>
      <c r="C2845">
        <v>395472</v>
      </c>
      <c r="D2845">
        <v>4334</v>
      </c>
      <c r="E2845">
        <v>4833</v>
      </c>
      <c r="F2845">
        <v>1</v>
      </c>
      <c r="G2845">
        <v>0</v>
      </c>
      <c r="H2845">
        <v>0</v>
      </c>
      <c r="I2845" s="15">
        <v>45059</v>
      </c>
      <c r="J2845" s="11">
        <v>45059</v>
      </c>
      <c r="K2845">
        <v>1</v>
      </c>
      <c r="L2845" t="s">
        <v>537</v>
      </c>
      <c r="M2845" t="s">
        <v>39</v>
      </c>
      <c r="N2845" t="s">
        <v>18</v>
      </c>
      <c r="O2845">
        <v>4334</v>
      </c>
      <c r="P2845" t="s">
        <v>20</v>
      </c>
      <c r="Q2845">
        <v>-499</v>
      </c>
      <c r="R2845" s="16">
        <f>delivered_orders_table[[#This Row],[price]]*delivered_orders_table[[#This Row],[quantity]]</f>
        <v>4334</v>
      </c>
      <c r="V2845">
        <v>12481</v>
      </c>
    </row>
    <row r="2846" spans="1:22" hidden="1" x14ac:dyDescent="0.3">
      <c r="A2846">
        <v>95851936</v>
      </c>
      <c r="B2846">
        <v>126225</v>
      </c>
      <c r="C2846">
        <v>603489</v>
      </c>
      <c r="D2846">
        <v>10723</v>
      </c>
      <c r="E2846">
        <v>4833</v>
      </c>
      <c r="F2846">
        <v>1</v>
      </c>
      <c r="G2846">
        <v>1608.45</v>
      </c>
      <c r="H2846">
        <v>15</v>
      </c>
      <c r="I2846" s="15">
        <v>45061</v>
      </c>
      <c r="J2846" s="11">
        <v>45061</v>
      </c>
      <c r="K2846">
        <v>6</v>
      </c>
      <c r="L2846" t="s">
        <v>184</v>
      </c>
      <c r="M2846" t="s">
        <v>39</v>
      </c>
      <c r="N2846" t="s">
        <v>17</v>
      </c>
      <c r="O2846">
        <v>9114.5499999999993</v>
      </c>
      <c r="P2846" t="s">
        <v>21</v>
      </c>
      <c r="Q2846">
        <v>4281.55</v>
      </c>
      <c r="R2846" s="16">
        <f>delivered_orders_table[[#This Row],[price]]*delivered_orders_table[[#This Row],[quantity]]</f>
        <v>10723</v>
      </c>
      <c r="V2846">
        <v>18078</v>
      </c>
    </row>
    <row r="2847" spans="1:22" hidden="1" x14ac:dyDescent="0.3">
      <c r="A2847">
        <v>90753812</v>
      </c>
      <c r="B2847">
        <v>126225</v>
      </c>
      <c r="C2847">
        <v>616297</v>
      </c>
      <c r="D2847">
        <v>6467</v>
      </c>
      <c r="E2847">
        <v>4833</v>
      </c>
      <c r="F2847">
        <v>1</v>
      </c>
      <c r="G2847">
        <v>323.35000000000002</v>
      </c>
      <c r="H2847">
        <v>5</v>
      </c>
      <c r="I2847" s="15">
        <v>45060</v>
      </c>
      <c r="J2847" s="11">
        <v>45060</v>
      </c>
      <c r="K2847">
        <v>4</v>
      </c>
      <c r="L2847" t="s">
        <v>117</v>
      </c>
      <c r="M2847" t="s">
        <v>39</v>
      </c>
      <c r="N2847" t="s">
        <v>15</v>
      </c>
      <c r="O2847">
        <v>6143.65</v>
      </c>
      <c r="P2847" t="s">
        <v>23</v>
      </c>
      <c r="Q2847">
        <v>1310.6500000000001</v>
      </c>
      <c r="R2847" s="16">
        <f>delivered_orders_table[[#This Row],[price]]*delivered_orders_table[[#This Row],[quantity]]</f>
        <v>6467</v>
      </c>
      <c r="V2847">
        <v>9075</v>
      </c>
    </row>
    <row r="2848" spans="1:22" hidden="1" x14ac:dyDescent="0.3">
      <c r="A2848">
        <v>57973830</v>
      </c>
      <c r="B2848">
        <v>126225</v>
      </c>
      <c r="C2848">
        <v>625151</v>
      </c>
      <c r="D2848">
        <v>16717</v>
      </c>
      <c r="E2848">
        <v>4833</v>
      </c>
      <c r="F2848">
        <v>1</v>
      </c>
      <c r="G2848">
        <v>835.85</v>
      </c>
      <c r="H2848">
        <v>5</v>
      </c>
      <c r="I2848" s="15">
        <v>45059</v>
      </c>
      <c r="J2848" s="11">
        <v>45059</v>
      </c>
      <c r="K2848">
        <v>5</v>
      </c>
      <c r="L2848" t="s">
        <v>117</v>
      </c>
      <c r="M2848" t="s">
        <v>39</v>
      </c>
      <c r="N2848" t="s">
        <v>18</v>
      </c>
      <c r="O2848">
        <v>15881.15</v>
      </c>
      <c r="P2848" t="s">
        <v>21</v>
      </c>
      <c r="Q2848">
        <v>11048.15</v>
      </c>
      <c r="R2848" s="16">
        <f>delivered_orders_table[[#This Row],[price]]*delivered_orders_table[[#This Row],[quantity]]</f>
        <v>16717</v>
      </c>
      <c r="V2848">
        <v>10302</v>
      </c>
    </row>
    <row r="2849" spans="1:22" hidden="1" x14ac:dyDescent="0.3">
      <c r="A2849">
        <v>83912181</v>
      </c>
      <c r="B2849">
        <v>126225</v>
      </c>
      <c r="C2849">
        <v>792354</v>
      </c>
      <c r="D2849">
        <v>8339</v>
      </c>
      <c r="E2849">
        <v>4833</v>
      </c>
      <c r="F2849">
        <v>4</v>
      </c>
      <c r="G2849">
        <v>0</v>
      </c>
      <c r="H2849">
        <v>0</v>
      </c>
      <c r="I2849" s="15">
        <v>45056</v>
      </c>
      <c r="J2849" s="11">
        <v>45056</v>
      </c>
      <c r="K2849">
        <v>4</v>
      </c>
      <c r="L2849" t="s">
        <v>537</v>
      </c>
      <c r="M2849" t="s">
        <v>39</v>
      </c>
      <c r="N2849" t="s">
        <v>16</v>
      </c>
      <c r="O2849">
        <v>33356</v>
      </c>
      <c r="P2849" t="s">
        <v>23</v>
      </c>
      <c r="Q2849">
        <v>14024</v>
      </c>
      <c r="R2849" s="16">
        <f>delivered_orders_table[[#This Row],[price]]*delivered_orders_table[[#This Row],[quantity]]</f>
        <v>33356</v>
      </c>
      <c r="V2849">
        <v>14298</v>
      </c>
    </row>
    <row r="2850" spans="1:22" hidden="1" x14ac:dyDescent="0.3">
      <c r="A2850">
        <v>65439545</v>
      </c>
      <c r="B2850">
        <v>126225</v>
      </c>
      <c r="C2850">
        <v>745009</v>
      </c>
      <c r="D2850">
        <v>8890</v>
      </c>
      <c r="E2850">
        <v>4833</v>
      </c>
      <c r="F2850">
        <v>1</v>
      </c>
      <c r="G2850">
        <v>444.5</v>
      </c>
      <c r="H2850">
        <v>5</v>
      </c>
      <c r="I2850" s="15">
        <v>45062</v>
      </c>
      <c r="J2850" s="11">
        <v>45062</v>
      </c>
      <c r="K2850">
        <v>2</v>
      </c>
      <c r="L2850" t="s">
        <v>117</v>
      </c>
      <c r="M2850" t="s">
        <v>39</v>
      </c>
      <c r="N2850" t="s">
        <v>15</v>
      </c>
      <c r="O2850">
        <v>8445.5</v>
      </c>
      <c r="P2850" t="s">
        <v>22</v>
      </c>
      <c r="Q2850">
        <v>3612.5</v>
      </c>
      <c r="R2850" s="16">
        <f>delivered_orders_table[[#This Row],[price]]*delivered_orders_table[[#This Row],[quantity]]</f>
        <v>8890</v>
      </c>
      <c r="V2850">
        <v>15432</v>
      </c>
    </row>
    <row r="2851" spans="1:22" hidden="1" x14ac:dyDescent="0.3">
      <c r="A2851">
        <v>46407626</v>
      </c>
      <c r="B2851">
        <v>126225</v>
      </c>
      <c r="C2851">
        <v>798388</v>
      </c>
      <c r="D2851">
        <v>11780</v>
      </c>
      <c r="E2851">
        <v>4833</v>
      </c>
      <c r="F2851">
        <v>2</v>
      </c>
      <c r="G2851">
        <v>2356</v>
      </c>
      <c r="H2851">
        <v>10</v>
      </c>
      <c r="I2851" s="15">
        <v>45060</v>
      </c>
      <c r="J2851" s="11">
        <v>45060</v>
      </c>
      <c r="K2851">
        <v>6</v>
      </c>
      <c r="L2851" t="s">
        <v>346</v>
      </c>
      <c r="M2851" t="s">
        <v>39</v>
      </c>
      <c r="N2851" t="s">
        <v>15</v>
      </c>
      <c r="O2851">
        <v>21204</v>
      </c>
      <c r="P2851" t="s">
        <v>22</v>
      </c>
      <c r="Q2851">
        <v>11538</v>
      </c>
      <c r="R2851" s="16">
        <f>delivered_orders_table[[#This Row],[price]]*delivered_orders_table[[#This Row],[quantity]]</f>
        <v>23560</v>
      </c>
      <c r="V2851">
        <v>5109</v>
      </c>
    </row>
    <row r="2852" spans="1:22" hidden="1" x14ac:dyDescent="0.3">
      <c r="A2852">
        <v>42823140</v>
      </c>
      <c r="B2852">
        <v>126225</v>
      </c>
      <c r="C2852">
        <v>547997</v>
      </c>
      <c r="D2852">
        <v>14325</v>
      </c>
      <c r="E2852">
        <v>4833</v>
      </c>
      <c r="F2852">
        <v>1</v>
      </c>
      <c r="G2852">
        <v>716.25</v>
      </c>
      <c r="H2852">
        <v>5</v>
      </c>
      <c r="I2852" s="15">
        <v>45061</v>
      </c>
      <c r="J2852" s="11">
        <v>45061</v>
      </c>
      <c r="K2852">
        <v>3</v>
      </c>
      <c r="L2852" t="s">
        <v>117</v>
      </c>
      <c r="M2852" t="s">
        <v>39</v>
      </c>
      <c r="N2852" t="s">
        <v>15</v>
      </c>
      <c r="O2852">
        <v>13608.75</v>
      </c>
      <c r="P2852" t="s">
        <v>24</v>
      </c>
      <c r="Q2852">
        <v>8775.75</v>
      </c>
      <c r="R2852" s="16">
        <f>delivered_orders_table[[#This Row],[price]]*delivered_orders_table[[#This Row],[quantity]]</f>
        <v>14325</v>
      </c>
      <c r="V2852">
        <v>2009</v>
      </c>
    </row>
    <row r="2853" spans="1:22" hidden="1" x14ac:dyDescent="0.3">
      <c r="A2853">
        <v>80905413</v>
      </c>
      <c r="B2853">
        <v>126225</v>
      </c>
      <c r="C2853">
        <v>677461</v>
      </c>
      <c r="D2853">
        <v>13672</v>
      </c>
      <c r="E2853">
        <v>4833</v>
      </c>
      <c r="F2853">
        <v>1</v>
      </c>
      <c r="G2853">
        <v>0</v>
      </c>
      <c r="H2853">
        <v>0</v>
      </c>
      <c r="I2853" s="15">
        <v>45053</v>
      </c>
      <c r="J2853" s="11">
        <v>45053</v>
      </c>
      <c r="K2853">
        <v>1</v>
      </c>
      <c r="L2853" t="s">
        <v>492</v>
      </c>
      <c r="M2853" t="s">
        <v>39</v>
      </c>
      <c r="N2853" t="s">
        <v>15</v>
      </c>
      <c r="O2853">
        <v>13672</v>
      </c>
      <c r="P2853" t="s">
        <v>20</v>
      </c>
      <c r="Q2853">
        <v>8839</v>
      </c>
      <c r="R2853" s="16">
        <f>delivered_orders_table[[#This Row],[price]]*delivered_orders_table[[#This Row],[quantity]]</f>
        <v>13672</v>
      </c>
      <c r="V2853">
        <v>27500</v>
      </c>
    </row>
    <row r="2854" spans="1:22" hidden="1" x14ac:dyDescent="0.3">
      <c r="A2854">
        <v>38169370</v>
      </c>
      <c r="B2854">
        <v>126225</v>
      </c>
      <c r="C2854">
        <v>695793</v>
      </c>
      <c r="D2854">
        <v>15844</v>
      </c>
      <c r="E2854">
        <v>4833</v>
      </c>
      <c r="F2854">
        <v>1</v>
      </c>
      <c r="G2854">
        <v>0</v>
      </c>
      <c r="H2854">
        <v>0</v>
      </c>
      <c r="I2854" s="15">
        <v>45044</v>
      </c>
      <c r="J2854" s="11">
        <v>45044</v>
      </c>
      <c r="K2854">
        <v>5</v>
      </c>
      <c r="L2854" t="s">
        <v>157</v>
      </c>
      <c r="M2854" t="s">
        <v>39</v>
      </c>
      <c r="N2854" t="s">
        <v>16</v>
      </c>
      <c r="O2854">
        <v>15844</v>
      </c>
      <c r="P2854" t="s">
        <v>20</v>
      </c>
      <c r="Q2854">
        <v>11011</v>
      </c>
      <c r="R2854" s="16">
        <f>delivered_orders_table[[#This Row],[price]]*delivered_orders_table[[#This Row],[quantity]]</f>
        <v>15844</v>
      </c>
      <c r="V2854">
        <v>17648</v>
      </c>
    </row>
    <row r="2855" spans="1:22" hidden="1" x14ac:dyDescent="0.3">
      <c r="A2855">
        <v>84479105</v>
      </c>
      <c r="B2855">
        <v>126225</v>
      </c>
      <c r="C2855">
        <v>223853</v>
      </c>
      <c r="D2855">
        <v>13131</v>
      </c>
      <c r="E2855">
        <v>4833</v>
      </c>
      <c r="F2855">
        <v>3</v>
      </c>
      <c r="G2855">
        <v>5908.95</v>
      </c>
      <c r="H2855">
        <v>15</v>
      </c>
      <c r="I2855" s="15">
        <v>45054</v>
      </c>
      <c r="J2855" s="11">
        <v>45054</v>
      </c>
      <c r="K2855">
        <v>3</v>
      </c>
      <c r="L2855" t="s">
        <v>135</v>
      </c>
      <c r="M2855" t="s">
        <v>39</v>
      </c>
      <c r="N2855" t="s">
        <v>16</v>
      </c>
      <c r="O2855">
        <v>33484.050000000003</v>
      </c>
      <c r="P2855" t="s">
        <v>21</v>
      </c>
      <c r="Q2855">
        <v>18985.05</v>
      </c>
      <c r="R2855" s="16">
        <f>delivered_orders_table[[#This Row],[price]]*delivered_orders_table[[#This Row],[quantity]]</f>
        <v>39393</v>
      </c>
      <c r="V2855">
        <v>14167</v>
      </c>
    </row>
    <row r="2856" spans="1:22" hidden="1" x14ac:dyDescent="0.3">
      <c r="A2856">
        <v>14934536</v>
      </c>
      <c r="B2856">
        <v>126225</v>
      </c>
      <c r="C2856">
        <v>789444</v>
      </c>
      <c r="D2856">
        <v>16920</v>
      </c>
      <c r="E2856">
        <v>4833</v>
      </c>
      <c r="F2856">
        <v>1</v>
      </c>
      <c r="G2856">
        <v>0</v>
      </c>
      <c r="H2856">
        <v>0</v>
      </c>
      <c r="I2856" s="15">
        <v>45074</v>
      </c>
      <c r="J2856" s="11">
        <v>45074</v>
      </c>
      <c r="K2856">
        <v>2</v>
      </c>
      <c r="L2856" t="s">
        <v>307</v>
      </c>
      <c r="M2856" t="s">
        <v>39</v>
      </c>
      <c r="N2856" t="s">
        <v>18</v>
      </c>
      <c r="O2856">
        <v>16920</v>
      </c>
      <c r="P2856" t="s">
        <v>23</v>
      </c>
      <c r="Q2856">
        <v>12087</v>
      </c>
      <c r="R2856" s="16">
        <f>delivered_orders_table[[#This Row],[price]]*delivered_orders_table[[#This Row],[quantity]]</f>
        <v>16920</v>
      </c>
      <c r="V2856">
        <v>4348</v>
      </c>
    </row>
    <row r="2857" spans="1:22" hidden="1" x14ac:dyDescent="0.3">
      <c r="A2857">
        <v>94586329</v>
      </c>
      <c r="B2857">
        <v>246316</v>
      </c>
      <c r="C2857">
        <v>861282</v>
      </c>
      <c r="D2857">
        <v>7488</v>
      </c>
      <c r="E2857">
        <v>13689</v>
      </c>
      <c r="F2857">
        <v>1</v>
      </c>
      <c r="G2857">
        <v>374.4</v>
      </c>
      <c r="H2857">
        <v>5</v>
      </c>
      <c r="I2857" s="15">
        <v>45054</v>
      </c>
      <c r="J2857" s="11">
        <v>45054</v>
      </c>
      <c r="K2857">
        <v>2</v>
      </c>
      <c r="L2857" t="s">
        <v>125</v>
      </c>
      <c r="M2857" t="s">
        <v>39</v>
      </c>
      <c r="N2857" t="s">
        <v>17</v>
      </c>
      <c r="O2857">
        <v>7113.6</v>
      </c>
      <c r="P2857" t="s">
        <v>23</v>
      </c>
      <c r="Q2857">
        <v>-6575.4</v>
      </c>
      <c r="R2857" s="16">
        <f>delivered_orders_table[[#This Row],[price]]*delivered_orders_table[[#This Row],[quantity]]</f>
        <v>7488</v>
      </c>
      <c r="V2857">
        <v>48672</v>
      </c>
    </row>
    <row r="2858" spans="1:22" hidden="1" x14ac:dyDescent="0.3">
      <c r="A2858">
        <v>94992096</v>
      </c>
      <c r="B2858">
        <v>246316</v>
      </c>
      <c r="C2858">
        <v>735962</v>
      </c>
      <c r="D2858">
        <v>12276</v>
      </c>
      <c r="E2858">
        <v>13689</v>
      </c>
      <c r="F2858">
        <v>1</v>
      </c>
      <c r="G2858">
        <v>0</v>
      </c>
      <c r="H2858">
        <v>0</v>
      </c>
      <c r="I2858" s="15">
        <v>45060</v>
      </c>
      <c r="J2858" s="11">
        <v>45060</v>
      </c>
      <c r="K2858">
        <v>7</v>
      </c>
      <c r="L2858" t="s">
        <v>184</v>
      </c>
      <c r="M2858" t="s">
        <v>39</v>
      </c>
      <c r="N2858" t="s">
        <v>15</v>
      </c>
      <c r="O2858">
        <v>12276</v>
      </c>
      <c r="P2858" t="s">
        <v>22</v>
      </c>
      <c r="Q2858">
        <v>-1413</v>
      </c>
      <c r="R2858" s="16">
        <f>delivered_orders_table[[#This Row],[price]]*delivered_orders_table[[#This Row],[quantity]]</f>
        <v>12276</v>
      </c>
      <c r="V2858">
        <v>2294</v>
      </c>
    </row>
    <row r="2859" spans="1:22" hidden="1" x14ac:dyDescent="0.3">
      <c r="A2859">
        <v>50998106</v>
      </c>
      <c r="B2859">
        <v>246316</v>
      </c>
      <c r="C2859">
        <v>532918</v>
      </c>
      <c r="D2859">
        <v>3635</v>
      </c>
      <c r="E2859">
        <v>13689</v>
      </c>
      <c r="F2859">
        <v>1</v>
      </c>
      <c r="G2859">
        <v>0</v>
      </c>
      <c r="H2859">
        <v>0</v>
      </c>
      <c r="I2859" s="15">
        <v>45041</v>
      </c>
      <c r="J2859" s="11">
        <v>45041</v>
      </c>
      <c r="K2859">
        <v>7</v>
      </c>
      <c r="L2859" t="s">
        <v>82</v>
      </c>
      <c r="M2859" t="s">
        <v>39</v>
      </c>
      <c r="N2859" t="s">
        <v>18</v>
      </c>
      <c r="O2859">
        <v>3635</v>
      </c>
      <c r="P2859" t="s">
        <v>21</v>
      </c>
      <c r="Q2859">
        <v>-10054</v>
      </c>
      <c r="R2859" s="16">
        <f>delivered_orders_table[[#This Row],[price]]*delivered_orders_table[[#This Row],[quantity]]</f>
        <v>3635</v>
      </c>
      <c r="V2859">
        <v>16986</v>
      </c>
    </row>
    <row r="2860" spans="1:22" hidden="1" x14ac:dyDescent="0.3">
      <c r="A2860">
        <v>37776759</v>
      </c>
      <c r="B2860">
        <v>246316</v>
      </c>
      <c r="C2860">
        <v>368546</v>
      </c>
      <c r="D2860">
        <v>10253</v>
      </c>
      <c r="E2860">
        <v>13689</v>
      </c>
      <c r="F2860">
        <v>1</v>
      </c>
      <c r="G2860">
        <v>0</v>
      </c>
      <c r="H2860">
        <v>0</v>
      </c>
      <c r="I2860" s="15">
        <v>45060</v>
      </c>
      <c r="J2860" s="11">
        <v>45060</v>
      </c>
      <c r="K2860">
        <v>1</v>
      </c>
      <c r="L2860" t="s">
        <v>432</v>
      </c>
      <c r="M2860" t="s">
        <v>39</v>
      </c>
      <c r="N2860" t="s">
        <v>15</v>
      </c>
      <c r="O2860">
        <v>10253</v>
      </c>
      <c r="P2860" t="s">
        <v>22</v>
      </c>
      <c r="Q2860">
        <v>-3436</v>
      </c>
      <c r="R2860" s="16">
        <f>delivered_orders_table[[#This Row],[price]]*delivered_orders_table[[#This Row],[quantity]]</f>
        <v>10253</v>
      </c>
      <c r="V2860">
        <v>9106</v>
      </c>
    </row>
    <row r="2861" spans="1:22" hidden="1" x14ac:dyDescent="0.3">
      <c r="A2861">
        <v>21279580</v>
      </c>
      <c r="B2861">
        <v>246316</v>
      </c>
      <c r="C2861">
        <v>356826</v>
      </c>
      <c r="D2861">
        <v>3395</v>
      </c>
      <c r="E2861">
        <v>13689</v>
      </c>
      <c r="F2861">
        <v>1</v>
      </c>
      <c r="G2861">
        <v>169.75</v>
      </c>
      <c r="H2861">
        <v>5</v>
      </c>
      <c r="I2861" s="15">
        <v>45054</v>
      </c>
      <c r="J2861" s="11">
        <v>45054</v>
      </c>
      <c r="K2861">
        <v>1</v>
      </c>
      <c r="L2861" t="s">
        <v>265</v>
      </c>
      <c r="M2861" t="s">
        <v>39</v>
      </c>
      <c r="N2861" t="s">
        <v>15</v>
      </c>
      <c r="O2861">
        <v>3225.25</v>
      </c>
      <c r="P2861" t="s">
        <v>22</v>
      </c>
      <c r="Q2861">
        <v>-10463.75</v>
      </c>
      <c r="R2861" s="16">
        <f>delivered_orders_table[[#This Row],[price]]*delivered_orders_table[[#This Row],[quantity]]</f>
        <v>3395</v>
      </c>
      <c r="V2861">
        <v>14355</v>
      </c>
    </row>
    <row r="2862" spans="1:22" hidden="1" x14ac:dyDescent="0.3">
      <c r="A2862">
        <v>18115992</v>
      </c>
      <c r="B2862">
        <v>246316</v>
      </c>
      <c r="C2862">
        <v>975507</v>
      </c>
      <c r="D2862">
        <v>2013</v>
      </c>
      <c r="E2862">
        <v>13689</v>
      </c>
      <c r="F2862">
        <v>3</v>
      </c>
      <c r="G2862">
        <v>603.9</v>
      </c>
      <c r="H2862">
        <v>10</v>
      </c>
      <c r="I2862" s="15">
        <v>45073</v>
      </c>
      <c r="J2862" s="11">
        <v>45073</v>
      </c>
      <c r="K2862">
        <v>2</v>
      </c>
      <c r="L2862" t="s">
        <v>144</v>
      </c>
      <c r="M2862" t="s">
        <v>39</v>
      </c>
      <c r="N2862" t="s">
        <v>15</v>
      </c>
      <c r="O2862">
        <v>5435.1</v>
      </c>
      <c r="P2862" t="s">
        <v>20</v>
      </c>
      <c r="Q2862">
        <v>-35631.9</v>
      </c>
      <c r="R2862" s="16">
        <f>delivered_orders_table[[#This Row],[price]]*delivered_orders_table[[#This Row],[quantity]]</f>
        <v>6039</v>
      </c>
      <c r="V2862">
        <v>4809</v>
      </c>
    </row>
    <row r="2863" spans="1:22" hidden="1" x14ac:dyDescent="0.3">
      <c r="A2863">
        <v>59095909</v>
      </c>
      <c r="B2863">
        <v>246316</v>
      </c>
      <c r="C2863">
        <v>879956</v>
      </c>
      <c r="D2863">
        <v>10631</v>
      </c>
      <c r="E2863">
        <v>13689</v>
      </c>
      <c r="F2863">
        <v>2</v>
      </c>
      <c r="G2863">
        <v>0</v>
      </c>
      <c r="H2863">
        <v>0</v>
      </c>
      <c r="I2863" s="15">
        <v>45059</v>
      </c>
      <c r="J2863" s="11">
        <v>45059</v>
      </c>
      <c r="K2863">
        <v>6</v>
      </c>
      <c r="L2863" t="s">
        <v>183</v>
      </c>
      <c r="M2863" t="s">
        <v>39</v>
      </c>
      <c r="N2863" t="s">
        <v>18</v>
      </c>
      <c r="O2863">
        <v>21262</v>
      </c>
      <c r="P2863" t="s">
        <v>20</v>
      </c>
      <c r="Q2863">
        <v>-6116</v>
      </c>
      <c r="R2863" s="16">
        <f>delivered_orders_table[[#This Row],[price]]*delivered_orders_table[[#This Row],[quantity]]</f>
        <v>21262</v>
      </c>
      <c r="V2863">
        <v>27159</v>
      </c>
    </row>
    <row r="2864" spans="1:22" hidden="1" x14ac:dyDescent="0.3">
      <c r="A2864">
        <v>10597274</v>
      </c>
      <c r="B2864">
        <v>246316</v>
      </c>
      <c r="C2864">
        <v>459168</v>
      </c>
      <c r="D2864">
        <v>15168</v>
      </c>
      <c r="E2864">
        <v>13689</v>
      </c>
      <c r="F2864">
        <v>3</v>
      </c>
      <c r="G2864">
        <v>0</v>
      </c>
      <c r="H2864">
        <v>0</v>
      </c>
      <c r="I2864" s="15">
        <v>45053</v>
      </c>
      <c r="J2864" s="11">
        <v>45053</v>
      </c>
      <c r="K2864">
        <v>5</v>
      </c>
      <c r="L2864" t="s">
        <v>126</v>
      </c>
      <c r="M2864" t="s">
        <v>39</v>
      </c>
      <c r="N2864" t="s">
        <v>17</v>
      </c>
      <c r="O2864">
        <v>45504</v>
      </c>
      <c r="P2864" t="s">
        <v>22</v>
      </c>
      <c r="Q2864">
        <v>4437</v>
      </c>
      <c r="R2864" s="16">
        <f>delivered_orders_table[[#This Row],[price]]*delivered_orders_table[[#This Row],[quantity]]</f>
        <v>45504</v>
      </c>
      <c r="V2864">
        <v>33972</v>
      </c>
    </row>
    <row r="2865" spans="1:22" hidden="1" x14ac:dyDescent="0.3">
      <c r="A2865">
        <v>43810519</v>
      </c>
      <c r="B2865">
        <v>207473</v>
      </c>
      <c r="C2865">
        <v>580805</v>
      </c>
      <c r="D2865">
        <v>2403</v>
      </c>
      <c r="E2865">
        <v>7043</v>
      </c>
      <c r="F2865">
        <v>1</v>
      </c>
      <c r="G2865">
        <v>0</v>
      </c>
      <c r="H2865">
        <v>0</v>
      </c>
      <c r="I2865" s="15">
        <v>45066</v>
      </c>
      <c r="J2865" s="11">
        <v>45066</v>
      </c>
      <c r="K2865">
        <v>5</v>
      </c>
      <c r="L2865" t="s">
        <v>545</v>
      </c>
      <c r="M2865" t="s">
        <v>39</v>
      </c>
      <c r="N2865" t="s">
        <v>16</v>
      </c>
      <c r="O2865">
        <v>2403</v>
      </c>
      <c r="P2865" t="s">
        <v>21</v>
      </c>
      <c r="Q2865">
        <v>-4640</v>
      </c>
      <c r="R2865" s="16">
        <f>delivered_orders_table[[#This Row],[price]]*delivered_orders_table[[#This Row],[quantity]]</f>
        <v>2403</v>
      </c>
      <c r="V2865">
        <v>37098</v>
      </c>
    </row>
    <row r="2866" spans="1:22" hidden="1" x14ac:dyDescent="0.3">
      <c r="A2866">
        <v>63347164</v>
      </c>
      <c r="B2866">
        <v>207473</v>
      </c>
      <c r="C2866">
        <v>671706</v>
      </c>
      <c r="D2866">
        <v>9684</v>
      </c>
      <c r="E2866">
        <v>7043</v>
      </c>
      <c r="F2866">
        <v>3</v>
      </c>
      <c r="G2866">
        <v>0</v>
      </c>
      <c r="H2866">
        <v>0</v>
      </c>
      <c r="I2866" s="15">
        <v>45065</v>
      </c>
      <c r="J2866" s="11">
        <v>45065</v>
      </c>
      <c r="K2866">
        <v>7</v>
      </c>
      <c r="L2866" t="s">
        <v>212</v>
      </c>
      <c r="M2866" t="s">
        <v>39</v>
      </c>
      <c r="N2866" t="s">
        <v>16</v>
      </c>
      <c r="O2866">
        <v>29052</v>
      </c>
      <c r="P2866" t="s">
        <v>20</v>
      </c>
      <c r="Q2866">
        <v>7923</v>
      </c>
      <c r="R2866" s="16">
        <f>delivered_orders_table[[#This Row],[price]]*delivered_orders_table[[#This Row],[quantity]]</f>
        <v>29052</v>
      </c>
      <c r="V2866">
        <v>9683</v>
      </c>
    </row>
    <row r="2867" spans="1:22" hidden="1" x14ac:dyDescent="0.3">
      <c r="A2867">
        <v>92809273</v>
      </c>
      <c r="B2867">
        <v>207473</v>
      </c>
      <c r="C2867">
        <v>393720</v>
      </c>
      <c r="D2867">
        <v>5848</v>
      </c>
      <c r="E2867">
        <v>7043</v>
      </c>
      <c r="F2867">
        <v>1</v>
      </c>
      <c r="G2867">
        <v>0</v>
      </c>
      <c r="H2867">
        <v>0</v>
      </c>
      <c r="I2867" s="15">
        <v>45062</v>
      </c>
      <c r="J2867" s="11">
        <v>45062</v>
      </c>
      <c r="K2867">
        <v>6</v>
      </c>
      <c r="L2867" t="s">
        <v>118</v>
      </c>
      <c r="M2867" t="s">
        <v>39</v>
      </c>
      <c r="N2867" t="s">
        <v>17</v>
      </c>
      <c r="O2867">
        <v>5848</v>
      </c>
      <c r="P2867" t="s">
        <v>21</v>
      </c>
      <c r="Q2867">
        <v>-1195</v>
      </c>
      <c r="R2867" s="16">
        <f>delivered_orders_table[[#This Row],[price]]*delivered_orders_table[[#This Row],[quantity]]</f>
        <v>5848</v>
      </c>
      <c r="V2867">
        <v>35168</v>
      </c>
    </row>
    <row r="2868" spans="1:22" hidden="1" x14ac:dyDescent="0.3">
      <c r="A2868">
        <v>62188655</v>
      </c>
      <c r="B2868">
        <v>207473</v>
      </c>
      <c r="C2868">
        <v>847983</v>
      </c>
      <c r="D2868">
        <v>10773</v>
      </c>
      <c r="E2868">
        <v>7043</v>
      </c>
      <c r="F2868">
        <v>2</v>
      </c>
      <c r="G2868">
        <v>1077.3</v>
      </c>
      <c r="H2868">
        <v>5</v>
      </c>
      <c r="I2868" s="15">
        <v>45071</v>
      </c>
      <c r="J2868" s="11">
        <v>45071</v>
      </c>
      <c r="K2868">
        <v>1</v>
      </c>
      <c r="L2868" t="s">
        <v>212</v>
      </c>
      <c r="M2868" t="s">
        <v>39</v>
      </c>
      <c r="N2868" t="s">
        <v>15</v>
      </c>
      <c r="O2868">
        <v>20468.7</v>
      </c>
      <c r="P2868" t="s">
        <v>22</v>
      </c>
      <c r="Q2868">
        <v>6382.7</v>
      </c>
      <c r="R2868" s="16">
        <f>delivered_orders_table[[#This Row],[price]]*delivered_orders_table[[#This Row],[quantity]]</f>
        <v>21546</v>
      </c>
      <c r="V2868">
        <v>19201</v>
      </c>
    </row>
    <row r="2869" spans="1:22" hidden="1" x14ac:dyDescent="0.3">
      <c r="A2869">
        <v>67486445</v>
      </c>
      <c r="B2869">
        <v>216739</v>
      </c>
      <c r="C2869">
        <v>243858</v>
      </c>
      <c r="D2869">
        <v>10475</v>
      </c>
      <c r="E2869">
        <v>3047</v>
      </c>
      <c r="F2869">
        <v>2</v>
      </c>
      <c r="G2869">
        <v>1047.5</v>
      </c>
      <c r="H2869">
        <v>5</v>
      </c>
      <c r="I2869" s="15">
        <v>45070</v>
      </c>
      <c r="J2869" s="11">
        <v>45070</v>
      </c>
      <c r="K2869">
        <v>2</v>
      </c>
      <c r="L2869" t="s">
        <v>212</v>
      </c>
      <c r="M2869" t="s">
        <v>39</v>
      </c>
      <c r="N2869" t="s">
        <v>17</v>
      </c>
      <c r="O2869">
        <v>19902.5</v>
      </c>
      <c r="P2869" t="s">
        <v>22</v>
      </c>
      <c r="Q2869">
        <v>13808.5</v>
      </c>
      <c r="R2869" s="16">
        <f>delivered_orders_table[[#This Row],[price]]*delivered_orders_table[[#This Row],[quantity]]</f>
        <v>20950</v>
      </c>
      <c r="V2869">
        <v>998</v>
      </c>
    </row>
    <row r="2870" spans="1:22" hidden="1" x14ac:dyDescent="0.3">
      <c r="A2870">
        <v>22750478</v>
      </c>
      <c r="B2870">
        <v>216739</v>
      </c>
      <c r="C2870">
        <v>979015</v>
      </c>
      <c r="D2870">
        <v>8229</v>
      </c>
      <c r="E2870">
        <v>3047</v>
      </c>
      <c r="F2870">
        <v>1</v>
      </c>
      <c r="G2870">
        <v>0</v>
      </c>
      <c r="H2870">
        <v>0</v>
      </c>
      <c r="I2870" s="15">
        <v>45055</v>
      </c>
      <c r="J2870" s="11">
        <v>45055</v>
      </c>
      <c r="K2870">
        <v>1</v>
      </c>
      <c r="L2870" t="s">
        <v>125</v>
      </c>
      <c r="M2870" t="s">
        <v>39</v>
      </c>
      <c r="N2870" t="s">
        <v>15</v>
      </c>
      <c r="O2870">
        <v>8229</v>
      </c>
      <c r="P2870" t="s">
        <v>20</v>
      </c>
      <c r="Q2870">
        <v>5182</v>
      </c>
      <c r="R2870" s="16">
        <f>delivered_orders_table[[#This Row],[price]]*delivered_orders_table[[#This Row],[quantity]]</f>
        <v>8229</v>
      </c>
      <c r="V2870">
        <v>6473</v>
      </c>
    </row>
    <row r="2871" spans="1:22" hidden="1" x14ac:dyDescent="0.3">
      <c r="A2871">
        <v>59439358</v>
      </c>
      <c r="B2871">
        <v>216739</v>
      </c>
      <c r="C2871">
        <v>431444</v>
      </c>
      <c r="D2871">
        <v>5215</v>
      </c>
      <c r="E2871">
        <v>3047</v>
      </c>
      <c r="F2871">
        <v>2</v>
      </c>
      <c r="G2871">
        <v>521.5</v>
      </c>
      <c r="H2871">
        <v>5</v>
      </c>
      <c r="I2871" s="15">
        <v>45045</v>
      </c>
      <c r="J2871" s="11">
        <v>45045</v>
      </c>
      <c r="K2871">
        <v>5</v>
      </c>
      <c r="L2871" t="s">
        <v>258</v>
      </c>
      <c r="M2871" t="s">
        <v>39</v>
      </c>
      <c r="N2871" t="s">
        <v>15</v>
      </c>
      <c r="O2871">
        <v>9908.5</v>
      </c>
      <c r="P2871" t="s">
        <v>21</v>
      </c>
      <c r="Q2871">
        <v>3814.5</v>
      </c>
      <c r="R2871" s="16">
        <f>delivered_orders_table[[#This Row],[price]]*delivered_orders_table[[#This Row],[quantity]]</f>
        <v>10430</v>
      </c>
      <c r="V2871">
        <v>13389</v>
      </c>
    </row>
    <row r="2872" spans="1:22" hidden="1" x14ac:dyDescent="0.3">
      <c r="A2872">
        <v>14346338</v>
      </c>
      <c r="B2872">
        <v>216739</v>
      </c>
      <c r="C2872">
        <v>274852</v>
      </c>
      <c r="D2872">
        <v>16882</v>
      </c>
      <c r="E2872">
        <v>3047</v>
      </c>
      <c r="F2872">
        <v>1</v>
      </c>
      <c r="G2872">
        <v>1688.2</v>
      </c>
      <c r="H2872">
        <v>10</v>
      </c>
      <c r="I2872" s="15">
        <v>45074</v>
      </c>
      <c r="J2872" s="11">
        <v>45074</v>
      </c>
      <c r="K2872">
        <v>3</v>
      </c>
      <c r="L2872" t="s">
        <v>329</v>
      </c>
      <c r="M2872" t="s">
        <v>39</v>
      </c>
      <c r="N2872" t="s">
        <v>17</v>
      </c>
      <c r="O2872">
        <v>15193.8</v>
      </c>
      <c r="P2872" t="s">
        <v>20</v>
      </c>
      <c r="Q2872">
        <v>12146.8</v>
      </c>
      <c r="R2872" s="16">
        <f>delivered_orders_table[[#This Row],[price]]*delivered_orders_table[[#This Row],[quantity]]</f>
        <v>16882</v>
      </c>
      <c r="V2872">
        <v>19463</v>
      </c>
    </row>
    <row r="2873" spans="1:22" hidden="1" x14ac:dyDescent="0.3">
      <c r="A2873">
        <v>64276605</v>
      </c>
      <c r="B2873">
        <v>216739</v>
      </c>
      <c r="C2873">
        <v>459414</v>
      </c>
      <c r="D2873">
        <v>19869</v>
      </c>
      <c r="E2873">
        <v>3047</v>
      </c>
      <c r="F2873">
        <v>1</v>
      </c>
      <c r="G2873">
        <v>0</v>
      </c>
      <c r="H2873">
        <v>0</v>
      </c>
      <c r="I2873" s="15">
        <v>45069</v>
      </c>
      <c r="J2873" s="11">
        <v>45069</v>
      </c>
      <c r="K2873">
        <v>1</v>
      </c>
      <c r="L2873" t="s">
        <v>529</v>
      </c>
      <c r="M2873" t="s">
        <v>39</v>
      </c>
      <c r="N2873" t="s">
        <v>15</v>
      </c>
      <c r="O2873">
        <v>19869</v>
      </c>
      <c r="P2873" t="s">
        <v>23</v>
      </c>
      <c r="Q2873">
        <v>16822</v>
      </c>
      <c r="R2873" s="16">
        <f>delivered_orders_table[[#This Row],[price]]*delivered_orders_table[[#This Row],[quantity]]</f>
        <v>19869</v>
      </c>
      <c r="V2873">
        <v>8658</v>
      </c>
    </row>
    <row r="2874" spans="1:22" hidden="1" x14ac:dyDescent="0.3">
      <c r="A2874">
        <v>30317091</v>
      </c>
      <c r="B2874">
        <v>216739</v>
      </c>
      <c r="C2874">
        <v>369654</v>
      </c>
      <c r="D2874">
        <v>7521</v>
      </c>
      <c r="E2874">
        <v>3047</v>
      </c>
      <c r="F2874">
        <v>1</v>
      </c>
      <c r="G2874">
        <v>376.05</v>
      </c>
      <c r="H2874">
        <v>5</v>
      </c>
      <c r="I2874" s="15">
        <v>45057</v>
      </c>
      <c r="J2874" s="11">
        <v>45057</v>
      </c>
      <c r="K2874">
        <v>1</v>
      </c>
      <c r="L2874" t="s">
        <v>126</v>
      </c>
      <c r="M2874" t="s">
        <v>39</v>
      </c>
      <c r="N2874" t="s">
        <v>16</v>
      </c>
      <c r="O2874">
        <v>7144.95</v>
      </c>
      <c r="P2874" t="s">
        <v>21</v>
      </c>
      <c r="Q2874">
        <v>4097.95</v>
      </c>
      <c r="R2874" s="16">
        <f>delivered_orders_table[[#This Row],[price]]*delivered_orders_table[[#This Row],[quantity]]</f>
        <v>7521</v>
      </c>
      <c r="V2874">
        <v>18252</v>
      </c>
    </row>
    <row r="2875" spans="1:22" hidden="1" x14ac:dyDescent="0.3">
      <c r="A2875">
        <v>77996397</v>
      </c>
      <c r="B2875">
        <v>216739</v>
      </c>
      <c r="C2875">
        <v>708947</v>
      </c>
      <c r="D2875">
        <v>5326</v>
      </c>
      <c r="E2875">
        <v>3047</v>
      </c>
      <c r="F2875">
        <v>1</v>
      </c>
      <c r="G2875">
        <v>798.9</v>
      </c>
      <c r="H2875">
        <v>15</v>
      </c>
      <c r="I2875" s="15">
        <v>45065</v>
      </c>
      <c r="J2875" s="11">
        <v>45065</v>
      </c>
      <c r="K2875">
        <v>7</v>
      </c>
      <c r="L2875" t="s">
        <v>212</v>
      </c>
      <c r="M2875" t="s">
        <v>39</v>
      </c>
      <c r="N2875" t="s">
        <v>152</v>
      </c>
      <c r="O2875">
        <v>4527.1000000000004</v>
      </c>
      <c r="P2875" t="s">
        <v>20</v>
      </c>
      <c r="Q2875">
        <v>1480.1</v>
      </c>
      <c r="R2875" s="16">
        <f>delivered_orders_table[[#This Row],[price]]*delivered_orders_table[[#This Row],[quantity]]</f>
        <v>5326</v>
      </c>
      <c r="V2875">
        <v>9639</v>
      </c>
    </row>
    <row r="2876" spans="1:22" hidden="1" x14ac:dyDescent="0.3">
      <c r="A2876">
        <v>64914054</v>
      </c>
      <c r="B2876">
        <v>216739</v>
      </c>
      <c r="C2876">
        <v>846915</v>
      </c>
      <c r="D2876">
        <v>6640</v>
      </c>
      <c r="E2876">
        <v>3047</v>
      </c>
      <c r="F2876">
        <v>1</v>
      </c>
      <c r="G2876">
        <v>0</v>
      </c>
      <c r="H2876">
        <v>0</v>
      </c>
      <c r="I2876" s="15">
        <v>45051</v>
      </c>
      <c r="J2876" s="11">
        <v>45051</v>
      </c>
      <c r="K2876">
        <v>6</v>
      </c>
      <c r="L2876" t="s">
        <v>135</v>
      </c>
      <c r="M2876" t="s">
        <v>39</v>
      </c>
      <c r="N2876" t="s">
        <v>15</v>
      </c>
      <c r="O2876">
        <v>6640</v>
      </c>
      <c r="P2876" t="s">
        <v>23</v>
      </c>
      <c r="Q2876">
        <v>3593</v>
      </c>
      <c r="R2876" s="16">
        <f>delivered_orders_table[[#This Row],[price]]*delivered_orders_table[[#This Row],[quantity]]</f>
        <v>6640</v>
      </c>
      <c r="V2876">
        <v>12580</v>
      </c>
    </row>
    <row r="2877" spans="1:22" hidden="1" x14ac:dyDescent="0.3">
      <c r="A2877">
        <v>61192463</v>
      </c>
      <c r="B2877">
        <v>671858</v>
      </c>
      <c r="C2877">
        <v>567544</v>
      </c>
      <c r="D2877">
        <v>3175</v>
      </c>
      <c r="E2877">
        <v>5308</v>
      </c>
      <c r="F2877">
        <v>2</v>
      </c>
      <c r="G2877">
        <v>317.5</v>
      </c>
      <c r="H2877">
        <v>5</v>
      </c>
      <c r="I2877" s="15">
        <v>45055</v>
      </c>
      <c r="J2877" s="11">
        <v>45055</v>
      </c>
      <c r="K2877">
        <v>7</v>
      </c>
      <c r="L2877" t="s">
        <v>302</v>
      </c>
      <c r="M2877" t="s">
        <v>39</v>
      </c>
      <c r="N2877" t="s">
        <v>152</v>
      </c>
      <c r="O2877">
        <v>6032.5</v>
      </c>
      <c r="P2877" t="s">
        <v>21</v>
      </c>
      <c r="Q2877">
        <v>-4583.5</v>
      </c>
      <c r="R2877" s="16">
        <f>delivered_orders_table[[#This Row],[price]]*delivered_orders_table[[#This Row],[quantity]]</f>
        <v>6350</v>
      </c>
      <c r="V2877">
        <v>29684</v>
      </c>
    </row>
    <row r="2878" spans="1:22" hidden="1" x14ac:dyDescent="0.3">
      <c r="A2878">
        <v>60326016</v>
      </c>
      <c r="B2878">
        <v>671858</v>
      </c>
      <c r="C2878">
        <v>664523</v>
      </c>
      <c r="D2878">
        <v>13710</v>
      </c>
      <c r="E2878">
        <v>5308</v>
      </c>
      <c r="F2878">
        <v>1</v>
      </c>
      <c r="G2878">
        <v>1371</v>
      </c>
      <c r="H2878">
        <v>10</v>
      </c>
      <c r="I2878" s="15">
        <v>45061</v>
      </c>
      <c r="J2878" s="11">
        <v>45061</v>
      </c>
      <c r="K2878">
        <v>1</v>
      </c>
      <c r="L2878" t="s">
        <v>302</v>
      </c>
      <c r="M2878" t="s">
        <v>39</v>
      </c>
      <c r="N2878" t="s">
        <v>15</v>
      </c>
      <c r="O2878">
        <v>12339</v>
      </c>
      <c r="P2878" t="s">
        <v>21</v>
      </c>
      <c r="Q2878">
        <v>7031</v>
      </c>
      <c r="R2878" s="16">
        <f>delivered_orders_table[[#This Row],[price]]*delivered_orders_table[[#This Row],[quantity]]</f>
        <v>13710</v>
      </c>
      <c r="V2878">
        <v>36634</v>
      </c>
    </row>
    <row r="2879" spans="1:22" hidden="1" x14ac:dyDescent="0.3">
      <c r="A2879">
        <v>95161010</v>
      </c>
      <c r="B2879">
        <v>671858</v>
      </c>
      <c r="C2879">
        <v>301836</v>
      </c>
      <c r="D2879">
        <v>5009</v>
      </c>
      <c r="E2879">
        <v>5308</v>
      </c>
      <c r="F2879">
        <v>2</v>
      </c>
      <c r="G2879">
        <v>0</v>
      </c>
      <c r="H2879">
        <v>0</v>
      </c>
      <c r="I2879" s="15">
        <v>45052</v>
      </c>
      <c r="J2879" s="11">
        <v>45052</v>
      </c>
      <c r="K2879">
        <v>1</v>
      </c>
      <c r="L2879" t="s">
        <v>158</v>
      </c>
      <c r="M2879" t="s">
        <v>39</v>
      </c>
      <c r="N2879" t="s">
        <v>17</v>
      </c>
      <c r="O2879">
        <v>10018</v>
      </c>
      <c r="P2879" t="s">
        <v>20</v>
      </c>
      <c r="Q2879">
        <v>-598</v>
      </c>
      <c r="R2879" s="16">
        <f>delivered_orders_table[[#This Row],[price]]*delivered_orders_table[[#This Row],[quantity]]</f>
        <v>10018</v>
      </c>
      <c r="V2879">
        <v>21936</v>
      </c>
    </row>
    <row r="2880" spans="1:22" hidden="1" x14ac:dyDescent="0.3">
      <c r="A2880">
        <v>58199211</v>
      </c>
      <c r="B2880">
        <v>671858</v>
      </c>
      <c r="C2880">
        <v>728859</v>
      </c>
      <c r="D2880">
        <v>4677</v>
      </c>
      <c r="E2880">
        <v>5308</v>
      </c>
      <c r="F2880">
        <v>1</v>
      </c>
      <c r="G2880">
        <v>467.7</v>
      </c>
      <c r="H2880">
        <v>10</v>
      </c>
      <c r="I2880" s="15">
        <v>45071</v>
      </c>
      <c r="J2880" s="11">
        <v>45071</v>
      </c>
      <c r="K2880">
        <v>4</v>
      </c>
      <c r="L2880" t="s">
        <v>144</v>
      </c>
      <c r="M2880" t="s">
        <v>39</v>
      </c>
      <c r="N2880" t="s">
        <v>18</v>
      </c>
      <c r="O2880">
        <v>4209.3</v>
      </c>
      <c r="P2880" t="s">
        <v>20</v>
      </c>
      <c r="Q2880">
        <v>-1098.7</v>
      </c>
      <c r="R2880" s="16">
        <f>delivered_orders_table[[#This Row],[price]]*delivered_orders_table[[#This Row],[quantity]]</f>
        <v>4677</v>
      </c>
      <c r="V2880">
        <v>20140</v>
      </c>
    </row>
    <row r="2881" spans="1:22" hidden="1" x14ac:dyDescent="0.3">
      <c r="A2881">
        <v>90973889</v>
      </c>
      <c r="B2881">
        <v>671858</v>
      </c>
      <c r="C2881">
        <v>547997</v>
      </c>
      <c r="D2881">
        <v>3542</v>
      </c>
      <c r="E2881">
        <v>5308</v>
      </c>
      <c r="F2881">
        <v>1</v>
      </c>
      <c r="G2881">
        <v>0</v>
      </c>
      <c r="H2881">
        <v>0</v>
      </c>
      <c r="I2881" s="15">
        <v>45057</v>
      </c>
      <c r="J2881" s="11">
        <v>45057</v>
      </c>
      <c r="K2881">
        <v>2</v>
      </c>
      <c r="L2881" t="s">
        <v>266</v>
      </c>
      <c r="M2881" t="s">
        <v>39</v>
      </c>
      <c r="N2881" t="s">
        <v>15</v>
      </c>
      <c r="O2881">
        <v>3542</v>
      </c>
      <c r="P2881" t="s">
        <v>23</v>
      </c>
      <c r="Q2881">
        <v>-1766</v>
      </c>
      <c r="R2881" s="16">
        <f>delivered_orders_table[[#This Row],[price]]*delivered_orders_table[[#This Row],[quantity]]</f>
        <v>3542</v>
      </c>
      <c r="V2881">
        <v>17083</v>
      </c>
    </row>
    <row r="2882" spans="1:22" hidden="1" x14ac:dyDescent="0.3">
      <c r="A2882">
        <v>72552858</v>
      </c>
      <c r="B2882">
        <v>671858</v>
      </c>
      <c r="C2882">
        <v>741198</v>
      </c>
      <c r="D2882">
        <v>12400</v>
      </c>
      <c r="E2882">
        <v>5308</v>
      </c>
      <c r="F2882">
        <v>4</v>
      </c>
      <c r="G2882">
        <v>0</v>
      </c>
      <c r="H2882">
        <v>0</v>
      </c>
      <c r="I2882" s="15">
        <v>45052</v>
      </c>
      <c r="J2882" s="11">
        <v>45052</v>
      </c>
      <c r="K2882">
        <v>1</v>
      </c>
      <c r="L2882" t="s">
        <v>158</v>
      </c>
      <c r="M2882" t="s">
        <v>39</v>
      </c>
      <c r="N2882" t="s">
        <v>15</v>
      </c>
      <c r="O2882">
        <v>49600</v>
      </c>
      <c r="P2882" t="s">
        <v>23</v>
      </c>
      <c r="Q2882">
        <v>28368</v>
      </c>
      <c r="R2882" s="16">
        <f>delivered_orders_table[[#This Row],[price]]*delivered_orders_table[[#This Row],[quantity]]</f>
        <v>49600</v>
      </c>
      <c r="V2882">
        <v>19636</v>
      </c>
    </row>
    <row r="2883" spans="1:22" hidden="1" x14ac:dyDescent="0.3">
      <c r="A2883">
        <v>86710258</v>
      </c>
      <c r="B2883">
        <v>671858</v>
      </c>
      <c r="C2883">
        <v>528096</v>
      </c>
      <c r="D2883">
        <v>9913</v>
      </c>
      <c r="E2883">
        <v>5308</v>
      </c>
      <c r="F2883">
        <v>1</v>
      </c>
      <c r="G2883">
        <v>495.65</v>
      </c>
      <c r="H2883">
        <v>5</v>
      </c>
      <c r="I2883" s="15">
        <v>45069</v>
      </c>
      <c r="J2883" s="11">
        <v>45069</v>
      </c>
      <c r="K2883">
        <v>3</v>
      </c>
      <c r="L2883" t="s">
        <v>212</v>
      </c>
      <c r="M2883" t="s">
        <v>39</v>
      </c>
      <c r="N2883" t="s">
        <v>16</v>
      </c>
      <c r="O2883">
        <v>9417.35</v>
      </c>
      <c r="P2883" t="s">
        <v>20</v>
      </c>
      <c r="Q2883">
        <v>4109.3500000000004</v>
      </c>
      <c r="R2883" s="16">
        <f>delivered_orders_table[[#This Row],[price]]*delivered_orders_table[[#This Row],[quantity]]</f>
        <v>9913</v>
      </c>
      <c r="V2883">
        <v>5144</v>
      </c>
    </row>
    <row r="2884" spans="1:22" hidden="1" x14ac:dyDescent="0.3">
      <c r="A2884">
        <v>32398441</v>
      </c>
      <c r="B2884">
        <v>671858</v>
      </c>
      <c r="C2884">
        <v>588368</v>
      </c>
      <c r="D2884">
        <v>1261</v>
      </c>
      <c r="E2884">
        <v>5308</v>
      </c>
      <c r="F2884">
        <v>2</v>
      </c>
      <c r="G2884">
        <v>126.1</v>
      </c>
      <c r="H2884">
        <v>5</v>
      </c>
      <c r="I2884" s="15">
        <v>45063</v>
      </c>
      <c r="J2884" s="11">
        <v>45063</v>
      </c>
      <c r="K2884">
        <v>4</v>
      </c>
      <c r="L2884" t="s">
        <v>184</v>
      </c>
      <c r="M2884" t="s">
        <v>39</v>
      </c>
      <c r="N2884" t="s">
        <v>15</v>
      </c>
      <c r="O2884">
        <v>2395.9</v>
      </c>
      <c r="P2884" t="s">
        <v>23</v>
      </c>
      <c r="Q2884">
        <v>-8220.1</v>
      </c>
      <c r="R2884" s="16">
        <f>delivered_orders_table[[#This Row],[price]]*delivered_orders_table[[#This Row],[quantity]]</f>
        <v>2522</v>
      </c>
      <c r="V2884">
        <v>12088</v>
      </c>
    </row>
    <row r="2885" spans="1:22" hidden="1" x14ac:dyDescent="0.3">
      <c r="A2885">
        <v>32409388</v>
      </c>
      <c r="B2885">
        <v>671858</v>
      </c>
      <c r="C2885">
        <v>694312</v>
      </c>
      <c r="D2885">
        <v>6662</v>
      </c>
      <c r="E2885">
        <v>5308</v>
      </c>
      <c r="F2885">
        <v>1</v>
      </c>
      <c r="G2885">
        <v>333.1</v>
      </c>
      <c r="H2885">
        <v>5</v>
      </c>
      <c r="I2885" s="15">
        <v>45061</v>
      </c>
      <c r="J2885" s="11">
        <v>45061</v>
      </c>
      <c r="K2885">
        <v>3</v>
      </c>
      <c r="L2885" t="s">
        <v>117</v>
      </c>
      <c r="M2885" t="s">
        <v>39</v>
      </c>
      <c r="N2885" t="s">
        <v>18</v>
      </c>
      <c r="O2885">
        <v>6328.9</v>
      </c>
      <c r="P2885" t="s">
        <v>22</v>
      </c>
      <c r="Q2885">
        <v>1020.9</v>
      </c>
      <c r="R2885" s="16">
        <f>delivered_orders_table[[#This Row],[price]]*delivered_orders_table[[#This Row],[quantity]]</f>
        <v>6662</v>
      </c>
      <c r="V2885">
        <v>12907</v>
      </c>
    </row>
    <row r="2886" spans="1:22" hidden="1" x14ac:dyDescent="0.3">
      <c r="A2886">
        <v>57060874</v>
      </c>
      <c r="B2886">
        <v>671858</v>
      </c>
      <c r="C2886">
        <v>570248</v>
      </c>
      <c r="D2886">
        <v>16639</v>
      </c>
      <c r="E2886">
        <v>5308</v>
      </c>
      <c r="F2886">
        <v>1</v>
      </c>
      <c r="G2886">
        <v>0</v>
      </c>
      <c r="H2886">
        <v>0</v>
      </c>
      <c r="I2886" s="15">
        <v>45062</v>
      </c>
      <c r="J2886" s="11">
        <v>45062</v>
      </c>
      <c r="K2886">
        <v>2</v>
      </c>
      <c r="L2886" t="s">
        <v>117</v>
      </c>
      <c r="M2886" t="s">
        <v>39</v>
      </c>
      <c r="N2886" t="s">
        <v>15</v>
      </c>
      <c r="O2886">
        <v>16639</v>
      </c>
      <c r="P2886" t="s">
        <v>21</v>
      </c>
      <c r="Q2886">
        <v>11331</v>
      </c>
      <c r="R2886" s="16">
        <f>delivered_orders_table[[#This Row],[price]]*delivered_orders_table[[#This Row],[quantity]]</f>
        <v>16639</v>
      </c>
      <c r="V2886">
        <v>17194</v>
      </c>
    </row>
    <row r="2887" spans="1:22" hidden="1" x14ac:dyDescent="0.3">
      <c r="A2887">
        <v>84386123</v>
      </c>
      <c r="B2887">
        <v>671858</v>
      </c>
      <c r="C2887">
        <v>488698</v>
      </c>
      <c r="D2887">
        <v>15042</v>
      </c>
      <c r="E2887">
        <v>5308</v>
      </c>
      <c r="F2887">
        <v>3</v>
      </c>
      <c r="G2887">
        <v>0</v>
      </c>
      <c r="H2887">
        <v>0</v>
      </c>
      <c r="I2887" s="15">
        <v>45063</v>
      </c>
      <c r="J2887" s="11">
        <v>45063</v>
      </c>
      <c r="K2887">
        <v>5</v>
      </c>
      <c r="L2887" t="s">
        <v>118</v>
      </c>
      <c r="M2887" t="s">
        <v>39</v>
      </c>
      <c r="N2887" t="s">
        <v>15</v>
      </c>
      <c r="O2887">
        <v>45126</v>
      </c>
      <c r="P2887" t="s">
        <v>21</v>
      </c>
      <c r="Q2887">
        <v>29202</v>
      </c>
      <c r="R2887" s="16">
        <f>delivered_orders_table[[#This Row],[price]]*delivered_orders_table[[#This Row],[quantity]]</f>
        <v>45126</v>
      </c>
      <c r="V2887">
        <v>16000</v>
      </c>
    </row>
    <row r="2888" spans="1:22" hidden="1" x14ac:dyDescent="0.3">
      <c r="A2888">
        <v>72589932</v>
      </c>
      <c r="B2888">
        <v>770487</v>
      </c>
      <c r="C2888">
        <v>302463</v>
      </c>
      <c r="D2888">
        <v>3440</v>
      </c>
      <c r="E2888">
        <v>7859</v>
      </c>
      <c r="F2888">
        <v>2</v>
      </c>
      <c r="G2888">
        <v>688</v>
      </c>
      <c r="H2888">
        <v>10</v>
      </c>
      <c r="I2888" s="15">
        <v>45065</v>
      </c>
      <c r="J2888" s="11">
        <v>45065</v>
      </c>
      <c r="K2888">
        <v>1</v>
      </c>
      <c r="L2888" t="s">
        <v>346</v>
      </c>
      <c r="M2888" t="s">
        <v>39</v>
      </c>
      <c r="N2888" t="s">
        <v>17</v>
      </c>
      <c r="O2888">
        <v>6192</v>
      </c>
      <c r="P2888" t="s">
        <v>21</v>
      </c>
      <c r="Q2888">
        <v>-9526</v>
      </c>
      <c r="R2888" s="16">
        <f>delivered_orders_table[[#This Row],[price]]*delivered_orders_table[[#This Row],[quantity]]</f>
        <v>6880</v>
      </c>
      <c r="V2888">
        <v>10876</v>
      </c>
    </row>
    <row r="2889" spans="1:22" hidden="1" x14ac:dyDescent="0.3">
      <c r="A2889">
        <v>88667527</v>
      </c>
      <c r="B2889">
        <v>770487</v>
      </c>
      <c r="C2889">
        <v>723866</v>
      </c>
      <c r="D2889">
        <v>624</v>
      </c>
      <c r="E2889">
        <v>7859</v>
      </c>
      <c r="F2889">
        <v>2</v>
      </c>
      <c r="G2889">
        <v>0</v>
      </c>
      <c r="H2889">
        <v>0</v>
      </c>
      <c r="I2889" s="15">
        <v>45055</v>
      </c>
      <c r="J2889" s="11">
        <v>45055</v>
      </c>
      <c r="K2889">
        <v>5</v>
      </c>
      <c r="L2889" t="s">
        <v>537</v>
      </c>
      <c r="M2889" t="s">
        <v>39</v>
      </c>
      <c r="N2889" t="s">
        <v>15</v>
      </c>
      <c r="O2889">
        <v>1248</v>
      </c>
      <c r="P2889" t="s">
        <v>20</v>
      </c>
      <c r="Q2889">
        <v>-14470</v>
      </c>
      <c r="R2889" s="16">
        <f>delivered_orders_table[[#This Row],[price]]*delivered_orders_table[[#This Row],[quantity]]</f>
        <v>1248</v>
      </c>
      <c r="V2889">
        <v>16200</v>
      </c>
    </row>
    <row r="2890" spans="1:22" hidden="1" x14ac:dyDescent="0.3">
      <c r="A2890">
        <v>71533194</v>
      </c>
      <c r="B2890">
        <v>770487</v>
      </c>
      <c r="C2890">
        <v>776680</v>
      </c>
      <c r="D2890">
        <v>7210</v>
      </c>
      <c r="E2890">
        <v>7859</v>
      </c>
      <c r="F2890">
        <v>2</v>
      </c>
      <c r="G2890">
        <v>721</v>
      </c>
      <c r="H2890">
        <v>5</v>
      </c>
      <c r="I2890" s="15">
        <v>45054</v>
      </c>
      <c r="J2890" s="11">
        <v>45054</v>
      </c>
      <c r="K2890">
        <v>2</v>
      </c>
      <c r="L2890" t="s">
        <v>125</v>
      </c>
      <c r="M2890" t="s">
        <v>39</v>
      </c>
      <c r="N2890" t="s">
        <v>16</v>
      </c>
      <c r="O2890">
        <v>13699</v>
      </c>
      <c r="P2890" t="s">
        <v>22</v>
      </c>
      <c r="Q2890">
        <v>-2019</v>
      </c>
      <c r="R2890" s="16">
        <f>delivered_orders_table[[#This Row],[price]]*delivered_orders_table[[#This Row],[quantity]]</f>
        <v>14420</v>
      </c>
      <c r="V2890">
        <v>6417</v>
      </c>
    </row>
    <row r="2891" spans="1:22" hidden="1" x14ac:dyDescent="0.3">
      <c r="A2891">
        <v>26395999</v>
      </c>
      <c r="B2891">
        <v>770487</v>
      </c>
      <c r="C2891">
        <v>408622</v>
      </c>
      <c r="D2891">
        <v>16134</v>
      </c>
      <c r="E2891">
        <v>7859</v>
      </c>
      <c r="F2891">
        <v>1</v>
      </c>
      <c r="G2891">
        <v>0</v>
      </c>
      <c r="H2891">
        <v>0</v>
      </c>
      <c r="I2891" s="15">
        <v>45409</v>
      </c>
      <c r="J2891" s="11">
        <v>45409</v>
      </c>
      <c r="K2891">
        <v>6</v>
      </c>
      <c r="L2891" t="s">
        <v>287</v>
      </c>
      <c r="M2891" t="s">
        <v>39</v>
      </c>
      <c r="N2891" t="s">
        <v>15</v>
      </c>
      <c r="O2891">
        <v>16134</v>
      </c>
      <c r="P2891" t="s">
        <v>22</v>
      </c>
      <c r="Q2891">
        <v>8275</v>
      </c>
      <c r="R2891" s="16">
        <f>delivered_orders_table[[#This Row],[price]]*delivered_orders_table[[#This Row],[quantity]]</f>
        <v>16134</v>
      </c>
      <c r="V2891">
        <v>57525</v>
      </c>
    </row>
    <row r="2892" spans="1:22" hidden="1" x14ac:dyDescent="0.3">
      <c r="A2892">
        <v>64023778</v>
      </c>
      <c r="B2892">
        <v>770487</v>
      </c>
      <c r="C2892">
        <v>263648</v>
      </c>
      <c r="D2892">
        <v>13747</v>
      </c>
      <c r="E2892">
        <v>7859</v>
      </c>
      <c r="F2892">
        <v>3</v>
      </c>
      <c r="G2892">
        <v>6186.15</v>
      </c>
      <c r="H2892">
        <v>15</v>
      </c>
      <c r="I2892" s="15">
        <v>45418</v>
      </c>
      <c r="J2892" s="11">
        <v>45418</v>
      </c>
      <c r="K2892">
        <v>7</v>
      </c>
      <c r="L2892" t="s">
        <v>103</v>
      </c>
      <c r="M2892" t="s">
        <v>39</v>
      </c>
      <c r="N2892" t="s">
        <v>17</v>
      </c>
      <c r="O2892">
        <v>35054.85</v>
      </c>
      <c r="P2892" t="s">
        <v>21</v>
      </c>
      <c r="Q2892">
        <v>11477.85</v>
      </c>
      <c r="R2892" s="16">
        <f>delivered_orders_table[[#This Row],[price]]*delivered_orders_table[[#This Row],[quantity]]</f>
        <v>41241</v>
      </c>
      <c r="V2892">
        <v>5402</v>
      </c>
    </row>
    <row r="2893" spans="1:22" hidden="1" x14ac:dyDescent="0.3">
      <c r="A2893">
        <v>53166435</v>
      </c>
      <c r="B2893">
        <v>216739</v>
      </c>
      <c r="C2893">
        <v>421791</v>
      </c>
      <c r="D2893">
        <v>2787</v>
      </c>
      <c r="E2893">
        <v>3047</v>
      </c>
      <c r="F2893">
        <v>1</v>
      </c>
      <c r="G2893">
        <v>0</v>
      </c>
      <c r="H2893">
        <v>0</v>
      </c>
      <c r="I2893" s="15">
        <v>45415</v>
      </c>
      <c r="J2893" s="11">
        <v>45415</v>
      </c>
      <c r="K2893">
        <v>7</v>
      </c>
      <c r="L2893" t="s">
        <v>92</v>
      </c>
      <c r="M2893" t="s">
        <v>39</v>
      </c>
      <c r="N2893" t="s">
        <v>17</v>
      </c>
      <c r="O2893">
        <v>2787</v>
      </c>
      <c r="P2893" t="s">
        <v>21</v>
      </c>
      <c r="Q2893">
        <v>-260</v>
      </c>
      <c r="R2893" s="16">
        <f>delivered_orders_table[[#This Row],[price]]*delivered_orders_table[[#This Row],[quantity]]</f>
        <v>2787</v>
      </c>
      <c r="V2893">
        <v>3764</v>
      </c>
    </row>
    <row r="2894" spans="1:22" hidden="1" x14ac:dyDescent="0.3">
      <c r="A2894">
        <v>76906611</v>
      </c>
      <c r="B2894">
        <v>216739</v>
      </c>
      <c r="C2894">
        <v>402500</v>
      </c>
      <c r="D2894">
        <v>14021</v>
      </c>
      <c r="E2894">
        <v>3047</v>
      </c>
      <c r="F2894">
        <v>1</v>
      </c>
      <c r="G2894">
        <v>0</v>
      </c>
      <c r="H2894">
        <v>0</v>
      </c>
      <c r="I2894" s="15">
        <v>45424</v>
      </c>
      <c r="J2894" s="11">
        <v>45424</v>
      </c>
      <c r="K2894">
        <v>3</v>
      </c>
      <c r="L2894" t="s">
        <v>237</v>
      </c>
      <c r="M2894" t="s">
        <v>39</v>
      </c>
      <c r="N2894" t="s">
        <v>17</v>
      </c>
      <c r="O2894">
        <v>14021</v>
      </c>
      <c r="P2894" t="s">
        <v>23</v>
      </c>
      <c r="Q2894">
        <v>10974</v>
      </c>
      <c r="R2894" s="16">
        <f>delivered_orders_table[[#This Row],[price]]*delivered_orders_table[[#This Row],[quantity]]</f>
        <v>14021</v>
      </c>
      <c r="V2894">
        <v>19924</v>
      </c>
    </row>
    <row r="2895" spans="1:22" hidden="1" x14ac:dyDescent="0.3">
      <c r="A2895">
        <v>63747791</v>
      </c>
      <c r="B2895">
        <v>216739</v>
      </c>
      <c r="C2895">
        <v>460846</v>
      </c>
      <c r="D2895">
        <v>5784</v>
      </c>
      <c r="E2895">
        <v>3047</v>
      </c>
      <c r="F2895">
        <v>1</v>
      </c>
      <c r="G2895">
        <v>289.2</v>
      </c>
      <c r="H2895">
        <v>5</v>
      </c>
      <c r="I2895" s="15">
        <v>45422</v>
      </c>
      <c r="J2895" s="11">
        <v>45422</v>
      </c>
      <c r="K2895">
        <v>6</v>
      </c>
      <c r="L2895" t="s">
        <v>238</v>
      </c>
      <c r="M2895" t="s">
        <v>39</v>
      </c>
      <c r="N2895" t="s">
        <v>17</v>
      </c>
      <c r="O2895">
        <v>5494.8</v>
      </c>
      <c r="P2895" t="s">
        <v>21</v>
      </c>
      <c r="Q2895">
        <v>2447.8000000000002</v>
      </c>
      <c r="R2895" s="16">
        <f>delivered_orders_table[[#This Row],[price]]*delivered_orders_table[[#This Row],[quantity]]</f>
        <v>5784</v>
      </c>
      <c r="V2895">
        <v>24345</v>
      </c>
    </row>
    <row r="2896" spans="1:22" hidden="1" x14ac:dyDescent="0.3">
      <c r="A2896">
        <v>13278320</v>
      </c>
      <c r="B2896">
        <v>216739</v>
      </c>
      <c r="C2896">
        <v>498505</v>
      </c>
      <c r="D2896">
        <v>6012</v>
      </c>
      <c r="E2896">
        <v>3047</v>
      </c>
      <c r="F2896">
        <v>1</v>
      </c>
      <c r="G2896">
        <v>0</v>
      </c>
      <c r="H2896">
        <v>0</v>
      </c>
      <c r="I2896" s="15">
        <v>45413</v>
      </c>
      <c r="J2896" s="11">
        <v>45413</v>
      </c>
      <c r="K2896">
        <v>4</v>
      </c>
      <c r="L2896" t="s">
        <v>91</v>
      </c>
      <c r="M2896" t="s">
        <v>39</v>
      </c>
      <c r="N2896" t="s">
        <v>152</v>
      </c>
      <c r="O2896">
        <v>6012</v>
      </c>
      <c r="P2896" t="s">
        <v>23</v>
      </c>
      <c r="Q2896">
        <v>2965</v>
      </c>
      <c r="R2896" s="16">
        <f>delivered_orders_table[[#This Row],[price]]*delivered_orders_table[[#This Row],[quantity]]</f>
        <v>6012</v>
      </c>
      <c r="V2896">
        <v>11773</v>
      </c>
    </row>
    <row r="2897" spans="1:22" hidden="1" x14ac:dyDescent="0.3">
      <c r="A2897">
        <v>58884978</v>
      </c>
      <c r="B2897">
        <v>216739</v>
      </c>
      <c r="C2897">
        <v>792282</v>
      </c>
      <c r="D2897">
        <v>10482</v>
      </c>
      <c r="E2897">
        <v>3047</v>
      </c>
      <c r="F2897">
        <v>2</v>
      </c>
      <c r="G2897">
        <v>0</v>
      </c>
      <c r="H2897">
        <v>0</v>
      </c>
      <c r="I2897" s="15">
        <v>45419</v>
      </c>
      <c r="J2897" s="11">
        <v>45419</v>
      </c>
      <c r="K2897">
        <v>4</v>
      </c>
      <c r="L2897" t="s">
        <v>378</v>
      </c>
      <c r="M2897" t="s">
        <v>39</v>
      </c>
      <c r="N2897" t="s">
        <v>16</v>
      </c>
      <c r="O2897">
        <v>20964</v>
      </c>
      <c r="P2897" t="s">
        <v>21</v>
      </c>
      <c r="Q2897">
        <v>14870</v>
      </c>
      <c r="R2897" s="16">
        <f>delivered_orders_table[[#This Row],[price]]*delivered_orders_table[[#This Row],[quantity]]</f>
        <v>20964</v>
      </c>
      <c r="V2897">
        <v>15383</v>
      </c>
    </row>
    <row r="2898" spans="1:22" hidden="1" x14ac:dyDescent="0.3">
      <c r="A2898">
        <v>96142207</v>
      </c>
      <c r="B2898">
        <v>126225</v>
      </c>
      <c r="C2898">
        <v>708947</v>
      </c>
      <c r="D2898">
        <v>14073</v>
      </c>
      <c r="E2898">
        <v>4833</v>
      </c>
      <c r="F2898">
        <v>1</v>
      </c>
      <c r="G2898">
        <v>0</v>
      </c>
      <c r="H2898">
        <v>0</v>
      </c>
      <c r="I2898" s="15">
        <v>45408</v>
      </c>
      <c r="J2898" s="11">
        <v>45408</v>
      </c>
      <c r="K2898">
        <v>5</v>
      </c>
      <c r="L2898" t="s">
        <v>286</v>
      </c>
      <c r="M2898" t="s">
        <v>39</v>
      </c>
      <c r="N2898" t="s">
        <v>15</v>
      </c>
      <c r="O2898">
        <v>14073</v>
      </c>
      <c r="P2898" t="s">
        <v>21</v>
      </c>
      <c r="Q2898">
        <v>9240</v>
      </c>
      <c r="R2898" s="16">
        <f>delivered_orders_table[[#This Row],[price]]*delivered_orders_table[[#This Row],[quantity]]</f>
        <v>14073</v>
      </c>
      <c r="V2898">
        <v>7012</v>
      </c>
    </row>
    <row r="2899" spans="1:22" hidden="1" x14ac:dyDescent="0.3">
      <c r="A2899">
        <v>72143331</v>
      </c>
      <c r="B2899">
        <v>126225</v>
      </c>
      <c r="C2899">
        <v>749249</v>
      </c>
      <c r="D2899">
        <v>17034</v>
      </c>
      <c r="E2899">
        <v>4833</v>
      </c>
      <c r="F2899">
        <v>2</v>
      </c>
      <c r="G2899">
        <v>0</v>
      </c>
      <c r="H2899">
        <v>0</v>
      </c>
      <c r="I2899" s="15">
        <v>45420</v>
      </c>
      <c r="J2899" s="11">
        <v>45420</v>
      </c>
      <c r="K2899">
        <v>5</v>
      </c>
      <c r="L2899" t="s">
        <v>103</v>
      </c>
      <c r="M2899" t="s">
        <v>39</v>
      </c>
      <c r="N2899" t="s">
        <v>16</v>
      </c>
      <c r="O2899">
        <v>34068</v>
      </c>
      <c r="P2899" t="s">
        <v>22</v>
      </c>
      <c r="Q2899">
        <v>24402</v>
      </c>
      <c r="R2899" s="16">
        <f>delivered_orders_table[[#This Row],[price]]*delivered_orders_table[[#This Row],[quantity]]</f>
        <v>34068</v>
      </c>
      <c r="V2899">
        <v>10960</v>
      </c>
    </row>
    <row r="2900" spans="1:22" hidden="1" x14ac:dyDescent="0.3">
      <c r="A2900">
        <v>88176558</v>
      </c>
      <c r="B2900">
        <v>126225</v>
      </c>
      <c r="C2900">
        <v>411895</v>
      </c>
      <c r="D2900">
        <v>12548</v>
      </c>
      <c r="E2900">
        <v>4833</v>
      </c>
      <c r="F2900">
        <v>2</v>
      </c>
      <c r="G2900">
        <v>0</v>
      </c>
      <c r="H2900">
        <v>0</v>
      </c>
      <c r="I2900" s="15">
        <v>45423</v>
      </c>
      <c r="J2900" s="11">
        <v>45423</v>
      </c>
      <c r="K2900">
        <v>7</v>
      </c>
      <c r="L2900" t="s">
        <v>376</v>
      </c>
      <c r="M2900" t="s">
        <v>39</v>
      </c>
      <c r="N2900" t="s">
        <v>15</v>
      </c>
      <c r="O2900">
        <v>25096</v>
      </c>
      <c r="P2900" t="s">
        <v>23</v>
      </c>
      <c r="Q2900">
        <v>15430</v>
      </c>
      <c r="R2900" s="16">
        <f>delivered_orders_table[[#This Row],[price]]*delivered_orders_table[[#This Row],[quantity]]</f>
        <v>25096</v>
      </c>
      <c r="V2900">
        <v>9524</v>
      </c>
    </row>
    <row r="2901" spans="1:22" hidden="1" x14ac:dyDescent="0.3">
      <c r="A2901">
        <v>30248230</v>
      </c>
      <c r="B2901">
        <v>126225</v>
      </c>
      <c r="C2901">
        <v>274809</v>
      </c>
      <c r="D2901">
        <v>8955</v>
      </c>
      <c r="E2901">
        <v>4833</v>
      </c>
      <c r="F2901">
        <v>3</v>
      </c>
      <c r="G2901">
        <v>1343.25</v>
      </c>
      <c r="H2901">
        <v>5</v>
      </c>
      <c r="I2901" s="15">
        <v>45415</v>
      </c>
      <c r="J2901" s="11">
        <v>45415</v>
      </c>
      <c r="K2901">
        <v>7</v>
      </c>
      <c r="L2901" t="s">
        <v>92</v>
      </c>
      <c r="M2901" t="s">
        <v>39</v>
      </c>
      <c r="N2901" t="s">
        <v>16</v>
      </c>
      <c r="O2901">
        <v>25521.75</v>
      </c>
      <c r="P2901" t="s">
        <v>22</v>
      </c>
      <c r="Q2901">
        <v>11022.75</v>
      </c>
      <c r="R2901" s="16">
        <f>delivered_orders_table[[#This Row],[price]]*delivered_orders_table[[#This Row],[quantity]]</f>
        <v>26865</v>
      </c>
      <c r="V2901">
        <v>30412</v>
      </c>
    </row>
    <row r="2902" spans="1:22" hidden="1" x14ac:dyDescent="0.3">
      <c r="A2902">
        <v>39711402</v>
      </c>
      <c r="B2902">
        <v>126225</v>
      </c>
      <c r="C2902">
        <v>961411</v>
      </c>
      <c r="D2902">
        <v>1459</v>
      </c>
      <c r="E2902">
        <v>4833</v>
      </c>
      <c r="F2902">
        <v>2</v>
      </c>
      <c r="G2902">
        <v>145.9</v>
      </c>
      <c r="H2902">
        <v>5</v>
      </c>
      <c r="I2902" s="15">
        <v>45421</v>
      </c>
      <c r="J2902" s="11">
        <v>45421</v>
      </c>
      <c r="K2902">
        <v>2</v>
      </c>
      <c r="L2902" t="s">
        <v>378</v>
      </c>
      <c r="M2902" t="s">
        <v>39</v>
      </c>
      <c r="N2902" t="s">
        <v>17</v>
      </c>
      <c r="O2902">
        <v>2772.1</v>
      </c>
      <c r="P2902" t="s">
        <v>22</v>
      </c>
      <c r="Q2902">
        <v>-6893.9</v>
      </c>
      <c r="R2902" s="16">
        <f>delivered_orders_table[[#This Row],[price]]*delivered_orders_table[[#This Row],[quantity]]</f>
        <v>2918</v>
      </c>
      <c r="V2902">
        <v>11757</v>
      </c>
    </row>
    <row r="2903" spans="1:22" hidden="1" x14ac:dyDescent="0.3">
      <c r="A2903">
        <v>91321540</v>
      </c>
      <c r="B2903">
        <v>126225</v>
      </c>
      <c r="C2903">
        <v>481880</v>
      </c>
      <c r="D2903">
        <v>15519</v>
      </c>
      <c r="E2903">
        <v>4833</v>
      </c>
      <c r="F2903">
        <v>1</v>
      </c>
      <c r="G2903">
        <v>1551.9</v>
      </c>
      <c r="H2903">
        <v>10</v>
      </c>
      <c r="I2903" s="15">
        <v>45419</v>
      </c>
      <c r="J2903" s="11">
        <v>45419</v>
      </c>
      <c r="K2903">
        <v>2</v>
      </c>
      <c r="L2903" t="s">
        <v>483</v>
      </c>
      <c r="M2903" t="s">
        <v>39</v>
      </c>
      <c r="N2903" t="s">
        <v>18</v>
      </c>
      <c r="O2903">
        <v>13967.1</v>
      </c>
      <c r="P2903" t="s">
        <v>20</v>
      </c>
      <c r="Q2903">
        <v>9134.1</v>
      </c>
      <c r="R2903" s="16">
        <f>delivered_orders_table[[#This Row],[price]]*delivered_orders_table[[#This Row],[quantity]]</f>
        <v>15519</v>
      </c>
      <c r="V2903">
        <v>35796</v>
      </c>
    </row>
    <row r="2904" spans="1:22" hidden="1" x14ac:dyDescent="0.3">
      <c r="A2904">
        <v>66851377</v>
      </c>
      <c r="B2904">
        <v>126225</v>
      </c>
      <c r="C2904">
        <v>959364</v>
      </c>
      <c r="D2904">
        <v>14917</v>
      </c>
      <c r="E2904">
        <v>4833</v>
      </c>
      <c r="F2904">
        <v>1</v>
      </c>
      <c r="G2904">
        <v>0</v>
      </c>
      <c r="H2904">
        <v>0</v>
      </c>
      <c r="I2904" s="15">
        <v>45413</v>
      </c>
      <c r="J2904" s="11">
        <v>45413</v>
      </c>
      <c r="K2904">
        <v>2</v>
      </c>
      <c r="L2904" t="s">
        <v>287</v>
      </c>
      <c r="M2904" t="s">
        <v>39</v>
      </c>
      <c r="N2904" t="s">
        <v>17</v>
      </c>
      <c r="O2904">
        <v>14917</v>
      </c>
      <c r="P2904" t="s">
        <v>20</v>
      </c>
      <c r="Q2904">
        <v>10084</v>
      </c>
      <c r="R2904" s="16">
        <f>delivered_orders_table[[#This Row],[price]]*delivered_orders_table[[#This Row],[quantity]]</f>
        <v>14917</v>
      </c>
      <c r="V2904">
        <v>11812</v>
      </c>
    </row>
    <row r="2905" spans="1:22" hidden="1" x14ac:dyDescent="0.3">
      <c r="A2905">
        <v>86809773</v>
      </c>
      <c r="B2905">
        <v>877572</v>
      </c>
      <c r="C2905">
        <v>799198</v>
      </c>
      <c r="D2905">
        <v>16321</v>
      </c>
      <c r="E2905">
        <v>5303</v>
      </c>
      <c r="F2905">
        <v>1</v>
      </c>
      <c r="G2905">
        <v>1632.1</v>
      </c>
      <c r="H2905">
        <v>10</v>
      </c>
      <c r="I2905" s="15">
        <v>45411</v>
      </c>
      <c r="J2905" s="11">
        <v>45411</v>
      </c>
      <c r="K2905">
        <v>7</v>
      </c>
      <c r="L2905" t="s">
        <v>474</v>
      </c>
      <c r="M2905" t="s">
        <v>39</v>
      </c>
      <c r="N2905" t="s">
        <v>18</v>
      </c>
      <c r="O2905">
        <v>14688.9</v>
      </c>
      <c r="P2905" t="s">
        <v>20</v>
      </c>
      <c r="Q2905">
        <v>9385.9</v>
      </c>
      <c r="R2905" s="16">
        <f>delivered_orders_table[[#This Row],[price]]*delivered_orders_table[[#This Row],[quantity]]</f>
        <v>16321</v>
      </c>
      <c r="V2905">
        <v>18441</v>
      </c>
    </row>
    <row r="2906" spans="1:22" hidden="1" x14ac:dyDescent="0.3">
      <c r="A2906">
        <v>81947921</v>
      </c>
      <c r="B2906">
        <v>877572</v>
      </c>
      <c r="C2906">
        <v>774779</v>
      </c>
      <c r="D2906">
        <v>16827</v>
      </c>
      <c r="E2906">
        <v>5303</v>
      </c>
      <c r="F2906">
        <v>1</v>
      </c>
      <c r="G2906">
        <v>0</v>
      </c>
      <c r="H2906">
        <v>0</v>
      </c>
      <c r="I2906" s="15">
        <v>45425</v>
      </c>
      <c r="J2906" s="11">
        <v>45425</v>
      </c>
      <c r="K2906">
        <v>1</v>
      </c>
      <c r="L2906" t="s">
        <v>235</v>
      </c>
      <c r="M2906" t="s">
        <v>39</v>
      </c>
      <c r="N2906" t="s">
        <v>17</v>
      </c>
      <c r="O2906">
        <v>16827</v>
      </c>
      <c r="P2906" t="s">
        <v>23</v>
      </c>
      <c r="Q2906">
        <v>11524</v>
      </c>
      <c r="R2906" s="16">
        <f>delivered_orders_table[[#This Row],[price]]*delivered_orders_table[[#This Row],[quantity]]</f>
        <v>16827</v>
      </c>
      <c r="V2906">
        <v>6207</v>
      </c>
    </row>
    <row r="2907" spans="1:22" hidden="1" x14ac:dyDescent="0.3">
      <c r="A2907">
        <v>27589104</v>
      </c>
      <c r="B2907">
        <v>877572</v>
      </c>
      <c r="C2907">
        <v>524703</v>
      </c>
      <c r="D2907">
        <v>3354</v>
      </c>
      <c r="E2907">
        <v>5303</v>
      </c>
      <c r="F2907">
        <v>1</v>
      </c>
      <c r="G2907">
        <v>670.8</v>
      </c>
      <c r="H2907">
        <v>20</v>
      </c>
      <c r="I2907" s="15">
        <v>45415</v>
      </c>
      <c r="J2907" s="11">
        <v>45415</v>
      </c>
      <c r="K2907">
        <v>6</v>
      </c>
      <c r="L2907" t="s">
        <v>483</v>
      </c>
      <c r="M2907" t="s">
        <v>39</v>
      </c>
      <c r="N2907" t="s">
        <v>15</v>
      </c>
      <c r="O2907">
        <v>2683.2</v>
      </c>
      <c r="P2907" t="s">
        <v>20</v>
      </c>
      <c r="Q2907">
        <v>-2619.8000000000002</v>
      </c>
      <c r="R2907" s="16">
        <f>delivered_orders_table[[#This Row],[price]]*delivered_orders_table[[#This Row],[quantity]]</f>
        <v>3354</v>
      </c>
      <c r="V2907">
        <v>16809</v>
      </c>
    </row>
    <row r="2908" spans="1:22" hidden="1" x14ac:dyDescent="0.3">
      <c r="A2908">
        <v>58678896</v>
      </c>
      <c r="B2908">
        <v>877572</v>
      </c>
      <c r="C2908">
        <v>683100</v>
      </c>
      <c r="D2908">
        <v>19211</v>
      </c>
      <c r="E2908">
        <v>5303</v>
      </c>
      <c r="F2908">
        <v>2</v>
      </c>
      <c r="G2908">
        <v>0</v>
      </c>
      <c r="H2908">
        <v>0</v>
      </c>
      <c r="I2908" s="15">
        <v>45414</v>
      </c>
      <c r="J2908" s="11">
        <v>45414</v>
      </c>
      <c r="K2908">
        <v>1</v>
      </c>
      <c r="L2908" t="s">
        <v>287</v>
      </c>
      <c r="M2908" t="s">
        <v>39</v>
      </c>
      <c r="N2908" t="s">
        <v>16</v>
      </c>
      <c r="O2908">
        <v>38422</v>
      </c>
      <c r="P2908" t="s">
        <v>20</v>
      </c>
      <c r="Q2908">
        <v>27816</v>
      </c>
      <c r="R2908" s="16">
        <f>delivered_orders_table[[#This Row],[price]]*delivered_orders_table[[#This Row],[quantity]]</f>
        <v>38422</v>
      </c>
      <c r="V2908">
        <v>25192</v>
      </c>
    </row>
    <row r="2909" spans="1:22" hidden="1" x14ac:dyDescent="0.3">
      <c r="A2909">
        <v>85957578</v>
      </c>
      <c r="B2909">
        <v>877572</v>
      </c>
      <c r="C2909">
        <v>345308</v>
      </c>
      <c r="D2909">
        <v>9767</v>
      </c>
      <c r="E2909">
        <v>5303</v>
      </c>
      <c r="F2909">
        <v>4</v>
      </c>
      <c r="G2909">
        <v>3906.8</v>
      </c>
      <c r="H2909">
        <v>10</v>
      </c>
      <c r="I2909" s="15">
        <v>45417</v>
      </c>
      <c r="J2909" s="11">
        <v>45417</v>
      </c>
      <c r="K2909">
        <v>1</v>
      </c>
      <c r="L2909" t="s">
        <v>474</v>
      </c>
      <c r="M2909" t="s">
        <v>39</v>
      </c>
      <c r="N2909" t="s">
        <v>18</v>
      </c>
      <c r="O2909">
        <v>35161.199999999997</v>
      </c>
      <c r="P2909" t="s">
        <v>22</v>
      </c>
      <c r="Q2909">
        <v>13949.2</v>
      </c>
      <c r="R2909" s="16">
        <f>delivered_orders_table[[#This Row],[price]]*delivered_orders_table[[#This Row],[quantity]]</f>
        <v>39068</v>
      </c>
      <c r="V2909">
        <v>29346</v>
      </c>
    </row>
    <row r="2910" spans="1:22" hidden="1" x14ac:dyDescent="0.3">
      <c r="A2910">
        <v>84285882</v>
      </c>
      <c r="B2910">
        <v>877572</v>
      </c>
      <c r="C2910">
        <v>344192</v>
      </c>
      <c r="D2910">
        <v>5602</v>
      </c>
      <c r="E2910">
        <v>5303</v>
      </c>
      <c r="F2910">
        <v>1</v>
      </c>
      <c r="G2910">
        <v>280.10000000000002</v>
      </c>
      <c r="H2910">
        <v>5</v>
      </c>
      <c r="I2910" s="15">
        <v>45413</v>
      </c>
      <c r="J2910" s="11">
        <v>45413</v>
      </c>
      <c r="K2910">
        <v>7</v>
      </c>
      <c r="L2910" t="s">
        <v>453</v>
      </c>
      <c r="M2910" t="s">
        <v>39</v>
      </c>
      <c r="N2910" t="s">
        <v>15</v>
      </c>
      <c r="O2910">
        <v>5321.9</v>
      </c>
      <c r="P2910" t="s">
        <v>20</v>
      </c>
      <c r="Q2910">
        <v>18.899999999999999</v>
      </c>
      <c r="R2910" s="16">
        <f>delivered_orders_table[[#This Row],[price]]*delivered_orders_table[[#This Row],[quantity]]</f>
        <v>5602</v>
      </c>
      <c r="V2910">
        <v>19386</v>
      </c>
    </row>
    <row r="2911" spans="1:22" hidden="1" x14ac:dyDescent="0.3">
      <c r="A2911">
        <v>65682626</v>
      </c>
      <c r="B2911">
        <v>877572</v>
      </c>
      <c r="C2911">
        <v>298524</v>
      </c>
      <c r="D2911">
        <v>13620</v>
      </c>
      <c r="E2911">
        <v>5303</v>
      </c>
      <c r="F2911">
        <v>1</v>
      </c>
      <c r="G2911">
        <v>681</v>
      </c>
      <c r="H2911">
        <v>5</v>
      </c>
      <c r="I2911" s="15">
        <v>45427</v>
      </c>
      <c r="J2911" s="11">
        <v>45427</v>
      </c>
      <c r="K2911">
        <v>2</v>
      </c>
      <c r="L2911" t="s">
        <v>104</v>
      </c>
      <c r="M2911" t="s">
        <v>39</v>
      </c>
      <c r="N2911" t="s">
        <v>17</v>
      </c>
      <c r="O2911">
        <v>12939</v>
      </c>
      <c r="P2911" t="s">
        <v>22</v>
      </c>
      <c r="Q2911">
        <v>7636</v>
      </c>
      <c r="R2911" s="16">
        <f>delivered_orders_table[[#This Row],[price]]*delivered_orders_table[[#This Row],[quantity]]</f>
        <v>13620</v>
      </c>
      <c r="V2911">
        <v>608</v>
      </c>
    </row>
    <row r="2912" spans="1:22" hidden="1" x14ac:dyDescent="0.3">
      <c r="A2912">
        <v>82160068</v>
      </c>
      <c r="B2912">
        <v>877572</v>
      </c>
      <c r="C2912">
        <v>715827</v>
      </c>
      <c r="D2912">
        <v>6028</v>
      </c>
      <c r="E2912">
        <v>5303</v>
      </c>
      <c r="F2912">
        <v>1</v>
      </c>
      <c r="G2912">
        <v>602.79999999999995</v>
      </c>
      <c r="H2912">
        <v>10</v>
      </c>
      <c r="I2912" s="15">
        <v>45427</v>
      </c>
      <c r="J2912" s="11">
        <v>45427</v>
      </c>
      <c r="K2912">
        <v>1</v>
      </c>
      <c r="L2912" t="s">
        <v>238</v>
      </c>
      <c r="M2912" t="s">
        <v>39</v>
      </c>
      <c r="N2912" t="s">
        <v>15</v>
      </c>
      <c r="O2912">
        <v>5425.2</v>
      </c>
      <c r="P2912" t="s">
        <v>20</v>
      </c>
      <c r="Q2912">
        <v>122.2</v>
      </c>
      <c r="R2912" s="16">
        <f>delivered_orders_table[[#This Row],[price]]*delivered_orders_table[[#This Row],[quantity]]</f>
        <v>6028</v>
      </c>
      <c r="V2912">
        <v>13056</v>
      </c>
    </row>
    <row r="2913" spans="1:22" hidden="1" x14ac:dyDescent="0.3">
      <c r="A2913">
        <v>65556767</v>
      </c>
      <c r="B2913">
        <v>388389</v>
      </c>
      <c r="C2913">
        <v>994586</v>
      </c>
      <c r="D2913">
        <v>11857</v>
      </c>
      <c r="E2913">
        <v>1807</v>
      </c>
      <c r="F2913">
        <v>1</v>
      </c>
      <c r="G2913">
        <v>1778.55</v>
      </c>
      <c r="H2913">
        <v>15</v>
      </c>
      <c r="I2913" s="15">
        <v>45422</v>
      </c>
      <c r="J2913" s="11">
        <v>45422</v>
      </c>
      <c r="K2913">
        <v>1</v>
      </c>
      <c r="L2913" t="s">
        <v>378</v>
      </c>
      <c r="M2913" t="s">
        <v>39</v>
      </c>
      <c r="N2913" t="s">
        <v>17</v>
      </c>
      <c r="O2913">
        <v>10078.450000000001</v>
      </c>
      <c r="P2913" t="s">
        <v>20</v>
      </c>
      <c r="Q2913">
        <v>8271.4500000000007</v>
      </c>
      <c r="R2913" s="16">
        <f>delivered_orders_table[[#This Row],[price]]*delivered_orders_table[[#This Row],[quantity]]</f>
        <v>11857</v>
      </c>
      <c r="V2913">
        <v>16813</v>
      </c>
    </row>
    <row r="2914" spans="1:22" hidden="1" x14ac:dyDescent="0.3">
      <c r="A2914">
        <v>79159799</v>
      </c>
      <c r="B2914">
        <v>388389</v>
      </c>
      <c r="C2914">
        <v>560317</v>
      </c>
      <c r="D2914">
        <v>1365</v>
      </c>
      <c r="E2914">
        <v>1807</v>
      </c>
      <c r="F2914">
        <v>1</v>
      </c>
      <c r="G2914">
        <v>68.25</v>
      </c>
      <c r="H2914">
        <v>5</v>
      </c>
      <c r="I2914" s="15">
        <v>45427</v>
      </c>
      <c r="J2914" s="11">
        <v>45427</v>
      </c>
      <c r="K2914">
        <v>5</v>
      </c>
      <c r="L2914" t="s">
        <v>548</v>
      </c>
      <c r="M2914" t="s">
        <v>39</v>
      </c>
      <c r="N2914" t="s">
        <v>15</v>
      </c>
      <c r="O2914">
        <v>1296.75</v>
      </c>
      <c r="P2914" t="s">
        <v>21</v>
      </c>
      <c r="Q2914">
        <v>-510.25</v>
      </c>
      <c r="R2914" s="16">
        <f>delivered_orders_table[[#This Row],[price]]*delivered_orders_table[[#This Row],[quantity]]</f>
        <v>1365</v>
      </c>
      <c r="V2914">
        <v>46124</v>
      </c>
    </row>
    <row r="2915" spans="1:22" hidden="1" x14ac:dyDescent="0.3">
      <c r="A2915">
        <v>65590800</v>
      </c>
      <c r="B2915">
        <v>388389</v>
      </c>
      <c r="C2915">
        <v>864001</v>
      </c>
      <c r="D2915">
        <v>2999</v>
      </c>
      <c r="E2915">
        <v>1807</v>
      </c>
      <c r="F2915">
        <v>2</v>
      </c>
      <c r="G2915">
        <v>899.7</v>
      </c>
      <c r="H2915">
        <v>15</v>
      </c>
      <c r="I2915" s="15">
        <v>45413</v>
      </c>
      <c r="J2915" s="11">
        <v>45413</v>
      </c>
      <c r="K2915">
        <v>7</v>
      </c>
      <c r="L2915" t="s">
        <v>453</v>
      </c>
      <c r="M2915" t="s">
        <v>39</v>
      </c>
      <c r="N2915" t="s">
        <v>16</v>
      </c>
      <c r="O2915">
        <v>5098.3</v>
      </c>
      <c r="P2915" t="s">
        <v>22</v>
      </c>
      <c r="Q2915">
        <v>1484.3</v>
      </c>
      <c r="R2915" s="16">
        <f>delivered_orders_table[[#This Row],[price]]*delivered_orders_table[[#This Row],[quantity]]</f>
        <v>5998</v>
      </c>
      <c r="V2915">
        <v>5820</v>
      </c>
    </row>
    <row r="2916" spans="1:22" hidden="1" x14ac:dyDescent="0.3">
      <c r="A2916">
        <v>51662236</v>
      </c>
      <c r="B2916">
        <v>356787</v>
      </c>
      <c r="C2916">
        <v>766157</v>
      </c>
      <c r="D2916">
        <v>5379</v>
      </c>
      <c r="E2916">
        <v>6320</v>
      </c>
      <c r="F2916">
        <v>4</v>
      </c>
      <c r="G2916">
        <v>0</v>
      </c>
      <c r="H2916">
        <v>0</v>
      </c>
      <c r="I2916" s="15">
        <v>45420</v>
      </c>
      <c r="J2916" s="11">
        <v>45420</v>
      </c>
      <c r="K2916">
        <v>6</v>
      </c>
      <c r="L2916" t="s">
        <v>235</v>
      </c>
      <c r="M2916" t="s">
        <v>39</v>
      </c>
      <c r="N2916" t="s">
        <v>16</v>
      </c>
      <c r="O2916">
        <v>21516</v>
      </c>
      <c r="P2916" t="s">
        <v>21</v>
      </c>
      <c r="Q2916">
        <v>-3764</v>
      </c>
      <c r="R2916" s="16">
        <f>delivered_orders_table[[#This Row],[price]]*delivered_orders_table[[#This Row],[quantity]]</f>
        <v>21516</v>
      </c>
      <c r="V2916">
        <v>18144</v>
      </c>
    </row>
    <row r="2917" spans="1:22" hidden="1" x14ac:dyDescent="0.3">
      <c r="A2917">
        <v>50550084</v>
      </c>
      <c r="B2917">
        <v>356787</v>
      </c>
      <c r="C2917">
        <v>815429</v>
      </c>
      <c r="D2917">
        <v>12122</v>
      </c>
      <c r="E2917">
        <v>6320</v>
      </c>
      <c r="F2917">
        <v>3</v>
      </c>
      <c r="G2917">
        <v>0</v>
      </c>
      <c r="H2917">
        <v>0</v>
      </c>
      <c r="I2917" s="15">
        <v>45411</v>
      </c>
      <c r="J2917" s="11">
        <v>45411</v>
      </c>
      <c r="K2917">
        <v>6</v>
      </c>
      <c r="L2917" t="s">
        <v>91</v>
      </c>
      <c r="M2917" t="s">
        <v>39</v>
      </c>
      <c r="N2917" t="s">
        <v>15</v>
      </c>
      <c r="O2917">
        <v>36366</v>
      </c>
      <c r="P2917" t="s">
        <v>23</v>
      </c>
      <c r="Q2917">
        <v>17406</v>
      </c>
      <c r="R2917" s="16">
        <f>delivered_orders_table[[#This Row],[price]]*delivered_orders_table[[#This Row],[quantity]]</f>
        <v>36366</v>
      </c>
      <c r="V2917">
        <v>5920</v>
      </c>
    </row>
    <row r="2918" spans="1:22" hidden="1" x14ac:dyDescent="0.3">
      <c r="A2918">
        <v>37760841</v>
      </c>
      <c r="B2918">
        <v>356787</v>
      </c>
      <c r="C2918">
        <v>200754</v>
      </c>
      <c r="D2918">
        <v>17647</v>
      </c>
      <c r="E2918">
        <v>6320</v>
      </c>
      <c r="F2918">
        <v>2</v>
      </c>
      <c r="G2918">
        <v>0</v>
      </c>
      <c r="H2918">
        <v>0</v>
      </c>
      <c r="I2918" s="15">
        <v>45420</v>
      </c>
      <c r="J2918" s="11">
        <v>45420</v>
      </c>
      <c r="K2918">
        <v>5</v>
      </c>
      <c r="L2918" t="s">
        <v>103</v>
      </c>
      <c r="M2918" t="s">
        <v>39</v>
      </c>
      <c r="N2918" t="s">
        <v>18</v>
      </c>
      <c r="O2918">
        <v>35294</v>
      </c>
      <c r="P2918" t="s">
        <v>20</v>
      </c>
      <c r="Q2918">
        <v>22654</v>
      </c>
      <c r="R2918" s="16">
        <f>delivered_orders_table[[#This Row],[price]]*delivered_orders_table[[#This Row],[quantity]]</f>
        <v>35294</v>
      </c>
      <c r="V2918">
        <v>22506</v>
      </c>
    </row>
    <row r="2919" spans="1:22" hidden="1" x14ac:dyDescent="0.3">
      <c r="A2919">
        <v>54585178</v>
      </c>
      <c r="B2919">
        <v>356787</v>
      </c>
      <c r="C2919">
        <v>799198</v>
      </c>
      <c r="D2919">
        <v>13889</v>
      </c>
      <c r="E2919">
        <v>6320</v>
      </c>
      <c r="F2919">
        <v>1</v>
      </c>
      <c r="G2919">
        <v>0</v>
      </c>
      <c r="H2919">
        <v>0</v>
      </c>
      <c r="I2919" s="15">
        <v>45414</v>
      </c>
      <c r="J2919" s="11">
        <v>45414</v>
      </c>
      <c r="K2919">
        <v>1</v>
      </c>
      <c r="L2919" t="s">
        <v>287</v>
      </c>
      <c r="M2919" t="s">
        <v>39</v>
      </c>
      <c r="N2919" t="s">
        <v>15</v>
      </c>
      <c r="O2919">
        <v>13889</v>
      </c>
      <c r="P2919" t="s">
        <v>20</v>
      </c>
      <c r="Q2919">
        <v>7569</v>
      </c>
      <c r="R2919" s="16">
        <f>delivered_orders_table[[#This Row],[price]]*delivered_orders_table[[#This Row],[quantity]]</f>
        <v>13889</v>
      </c>
      <c r="V2919">
        <v>11342</v>
      </c>
    </row>
    <row r="2920" spans="1:22" hidden="1" x14ac:dyDescent="0.3">
      <c r="A2920">
        <v>18135295</v>
      </c>
      <c r="B2920">
        <v>356787</v>
      </c>
      <c r="C2920">
        <v>550632</v>
      </c>
      <c r="D2920">
        <v>3854</v>
      </c>
      <c r="E2920">
        <v>6320</v>
      </c>
      <c r="F2920">
        <v>1</v>
      </c>
      <c r="G2920">
        <v>0</v>
      </c>
      <c r="H2920">
        <v>0</v>
      </c>
      <c r="I2920" s="15">
        <v>45417</v>
      </c>
      <c r="J2920" s="11">
        <v>45417</v>
      </c>
      <c r="K2920">
        <v>5</v>
      </c>
      <c r="L2920" t="s">
        <v>92</v>
      </c>
      <c r="M2920" t="s">
        <v>39</v>
      </c>
      <c r="N2920" t="s">
        <v>15</v>
      </c>
      <c r="O2920">
        <v>3854</v>
      </c>
      <c r="P2920" t="s">
        <v>21</v>
      </c>
      <c r="Q2920">
        <v>-2466</v>
      </c>
      <c r="R2920" s="16">
        <f>delivered_orders_table[[#This Row],[price]]*delivered_orders_table[[#This Row],[quantity]]</f>
        <v>3854</v>
      </c>
      <c r="V2920">
        <v>8710</v>
      </c>
    </row>
    <row r="2921" spans="1:22" hidden="1" x14ac:dyDescent="0.3">
      <c r="A2921">
        <v>19768947</v>
      </c>
      <c r="B2921">
        <v>334053</v>
      </c>
      <c r="C2921">
        <v>531064</v>
      </c>
      <c r="D2921">
        <v>6510</v>
      </c>
      <c r="E2921">
        <v>6716</v>
      </c>
      <c r="F2921">
        <v>1</v>
      </c>
      <c r="G2921">
        <v>0</v>
      </c>
      <c r="H2921">
        <v>0</v>
      </c>
      <c r="I2921" s="15">
        <v>45422</v>
      </c>
      <c r="J2921" s="11">
        <v>45422</v>
      </c>
      <c r="K2921">
        <v>1</v>
      </c>
      <c r="L2921" t="s">
        <v>378</v>
      </c>
      <c r="M2921" t="s">
        <v>39</v>
      </c>
      <c r="N2921" t="s">
        <v>152</v>
      </c>
      <c r="O2921">
        <v>6510</v>
      </c>
      <c r="P2921" t="s">
        <v>23</v>
      </c>
      <c r="Q2921">
        <v>-206</v>
      </c>
      <c r="R2921" s="16">
        <f>delivered_orders_table[[#This Row],[price]]*delivered_orders_table[[#This Row],[quantity]]</f>
        <v>6510</v>
      </c>
      <c r="V2921">
        <v>3038</v>
      </c>
    </row>
    <row r="2922" spans="1:22" hidden="1" x14ac:dyDescent="0.3">
      <c r="A2922">
        <v>60905625</v>
      </c>
      <c r="B2922">
        <v>334053</v>
      </c>
      <c r="C2922">
        <v>360169</v>
      </c>
      <c r="D2922">
        <v>4596</v>
      </c>
      <c r="E2922">
        <v>6716</v>
      </c>
      <c r="F2922">
        <v>4</v>
      </c>
      <c r="G2922">
        <v>0</v>
      </c>
      <c r="H2922">
        <v>0</v>
      </c>
      <c r="I2922" s="15">
        <v>45427</v>
      </c>
      <c r="J2922" s="11">
        <v>45427</v>
      </c>
      <c r="K2922">
        <v>2</v>
      </c>
      <c r="L2922" t="s">
        <v>104</v>
      </c>
      <c r="M2922" t="s">
        <v>39</v>
      </c>
      <c r="N2922" t="s">
        <v>18</v>
      </c>
      <c r="O2922">
        <v>18384</v>
      </c>
      <c r="P2922" t="s">
        <v>22</v>
      </c>
      <c r="Q2922">
        <v>-8480</v>
      </c>
      <c r="R2922" s="16">
        <f>delivered_orders_table[[#This Row],[price]]*delivered_orders_table[[#This Row],[quantity]]</f>
        <v>18384</v>
      </c>
      <c r="V2922">
        <v>1419</v>
      </c>
    </row>
    <row r="2923" spans="1:22" hidden="1" x14ac:dyDescent="0.3">
      <c r="A2923">
        <v>62953249</v>
      </c>
      <c r="B2923">
        <v>334053</v>
      </c>
      <c r="C2923">
        <v>937801</v>
      </c>
      <c r="D2923">
        <v>9395</v>
      </c>
      <c r="E2923">
        <v>6716</v>
      </c>
      <c r="F2923">
        <v>1</v>
      </c>
      <c r="G2923">
        <v>0</v>
      </c>
      <c r="H2923">
        <v>0</v>
      </c>
      <c r="I2923" s="15">
        <v>45419</v>
      </c>
      <c r="J2923" s="11">
        <v>45419</v>
      </c>
      <c r="K2923">
        <v>6</v>
      </c>
      <c r="L2923" t="s">
        <v>103</v>
      </c>
      <c r="M2923" t="s">
        <v>39</v>
      </c>
      <c r="N2923" t="s">
        <v>15</v>
      </c>
      <c r="O2923">
        <v>9395</v>
      </c>
      <c r="P2923" t="s">
        <v>23</v>
      </c>
      <c r="Q2923">
        <v>2679</v>
      </c>
      <c r="R2923" s="16">
        <f>delivered_orders_table[[#This Row],[price]]*delivered_orders_table[[#This Row],[quantity]]</f>
        <v>9395</v>
      </c>
      <c r="V2923">
        <v>28947</v>
      </c>
    </row>
    <row r="2924" spans="1:22" hidden="1" x14ac:dyDescent="0.3">
      <c r="A2924">
        <v>70672142</v>
      </c>
      <c r="B2924">
        <v>334053</v>
      </c>
      <c r="C2924">
        <v>631228</v>
      </c>
      <c r="D2924">
        <v>5035</v>
      </c>
      <c r="E2924">
        <v>6716</v>
      </c>
      <c r="F2924">
        <v>2</v>
      </c>
      <c r="G2924">
        <v>0</v>
      </c>
      <c r="H2924">
        <v>0</v>
      </c>
      <c r="I2924" s="15">
        <v>45406</v>
      </c>
      <c r="J2924" s="11">
        <v>45406</v>
      </c>
      <c r="K2924">
        <v>7</v>
      </c>
      <c r="L2924" t="s">
        <v>286</v>
      </c>
      <c r="M2924" t="s">
        <v>39</v>
      </c>
      <c r="N2924" t="s">
        <v>15</v>
      </c>
      <c r="O2924">
        <v>10070</v>
      </c>
      <c r="P2924" t="s">
        <v>23</v>
      </c>
      <c r="Q2924">
        <v>-3362</v>
      </c>
      <c r="R2924" s="16">
        <f>delivered_orders_table[[#This Row],[price]]*delivered_orders_table[[#This Row],[quantity]]</f>
        <v>10070</v>
      </c>
      <c r="V2924">
        <v>11861</v>
      </c>
    </row>
    <row r="2925" spans="1:22" hidden="1" x14ac:dyDescent="0.3">
      <c r="A2925">
        <v>87181563</v>
      </c>
      <c r="B2925">
        <v>334053</v>
      </c>
      <c r="C2925">
        <v>408622</v>
      </c>
      <c r="D2925">
        <v>2685</v>
      </c>
      <c r="E2925">
        <v>6716</v>
      </c>
      <c r="F2925">
        <v>1</v>
      </c>
      <c r="G2925">
        <v>134.25</v>
      </c>
      <c r="H2925">
        <v>5</v>
      </c>
      <c r="I2925" s="15">
        <v>45412</v>
      </c>
      <c r="J2925" s="11">
        <v>45412</v>
      </c>
      <c r="K2925">
        <v>1</v>
      </c>
      <c r="L2925" t="s">
        <v>286</v>
      </c>
      <c r="M2925" t="s">
        <v>39</v>
      </c>
      <c r="N2925" t="s">
        <v>15</v>
      </c>
      <c r="O2925">
        <v>2550.75</v>
      </c>
      <c r="P2925" t="s">
        <v>20</v>
      </c>
      <c r="Q2925">
        <v>-4165.25</v>
      </c>
      <c r="R2925" s="16">
        <f>delivered_orders_table[[#This Row],[price]]*delivered_orders_table[[#This Row],[quantity]]</f>
        <v>2685</v>
      </c>
      <c r="V2925">
        <v>1106</v>
      </c>
    </row>
    <row r="2926" spans="1:22" hidden="1" x14ac:dyDescent="0.3">
      <c r="A2926">
        <v>80651318</v>
      </c>
      <c r="B2926">
        <v>334053</v>
      </c>
      <c r="C2926">
        <v>421791</v>
      </c>
      <c r="D2926">
        <v>689</v>
      </c>
      <c r="E2926">
        <v>6716</v>
      </c>
      <c r="F2926">
        <v>4</v>
      </c>
      <c r="G2926">
        <v>0</v>
      </c>
      <c r="H2926">
        <v>0</v>
      </c>
      <c r="I2926" s="15">
        <v>45413</v>
      </c>
      <c r="J2926" s="11">
        <v>45413</v>
      </c>
      <c r="K2926">
        <v>5</v>
      </c>
      <c r="L2926" t="s">
        <v>474</v>
      </c>
      <c r="M2926" t="s">
        <v>39</v>
      </c>
      <c r="N2926" t="s">
        <v>15</v>
      </c>
      <c r="O2926">
        <v>2756</v>
      </c>
      <c r="P2926" t="s">
        <v>20</v>
      </c>
      <c r="Q2926">
        <v>-24108</v>
      </c>
      <c r="R2926" s="16">
        <f>delivered_orders_table[[#This Row],[price]]*delivered_orders_table[[#This Row],[quantity]]</f>
        <v>2756</v>
      </c>
      <c r="V2926">
        <v>22446</v>
      </c>
    </row>
    <row r="2927" spans="1:22" hidden="1" x14ac:dyDescent="0.3">
      <c r="A2927">
        <v>96750368</v>
      </c>
      <c r="B2927">
        <v>334053</v>
      </c>
      <c r="C2927">
        <v>489362</v>
      </c>
      <c r="D2927">
        <v>2070</v>
      </c>
      <c r="E2927">
        <v>6716</v>
      </c>
      <c r="F2927">
        <v>1</v>
      </c>
      <c r="G2927">
        <v>103.5</v>
      </c>
      <c r="H2927">
        <v>5</v>
      </c>
      <c r="I2927" s="15">
        <v>45423</v>
      </c>
      <c r="J2927" s="11">
        <v>45423</v>
      </c>
      <c r="K2927">
        <v>7</v>
      </c>
      <c r="L2927" t="s">
        <v>376</v>
      </c>
      <c r="M2927" t="s">
        <v>39</v>
      </c>
      <c r="N2927" t="s">
        <v>16</v>
      </c>
      <c r="O2927">
        <v>1966.5</v>
      </c>
      <c r="P2927" t="s">
        <v>21</v>
      </c>
      <c r="Q2927">
        <v>-4749.5</v>
      </c>
      <c r="R2927" s="16">
        <f>delivered_orders_table[[#This Row],[price]]*delivered_orders_table[[#This Row],[quantity]]</f>
        <v>2070</v>
      </c>
      <c r="V2927">
        <v>2451</v>
      </c>
    </row>
    <row r="2928" spans="1:22" hidden="1" x14ac:dyDescent="0.3">
      <c r="A2928">
        <v>30024960</v>
      </c>
      <c r="B2928">
        <v>334053</v>
      </c>
      <c r="C2928">
        <v>393720</v>
      </c>
      <c r="D2928">
        <v>2007</v>
      </c>
      <c r="E2928">
        <v>6716</v>
      </c>
      <c r="F2928">
        <v>4</v>
      </c>
      <c r="G2928">
        <v>401.4</v>
      </c>
      <c r="H2928">
        <v>5</v>
      </c>
      <c r="I2928" s="15">
        <v>45409</v>
      </c>
      <c r="J2928" s="11">
        <v>45409</v>
      </c>
      <c r="K2928">
        <v>6</v>
      </c>
      <c r="L2928" t="s">
        <v>287</v>
      </c>
      <c r="M2928" t="s">
        <v>39</v>
      </c>
      <c r="N2928" t="s">
        <v>152</v>
      </c>
      <c r="O2928">
        <v>7626.6</v>
      </c>
      <c r="P2928" t="s">
        <v>23</v>
      </c>
      <c r="Q2928">
        <v>-19237.400000000001</v>
      </c>
      <c r="R2928" s="16">
        <f>delivered_orders_table[[#This Row],[price]]*delivered_orders_table[[#This Row],[quantity]]</f>
        <v>8028</v>
      </c>
      <c r="V2928">
        <v>9481</v>
      </c>
    </row>
    <row r="2929" spans="1:22" hidden="1" x14ac:dyDescent="0.3">
      <c r="A2929">
        <v>36445607</v>
      </c>
      <c r="B2929">
        <v>334053</v>
      </c>
      <c r="C2929">
        <v>206945</v>
      </c>
      <c r="D2929">
        <v>19304</v>
      </c>
      <c r="E2929">
        <v>6716</v>
      </c>
      <c r="F2929">
        <v>4</v>
      </c>
      <c r="G2929">
        <v>0</v>
      </c>
      <c r="H2929">
        <v>0</v>
      </c>
      <c r="I2929" s="15">
        <v>45427</v>
      </c>
      <c r="J2929" s="11">
        <v>45427</v>
      </c>
      <c r="K2929">
        <v>3</v>
      </c>
      <c r="L2929" t="s">
        <v>376</v>
      </c>
      <c r="M2929" t="s">
        <v>39</v>
      </c>
      <c r="N2929" t="s">
        <v>16</v>
      </c>
      <c r="O2929">
        <v>77216</v>
      </c>
      <c r="P2929" t="s">
        <v>20</v>
      </c>
      <c r="Q2929">
        <v>50352</v>
      </c>
      <c r="R2929" s="16">
        <f>delivered_orders_table[[#This Row],[price]]*delivered_orders_table[[#This Row],[quantity]]</f>
        <v>77216</v>
      </c>
      <c r="V2929">
        <v>12277</v>
      </c>
    </row>
    <row r="2930" spans="1:22" hidden="1" x14ac:dyDescent="0.3">
      <c r="A2930">
        <v>17207013</v>
      </c>
      <c r="B2930">
        <v>246316</v>
      </c>
      <c r="C2930">
        <v>338635</v>
      </c>
      <c r="D2930">
        <v>10079</v>
      </c>
      <c r="E2930">
        <v>13689</v>
      </c>
      <c r="F2930">
        <v>2</v>
      </c>
      <c r="G2930">
        <v>1007.9</v>
      </c>
      <c r="H2930">
        <v>5</v>
      </c>
      <c r="I2930" s="15">
        <v>45418</v>
      </c>
      <c r="J2930" s="11">
        <v>45418</v>
      </c>
      <c r="K2930">
        <v>4</v>
      </c>
      <c r="L2930" t="s">
        <v>92</v>
      </c>
      <c r="M2930" t="s">
        <v>39</v>
      </c>
      <c r="N2930" t="s">
        <v>15</v>
      </c>
      <c r="O2930">
        <v>19150.099999999999</v>
      </c>
      <c r="P2930" t="s">
        <v>22</v>
      </c>
      <c r="Q2930">
        <v>-8227.9</v>
      </c>
      <c r="R2930" s="16">
        <f>delivered_orders_table[[#This Row],[price]]*delivered_orders_table[[#This Row],[quantity]]</f>
        <v>20158</v>
      </c>
      <c r="V2930">
        <v>15879</v>
      </c>
    </row>
    <row r="2931" spans="1:22" hidden="1" x14ac:dyDescent="0.3">
      <c r="A2931">
        <v>29659692</v>
      </c>
      <c r="B2931">
        <v>246316</v>
      </c>
      <c r="C2931">
        <v>913666</v>
      </c>
      <c r="D2931">
        <v>13025</v>
      </c>
      <c r="E2931">
        <v>13689</v>
      </c>
      <c r="F2931">
        <v>1</v>
      </c>
      <c r="G2931">
        <v>0</v>
      </c>
      <c r="H2931">
        <v>0</v>
      </c>
      <c r="I2931" s="15">
        <v>45415</v>
      </c>
      <c r="J2931" s="11">
        <v>45415</v>
      </c>
      <c r="K2931">
        <v>3</v>
      </c>
      <c r="L2931" t="s">
        <v>474</v>
      </c>
      <c r="M2931" t="s">
        <v>39</v>
      </c>
      <c r="N2931" t="s">
        <v>16</v>
      </c>
      <c r="O2931">
        <v>13025</v>
      </c>
      <c r="P2931" t="s">
        <v>21</v>
      </c>
      <c r="Q2931">
        <v>-664</v>
      </c>
      <c r="R2931" s="16">
        <f>delivered_orders_table[[#This Row],[price]]*delivered_orders_table[[#This Row],[quantity]]</f>
        <v>13025</v>
      </c>
      <c r="V2931">
        <v>38448</v>
      </c>
    </row>
    <row r="2932" spans="1:22" hidden="1" x14ac:dyDescent="0.3">
      <c r="A2932">
        <v>58563745</v>
      </c>
      <c r="B2932">
        <v>246316</v>
      </c>
      <c r="C2932">
        <v>705048</v>
      </c>
      <c r="D2932">
        <v>14543</v>
      </c>
      <c r="E2932">
        <v>13689</v>
      </c>
      <c r="F2932">
        <v>3</v>
      </c>
      <c r="G2932">
        <v>0</v>
      </c>
      <c r="H2932">
        <v>0</v>
      </c>
      <c r="I2932" s="15">
        <v>45426</v>
      </c>
      <c r="J2932" s="11">
        <v>45426</v>
      </c>
      <c r="K2932">
        <v>1</v>
      </c>
      <c r="L2932" t="s">
        <v>237</v>
      </c>
      <c r="M2932" t="s">
        <v>39</v>
      </c>
      <c r="N2932" t="s">
        <v>15</v>
      </c>
      <c r="O2932">
        <v>43629</v>
      </c>
      <c r="P2932" t="s">
        <v>21</v>
      </c>
      <c r="Q2932">
        <v>2562</v>
      </c>
      <c r="R2932" s="16">
        <f>delivered_orders_table[[#This Row],[price]]*delivered_orders_table[[#This Row],[quantity]]</f>
        <v>43629</v>
      </c>
      <c r="V2932">
        <v>56127</v>
      </c>
    </row>
    <row r="2933" spans="1:22" hidden="1" x14ac:dyDescent="0.3">
      <c r="A2933">
        <v>68916591</v>
      </c>
      <c r="B2933">
        <v>872246</v>
      </c>
      <c r="C2933">
        <v>781866</v>
      </c>
      <c r="D2933">
        <v>12484</v>
      </c>
      <c r="E2933">
        <v>8679</v>
      </c>
      <c r="F2933">
        <v>1</v>
      </c>
      <c r="G2933">
        <v>0</v>
      </c>
      <c r="H2933">
        <v>0</v>
      </c>
      <c r="I2933" s="15">
        <v>45407</v>
      </c>
      <c r="J2933" s="11">
        <v>45407</v>
      </c>
      <c r="K2933">
        <v>7</v>
      </c>
      <c r="L2933" t="s">
        <v>328</v>
      </c>
      <c r="M2933" t="s">
        <v>39</v>
      </c>
      <c r="N2933" t="s">
        <v>15</v>
      </c>
      <c r="O2933">
        <v>12484</v>
      </c>
      <c r="P2933" t="s">
        <v>21</v>
      </c>
      <c r="Q2933">
        <v>3805</v>
      </c>
      <c r="R2933" s="16">
        <f>delivered_orders_table[[#This Row],[price]]*delivered_orders_table[[#This Row],[quantity]]</f>
        <v>12484</v>
      </c>
      <c r="V2933">
        <v>5479</v>
      </c>
    </row>
    <row r="2934" spans="1:22" hidden="1" x14ac:dyDescent="0.3">
      <c r="A2934">
        <v>80980044</v>
      </c>
      <c r="B2934">
        <v>872246</v>
      </c>
      <c r="C2934">
        <v>726806</v>
      </c>
      <c r="D2934">
        <v>655</v>
      </c>
      <c r="E2934">
        <v>8679</v>
      </c>
      <c r="F2934">
        <v>3</v>
      </c>
      <c r="G2934">
        <v>98.25</v>
      </c>
      <c r="H2934">
        <v>5</v>
      </c>
      <c r="I2934" s="15">
        <v>45424</v>
      </c>
      <c r="J2934" s="11">
        <v>45424</v>
      </c>
      <c r="K2934">
        <v>6</v>
      </c>
      <c r="L2934" t="s">
        <v>376</v>
      </c>
      <c r="M2934" t="s">
        <v>39</v>
      </c>
      <c r="N2934" t="s">
        <v>15</v>
      </c>
      <c r="O2934">
        <v>1866.75</v>
      </c>
      <c r="P2934" t="s">
        <v>22</v>
      </c>
      <c r="Q2934">
        <v>-24170.25</v>
      </c>
      <c r="R2934" s="16">
        <f>delivered_orders_table[[#This Row],[price]]*delivered_orders_table[[#This Row],[quantity]]</f>
        <v>1965</v>
      </c>
      <c r="V2934">
        <v>12286</v>
      </c>
    </row>
    <row r="2935" spans="1:22" hidden="1" x14ac:dyDescent="0.3">
      <c r="A2935">
        <v>60089832</v>
      </c>
      <c r="B2935">
        <v>872246</v>
      </c>
      <c r="C2935">
        <v>438161</v>
      </c>
      <c r="D2935">
        <v>10625</v>
      </c>
      <c r="E2935">
        <v>8679</v>
      </c>
      <c r="F2935">
        <v>3</v>
      </c>
      <c r="G2935">
        <v>0</v>
      </c>
      <c r="H2935">
        <v>0</v>
      </c>
      <c r="I2935" s="15">
        <v>45421</v>
      </c>
      <c r="J2935" s="11">
        <v>45421</v>
      </c>
      <c r="K2935">
        <v>6</v>
      </c>
      <c r="L2935" t="s">
        <v>237</v>
      </c>
      <c r="M2935" t="s">
        <v>39</v>
      </c>
      <c r="N2935" t="s">
        <v>16</v>
      </c>
      <c r="O2935">
        <v>31875</v>
      </c>
      <c r="P2935" t="s">
        <v>21</v>
      </c>
      <c r="Q2935">
        <v>5838</v>
      </c>
      <c r="R2935" s="16">
        <f>delivered_orders_table[[#This Row],[price]]*delivered_orders_table[[#This Row],[quantity]]</f>
        <v>31875</v>
      </c>
      <c r="V2935">
        <v>3264</v>
      </c>
    </row>
    <row r="2936" spans="1:22" hidden="1" x14ac:dyDescent="0.3">
      <c r="A2936">
        <v>51617680</v>
      </c>
      <c r="B2936">
        <v>872246</v>
      </c>
      <c r="C2936">
        <v>412177</v>
      </c>
      <c r="D2936">
        <v>8570</v>
      </c>
      <c r="E2936">
        <v>8679</v>
      </c>
      <c r="F2936">
        <v>2</v>
      </c>
      <c r="G2936">
        <v>0</v>
      </c>
      <c r="H2936">
        <v>0</v>
      </c>
      <c r="I2936" s="15">
        <v>45418</v>
      </c>
      <c r="J2936" s="11">
        <v>45418</v>
      </c>
      <c r="K2936">
        <v>2</v>
      </c>
      <c r="L2936" t="s">
        <v>453</v>
      </c>
      <c r="M2936" t="s">
        <v>39</v>
      </c>
      <c r="N2936" t="s">
        <v>15</v>
      </c>
      <c r="O2936">
        <v>17140</v>
      </c>
      <c r="P2936" t="s">
        <v>22</v>
      </c>
      <c r="Q2936">
        <v>-218</v>
      </c>
      <c r="R2936" s="16">
        <f>delivered_orders_table[[#This Row],[price]]*delivered_orders_table[[#This Row],[quantity]]</f>
        <v>17140</v>
      </c>
      <c r="V2936">
        <v>16467</v>
      </c>
    </row>
    <row r="2937" spans="1:22" hidden="1" x14ac:dyDescent="0.3">
      <c r="A2937">
        <v>28982195</v>
      </c>
      <c r="B2937">
        <v>872246</v>
      </c>
      <c r="C2937">
        <v>895186</v>
      </c>
      <c r="D2937">
        <v>5452</v>
      </c>
      <c r="E2937">
        <v>8679</v>
      </c>
      <c r="F2937">
        <v>4</v>
      </c>
      <c r="G2937">
        <v>0</v>
      </c>
      <c r="H2937">
        <v>0</v>
      </c>
      <c r="I2937" s="15">
        <v>45413</v>
      </c>
      <c r="J2937" s="11">
        <v>45413</v>
      </c>
      <c r="K2937">
        <v>3</v>
      </c>
      <c r="L2937" t="s">
        <v>264</v>
      </c>
      <c r="M2937" t="s">
        <v>39</v>
      </c>
      <c r="N2937" t="s">
        <v>18</v>
      </c>
      <c r="O2937">
        <v>21808</v>
      </c>
      <c r="P2937" t="s">
        <v>23</v>
      </c>
      <c r="Q2937">
        <v>-12908</v>
      </c>
      <c r="R2937" s="16">
        <f>delivered_orders_table[[#This Row],[price]]*delivered_orders_table[[#This Row],[quantity]]</f>
        <v>21808</v>
      </c>
      <c r="V2937">
        <v>13221</v>
      </c>
    </row>
    <row r="2938" spans="1:22" hidden="1" x14ac:dyDescent="0.3">
      <c r="A2938">
        <v>55568701</v>
      </c>
      <c r="B2938">
        <v>872246</v>
      </c>
      <c r="C2938">
        <v>239186</v>
      </c>
      <c r="D2938">
        <v>1727</v>
      </c>
      <c r="E2938">
        <v>8679</v>
      </c>
      <c r="F2938">
        <v>1</v>
      </c>
      <c r="G2938">
        <v>0</v>
      </c>
      <c r="H2938">
        <v>0</v>
      </c>
      <c r="I2938" s="15">
        <v>45426</v>
      </c>
      <c r="J2938" s="11">
        <v>45426</v>
      </c>
      <c r="K2938">
        <v>3</v>
      </c>
      <c r="L2938" t="s">
        <v>104</v>
      </c>
      <c r="M2938" t="s">
        <v>39</v>
      </c>
      <c r="N2938" t="s">
        <v>15</v>
      </c>
      <c r="O2938">
        <v>1727</v>
      </c>
      <c r="P2938" t="s">
        <v>20</v>
      </c>
      <c r="Q2938">
        <v>-6952</v>
      </c>
      <c r="R2938" s="16">
        <f>delivered_orders_table[[#This Row],[price]]*delivered_orders_table[[#This Row],[quantity]]</f>
        <v>1727</v>
      </c>
      <c r="V2938">
        <v>4885</v>
      </c>
    </row>
    <row r="2939" spans="1:22" hidden="1" x14ac:dyDescent="0.3">
      <c r="A2939">
        <v>65857931</v>
      </c>
      <c r="B2939">
        <v>872246</v>
      </c>
      <c r="C2939">
        <v>398202</v>
      </c>
      <c r="D2939">
        <v>17924</v>
      </c>
      <c r="E2939">
        <v>8679</v>
      </c>
      <c r="F2939">
        <v>2</v>
      </c>
      <c r="G2939">
        <v>0</v>
      </c>
      <c r="H2939">
        <v>0</v>
      </c>
      <c r="I2939" s="15">
        <v>45425</v>
      </c>
      <c r="J2939" s="11">
        <v>45425</v>
      </c>
      <c r="K2939">
        <v>5</v>
      </c>
      <c r="L2939" t="s">
        <v>376</v>
      </c>
      <c r="M2939" t="s">
        <v>39</v>
      </c>
      <c r="N2939" t="s">
        <v>15</v>
      </c>
      <c r="O2939">
        <v>35848</v>
      </c>
      <c r="P2939" t="s">
        <v>21</v>
      </c>
      <c r="Q2939">
        <v>18490</v>
      </c>
      <c r="R2939" s="16">
        <f>delivered_orders_table[[#This Row],[price]]*delivered_orders_table[[#This Row],[quantity]]</f>
        <v>35848</v>
      </c>
      <c r="V2939">
        <v>27380</v>
      </c>
    </row>
    <row r="2940" spans="1:22" hidden="1" x14ac:dyDescent="0.3">
      <c r="A2940">
        <v>47080140</v>
      </c>
      <c r="B2940">
        <v>872246</v>
      </c>
      <c r="C2940">
        <v>862903</v>
      </c>
      <c r="D2940">
        <v>15618</v>
      </c>
      <c r="E2940">
        <v>8679</v>
      </c>
      <c r="F2940">
        <v>3</v>
      </c>
      <c r="G2940">
        <v>0</v>
      </c>
      <c r="H2940">
        <v>0</v>
      </c>
      <c r="I2940" s="15">
        <v>45418</v>
      </c>
      <c r="J2940" s="11">
        <v>45418</v>
      </c>
      <c r="K2940">
        <v>6</v>
      </c>
      <c r="L2940" t="s">
        <v>503</v>
      </c>
      <c r="M2940" t="s">
        <v>39</v>
      </c>
      <c r="N2940" t="s">
        <v>15</v>
      </c>
      <c r="O2940">
        <v>46854</v>
      </c>
      <c r="P2940" t="s">
        <v>23</v>
      </c>
      <c r="Q2940">
        <v>20817</v>
      </c>
      <c r="R2940" s="16">
        <f>delivered_orders_table[[#This Row],[price]]*delivered_orders_table[[#This Row],[quantity]]</f>
        <v>46854</v>
      </c>
      <c r="V2940">
        <v>3155</v>
      </c>
    </row>
    <row r="2941" spans="1:22" hidden="1" x14ac:dyDescent="0.3">
      <c r="A2941">
        <v>18620650</v>
      </c>
      <c r="B2941">
        <v>872246</v>
      </c>
      <c r="C2941">
        <v>848127</v>
      </c>
      <c r="D2941">
        <v>8955</v>
      </c>
      <c r="E2941">
        <v>8679</v>
      </c>
      <c r="F2941">
        <v>2</v>
      </c>
      <c r="G2941">
        <v>0</v>
      </c>
      <c r="H2941">
        <v>0</v>
      </c>
      <c r="I2941" s="15">
        <v>45412</v>
      </c>
      <c r="J2941" s="11">
        <v>45412</v>
      </c>
      <c r="K2941">
        <v>4</v>
      </c>
      <c r="L2941" t="s">
        <v>264</v>
      </c>
      <c r="M2941" t="s">
        <v>39</v>
      </c>
      <c r="N2941" t="s">
        <v>18</v>
      </c>
      <c r="O2941">
        <v>17910</v>
      </c>
      <c r="P2941" t="s">
        <v>20</v>
      </c>
      <c r="Q2941">
        <v>552</v>
      </c>
      <c r="R2941" s="16">
        <f>delivered_orders_table[[#This Row],[price]]*delivered_orders_table[[#This Row],[quantity]]</f>
        <v>17910</v>
      </c>
      <c r="V2941">
        <v>17534</v>
      </c>
    </row>
    <row r="2942" spans="1:22" hidden="1" x14ac:dyDescent="0.3">
      <c r="A2942">
        <v>94525678</v>
      </c>
      <c r="B2942">
        <v>872246</v>
      </c>
      <c r="C2942">
        <v>392818</v>
      </c>
      <c r="D2942">
        <v>10350</v>
      </c>
      <c r="E2942">
        <v>8679</v>
      </c>
      <c r="F2942">
        <v>2</v>
      </c>
      <c r="G2942">
        <v>0</v>
      </c>
      <c r="H2942">
        <v>0</v>
      </c>
      <c r="I2942" s="15">
        <v>45427</v>
      </c>
      <c r="J2942" s="11">
        <v>45427</v>
      </c>
      <c r="K2942">
        <v>6</v>
      </c>
      <c r="L2942" t="s">
        <v>236</v>
      </c>
      <c r="M2942" t="s">
        <v>39</v>
      </c>
      <c r="N2942" t="s">
        <v>16</v>
      </c>
      <c r="O2942">
        <v>20700</v>
      </c>
      <c r="P2942" t="s">
        <v>20</v>
      </c>
      <c r="Q2942">
        <v>3342</v>
      </c>
      <c r="R2942" s="16">
        <f>delivered_orders_table[[#This Row],[price]]*delivered_orders_table[[#This Row],[quantity]]</f>
        <v>20700</v>
      </c>
      <c r="V2942">
        <v>8661</v>
      </c>
    </row>
    <row r="2943" spans="1:22" hidden="1" x14ac:dyDescent="0.3">
      <c r="A2943">
        <v>16818112</v>
      </c>
      <c r="B2943">
        <v>872246</v>
      </c>
      <c r="C2943">
        <v>625151</v>
      </c>
      <c r="D2943">
        <v>4833</v>
      </c>
      <c r="E2943">
        <v>8679</v>
      </c>
      <c r="F2943">
        <v>2</v>
      </c>
      <c r="G2943">
        <v>0</v>
      </c>
      <c r="H2943">
        <v>0</v>
      </c>
      <c r="I2943" s="15">
        <v>45427</v>
      </c>
      <c r="J2943" s="11">
        <v>45427</v>
      </c>
      <c r="K2943">
        <v>4</v>
      </c>
      <c r="L2943" t="s">
        <v>282</v>
      </c>
      <c r="M2943" t="s">
        <v>39</v>
      </c>
      <c r="N2943" t="s">
        <v>18</v>
      </c>
      <c r="O2943">
        <v>9666</v>
      </c>
      <c r="P2943" t="s">
        <v>22</v>
      </c>
      <c r="Q2943">
        <v>-7692</v>
      </c>
      <c r="R2943" s="16">
        <f>delivered_orders_table[[#This Row],[price]]*delivered_orders_table[[#This Row],[quantity]]</f>
        <v>9666</v>
      </c>
      <c r="V2943">
        <v>6471</v>
      </c>
    </row>
    <row r="2944" spans="1:22" hidden="1" x14ac:dyDescent="0.3">
      <c r="A2944">
        <v>96926431</v>
      </c>
      <c r="B2944">
        <v>207473</v>
      </c>
      <c r="C2944">
        <v>245548</v>
      </c>
      <c r="D2944">
        <v>11213</v>
      </c>
      <c r="E2944">
        <v>7043</v>
      </c>
      <c r="F2944">
        <v>2</v>
      </c>
      <c r="G2944">
        <v>0</v>
      </c>
      <c r="H2944">
        <v>0</v>
      </c>
      <c r="I2944" s="15">
        <v>45416</v>
      </c>
      <c r="J2944" s="11">
        <v>45416</v>
      </c>
      <c r="K2944">
        <v>1</v>
      </c>
      <c r="L2944" t="s">
        <v>91</v>
      </c>
      <c r="M2944" t="s">
        <v>39</v>
      </c>
      <c r="N2944" t="s">
        <v>15</v>
      </c>
      <c r="O2944">
        <v>22426</v>
      </c>
      <c r="P2944" t="s">
        <v>21</v>
      </c>
      <c r="Q2944">
        <v>8340</v>
      </c>
      <c r="R2944" s="16">
        <f>delivered_orders_table[[#This Row],[price]]*delivered_orders_table[[#This Row],[quantity]]</f>
        <v>22426</v>
      </c>
      <c r="V2944">
        <v>11432</v>
      </c>
    </row>
    <row r="2945" spans="1:22" hidden="1" x14ac:dyDescent="0.3">
      <c r="A2945">
        <v>84801233</v>
      </c>
      <c r="B2945">
        <v>207473</v>
      </c>
      <c r="C2945">
        <v>397062</v>
      </c>
      <c r="D2945">
        <v>7783</v>
      </c>
      <c r="E2945">
        <v>7043</v>
      </c>
      <c r="F2945">
        <v>1</v>
      </c>
      <c r="G2945">
        <v>0</v>
      </c>
      <c r="H2945">
        <v>0</v>
      </c>
      <c r="I2945" s="15">
        <v>45411</v>
      </c>
      <c r="J2945" s="11">
        <v>45411</v>
      </c>
      <c r="K2945">
        <v>5</v>
      </c>
      <c r="L2945" t="s">
        <v>264</v>
      </c>
      <c r="M2945" t="s">
        <v>39</v>
      </c>
      <c r="N2945" t="s">
        <v>16</v>
      </c>
      <c r="O2945">
        <v>7783</v>
      </c>
      <c r="P2945" t="s">
        <v>23</v>
      </c>
      <c r="Q2945">
        <v>740</v>
      </c>
      <c r="R2945" s="16">
        <f>delivered_orders_table[[#This Row],[price]]*delivered_orders_table[[#This Row],[quantity]]</f>
        <v>7783</v>
      </c>
      <c r="V2945">
        <v>13918</v>
      </c>
    </row>
    <row r="2946" spans="1:22" hidden="1" x14ac:dyDescent="0.3">
      <c r="A2946">
        <v>18004482</v>
      </c>
      <c r="B2946">
        <v>207473</v>
      </c>
      <c r="C2946">
        <v>895781</v>
      </c>
      <c r="D2946">
        <v>18182</v>
      </c>
      <c r="E2946">
        <v>7043</v>
      </c>
      <c r="F2946">
        <v>3</v>
      </c>
      <c r="G2946">
        <v>10909.2</v>
      </c>
      <c r="H2946">
        <v>20</v>
      </c>
      <c r="I2946" s="15">
        <v>45411</v>
      </c>
      <c r="J2946" s="11">
        <v>45411</v>
      </c>
      <c r="K2946">
        <v>4</v>
      </c>
      <c r="L2946" t="s">
        <v>287</v>
      </c>
      <c r="M2946" t="s">
        <v>39</v>
      </c>
      <c r="N2946" t="s">
        <v>17</v>
      </c>
      <c r="O2946">
        <v>43636.800000000003</v>
      </c>
      <c r="P2946" t="s">
        <v>23</v>
      </c>
      <c r="Q2946">
        <v>22507.8</v>
      </c>
      <c r="R2946" s="16">
        <f>delivered_orders_table[[#This Row],[price]]*delivered_orders_table[[#This Row],[quantity]]</f>
        <v>54546</v>
      </c>
      <c r="V2946">
        <v>74392</v>
      </c>
    </row>
    <row r="2947" spans="1:22" hidden="1" x14ac:dyDescent="0.3">
      <c r="A2947">
        <v>20993268</v>
      </c>
      <c r="B2947">
        <v>207473</v>
      </c>
      <c r="C2947">
        <v>912597</v>
      </c>
      <c r="D2947">
        <v>2241</v>
      </c>
      <c r="E2947">
        <v>7043</v>
      </c>
      <c r="F2947">
        <v>1</v>
      </c>
      <c r="G2947">
        <v>0</v>
      </c>
      <c r="H2947">
        <v>0</v>
      </c>
      <c r="I2947" s="15">
        <v>45417</v>
      </c>
      <c r="J2947" s="11">
        <v>45417</v>
      </c>
      <c r="K2947">
        <v>1</v>
      </c>
      <c r="L2947" t="s">
        <v>474</v>
      </c>
      <c r="M2947" t="s">
        <v>39</v>
      </c>
      <c r="N2947" t="s">
        <v>18</v>
      </c>
      <c r="O2947">
        <v>2241</v>
      </c>
      <c r="P2947" t="s">
        <v>23</v>
      </c>
      <c r="Q2947">
        <v>-4802</v>
      </c>
      <c r="R2947" s="16">
        <f>delivered_orders_table[[#This Row],[price]]*delivered_orders_table[[#This Row],[quantity]]</f>
        <v>2241</v>
      </c>
      <c r="V2947">
        <v>58359</v>
      </c>
    </row>
    <row r="2948" spans="1:22" hidden="1" x14ac:dyDescent="0.3">
      <c r="A2948">
        <v>91883846</v>
      </c>
      <c r="B2948">
        <v>809570</v>
      </c>
      <c r="C2948">
        <v>701554</v>
      </c>
      <c r="D2948">
        <v>6252</v>
      </c>
      <c r="E2948">
        <v>10780</v>
      </c>
      <c r="F2948">
        <v>1</v>
      </c>
      <c r="G2948">
        <v>625.20000000000005</v>
      </c>
      <c r="H2948">
        <v>10</v>
      </c>
      <c r="I2948" s="15">
        <v>45418</v>
      </c>
      <c r="J2948" s="11">
        <v>45418</v>
      </c>
      <c r="K2948">
        <v>1</v>
      </c>
      <c r="L2948" t="s">
        <v>377</v>
      </c>
      <c r="M2948" t="s">
        <v>39</v>
      </c>
      <c r="N2948" t="s">
        <v>18</v>
      </c>
      <c r="O2948">
        <v>5626.8</v>
      </c>
      <c r="P2948" t="s">
        <v>23</v>
      </c>
      <c r="Q2948">
        <v>-5153.2</v>
      </c>
      <c r="R2948" s="16">
        <f>delivered_orders_table[[#This Row],[price]]*delivered_orders_table[[#This Row],[quantity]]</f>
        <v>6252</v>
      </c>
      <c r="V2948">
        <v>27075</v>
      </c>
    </row>
    <row r="2949" spans="1:22" hidden="1" x14ac:dyDescent="0.3">
      <c r="A2949">
        <v>25558733</v>
      </c>
      <c r="B2949">
        <v>809570</v>
      </c>
      <c r="C2949">
        <v>900722</v>
      </c>
      <c r="D2949">
        <v>11594</v>
      </c>
      <c r="E2949">
        <v>10780</v>
      </c>
      <c r="F2949">
        <v>1</v>
      </c>
      <c r="G2949">
        <v>0</v>
      </c>
      <c r="H2949">
        <v>0</v>
      </c>
      <c r="I2949" s="15">
        <v>45416</v>
      </c>
      <c r="J2949" s="11">
        <v>45416</v>
      </c>
      <c r="K2949">
        <v>3</v>
      </c>
      <c r="L2949" t="s">
        <v>377</v>
      </c>
      <c r="M2949" t="s">
        <v>39</v>
      </c>
      <c r="N2949" t="s">
        <v>15</v>
      </c>
      <c r="O2949">
        <v>11594</v>
      </c>
      <c r="P2949" t="s">
        <v>23</v>
      </c>
      <c r="Q2949">
        <v>814</v>
      </c>
      <c r="R2949" s="16">
        <f>delivered_orders_table[[#This Row],[price]]*delivered_orders_table[[#This Row],[quantity]]</f>
        <v>11594</v>
      </c>
      <c r="V2949">
        <v>7747</v>
      </c>
    </row>
    <row r="2950" spans="1:22" hidden="1" x14ac:dyDescent="0.3">
      <c r="A2950">
        <v>88990506</v>
      </c>
      <c r="B2950">
        <v>809570</v>
      </c>
      <c r="C2950">
        <v>300195</v>
      </c>
      <c r="D2950">
        <v>14726</v>
      </c>
      <c r="E2950">
        <v>10780</v>
      </c>
      <c r="F2950">
        <v>1</v>
      </c>
      <c r="G2950">
        <v>736.3</v>
      </c>
      <c r="H2950">
        <v>5</v>
      </c>
      <c r="I2950" s="15">
        <v>45411</v>
      </c>
      <c r="J2950" s="11">
        <v>45411</v>
      </c>
      <c r="K2950">
        <v>3</v>
      </c>
      <c r="L2950" t="s">
        <v>328</v>
      </c>
      <c r="M2950" t="s">
        <v>39</v>
      </c>
      <c r="N2950" t="s">
        <v>17</v>
      </c>
      <c r="O2950">
        <v>13989.7</v>
      </c>
      <c r="P2950" t="s">
        <v>22</v>
      </c>
      <c r="Q2950">
        <v>3209.7</v>
      </c>
      <c r="R2950" s="16">
        <f>delivered_orders_table[[#This Row],[price]]*delivered_orders_table[[#This Row],[quantity]]</f>
        <v>14726</v>
      </c>
      <c r="V2950">
        <v>19209</v>
      </c>
    </row>
    <row r="2951" spans="1:22" x14ac:dyDescent="0.3">
      <c r="A2951">
        <v>98610233</v>
      </c>
      <c r="B2951">
        <v>876646</v>
      </c>
      <c r="C2951">
        <v>979015</v>
      </c>
      <c r="D2951">
        <v>10192</v>
      </c>
      <c r="E2951">
        <v>14603</v>
      </c>
      <c r="F2951">
        <v>1</v>
      </c>
      <c r="G2951">
        <v>509.6</v>
      </c>
      <c r="H2951">
        <v>5</v>
      </c>
      <c r="I2951" s="15">
        <v>45427</v>
      </c>
      <c r="J2951" s="11">
        <v>45427</v>
      </c>
      <c r="K2951">
        <v>6</v>
      </c>
      <c r="L2951" t="s">
        <v>236</v>
      </c>
      <c r="M2951" t="s">
        <v>39</v>
      </c>
      <c r="N2951" t="s">
        <v>15</v>
      </c>
      <c r="O2951">
        <v>9682.4</v>
      </c>
      <c r="P2951" t="s">
        <v>20</v>
      </c>
      <c r="Q2951">
        <v>-4920.6000000000004</v>
      </c>
      <c r="R2951" s="16">
        <f>delivered_orders_table[[#This Row],[price]]*delivered_orders_table[[#This Row],[quantity]]</f>
        <v>10192</v>
      </c>
      <c r="V2951">
        <v>4489</v>
      </c>
    </row>
    <row r="2952" spans="1:22" x14ac:dyDescent="0.3">
      <c r="A2952">
        <v>74985553</v>
      </c>
      <c r="B2952">
        <v>876646</v>
      </c>
      <c r="C2952">
        <v>635352</v>
      </c>
      <c r="D2952">
        <v>15915</v>
      </c>
      <c r="E2952">
        <v>14603</v>
      </c>
      <c r="F2952">
        <v>3</v>
      </c>
      <c r="G2952">
        <v>0</v>
      </c>
      <c r="H2952">
        <v>0</v>
      </c>
      <c r="I2952" s="15">
        <v>45425</v>
      </c>
      <c r="J2952" s="11">
        <v>45425</v>
      </c>
      <c r="K2952">
        <v>1</v>
      </c>
      <c r="L2952" t="s">
        <v>235</v>
      </c>
      <c r="M2952" t="s">
        <v>39</v>
      </c>
      <c r="N2952" t="s">
        <v>15</v>
      </c>
      <c r="O2952">
        <v>47745</v>
      </c>
      <c r="P2952" t="s">
        <v>22</v>
      </c>
      <c r="Q2952">
        <v>3936</v>
      </c>
      <c r="R2952" s="16">
        <f>delivered_orders_table[[#This Row],[price]]*delivered_orders_table[[#This Row],[quantity]]</f>
        <v>47745</v>
      </c>
      <c r="V2952">
        <v>6254</v>
      </c>
    </row>
    <row r="2953" spans="1:22" x14ac:dyDescent="0.3">
      <c r="A2953">
        <v>43999198</v>
      </c>
      <c r="B2953">
        <v>876646</v>
      </c>
      <c r="C2953">
        <v>402338</v>
      </c>
      <c r="D2953">
        <v>18474</v>
      </c>
      <c r="E2953">
        <v>14603</v>
      </c>
      <c r="F2953">
        <v>1</v>
      </c>
      <c r="G2953">
        <v>923.7</v>
      </c>
      <c r="H2953">
        <v>5</v>
      </c>
      <c r="I2953" s="15">
        <v>45408</v>
      </c>
      <c r="J2953" s="11">
        <v>45408</v>
      </c>
      <c r="K2953">
        <v>6</v>
      </c>
      <c r="L2953" t="s">
        <v>328</v>
      </c>
      <c r="M2953" t="s">
        <v>39</v>
      </c>
      <c r="N2953" t="s">
        <v>15</v>
      </c>
      <c r="O2953">
        <v>17550.3</v>
      </c>
      <c r="P2953" t="s">
        <v>23</v>
      </c>
      <c r="Q2953">
        <v>2947.3</v>
      </c>
      <c r="R2953" s="16">
        <f>delivered_orders_table[[#This Row],[price]]*delivered_orders_table[[#This Row],[quantity]]</f>
        <v>18474</v>
      </c>
      <c r="V2953">
        <v>46167</v>
      </c>
    </row>
    <row r="2954" spans="1:22" x14ac:dyDescent="0.3">
      <c r="A2954">
        <v>75491202</v>
      </c>
      <c r="B2954">
        <v>876646</v>
      </c>
      <c r="C2954">
        <v>699687</v>
      </c>
      <c r="D2954">
        <v>4755</v>
      </c>
      <c r="E2954">
        <v>14603</v>
      </c>
      <c r="F2954">
        <v>1</v>
      </c>
      <c r="G2954">
        <v>0</v>
      </c>
      <c r="H2954">
        <v>0</v>
      </c>
      <c r="I2954" s="15">
        <v>45411</v>
      </c>
      <c r="J2954" s="11">
        <v>45411</v>
      </c>
      <c r="K2954">
        <v>4</v>
      </c>
      <c r="L2954" t="s">
        <v>287</v>
      </c>
      <c r="M2954" t="s">
        <v>39</v>
      </c>
      <c r="N2954" t="s">
        <v>15</v>
      </c>
      <c r="O2954">
        <v>4755</v>
      </c>
      <c r="P2954" t="s">
        <v>20</v>
      </c>
      <c r="Q2954">
        <v>-9848</v>
      </c>
      <c r="R2954" s="16">
        <f>delivered_orders_table[[#This Row],[price]]*delivered_orders_table[[#This Row],[quantity]]</f>
        <v>4755</v>
      </c>
      <c r="V2954">
        <v>10940</v>
      </c>
    </row>
    <row r="2955" spans="1:22" x14ac:dyDescent="0.3">
      <c r="A2955">
        <v>81979055</v>
      </c>
      <c r="B2955">
        <v>876646</v>
      </c>
      <c r="C2955">
        <v>565227</v>
      </c>
      <c r="D2955">
        <v>11664</v>
      </c>
      <c r="E2955">
        <v>14603</v>
      </c>
      <c r="F2955">
        <v>1</v>
      </c>
      <c r="G2955">
        <v>2332.8000000000002</v>
      </c>
      <c r="H2955">
        <v>20</v>
      </c>
      <c r="I2955" s="15">
        <v>45425</v>
      </c>
      <c r="J2955" s="11">
        <v>45425</v>
      </c>
      <c r="K2955">
        <v>4</v>
      </c>
      <c r="L2955" t="s">
        <v>104</v>
      </c>
      <c r="M2955" t="s">
        <v>39</v>
      </c>
      <c r="N2955" t="s">
        <v>15</v>
      </c>
      <c r="O2955">
        <v>9331.2000000000007</v>
      </c>
      <c r="P2955" t="s">
        <v>23</v>
      </c>
      <c r="Q2955">
        <v>-5271.8</v>
      </c>
      <c r="R2955" s="16">
        <f>delivered_orders_table[[#This Row],[price]]*delivered_orders_table[[#This Row],[quantity]]</f>
        <v>11664</v>
      </c>
      <c r="V2955">
        <v>5340</v>
      </c>
    </row>
    <row r="2956" spans="1:22" hidden="1" x14ac:dyDescent="0.3">
      <c r="A2956">
        <v>98487646</v>
      </c>
      <c r="B2956">
        <v>671858</v>
      </c>
      <c r="C2956">
        <v>715318</v>
      </c>
      <c r="D2956">
        <v>18941</v>
      </c>
      <c r="E2956">
        <v>5308</v>
      </c>
      <c r="F2956">
        <v>1</v>
      </c>
      <c r="G2956">
        <v>0</v>
      </c>
      <c r="H2956">
        <v>0</v>
      </c>
      <c r="I2956" s="15">
        <v>45414</v>
      </c>
      <c r="J2956" s="11">
        <v>45414</v>
      </c>
      <c r="K2956">
        <v>6</v>
      </c>
      <c r="L2956" t="s">
        <v>453</v>
      </c>
      <c r="M2956" t="s">
        <v>39</v>
      </c>
      <c r="N2956" t="s">
        <v>15</v>
      </c>
      <c r="O2956">
        <v>18941</v>
      </c>
      <c r="P2956" t="s">
        <v>22</v>
      </c>
      <c r="Q2956">
        <v>13633</v>
      </c>
      <c r="R2956" s="16">
        <f>delivered_orders_table[[#This Row],[price]]*delivered_orders_table[[#This Row],[quantity]]</f>
        <v>18941</v>
      </c>
      <c r="V2956">
        <v>6287</v>
      </c>
    </row>
    <row r="2957" spans="1:22" hidden="1" x14ac:dyDescent="0.3">
      <c r="A2957">
        <v>96688655</v>
      </c>
      <c r="B2957">
        <v>671858</v>
      </c>
      <c r="C2957">
        <v>479190</v>
      </c>
      <c r="D2957">
        <v>15277</v>
      </c>
      <c r="E2957">
        <v>5308</v>
      </c>
      <c r="F2957">
        <v>1</v>
      </c>
      <c r="G2957">
        <v>0</v>
      </c>
      <c r="H2957">
        <v>0</v>
      </c>
      <c r="I2957" s="15">
        <v>45409</v>
      </c>
      <c r="J2957" s="11">
        <v>45409</v>
      </c>
      <c r="K2957">
        <v>5</v>
      </c>
      <c r="L2957" t="s">
        <v>328</v>
      </c>
      <c r="M2957" t="s">
        <v>39</v>
      </c>
      <c r="N2957" t="s">
        <v>16</v>
      </c>
      <c r="O2957">
        <v>15277</v>
      </c>
      <c r="P2957" t="s">
        <v>20</v>
      </c>
      <c r="Q2957">
        <v>9969</v>
      </c>
      <c r="R2957" s="16">
        <f>delivered_orders_table[[#This Row],[price]]*delivered_orders_table[[#This Row],[quantity]]</f>
        <v>15277</v>
      </c>
      <c r="V2957">
        <v>11560</v>
      </c>
    </row>
    <row r="2958" spans="1:22" hidden="1" x14ac:dyDescent="0.3">
      <c r="A2958">
        <v>29990477</v>
      </c>
      <c r="B2958">
        <v>671858</v>
      </c>
      <c r="C2958">
        <v>666453</v>
      </c>
      <c r="D2958">
        <v>10531</v>
      </c>
      <c r="E2958">
        <v>5308</v>
      </c>
      <c r="F2958">
        <v>1</v>
      </c>
      <c r="G2958">
        <v>0</v>
      </c>
      <c r="H2958">
        <v>0</v>
      </c>
      <c r="I2958" s="15">
        <v>45427</v>
      </c>
      <c r="J2958" s="11">
        <v>45427</v>
      </c>
      <c r="K2958">
        <v>2</v>
      </c>
      <c r="L2958" t="s">
        <v>104</v>
      </c>
      <c r="M2958" t="s">
        <v>39</v>
      </c>
      <c r="N2958" t="s">
        <v>15</v>
      </c>
      <c r="O2958">
        <v>10531</v>
      </c>
      <c r="P2958" t="s">
        <v>20</v>
      </c>
      <c r="Q2958">
        <v>5223</v>
      </c>
      <c r="R2958" s="16">
        <f>delivered_orders_table[[#This Row],[price]]*delivered_orders_table[[#This Row],[quantity]]</f>
        <v>10531</v>
      </c>
      <c r="V2958">
        <v>1551</v>
      </c>
    </row>
    <row r="2959" spans="1:22" hidden="1" x14ac:dyDescent="0.3">
      <c r="A2959">
        <v>16080513</v>
      </c>
      <c r="B2959">
        <v>671858</v>
      </c>
      <c r="C2959">
        <v>723238</v>
      </c>
      <c r="D2959">
        <v>11818</v>
      </c>
      <c r="E2959">
        <v>5308</v>
      </c>
      <c r="F2959">
        <v>2</v>
      </c>
      <c r="G2959">
        <v>0</v>
      </c>
      <c r="H2959">
        <v>0</v>
      </c>
      <c r="I2959" s="15">
        <v>45422</v>
      </c>
      <c r="J2959" s="11">
        <v>45422</v>
      </c>
      <c r="K2959">
        <v>2</v>
      </c>
      <c r="L2959" t="s">
        <v>503</v>
      </c>
      <c r="M2959" t="s">
        <v>39</v>
      </c>
      <c r="N2959" t="s">
        <v>16</v>
      </c>
      <c r="O2959">
        <v>23636</v>
      </c>
      <c r="P2959" t="s">
        <v>22</v>
      </c>
      <c r="Q2959">
        <v>13020</v>
      </c>
      <c r="R2959" s="16">
        <f>delivered_orders_table[[#This Row],[price]]*delivered_orders_table[[#This Row],[quantity]]</f>
        <v>23636</v>
      </c>
      <c r="V2959">
        <v>52932</v>
      </c>
    </row>
    <row r="2960" spans="1:22" hidden="1" x14ac:dyDescent="0.3">
      <c r="A2960">
        <v>67611469</v>
      </c>
      <c r="B2960">
        <v>671858</v>
      </c>
      <c r="C2960">
        <v>798388</v>
      </c>
      <c r="D2960">
        <v>3332</v>
      </c>
      <c r="E2960">
        <v>5308</v>
      </c>
      <c r="F2960">
        <v>4</v>
      </c>
      <c r="G2960">
        <v>1332.8</v>
      </c>
      <c r="H2960">
        <v>10</v>
      </c>
      <c r="I2960" s="15">
        <v>45421</v>
      </c>
      <c r="J2960" s="11">
        <v>45421</v>
      </c>
      <c r="K2960">
        <v>6</v>
      </c>
      <c r="L2960" t="s">
        <v>237</v>
      </c>
      <c r="M2960" t="s">
        <v>39</v>
      </c>
      <c r="N2960" t="s">
        <v>16</v>
      </c>
      <c r="O2960">
        <v>11995.2</v>
      </c>
      <c r="P2960" t="s">
        <v>21</v>
      </c>
      <c r="Q2960">
        <v>-9236.7999999999993</v>
      </c>
      <c r="R2960" s="16">
        <f>delivered_orders_table[[#This Row],[price]]*delivered_orders_table[[#This Row],[quantity]]</f>
        <v>13328</v>
      </c>
      <c r="V2960">
        <v>19036</v>
      </c>
    </row>
    <row r="2961" spans="1:22" hidden="1" x14ac:dyDescent="0.3">
      <c r="A2961">
        <v>59731689</v>
      </c>
      <c r="B2961">
        <v>671858</v>
      </c>
      <c r="C2961">
        <v>424875</v>
      </c>
      <c r="D2961">
        <v>1317</v>
      </c>
      <c r="E2961">
        <v>5308</v>
      </c>
      <c r="F2961">
        <v>1</v>
      </c>
      <c r="G2961">
        <v>65.849999999999994</v>
      </c>
      <c r="H2961">
        <v>5</v>
      </c>
      <c r="I2961" s="15">
        <v>45421</v>
      </c>
      <c r="J2961" s="11">
        <v>45421</v>
      </c>
      <c r="K2961">
        <v>3</v>
      </c>
      <c r="L2961" t="s">
        <v>503</v>
      </c>
      <c r="M2961" t="s">
        <v>39</v>
      </c>
      <c r="N2961" t="s">
        <v>15</v>
      </c>
      <c r="O2961">
        <v>1251.1500000000001</v>
      </c>
      <c r="P2961" t="s">
        <v>21</v>
      </c>
      <c r="Q2961">
        <v>-4056.85</v>
      </c>
      <c r="R2961" s="16">
        <f>delivered_orders_table[[#This Row],[price]]*delivered_orders_table[[#This Row],[quantity]]</f>
        <v>1317</v>
      </c>
      <c r="V2961">
        <v>19385</v>
      </c>
    </row>
    <row r="2962" spans="1:22" hidden="1" x14ac:dyDescent="0.3">
      <c r="A2962">
        <v>92631441</v>
      </c>
      <c r="B2962">
        <v>671858</v>
      </c>
      <c r="C2962">
        <v>465617</v>
      </c>
      <c r="D2962">
        <v>16622</v>
      </c>
      <c r="E2962">
        <v>5308</v>
      </c>
      <c r="F2962">
        <v>1</v>
      </c>
      <c r="G2962">
        <v>831.1</v>
      </c>
      <c r="H2962">
        <v>5</v>
      </c>
      <c r="I2962" s="15">
        <v>45423</v>
      </c>
      <c r="J2962" s="11">
        <v>45423</v>
      </c>
      <c r="K2962">
        <v>5</v>
      </c>
      <c r="L2962" t="s">
        <v>238</v>
      </c>
      <c r="M2962" t="s">
        <v>39</v>
      </c>
      <c r="N2962" t="s">
        <v>16</v>
      </c>
      <c r="O2962">
        <v>15790.9</v>
      </c>
      <c r="P2962" t="s">
        <v>21</v>
      </c>
      <c r="Q2962">
        <v>10482.9</v>
      </c>
      <c r="R2962" s="16">
        <f>delivered_orders_table[[#This Row],[price]]*delivered_orders_table[[#This Row],[quantity]]</f>
        <v>16622</v>
      </c>
      <c r="V2962">
        <v>659</v>
      </c>
    </row>
    <row r="2963" spans="1:22" hidden="1" x14ac:dyDescent="0.3">
      <c r="A2963">
        <v>55728776</v>
      </c>
      <c r="B2963">
        <v>671858</v>
      </c>
      <c r="C2963">
        <v>675497</v>
      </c>
      <c r="D2963">
        <v>18120</v>
      </c>
      <c r="E2963">
        <v>5308</v>
      </c>
      <c r="F2963">
        <v>1</v>
      </c>
      <c r="G2963">
        <v>0</v>
      </c>
      <c r="H2963">
        <v>0</v>
      </c>
      <c r="I2963" s="15">
        <v>45419</v>
      </c>
      <c r="J2963" s="11">
        <v>45419</v>
      </c>
      <c r="K2963">
        <v>5</v>
      </c>
      <c r="L2963" t="s">
        <v>503</v>
      </c>
      <c r="M2963" t="s">
        <v>39</v>
      </c>
      <c r="N2963" t="s">
        <v>17</v>
      </c>
      <c r="O2963">
        <v>18120</v>
      </c>
      <c r="P2963" t="s">
        <v>21</v>
      </c>
      <c r="Q2963">
        <v>12812</v>
      </c>
      <c r="R2963" s="16">
        <f>delivered_orders_table[[#This Row],[price]]*delivered_orders_table[[#This Row],[quantity]]</f>
        <v>18120</v>
      </c>
      <c r="V2963">
        <v>41265</v>
      </c>
    </row>
    <row r="2964" spans="1:22" hidden="1" x14ac:dyDescent="0.3">
      <c r="A2964">
        <v>81259135</v>
      </c>
      <c r="B2964">
        <v>671858</v>
      </c>
      <c r="C2964">
        <v>493880</v>
      </c>
      <c r="D2964">
        <v>9312</v>
      </c>
      <c r="E2964">
        <v>5308</v>
      </c>
      <c r="F2964">
        <v>1</v>
      </c>
      <c r="G2964">
        <v>0</v>
      </c>
      <c r="H2964">
        <v>0</v>
      </c>
      <c r="I2964" s="15">
        <v>45422</v>
      </c>
      <c r="J2964" s="11">
        <v>45422</v>
      </c>
      <c r="K2964">
        <v>5</v>
      </c>
      <c r="L2964" t="s">
        <v>237</v>
      </c>
      <c r="M2964" t="s">
        <v>39</v>
      </c>
      <c r="N2964" t="s">
        <v>15</v>
      </c>
      <c r="O2964">
        <v>9312</v>
      </c>
      <c r="P2964" t="s">
        <v>23</v>
      </c>
      <c r="Q2964">
        <v>4004</v>
      </c>
      <c r="R2964" s="16">
        <f>delivered_orders_table[[#This Row],[price]]*delivered_orders_table[[#This Row],[quantity]]</f>
        <v>9312</v>
      </c>
      <c r="V2964">
        <v>50100</v>
      </c>
    </row>
    <row r="2965" spans="1:22" hidden="1" x14ac:dyDescent="0.3">
      <c r="A2965">
        <v>91363974</v>
      </c>
      <c r="B2965">
        <v>671858</v>
      </c>
      <c r="C2965">
        <v>889880</v>
      </c>
      <c r="D2965">
        <v>7356</v>
      </c>
      <c r="E2965">
        <v>5308</v>
      </c>
      <c r="F2965">
        <v>2</v>
      </c>
      <c r="G2965">
        <v>735.6</v>
      </c>
      <c r="H2965">
        <v>5</v>
      </c>
      <c r="I2965" s="15">
        <v>45422</v>
      </c>
      <c r="J2965" s="11">
        <v>45422</v>
      </c>
      <c r="K2965">
        <v>5</v>
      </c>
      <c r="L2965" t="s">
        <v>237</v>
      </c>
      <c r="M2965" t="s">
        <v>39</v>
      </c>
      <c r="N2965" t="s">
        <v>15</v>
      </c>
      <c r="O2965">
        <v>13976.4</v>
      </c>
      <c r="P2965" t="s">
        <v>22</v>
      </c>
      <c r="Q2965">
        <v>3360.4</v>
      </c>
      <c r="R2965" s="16">
        <f>delivered_orders_table[[#This Row],[price]]*delivered_orders_table[[#This Row],[quantity]]</f>
        <v>14712</v>
      </c>
      <c r="V2965">
        <v>23428</v>
      </c>
    </row>
    <row r="2966" spans="1:22" hidden="1" x14ac:dyDescent="0.3">
      <c r="A2966">
        <v>71965637</v>
      </c>
      <c r="B2966">
        <v>191161</v>
      </c>
      <c r="C2966">
        <v>528709</v>
      </c>
      <c r="D2966">
        <v>7932</v>
      </c>
      <c r="E2966">
        <v>2243</v>
      </c>
      <c r="F2966">
        <v>2</v>
      </c>
      <c r="G2966">
        <v>793.2</v>
      </c>
      <c r="H2966">
        <v>5</v>
      </c>
      <c r="I2966" s="15">
        <v>45416</v>
      </c>
      <c r="J2966" s="11">
        <v>45416</v>
      </c>
      <c r="K2966">
        <v>7</v>
      </c>
      <c r="L2966" t="s">
        <v>378</v>
      </c>
      <c r="M2966" t="s">
        <v>39</v>
      </c>
      <c r="N2966" t="s">
        <v>15</v>
      </c>
      <c r="O2966">
        <v>15070.8</v>
      </c>
      <c r="P2966" t="s">
        <v>21</v>
      </c>
      <c r="Q2966">
        <v>10584.8</v>
      </c>
      <c r="R2966" s="16">
        <f>delivered_orders_table[[#This Row],[price]]*delivered_orders_table[[#This Row],[quantity]]</f>
        <v>15864</v>
      </c>
      <c r="V2966">
        <v>11382</v>
      </c>
    </row>
    <row r="2967" spans="1:22" hidden="1" x14ac:dyDescent="0.3">
      <c r="A2967">
        <v>90246882</v>
      </c>
      <c r="B2967">
        <v>719176</v>
      </c>
      <c r="C2967">
        <v>912597</v>
      </c>
      <c r="D2967">
        <v>955</v>
      </c>
      <c r="E2967">
        <v>819</v>
      </c>
      <c r="F2967">
        <v>1</v>
      </c>
      <c r="G2967">
        <v>0</v>
      </c>
      <c r="H2967">
        <v>0</v>
      </c>
      <c r="I2967" s="15">
        <v>45419</v>
      </c>
      <c r="J2967" s="11">
        <v>45419</v>
      </c>
      <c r="K2967">
        <v>5</v>
      </c>
      <c r="L2967" t="s">
        <v>503</v>
      </c>
      <c r="M2967" t="s">
        <v>39</v>
      </c>
      <c r="N2967" t="s">
        <v>15</v>
      </c>
      <c r="O2967">
        <v>955</v>
      </c>
      <c r="P2967" t="s">
        <v>20</v>
      </c>
      <c r="Q2967">
        <v>136</v>
      </c>
      <c r="R2967" s="16">
        <f>delivered_orders_table[[#This Row],[price]]*delivered_orders_table[[#This Row],[quantity]]</f>
        <v>955</v>
      </c>
      <c r="V2967">
        <v>30136</v>
      </c>
    </row>
    <row r="2968" spans="1:22" hidden="1" x14ac:dyDescent="0.3">
      <c r="A2968">
        <v>37542226</v>
      </c>
      <c r="B2968">
        <v>719176</v>
      </c>
      <c r="C2968">
        <v>341003</v>
      </c>
      <c r="D2968">
        <v>18142</v>
      </c>
      <c r="E2968">
        <v>819</v>
      </c>
      <c r="F2968">
        <v>2</v>
      </c>
      <c r="G2968">
        <v>1814.2</v>
      </c>
      <c r="H2968">
        <v>5</v>
      </c>
      <c r="I2968" s="15">
        <v>45411</v>
      </c>
      <c r="J2968" s="11">
        <v>45411</v>
      </c>
      <c r="K2968">
        <v>3</v>
      </c>
      <c r="L2968" t="s">
        <v>328</v>
      </c>
      <c r="M2968" t="s">
        <v>39</v>
      </c>
      <c r="N2968" t="s">
        <v>16</v>
      </c>
      <c r="O2968">
        <v>34469.800000000003</v>
      </c>
      <c r="P2968" t="s">
        <v>20</v>
      </c>
      <c r="Q2968">
        <v>32831.800000000003</v>
      </c>
      <c r="R2968" s="16">
        <f>delivered_orders_table[[#This Row],[price]]*delivered_orders_table[[#This Row],[quantity]]</f>
        <v>36284</v>
      </c>
      <c r="V2968">
        <v>38324</v>
      </c>
    </row>
    <row r="2969" spans="1:22" hidden="1" x14ac:dyDescent="0.3">
      <c r="A2969">
        <v>22246348</v>
      </c>
      <c r="B2969">
        <v>719176</v>
      </c>
      <c r="C2969">
        <v>495818</v>
      </c>
      <c r="D2969">
        <v>11633</v>
      </c>
      <c r="E2969">
        <v>819</v>
      </c>
      <c r="F2969">
        <v>1</v>
      </c>
      <c r="G2969">
        <v>0</v>
      </c>
      <c r="H2969">
        <v>0</v>
      </c>
      <c r="I2969" s="15">
        <v>45411</v>
      </c>
      <c r="J2969" s="11">
        <v>45411</v>
      </c>
      <c r="K2969">
        <v>6</v>
      </c>
      <c r="L2969" t="s">
        <v>91</v>
      </c>
      <c r="M2969" t="s">
        <v>39</v>
      </c>
      <c r="N2969" t="s">
        <v>15</v>
      </c>
      <c r="O2969">
        <v>11633</v>
      </c>
      <c r="P2969" t="s">
        <v>21</v>
      </c>
      <c r="Q2969">
        <v>10814</v>
      </c>
      <c r="R2969" s="16">
        <f>delivered_orders_table[[#This Row],[price]]*delivered_orders_table[[#This Row],[quantity]]</f>
        <v>11633</v>
      </c>
      <c r="V2969">
        <v>56652</v>
      </c>
    </row>
    <row r="2970" spans="1:22" hidden="1" x14ac:dyDescent="0.3">
      <c r="A2970">
        <v>88561612</v>
      </c>
      <c r="B2970">
        <v>719176</v>
      </c>
      <c r="C2970">
        <v>540998</v>
      </c>
      <c r="D2970">
        <v>2663</v>
      </c>
      <c r="E2970">
        <v>819</v>
      </c>
      <c r="F2970">
        <v>2</v>
      </c>
      <c r="G2970">
        <v>532.6</v>
      </c>
      <c r="H2970">
        <v>10</v>
      </c>
      <c r="I2970" s="15">
        <v>45417</v>
      </c>
      <c r="J2970" s="11">
        <v>45417</v>
      </c>
      <c r="K2970">
        <v>2</v>
      </c>
      <c r="L2970" t="s">
        <v>377</v>
      </c>
      <c r="M2970" t="s">
        <v>39</v>
      </c>
      <c r="N2970" t="s">
        <v>17</v>
      </c>
      <c r="O2970">
        <v>4793.3999999999996</v>
      </c>
      <c r="P2970" t="s">
        <v>20</v>
      </c>
      <c r="Q2970">
        <v>3155.4</v>
      </c>
      <c r="R2970" s="16">
        <f>delivered_orders_table[[#This Row],[price]]*delivered_orders_table[[#This Row],[quantity]]</f>
        <v>5326</v>
      </c>
      <c r="V2970">
        <v>30064</v>
      </c>
    </row>
    <row r="2971" spans="1:22" hidden="1" x14ac:dyDescent="0.3">
      <c r="A2971">
        <v>86320155</v>
      </c>
      <c r="B2971">
        <v>719176</v>
      </c>
      <c r="C2971">
        <v>805711</v>
      </c>
      <c r="D2971">
        <v>6451</v>
      </c>
      <c r="E2971">
        <v>819</v>
      </c>
      <c r="F2971">
        <v>2</v>
      </c>
      <c r="G2971">
        <v>0</v>
      </c>
      <c r="H2971">
        <v>0</v>
      </c>
      <c r="I2971" s="15">
        <v>45421</v>
      </c>
      <c r="J2971" s="11">
        <v>45421</v>
      </c>
      <c r="K2971">
        <v>2</v>
      </c>
      <c r="L2971" t="s">
        <v>378</v>
      </c>
      <c r="M2971" t="s">
        <v>39</v>
      </c>
      <c r="N2971" t="s">
        <v>15</v>
      </c>
      <c r="O2971">
        <v>12902</v>
      </c>
      <c r="P2971" t="s">
        <v>20</v>
      </c>
      <c r="Q2971">
        <v>11264</v>
      </c>
      <c r="R2971" s="16">
        <f>delivered_orders_table[[#This Row],[price]]*delivered_orders_table[[#This Row],[quantity]]</f>
        <v>12902</v>
      </c>
      <c r="V2971">
        <v>13990</v>
      </c>
    </row>
    <row r="2972" spans="1:22" hidden="1" x14ac:dyDescent="0.3">
      <c r="A2972">
        <v>67634397</v>
      </c>
      <c r="B2972">
        <v>872246</v>
      </c>
      <c r="C2972">
        <v>310639</v>
      </c>
      <c r="D2972">
        <v>16061</v>
      </c>
      <c r="E2972">
        <v>8679</v>
      </c>
      <c r="F2972">
        <v>2</v>
      </c>
      <c r="G2972">
        <v>1606.1</v>
      </c>
      <c r="H2972">
        <v>5</v>
      </c>
      <c r="I2972" s="15">
        <v>45411</v>
      </c>
      <c r="J2972" s="11">
        <v>45411</v>
      </c>
      <c r="K2972">
        <v>5</v>
      </c>
      <c r="L2972" t="s">
        <v>264</v>
      </c>
      <c r="M2972" t="s">
        <v>39</v>
      </c>
      <c r="N2972" t="s">
        <v>16</v>
      </c>
      <c r="O2972">
        <v>30515.9</v>
      </c>
      <c r="P2972" t="s">
        <v>24</v>
      </c>
      <c r="Q2972">
        <v>13157.9</v>
      </c>
      <c r="R2972" s="16">
        <f>delivered_orders_table[[#This Row],[price]]*delivered_orders_table[[#This Row],[quantity]]</f>
        <v>32122</v>
      </c>
      <c r="V2972">
        <v>31641</v>
      </c>
    </row>
    <row r="2973" spans="1:22" hidden="1" x14ac:dyDescent="0.3">
      <c r="A2973">
        <v>90124068</v>
      </c>
      <c r="B2973">
        <v>872246</v>
      </c>
      <c r="C2973">
        <v>397731</v>
      </c>
      <c r="D2973">
        <v>1305</v>
      </c>
      <c r="E2973">
        <v>8679</v>
      </c>
      <c r="F2973">
        <v>2</v>
      </c>
      <c r="G2973">
        <v>0</v>
      </c>
      <c r="H2973">
        <v>0</v>
      </c>
      <c r="I2973" s="15">
        <v>45414</v>
      </c>
      <c r="J2973" s="11">
        <v>45414</v>
      </c>
      <c r="K2973">
        <v>2</v>
      </c>
      <c r="L2973" t="s">
        <v>264</v>
      </c>
      <c r="M2973" t="s">
        <v>39</v>
      </c>
      <c r="N2973" t="s">
        <v>15</v>
      </c>
      <c r="O2973">
        <v>2610</v>
      </c>
      <c r="P2973" t="s">
        <v>22</v>
      </c>
      <c r="Q2973">
        <v>-14748</v>
      </c>
      <c r="R2973" s="16">
        <f>delivered_orders_table[[#This Row],[price]]*delivered_orders_table[[#This Row],[quantity]]</f>
        <v>2610</v>
      </c>
      <c r="V2973">
        <v>6650</v>
      </c>
    </row>
    <row r="2974" spans="1:22" hidden="1" x14ac:dyDescent="0.3">
      <c r="A2974">
        <v>62294176</v>
      </c>
      <c r="B2974">
        <v>872246</v>
      </c>
      <c r="C2974">
        <v>972918</v>
      </c>
      <c r="D2974">
        <v>640</v>
      </c>
      <c r="E2974">
        <v>8679</v>
      </c>
      <c r="F2974">
        <v>1</v>
      </c>
      <c r="G2974">
        <v>0</v>
      </c>
      <c r="H2974">
        <v>0</v>
      </c>
      <c r="I2974" s="15">
        <v>45423</v>
      </c>
      <c r="J2974" s="11">
        <v>45423</v>
      </c>
      <c r="K2974">
        <v>1</v>
      </c>
      <c r="L2974" t="s">
        <v>503</v>
      </c>
      <c r="M2974" t="s">
        <v>39</v>
      </c>
      <c r="N2974" t="s">
        <v>17</v>
      </c>
      <c r="O2974">
        <v>640</v>
      </c>
      <c r="P2974" t="s">
        <v>24</v>
      </c>
      <c r="Q2974">
        <v>-8039</v>
      </c>
      <c r="R2974" s="16">
        <f>delivered_orders_table[[#This Row],[price]]*delivered_orders_table[[#This Row],[quantity]]</f>
        <v>640</v>
      </c>
      <c r="V2974">
        <v>4660</v>
      </c>
    </row>
    <row r="2975" spans="1:22" hidden="1" x14ac:dyDescent="0.3">
      <c r="A2975">
        <v>51963706</v>
      </c>
      <c r="B2975">
        <v>809570</v>
      </c>
      <c r="C2975">
        <v>760957</v>
      </c>
      <c r="D2975">
        <v>9100</v>
      </c>
      <c r="E2975">
        <v>10780</v>
      </c>
      <c r="F2975">
        <v>1</v>
      </c>
      <c r="G2975">
        <v>455</v>
      </c>
      <c r="H2975">
        <v>5</v>
      </c>
      <c r="I2975" s="15">
        <v>45423</v>
      </c>
      <c r="J2975" s="11">
        <v>45423</v>
      </c>
      <c r="K2975">
        <v>3</v>
      </c>
      <c r="L2975" t="s">
        <v>235</v>
      </c>
      <c r="M2975" t="s">
        <v>39</v>
      </c>
      <c r="N2975" t="s">
        <v>15</v>
      </c>
      <c r="O2975">
        <v>8645</v>
      </c>
      <c r="P2975" t="s">
        <v>20</v>
      </c>
      <c r="Q2975">
        <v>-2135</v>
      </c>
      <c r="R2975" s="16">
        <f>delivered_orders_table[[#This Row],[price]]*delivered_orders_table[[#This Row],[quantity]]</f>
        <v>9100</v>
      </c>
      <c r="V2975">
        <v>7781</v>
      </c>
    </row>
    <row r="2976" spans="1:22" hidden="1" x14ac:dyDescent="0.3">
      <c r="A2976">
        <v>60012498</v>
      </c>
      <c r="B2976">
        <v>809570</v>
      </c>
      <c r="C2976">
        <v>295841</v>
      </c>
      <c r="D2976">
        <v>15317</v>
      </c>
      <c r="E2976">
        <v>10780</v>
      </c>
      <c r="F2976">
        <v>2</v>
      </c>
      <c r="G2976">
        <v>0</v>
      </c>
      <c r="H2976">
        <v>0</v>
      </c>
      <c r="I2976" s="15">
        <v>45412</v>
      </c>
      <c r="J2976" s="11">
        <v>45412</v>
      </c>
      <c r="K2976">
        <v>2</v>
      </c>
      <c r="L2976" t="s">
        <v>328</v>
      </c>
      <c r="M2976" t="s">
        <v>39</v>
      </c>
      <c r="N2976" t="s">
        <v>15</v>
      </c>
      <c r="O2976">
        <v>30634</v>
      </c>
      <c r="P2976" t="s">
        <v>20</v>
      </c>
      <c r="Q2976">
        <v>9074</v>
      </c>
      <c r="R2976" s="16">
        <f>delivered_orders_table[[#This Row],[price]]*delivered_orders_table[[#This Row],[quantity]]</f>
        <v>30634</v>
      </c>
      <c r="V2976">
        <v>6633</v>
      </c>
    </row>
    <row r="2977" spans="1:22" hidden="1" x14ac:dyDescent="0.3">
      <c r="A2977">
        <v>87568940</v>
      </c>
      <c r="B2977">
        <v>809570</v>
      </c>
      <c r="C2977">
        <v>620106</v>
      </c>
      <c r="D2977">
        <v>14980</v>
      </c>
      <c r="E2977">
        <v>10780</v>
      </c>
      <c r="F2977">
        <v>1</v>
      </c>
      <c r="G2977">
        <v>0</v>
      </c>
      <c r="H2977">
        <v>0</v>
      </c>
      <c r="I2977" s="15">
        <v>45410</v>
      </c>
      <c r="J2977" s="11">
        <v>45410</v>
      </c>
      <c r="K2977">
        <v>6</v>
      </c>
      <c r="L2977" t="s">
        <v>264</v>
      </c>
      <c r="M2977" t="s">
        <v>39</v>
      </c>
      <c r="N2977" t="s">
        <v>15</v>
      </c>
      <c r="O2977">
        <v>14980</v>
      </c>
      <c r="P2977" t="s">
        <v>22</v>
      </c>
      <c r="Q2977">
        <v>4200</v>
      </c>
      <c r="R2977" s="16">
        <f>delivered_orders_table[[#This Row],[price]]*delivered_orders_table[[#This Row],[quantity]]</f>
        <v>14980</v>
      </c>
      <c r="V2977">
        <v>30200</v>
      </c>
    </row>
    <row r="2978" spans="1:22" hidden="1" x14ac:dyDescent="0.3">
      <c r="A2978">
        <v>31390345</v>
      </c>
      <c r="B2978">
        <v>877572</v>
      </c>
      <c r="C2978">
        <v>579167</v>
      </c>
      <c r="D2978">
        <v>10893</v>
      </c>
      <c r="E2978">
        <v>5303</v>
      </c>
      <c r="F2978">
        <v>1</v>
      </c>
      <c r="G2978">
        <v>0</v>
      </c>
      <c r="H2978">
        <v>0</v>
      </c>
      <c r="I2978" s="15">
        <v>45415</v>
      </c>
      <c r="J2978" s="11">
        <v>45415</v>
      </c>
      <c r="K2978">
        <v>1</v>
      </c>
      <c r="L2978" t="s">
        <v>264</v>
      </c>
      <c r="M2978" t="s">
        <v>39</v>
      </c>
      <c r="N2978" t="s">
        <v>16</v>
      </c>
      <c r="O2978">
        <v>10893</v>
      </c>
      <c r="P2978" t="s">
        <v>22</v>
      </c>
      <c r="Q2978">
        <v>5590</v>
      </c>
      <c r="R2978" s="16">
        <f>delivered_orders_table[[#This Row],[price]]*delivered_orders_table[[#This Row],[quantity]]</f>
        <v>10893</v>
      </c>
      <c r="V2978">
        <v>1886</v>
      </c>
    </row>
    <row r="2979" spans="1:22" hidden="1" x14ac:dyDescent="0.3">
      <c r="A2979">
        <v>52662313</v>
      </c>
      <c r="B2979">
        <v>877572</v>
      </c>
      <c r="C2979">
        <v>475871</v>
      </c>
      <c r="D2979">
        <v>5876</v>
      </c>
      <c r="E2979">
        <v>5303</v>
      </c>
      <c r="F2979">
        <v>1</v>
      </c>
      <c r="G2979">
        <v>881.4</v>
      </c>
      <c r="H2979">
        <v>15</v>
      </c>
      <c r="I2979" s="15">
        <v>45407</v>
      </c>
      <c r="J2979" s="11">
        <v>45407</v>
      </c>
      <c r="K2979">
        <v>6</v>
      </c>
      <c r="L2979" t="s">
        <v>286</v>
      </c>
      <c r="M2979" t="s">
        <v>39</v>
      </c>
      <c r="N2979" t="s">
        <v>17</v>
      </c>
      <c r="O2979">
        <v>4994.6000000000004</v>
      </c>
      <c r="P2979" t="s">
        <v>24</v>
      </c>
      <c r="Q2979">
        <v>-308.39999999999998</v>
      </c>
      <c r="R2979" s="16">
        <f>delivered_orders_table[[#This Row],[price]]*delivered_orders_table[[#This Row],[quantity]]</f>
        <v>5876</v>
      </c>
      <c r="V2979">
        <v>18968</v>
      </c>
    </row>
    <row r="2980" spans="1:22" hidden="1" x14ac:dyDescent="0.3">
      <c r="A2980">
        <v>17543817</v>
      </c>
      <c r="B2980">
        <v>877572</v>
      </c>
      <c r="C2980">
        <v>501659</v>
      </c>
      <c r="D2980">
        <v>11406</v>
      </c>
      <c r="E2980">
        <v>5303</v>
      </c>
      <c r="F2980">
        <v>1</v>
      </c>
      <c r="G2980">
        <v>0</v>
      </c>
      <c r="H2980">
        <v>0</v>
      </c>
      <c r="I2980" s="15">
        <v>45421</v>
      </c>
      <c r="J2980" s="11">
        <v>45421</v>
      </c>
      <c r="K2980">
        <v>6</v>
      </c>
      <c r="L2980" t="s">
        <v>237</v>
      </c>
      <c r="M2980" t="s">
        <v>39</v>
      </c>
      <c r="N2980" t="s">
        <v>16</v>
      </c>
      <c r="O2980">
        <v>11406</v>
      </c>
      <c r="P2980" t="s">
        <v>20</v>
      </c>
      <c r="Q2980">
        <v>6103</v>
      </c>
      <c r="R2980" s="16">
        <f>delivered_orders_table[[#This Row],[price]]*delivered_orders_table[[#This Row],[quantity]]</f>
        <v>11406</v>
      </c>
      <c r="V2980">
        <v>10117</v>
      </c>
    </row>
    <row r="2981" spans="1:22" hidden="1" x14ac:dyDescent="0.3">
      <c r="A2981">
        <v>43922427</v>
      </c>
      <c r="B2981">
        <v>334053</v>
      </c>
      <c r="C2981">
        <v>282954</v>
      </c>
      <c r="D2981">
        <v>18120</v>
      </c>
      <c r="E2981">
        <v>6716</v>
      </c>
      <c r="F2981">
        <v>4</v>
      </c>
      <c r="G2981">
        <v>14496</v>
      </c>
      <c r="H2981">
        <v>20</v>
      </c>
      <c r="I2981" s="15">
        <v>45412</v>
      </c>
      <c r="J2981" s="11">
        <v>45412</v>
      </c>
      <c r="K2981">
        <v>5</v>
      </c>
      <c r="L2981" t="s">
        <v>91</v>
      </c>
      <c r="M2981" t="s">
        <v>39</v>
      </c>
      <c r="N2981" t="s">
        <v>15</v>
      </c>
      <c r="O2981">
        <v>57984</v>
      </c>
      <c r="P2981" t="s">
        <v>24</v>
      </c>
      <c r="Q2981">
        <v>31120</v>
      </c>
      <c r="R2981" s="16">
        <f>delivered_orders_table[[#This Row],[price]]*delivered_orders_table[[#This Row],[quantity]]</f>
        <v>72480</v>
      </c>
      <c r="V2981">
        <v>69664</v>
      </c>
    </row>
    <row r="2982" spans="1:22" hidden="1" x14ac:dyDescent="0.3">
      <c r="A2982">
        <v>77798790</v>
      </c>
      <c r="B2982">
        <v>334053</v>
      </c>
      <c r="C2982">
        <v>942846</v>
      </c>
      <c r="D2982">
        <v>14744</v>
      </c>
      <c r="E2982">
        <v>6716</v>
      </c>
      <c r="F2982">
        <v>2</v>
      </c>
      <c r="G2982">
        <v>5897.6</v>
      </c>
      <c r="H2982">
        <v>20</v>
      </c>
      <c r="I2982" s="15">
        <v>45413</v>
      </c>
      <c r="J2982" s="11">
        <v>45413</v>
      </c>
      <c r="K2982">
        <v>4</v>
      </c>
      <c r="L2982" t="s">
        <v>91</v>
      </c>
      <c r="M2982" t="s">
        <v>39</v>
      </c>
      <c r="N2982" t="s">
        <v>16</v>
      </c>
      <c r="O2982">
        <v>23590.400000000001</v>
      </c>
      <c r="P2982" t="s">
        <v>22</v>
      </c>
      <c r="Q2982">
        <v>10158.4</v>
      </c>
      <c r="R2982" s="16">
        <f>delivered_orders_table[[#This Row],[price]]*delivered_orders_table[[#This Row],[quantity]]</f>
        <v>29488</v>
      </c>
      <c r="V2982">
        <v>30944</v>
      </c>
    </row>
    <row r="2983" spans="1:22" hidden="1" x14ac:dyDescent="0.3">
      <c r="A2983">
        <v>46048781</v>
      </c>
      <c r="B2983">
        <v>334053</v>
      </c>
      <c r="C2983">
        <v>748102</v>
      </c>
      <c r="D2983">
        <v>14015</v>
      </c>
      <c r="E2983">
        <v>6716</v>
      </c>
      <c r="F2983">
        <v>2</v>
      </c>
      <c r="G2983">
        <v>0</v>
      </c>
      <c r="H2983">
        <v>0</v>
      </c>
      <c r="I2983" s="15">
        <v>45409</v>
      </c>
      <c r="J2983" s="11">
        <v>45409</v>
      </c>
      <c r="K2983">
        <v>5</v>
      </c>
      <c r="L2983" t="s">
        <v>328</v>
      </c>
      <c r="M2983" t="s">
        <v>39</v>
      </c>
      <c r="N2983" t="s">
        <v>152</v>
      </c>
      <c r="O2983">
        <v>28030</v>
      </c>
      <c r="P2983" t="s">
        <v>23</v>
      </c>
      <c r="Q2983">
        <v>14598</v>
      </c>
      <c r="R2983" s="16">
        <f>delivered_orders_table[[#This Row],[price]]*delivered_orders_table[[#This Row],[quantity]]</f>
        <v>28030</v>
      </c>
      <c r="V2983">
        <v>2930</v>
      </c>
    </row>
    <row r="2984" spans="1:22" hidden="1" x14ac:dyDescent="0.3">
      <c r="A2984">
        <v>55332729</v>
      </c>
      <c r="B2984">
        <v>334053</v>
      </c>
      <c r="C2984">
        <v>272222</v>
      </c>
      <c r="D2984">
        <v>17404</v>
      </c>
      <c r="E2984">
        <v>6716</v>
      </c>
      <c r="F2984">
        <v>1</v>
      </c>
      <c r="G2984">
        <v>0</v>
      </c>
      <c r="H2984">
        <v>0</v>
      </c>
      <c r="I2984" s="15">
        <v>45427</v>
      </c>
      <c r="J2984" s="11">
        <v>45427</v>
      </c>
      <c r="K2984">
        <v>7</v>
      </c>
      <c r="L2984" t="s">
        <v>551</v>
      </c>
      <c r="M2984" t="s">
        <v>39</v>
      </c>
      <c r="N2984" t="s">
        <v>16</v>
      </c>
      <c r="O2984">
        <v>17404</v>
      </c>
      <c r="P2984" t="s">
        <v>21</v>
      </c>
      <c r="Q2984">
        <v>10688</v>
      </c>
      <c r="R2984" s="16">
        <f>delivered_orders_table[[#This Row],[price]]*delivered_orders_table[[#This Row],[quantity]]</f>
        <v>17404</v>
      </c>
      <c r="V2984">
        <v>27738</v>
      </c>
    </row>
    <row r="2985" spans="1:22" hidden="1" x14ac:dyDescent="0.3">
      <c r="A2985">
        <v>50291467</v>
      </c>
      <c r="B2985">
        <v>388389</v>
      </c>
      <c r="C2985">
        <v>708205</v>
      </c>
      <c r="D2985">
        <v>11169</v>
      </c>
      <c r="E2985">
        <v>1807</v>
      </c>
      <c r="F2985">
        <v>1</v>
      </c>
      <c r="G2985">
        <v>0</v>
      </c>
      <c r="H2985">
        <v>0</v>
      </c>
      <c r="I2985" s="15">
        <v>45420</v>
      </c>
      <c r="J2985" s="11">
        <v>45420</v>
      </c>
      <c r="K2985">
        <v>7</v>
      </c>
      <c r="L2985" t="s">
        <v>237</v>
      </c>
      <c r="M2985" t="s">
        <v>39</v>
      </c>
      <c r="N2985" t="s">
        <v>15</v>
      </c>
      <c r="O2985">
        <v>11169</v>
      </c>
      <c r="P2985" t="s">
        <v>22</v>
      </c>
      <c r="Q2985">
        <v>9362</v>
      </c>
      <c r="R2985" s="16">
        <f>delivered_orders_table[[#This Row],[price]]*delivered_orders_table[[#This Row],[quantity]]</f>
        <v>11169</v>
      </c>
      <c r="V2985">
        <v>17242</v>
      </c>
    </row>
    <row r="2986" spans="1:22" hidden="1" x14ac:dyDescent="0.3">
      <c r="A2986">
        <v>16164431</v>
      </c>
      <c r="B2986">
        <v>388389</v>
      </c>
      <c r="C2986">
        <v>799166</v>
      </c>
      <c r="D2986">
        <v>11273</v>
      </c>
      <c r="E2986">
        <v>1807</v>
      </c>
      <c r="F2986">
        <v>1</v>
      </c>
      <c r="G2986">
        <v>0</v>
      </c>
      <c r="H2986">
        <v>0</v>
      </c>
      <c r="I2986" s="15">
        <v>45408</v>
      </c>
      <c r="J2986" s="11">
        <v>45408</v>
      </c>
      <c r="K2986">
        <v>6</v>
      </c>
      <c r="L2986" t="s">
        <v>328</v>
      </c>
      <c r="M2986" t="s">
        <v>39</v>
      </c>
      <c r="N2986" t="s">
        <v>16</v>
      </c>
      <c r="O2986">
        <v>11273</v>
      </c>
      <c r="P2986" t="s">
        <v>21</v>
      </c>
      <c r="Q2986">
        <v>9466</v>
      </c>
      <c r="R2986" s="16">
        <f>delivered_orders_table[[#This Row],[price]]*delivered_orders_table[[#This Row],[quantity]]</f>
        <v>11273</v>
      </c>
      <c r="V2986">
        <v>5955</v>
      </c>
    </row>
    <row r="2987" spans="1:22" hidden="1" x14ac:dyDescent="0.3">
      <c r="A2987">
        <v>82062301</v>
      </c>
      <c r="B2987">
        <v>388389</v>
      </c>
      <c r="C2987">
        <v>263648</v>
      </c>
      <c r="D2987">
        <v>17835</v>
      </c>
      <c r="E2987">
        <v>1807</v>
      </c>
      <c r="F2987">
        <v>3</v>
      </c>
      <c r="G2987">
        <v>0</v>
      </c>
      <c r="H2987">
        <v>0</v>
      </c>
      <c r="I2987" s="15">
        <v>45410</v>
      </c>
      <c r="J2987" s="11">
        <v>45410</v>
      </c>
      <c r="K2987">
        <v>6</v>
      </c>
      <c r="L2987" t="s">
        <v>264</v>
      </c>
      <c r="M2987" t="s">
        <v>39</v>
      </c>
      <c r="N2987" t="s">
        <v>15</v>
      </c>
      <c r="O2987">
        <v>53505</v>
      </c>
      <c r="P2987" t="s">
        <v>20</v>
      </c>
      <c r="Q2987">
        <v>48084</v>
      </c>
      <c r="R2987" s="16">
        <f>delivered_orders_table[[#This Row],[price]]*delivered_orders_table[[#This Row],[quantity]]</f>
        <v>53505</v>
      </c>
      <c r="V2987">
        <v>13609</v>
      </c>
    </row>
    <row r="2988" spans="1:22" hidden="1" x14ac:dyDescent="0.3">
      <c r="A2988">
        <v>49613096</v>
      </c>
      <c r="B2988">
        <v>356787</v>
      </c>
      <c r="C2988">
        <v>916289</v>
      </c>
      <c r="D2988">
        <v>18704</v>
      </c>
      <c r="E2988">
        <v>6320</v>
      </c>
      <c r="F2988">
        <v>2</v>
      </c>
      <c r="G2988">
        <v>3740.8</v>
      </c>
      <c r="H2988">
        <v>10</v>
      </c>
      <c r="I2988" s="15">
        <v>45413</v>
      </c>
      <c r="J2988" s="11">
        <v>45413</v>
      </c>
      <c r="K2988">
        <v>7</v>
      </c>
      <c r="L2988" t="s">
        <v>453</v>
      </c>
      <c r="M2988" t="s">
        <v>39</v>
      </c>
      <c r="N2988" t="s">
        <v>18</v>
      </c>
      <c r="O2988">
        <v>33667.199999999997</v>
      </c>
      <c r="P2988" t="s">
        <v>22</v>
      </c>
      <c r="Q2988">
        <v>21027.200000000001</v>
      </c>
      <c r="R2988" s="16">
        <f>delivered_orders_table[[#This Row],[price]]*delivered_orders_table[[#This Row],[quantity]]</f>
        <v>37408</v>
      </c>
      <c r="V2988">
        <v>7157</v>
      </c>
    </row>
    <row r="2989" spans="1:22" hidden="1" x14ac:dyDescent="0.3">
      <c r="A2989">
        <v>57505459</v>
      </c>
      <c r="B2989">
        <v>356787</v>
      </c>
      <c r="C2989">
        <v>784572</v>
      </c>
      <c r="D2989">
        <v>11392</v>
      </c>
      <c r="E2989">
        <v>6320</v>
      </c>
      <c r="F2989">
        <v>1</v>
      </c>
      <c r="G2989">
        <v>0</v>
      </c>
      <c r="H2989">
        <v>0</v>
      </c>
      <c r="I2989" s="15">
        <v>45426</v>
      </c>
      <c r="J2989" s="11">
        <v>45426</v>
      </c>
      <c r="K2989">
        <v>4</v>
      </c>
      <c r="L2989" t="s">
        <v>376</v>
      </c>
      <c r="M2989" t="s">
        <v>39</v>
      </c>
      <c r="N2989" t="s">
        <v>15</v>
      </c>
      <c r="O2989">
        <v>11392</v>
      </c>
      <c r="P2989" t="s">
        <v>24</v>
      </c>
      <c r="Q2989">
        <v>5072</v>
      </c>
      <c r="R2989" s="16">
        <f>delivered_orders_table[[#This Row],[price]]*delivered_orders_table[[#This Row],[quantity]]</f>
        <v>11392</v>
      </c>
      <c r="V2989">
        <v>10862</v>
      </c>
    </row>
    <row r="2990" spans="1:22" hidden="1" x14ac:dyDescent="0.3">
      <c r="A2990">
        <v>32396311</v>
      </c>
      <c r="B2990">
        <v>356787</v>
      </c>
      <c r="C2990">
        <v>718382</v>
      </c>
      <c r="D2990">
        <v>12227</v>
      </c>
      <c r="E2990">
        <v>6320</v>
      </c>
      <c r="F2990">
        <v>2</v>
      </c>
      <c r="G2990">
        <v>3668.1</v>
      </c>
      <c r="H2990">
        <v>15</v>
      </c>
      <c r="I2990" s="15">
        <v>45416</v>
      </c>
      <c r="J2990" s="11">
        <v>45416</v>
      </c>
      <c r="K2990">
        <v>5</v>
      </c>
      <c r="L2990" t="s">
        <v>483</v>
      </c>
      <c r="M2990" t="s">
        <v>39</v>
      </c>
      <c r="N2990" t="s">
        <v>16</v>
      </c>
      <c r="O2990">
        <v>20785.900000000001</v>
      </c>
      <c r="P2990" t="s">
        <v>20</v>
      </c>
      <c r="Q2990">
        <v>8145.9</v>
      </c>
      <c r="R2990" s="16">
        <f>delivered_orders_table[[#This Row],[price]]*delivered_orders_table[[#This Row],[quantity]]</f>
        <v>24454</v>
      </c>
      <c r="V2990">
        <v>43485</v>
      </c>
    </row>
    <row r="2991" spans="1:22" hidden="1" x14ac:dyDescent="0.3">
      <c r="A2991">
        <v>97976094</v>
      </c>
      <c r="B2991">
        <v>719176</v>
      </c>
      <c r="C2991">
        <v>704283</v>
      </c>
      <c r="D2991">
        <v>5452</v>
      </c>
      <c r="E2991">
        <v>819</v>
      </c>
      <c r="F2991">
        <v>1</v>
      </c>
      <c r="G2991">
        <v>817.8</v>
      </c>
      <c r="H2991">
        <v>15</v>
      </c>
      <c r="I2991" s="15">
        <v>45416</v>
      </c>
      <c r="J2991" s="11">
        <v>45416</v>
      </c>
      <c r="K2991">
        <v>5</v>
      </c>
      <c r="L2991" t="s">
        <v>483</v>
      </c>
      <c r="M2991" t="s">
        <v>39</v>
      </c>
      <c r="N2991" t="s">
        <v>16</v>
      </c>
      <c r="O2991">
        <v>4634.2</v>
      </c>
      <c r="P2991" t="s">
        <v>23</v>
      </c>
      <c r="Q2991">
        <v>3815.2</v>
      </c>
      <c r="R2991" s="16">
        <f>delivered_orders_table[[#This Row],[price]]*delivered_orders_table[[#This Row],[quantity]]</f>
        <v>5452</v>
      </c>
      <c r="V2991">
        <v>7389</v>
      </c>
    </row>
    <row r="2992" spans="1:22" hidden="1" x14ac:dyDescent="0.3">
      <c r="A2992">
        <v>78281335</v>
      </c>
      <c r="B2992">
        <v>719176</v>
      </c>
      <c r="C2992">
        <v>815332</v>
      </c>
      <c r="D2992">
        <v>11014</v>
      </c>
      <c r="E2992">
        <v>819</v>
      </c>
      <c r="F2992">
        <v>1</v>
      </c>
      <c r="G2992">
        <v>0</v>
      </c>
      <c r="H2992">
        <v>0</v>
      </c>
      <c r="I2992" s="15">
        <v>45421</v>
      </c>
      <c r="J2992" s="11">
        <v>45421</v>
      </c>
      <c r="K2992">
        <v>3</v>
      </c>
      <c r="L2992" t="s">
        <v>503</v>
      </c>
      <c r="M2992" t="s">
        <v>39</v>
      </c>
      <c r="N2992" t="s">
        <v>15</v>
      </c>
      <c r="O2992">
        <v>11014</v>
      </c>
      <c r="P2992" t="s">
        <v>21</v>
      </c>
      <c r="Q2992">
        <v>10195</v>
      </c>
      <c r="R2992" s="16">
        <f>delivered_orders_table[[#This Row],[price]]*delivered_orders_table[[#This Row],[quantity]]</f>
        <v>11014</v>
      </c>
      <c r="V2992">
        <v>19964</v>
      </c>
    </row>
    <row r="2993" spans="1:22" hidden="1" x14ac:dyDescent="0.3">
      <c r="A2993">
        <v>49000919</v>
      </c>
      <c r="B2993">
        <v>719176</v>
      </c>
      <c r="C2993">
        <v>700241</v>
      </c>
      <c r="D2993">
        <v>19078</v>
      </c>
      <c r="E2993">
        <v>819</v>
      </c>
      <c r="F2993">
        <v>2</v>
      </c>
      <c r="G2993">
        <v>5723.4</v>
      </c>
      <c r="H2993">
        <v>15</v>
      </c>
      <c r="I2993" s="15">
        <v>45408</v>
      </c>
      <c r="J2993" s="11">
        <v>45408</v>
      </c>
      <c r="K2993">
        <v>6</v>
      </c>
      <c r="L2993" t="s">
        <v>328</v>
      </c>
      <c r="M2993" t="s">
        <v>39</v>
      </c>
      <c r="N2993" t="s">
        <v>18</v>
      </c>
      <c r="O2993">
        <v>32432.6</v>
      </c>
      <c r="P2993" t="s">
        <v>22</v>
      </c>
      <c r="Q2993">
        <v>30794.6</v>
      </c>
      <c r="R2993" s="16">
        <f>delivered_orders_table[[#This Row],[price]]*delivered_orders_table[[#This Row],[quantity]]</f>
        <v>38156</v>
      </c>
      <c r="V2993">
        <v>3193</v>
      </c>
    </row>
    <row r="2994" spans="1:22" hidden="1" x14ac:dyDescent="0.3">
      <c r="A2994">
        <v>80215481</v>
      </c>
      <c r="B2994">
        <v>719176</v>
      </c>
      <c r="C2994">
        <v>681137</v>
      </c>
      <c r="D2994">
        <v>12319</v>
      </c>
      <c r="E2994">
        <v>819</v>
      </c>
      <c r="F2994">
        <v>1</v>
      </c>
      <c r="G2994">
        <v>0</v>
      </c>
      <c r="H2994">
        <v>0</v>
      </c>
      <c r="I2994" s="15">
        <v>45427</v>
      </c>
      <c r="J2994" s="11">
        <v>45427</v>
      </c>
      <c r="K2994">
        <v>7</v>
      </c>
      <c r="L2994" t="s">
        <v>551</v>
      </c>
      <c r="M2994" t="s">
        <v>39</v>
      </c>
      <c r="N2994" t="s">
        <v>17</v>
      </c>
      <c r="O2994">
        <v>12319</v>
      </c>
      <c r="P2994" t="s">
        <v>23</v>
      </c>
      <c r="Q2994">
        <v>11500</v>
      </c>
      <c r="R2994" s="16">
        <f>delivered_orders_table[[#This Row],[price]]*delivered_orders_table[[#This Row],[quantity]]</f>
        <v>12319</v>
      </c>
      <c r="V2994">
        <v>19784</v>
      </c>
    </row>
    <row r="2995" spans="1:22" hidden="1" x14ac:dyDescent="0.3">
      <c r="A2995">
        <v>37040091</v>
      </c>
      <c r="B2995">
        <v>719176</v>
      </c>
      <c r="C2995">
        <v>385679</v>
      </c>
      <c r="D2995">
        <v>8705</v>
      </c>
      <c r="E2995">
        <v>819</v>
      </c>
      <c r="F2995">
        <v>1</v>
      </c>
      <c r="G2995">
        <v>0</v>
      </c>
      <c r="H2995">
        <v>0</v>
      </c>
      <c r="I2995" s="15">
        <v>45408</v>
      </c>
      <c r="J2995" s="11">
        <v>45408</v>
      </c>
      <c r="K2995">
        <v>7</v>
      </c>
      <c r="L2995" t="s">
        <v>287</v>
      </c>
      <c r="M2995" t="s">
        <v>39</v>
      </c>
      <c r="N2995" t="s">
        <v>15</v>
      </c>
      <c r="O2995">
        <v>8705</v>
      </c>
      <c r="P2995" t="s">
        <v>22</v>
      </c>
      <c r="Q2995">
        <v>7886</v>
      </c>
      <c r="R2995" s="16">
        <f>delivered_orders_table[[#This Row],[price]]*delivered_orders_table[[#This Row],[quantity]]</f>
        <v>8705</v>
      </c>
      <c r="V2995">
        <v>12532</v>
      </c>
    </row>
    <row r="2996" spans="1:22" hidden="1" x14ac:dyDescent="0.3">
      <c r="A2996">
        <v>77996124</v>
      </c>
      <c r="B2996">
        <v>191161</v>
      </c>
      <c r="C2996">
        <v>311957</v>
      </c>
      <c r="D2996">
        <v>11433</v>
      </c>
      <c r="E2996">
        <v>2243</v>
      </c>
      <c r="F2996">
        <v>1</v>
      </c>
      <c r="G2996">
        <v>0</v>
      </c>
      <c r="H2996">
        <v>0</v>
      </c>
      <c r="I2996" s="15">
        <v>45410</v>
      </c>
      <c r="J2996" s="11">
        <v>45410</v>
      </c>
      <c r="K2996">
        <v>6</v>
      </c>
      <c r="L2996" t="s">
        <v>264</v>
      </c>
      <c r="M2996" t="s">
        <v>39</v>
      </c>
      <c r="N2996" t="s">
        <v>15</v>
      </c>
      <c r="O2996">
        <v>11433</v>
      </c>
      <c r="P2996" t="s">
        <v>21</v>
      </c>
      <c r="Q2996">
        <v>9190</v>
      </c>
      <c r="R2996" s="16">
        <f>delivered_orders_table[[#This Row],[price]]*delivered_orders_table[[#This Row],[quantity]]</f>
        <v>11433</v>
      </c>
      <c r="V2996">
        <v>26520</v>
      </c>
    </row>
    <row r="2997" spans="1:22" x14ac:dyDescent="0.3">
      <c r="A2997">
        <v>73734252</v>
      </c>
      <c r="B2997">
        <v>876646</v>
      </c>
      <c r="C2997">
        <v>913666</v>
      </c>
      <c r="D2997">
        <v>15552</v>
      </c>
      <c r="E2997">
        <v>14603</v>
      </c>
      <c r="F2997">
        <v>1</v>
      </c>
      <c r="G2997">
        <v>777.6</v>
      </c>
      <c r="H2997">
        <v>5</v>
      </c>
      <c r="I2997" s="15">
        <v>45424</v>
      </c>
      <c r="J2997" s="11">
        <v>45424</v>
      </c>
      <c r="K2997">
        <v>2</v>
      </c>
      <c r="L2997" t="s">
        <v>235</v>
      </c>
      <c r="M2997" t="s">
        <v>39</v>
      </c>
      <c r="N2997" t="s">
        <v>15</v>
      </c>
      <c r="O2997">
        <v>14774.4</v>
      </c>
      <c r="P2997" t="s">
        <v>20</v>
      </c>
      <c r="Q2997">
        <v>171.4</v>
      </c>
      <c r="R2997" s="16">
        <f>delivered_orders_table[[#This Row],[price]]*delivered_orders_table[[#This Row],[quantity]]</f>
        <v>15552</v>
      </c>
      <c r="V2997">
        <v>5095</v>
      </c>
    </row>
    <row r="2998" spans="1:22" x14ac:dyDescent="0.3">
      <c r="A2998">
        <v>65825346</v>
      </c>
      <c r="B2998">
        <v>876646</v>
      </c>
      <c r="C2998">
        <v>536318</v>
      </c>
      <c r="D2998">
        <v>18003</v>
      </c>
      <c r="E2998">
        <v>14603</v>
      </c>
      <c r="F2998">
        <v>4</v>
      </c>
      <c r="G2998">
        <v>0</v>
      </c>
      <c r="H2998">
        <v>0</v>
      </c>
      <c r="I2998" s="15">
        <v>45421</v>
      </c>
      <c r="J2998" s="11">
        <v>45421</v>
      </c>
      <c r="K2998">
        <v>1</v>
      </c>
      <c r="L2998" t="s">
        <v>92</v>
      </c>
      <c r="M2998" t="s">
        <v>39</v>
      </c>
      <c r="N2998" t="s">
        <v>15</v>
      </c>
      <c r="O2998">
        <v>72012</v>
      </c>
      <c r="P2998" t="s">
        <v>23</v>
      </c>
      <c r="Q2998">
        <v>13600</v>
      </c>
      <c r="R2998" s="16">
        <f>delivered_orders_table[[#This Row],[price]]*delivered_orders_table[[#This Row],[quantity]]</f>
        <v>72012</v>
      </c>
      <c r="V2998">
        <v>3006</v>
      </c>
    </row>
    <row r="2999" spans="1:22" x14ac:dyDescent="0.3">
      <c r="A2999">
        <v>86741644</v>
      </c>
      <c r="B2999">
        <v>876646</v>
      </c>
      <c r="C2999">
        <v>977948</v>
      </c>
      <c r="D2999">
        <v>14475</v>
      </c>
      <c r="E2999">
        <v>14603</v>
      </c>
      <c r="F2999">
        <v>3</v>
      </c>
      <c r="G2999">
        <v>6513.75</v>
      </c>
      <c r="H2999">
        <v>15</v>
      </c>
      <c r="I2999" s="15">
        <v>45418</v>
      </c>
      <c r="J2999" s="11">
        <v>45418</v>
      </c>
      <c r="K2999">
        <v>2</v>
      </c>
      <c r="L2999" t="s">
        <v>453</v>
      </c>
      <c r="M2999" t="s">
        <v>39</v>
      </c>
      <c r="N2999" t="s">
        <v>15</v>
      </c>
      <c r="O2999">
        <v>36911.25</v>
      </c>
      <c r="P2999" t="s">
        <v>20</v>
      </c>
      <c r="Q2999">
        <v>-6897.75</v>
      </c>
      <c r="R2999" s="16">
        <f>delivered_orders_table[[#This Row],[price]]*delivered_orders_table[[#This Row],[quantity]]</f>
        <v>43425</v>
      </c>
      <c r="V2999">
        <v>13015</v>
      </c>
    </row>
    <row r="3000" spans="1:22" x14ac:dyDescent="0.3">
      <c r="A3000">
        <v>21063273</v>
      </c>
      <c r="B3000">
        <v>876646</v>
      </c>
      <c r="C3000">
        <v>979592</v>
      </c>
      <c r="D3000">
        <v>18772</v>
      </c>
      <c r="E3000">
        <v>14603</v>
      </c>
      <c r="F3000">
        <v>1</v>
      </c>
      <c r="G3000">
        <v>1877.2</v>
      </c>
      <c r="H3000">
        <v>10</v>
      </c>
      <c r="I3000" s="15">
        <v>45412</v>
      </c>
      <c r="J3000" s="11">
        <v>45412</v>
      </c>
      <c r="K3000">
        <v>3</v>
      </c>
      <c r="L3000" t="s">
        <v>287</v>
      </c>
      <c r="M3000" t="s">
        <v>39</v>
      </c>
      <c r="N3000" t="s">
        <v>152</v>
      </c>
      <c r="O3000">
        <v>16894.8</v>
      </c>
      <c r="P3000" t="s">
        <v>22</v>
      </c>
      <c r="Q3000">
        <v>2291.8000000000002</v>
      </c>
      <c r="R3000" s="16">
        <f>delivered_orders_table[[#This Row],[price]]*delivered_orders_table[[#This Row],[quantity]]</f>
        <v>18772</v>
      </c>
      <c r="V3000">
        <v>24656</v>
      </c>
    </row>
    <row r="3001" spans="1:22" hidden="1" x14ac:dyDescent="0.3">
      <c r="A3001">
        <v>91411889</v>
      </c>
      <c r="B3001">
        <v>246316</v>
      </c>
      <c r="C3001">
        <v>295841</v>
      </c>
      <c r="D3001">
        <v>13731</v>
      </c>
      <c r="E3001">
        <v>13689</v>
      </c>
      <c r="F3001">
        <v>2</v>
      </c>
      <c r="G3001">
        <v>0</v>
      </c>
      <c r="H3001">
        <v>0</v>
      </c>
      <c r="I3001" s="15">
        <v>45427</v>
      </c>
      <c r="J3001" s="11">
        <v>45427</v>
      </c>
      <c r="K3001">
        <v>1</v>
      </c>
      <c r="L3001" t="s">
        <v>238</v>
      </c>
      <c r="M3001" t="s">
        <v>39</v>
      </c>
      <c r="N3001" t="s">
        <v>17</v>
      </c>
      <c r="O3001">
        <v>27462</v>
      </c>
      <c r="P3001" t="s">
        <v>22</v>
      </c>
      <c r="Q3001">
        <v>84</v>
      </c>
      <c r="R3001" s="16">
        <f>delivered_orders_table[[#This Row],[price]]*delivered_orders_table[[#This Row],[quantity]]</f>
        <v>27462</v>
      </c>
      <c r="V3001">
        <v>7799</v>
      </c>
    </row>
    <row r="3002" spans="1:22" hidden="1" x14ac:dyDescent="0.3">
      <c r="A3002">
        <v>85942072</v>
      </c>
      <c r="B3002">
        <v>207473</v>
      </c>
      <c r="C3002">
        <v>746012</v>
      </c>
      <c r="D3002">
        <v>10003</v>
      </c>
      <c r="E3002">
        <v>7043</v>
      </c>
      <c r="F3002">
        <v>2</v>
      </c>
      <c r="G3002">
        <v>0</v>
      </c>
      <c r="H3002">
        <v>0</v>
      </c>
      <c r="I3002" s="15">
        <v>45408</v>
      </c>
      <c r="J3002" s="11">
        <v>45408</v>
      </c>
      <c r="K3002">
        <v>5</v>
      </c>
      <c r="L3002" t="s">
        <v>286</v>
      </c>
      <c r="M3002" t="s">
        <v>39</v>
      </c>
      <c r="N3002" t="s">
        <v>16</v>
      </c>
      <c r="O3002">
        <v>20006</v>
      </c>
      <c r="P3002" t="s">
        <v>23</v>
      </c>
      <c r="Q3002">
        <v>5920</v>
      </c>
      <c r="R3002" s="16">
        <f>delivered_orders_table[[#This Row],[price]]*delivered_orders_table[[#This Row],[quantity]]</f>
        <v>20006</v>
      </c>
      <c r="V3002">
        <v>575</v>
      </c>
    </row>
    <row r="3003" spans="1:22" hidden="1" x14ac:dyDescent="0.3">
      <c r="A3003">
        <v>93935292</v>
      </c>
      <c r="B3003">
        <v>207473</v>
      </c>
      <c r="C3003">
        <v>493804</v>
      </c>
      <c r="D3003">
        <v>2033</v>
      </c>
      <c r="E3003">
        <v>7043</v>
      </c>
      <c r="F3003">
        <v>1</v>
      </c>
      <c r="G3003">
        <v>0</v>
      </c>
      <c r="H3003">
        <v>0</v>
      </c>
      <c r="I3003" s="15">
        <v>45411</v>
      </c>
      <c r="J3003" s="11">
        <v>45411</v>
      </c>
      <c r="K3003">
        <v>3</v>
      </c>
      <c r="L3003" t="s">
        <v>328</v>
      </c>
      <c r="M3003" t="s">
        <v>39</v>
      </c>
      <c r="N3003" t="s">
        <v>152</v>
      </c>
      <c r="O3003">
        <v>2033</v>
      </c>
      <c r="P3003" t="s">
        <v>20</v>
      </c>
      <c r="Q3003">
        <v>-5010</v>
      </c>
      <c r="R3003" s="16">
        <f>delivered_orders_table[[#This Row],[price]]*delivered_orders_table[[#This Row],[quantity]]</f>
        <v>2033</v>
      </c>
      <c r="V3003">
        <v>8099</v>
      </c>
    </row>
    <row r="3004" spans="1:22" hidden="1" x14ac:dyDescent="0.3">
      <c r="A3004">
        <v>78227286</v>
      </c>
      <c r="B3004">
        <v>207473</v>
      </c>
      <c r="C3004">
        <v>386040</v>
      </c>
      <c r="D3004">
        <v>14695</v>
      </c>
      <c r="E3004">
        <v>7043</v>
      </c>
      <c r="F3004">
        <v>2</v>
      </c>
      <c r="G3004">
        <v>0</v>
      </c>
      <c r="H3004">
        <v>0</v>
      </c>
      <c r="I3004" s="15">
        <v>45412</v>
      </c>
      <c r="J3004" s="11">
        <v>45412</v>
      </c>
      <c r="K3004">
        <v>7</v>
      </c>
      <c r="L3004" t="s">
        <v>377</v>
      </c>
      <c r="M3004" t="s">
        <v>39</v>
      </c>
      <c r="N3004" t="s">
        <v>15</v>
      </c>
      <c r="O3004">
        <v>29390</v>
      </c>
      <c r="P3004" t="s">
        <v>21</v>
      </c>
      <c r="Q3004">
        <v>15304</v>
      </c>
      <c r="R3004" s="16">
        <f>delivered_orders_table[[#This Row],[price]]*delivered_orders_table[[#This Row],[quantity]]</f>
        <v>29390</v>
      </c>
      <c r="V3004">
        <v>29535</v>
      </c>
    </row>
    <row r="3005" spans="1:22" hidden="1" x14ac:dyDescent="0.3">
      <c r="A3005">
        <v>51888314</v>
      </c>
      <c r="B3005">
        <v>207473</v>
      </c>
      <c r="C3005">
        <v>409365</v>
      </c>
      <c r="D3005">
        <v>2657</v>
      </c>
      <c r="E3005">
        <v>7043</v>
      </c>
      <c r="F3005">
        <v>3</v>
      </c>
      <c r="G3005">
        <v>398.55</v>
      </c>
      <c r="H3005">
        <v>5</v>
      </c>
      <c r="I3005" s="15">
        <v>45424</v>
      </c>
      <c r="J3005" s="11">
        <v>45424</v>
      </c>
      <c r="K3005">
        <v>4</v>
      </c>
      <c r="L3005" t="s">
        <v>238</v>
      </c>
      <c r="M3005" t="s">
        <v>39</v>
      </c>
      <c r="N3005" t="s">
        <v>15</v>
      </c>
      <c r="O3005">
        <v>7572.45</v>
      </c>
      <c r="P3005" t="s">
        <v>20</v>
      </c>
      <c r="Q3005">
        <v>-13556.55</v>
      </c>
      <c r="R3005" s="16">
        <f>delivered_orders_table[[#This Row],[price]]*delivered_orders_table[[#This Row],[quantity]]</f>
        <v>7971</v>
      </c>
      <c r="V3005">
        <v>14717</v>
      </c>
    </row>
    <row r="3006" spans="1:22" hidden="1" x14ac:dyDescent="0.3">
      <c r="A3006">
        <v>80137085</v>
      </c>
      <c r="B3006">
        <v>207473</v>
      </c>
      <c r="C3006">
        <v>799166</v>
      </c>
      <c r="D3006">
        <v>12753</v>
      </c>
      <c r="E3006">
        <v>7043</v>
      </c>
      <c r="F3006">
        <v>1</v>
      </c>
      <c r="G3006">
        <v>2550.6</v>
      </c>
      <c r="H3006">
        <v>20</v>
      </c>
      <c r="I3006" s="15">
        <v>45413</v>
      </c>
      <c r="J3006" s="11">
        <v>45413</v>
      </c>
      <c r="K3006">
        <v>2</v>
      </c>
      <c r="L3006" t="s">
        <v>287</v>
      </c>
      <c r="M3006" t="s">
        <v>39</v>
      </c>
      <c r="N3006" t="s">
        <v>15</v>
      </c>
      <c r="O3006">
        <v>10202.4</v>
      </c>
      <c r="P3006" t="s">
        <v>23</v>
      </c>
      <c r="Q3006">
        <v>3159.4</v>
      </c>
      <c r="R3006" s="16">
        <f>delivered_orders_table[[#This Row],[price]]*delivered_orders_table[[#This Row],[quantity]]</f>
        <v>12753</v>
      </c>
      <c r="V3006">
        <v>1922</v>
      </c>
    </row>
    <row r="3007" spans="1:22" hidden="1" x14ac:dyDescent="0.3">
      <c r="A3007">
        <v>59239353</v>
      </c>
      <c r="B3007">
        <v>207473</v>
      </c>
      <c r="C3007">
        <v>644114</v>
      </c>
      <c r="D3007">
        <v>14659</v>
      </c>
      <c r="E3007">
        <v>7043</v>
      </c>
      <c r="F3007">
        <v>1</v>
      </c>
      <c r="G3007">
        <v>0</v>
      </c>
      <c r="H3007">
        <v>0</v>
      </c>
      <c r="I3007" s="15">
        <v>45417</v>
      </c>
      <c r="J3007" s="11">
        <v>45417</v>
      </c>
      <c r="K3007">
        <v>6</v>
      </c>
      <c r="L3007" t="s">
        <v>378</v>
      </c>
      <c r="M3007" t="s">
        <v>39</v>
      </c>
      <c r="N3007" t="s">
        <v>15</v>
      </c>
      <c r="O3007">
        <v>14659</v>
      </c>
      <c r="P3007" t="s">
        <v>21</v>
      </c>
      <c r="Q3007">
        <v>7616</v>
      </c>
      <c r="R3007" s="16">
        <f>delivered_orders_table[[#This Row],[price]]*delivered_orders_table[[#This Row],[quantity]]</f>
        <v>14659</v>
      </c>
      <c r="V3007">
        <v>10750</v>
      </c>
    </row>
    <row r="3008" spans="1:22" hidden="1" x14ac:dyDescent="0.3">
      <c r="A3008">
        <v>21503440</v>
      </c>
      <c r="B3008">
        <v>216739</v>
      </c>
      <c r="C3008">
        <v>988734</v>
      </c>
      <c r="D3008">
        <v>2046</v>
      </c>
      <c r="E3008">
        <v>3047</v>
      </c>
      <c r="F3008">
        <v>1</v>
      </c>
      <c r="G3008">
        <v>0</v>
      </c>
      <c r="H3008">
        <v>0</v>
      </c>
      <c r="I3008" s="15">
        <v>45422</v>
      </c>
      <c r="J3008" s="11">
        <v>45422</v>
      </c>
      <c r="K3008">
        <v>1</v>
      </c>
      <c r="L3008" t="s">
        <v>378</v>
      </c>
      <c r="M3008" t="s">
        <v>39</v>
      </c>
      <c r="N3008" t="s">
        <v>15</v>
      </c>
      <c r="O3008">
        <v>2046</v>
      </c>
      <c r="P3008" t="s">
        <v>23</v>
      </c>
      <c r="Q3008">
        <v>-1001</v>
      </c>
      <c r="R3008" s="16">
        <f>delivered_orders_table[[#This Row],[price]]*delivered_orders_table[[#This Row],[quantity]]</f>
        <v>2046</v>
      </c>
      <c r="V3008">
        <v>16125</v>
      </c>
    </row>
    <row r="3009" spans="1:22" hidden="1" x14ac:dyDescent="0.3">
      <c r="A3009">
        <v>21307671</v>
      </c>
      <c r="B3009">
        <v>216739</v>
      </c>
      <c r="C3009">
        <v>331939</v>
      </c>
      <c r="D3009">
        <v>6052</v>
      </c>
      <c r="E3009">
        <v>3047</v>
      </c>
      <c r="F3009">
        <v>3</v>
      </c>
      <c r="G3009">
        <v>907.8</v>
      </c>
      <c r="H3009">
        <v>5</v>
      </c>
      <c r="I3009" s="15">
        <v>45417</v>
      </c>
      <c r="J3009" s="11">
        <v>45417</v>
      </c>
      <c r="K3009">
        <v>5</v>
      </c>
      <c r="L3009" t="s">
        <v>92</v>
      </c>
      <c r="M3009" t="s">
        <v>39</v>
      </c>
      <c r="N3009" t="s">
        <v>15</v>
      </c>
      <c r="O3009">
        <v>17248.2</v>
      </c>
      <c r="P3009" t="s">
        <v>21</v>
      </c>
      <c r="Q3009">
        <v>8107.2</v>
      </c>
      <c r="R3009" s="16">
        <f>delivered_orders_table[[#This Row],[price]]*delivered_orders_table[[#This Row],[quantity]]</f>
        <v>18156</v>
      </c>
      <c r="V3009">
        <v>11224</v>
      </c>
    </row>
    <row r="3010" spans="1:22" hidden="1" x14ac:dyDescent="0.3">
      <c r="A3010">
        <v>15584869</v>
      </c>
      <c r="B3010">
        <v>216739</v>
      </c>
      <c r="C3010">
        <v>614337</v>
      </c>
      <c r="D3010">
        <v>8963</v>
      </c>
      <c r="E3010">
        <v>3047</v>
      </c>
      <c r="F3010">
        <v>2</v>
      </c>
      <c r="G3010">
        <v>896.3</v>
      </c>
      <c r="H3010">
        <v>5</v>
      </c>
      <c r="I3010" s="15">
        <v>45419</v>
      </c>
      <c r="J3010" s="11">
        <v>45419</v>
      </c>
      <c r="K3010">
        <v>4</v>
      </c>
      <c r="L3010" t="s">
        <v>378</v>
      </c>
      <c r="M3010" t="s">
        <v>39</v>
      </c>
      <c r="N3010" t="s">
        <v>16</v>
      </c>
      <c r="O3010">
        <v>17029.7</v>
      </c>
      <c r="P3010" t="s">
        <v>21</v>
      </c>
      <c r="Q3010">
        <v>10935.7</v>
      </c>
      <c r="R3010" s="16">
        <f>delivered_orders_table[[#This Row],[price]]*delivered_orders_table[[#This Row],[quantity]]</f>
        <v>17926</v>
      </c>
      <c r="V3010">
        <v>30304</v>
      </c>
    </row>
    <row r="3011" spans="1:22" hidden="1" x14ac:dyDescent="0.3">
      <c r="A3011">
        <v>70340936</v>
      </c>
      <c r="B3011">
        <v>216739</v>
      </c>
      <c r="C3011">
        <v>289211</v>
      </c>
      <c r="D3011">
        <v>9553</v>
      </c>
      <c r="E3011">
        <v>3047</v>
      </c>
      <c r="F3011">
        <v>1</v>
      </c>
      <c r="G3011">
        <v>1432.95</v>
      </c>
      <c r="H3011">
        <v>15</v>
      </c>
      <c r="I3011" s="15">
        <v>45423</v>
      </c>
      <c r="J3011" s="11">
        <v>45423</v>
      </c>
      <c r="K3011">
        <v>1</v>
      </c>
      <c r="L3011" t="s">
        <v>503</v>
      </c>
      <c r="M3011" t="s">
        <v>39</v>
      </c>
      <c r="N3011" t="s">
        <v>15</v>
      </c>
      <c r="O3011">
        <v>8120.05</v>
      </c>
      <c r="P3011" t="s">
        <v>21</v>
      </c>
      <c r="Q3011">
        <v>5073.05</v>
      </c>
      <c r="R3011" s="16">
        <f>delivered_orders_table[[#This Row],[price]]*delivered_orders_table[[#This Row],[quantity]]</f>
        <v>9553</v>
      </c>
      <c r="V3011">
        <v>4865</v>
      </c>
    </row>
    <row r="3012" spans="1:22" hidden="1" x14ac:dyDescent="0.3">
      <c r="A3012">
        <v>98673882</v>
      </c>
      <c r="B3012">
        <v>216739</v>
      </c>
      <c r="C3012">
        <v>359338</v>
      </c>
      <c r="D3012">
        <v>16127</v>
      </c>
      <c r="E3012">
        <v>3047</v>
      </c>
      <c r="F3012">
        <v>1</v>
      </c>
      <c r="G3012">
        <v>0</v>
      </c>
      <c r="H3012">
        <v>0</v>
      </c>
      <c r="I3012" s="15">
        <v>45407</v>
      </c>
      <c r="J3012" s="11">
        <v>45407</v>
      </c>
      <c r="K3012">
        <v>7</v>
      </c>
      <c r="L3012" t="s">
        <v>328</v>
      </c>
      <c r="M3012" t="s">
        <v>39</v>
      </c>
      <c r="N3012" t="s">
        <v>15</v>
      </c>
      <c r="O3012">
        <v>16127</v>
      </c>
      <c r="P3012" t="s">
        <v>22</v>
      </c>
      <c r="Q3012">
        <v>13080</v>
      </c>
      <c r="R3012" s="16">
        <f>delivered_orders_table[[#This Row],[price]]*delivered_orders_table[[#This Row],[quantity]]</f>
        <v>16127</v>
      </c>
      <c r="V3012">
        <v>36195</v>
      </c>
    </row>
    <row r="3013" spans="1:22" hidden="1" x14ac:dyDescent="0.3">
      <c r="A3013">
        <v>49731424</v>
      </c>
      <c r="B3013">
        <v>671858</v>
      </c>
      <c r="C3013">
        <v>476106</v>
      </c>
      <c r="D3013">
        <v>14402</v>
      </c>
      <c r="E3013">
        <v>5308</v>
      </c>
      <c r="F3013">
        <v>2</v>
      </c>
      <c r="G3013">
        <v>4320.6000000000004</v>
      </c>
      <c r="H3013">
        <v>15</v>
      </c>
      <c r="I3013" s="15">
        <v>45421</v>
      </c>
      <c r="J3013" s="11">
        <v>45421</v>
      </c>
      <c r="K3013">
        <v>5</v>
      </c>
      <c r="L3013" t="s">
        <v>235</v>
      </c>
      <c r="M3013" t="s">
        <v>39</v>
      </c>
      <c r="N3013" t="s">
        <v>15</v>
      </c>
      <c r="O3013">
        <v>24483.4</v>
      </c>
      <c r="P3013" t="s">
        <v>21</v>
      </c>
      <c r="Q3013">
        <v>13867.4</v>
      </c>
      <c r="R3013" s="16">
        <f>delivered_orders_table[[#This Row],[price]]*delivered_orders_table[[#This Row],[quantity]]</f>
        <v>28804</v>
      </c>
      <c r="V3013">
        <v>1566</v>
      </c>
    </row>
    <row r="3014" spans="1:22" hidden="1" x14ac:dyDescent="0.3">
      <c r="A3014">
        <v>29825571</v>
      </c>
      <c r="B3014">
        <v>671858</v>
      </c>
      <c r="C3014">
        <v>679094</v>
      </c>
      <c r="D3014">
        <v>16197</v>
      </c>
      <c r="E3014">
        <v>5308</v>
      </c>
      <c r="F3014">
        <v>2</v>
      </c>
      <c r="G3014">
        <v>1619.7</v>
      </c>
      <c r="H3014">
        <v>5</v>
      </c>
      <c r="I3014" s="15">
        <v>45424</v>
      </c>
      <c r="J3014" s="11">
        <v>45424</v>
      </c>
      <c r="K3014">
        <v>4</v>
      </c>
      <c r="L3014" t="s">
        <v>238</v>
      </c>
      <c r="M3014" t="s">
        <v>39</v>
      </c>
      <c r="N3014" t="s">
        <v>17</v>
      </c>
      <c r="O3014">
        <v>30774.3</v>
      </c>
      <c r="P3014" t="s">
        <v>21</v>
      </c>
      <c r="Q3014">
        <v>20158.3</v>
      </c>
      <c r="R3014" s="16">
        <f>delivered_orders_table[[#This Row],[price]]*delivered_orders_table[[#This Row],[quantity]]</f>
        <v>32394</v>
      </c>
      <c r="V3014">
        <v>18736</v>
      </c>
    </row>
    <row r="3015" spans="1:22" hidden="1" x14ac:dyDescent="0.3">
      <c r="A3015">
        <v>78555983</v>
      </c>
      <c r="B3015">
        <v>671858</v>
      </c>
      <c r="C3015">
        <v>425258</v>
      </c>
      <c r="D3015">
        <v>2396</v>
      </c>
      <c r="E3015">
        <v>5308</v>
      </c>
      <c r="F3015">
        <v>1</v>
      </c>
      <c r="G3015">
        <v>0</v>
      </c>
      <c r="H3015">
        <v>0</v>
      </c>
      <c r="I3015" s="15">
        <v>45424</v>
      </c>
      <c r="J3015" s="11">
        <v>45424</v>
      </c>
      <c r="K3015">
        <v>4</v>
      </c>
      <c r="L3015" t="s">
        <v>238</v>
      </c>
      <c r="M3015" t="s">
        <v>39</v>
      </c>
      <c r="N3015" t="s">
        <v>18</v>
      </c>
      <c r="O3015">
        <v>2396</v>
      </c>
      <c r="P3015" t="s">
        <v>23</v>
      </c>
      <c r="Q3015">
        <v>-2912</v>
      </c>
      <c r="R3015" s="16">
        <f>delivered_orders_table[[#This Row],[price]]*delivered_orders_table[[#This Row],[quantity]]</f>
        <v>2396</v>
      </c>
      <c r="V3015">
        <v>12522</v>
      </c>
    </row>
    <row r="3016" spans="1:22" hidden="1" x14ac:dyDescent="0.3">
      <c r="A3016">
        <v>56697654</v>
      </c>
      <c r="B3016">
        <v>671858</v>
      </c>
      <c r="C3016">
        <v>389159</v>
      </c>
      <c r="D3016">
        <v>3785</v>
      </c>
      <c r="E3016">
        <v>5308</v>
      </c>
      <c r="F3016">
        <v>2</v>
      </c>
      <c r="G3016">
        <v>0</v>
      </c>
      <c r="H3016">
        <v>0</v>
      </c>
      <c r="I3016" s="15">
        <v>45414</v>
      </c>
      <c r="J3016" s="11">
        <v>45414</v>
      </c>
      <c r="K3016">
        <v>4</v>
      </c>
      <c r="L3016" t="s">
        <v>474</v>
      </c>
      <c r="M3016" t="s">
        <v>39</v>
      </c>
      <c r="N3016" t="s">
        <v>15</v>
      </c>
      <c r="O3016">
        <v>7570</v>
      </c>
      <c r="P3016" t="s">
        <v>22</v>
      </c>
      <c r="Q3016">
        <v>-3046</v>
      </c>
      <c r="R3016" s="16">
        <f>delivered_orders_table[[#This Row],[price]]*delivered_orders_table[[#This Row],[quantity]]</f>
        <v>7570</v>
      </c>
      <c r="V3016">
        <v>6484</v>
      </c>
    </row>
    <row r="3017" spans="1:22" hidden="1" x14ac:dyDescent="0.3">
      <c r="A3017">
        <v>49117508</v>
      </c>
      <c r="B3017">
        <v>671858</v>
      </c>
      <c r="C3017">
        <v>356812</v>
      </c>
      <c r="D3017">
        <v>8849</v>
      </c>
      <c r="E3017">
        <v>5308</v>
      </c>
      <c r="F3017">
        <v>2</v>
      </c>
      <c r="G3017">
        <v>1769.8</v>
      </c>
      <c r="H3017">
        <v>10</v>
      </c>
      <c r="I3017" s="15">
        <v>45424</v>
      </c>
      <c r="J3017" s="11">
        <v>45424</v>
      </c>
      <c r="K3017">
        <v>3</v>
      </c>
      <c r="L3017" t="s">
        <v>237</v>
      </c>
      <c r="M3017" t="s">
        <v>39</v>
      </c>
      <c r="N3017" t="s">
        <v>18</v>
      </c>
      <c r="O3017">
        <v>15928.2</v>
      </c>
      <c r="P3017" t="s">
        <v>20</v>
      </c>
      <c r="Q3017">
        <v>5312.2</v>
      </c>
      <c r="R3017" s="16">
        <f>delivered_orders_table[[#This Row],[price]]*delivered_orders_table[[#This Row],[quantity]]</f>
        <v>17698</v>
      </c>
      <c r="V3017">
        <v>5232</v>
      </c>
    </row>
    <row r="3018" spans="1:22" hidden="1" x14ac:dyDescent="0.3">
      <c r="A3018">
        <v>19150490</v>
      </c>
      <c r="B3018">
        <v>770487</v>
      </c>
      <c r="C3018">
        <v>853484</v>
      </c>
      <c r="D3018">
        <v>7784</v>
      </c>
      <c r="E3018">
        <v>7859</v>
      </c>
      <c r="F3018">
        <v>1</v>
      </c>
      <c r="G3018">
        <v>0</v>
      </c>
      <c r="H3018">
        <v>0</v>
      </c>
      <c r="I3018" s="15">
        <v>45427</v>
      </c>
      <c r="J3018" s="11">
        <v>45427</v>
      </c>
      <c r="K3018">
        <v>4</v>
      </c>
      <c r="L3018" t="s">
        <v>282</v>
      </c>
      <c r="M3018" t="s">
        <v>39</v>
      </c>
      <c r="N3018" t="s">
        <v>16</v>
      </c>
      <c r="O3018">
        <v>7784</v>
      </c>
      <c r="P3018" t="s">
        <v>21</v>
      </c>
      <c r="Q3018">
        <v>-75</v>
      </c>
      <c r="R3018" s="16">
        <f>delivered_orders_table[[#This Row],[price]]*delivered_orders_table[[#This Row],[quantity]]</f>
        <v>7784</v>
      </c>
      <c r="V3018">
        <v>33640</v>
      </c>
    </row>
    <row r="3019" spans="1:22" hidden="1" x14ac:dyDescent="0.3">
      <c r="A3019">
        <v>54112109</v>
      </c>
      <c r="B3019">
        <v>770487</v>
      </c>
      <c r="C3019">
        <v>786273</v>
      </c>
      <c r="D3019">
        <v>3000</v>
      </c>
      <c r="E3019">
        <v>7859</v>
      </c>
      <c r="F3019">
        <v>1</v>
      </c>
      <c r="G3019">
        <v>600</v>
      </c>
      <c r="H3019">
        <v>20</v>
      </c>
      <c r="I3019" s="15">
        <v>45410</v>
      </c>
      <c r="J3019" s="11">
        <v>45410</v>
      </c>
      <c r="K3019">
        <v>7</v>
      </c>
      <c r="L3019" t="s">
        <v>91</v>
      </c>
      <c r="M3019" t="s">
        <v>39</v>
      </c>
      <c r="N3019" t="s">
        <v>15</v>
      </c>
      <c r="O3019">
        <v>2400</v>
      </c>
      <c r="P3019" t="s">
        <v>22</v>
      </c>
      <c r="Q3019">
        <v>-5459</v>
      </c>
      <c r="R3019" s="16">
        <f>delivered_orders_table[[#This Row],[price]]*delivered_orders_table[[#This Row],[quantity]]</f>
        <v>3000</v>
      </c>
      <c r="V3019">
        <v>11039</v>
      </c>
    </row>
    <row r="3020" spans="1:22" hidden="1" x14ac:dyDescent="0.3">
      <c r="A3020">
        <v>19893106</v>
      </c>
      <c r="B3020">
        <v>770487</v>
      </c>
      <c r="C3020">
        <v>564158</v>
      </c>
      <c r="D3020">
        <v>11903</v>
      </c>
      <c r="E3020">
        <v>7859</v>
      </c>
      <c r="F3020">
        <v>1</v>
      </c>
      <c r="G3020">
        <v>595.15</v>
      </c>
      <c r="H3020">
        <v>5</v>
      </c>
      <c r="I3020" s="15">
        <v>45422</v>
      </c>
      <c r="J3020" s="11">
        <v>45422</v>
      </c>
      <c r="K3020">
        <v>2</v>
      </c>
      <c r="L3020" t="s">
        <v>503</v>
      </c>
      <c r="M3020" t="s">
        <v>39</v>
      </c>
      <c r="N3020" t="s">
        <v>16</v>
      </c>
      <c r="O3020">
        <v>11307.85</v>
      </c>
      <c r="P3020" t="s">
        <v>21</v>
      </c>
      <c r="Q3020">
        <v>3448.85</v>
      </c>
      <c r="R3020" s="16">
        <f>delivered_orders_table[[#This Row],[price]]*delivered_orders_table[[#This Row],[quantity]]</f>
        <v>11903</v>
      </c>
      <c r="V3020">
        <v>5939</v>
      </c>
    </row>
    <row r="3021" spans="1:22" hidden="1" x14ac:dyDescent="0.3">
      <c r="A3021">
        <v>27714442</v>
      </c>
      <c r="B3021">
        <v>770487</v>
      </c>
      <c r="C3021">
        <v>476106</v>
      </c>
      <c r="D3021">
        <v>19349</v>
      </c>
      <c r="E3021">
        <v>7859</v>
      </c>
      <c r="F3021">
        <v>2</v>
      </c>
      <c r="G3021">
        <v>0</v>
      </c>
      <c r="H3021">
        <v>0</v>
      </c>
      <c r="I3021" s="15">
        <v>45424</v>
      </c>
      <c r="J3021" s="11">
        <v>45424</v>
      </c>
      <c r="K3021">
        <v>5</v>
      </c>
      <c r="L3021" t="s">
        <v>104</v>
      </c>
      <c r="M3021" t="s">
        <v>39</v>
      </c>
      <c r="N3021" t="s">
        <v>17</v>
      </c>
      <c r="O3021">
        <v>38698</v>
      </c>
      <c r="P3021" t="s">
        <v>20</v>
      </c>
      <c r="Q3021">
        <v>22980</v>
      </c>
      <c r="R3021" s="16">
        <f>delivered_orders_table[[#This Row],[price]]*delivered_orders_table[[#This Row],[quantity]]</f>
        <v>38698</v>
      </c>
      <c r="V3021">
        <v>19262</v>
      </c>
    </row>
    <row r="3022" spans="1:22" hidden="1" x14ac:dyDescent="0.3">
      <c r="A3022">
        <v>11590610</v>
      </c>
      <c r="B3022">
        <v>770487</v>
      </c>
      <c r="C3022">
        <v>256757</v>
      </c>
      <c r="D3022">
        <v>9620</v>
      </c>
      <c r="E3022">
        <v>7859</v>
      </c>
      <c r="F3022">
        <v>1</v>
      </c>
      <c r="G3022">
        <v>0</v>
      </c>
      <c r="H3022">
        <v>0</v>
      </c>
      <c r="I3022" s="15">
        <v>45227</v>
      </c>
      <c r="J3022" s="11">
        <v>45227</v>
      </c>
      <c r="K3022">
        <v>6</v>
      </c>
      <c r="L3022" t="s">
        <v>253</v>
      </c>
      <c r="M3022" t="s">
        <v>39</v>
      </c>
      <c r="N3022" t="s">
        <v>15</v>
      </c>
      <c r="O3022">
        <v>9620</v>
      </c>
      <c r="P3022" t="s">
        <v>21</v>
      </c>
      <c r="Q3022">
        <v>1761</v>
      </c>
      <c r="R3022" s="16">
        <f>delivered_orders_table[[#This Row],[price]]*delivered_orders_table[[#This Row],[quantity]]</f>
        <v>9620</v>
      </c>
      <c r="V3022">
        <v>14768</v>
      </c>
    </row>
    <row r="3023" spans="1:22" hidden="1" x14ac:dyDescent="0.3">
      <c r="A3023">
        <v>27997624</v>
      </c>
      <c r="B3023">
        <v>770487</v>
      </c>
      <c r="C3023">
        <v>289913</v>
      </c>
      <c r="D3023">
        <v>15815</v>
      </c>
      <c r="E3023">
        <v>7859</v>
      </c>
      <c r="F3023">
        <v>2</v>
      </c>
      <c r="G3023">
        <v>3163</v>
      </c>
      <c r="H3023">
        <v>10</v>
      </c>
      <c r="I3023" s="15">
        <v>45245</v>
      </c>
      <c r="J3023" s="11">
        <v>45245</v>
      </c>
      <c r="K3023">
        <v>4</v>
      </c>
      <c r="L3023" t="s">
        <v>462</v>
      </c>
      <c r="M3023" t="s">
        <v>39</v>
      </c>
      <c r="N3023" t="s">
        <v>15</v>
      </c>
      <c r="O3023">
        <v>28467</v>
      </c>
      <c r="P3023" t="s">
        <v>23</v>
      </c>
      <c r="Q3023">
        <v>12749</v>
      </c>
      <c r="R3023" s="16">
        <f>delivered_orders_table[[#This Row],[price]]*delivered_orders_table[[#This Row],[quantity]]</f>
        <v>31630</v>
      </c>
      <c r="V3023">
        <v>1316</v>
      </c>
    </row>
    <row r="3024" spans="1:22" hidden="1" x14ac:dyDescent="0.3">
      <c r="A3024">
        <v>34422678</v>
      </c>
      <c r="B3024">
        <v>770487</v>
      </c>
      <c r="C3024">
        <v>664687</v>
      </c>
      <c r="D3024">
        <v>14781</v>
      </c>
      <c r="E3024">
        <v>7859</v>
      </c>
      <c r="F3024">
        <v>1</v>
      </c>
      <c r="G3024">
        <v>739.05</v>
      </c>
      <c r="H3024">
        <v>5</v>
      </c>
      <c r="I3024" s="15">
        <v>45233</v>
      </c>
      <c r="J3024" s="11">
        <v>45233</v>
      </c>
      <c r="K3024">
        <v>3</v>
      </c>
      <c r="L3024" t="s">
        <v>60</v>
      </c>
      <c r="M3024" t="s">
        <v>39</v>
      </c>
      <c r="N3024" t="s">
        <v>17</v>
      </c>
      <c r="O3024">
        <v>14041.95</v>
      </c>
      <c r="P3024" t="s">
        <v>20</v>
      </c>
      <c r="Q3024">
        <v>6182.95</v>
      </c>
      <c r="R3024" s="16">
        <f>delivered_orders_table[[#This Row],[price]]*delivered_orders_table[[#This Row],[quantity]]</f>
        <v>14781</v>
      </c>
      <c r="V3024">
        <v>3663</v>
      </c>
    </row>
    <row r="3025" spans="1:22" hidden="1" x14ac:dyDescent="0.3">
      <c r="A3025">
        <v>46866075</v>
      </c>
      <c r="B3025">
        <v>770487</v>
      </c>
      <c r="C3025">
        <v>480465</v>
      </c>
      <c r="D3025">
        <v>11227</v>
      </c>
      <c r="E3025">
        <v>7859</v>
      </c>
      <c r="F3025">
        <v>2</v>
      </c>
      <c r="G3025">
        <v>3368.1</v>
      </c>
      <c r="H3025">
        <v>15</v>
      </c>
      <c r="I3025" s="15">
        <v>45248</v>
      </c>
      <c r="J3025" s="11">
        <v>45248</v>
      </c>
      <c r="K3025">
        <v>2</v>
      </c>
      <c r="L3025" t="s">
        <v>352</v>
      </c>
      <c r="M3025" t="s">
        <v>39</v>
      </c>
      <c r="N3025" t="s">
        <v>15</v>
      </c>
      <c r="O3025">
        <v>19085.900000000001</v>
      </c>
      <c r="P3025" t="s">
        <v>20</v>
      </c>
      <c r="Q3025">
        <v>3367.9</v>
      </c>
      <c r="R3025" s="16">
        <f>delivered_orders_table[[#This Row],[price]]*delivered_orders_table[[#This Row],[quantity]]</f>
        <v>22454</v>
      </c>
      <c r="V3025">
        <v>8686</v>
      </c>
    </row>
    <row r="3026" spans="1:22" hidden="1" x14ac:dyDescent="0.3">
      <c r="A3026">
        <v>70445541</v>
      </c>
      <c r="B3026">
        <v>216739</v>
      </c>
      <c r="C3026">
        <v>768573</v>
      </c>
      <c r="D3026">
        <v>16244</v>
      </c>
      <c r="E3026">
        <v>3047</v>
      </c>
      <c r="F3026">
        <v>2</v>
      </c>
      <c r="G3026">
        <v>1624.4</v>
      </c>
      <c r="H3026">
        <v>5</v>
      </c>
      <c r="I3026" s="15">
        <v>45239</v>
      </c>
      <c r="J3026" s="11">
        <v>45239</v>
      </c>
      <c r="K3026">
        <v>7</v>
      </c>
      <c r="L3026" t="s">
        <v>70</v>
      </c>
      <c r="M3026" t="s">
        <v>39</v>
      </c>
      <c r="N3026" t="s">
        <v>15</v>
      </c>
      <c r="O3026">
        <v>30863.599999999999</v>
      </c>
      <c r="P3026" t="s">
        <v>20</v>
      </c>
      <c r="Q3026">
        <v>24769.599999999999</v>
      </c>
      <c r="R3026" s="16">
        <f>delivered_orders_table[[#This Row],[price]]*delivered_orders_table[[#This Row],[quantity]]</f>
        <v>32488</v>
      </c>
      <c r="V3026">
        <v>7652</v>
      </c>
    </row>
    <row r="3027" spans="1:22" hidden="1" x14ac:dyDescent="0.3">
      <c r="A3027">
        <v>25226815</v>
      </c>
      <c r="B3027">
        <v>216739</v>
      </c>
      <c r="C3027">
        <v>972924</v>
      </c>
      <c r="D3027">
        <v>2513</v>
      </c>
      <c r="E3027">
        <v>3047</v>
      </c>
      <c r="F3027">
        <v>1</v>
      </c>
      <c r="G3027">
        <v>376.95</v>
      </c>
      <c r="H3027">
        <v>15</v>
      </c>
      <c r="I3027" s="15">
        <v>45253</v>
      </c>
      <c r="J3027" s="11">
        <v>45253</v>
      </c>
      <c r="K3027">
        <v>1</v>
      </c>
      <c r="L3027" t="s">
        <v>504</v>
      </c>
      <c r="M3027" t="s">
        <v>39</v>
      </c>
      <c r="N3027" t="s">
        <v>16</v>
      </c>
      <c r="O3027">
        <v>2136.0500000000002</v>
      </c>
      <c r="P3027" t="s">
        <v>22</v>
      </c>
      <c r="Q3027">
        <v>-910.95</v>
      </c>
      <c r="R3027" s="16">
        <f>delivered_orders_table[[#This Row],[price]]*delivered_orders_table[[#This Row],[quantity]]</f>
        <v>2513</v>
      </c>
      <c r="V3027">
        <v>14270</v>
      </c>
    </row>
    <row r="3028" spans="1:22" hidden="1" x14ac:dyDescent="0.3">
      <c r="A3028">
        <v>19957701</v>
      </c>
      <c r="B3028">
        <v>216739</v>
      </c>
      <c r="C3028">
        <v>518319</v>
      </c>
      <c r="D3028">
        <v>1324</v>
      </c>
      <c r="E3028">
        <v>3047</v>
      </c>
      <c r="F3028">
        <v>1</v>
      </c>
      <c r="G3028">
        <v>0</v>
      </c>
      <c r="H3028">
        <v>0</v>
      </c>
      <c r="I3028" s="15">
        <v>45251</v>
      </c>
      <c r="J3028" s="11">
        <v>45251</v>
      </c>
      <c r="K3028">
        <v>3</v>
      </c>
      <c r="L3028" t="s">
        <v>504</v>
      </c>
      <c r="M3028" t="s">
        <v>39</v>
      </c>
      <c r="N3028" t="s">
        <v>17</v>
      </c>
      <c r="O3028">
        <v>1324</v>
      </c>
      <c r="P3028" t="s">
        <v>24</v>
      </c>
      <c r="Q3028">
        <v>-1723</v>
      </c>
      <c r="R3028" s="16">
        <f>delivered_orders_table[[#This Row],[price]]*delivered_orders_table[[#This Row],[quantity]]</f>
        <v>1324</v>
      </c>
      <c r="V3028">
        <v>13886</v>
      </c>
    </row>
    <row r="3029" spans="1:22" hidden="1" x14ac:dyDescent="0.3">
      <c r="A3029">
        <v>49613214</v>
      </c>
      <c r="B3029">
        <v>216739</v>
      </c>
      <c r="C3029">
        <v>799716</v>
      </c>
      <c r="D3029">
        <v>3055</v>
      </c>
      <c r="E3029">
        <v>3047</v>
      </c>
      <c r="F3029">
        <v>2</v>
      </c>
      <c r="G3029">
        <v>1222</v>
      </c>
      <c r="H3029">
        <v>20</v>
      </c>
      <c r="I3029" s="15">
        <v>45242</v>
      </c>
      <c r="J3029" s="11">
        <v>45242</v>
      </c>
      <c r="K3029">
        <v>4</v>
      </c>
      <c r="L3029" t="s">
        <v>70</v>
      </c>
      <c r="M3029" t="s">
        <v>39</v>
      </c>
      <c r="N3029" t="s">
        <v>16</v>
      </c>
      <c r="O3029">
        <v>4888</v>
      </c>
      <c r="P3029" t="s">
        <v>20</v>
      </c>
      <c r="Q3029">
        <v>-1206</v>
      </c>
      <c r="R3029" s="16">
        <f>delivered_orders_table[[#This Row],[price]]*delivered_orders_table[[#This Row],[quantity]]</f>
        <v>6110</v>
      </c>
      <c r="V3029">
        <v>33530</v>
      </c>
    </row>
    <row r="3030" spans="1:22" hidden="1" x14ac:dyDescent="0.3">
      <c r="A3030">
        <v>50151803</v>
      </c>
      <c r="B3030">
        <v>216739</v>
      </c>
      <c r="C3030">
        <v>412177</v>
      </c>
      <c r="D3030">
        <v>17730</v>
      </c>
      <c r="E3030">
        <v>3047</v>
      </c>
      <c r="F3030">
        <v>1</v>
      </c>
      <c r="G3030">
        <v>0</v>
      </c>
      <c r="H3030">
        <v>0</v>
      </c>
      <c r="I3030" s="15">
        <v>45246</v>
      </c>
      <c r="J3030" s="11">
        <v>45246</v>
      </c>
      <c r="K3030">
        <v>7</v>
      </c>
      <c r="L3030" t="s">
        <v>175</v>
      </c>
      <c r="M3030" t="s">
        <v>39</v>
      </c>
      <c r="N3030" t="s">
        <v>15</v>
      </c>
      <c r="O3030">
        <v>17730</v>
      </c>
      <c r="P3030" t="s">
        <v>22</v>
      </c>
      <c r="Q3030">
        <v>14683</v>
      </c>
      <c r="R3030" s="16">
        <f>delivered_orders_table[[#This Row],[price]]*delivered_orders_table[[#This Row],[quantity]]</f>
        <v>17730</v>
      </c>
      <c r="V3030">
        <v>3273</v>
      </c>
    </row>
    <row r="3031" spans="1:22" hidden="1" x14ac:dyDescent="0.3">
      <c r="A3031">
        <v>16202700</v>
      </c>
      <c r="B3031">
        <v>216739</v>
      </c>
      <c r="C3031">
        <v>304721</v>
      </c>
      <c r="D3031">
        <v>13738</v>
      </c>
      <c r="E3031">
        <v>3047</v>
      </c>
      <c r="F3031">
        <v>1</v>
      </c>
      <c r="G3031">
        <v>0</v>
      </c>
      <c r="H3031">
        <v>0</v>
      </c>
      <c r="I3031" s="15">
        <v>45230</v>
      </c>
      <c r="J3031" s="11">
        <v>45230</v>
      </c>
      <c r="K3031">
        <v>4</v>
      </c>
      <c r="L3031" t="s">
        <v>355</v>
      </c>
      <c r="M3031" t="s">
        <v>39</v>
      </c>
      <c r="N3031" t="s">
        <v>15</v>
      </c>
      <c r="O3031">
        <v>13738</v>
      </c>
      <c r="P3031" t="s">
        <v>23</v>
      </c>
      <c r="Q3031">
        <v>10691</v>
      </c>
      <c r="R3031" s="16">
        <f>delivered_orders_table[[#This Row],[price]]*delivered_orders_table[[#This Row],[quantity]]</f>
        <v>13738</v>
      </c>
      <c r="V3031">
        <v>6676</v>
      </c>
    </row>
    <row r="3032" spans="1:22" hidden="1" x14ac:dyDescent="0.3">
      <c r="A3032">
        <v>41774346</v>
      </c>
      <c r="B3032">
        <v>216739</v>
      </c>
      <c r="C3032">
        <v>597455</v>
      </c>
      <c r="D3032">
        <v>2064</v>
      </c>
      <c r="E3032">
        <v>3047</v>
      </c>
      <c r="F3032">
        <v>1</v>
      </c>
      <c r="G3032">
        <v>103.2</v>
      </c>
      <c r="H3032">
        <v>5</v>
      </c>
      <c r="I3032" s="15">
        <v>45248</v>
      </c>
      <c r="J3032" s="11">
        <v>45248</v>
      </c>
      <c r="K3032">
        <v>5</v>
      </c>
      <c r="L3032" t="s">
        <v>175</v>
      </c>
      <c r="M3032" t="s">
        <v>39</v>
      </c>
      <c r="N3032" t="s">
        <v>152</v>
      </c>
      <c r="O3032">
        <v>1960.8</v>
      </c>
      <c r="P3032" t="s">
        <v>22</v>
      </c>
      <c r="Q3032">
        <v>-1086.2</v>
      </c>
      <c r="R3032" s="16">
        <f>delivered_orders_table[[#This Row],[price]]*delivered_orders_table[[#This Row],[quantity]]</f>
        <v>2064</v>
      </c>
      <c r="V3032">
        <v>69024</v>
      </c>
    </row>
    <row r="3033" spans="1:22" hidden="1" x14ac:dyDescent="0.3">
      <c r="A3033">
        <v>18181595</v>
      </c>
      <c r="B3033">
        <v>126225</v>
      </c>
      <c r="C3033">
        <v>656106</v>
      </c>
      <c r="D3033">
        <v>7763</v>
      </c>
      <c r="E3033">
        <v>4833</v>
      </c>
      <c r="F3033">
        <v>1</v>
      </c>
      <c r="G3033">
        <v>1164.45</v>
      </c>
      <c r="H3033">
        <v>15</v>
      </c>
      <c r="I3033" s="15">
        <v>45241</v>
      </c>
      <c r="J3033" s="11">
        <v>45241</v>
      </c>
      <c r="K3033">
        <v>7</v>
      </c>
      <c r="L3033" t="s">
        <v>321</v>
      </c>
      <c r="M3033" t="s">
        <v>39</v>
      </c>
      <c r="N3033" t="s">
        <v>16</v>
      </c>
      <c r="O3033">
        <v>6598.55</v>
      </c>
      <c r="P3033" t="s">
        <v>23</v>
      </c>
      <c r="Q3033">
        <v>1765.55</v>
      </c>
      <c r="R3033" s="16">
        <f>delivered_orders_table[[#This Row],[price]]*delivered_orders_table[[#This Row],[quantity]]</f>
        <v>7763</v>
      </c>
      <c r="V3033">
        <v>23474</v>
      </c>
    </row>
    <row r="3034" spans="1:22" hidden="1" x14ac:dyDescent="0.3">
      <c r="A3034">
        <v>45482091</v>
      </c>
      <c r="B3034">
        <v>126225</v>
      </c>
      <c r="C3034">
        <v>385636</v>
      </c>
      <c r="D3034">
        <v>12698</v>
      </c>
      <c r="E3034">
        <v>4833</v>
      </c>
      <c r="F3034">
        <v>1</v>
      </c>
      <c r="G3034">
        <v>1269.8</v>
      </c>
      <c r="H3034">
        <v>10</v>
      </c>
      <c r="I3034" s="15">
        <v>45230</v>
      </c>
      <c r="J3034" s="11">
        <v>45230</v>
      </c>
      <c r="K3034">
        <v>5</v>
      </c>
      <c r="L3034" t="s">
        <v>416</v>
      </c>
      <c r="M3034" t="s">
        <v>39</v>
      </c>
      <c r="N3034" t="s">
        <v>16</v>
      </c>
      <c r="O3034">
        <v>11428.2</v>
      </c>
      <c r="P3034" t="s">
        <v>20</v>
      </c>
      <c r="Q3034">
        <v>6595.2</v>
      </c>
      <c r="R3034" s="16">
        <f>delivered_orders_table[[#This Row],[price]]*delivered_orders_table[[#This Row],[quantity]]</f>
        <v>12698</v>
      </c>
      <c r="V3034">
        <v>30330</v>
      </c>
    </row>
    <row r="3035" spans="1:22" hidden="1" x14ac:dyDescent="0.3">
      <c r="A3035">
        <v>98870276</v>
      </c>
      <c r="B3035">
        <v>126225</v>
      </c>
      <c r="C3035">
        <v>215440</v>
      </c>
      <c r="D3035">
        <v>9050</v>
      </c>
      <c r="E3035">
        <v>4833</v>
      </c>
      <c r="F3035">
        <v>2</v>
      </c>
      <c r="G3035">
        <v>0</v>
      </c>
      <c r="H3035">
        <v>0</v>
      </c>
      <c r="I3035" s="15">
        <v>45229</v>
      </c>
      <c r="J3035" s="11">
        <v>45229</v>
      </c>
      <c r="K3035">
        <v>4</v>
      </c>
      <c r="L3035" t="s">
        <v>253</v>
      </c>
      <c r="M3035" t="s">
        <v>39</v>
      </c>
      <c r="N3035" t="s">
        <v>18</v>
      </c>
      <c r="O3035">
        <v>18100</v>
      </c>
      <c r="P3035" t="s">
        <v>20</v>
      </c>
      <c r="Q3035">
        <v>8434</v>
      </c>
      <c r="R3035" s="16">
        <f>delivered_orders_table[[#This Row],[price]]*delivered_orders_table[[#This Row],[quantity]]</f>
        <v>18100</v>
      </c>
      <c r="V3035">
        <v>18469</v>
      </c>
    </row>
    <row r="3036" spans="1:22" hidden="1" x14ac:dyDescent="0.3">
      <c r="A3036">
        <v>71753160</v>
      </c>
      <c r="B3036">
        <v>126225</v>
      </c>
      <c r="C3036">
        <v>784646</v>
      </c>
      <c r="D3036">
        <v>19271</v>
      </c>
      <c r="E3036">
        <v>4833</v>
      </c>
      <c r="F3036">
        <v>1</v>
      </c>
      <c r="G3036">
        <v>963.55</v>
      </c>
      <c r="H3036">
        <v>5</v>
      </c>
      <c r="I3036" s="15">
        <v>45243</v>
      </c>
      <c r="J3036" s="11">
        <v>45243</v>
      </c>
      <c r="K3036">
        <v>6</v>
      </c>
      <c r="L3036" t="s">
        <v>462</v>
      </c>
      <c r="M3036" t="s">
        <v>39</v>
      </c>
      <c r="N3036" t="s">
        <v>15</v>
      </c>
      <c r="O3036">
        <v>18307.45</v>
      </c>
      <c r="P3036" t="s">
        <v>22</v>
      </c>
      <c r="Q3036">
        <v>13474.45</v>
      </c>
      <c r="R3036" s="16">
        <f>delivered_orders_table[[#This Row],[price]]*delivered_orders_table[[#This Row],[quantity]]</f>
        <v>19271</v>
      </c>
      <c r="V3036">
        <v>9609</v>
      </c>
    </row>
    <row r="3037" spans="1:22" hidden="1" x14ac:dyDescent="0.3">
      <c r="A3037">
        <v>54039837</v>
      </c>
      <c r="B3037">
        <v>126225</v>
      </c>
      <c r="C3037">
        <v>777321</v>
      </c>
      <c r="D3037">
        <v>824</v>
      </c>
      <c r="E3037">
        <v>4833</v>
      </c>
      <c r="F3037">
        <v>3</v>
      </c>
      <c r="G3037">
        <v>494.4</v>
      </c>
      <c r="H3037">
        <v>20</v>
      </c>
      <c r="I3037" s="15">
        <v>45254</v>
      </c>
      <c r="J3037" s="11">
        <v>45254</v>
      </c>
      <c r="K3037">
        <v>5</v>
      </c>
      <c r="L3037" t="s">
        <v>525</v>
      </c>
      <c r="M3037" t="s">
        <v>39</v>
      </c>
      <c r="N3037" t="s">
        <v>15</v>
      </c>
      <c r="O3037">
        <v>1977.6</v>
      </c>
      <c r="P3037" t="s">
        <v>20</v>
      </c>
      <c r="Q3037">
        <v>-12521.4</v>
      </c>
      <c r="R3037" s="16">
        <f>delivered_orders_table[[#This Row],[price]]*delivered_orders_table[[#This Row],[quantity]]</f>
        <v>2472</v>
      </c>
      <c r="V3037">
        <v>5073</v>
      </c>
    </row>
    <row r="3038" spans="1:22" hidden="1" x14ac:dyDescent="0.3">
      <c r="A3038">
        <v>25276327</v>
      </c>
      <c r="B3038">
        <v>126225</v>
      </c>
      <c r="C3038">
        <v>971523</v>
      </c>
      <c r="D3038">
        <v>7633</v>
      </c>
      <c r="E3038">
        <v>4833</v>
      </c>
      <c r="F3038">
        <v>2</v>
      </c>
      <c r="G3038">
        <v>763.3</v>
      </c>
      <c r="H3038">
        <v>5</v>
      </c>
      <c r="I3038" s="15">
        <v>45232</v>
      </c>
      <c r="J3038" s="11">
        <v>45232</v>
      </c>
      <c r="K3038">
        <v>4</v>
      </c>
      <c r="L3038" t="s">
        <v>60</v>
      </c>
      <c r="M3038" t="s">
        <v>39</v>
      </c>
      <c r="N3038" t="s">
        <v>15</v>
      </c>
      <c r="O3038">
        <v>14502.7</v>
      </c>
      <c r="P3038" t="s">
        <v>21</v>
      </c>
      <c r="Q3038">
        <v>4836.7</v>
      </c>
      <c r="R3038" s="16">
        <f>delivered_orders_table[[#This Row],[price]]*delivered_orders_table[[#This Row],[quantity]]</f>
        <v>15266</v>
      </c>
      <c r="V3038">
        <v>10690</v>
      </c>
    </row>
    <row r="3039" spans="1:22" hidden="1" x14ac:dyDescent="0.3">
      <c r="A3039">
        <v>87054398</v>
      </c>
      <c r="B3039">
        <v>126225</v>
      </c>
      <c r="C3039">
        <v>217367</v>
      </c>
      <c r="D3039">
        <v>16774</v>
      </c>
      <c r="E3039">
        <v>4833</v>
      </c>
      <c r="F3039">
        <v>1</v>
      </c>
      <c r="G3039">
        <v>0</v>
      </c>
      <c r="H3039">
        <v>0</v>
      </c>
      <c r="I3039" s="15">
        <v>45229</v>
      </c>
      <c r="J3039" s="11">
        <v>45229</v>
      </c>
      <c r="K3039">
        <v>3</v>
      </c>
      <c r="L3039" t="s">
        <v>475</v>
      </c>
      <c r="M3039" t="s">
        <v>39</v>
      </c>
      <c r="N3039" t="s">
        <v>15</v>
      </c>
      <c r="O3039">
        <v>16774</v>
      </c>
      <c r="P3039" t="s">
        <v>20</v>
      </c>
      <c r="Q3039">
        <v>11941</v>
      </c>
      <c r="R3039" s="16">
        <f>delivered_orders_table[[#This Row],[price]]*delivered_orders_table[[#This Row],[quantity]]</f>
        <v>16774</v>
      </c>
      <c r="V3039">
        <v>34688</v>
      </c>
    </row>
    <row r="3040" spans="1:22" hidden="1" x14ac:dyDescent="0.3">
      <c r="A3040">
        <v>26194158</v>
      </c>
      <c r="B3040">
        <v>126225</v>
      </c>
      <c r="C3040">
        <v>575351</v>
      </c>
      <c r="D3040">
        <v>3031</v>
      </c>
      <c r="E3040">
        <v>4833</v>
      </c>
      <c r="F3040">
        <v>1</v>
      </c>
      <c r="G3040">
        <v>0</v>
      </c>
      <c r="H3040">
        <v>0</v>
      </c>
      <c r="I3040" s="15">
        <v>45233</v>
      </c>
      <c r="J3040" s="11">
        <v>45233</v>
      </c>
      <c r="K3040">
        <v>7</v>
      </c>
      <c r="L3040" t="s">
        <v>417</v>
      </c>
      <c r="M3040" t="s">
        <v>39</v>
      </c>
      <c r="N3040" t="s">
        <v>15</v>
      </c>
      <c r="O3040">
        <v>3031</v>
      </c>
      <c r="P3040" t="s">
        <v>23</v>
      </c>
      <c r="Q3040">
        <v>-1802</v>
      </c>
      <c r="R3040" s="16">
        <f>delivered_orders_table[[#This Row],[price]]*delivered_orders_table[[#This Row],[quantity]]</f>
        <v>3031</v>
      </c>
      <c r="V3040">
        <v>13259</v>
      </c>
    </row>
    <row r="3041" spans="1:22" hidden="1" x14ac:dyDescent="0.3">
      <c r="A3041">
        <v>54410148</v>
      </c>
      <c r="B3041">
        <v>126225</v>
      </c>
      <c r="C3041">
        <v>705972</v>
      </c>
      <c r="D3041">
        <v>1419</v>
      </c>
      <c r="E3041">
        <v>4833</v>
      </c>
      <c r="F3041">
        <v>1</v>
      </c>
      <c r="G3041">
        <v>0</v>
      </c>
      <c r="H3041">
        <v>0</v>
      </c>
      <c r="I3041" s="15">
        <v>45235</v>
      </c>
      <c r="J3041" s="11">
        <v>45235</v>
      </c>
      <c r="K3041">
        <v>7</v>
      </c>
      <c r="L3041" t="s">
        <v>69</v>
      </c>
      <c r="M3041" t="s">
        <v>39</v>
      </c>
      <c r="N3041" t="s">
        <v>18</v>
      </c>
      <c r="O3041">
        <v>1419</v>
      </c>
      <c r="P3041" t="s">
        <v>21</v>
      </c>
      <c r="Q3041">
        <v>-3414</v>
      </c>
      <c r="R3041" s="16">
        <f>delivered_orders_table[[#This Row],[price]]*delivered_orders_table[[#This Row],[quantity]]</f>
        <v>1419</v>
      </c>
      <c r="V3041">
        <v>16872</v>
      </c>
    </row>
    <row r="3042" spans="1:22" hidden="1" x14ac:dyDescent="0.3">
      <c r="A3042">
        <v>46619573</v>
      </c>
      <c r="B3042">
        <v>877572</v>
      </c>
      <c r="C3042">
        <v>382294</v>
      </c>
      <c r="D3042">
        <v>19725</v>
      </c>
      <c r="E3042">
        <v>5303</v>
      </c>
      <c r="F3042">
        <v>2</v>
      </c>
      <c r="G3042">
        <v>5917.5</v>
      </c>
      <c r="H3042">
        <v>15</v>
      </c>
      <c r="I3042" s="15">
        <v>45252</v>
      </c>
      <c r="J3042" s="11">
        <v>45252</v>
      </c>
      <c r="K3042">
        <v>5</v>
      </c>
      <c r="L3042" t="s">
        <v>370</v>
      </c>
      <c r="M3042" t="s">
        <v>39</v>
      </c>
      <c r="N3042" t="s">
        <v>18</v>
      </c>
      <c r="O3042">
        <v>33532.5</v>
      </c>
      <c r="P3042" t="s">
        <v>23</v>
      </c>
      <c r="Q3042">
        <v>22926.5</v>
      </c>
      <c r="R3042" s="16">
        <f>delivered_orders_table[[#This Row],[price]]*delivered_orders_table[[#This Row],[quantity]]</f>
        <v>39450</v>
      </c>
      <c r="V3042">
        <v>36910</v>
      </c>
    </row>
    <row r="3043" spans="1:22" hidden="1" x14ac:dyDescent="0.3">
      <c r="A3043">
        <v>48851599</v>
      </c>
      <c r="B3043">
        <v>877572</v>
      </c>
      <c r="C3043">
        <v>289211</v>
      </c>
      <c r="D3043">
        <v>15471</v>
      </c>
      <c r="E3043">
        <v>5303</v>
      </c>
      <c r="F3043">
        <v>1</v>
      </c>
      <c r="G3043">
        <v>0</v>
      </c>
      <c r="H3043">
        <v>0</v>
      </c>
      <c r="I3043" s="15">
        <v>45254</v>
      </c>
      <c r="J3043" s="11">
        <v>45254</v>
      </c>
      <c r="K3043">
        <v>3</v>
      </c>
      <c r="L3043" t="s">
        <v>370</v>
      </c>
      <c r="M3043" t="s">
        <v>39</v>
      </c>
      <c r="N3043" t="s">
        <v>17</v>
      </c>
      <c r="O3043">
        <v>15471</v>
      </c>
      <c r="P3043" t="s">
        <v>23</v>
      </c>
      <c r="Q3043">
        <v>10168</v>
      </c>
      <c r="R3043" s="16">
        <f>delivered_orders_table[[#This Row],[price]]*delivered_orders_table[[#This Row],[quantity]]</f>
        <v>15471</v>
      </c>
      <c r="V3043">
        <v>14015</v>
      </c>
    </row>
    <row r="3044" spans="1:22" hidden="1" x14ac:dyDescent="0.3">
      <c r="A3044">
        <v>59070856</v>
      </c>
      <c r="B3044">
        <v>877572</v>
      </c>
      <c r="C3044">
        <v>359077</v>
      </c>
      <c r="D3044">
        <v>13952</v>
      </c>
      <c r="E3044">
        <v>5303</v>
      </c>
      <c r="F3044">
        <v>2</v>
      </c>
      <c r="G3044">
        <v>1395.2</v>
      </c>
      <c r="H3044">
        <v>5</v>
      </c>
      <c r="I3044" s="15">
        <v>45254</v>
      </c>
      <c r="J3044" s="11">
        <v>45254</v>
      </c>
      <c r="K3044">
        <v>1</v>
      </c>
      <c r="L3044" t="s">
        <v>131</v>
      </c>
      <c r="M3044" t="s">
        <v>39</v>
      </c>
      <c r="N3044" t="s">
        <v>15</v>
      </c>
      <c r="O3044">
        <v>26508.799999999999</v>
      </c>
      <c r="P3044" t="s">
        <v>20</v>
      </c>
      <c r="Q3044">
        <v>15902.8</v>
      </c>
      <c r="R3044" s="16">
        <f>delivered_orders_table[[#This Row],[price]]*delivered_orders_table[[#This Row],[quantity]]</f>
        <v>27904</v>
      </c>
      <c r="V3044">
        <v>4709</v>
      </c>
    </row>
    <row r="3045" spans="1:22" hidden="1" x14ac:dyDescent="0.3">
      <c r="A3045">
        <v>49385195</v>
      </c>
      <c r="B3045">
        <v>877572</v>
      </c>
      <c r="C3045">
        <v>371276</v>
      </c>
      <c r="D3045">
        <v>2974</v>
      </c>
      <c r="E3045">
        <v>5303</v>
      </c>
      <c r="F3045">
        <v>1</v>
      </c>
      <c r="G3045">
        <v>0</v>
      </c>
      <c r="H3045">
        <v>0</v>
      </c>
      <c r="I3045" s="15">
        <v>45241</v>
      </c>
      <c r="J3045" s="11">
        <v>45241</v>
      </c>
      <c r="K3045">
        <v>7</v>
      </c>
      <c r="L3045" t="s">
        <v>321</v>
      </c>
      <c r="M3045" t="s">
        <v>39</v>
      </c>
      <c r="N3045" t="s">
        <v>15</v>
      </c>
      <c r="O3045">
        <v>2974</v>
      </c>
      <c r="P3045" t="s">
        <v>23</v>
      </c>
      <c r="Q3045">
        <v>-2329</v>
      </c>
      <c r="R3045" s="16">
        <f>delivered_orders_table[[#This Row],[price]]*delivered_orders_table[[#This Row],[quantity]]</f>
        <v>2974</v>
      </c>
      <c r="V3045">
        <v>9809</v>
      </c>
    </row>
    <row r="3046" spans="1:22" hidden="1" x14ac:dyDescent="0.3">
      <c r="A3046">
        <v>96368203</v>
      </c>
      <c r="B3046">
        <v>877572</v>
      </c>
      <c r="C3046">
        <v>972303</v>
      </c>
      <c r="D3046">
        <v>6055</v>
      </c>
      <c r="E3046">
        <v>5303</v>
      </c>
      <c r="F3046">
        <v>1</v>
      </c>
      <c r="G3046">
        <v>302.75</v>
      </c>
      <c r="H3046">
        <v>5</v>
      </c>
      <c r="I3046" s="15">
        <v>45257</v>
      </c>
      <c r="J3046" s="11">
        <v>45257</v>
      </c>
      <c r="K3046">
        <v>1</v>
      </c>
      <c r="L3046" t="s">
        <v>132</v>
      </c>
      <c r="M3046" t="s">
        <v>39</v>
      </c>
      <c r="N3046" t="s">
        <v>15</v>
      </c>
      <c r="O3046">
        <v>5752.25</v>
      </c>
      <c r="P3046" t="s">
        <v>21</v>
      </c>
      <c r="Q3046">
        <v>449.25</v>
      </c>
      <c r="R3046" s="16">
        <f>delivered_orders_table[[#This Row],[price]]*delivered_orders_table[[#This Row],[quantity]]</f>
        <v>6055</v>
      </c>
      <c r="V3046">
        <v>20012</v>
      </c>
    </row>
    <row r="3047" spans="1:22" hidden="1" x14ac:dyDescent="0.3">
      <c r="A3047">
        <v>83534128</v>
      </c>
      <c r="B3047">
        <v>877572</v>
      </c>
      <c r="C3047">
        <v>345131</v>
      </c>
      <c r="D3047">
        <v>16038</v>
      </c>
      <c r="E3047">
        <v>5303</v>
      </c>
      <c r="F3047">
        <v>2</v>
      </c>
      <c r="G3047">
        <v>0</v>
      </c>
      <c r="H3047">
        <v>0</v>
      </c>
      <c r="I3047" s="15">
        <v>45243</v>
      </c>
      <c r="J3047" s="11">
        <v>45243</v>
      </c>
      <c r="K3047">
        <v>3</v>
      </c>
      <c r="L3047" t="s">
        <v>70</v>
      </c>
      <c r="M3047" t="s">
        <v>39</v>
      </c>
      <c r="N3047" t="s">
        <v>16</v>
      </c>
      <c r="O3047">
        <v>32076</v>
      </c>
      <c r="P3047" t="s">
        <v>21</v>
      </c>
      <c r="Q3047">
        <v>21470</v>
      </c>
      <c r="R3047" s="16">
        <f>delivered_orders_table[[#This Row],[price]]*delivered_orders_table[[#This Row],[quantity]]</f>
        <v>32076</v>
      </c>
      <c r="V3047">
        <v>8668</v>
      </c>
    </row>
    <row r="3048" spans="1:22" hidden="1" x14ac:dyDescent="0.3">
      <c r="A3048">
        <v>63643924</v>
      </c>
      <c r="B3048">
        <v>877572</v>
      </c>
      <c r="C3048">
        <v>209576</v>
      </c>
      <c r="D3048">
        <v>8598</v>
      </c>
      <c r="E3048">
        <v>5303</v>
      </c>
      <c r="F3048">
        <v>3</v>
      </c>
      <c r="G3048">
        <v>2579.4</v>
      </c>
      <c r="H3048">
        <v>10</v>
      </c>
      <c r="I3048" s="15">
        <v>45247</v>
      </c>
      <c r="J3048" s="11">
        <v>45247</v>
      </c>
      <c r="K3048">
        <v>3</v>
      </c>
      <c r="L3048" t="s">
        <v>352</v>
      </c>
      <c r="M3048" t="s">
        <v>39</v>
      </c>
      <c r="N3048" t="s">
        <v>15</v>
      </c>
      <c r="O3048">
        <v>23214.6</v>
      </c>
      <c r="P3048" t="s">
        <v>21</v>
      </c>
      <c r="Q3048">
        <v>7305.6</v>
      </c>
      <c r="R3048" s="16">
        <f>delivered_orders_table[[#This Row],[price]]*delivered_orders_table[[#This Row],[quantity]]</f>
        <v>25794</v>
      </c>
      <c r="V3048">
        <v>3580</v>
      </c>
    </row>
    <row r="3049" spans="1:22" hidden="1" x14ac:dyDescent="0.3">
      <c r="A3049">
        <v>70873663</v>
      </c>
      <c r="B3049">
        <v>388389</v>
      </c>
      <c r="C3049">
        <v>206945</v>
      </c>
      <c r="D3049">
        <v>11756</v>
      </c>
      <c r="E3049">
        <v>1807</v>
      </c>
      <c r="F3049">
        <v>1</v>
      </c>
      <c r="G3049">
        <v>1175.5999999999999</v>
      </c>
      <c r="H3049">
        <v>10</v>
      </c>
      <c r="I3049" s="15">
        <v>45244</v>
      </c>
      <c r="J3049" s="11">
        <v>45244</v>
      </c>
      <c r="K3049">
        <v>2</v>
      </c>
      <c r="L3049" t="s">
        <v>70</v>
      </c>
      <c r="M3049" t="s">
        <v>39</v>
      </c>
      <c r="N3049" t="s">
        <v>15</v>
      </c>
      <c r="O3049">
        <v>10580.4</v>
      </c>
      <c r="P3049" t="s">
        <v>22</v>
      </c>
      <c r="Q3049">
        <v>8773.4</v>
      </c>
      <c r="R3049" s="16">
        <f>delivered_orders_table[[#This Row],[price]]*delivered_orders_table[[#This Row],[quantity]]</f>
        <v>11756</v>
      </c>
      <c r="V3049">
        <v>25809</v>
      </c>
    </row>
    <row r="3050" spans="1:22" hidden="1" x14ac:dyDescent="0.3">
      <c r="A3050">
        <v>98010774</v>
      </c>
      <c r="B3050">
        <v>388389</v>
      </c>
      <c r="C3050">
        <v>553907</v>
      </c>
      <c r="D3050">
        <v>13456</v>
      </c>
      <c r="E3050">
        <v>1807</v>
      </c>
      <c r="F3050">
        <v>3</v>
      </c>
      <c r="G3050">
        <v>0</v>
      </c>
      <c r="H3050">
        <v>0</v>
      </c>
      <c r="I3050" s="15">
        <v>45249</v>
      </c>
      <c r="J3050" s="11">
        <v>45249</v>
      </c>
      <c r="K3050">
        <v>3</v>
      </c>
      <c r="L3050" t="s">
        <v>447</v>
      </c>
      <c r="M3050" t="s">
        <v>39</v>
      </c>
      <c r="N3050" t="s">
        <v>15</v>
      </c>
      <c r="O3050">
        <v>40368</v>
      </c>
      <c r="P3050" t="s">
        <v>20</v>
      </c>
      <c r="Q3050">
        <v>34947</v>
      </c>
      <c r="R3050" s="16">
        <f>delivered_orders_table[[#This Row],[price]]*delivered_orders_table[[#This Row],[quantity]]</f>
        <v>40368</v>
      </c>
      <c r="V3050">
        <v>29124</v>
      </c>
    </row>
    <row r="3051" spans="1:22" hidden="1" x14ac:dyDescent="0.3">
      <c r="A3051">
        <v>12729224</v>
      </c>
      <c r="B3051">
        <v>388389</v>
      </c>
      <c r="C3051">
        <v>269832</v>
      </c>
      <c r="D3051">
        <v>5157</v>
      </c>
      <c r="E3051">
        <v>1807</v>
      </c>
      <c r="F3051">
        <v>1</v>
      </c>
      <c r="G3051">
        <v>0</v>
      </c>
      <c r="H3051">
        <v>0</v>
      </c>
      <c r="I3051" s="15">
        <v>45243</v>
      </c>
      <c r="J3051" s="11">
        <v>45243</v>
      </c>
      <c r="K3051">
        <v>4</v>
      </c>
      <c r="L3051" t="s">
        <v>174</v>
      </c>
      <c r="M3051" t="s">
        <v>39</v>
      </c>
      <c r="N3051" t="s">
        <v>15</v>
      </c>
      <c r="O3051">
        <v>5157</v>
      </c>
      <c r="P3051" t="s">
        <v>20</v>
      </c>
      <c r="Q3051">
        <v>3350</v>
      </c>
      <c r="R3051" s="16">
        <f>delivered_orders_table[[#This Row],[price]]*delivered_orders_table[[#This Row],[quantity]]</f>
        <v>5157</v>
      </c>
      <c r="V3051">
        <v>31218</v>
      </c>
    </row>
    <row r="3052" spans="1:22" hidden="1" x14ac:dyDescent="0.3">
      <c r="A3052">
        <v>98955314</v>
      </c>
      <c r="B3052">
        <v>388389</v>
      </c>
      <c r="C3052">
        <v>223853</v>
      </c>
      <c r="D3052">
        <v>14316</v>
      </c>
      <c r="E3052">
        <v>1807</v>
      </c>
      <c r="F3052">
        <v>1</v>
      </c>
      <c r="G3052">
        <v>0</v>
      </c>
      <c r="H3052">
        <v>0</v>
      </c>
      <c r="I3052" s="15">
        <v>45254</v>
      </c>
      <c r="J3052" s="11">
        <v>45254</v>
      </c>
      <c r="K3052">
        <v>1</v>
      </c>
      <c r="L3052" t="s">
        <v>131</v>
      </c>
      <c r="M3052" t="s">
        <v>39</v>
      </c>
      <c r="N3052" t="s">
        <v>18</v>
      </c>
      <c r="O3052">
        <v>14316</v>
      </c>
      <c r="P3052" t="s">
        <v>20</v>
      </c>
      <c r="Q3052">
        <v>12509</v>
      </c>
      <c r="R3052" s="16">
        <f>delivered_orders_table[[#This Row],[price]]*delivered_orders_table[[#This Row],[quantity]]</f>
        <v>14316</v>
      </c>
      <c r="V3052">
        <v>15031</v>
      </c>
    </row>
    <row r="3053" spans="1:22" hidden="1" x14ac:dyDescent="0.3">
      <c r="A3053">
        <v>59858348</v>
      </c>
      <c r="B3053">
        <v>388389</v>
      </c>
      <c r="C3053">
        <v>616297</v>
      </c>
      <c r="D3053">
        <v>6468</v>
      </c>
      <c r="E3053">
        <v>1807</v>
      </c>
      <c r="F3053">
        <v>1</v>
      </c>
      <c r="G3053">
        <v>0</v>
      </c>
      <c r="H3053">
        <v>0</v>
      </c>
      <c r="I3053" s="15">
        <v>45251</v>
      </c>
      <c r="J3053" s="11">
        <v>45251</v>
      </c>
      <c r="K3053">
        <v>4</v>
      </c>
      <c r="L3053" t="s">
        <v>131</v>
      </c>
      <c r="M3053" t="s">
        <v>39</v>
      </c>
      <c r="N3053" t="s">
        <v>15</v>
      </c>
      <c r="O3053">
        <v>6468</v>
      </c>
      <c r="P3053" t="s">
        <v>23</v>
      </c>
      <c r="Q3053">
        <v>4661</v>
      </c>
      <c r="R3053" s="16">
        <f>delivered_orders_table[[#This Row],[price]]*delivered_orders_table[[#This Row],[quantity]]</f>
        <v>6468</v>
      </c>
      <c r="V3053">
        <v>31648</v>
      </c>
    </row>
    <row r="3054" spans="1:22" hidden="1" x14ac:dyDescent="0.3">
      <c r="A3054">
        <v>98346110</v>
      </c>
      <c r="B3054">
        <v>388389</v>
      </c>
      <c r="C3054">
        <v>342921</v>
      </c>
      <c r="D3054">
        <v>2908</v>
      </c>
      <c r="E3054">
        <v>1807</v>
      </c>
      <c r="F3054">
        <v>1</v>
      </c>
      <c r="G3054">
        <v>0</v>
      </c>
      <c r="H3054">
        <v>0</v>
      </c>
      <c r="I3054" s="15">
        <v>45237</v>
      </c>
      <c r="J3054" s="11">
        <v>45237</v>
      </c>
      <c r="K3054">
        <v>5</v>
      </c>
      <c r="L3054" t="s">
        <v>69</v>
      </c>
      <c r="M3054" t="s">
        <v>39</v>
      </c>
      <c r="N3054" t="s">
        <v>15</v>
      </c>
      <c r="O3054">
        <v>2908</v>
      </c>
      <c r="P3054" t="s">
        <v>23</v>
      </c>
      <c r="Q3054">
        <v>1101</v>
      </c>
      <c r="R3054" s="16">
        <f>delivered_orders_table[[#This Row],[price]]*delivered_orders_table[[#This Row],[quantity]]</f>
        <v>2908</v>
      </c>
      <c r="V3054">
        <v>18944</v>
      </c>
    </row>
    <row r="3055" spans="1:22" hidden="1" x14ac:dyDescent="0.3">
      <c r="A3055">
        <v>89920257</v>
      </c>
      <c r="B3055">
        <v>388389</v>
      </c>
      <c r="C3055">
        <v>391663</v>
      </c>
      <c r="D3055">
        <v>4835</v>
      </c>
      <c r="E3055">
        <v>1807</v>
      </c>
      <c r="F3055">
        <v>4</v>
      </c>
      <c r="G3055">
        <v>0</v>
      </c>
      <c r="H3055">
        <v>0</v>
      </c>
      <c r="I3055" s="15">
        <v>45251</v>
      </c>
      <c r="J3055" s="11">
        <v>45251</v>
      </c>
      <c r="K3055">
        <v>2</v>
      </c>
      <c r="L3055" t="s">
        <v>175</v>
      </c>
      <c r="M3055" t="s">
        <v>39</v>
      </c>
      <c r="N3055" t="s">
        <v>15</v>
      </c>
      <c r="O3055">
        <v>19340</v>
      </c>
      <c r="P3055" t="s">
        <v>21</v>
      </c>
      <c r="Q3055">
        <v>12112</v>
      </c>
      <c r="R3055" s="16">
        <f>delivered_orders_table[[#This Row],[price]]*delivered_orders_table[[#This Row],[quantity]]</f>
        <v>19340</v>
      </c>
      <c r="V3055">
        <v>9481</v>
      </c>
    </row>
    <row r="3056" spans="1:22" hidden="1" x14ac:dyDescent="0.3">
      <c r="A3056">
        <v>60622842</v>
      </c>
      <c r="B3056">
        <v>356787</v>
      </c>
      <c r="C3056">
        <v>930361</v>
      </c>
      <c r="D3056">
        <v>17558</v>
      </c>
      <c r="E3056">
        <v>6320</v>
      </c>
      <c r="F3056">
        <v>1</v>
      </c>
      <c r="G3056">
        <v>0</v>
      </c>
      <c r="H3056">
        <v>0</v>
      </c>
      <c r="I3056" s="15">
        <v>45243</v>
      </c>
      <c r="J3056" s="11">
        <v>45243</v>
      </c>
      <c r="K3056">
        <v>5</v>
      </c>
      <c r="L3056" t="s">
        <v>321</v>
      </c>
      <c r="M3056" t="s">
        <v>39</v>
      </c>
      <c r="N3056" t="s">
        <v>16</v>
      </c>
      <c r="O3056">
        <v>17558</v>
      </c>
      <c r="P3056" t="s">
        <v>22</v>
      </c>
      <c r="Q3056">
        <v>11238</v>
      </c>
      <c r="R3056" s="16">
        <f>delivered_orders_table[[#This Row],[price]]*delivered_orders_table[[#This Row],[quantity]]</f>
        <v>17558</v>
      </c>
      <c r="V3056">
        <v>2952</v>
      </c>
    </row>
    <row r="3057" spans="1:22" hidden="1" x14ac:dyDescent="0.3">
      <c r="A3057">
        <v>23542127</v>
      </c>
      <c r="B3057">
        <v>356787</v>
      </c>
      <c r="C3057">
        <v>297527</v>
      </c>
      <c r="D3057">
        <v>531</v>
      </c>
      <c r="E3057">
        <v>6320</v>
      </c>
      <c r="F3057">
        <v>1</v>
      </c>
      <c r="G3057">
        <v>53.1</v>
      </c>
      <c r="H3057">
        <v>10</v>
      </c>
      <c r="I3057" s="15">
        <v>45242</v>
      </c>
      <c r="J3057" s="11">
        <v>45242</v>
      </c>
      <c r="K3057">
        <v>1</v>
      </c>
      <c r="L3057" t="s">
        <v>146</v>
      </c>
      <c r="M3057" t="s">
        <v>39</v>
      </c>
      <c r="N3057" t="s">
        <v>15</v>
      </c>
      <c r="O3057">
        <v>477.9</v>
      </c>
      <c r="P3057" t="s">
        <v>20</v>
      </c>
      <c r="Q3057">
        <v>-5842.1</v>
      </c>
      <c r="R3057" s="16">
        <f>delivered_orders_table[[#This Row],[price]]*delivered_orders_table[[#This Row],[quantity]]</f>
        <v>531</v>
      </c>
      <c r="V3057">
        <v>6345</v>
      </c>
    </row>
    <row r="3058" spans="1:22" hidden="1" x14ac:dyDescent="0.3">
      <c r="A3058">
        <v>71594457</v>
      </c>
      <c r="B3058">
        <v>356787</v>
      </c>
      <c r="C3058">
        <v>748615</v>
      </c>
      <c r="D3058">
        <v>10238</v>
      </c>
      <c r="E3058">
        <v>6320</v>
      </c>
      <c r="F3058">
        <v>2</v>
      </c>
      <c r="G3058">
        <v>1023.8</v>
      </c>
      <c r="H3058">
        <v>5</v>
      </c>
      <c r="I3058" s="15">
        <v>45240</v>
      </c>
      <c r="J3058" s="11">
        <v>45240</v>
      </c>
      <c r="K3058">
        <v>7</v>
      </c>
      <c r="L3058" t="s">
        <v>174</v>
      </c>
      <c r="M3058" t="s">
        <v>39</v>
      </c>
      <c r="N3058" t="s">
        <v>17</v>
      </c>
      <c r="O3058">
        <v>19452.2</v>
      </c>
      <c r="P3058" t="s">
        <v>21</v>
      </c>
      <c r="Q3058">
        <v>6812.2</v>
      </c>
      <c r="R3058" s="16">
        <f>delivered_orders_table[[#This Row],[price]]*delivered_orders_table[[#This Row],[quantity]]</f>
        <v>20476</v>
      </c>
      <c r="V3058">
        <v>5880</v>
      </c>
    </row>
    <row r="3059" spans="1:22" hidden="1" x14ac:dyDescent="0.3">
      <c r="A3059">
        <v>57912262</v>
      </c>
      <c r="B3059">
        <v>356787</v>
      </c>
      <c r="C3059">
        <v>459409</v>
      </c>
      <c r="D3059">
        <v>14984</v>
      </c>
      <c r="E3059">
        <v>6320</v>
      </c>
      <c r="F3059">
        <v>1</v>
      </c>
      <c r="G3059">
        <v>0</v>
      </c>
      <c r="H3059">
        <v>0</v>
      </c>
      <c r="I3059" s="15">
        <v>45230</v>
      </c>
      <c r="J3059" s="11">
        <v>45230</v>
      </c>
      <c r="K3059">
        <v>7</v>
      </c>
      <c r="L3059" t="s">
        <v>80</v>
      </c>
      <c r="M3059" t="s">
        <v>39</v>
      </c>
      <c r="N3059" t="s">
        <v>17</v>
      </c>
      <c r="O3059">
        <v>14984</v>
      </c>
      <c r="P3059" t="s">
        <v>21</v>
      </c>
      <c r="Q3059">
        <v>8664</v>
      </c>
      <c r="R3059" s="16">
        <f>delivered_orders_table[[#This Row],[price]]*delivered_orders_table[[#This Row],[quantity]]</f>
        <v>14984</v>
      </c>
      <c r="V3059">
        <v>38980</v>
      </c>
    </row>
    <row r="3060" spans="1:22" hidden="1" x14ac:dyDescent="0.3">
      <c r="A3060">
        <v>96274567</v>
      </c>
      <c r="B3060">
        <v>356787</v>
      </c>
      <c r="C3060">
        <v>256778</v>
      </c>
      <c r="D3060">
        <v>15788</v>
      </c>
      <c r="E3060">
        <v>6320</v>
      </c>
      <c r="F3060">
        <v>1</v>
      </c>
      <c r="G3060">
        <v>2368.1999999999998</v>
      </c>
      <c r="H3060">
        <v>15</v>
      </c>
      <c r="I3060" s="15">
        <v>45228</v>
      </c>
      <c r="J3060" s="11">
        <v>45228</v>
      </c>
      <c r="K3060">
        <v>4</v>
      </c>
      <c r="L3060" t="s">
        <v>475</v>
      </c>
      <c r="M3060" t="s">
        <v>39</v>
      </c>
      <c r="N3060" t="s">
        <v>15</v>
      </c>
      <c r="O3060">
        <v>13419.8</v>
      </c>
      <c r="P3060" t="s">
        <v>20</v>
      </c>
      <c r="Q3060">
        <v>7099.8</v>
      </c>
      <c r="R3060" s="16">
        <f>delivered_orders_table[[#This Row],[price]]*delivered_orders_table[[#This Row],[quantity]]</f>
        <v>15788</v>
      </c>
      <c r="V3060">
        <v>8301</v>
      </c>
    </row>
    <row r="3061" spans="1:22" hidden="1" x14ac:dyDescent="0.3">
      <c r="A3061">
        <v>73411827</v>
      </c>
      <c r="B3061">
        <v>356787</v>
      </c>
      <c r="C3061">
        <v>443807</v>
      </c>
      <c r="D3061">
        <v>16335</v>
      </c>
      <c r="E3061">
        <v>6320</v>
      </c>
      <c r="F3061">
        <v>1</v>
      </c>
      <c r="G3061">
        <v>0</v>
      </c>
      <c r="H3061">
        <v>0</v>
      </c>
      <c r="I3061" s="15">
        <v>45238</v>
      </c>
      <c r="J3061" s="11">
        <v>45238</v>
      </c>
      <c r="K3061">
        <v>1</v>
      </c>
      <c r="L3061" t="s">
        <v>145</v>
      </c>
      <c r="M3061" t="s">
        <v>39</v>
      </c>
      <c r="N3061" t="s">
        <v>18</v>
      </c>
      <c r="O3061">
        <v>16335</v>
      </c>
      <c r="P3061" t="s">
        <v>21</v>
      </c>
      <c r="Q3061">
        <v>10015</v>
      </c>
      <c r="R3061" s="16">
        <f>delivered_orders_table[[#This Row],[price]]*delivered_orders_table[[#This Row],[quantity]]</f>
        <v>16335</v>
      </c>
      <c r="V3061">
        <v>16171</v>
      </c>
    </row>
    <row r="3062" spans="1:22" hidden="1" x14ac:dyDescent="0.3">
      <c r="A3062">
        <v>86181117</v>
      </c>
      <c r="B3062">
        <v>356787</v>
      </c>
      <c r="C3062">
        <v>462227</v>
      </c>
      <c r="D3062">
        <v>19667</v>
      </c>
      <c r="E3062">
        <v>6320</v>
      </c>
      <c r="F3062">
        <v>1</v>
      </c>
      <c r="G3062">
        <v>0</v>
      </c>
      <c r="H3062">
        <v>0</v>
      </c>
      <c r="I3062" s="15">
        <v>45233</v>
      </c>
      <c r="J3062" s="11">
        <v>45233</v>
      </c>
      <c r="K3062">
        <v>1</v>
      </c>
      <c r="L3062" t="s">
        <v>355</v>
      </c>
      <c r="M3062" t="s">
        <v>39</v>
      </c>
      <c r="N3062" t="s">
        <v>18</v>
      </c>
      <c r="O3062">
        <v>19667</v>
      </c>
      <c r="P3062" t="s">
        <v>23</v>
      </c>
      <c r="Q3062">
        <v>13347</v>
      </c>
      <c r="R3062" s="16">
        <f>delivered_orders_table[[#This Row],[price]]*delivered_orders_table[[#This Row],[quantity]]</f>
        <v>19667</v>
      </c>
      <c r="V3062">
        <v>6238</v>
      </c>
    </row>
    <row r="3063" spans="1:22" hidden="1" x14ac:dyDescent="0.3">
      <c r="A3063">
        <v>94970119</v>
      </c>
      <c r="B3063">
        <v>356787</v>
      </c>
      <c r="C3063">
        <v>804875</v>
      </c>
      <c r="D3063">
        <v>12655</v>
      </c>
      <c r="E3063">
        <v>6320</v>
      </c>
      <c r="F3063">
        <v>2</v>
      </c>
      <c r="G3063">
        <v>0</v>
      </c>
      <c r="H3063">
        <v>0</v>
      </c>
      <c r="I3063" s="15">
        <v>45251</v>
      </c>
      <c r="J3063" s="11">
        <v>45251</v>
      </c>
      <c r="K3063">
        <v>1</v>
      </c>
      <c r="L3063" t="s">
        <v>447</v>
      </c>
      <c r="M3063" t="s">
        <v>39</v>
      </c>
      <c r="N3063" t="s">
        <v>15</v>
      </c>
      <c r="O3063">
        <v>25310</v>
      </c>
      <c r="P3063" t="s">
        <v>21</v>
      </c>
      <c r="Q3063">
        <v>12670</v>
      </c>
      <c r="R3063" s="16">
        <f>delivered_orders_table[[#This Row],[price]]*delivered_orders_table[[#This Row],[quantity]]</f>
        <v>25310</v>
      </c>
      <c r="V3063">
        <v>841</v>
      </c>
    </row>
    <row r="3064" spans="1:22" hidden="1" x14ac:dyDescent="0.3">
      <c r="A3064">
        <v>23492385</v>
      </c>
      <c r="B3064">
        <v>356787</v>
      </c>
      <c r="C3064">
        <v>682418</v>
      </c>
      <c r="D3064">
        <v>7867</v>
      </c>
      <c r="E3064">
        <v>6320</v>
      </c>
      <c r="F3064">
        <v>1</v>
      </c>
      <c r="G3064">
        <v>0</v>
      </c>
      <c r="H3064">
        <v>0</v>
      </c>
      <c r="I3064" s="15">
        <v>45252</v>
      </c>
      <c r="J3064" s="11">
        <v>45252</v>
      </c>
      <c r="K3064">
        <v>3</v>
      </c>
      <c r="L3064" t="s">
        <v>131</v>
      </c>
      <c r="M3064" t="s">
        <v>39</v>
      </c>
      <c r="N3064" t="s">
        <v>17</v>
      </c>
      <c r="O3064">
        <v>7867</v>
      </c>
      <c r="P3064" t="s">
        <v>23</v>
      </c>
      <c r="Q3064">
        <v>1547</v>
      </c>
      <c r="R3064" s="16">
        <f>delivered_orders_table[[#This Row],[price]]*delivered_orders_table[[#This Row],[quantity]]</f>
        <v>7867</v>
      </c>
      <c r="V3064">
        <v>32032</v>
      </c>
    </row>
    <row r="3065" spans="1:22" hidden="1" x14ac:dyDescent="0.3">
      <c r="A3065">
        <v>21087928</v>
      </c>
      <c r="B3065">
        <v>334053</v>
      </c>
      <c r="C3065">
        <v>600080</v>
      </c>
      <c r="D3065">
        <v>6579</v>
      </c>
      <c r="E3065">
        <v>6716</v>
      </c>
      <c r="F3065">
        <v>1</v>
      </c>
      <c r="G3065">
        <v>0</v>
      </c>
      <c r="H3065">
        <v>0</v>
      </c>
      <c r="I3065" s="15">
        <v>45232</v>
      </c>
      <c r="J3065" s="11">
        <v>45232</v>
      </c>
      <c r="K3065">
        <v>6</v>
      </c>
      <c r="L3065" t="s">
        <v>165</v>
      </c>
      <c r="M3065" t="s">
        <v>39</v>
      </c>
      <c r="N3065" t="s">
        <v>15</v>
      </c>
      <c r="O3065">
        <v>6579</v>
      </c>
      <c r="P3065" t="s">
        <v>23</v>
      </c>
      <c r="Q3065">
        <v>-137</v>
      </c>
      <c r="R3065" s="16">
        <f>delivered_orders_table[[#This Row],[price]]*delivered_orders_table[[#This Row],[quantity]]</f>
        <v>6579</v>
      </c>
      <c r="V3065">
        <v>3268</v>
      </c>
    </row>
    <row r="3066" spans="1:22" hidden="1" x14ac:dyDescent="0.3">
      <c r="A3066">
        <v>64280720</v>
      </c>
      <c r="B3066">
        <v>334053</v>
      </c>
      <c r="C3066">
        <v>577808</v>
      </c>
      <c r="D3066">
        <v>12823</v>
      </c>
      <c r="E3066">
        <v>6716</v>
      </c>
      <c r="F3066">
        <v>1</v>
      </c>
      <c r="G3066">
        <v>0</v>
      </c>
      <c r="H3066">
        <v>0</v>
      </c>
      <c r="I3066" s="15">
        <v>45227</v>
      </c>
      <c r="J3066" s="11">
        <v>45227</v>
      </c>
      <c r="K3066">
        <v>5</v>
      </c>
      <c r="L3066" t="s">
        <v>475</v>
      </c>
      <c r="M3066" t="s">
        <v>39</v>
      </c>
      <c r="N3066" t="s">
        <v>16</v>
      </c>
      <c r="O3066">
        <v>12823</v>
      </c>
      <c r="P3066" t="s">
        <v>22</v>
      </c>
      <c r="Q3066">
        <v>6107</v>
      </c>
      <c r="R3066" s="16">
        <f>delivered_orders_table[[#This Row],[price]]*delivered_orders_table[[#This Row],[quantity]]</f>
        <v>12823</v>
      </c>
      <c r="V3066">
        <v>1407</v>
      </c>
    </row>
    <row r="3067" spans="1:22" hidden="1" x14ac:dyDescent="0.3">
      <c r="A3067">
        <v>69686067</v>
      </c>
      <c r="B3067">
        <v>334053</v>
      </c>
      <c r="C3067">
        <v>214400</v>
      </c>
      <c r="D3067">
        <v>16782</v>
      </c>
      <c r="E3067">
        <v>6716</v>
      </c>
      <c r="F3067">
        <v>1</v>
      </c>
      <c r="G3067">
        <v>0</v>
      </c>
      <c r="H3067">
        <v>0</v>
      </c>
      <c r="I3067" s="15">
        <v>45228</v>
      </c>
      <c r="J3067" s="11">
        <v>45228</v>
      </c>
      <c r="K3067">
        <v>3</v>
      </c>
      <c r="L3067" t="s">
        <v>59</v>
      </c>
      <c r="M3067" t="s">
        <v>39</v>
      </c>
      <c r="N3067" t="s">
        <v>15</v>
      </c>
      <c r="O3067">
        <v>16782</v>
      </c>
      <c r="P3067" t="s">
        <v>20</v>
      </c>
      <c r="Q3067">
        <v>10066</v>
      </c>
      <c r="R3067" s="16">
        <f>delivered_orders_table[[#This Row],[price]]*delivered_orders_table[[#This Row],[quantity]]</f>
        <v>16782</v>
      </c>
      <c r="V3067">
        <v>1376</v>
      </c>
    </row>
    <row r="3068" spans="1:22" hidden="1" x14ac:dyDescent="0.3">
      <c r="A3068">
        <v>95618110</v>
      </c>
      <c r="B3068">
        <v>334053</v>
      </c>
      <c r="C3068">
        <v>994268</v>
      </c>
      <c r="D3068">
        <v>7564</v>
      </c>
      <c r="E3068">
        <v>6716</v>
      </c>
      <c r="F3068">
        <v>2</v>
      </c>
      <c r="G3068">
        <v>1512.8</v>
      </c>
      <c r="H3068">
        <v>10</v>
      </c>
      <c r="I3068" s="15">
        <v>45231</v>
      </c>
      <c r="J3068" s="11">
        <v>45231</v>
      </c>
      <c r="K3068">
        <v>5</v>
      </c>
      <c r="L3068" t="s">
        <v>60</v>
      </c>
      <c r="M3068" t="s">
        <v>39</v>
      </c>
      <c r="N3068" t="s">
        <v>15</v>
      </c>
      <c r="O3068">
        <v>13615.2</v>
      </c>
      <c r="P3068" t="s">
        <v>21</v>
      </c>
      <c r="Q3068">
        <v>183.2</v>
      </c>
      <c r="R3068" s="16">
        <f>delivered_orders_table[[#This Row],[price]]*delivered_orders_table[[#This Row],[quantity]]</f>
        <v>15128</v>
      </c>
      <c r="V3068">
        <v>5706</v>
      </c>
    </row>
    <row r="3069" spans="1:22" hidden="1" x14ac:dyDescent="0.3">
      <c r="A3069">
        <v>38470244</v>
      </c>
      <c r="B3069">
        <v>334053</v>
      </c>
      <c r="C3069">
        <v>961127</v>
      </c>
      <c r="D3069">
        <v>10729</v>
      </c>
      <c r="E3069">
        <v>6716</v>
      </c>
      <c r="F3069">
        <v>2</v>
      </c>
      <c r="G3069">
        <v>0</v>
      </c>
      <c r="H3069">
        <v>0</v>
      </c>
      <c r="I3069" s="15">
        <v>45228</v>
      </c>
      <c r="J3069" s="11">
        <v>45228</v>
      </c>
      <c r="K3069">
        <v>7</v>
      </c>
      <c r="L3069" t="s">
        <v>416</v>
      </c>
      <c r="M3069" t="s">
        <v>39</v>
      </c>
      <c r="N3069" t="s">
        <v>15</v>
      </c>
      <c r="O3069">
        <v>21458</v>
      </c>
      <c r="P3069" t="s">
        <v>22</v>
      </c>
      <c r="Q3069">
        <v>8026</v>
      </c>
      <c r="R3069" s="16">
        <f>delivered_orders_table[[#This Row],[price]]*delivered_orders_table[[#This Row],[quantity]]</f>
        <v>21458</v>
      </c>
      <c r="V3069">
        <v>8453</v>
      </c>
    </row>
    <row r="3070" spans="1:22" hidden="1" x14ac:dyDescent="0.3">
      <c r="A3070">
        <v>34391257</v>
      </c>
      <c r="B3070">
        <v>334053</v>
      </c>
      <c r="C3070">
        <v>314626</v>
      </c>
      <c r="D3070">
        <v>3616</v>
      </c>
      <c r="E3070">
        <v>6716</v>
      </c>
      <c r="F3070">
        <v>1</v>
      </c>
      <c r="G3070">
        <v>0</v>
      </c>
      <c r="H3070">
        <v>0</v>
      </c>
      <c r="I3070" s="15">
        <v>45257</v>
      </c>
      <c r="J3070" s="11">
        <v>45257</v>
      </c>
      <c r="K3070">
        <v>1</v>
      </c>
      <c r="L3070" t="s">
        <v>132</v>
      </c>
      <c r="M3070" t="s">
        <v>39</v>
      </c>
      <c r="N3070" t="s">
        <v>15</v>
      </c>
      <c r="O3070">
        <v>3616</v>
      </c>
      <c r="P3070" t="s">
        <v>22</v>
      </c>
      <c r="Q3070">
        <v>-3100</v>
      </c>
      <c r="R3070" s="16">
        <f>delivered_orders_table[[#This Row],[price]]*delivered_orders_table[[#This Row],[quantity]]</f>
        <v>3616</v>
      </c>
      <c r="V3070">
        <v>10931</v>
      </c>
    </row>
    <row r="3071" spans="1:22" hidden="1" x14ac:dyDescent="0.3">
      <c r="A3071">
        <v>35487660</v>
      </c>
      <c r="B3071">
        <v>334053</v>
      </c>
      <c r="C3071">
        <v>761091</v>
      </c>
      <c r="D3071">
        <v>2567</v>
      </c>
      <c r="E3071">
        <v>6716</v>
      </c>
      <c r="F3071">
        <v>3</v>
      </c>
      <c r="G3071">
        <v>1540.2</v>
      </c>
      <c r="H3071">
        <v>20</v>
      </c>
      <c r="I3071" s="15">
        <v>45231</v>
      </c>
      <c r="J3071" s="11">
        <v>45231</v>
      </c>
      <c r="K3071">
        <v>7</v>
      </c>
      <c r="L3071" t="s">
        <v>165</v>
      </c>
      <c r="M3071" t="s">
        <v>39</v>
      </c>
      <c r="N3071" t="s">
        <v>15</v>
      </c>
      <c r="O3071">
        <v>6160.8</v>
      </c>
      <c r="P3071" t="s">
        <v>22</v>
      </c>
      <c r="Q3071">
        <v>-13987.2</v>
      </c>
      <c r="R3071" s="16">
        <f>delivered_orders_table[[#This Row],[price]]*delivered_orders_table[[#This Row],[quantity]]</f>
        <v>7701</v>
      </c>
      <c r="V3071">
        <v>9344</v>
      </c>
    </row>
    <row r="3072" spans="1:22" hidden="1" x14ac:dyDescent="0.3">
      <c r="A3072">
        <v>37291394</v>
      </c>
      <c r="B3072">
        <v>246316</v>
      </c>
      <c r="C3072">
        <v>570040</v>
      </c>
      <c r="D3072">
        <v>1842</v>
      </c>
      <c r="E3072">
        <v>13689</v>
      </c>
      <c r="F3072">
        <v>1</v>
      </c>
      <c r="G3072">
        <v>0</v>
      </c>
      <c r="H3072">
        <v>0</v>
      </c>
      <c r="I3072" s="15">
        <v>45235</v>
      </c>
      <c r="J3072" s="11">
        <v>45235</v>
      </c>
      <c r="K3072">
        <v>3</v>
      </c>
      <c r="L3072" t="s">
        <v>165</v>
      </c>
      <c r="M3072" t="s">
        <v>39</v>
      </c>
      <c r="N3072" t="s">
        <v>15</v>
      </c>
      <c r="O3072">
        <v>1842</v>
      </c>
      <c r="P3072" t="s">
        <v>22</v>
      </c>
      <c r="Q3072">
        <v>-11847</v>
      </c>
      <c r="R3072" s="16">
        <f>delivered_orders_table[[#This Row],[price]]*delivered_orders_table[[#This Row],[quantity]]</f>
        <v>1842</v>
      </c>
      <c r="V3072">
        <v>41916</v>
      </c>
    </row>
    <row r="3073" spans="1:22" hidden="1" x14ac:dyDescent="0.3">
      <c r="A3073">
        <v>88319168</v>
      </c>
      <c r="B3073">
        <v>246316</v>
      </c>
      <c r="C3073">
        <v>837460</v>
      </c>
      <c r="D3073">
        <v>17075</v>
      </c>
      <c r="E3073">
        <v>13689</v>
      </c>
      <c r="F3073">
        <v>3</v>
      </c>
      <c r="G3073">
        <v>0</v>
      </c>
      <c r="H3073">
        <v>0</v>
      </c>
      <c r="I3073" s="15">
        <v>45233</v>
      </c>
      <c r="J3073" s="11">
        <v>45233</v>
      </c>
      <c r="K3073">
        <v>3</v>
      </c>
      <c r="L3073" t="s">
        <v>60</v>
      </c>
      <c r="M3073" t="s">
        <v>39</v>
      </c>
      <c r="N3073" t="s">
        <v>18</v>
      </c>
      <c r="O3073">
        <v>51225</v>
      </c>
      <c r="P3073" t="s">
        <v>21</v>
      </c>
      <c r="Q3073">
        <v>10158</v>
      </c>
      <c r="R3073" s="16">
        <f>delivered_orders_table[[#This Row],[price]]*delivered_orders_table[[#This Row],[quantity]]</f>
        <v>51225</v>
      </c>
      <c r="V3073">
        <v>19197</v>
      </c>
    </row>
    <row r="3074" spans="1:22" hidden="1" x14ac:dyDescent="0.3">
      <c r="A3074">
        <v>38876195</v>
      </c>
      <c r="B3074">
        <v>246316</v>
      </c>
      <c r="C3074">
        <v>430019</v>
      </c>
      <c r="D3074">
        <v>4847</v>
      </c>
      <c r="E3074">
        <v>13689</v>
      </c>
      <c r="F3074">
        <v>2</v>
      </c>
      <c r="G3074">
        <v>0</v>
      </c>
      <c r="H3074">
        <v>0</v>
      </c>
      <c r="I3074" s="15">
        <v>45251</v>
      </c>
      <c r="J3074" s="11">
        <v>45251</v>
      </c>
      <c r="K3074">
        <v>3</v>
      </c>
      <c r="L3074" t="s">
        <v>504</v>
      </c>
      <c r="M3074" t="s">
        <v>39</v>
      </c>
      <c r="N3074" t="s">
        <v>18</v>
      </c>
      <c r="O3074">
        <v>9694</v>
      </c>
      <c r="P3074" t="s">
        <v>23</v>
      </c>
      <c r="Q3074">
        <v>-17684</v>
      </c>
      <c r="R3074" s="16">
        <f>delivered_orders_table[[#This Row],[price]]*delivered_orders_table[[#This Row],[quantity]]</f>
        <v>9694</v>
      </c>
      <c r="V3074">
        <v>20013</v>
      </c>
    </row>
    <row r="3075" spans="1:22" hidden="1" x14ac:dyDescent="0.3">
      <c r="A3075">
        <v>28468304</v>
      </c>
      <c r="B3075">
        <v>246316</v>
      </c>
      <c r="C3075">
        <v>468371</v>
      </c>
      <c r="D3075">
        <v>6622</v>
      </c>
      <c r="E3075">
        <v>13689</v>
      </c>
      <c r="F3075">
        <v>4</v>
      </c>
      <c r="G3075">
        <v>1324.4</v>
      </c>
      <c r="H3075">
        <v>5</v>
      </c>
      <c r="I3075" s="15">
        <v>45243</v>
      </c>
      <c r="J3075" s="11">
        <v>45243</v>
      </c>
      <c r="K3075">
        <v>7</v>
      </c>
      <c r="L3075" t="s">
        <v>352</v>
      </c>
      <c r="M3075" t="s">
        <v>39</v>
      </c>
      <c r="N3075" t="s">
        <v>15</v>
      </c>
      <c r="O3075">
        <v>25163.599999999999</v>
      </c>
      <c r="P3075" t="s">
        <v>20</v>
      </c>
      <c r="Q3075">
        <v>-29592.400000000001</v>
      </c>
      <c r="R3075" s="16">
        <f>delivered_orders_table[[#This Row],[price]]*delivered_orders_table[[#This Row],[quantity]]</f>
        <v>26488</v>
      </c>
      <c r="V3075">
        <v>15221</v>
      </c>
    </row>
    <row r="3076" spans="1:22" hidden="1" x14ac:dyDescent="0.3">
      <c r="A3076">
        <v>91202508</v>
      </c>
      <c r="B3076">
        <v>246316</v>
      </c>
      <c r="C3076">
        <v>671706</v>
      </c>
      <c r="D3076">
        <v>18571</v>
      </c>
      <c r="E3076">
        <v>13689</v>
      </c>
      <c r="F3076">
        <v>1</v>
      </c>
      <c r="G3076">
        <v>0</v>
      </c>
      <c r="H3076">
        <v>0</v>
      </c>
      <c r="I3076" s="15">
        <v>45235</v>
      </c>
      <c r="J3076" s="11">
        <v>45235</v>
      </c>
      <c r="K3076">
        <v>6</v>
      </c>
      <c r="L3076" t="s">
        <v>81</v>
      </c>
      <c r="M3076" t="s">
        <v>39</v>
      </c>
      <c r="N3076" t="s">
        <v>15</v>
      </c>
      <c r="O3076">
        <v>18571</v>
      </c>
      <c r="P3076" t="s">
        <v>23</v>
      </c>
      <c r="Q3076">
        <v>4882</v>
      </c>
      <c r="R3076" s="16">
        <f>delivered_orders_table[[#This Row],[price]]*delivered_orders_table[[#This Row],[quantity]]</f>
        <v>18571</v>
      </c>
      <c r="V3076">
        <v>16021</v>
      </c>
    </row>
    <row r="3077" spans="1:22" hidden="1" x14ac:dyDescent="0.3">
      <c r="A3077">
        <v>87201917</v>
      </c>
      <c r="B3077">
        <v>246316</v>
      </c>
      <c r="C3077">
        <v>705666</v>
      </c>
      <c r="D3077">
        <v>14880</v>
      </c>
      <c r="E3077">
        <v>13689</v>
      </c>
      <c r="F3077">
        <v>3</v>
      </c>
      <c r="G3077">
        <v>2232</v>
      </c>
      <c r="H3077">
        <v>5</v>
      </c>
      <c r="I3077" s="15">
        <v>45248</v>
      </c>
      <c r="J3077" s="11">
        <v>45248</v>
      </c>
      <c r="K3077">
        <v>2</v>
      </c>
      <c r="L3077" t="s">
        <v>352</v>
      </c>
      <c r="M3077" t="s">
        <v>39</v>
      </c>
      <c r="N3077" t="s">
        <v>15</v>
      </c>
      <c r="O3077">
        <v>42408</v>
      </c>
      <c r="P3077" t="s">
        <v>20</v>
      </c>
      <c r="Q3077">
        <v>1341</v>
      </c>
      <c r="R3077" s="16">
        <f>delivered_orders_table[[#This Row],[price]]*delivered_orders_table[[#This Row],[quantity]]</f>
        <v>44640</v>
      </c>
      <c r="V3077">
        <v>9415</v>
      </c>
    </row>
    <row r="3078" spans="1:22" hidden="1" x14ac:dyDescent="0.3">
      <c r="A3078">
        <v>54058573</v>
      </c>
      <c r="B3078">
        <v>246316</v>
      </c>
      <c r="C3078">
        <v>674760</v>
      </c>
      <c r="D3078">
        <v>7746</v>
      </c>
      <c r="E3078">
        <v>13689</v>
      </c>
      <c r="F3078">
        <v>1</v>
      </c>
      <c r="G3078">
        <v>0</v>
      </c>
      <c r="H3078">
        <v>0</v>
      </c>
      <c r="I3078" s="15">
        <v>45247</v>
      </c>
      <c r="J3078" s="11">
        <v>45247</v>
      </c>
      <c r="K3078">
        <v>3</v>
      </c>
      <c r="L3078" t="s">
        <v>352</v>
      </c>
      <c r="M3078" t="s">
        <v>39</v>
      </c>
      <c r="N3078" t="s">
        <v>16</v>
      </c>
      <c r="O3078">
        <v>7746</v>
      </c>
      <c r="P3078" t="s">
        <v>21</v>
      </c>
      <c r="Q3078">
        <v>-5943</v>
      </c>
      <c r="R3078" s="16">
        <f>delivered_orders_table[[#This Row],[price]]*delivered_orders_table[[#This Row],[quantity]]</f>
        <v>7746</v>
      </c>
      <c r="V3078">
        <v>8432</v>
      </c>
    </row>
    <row r="3079" spans="1:22" hidden="1" x14ac:dyDescent="0.3">
      <c r="A3079">
        <v>92097999</v>
      </c>
      <c r="B3079">
        <v>246316</v>
      </c>
      <c r="C3079">
        <v>993454</v>
      </c>
      <c r="D3079">
        <v>19060</v>
      </c>
      <c r="E3079">
        <v>13689</v>
      </c>
      <c r="F3079">
        <v>1</v>
      </c>
      <c r="G3079">
        <v>1906</v>
      </c>
      <c r="H3079">
        <v>10</v>
      </c>
      <c r="I3079" s="15">
        <v>45230</v>
      </c>
      <c r="J3079" s="11">
        <v>45230</v>
      </c>
      <c r="K3079">
        <v>3</v>
      </c>
      <c r="L3079" t="s">
        <v>253</v>
      </c>
      <c r="M3079" t="s">
        <v>39</v>
      </c>
      <c r="N3079" t="s">
        <v>15</v>
      </c>
      <c r="O3079">
        <v>17154</v>
      </c>
      <c r="P3079" t="s">
        <v>22</v>
      </c>
      <c r="Q3079">
        <v>3465</v>
      </c>
      <c r="R3079" s="16">
        <f>delivered_orders_table[[#This Row],[price]]*delivered_orders_table[[#This Row],[quantity]]</f>
        <v>19060</v>
      </c>
      <c r="V3079">
        <v>18900</v>
      </c>
    </row>
    <row r="3080" spans="1:22" hidden="1" x14ac:dyDescent="0.3">
      <c r="A3080">
        <v>45000508</v>
      </c>
      <c r="B3080">
        <v>872246</v>
      </c>
      <c r="C3080">
        <v>981519</v>
      </c>
      <c r="D3080">
        <v>11160</v>
      </c>
      <c r="E3080">
        <v>8679</v>
      </c>
      <c r="F3080">
        <v>1</v>
      </c>
      <c r="G3080">
        <v>0</v>
      </c>
      <c r="H3080">
        <v>0</v>
      </c>
      <c r="I3080" s="15">
        <v>45226</v>
      </c>
      <c r="J3080" s="11">
        <v>45226</v>
      </c>
      <c r="K3080">
        <v>6</v>
      </c>
      <c r="L3080" t="s">
        <v>475</v>
      </c>
      <c r="M3080" t="s">
        <v>39</v>
      </c>
      <c r="N3080" t="s">
        <v>15</v>
      </c>
      <c r="O3080">
        <v>11160</v>
      </c>
      <c r="P3080" t="s">
        <v>21</v>
      </c>
      <c r="Q3080">
        <v>2481</v>
      </c>
      <c r="R3080" s="16">
        <f>delivered_orders_table[[#This Row],[price]]*delivered_orders_table[[#This Row],[quantity]]</f>
        <v>11160</v>
      </c>
      <c r="V3080">
        <v>40548</v>
      </c>
    </row>
    <row r="3081" spans="1:22" hidden="1" x14ac:dyDescent="0.3">
      <c r="A3081">
        <v>57183837</v>
      </c>
      <c r="B3081">
        <v>872246</v>
      </c>
      <c r="C3081">
        <v>316683</v>
      </c>
      <c r="D3081">
        <v>12273</v>
      </c>
      <c r="E3081">
        <v>8679</v>
      </c>
      <c r="F3081">
        <v>3</v>
      </c>
      <c r="G3081">
        <v>0</v>
      </c>
      <c r="H3081">
        <v>0</v>
      </c>
      <c r="I3081" s="15">
        <v>45253</v>
      </c>
      <c r="J3081" s="11">
        <v>45253</v>
      </c>
      <c r="K3081">
        <v>1</v>
      </c>
      <c r="L3081" t="s">
        <v>504</v>
      </c>
      <c r="M3081" t="s">
        <v>39</v>
      </c>
      <c r="N3081" t="s">
        <v>17</v>
      </c>
      <c r="O3081">
        <v>36819</v>
      </c>
      <c r="P3081" t="s">
        <v>20</v>
      </c>
      <c r="Q3081">
        <v>10782</v>
      </c>
      <c r="R3081" s="16">
        <f>delivered_orders_table[[#This Row],[price]]*delivered_orders_table[[#This Row],[quantity]]</f>
        <v>36819</v>
      </c>
      <c r="V3081">
        <v>15093</v>
      </c>
    </row>
    <row r="3082" spans="1:22" hidden="1" x14ac:dyDescent="0.3">
      <c r="A3082">
        <v>86560394</v>
      </c>
      <c r="B3082">
        <v>872246</v>
      </c>
      <c r="C3082">
        <v>529119</v>
      </c>
      <c r="D3082">
        <v>11227</v>
      </c>
      <c r="E3082">
        <v>8679</v>
      </c>
      <c r="F3082">
        <v>1</v>
      </c>
      <c r="G3082">
        <v>561.35</v>
      </c>
      <c r="H3082">
        <v>5</v>
      </c>
      <c r="I3082" s="15">
        <v>45238</v>
      </c>
      <c r="J3082" s="11">
        <v>45238</v>
      </c>
      <c r="K3082">
        <v>7</v>
      </c>
      <c r="L3082" t="s">
        <v>521</v>
      </c>
      <c r="M3082" t="s">
        <v>39</v>
      </c>
      <c r="N3082" t="s">
        <v>15</v>
      </c>
      <c r="O3082">
        <v>10665.65</v>
      </c>
      <c r="P3082" t="s">
        <v>21</v>
      </c>
      <c r="Q3082">
        <v>1986.65</v>
      </c>
      <c r="R3082" s="16">
        <f>delivered_orders_table[[#This Row],[price]]*delivered_orders_table[[#This Row],[quantity]]</f>
        <v>11227</v>
      </c>
      <c r="V3082">
        <v>13934</v>
      </c>
    </row>
    <row r="3083" spans="1:22" hidden="1" x14ac:dyDescent="0.3">
      <c r="A3083">
        <v>23574883</v>
      </c>
      <c r="B3083">
        <v>872246</v>
      </c>
      <c r="C3083">
        <v>575565</v>
      </c>
      <c r="D3083">
        <v>15315</v>
      </c>
      <c r="E3083">
        <v>8679</v>
      </c>
      <c r="F3083">
        <v>1</v>
      </c>
      <c r="G3083">
        <v>0</v>
      </c>
      <c r="H3083">
        <v>0</v>
      </c>
      <c r="I3083" s="15">
        <v>45241</v>
      </c>
      <c r="J3083" s="11">
        <v>45241</v>
      </c>
      <c r="K3083">
        <v>1</v>
      </c>
      <c r="L3083" t="s">
        <v>69</v>
      </c>
      <c r="M3083" t="s">
        <v>39</v>
      </c>
      <c r="N3083" t="s">
        <v>16</v>
      </c>
      <c r="O3083">
        <v>15315</v>
      </c>
      <c r="P3083" t="s">
        <v>22</v>
      </c>
      <c r="Q3083">
        <v>6636</v>
      </c>
      <c r="R3083" s="16">
        <f>delivered_orders_table[[#This Row],[price]]*delivered_orders_table[[#This Row],[quantity]]</f>
        <v>15315</v>
      </c>
      <c r="V3083">
        <v>14282</v>
      </c>
    </row>
    <row r="3084" spans="1:22" hidden="1" x14ac:dyDescent="0.3">
      <c r="A3084">
        <v>75266178</v>
      </c>
      <c r="B3084">
        <v>872246</v>
      </c>
      <c r="C3084">
        <v>742752</v>
      </c>
      <c r="D3084">
        <v>10120</v>
      </c>
      <c r="E3084">
        <v>8679</v>
      </c>
      <c r="F3084">
        <v>1</v>
      </c>
      <c r="G3084">
        <v>0</v>
      </c>
      <c r="H3084">
        <v>0</v>
      </c>
      <c r="I3084" s="15">
        <v>45252</v>
      </c>
      <c r="J3084" s="11">
        <v>45252</v>
      </c>
      <c r="K3084">
        <v>4</v>
      </c>
      <c r="L3084" t="s">
        <v>441</v>
      </c>
      <c r="M3084" t="s">
        <v>39</v>
      </c>
      <c r="N3084" t="s">
        <v>17</v>
      </c>
      <c r="O3084">
        <v>10120</v>
      </c>
      <c r="P3084" t="s">
        <v>21</v>
      </c>
      <c r="Q3084">
        <v>1441</v>
      </c>
      <c r="R3084" s="16">
        <f>delivered_orders_table[[#This Row],[price]]*delivered_orders_table[[#This Row],[quantity]]</f>
        <v>10120</v>
      </c>
      <c r="V3084">
        <v>10920</v>
      </c>
    </row>
    <row r="3085" spans="1:22" hidden="1" x14ac:dyDescent="0.3">
      <c r="A3085">
        <v>96691619</v>
      </c>
      <c r="B3085">
        <v>872246</v>
      </c>
      <c r="C3085">
        <v>827761</v>
      </c>
      <c r="D3085">
        <v>5182</v>
      </c>
      <c r="E3085">
        <v>8679</v>
      </c>
      <c r="F3085">
        <v>1</v>
      </c>
      <c r="G3085">
        <v>518.20000000000005</v>
      </c>
      <c r="H3085">
        <v>10</v>
      </c>
      <c r="I3085" s="15">
        <v>45251</v>
      </c>
      <c r="J3085" s="11">
        <v>45251</v>
      </c>
      <c r="K3085">
        <v>7</v>
      </c>
      <c r="L3085" t="s">
        <v>132</v>
      </c>
      <c r="M3085" t="s">
        <v>39</v>
      </c>
      <c r="N3085" t="s">
        <v>16</v>
      </c>
      <c r="O3085">
        <v>4663.8</v>
      </c>
      <c r="P3085" t="s">
        <v>20</v>
      </c>
      <c r="Q3085">
        <v>-4015.2</v>
      </c>
      <c r="R3085" s="16">
        <f>delivered_orders_table[[#This Row],[price]]*delivered_orders_table[[#This Row],[quantity]]</f>
        <v>5182</v>
      </c>
      <c r="V3085">
        <v>13338</v>
      </c>
    </row>
    <row r="3086" spans="1:22" hidden="1" x14ac:dyDescent="0.3">
      <c r="A3086">
        <v>42394260</v>
      </c>
      <c r="B3086">
        <v>872246</v>
      </c>
      <c r="C3086">
        <v>541244</v>
      </c>
      <c r="D3086">
        <v>2687</v>
      </c>
      <c r="E3086">
        <v>8679</v>
      </c>
      <c r="F3086">
        <v>1</v>
      </c>
      <c r="G3086">
        <v>0</v>
      </c>
      <c r="H3086">
        <v>0</v>
      </c>
      <c r="I3086" s="15">
        <v>45246</v>
      </c>
      <c r="J3086" s="11">
        <v>45246</v>
      </c>
      <c r="K3086">
        <v>4</v>
      </c>
      <c r="L3086" t="s">
        <v>352</v>
      </c>
      <c r="M3086" t="s">
        <v>39</v>
      </c>
      <c r="N3086" t="s">
        <v>15</v>
      </c>
      <c r="O3086">
        <v>2687</v>
      </c>
      <c r="P3086" t="s">
        <v>22</v>
      </c>
      <c r="Q3086">
        <v>-5992</v>
      </c>
      <c r="R3086" s="16">
        <f>delivered_orders_table[[#This Row],[price]]*delivered_orders_table[[#This Row],[quantity]]</f>
        <v>2687</v>
      </c>
      <c r="V3086">
        <v>16989</v>
      </c>
    </row>
    <row r="3087" spans="1:22" hidden="1" x14ac:dyDescent="0.3">
      <c r="A3087">
        <v>11362459</v>
      </c>
      <c r="B3087">
        <v>872246</v>
      </c>
      <c r="C3087">
        <v>848696</v>
      </c>
      <c r="D3087">
        <v>5083</v>
      </c>
      <c r="E3087">
        <v>8679</v>
      </c>
      <c r="F3087">
        <v>1</v>
      </c>
      <c r="G3087">
        <v>0</v>
      </c>
      <c r="H3087">
        <v>0</v>
      </c>
      <c r="I3087" s="15">
        <v>45247</v>
      </c>
      <c r="J3087" s="11">
        <v>45247</v>
      </c>
      <c r="K3087">
        <v>7</v>
      </c>
      <c r="L3087" t="s">
        <v>504</v>
      </c>
      <c r="M3087" t="s">
        <v>39</v>
      </c>
      <c r="N3087" t="s">
        <v>15</v>
      </c>
      <c r="O3087">
        <v>5083</v>
      </c>
      <c r="P3087" t="s">
        <v>22</v>
      </c>
      <c r="Q3087">
        <v>-3596</v>
      </c>
      <c r="R3087" s="16">
        <f>delivered_orders_table[[#This Row],[price]]*delivered_orders_table[[#This Row],[quantity]]</f>
        <v>5083</v>
      </c>
      <c r="V3087">
        <v>23409</v>
      </c>
    </row>
    <row r="3088" spans="1:22" hidden="1" x14ac:dyDescent="0.3">
      <c r="A3088">
        <v>20814950</v>
      </c>
      <c r="B3088">
        <v>872246</v>
      </c>
      <c r="C3088">
        <v>635352</v>
      </c>
      <c r="D3088">
        <v>8557</v>
      </c>
      <c r="E3088">
        <v>8679</v>
      </c>
      <c r="F3088">
        <v>1</v>
      </c>
      <c r="G3088">
        <v>0</v>
      </c>
      <c r="H3088">
        <v>0</v>
      </c>
      <c r="I3088" s="15">
        <v>45252</v>
      </c>
      <c r="J3088" s="11">
        <v>45252</v>
      </c>
      <c r="K3088">
        <v>3</v>
      </c>
      <c r="L3088" t="s">
        <v>131</v>
      </c>
      <c r="M3088" t="s">
        <v>39</v>
      </c>
      <c r="N3088" t="s">
        <v>15</v>
      </c>
      <c r="O3088">
        <v>8557</v>
      </c>
      <c r="P3088" t="s">
        <v>21</v>
      </c>
      <c r="Q3088">
        <v>-122</v>
      </c>
      <c r="R3088" s="16">
        <f>delivered_orders_table[[#This Row],[price]]*delivered_orders_table[[#This Row],[quantity]]</f>
        <v>8557</v>
      </c>
      <c r="V3088">
        <v>7204</v>
      </c>
    </row>
    <row r="3089" spans="1:22" hidden="1" x14ac:dyDescent="0.3">
      <c r="A3089">
        <v>35511941</v>
      </c>
      <c r="B3089">
        <v>872246</v>
      </c>
      <c r="C3089">
        <v>539162</v>
      </c>
      <c r="D3089">
        <v>3200</v>
      </c>
      <c r="E3089">
        <v>8679</v>
      </c>
      <c r="F3089">
        <v>1</v>
      </c>
      <c r="G3089">
        <v>0</v>
      </c>
      <c r="H3089">
        <v>0</v>
      </c>
      <c r="I3089" s="15">
        <v>45257</v>
      </c>
      <c r="J3089" s="11">
        <v>45257</v>
      </c>
      <c r="K3089">
        <v>1</v>
      </c>
      <c r="L3089" t="s">
        <v>132</v>
      </c>
      <c r="M3089" t="s">
        <v>39</v>
      </c>
      <c r="N3089" t="s">
        <v>15</v>
      </c>
      <c r="O3089">
        <v>3200</v>
      </c>
      <c r="P3089" t="s">
        <v>21</v>
      </c>
      <c r="Q3089">
        <v>-5479</v>
      </c>
      <c r="R3089" s="16">
        <f>delivered_orders_table[[#This Row],[price]]*delivered_orders_table[[#This Row],[quantity]]</f>
        <v>3200</v>
      </c>
      <c r="V3089">
        <v>71280</v>
      </c>
    </row>
    <row r="3090" spans="1:22" hidden="1" x14ac:dyDescent="0.3">
      <c r="A3090">
        <v>20202996</v>
      </c>
      <c r="B3090">
        <v>207473</v>
      </c>
      <c r="C3090">
        <v>377715</v>
      </c>
      <c r="D3090">
        <v>16890</v>
      </c>
      <c r="E3090">
        <v>7043</v>
      </c>
      <c r="F3090">
        <v>1</v>
      </c>
      <c r="G3090">
        <v>1689</v>
      </c>
      <c r="H3090">
        <v>10</v>
      </c>
      <c r="I3090" s="15">
        <v>45246</v>
      </c>
      <c r="J3090" s="11">
        <v>45246</v>
      </c>
      <c r="K3090">
        <v>5</v>
      </c>
      <c r="L3090" t="s">
        <v>433</v>
      </c>
      <c r="M3090" t="s">
        <v>39</v>
      </c>
      <c r="N3090" t="s">
        <v>16</v>
      </c>
      <c r="O3090">
        <v>15201</v>
      </c>
      <c r="P3090" t="s">
        <v>20</v>
      </c>
      <c r="Q3090">
        <v>8158</v>
      </c>
      <c r="R3090" s="16">
        <f>delivered_orders_table[[#This Row],[price]]*delivered_orders_table[[#This Row],[quantity]]</f>
        <v>16890</v>
      </c>
      <c r="V3090">
        <v>19200</v>
      </c>
    </row>
    <row r="3091" spans="1:22" hidden="1" x14ac:dyDescent="0.3">
      <c r="A3091">
        <v>98292612</v>
      </c>
      <c r="B3091">
        <v>207473</v>
      </c>
      <c r="C3091">
        <v>906423</v>
      </c>
      <c r="D3091">
        <v>9425</v>
      </c>
      <c r="E3091">
        <v>7043</v>
      </c>
      <c r="F3091">
        <v>4</v>
      </c>
      <c r="G3091">
        <v>0</v>
      </c>
      <c r="H3091">
        <v>0</v>
      </c>
      <c r="I3091" s="15">
        <v>45228</v>
      </c>
      <c r="J3091" s="11">
        <v>45228</v>
      </c>
      <c r="K3091">
        <v>6</v>
      </c>
      <c r="L3091" t="s">
        <v>355</v>
      </c>
      <c r="M3091" t="s">
        <v>39</v>
      </c>
      <c r="N3091" t="s">
        <v>16</v>
      </c>
      <c r="O3091">
        <v>37700</v>
      </c>
      <c r="P3091" t="s">
        <v>23</v>
      </c>
      <c r="Q3091">
        <v>9528</v>
      </c>
      <c r="R3091" s="16">
        <f>delivered_orders_table[[#This Row],[price]]*delivered_orders_table[[#This Row],[quantity]]</f>
        <v>37700</v>
      </c>
      <c r="V3091">
        <v>12347</v>
      </c>
    </row>
    <row r="3092" spans="1:22" hidden="1" x14ac:dyDescent="0.3">
      <c r="A3092">
        <v>39735904</v>
      </c>
      <c r="B3092">
        <v>207473</v>
      </c>
      <c r="C3092">
        <v>890266</v>
      </c>
      <c r="D3092">
        <v>15361</v>
      </c>
      <c r="E3092">
        <v>7043</v>
      </c>
      <c r="F3092">
        <v>3</v>
      </c>
      <c r="G3092">
        <v>0</v>
      </c>
      <c r="H3092">
        <v>0</v>
      </c>
      <c r="I3092" s="15">
        <v>45229</v>
      </c>
      <c r="J3092" s="11">
        <v>45229</v>
      </c>
      <c r="K3092">
        <v>4</v>
      </c>
      <c r="L3092" t="s">
        <v>253</v>
      </c>
      <c r="M3092" t="s">
        <v>39</v>
      </c>
      <c r="N3092" t="s">
        <v>15</v>
      </c>
      <c r="O3092">
        <v>46083</v>
      </c>
      <c r="P3092" t="s">
        <v>22</v>
      </c>
      <c r="Q3092">
        <v>24954</v>
      </c>
      <c r="R3092" s="16">
        <f>delivered_orders_table[[#This Row],[price]]*delivered_orders_table[[#This Row],[quantity]]</f>
        <v>46083</v>
      </c>
      <c r="V3092">
        <v>13241</v>
      </c>
    </row>
    <row r="3093" spans="1:22" hidden="1" x14ac:dyDescent="0.3">
      <c r="A3093">
        <v>76500726</v>
      </c>
      <c r="B3093">
        <v>207473</v>
      </c>
      <c r="C3093">
        <v>748102</v>
      </c>
      <c r="D3093">
        <v>9939</v>
      </c>
      <c r="E3093">
        <v>7043</v>
      </c>
      <c r="F3093">
        <v>1</v>
      </c>
      <c r="G3093">
        <v>0</v>
      </c>
      <c r="H3093">
        <v>0</v>
      </c>
      <c r="I3093" s="15">
        <v>45236</v>
      </c>
      <c r="J3093" s="11">
        <v>45236</v>
      </c>
      <c r="K3093">
        <v>6</v>
      </c>
      <c r="L3093" t="s">
        <v>69</v>
      </c>
      <c r="M3093" t="s">
        <v>39</v>
      </c>
      <c r="N3093" t="s">
        <v>18</v>
      </c>
      <c r="O3093">
        <v>9939</v>
      </c>
      <c r="P3093" t="s">
        <v>21</v>
      </c>
      <c r="Q3093">
        <v>2896</v>
      </c>
      <c r="R3093" s="16">
        <f>delivered_orders_table[[#This Row],[price]]*delivered_orders_table[[#This Row],[quantity]]</f>
        <v>9939</v>
      </c>
      <c r="V3093">
        <v>55287</v>
      </c>
    </row>
    <row r="3094" spans="1:22" hidden="1" x14ac:dyDescent="0.3">
      <c r="A3094">
        <v>83089925</v>
      </c>
      <c r="B3094">
        <v>207473</v>
      </c>
      <c r="C3094">
        <v>391663</v>
      </c>
      <c r="D3094">
        <v>14083</v>
      </c>
      <c r="E3094">
        <v>7043</v>
      </c>
      <c r="F3094">
        <v>1</v>
      </c>
      <c r="G3094">
        <v>1408.3</v>
      </c>
      <c r="H3094">
        <v>10</v>
      </c>
      <c r="I3094" s="15">
        <v>45240</v>
      </c>
      <c r="J3094" s="11">
        <v>45240</v>
      </c>
      <c r="K3094">
        <v>4</v>
      </c>
      <c r="L3094" t="s">
        <v>471</v>
      </c>
      <c r="M3094" t="s">
        <v>39</v>
      </c>
      <c r="N3094" t="s">
        <v>16</v>
      </c>
      <c r="O3094">
        <v>12674.7</v>
      </c>
      <c r="P3094" t="s">
        <v>22</v>
      </c>
      <c r="Q3094">
        <v>5631.7</v>
      </c>
      <c r="R3094" s="16">
        <f>delivered_orders_table[[#This Row],[price]]*delivered_orders_table[[#This Row],[quantity]]</f>
        <v>14083</v>
      </c>
      <c r="V3094">
        <v>19017</v>
      </c>
    </row>
    <row r="3095" spans="1:22" hidden="1" x14ac:dyDescent="0.3">
      <c r="A3095">
        <v>81969657</v>
      </c>
      <c r="B3095">
        <v>207473</v>
      </c>
      <c r="C3095">
        <v>829402</v>
      </c>
      <c r="D3095">
        <v>3634</v>
      </c>
      <c r="E3095">
        <v>7043</v>
      </c>
      <c r="F3095">
        <v>1</v>
      </c>
      <c r="G3095">
        <v>0</v>
      </c>
      <c r="H3095">
        <v>0</v>
      </c>
      <c r="I3095" s="15">
        <v>45234</v>
      </c>
      <c r="J3095" s="11">
        <v>45234</v>
      </c>
      <c r="K3095">
        <v>5</v>
      </c>
      <c r="L3095" t="s">
        <v>145</v>
      </c>
      <c r="M3095" t="s">
        <v>39</v>
      </c>
      <c r="N3095" t="s">
        <v>15</v>
      </c>
      <c r="O3095">
        <v>3634</v>
      </c>
      <c r="P3095" t="s">
        <v>22</v>
      </c>
      <c r="Q3095">
        <v>-3409</v>
      </c>
      <c r="R3095" s="16">
        <f>delivered_orders_table[[#This Row],[price]]*delivered_orders_table[[#This Row],[quantity]]</f>
        <v>3634</v>
      </c>
      <c r="V3095">
        <v>19038</v>
      </c>
    </row>
    <row r="3096" spans="1:22" hidden="1" x14ac:dyDescent="0.3">
      <c r="A3096">
        <v>41157840</v>
      </c>
      <c r="B3096">
        <v>809570</v>
      </c>
      <c r="C3096">
        <v>819284</v>
      </c>
      <c r="D3096">
        <v>2460</v>
      </c>
      <c r="E3096">
        <v>10780</v>
      </c>
      <c r="F3096">
        <v>1</v>
      </c>
      <c r="G3096">
        <v>492</v>
      </c>
      <c r="H3096">
        <v>20</v>
      </c>
      <c r="I3096" s="15">
        <v>45234</v>
      </c>
      <c r="J3096" s="11">
        <v>45234</v>
      </c>
      <c r="K3096">
        <v>7</v>
      </c>
      <c r="L3096" t="s">
        <v>81</v>
      </c>
      <c r="M3096" t="s">
        <v>39</v>
      </c>
      <c r="N3096" t="s">
        <v>15</v>
      </c>
      <c r="O3096">
        <v>1968</v>
      </c>
      <c r="P3096" t="s">
        <v>20</v>
      </c>
      <c r="Q3096">
        <v>-8812</v>
      </c>
      <c r="R3096" s="16">
        <f>delivered_orders_table[[#This Row],[price]]*delivered_orders_table[[#This Row],[quantity]]</f>
        <v>2460</v>
      </c>
      <c r="V3096">
        <v>9444</v>
      </c>
    </row>
    <row r="3097" spans="1:22" hidden="1" x14ac:dyDescent="0.3">
      <c r="A3097">
        <v>14324134</v>
      </c>
      <c r="B3097">
        <v>809570</v>
      </c>
      <c r="C3097">
        <v>758850</v>
      </c>
      <c r="D3097">
        <v>12679</v>
      </c>
      <c r="E3097">
        <v>10780</v>
      </c>
      <c r="F3097">
        <v>1</v>
      </c>
      <c r="G3097">
        <v>1901.85</v>
      </c>
      <c r="H3097">
        <v>15</v>
      </c>
      <c r="I3097" s="15">
        <v>45230</v>
      </c>
      <c r="J3097" s="11">
        <v>45230</v>
      </c>
      <c r="K3097">
        <v>5</v>
      </c>
      <c r="L3097" t="s">
        <v>416</v>
      </c>
      <c r="M3097" t="s">
        <v>39</v>
      </c>
      <c r="N3097" t="s">
        <v>15</v>
      </c>
      <c r="O3097">
        <v>10777.15</v>
      </c>
      <c r="P3097" t="s">
        <v>21</v>
      </c>
      <c r="Q3097">
        <v>-2.85</v>
      </c>
      <c r="R3097" s="16">
        <f>delivered_orders_table[[#This Row],[price]]*delivered_orders_table[[#This Row],[quantity]]</f>
        <v>12679</v>
      </c>
      <c r="V3097">
        <v>36420</v>
      </c>
    </row>
    <row r="3098" spans="1:22" hidden="1" x14ac:dyDescent="0.3">
      <c r="A3098">
        <v>82029307</v>
      </c>
      <c r="B3098">
        <v>809570</v>
      </c>
      <c r="C3098">
        <v>553777</v>
      </c>
      <c r="D3098">
        <v>19593</v>
      </c>
      <c r="E3098">
        <v>10780</v>
      </c>
      <c r="F3098">
        <v>4</v>
      </c>
      <c r="G3098">
        <v>0</v>
      </c>
      <c r="H3098">
        <v>0</v>
      </c>
      <c r="I3098" s="15">
        <v>45241</v>
      </c>
      <c r="J3098" s="11">
        <v>45241</v>
      </c>
      <c r="K3098">
        <v>3</v>
      </c>
      <c r="L3098" t="s">
        <v>471</v>
      </c>
      <c r="M3098" t="s">
        <v>39</v>
      </c>
      <c r="N3098" t="s">
        <v>15</v>
      </c>
      <c r="O3098">
        <v>78372</v>
      </c>
      <c r="P3098" t="s">
        <v>23</v>
      </c>
      <c r="Q3098">
        <v>35252</v>
      </c>
      <c r="R3098" s="16">
        <f>delivered_orders_table[[#This Row],[price]]*delivered_orders_table[[#This Row],[quantity]]</f>
        <v>78372</v>
      </c>
      <c r="V3098">
        <v>4907</v>
      </c>
    </row>
    <row r="3099" spans="1:22" hidden="1" x14ac:dyDescent="0.3">
      <c r="A3099">
        <v>24710878</v>
      </c>
      <c r="B3099">
        <v>809570</v>
      </c>
      <c r="C3099">
        <v>935381</v>
      </c>
      <c r="D3099">
        <v>8140</v>
      </c>
      <c r="E3099">
        <v>10780</v>
      </c>
      <c r="F3099">
        <v>2</v>
      </c>
      <c r="G3099">
        <v>0</v>
      </c>
      <c r="H3099">
        <v>0</v>
      </c>
      <c r="I3099" s="15">
        <v>45227</v>
      </c>
      <c r="J3099" s="11">
        <v>45227</v>
      </c>
      <c r="K3099">
        <v>7</v>
      </c>
      <c r="L3099" t="s">
        <v>355</v>
      </c>
      <c r="M3099" t="s">
        <v>39</v>
      </c>
      <c r="N3099" t="s">
        <v>15</v>
      </c>
      <c r="O3099">
        <v>16280</v>
      </c>
      <c r="P3099" t="s">
        <v>22</v>
      </c>
      <c r="Q3099">
        <v>-5280</v>
      </c>
      <c r="R3099" s="16">
        <f>delivered_orders_table[[#This Row],[price]]*delivered_orders_table[[#This Row],[quantity]]</f>
        <v>16280</v>
      </c>
      <c r="V3099">
        <v>5812</v>
      </c>
    </row>
    <row r="3100" spans="1:22" hidden="1" x14ac:dyDescent="0.3">
      <c r="A3100">
        <v>24879094</v>
      </c>
      <c r="B3100">
        <v>809570</v>
      </c>
      <c r="C3100">
        <v>704283</v>
      </c>
      <c r="D3100">
        <v>2766</v>
      </c>
      <c r="E3100">
        <v>10780</v>
      </c>
      <c r="F3100">
        <v>1</v>
      </c>
      <c r="G3100">
        <v>276.60000000000002</v>
      </c>
      <c r="H3100">
        <v>10</v>
      </c>
      <c r="I3100" s="15">
        <v>45238</v>
      </c>
      <c r="J3100" s="11">
        <v>45238</v>
      </c>
      <c r="K3100">
        <v>7</v>
      </c>
      <c r="L3100" t="s">
        <v>521</v>
      </c>
      <c r="M3100" t="s">
        <v>39</v>
      </c>
      <c r="N3100" t="s">
        <v>17</v>
      </c>
      <c r="O3100">
        <v>2489.4</v>
      </c>
      <c r="P3100" t="s">
        <v>20</v>
      </c>
      <c r="Q3100">
        <v>-8290.6</v>
      </c>
      <c r="R3100" s="16">
        <f>delivered_orders_table[[#This Row],[price]]*delivered_orders_table[[#This Row],[quantity]]</f>
        <v>2766</v>
      </c>
      <c r="V3100">
        <v>16726</v>
      </c>
    </row>
    <row r="3101" spans="1:22" hidden="1" x14ac:dyDescent="0.3">
      <c r="A3101">
        <v>12118101</v>
      </c>
      <c r="B3101">
        <v>809570</v>
      </c>
      <c r="C3101">
        <v>397062</v>
      </c>
      <c r="D3101">
        <v>18603</v>
      </c>
      <c r="E3101">
        <v>10780</v>
      </c>
      <c r="F3101">
        <v>2</v>
      </c>
      <c r="G3101">
        <v>5580.9</v>
      </c>
      <c r="H3101">
        <v>15</v>
      </c>
      <c r="I3101" s="15">
        <v>45235</v>
      </c>
      <c r="J3101" s="11">
        <v>45235</v>
      </c>
      <c r="K3101">
        <v>5</v>
      </c>
      <c r="L3101" t="s">
        <v>417</v>
      </c>
      <c r="M3101" t="s">
        <v>39</v>
      </c>
      <c r="N3101" t="s">
        <v>15</v>
      </c>
      <c r="O3101">
        <v>31625.1</v>
      </c>
      <c r="P3101" t="s">
        <v>23</v>
      </c>
      <c r="Q3101">
        <v>10065.1</v>
      </c>
      <c r="R3101" s="16">
        <f>delivered_orders_table[[#This Row],[price]]*delivered_orders_table[[#This Row],[quantity]]</f>
        <v>37206</v>
      </c>
      <c r="V3101">
        <v>4738</v>
      </c>
    </row>
    <row r="3102" spans="1:22" x14ac:dyDescent="0.3">
      <c r="A3102">
        <v>97227356</v>
      </c>
      <c r="B3102">
        <v>876646</v>
      </c>
      <c r="C3102">
        <v>931510</v>
      </c>
      <c r="D3102">
        <v>11272</v>
      </c>
      <c r="E3102">
        <v>14603</v>
      </c>
      <c r="F3102">
        <v>2</v>
      </c>
      <c r="G3102">
        <v>0</v>
      </c>
      <c r="H3102">
        <v>0</v>
      </c>
      <c r="I3102" s="15">
        <v>45232</v>
      </c>
      <c r="J3102" s="11">
        <v>45232</v>
      </c>
      <c r="K3102">
        <v>7</v>
      </c>
      <c r="L3102" t="s">
        <v>145</v>
      </c>
      <c r="M3102" t="s">
        <v>39</v>
      </c>
      <c r="N3102" t="s">
        <v>16</v>
      </c>
      <c r="O3102">
        <v>22544</v>
      </c>
      <c r="P3102" t="s">
        <v>23</v>
      </c>
      <c r="Q3102">
        <v>-6662</v>
      </c>
      <c r="R3102" s="16">
        <f>delivered_orders_table[[#This Row],[price]]*delivered_orders_table[[#This Row],[quantity]]</f>
        <v>22544</v>
      </c>
      <c r="V3102">
        <v>10993</v>
      </c>
    </row>
    <row r="3103" spans="1:22" x14ac:dyDescent="0.3">
      <c r="A3103">
        <v>43878996</v>
      </c>
      <c r="B3103">
        <v>876646</v>
      </c>
      <c r="C3103">
        <v>294578</v>
      </c>
      <c r="D3103">
        <v>6663</v>
      </c>
      <c r="E3103">
        <v>14603</v>
      </c>
      <c r="F3103">
        <v>1</v>
      </c>
      <c r="G3103">
        <v>0</v>
      </c>
      <c r="H3103">
        <v>0</v>
      </c>
      <c r="I3103" s="15">
        <v>45243</v>
      </c>
      <c r="J3103" s="11">
        <v>45243</v>
      </c>
      <c r="K3103">
        <v>3</v>
      </c>
      <c r="L3103" t="s">
        <v>70</v>
      </c>
      <c r="M3103" t="s">
        <v>39</v>
      </c>
      <c r="N3103" t="s">
        <v>18</v>
      </c>
      <c r="O3103">
        <v>6663</v>
      </c>
      <c r="P3103" t="s">
        <v>21</v>
      </c>
      <c r="Q3103">
        <v>-7940</v>
      </c>
      <c r="R3103" s="16">
        <f>delivered_orders_table[[#This Row],[price]]*delivered_orders_table[[#This Row],[quantity]]</f>
        <v>6663</v>
      </c>
      <c r="V3103">
        <v>12549</v>
      </c>
    </row>
    <row r="3104" spans="1:22" x14ac:dyDescent="0.3">
      <c r="A3104">
        <v>49620038</v>
      </c>
      <c r="B3104">
        <v>876646</v>
      </c>
      <c r="C3104">
        <v>365358</v>
      </c>
      <c r="D3104">
        <v>10675</v>
      </c>
      <c r="E3104">
        <v>14603</v>
      </c>
      <c r="F3104">
        <v>1</v>
      </c>
      <c r="G3104">
        <v>0</v>
      </c>
      <c r="H3104">
        <v>0</v>
      </c>
      <c r="I3104" s="15">
        <v>45234</v>
      </c>
      <c r="J3104" s="11">
        <v>45234</v>
      </c>
      <c r="K3104">
        <v>3</v>
      </c>
      <c r="L3104" t="s">
        <v>80</v>
      </c>
      <c r="M3104" t="s">
        <v>39</v>
      </c>
      <c r="N3104" t="s">
        <v>18</v>
      </c>
      <c r="O3104">
        <v>10675</v>
      </c>
      <c r="P3104" t="s">
        <v>20</v>
      </c>
      <c r="Q3104">
        <v>-3928</v>
      </c>
      <c r="R3104" s="16">
        <f>delivered_orders_table[[#This Row],[price]]*delivered_orders_table[[#This Row],[quantity]]</f>
        <v>10675</v>
      </c>
      <c r="V3104">
        <v>19580</v>
      </c>
    </row>
    <row r="3105" spans="1:22" x14ac:dyDescent="0.3">
      <c r="A3105">
        <v>89412216</v>
      </c>
      <c r="B3105">
        <v>876646</v>
      </c>
      <c r="C3105">
        <v>327885</v>
      </c>
      <c r="D3105">
        <v>1160</v>
      </c>
      <c r="E3105">
        <v>14603</v>
      </c>
      <c r="F3105">
        <v>2</v>
      </c>
      <c r="G3105">
        <v>116</v>
      </c>
      <c r="H3105">
        <v>5</v>
      </c>
      <c r="I3105" s="15">
        <v>45236</v>
      </c>
      <c r="J3105" s="11">
        <v>45236</v>
      </c>
      <c r="K3105">
        <v>7</v>
      </c>
      <c r="L3105" t="s">
        <v>146</v>
      </c>
      <c r="M3105" t="s">
        <v>39</v>
      </c>
      <c r="N3105" t="s">
        <v>16</v>
      </c>
      <c r="O3105">
        <v>2204</v>
      </c>
      <c r="P3105" t="s">
        <v>22</v>
      </c>
      <c r="Q3105">
        <v>-27002</v>
      </c>
      <c r="R3105" s="16">
        <f>delivered_orders_table[[#This Row],[price]]*delivered_orders_table[[#This Row],[quantity]]</f>
        <v>2320</v>
      </c>
      <c r="V3105">
        <v>15725</v>
      </c>
    </row>
    <row r="3106" spans="1:22" x14ac:dyDescent="0.3">
      <c r="A3106">
        <v>30112846</v>
      </c>
      <c r="B3106">
        <v>876646</v>
      </c>
      <c r="C3106">
        <v>835988</v>
      </c>
      <c r="D3106">
        <v>3289</v>
      </c>
      <c r="E3106">
        <v>14603</v>
      </c>
      <c r="F3106">
        <v>1</v>
      </c>
      <c r="G3106">
        <v>657.8</v>
      </c>
      <c r="H3106">
        <v>20</v>
      </c>
      <c r="I3106" s="15">
        <v>45231</v>
      </c>
      <c r="J3106" s="11">
        <v>45231</v>
      </c>
      <c r="K3106">
        <v>3</v>
      </c>
      <c r="L3106" t="s">
        <v>355</v>
      </c>
      <c r="M3106" t="s">
        <v>39</v>
      </c>
      <c r="N3106" t="s">
        <v>15</v>
      </c>
      <c r="O3106">
        <v>2631.2</v>
      </c>
      <c r="P3106" t="s">
        <v>21</v>
      </c>
      <c r="Q3106">
        <v>-11971.8</v>
      </c>
      <c r="R3106" s="16">
        <f>delivered_orders_table[[#This Row],[price]]*delivered_orders_table[[#This Row],[quantity]]</f>
        <v>3289</v>
      </c>
      <c r="V3106">
        <v>11944</v>
      </c>
    </row>
    <row r="3107" spans="1:22" x14ac:dyDescent="0.3">
      <c r="A3107">
        <v>64123845</v>
      </c>
      <c r="B3107">
        <v>876646</v>
      </c>
      <c r="C3107">
        <v>721718</v>
      </c>
      <c r="D3107">
        <v>16508</v>
      </c>
      <c r="E3107">
        <v>14603</v>
      </c>
      <c r="F3107">
        <v>4</v>
      </c>
      <c r="G3107">
        <v>0</v>
      </c>
      <c r="H3107">
        <v>0</v>
      </c>
      <c r="I3107" s="15">
        <v>45248</v>
      </c>
      <c r="J3107" s="11">
        <v>45248</v>
      </c>
      <c r="K3107">
        <v>2</v>
      </c>
      <c r="L3107" t="s">
        <v>352</v>
      </c>
      <c r="M3107" t="s">
        <v>39</v>
      </c>
      <c r="N3107" t="s">
        <v>17</v>
      </c>
      <c r="O3107">
        <v>66032</v>
      </c>
      <c r="P3107" t="s">
        <v>20</v>
      </c>
      <c r="Q3107">
        <v>7620</v>
      </c>
      <c r="R3107" s="16">
        <f>delivered_orders_table[[#This Row],[price]]*delivered_orders_table[[#This Row],[quantity]]</f>
        <v>66032</v>
      </c>
      <c r="V3107">
        <v>3806</v>
      </c>
    </row>
    <row r="3108" spans="1:22" x14ac:dyDescent="0.3">
      <c r="A3108">
        <v>20746667</v>
      </c>
      <c r="B3108">
        <v>876646</v>
      </c>
      <c r="C3108">
        <v>864678</v>
      </c>
      <c r="D3108">
        <v>9443</v>
      </c>
      <c r="E3108">
        <v>14603</v>
      </c>
      <c r="F3108">
        <v>1</v>
      </c>
      <c r="G3108">
        <v>472.15</v>
      </c>
      <c r="H3108">
        <v>5</v>
      </c>
      <c r="I3108" s="15">
        <v>45231</v>
      </c>
      <c r="J3108" s="11">
        <v>45231</v>
      </c>
      <c r="K3108">
        <v>3</v>
      </c>
      <c r="L3108" t="s">
        <v>355</v>
      </c>
      <c r="M3108" t="s">
        <v>39</v>
      </c>
      <c r="N3108" t="s">
        <v>15</v>
      </c>
      <c r="O3108">
        <v>8970.85</v>
      </c>
      <c r="P3108" t="s">
        <v>22</v>
      </c>
      <c r="Q3108">
        <v>-5632.15</v>
      </c>
      <c r="R3108" s="16">
        <f>delivered_orders_table[[#This Row],[price]]*delivered_orders_table[[#This Row],[quantity]]</f>
        <v>9443</v>
      </c>
      <c r="V3108">
        <v>24760</v>
      </c>
    </row>
    <row r="3109" spans="1:22" x14ac:dyDescent="0.3">
      <c r="A3109">
        <v>50455821</v>
      </c>
      <c r="B3109">
        <v>876646</v>
      </c>
      <c r="C3109">
        <v>283953</v>
      </c>
      <c r="D3109">
        <v>795</v>
      </c>
      <c r="E3109">
        <v>14603</v>
      </c>
      <c r="F3109">
        <v>3</v>
      </c>
      <c r="G3109">
        <v>119.25</v>
      </c>
      <c r="H3109">
        <v>5</v>
      </c>
      <c r="I3109" s="15">
        <v>45235</v>
      </c>
      <c r="J3109" s="11">
        <v>45235</v>
      </c>
      <c r="K3109">
        <v>3</v>
      </c>
      <c r="L3109" t="s">
        <v>165</v>
      </c>
      <c r="M3109" t="s">
        <v>39</v>
      </c>
      <c r="N3109" t="s">
        <v>15</v>
      </c>
      <c r="O3109">
        <v>2265.75</v>
      </c>
      <c r="P3109" t="s">
        <v>23</v>
      </c>
      <c r="Q3109">
        <v>-41543.25</v>
      </c>
      <c r="R3109" s="16">
        <f>delivered_orders_table[[#This Row],[price]]*delivered_orders_table[[#This Row],[quantity]]</f>
        <v>2385</v>
      </c>
      <c r="V3109">
        <v>22725</v>
      </c>
    </row>
    <row r="3110" spans="1:22" x14ac:dyDescent="0.3">
      <c r="A3110">
        <v>62958901</v>
      </c>
      <c r="B3110">
        <v>876646</v>
      </c>
      <c r="C3110">
        <v>200096</v>
      </c>
      <c r="D3110">
        <v>7025</v>
      </c>
      <c r="E3110">
        <v>14603</v>
      </c>
      <c r="F3110">
        <v>2</v>
      </c>
      <c r="G3110">
        <v>0</v>
      </c>
      <c r="H3110">
        <v>0</v>
      </c>
      <c r="I3110" s="15">
        <v>45233</v>
      </c>
      <c r="J3110" s="11">
        <v>45233</v>
      </c>
      <c r="K3110">
        <v>4</v>
      </c>
      <c r="L3110" t="s">
        <v>80</v>
      </c>
      <c r="M3110" t="s">
        <v>39</v>
      </c>
      <c r="N3110" t="s">
        <v>17</v>
      </c>
      <c r="O3110">
        <v>14050</v>
      </c>
      <c r="P3110" t="s">
        <v>21</v>
      </c>
      <c r="Q3110">
        <v>-15156</v>
      </c>
      <c r="R3110" s="16">
        <f>delivered_orders_table[[#This Row],[price]]*delivered_orders_table[[#This Row],[quantity]]</f>
        <v>14050</v>
      </c>
      <c r="V3110">
        <v>3817</v>
      </c>
    </row>
    <row r="3111" spans="1:22" x14ac:dyDescent="0.3">
      <c r="A3111">
        <v>93176117</v>
      </c>
      <c r="B3111">
        <v>876646</v>
      </c>
      <c r="C3111">
        <v>862398</v>
      </c>
      <c r="D3111">
        <v>8403</v>
      </c>
      <c r="E3111">
        <v>14603</v>
      </c>
      <c r="F3111">
        <v>1</v>
      </c>
      <c r="G3111">
        <v>420.15</v>
      </c>
      <c r="H3111">
        <v>5</v>
      </c>
      <c r="I3111" s="15">
        <v>45233</v>
      </c>
      <c r="J3111" s="11">
        <v>45233</v>
      </c>
      <c r="K3111">
        <v>5</v>
      </c>
      <c r="L3111" t="s">
        <v>165</v>
      </c>
      <c r="M3111" t="s">
        <v>39</v>
      </c>
      <c r="N3111" t="s">
        <v>15</v>
      </c>
      <c r="O3111">
        <v>7982.85</v>
      </c>
      <c r="P3111" t="s">
        <v>22</v>
      </c>
      <c r="Q3111">
        <v>-6620.15</v>
      </c>
      <c r="R3111" s="16">
        <f>delivered_orders_table[[#This Row],[price]]*delivered_orders_table[[#This Row],[quantity]]</f>
        <v>8403</v>
      </c>
      <c r="V3111">
        <v>13620</v>
      </c>
    </row>
    <row r="3112" spans="1:22" x14ac:dyDescent="0.3">
      <c r="A3112">
        <v>36096655</v>
      </c>
      <c r="B3112">
        <v>876646</v>
      </c>
      <c r="C3112">
        <v>378593</v>
      </c>
      <c r="D3112">
        <v>12265</v>
      </c>
      <c r="E3112">
        <v>14603</v>
      </c>
      <c r="F3112">
        <v>1</v>
      </c>
      <c r="G3112">
        <v>0</v>
      </c>
      <c r="H3112">
        <v>0</v>
      </c>
      <c r="I3112" s="15">
        <v>45235</v>
      </c>
      <c r="J3112" s="11">
        <v>45235</v>
      </c>
      <c r="K3112">
        <v>5</v>
      </c>
      <c r="L3112" t="s">
        <v>417</v>
      </c>
      <c r="M3112" t="s">
        <v>39</v>
      </c>
      <c r="N3112" t="s">
        <v>16</v>
      </c>
      <c r="O3112">
        <v>12265</v>
      </c>
      <c r="P3112" t="s">
        <v>21</v>
      </c>
      <c r="Q3112">
        <v>-2338</v>
      </c>
      <c r="R3112" s="16">
        <f>delivered_orders_table[[#This Row],[price]]*delivered_orders_table[[#This Row],[quantity]]</f>
        <v>12265</v>
      </c>
      <c r="V3112">
        <v>13040</v>
      </c>
    </row>
    <row r="3113" spans="1:22" hidden="1" x14ac:dyDescent="0.3">
      <c r="A3113">
        <v>71368457</v>
      </c>
      <c r="B3113">
        <v>671858</v>
      </c>
      <c r="C3113">
        <v>353184</v>
      </c>
      <c r="D3113">
        <v>13676</v>
      </c>
      <c r="E3113">
        <v>5308</v>
      </c>
      <c r="F3113">
        <v>3</v>
      </c>
      <c r="G3113">
        <v>2051.4</v>
      </c>
      <c r="H3113">
        <v>5</v>
      </c>
      <c r="I3113" s="15">
        <v>45251</v>
      </c>
      <c r="J3113" s="11">
        <v>45251</v>
      </c>
      <c r="K3113">
        <v>7</v>
      </c>
      <c r="L3113" t="s">
        <v>132</v>
      </c>
      <c r="M3113" t="s">
        <v>39</v>
      </c>
      <c r="N3113" t="s">
        <v>15</v>
      </c>
      <c r="O3113">
        <v>38976.6</v>
      </c>
      <c r="P3113" t="s">
        <v>20</v>
      </c>
      <c r="Q3113">
        <v>23052.6</v>
      </c>
      <c r="R3113" s="16">
        <f>delivered_orders_table[[#This Row],[price]]*delivered_orders_table[[#This Row],[quantity]]</f>
        <v>41028</v>
      </c>
      <c r="V3113">
        <v>35457</v>
      </c>
    </row>
    <row r="3114" spans="1:22" hidden="1" x14ac:dyDescent="0.3">
      <c r="A3114">
        <v>49920898</v>
      </c>
      <c r="B3114">
        <v>671858</v>
      </c>
      <c r="C3114">
        <v>677461</v>
      </c>
      <c r="D3114">
        <v>17137</v>
      </c>
      <c r="E3114">
        <v>5308</v>
      </c>
      <c r="F3114">
        <v>3</v>
      </c>
      <c r="G3114">
        <v>0</v>
      </c>
      <c r="H3114">
        <v>0</v>
      </c>
      <c r="I3114" s="15">
        <v>45240</v>
      </c>
      <c r="J3114" s="11">
        <v>45240</v>
      </c>
      <c r="K3114">
        <v>3</v>
      </c>
      <c r="L3114" t="s">
        <v>146</v>
      </c>
      <c r="M3114" t="s">
        <v>39</v>
      </c>
      <c r="N3114" t="s">
        <v>16</v>
      </c>
      <c r="O3114">
        <v>51411</v>
      </c>
      <c r="P3114" t="s">
        <v>20</v>
      </c>
      <c r="Q3114">
        <v>35487</v>
      </c>
      <c r="R3114" s="16">
        <f>delivered_orders_table[[#This Row],[price]]*delivered_orders_table[[#This Row],[quantity]]</f>
        <v>51411</v>
      </c>
      <c r="V3114">
        <v>15036</v>
      </c>
    </row>
    <row r="3115" spans="1:22" hidden="1" x14ac:dyDescent="0.3">
      <c r="A3115">
        <v>61604364</v>
      </c>
      <c r="B3115">
        <v>671858</v>
      </c>
      <c r="C3115">
        <v>500441</v>
      </c>
      <c r="D3115">
        <v>2121</v>
      </c>
      <c r="E3115">
        <v>5308</v>
      </c>
      <c r="F3115">
        <v>1</v>
      </c>
      <c r="G3115">
        <v>0</v>
      </c>
      <c r="H3115">
        <v>0</v>
      </c>
      <c r="I3115" s="15">
        <v>45245</v>
      </c>
      <c r="J3115" s="11">
        <v>45245</v>
      </c>
      <c r="K3115">
        <v>5</v>
      </c>
      <c r="L3115" t="s">
        <v>352</v>
      </c>
      <c r="M3115" t="s">
        <v>39</v>
      </c>
      <c r="N3115" t="s">
        <v>18</v>
      </c>
      <c r="O3115">
        <v>2121</v>
      </c>
      <c r="P3115" t="s">
        <v>22</v>
      </c>
      <c r="Q3115">
        <v>-3187</v>
      </c>
      <c r="R3115" s="16">
        <f>delivered_orders_table[[#This Row],[price]]*delivered_orders_table[[#This Row],[quantity]]</f>
        <v>2121</v>
      </c>
      <c r="V3115">
        <v>10901</v>
      </c>
    </row>
    <row r="3116" spans="1:22" hidden="1" x14ac:dyDescent="0.3">
      <c r="A3116">
        <v>79654147</v>
      </c>
      <c r="B3116">
        <v>671858</v>
      </c>
      <c r="C3116">
        <v>489511</v>
      </c>
      <c r="D3116">
        <v>18463</v>
      </c>
      <c r="E3116">
        <v>5308</v>
      </c>
      <c r="F3116">
        <v>1</v>
      </c>
      <c r="G3116">
        <v>0</v>
      </c>
      <c r="H3116">
        <v>0</v>
      </c>
      <c r="I3116" s="15">
        <v>45243</v>
      </c>
      <c r="J3116" s="11">
        <v>45243</v>
      </c>
      <c r="K3116">
        <v>3</v>
      </c>
      <c r="L3116" t="s">
        <v>70</v>
      </c>
      <c r="M3116" t="s">
        <v>39</v>
      </c>
      <c r="N3116" t="s">
        <v>16</v>
      </c>
      <c r="O3116">
        <v>18463</v>
      </c>
      <c r="P3116" t="s">
        <v>20</v>
      </c>
      <c r="Q3116">
        <v>13155</v>
      </c>
      <c r="R3116" s="16">
        <f>delivered_orders_table[[#This Row],[price]]*delivered_orders_table[[#This Row],[quantity]]</f>
        <v>18463</v>
      </c>
      <c r="V3116">
        <v>13992</v>
      </c>
    </row>
    <row r="3117" spans="1:22" hidden="1" x14ac:dyDescent="0.3">
      <c r="A3117">
        <v>68496914</v>
      </c>
      <c r="B3117">
        <v>671858</v>
      </c>
      <c r="C3117">
        <v>223536</v>
      </c>
      <c r="D3117">
        <v>15052</v>
      </c>
      <c r="E3117">
        <v>5308</v>
      </c>
      <c r="F3117">
        <v>2</v>
      </c>
      <c r="G3117">
        <v>3010.4</v>
      </c>
      <c r="H3117">
        <v>10</v>
      </c>
      <c r="I3117" s="15">
        <v>45246</v>
      </c>
      <c r="J3117" s="11">
        <v>45246</v>
      </c>
      <c r="K3117">
        <v>5</v>
      </c>
      <c r="L3117" t="s">
        <v>433</v>
      </c>
      <c r="M3117" t="s">
        <v>39</v>
      </c>
      <c r="N3117" t="s">
        <v>17</v>
      </c>
      <c r="O3117">
        <v>27093.599999999999</v>
      </c>
      <c r="P3117" t="s">
        <v>23</v>
      </c>
      <c r="Q3117">
        <v>16477.599999999999</v>
      </c>
      <c r="R3117" s="16">
        <f>delivered_orders_table[[#This Row],[price]]*delivered_orders_table[[#This Row],[quantity]]</f>
        <v>30104</v>
      </c>
      <c r="V3117">
        <v>15825</v>
      </c>
    </row>
    <row r="3118" spans="1:22" hidden="1" x14ac:dyDescent="0.3">
      <c r="A3118">
        <v>24366125</v>
      </c>
      <c r="B3118">
        <v>671858</v>
      </c>
      <c r="C3118">
        <v>921978</v>
      </c>
      <c r="D3118">
        <v>2291</v>
      </c>
      <c r="E3118">
        <v>5308</v>
      </c>
      <c r="F3118">
        <v>1</v>
      </c>
      <c r="G3118">
        <v>114.55</v>
      </c>
      <c r="H3118">
        <v>5</v>
      </c>
      <c r="I3118" s="15">
        <v>45237</v>
      </c>
      <c r="J3118" s="11">
        <v>45237</v>
      </c>
      <c r="K3118">
        <v>1</v>
      </c>
      <c r="L3118" t="s">
        <v>165</v>
      </c>
      <c r="M3118" t="s">
        <v>39</v>
      </c>
      <c r="N3118" t="s">
        <v>18</v>
      </c>
      <c r="O3118">
        <v>2176.4499999999998</v>
      </c>
      <c r="P3118" t="s">
        <v>20</v>
      </c>
      <c r="Q3118">
        <v>-3131.55</v>
      </c>
      <c r="R3118" s="16">
        <f>delivered_orders_table[[#This Row],[price]]*delivered_orders_table[[#This Row],[quantity]]</f>
        <v>2291</v>
      </c>
      <c r="V3118">
        <v>12790</v>
      </c>
    </row>
    <row r="3119" spans="1:22" hidden="1" x14ac:dyDescent="0.3">
      <c r="A3119">
        <v>18181586</v>
      </c>
      <c r="B3119">
        <v>671858</v>
      </c>
      <c r="C3119">
        <v>614337</v>
      </c>
      <c r="D3119">
        <v>2238</v>
      </c>
      <c r="E3119">
        <v>5308</v>
      </c>
      <c r="F3119">
        <v>2</v>
      </c>
      <c r="G3119">
        <v>895.2</v>
      </c>
      <c r="H3119">
        <v>20</v>
      </c>
      <c r="I3119" s="15">
        <v>45247</v>
      </c>
      <c r="J3119" s="11">
        <v>45247</v>
      </c>
      <c r="K3119">
        <v>6</v>
      </c>
      <c r="L3119" t="s">
        <v>175</v>
      </c>
      <c r="M3119" t="s">
        <v>39</v>
      </c>
      <c r="N3119" t="s">
        <v>15</v>
      </c>
      <c r="O3119">
        <v>3580.8</v>
      </c>
      <c r="P3119" t="s">
        <v>23</v>
      </c>
      <c r="Q3119">
        <v>-7035.2</v>
      </c>
      <c r="R3119" s="16">
        <f>delivered_orders_table[[#This Row],[price]]*delivered_orders_table[[#This Row],[quantity]]</f>
        <v>4476</v>
      </c>
      <c r="V3119">
        <v>4205</v>
      </c>
    </row>
    <row r="3120" spans="1:22" hidden="1" x14ac:dyDescent="0.3">
      <c r="A3120">
        <v>65177213</v>
      </c>
      <c r="B3120">
        <v>671858</v>
      </c>
      <c r="C3120">
        <v>524398</v>
      </c>
      <c r="D3120">
        <v>4328</v>
      </c>
      <c r="E3120">
        <v>5308</v>
      </c>
      <c r="F3120">
        <v>2</v>
      </c>
      <c r="G3120">
        <v>0</v>
      </c>
      <c r="H3120">
        <v>0</v>
      </c>
      <c r="I3120" s="15">
        <v>45237</v>
      </c>
      <c r="J3120" s="11">
        <v>45237</v>
      </c>
      <c r="K3120">
        <v>4</v>
      </c>
      <c r="L3120" t="s">
        <v>81</v>
      </c>
      <c r="M3120" t="s">
        <v>39</v>
      </c>
      <c r="N3120" t="s">
        <v>15</v>
      </c>
      <c r="O3120">
        <v>8656</v>
      </c>
      <c r="P3120" t="s">
        <v>20</v>
      </c>
      <c r="Q3120">
        <v>-1960</v>
      </c>
      <c r="R3120" s="16">
        <f>delivered_orders_table[[#This Row],[price]]*delivered_orders_table[[#This Row],[quantity]]</f>
        <v>8656</v>
      </c>
      <c r="V3120">
        <v>1414</v>
      </c>
    </row>
    <row r="3121" spans="1:22" hidden="1" x14ac:dyDescent="0.3">
      <c r="A3121">
        <v>23009833</v>
      </c>
      <c r="B3121">
        <v>671858</v>
      </c>
      <c r="C3121">
        <v>757381</v>
      </c>
      <c r="D3121">
        <v>11437</v>
      </c>
      <c r="E3121">
        <v>5308</v>
      </c>
      <c r="F3121">
        <v>1</v>
      </c>
      <c r="G3121">
        <v>571.85</v>
      </c>
      <c r="H3121">
        <v>5</v>
      </c>
      <c r="I3121" s="15">
        <v>45242</v>
      </c>
      <c r="J3121" s="11">
        <v>45242</v>
      </c>
      <c r="K3121">
        <v>4</v>
      </c>
      <c r="L3121" t="s">
        <v>70</v>
      </c>
      <c r="M3121" t="s">
        <v>39</v>
      </c>
      <c r="N3121" t="s">
        <v>15</v>
      </c>
      <c r="O3121">
        <v>10865.15</v>
      </c>
      <c r="P3121" t="s">
        <v>21</v>
      </c>
      <c r="Q3121">
        <v>5557.15</v>
      </c>
      <c r="R3121" s="16">
        <f>delivered_orders_table[[#This Row],[price]]*delivered_orders_table[[#This Row],[quantity]]</f>
        <v>11437</v>
      </c>
      <c r="V3121">
        <v>10598</v>
      </c>
    </row>
    <row r="3122" spans="1:22" hidden="1" x14ac:dyDescent="0.3">
      <c r="A3122">
        <v>95726382</v>
      </c>
      <c r="B3122">
        <v>191161</v>
      </c>
      <c r="C3122">
        <v>336708</v>
      </c>
      <c r="D3122">
        <v>3002</v>
      </c>
      <c r="E3122">
        <v>2243</v>
      </c>
      <c r="F3122">
        <v>1</v>
      </c>
      <c r="G3122">
        <v>0</v>
      </c>
      <c r="H3122">
        <v>0</v>
      </c>
      <c r="I3122" s="15">
        <v>45232</v>
      </c>
      <c r="J3122" s="11">
        <v>45232</v>
      </c>
      <c r="K3122">
        <v>2</v>
      </c>
      <c r="L3122" t="s">
        <v>355</v>
      </c>
      <c r="M3122" t="s">
        <v>39</v>
      </c>
      <c r="N3122" t="s">
        <v>17</v>
      </c>
      <c r="O3122">
        <v>3002</v>
      </c>
      <c r="P3122" t="s">
        <v>20</v>
      </c>
      <c r="Q3122">
        <v>759</v>
      </c>
      <c r="R3122" s="16">
        <f>delivered_orders_table[[#This Row],[price]]*delivered_orders_table[[#This Row],[quantity]]</f>
        <v>3002</v>
      </c>
      <c r="V3122">
        <v>14440</v>
      </c>
    </row>
    <row r="3123" spans="1:22" hidden="1" x14ac:dyDescent="0.3">
      <c r="A3123">
        <v>21097943</v>
      </c>
      <c r="B3123">
        <v>719176</v>
      </c>
      <c r="C3123">
        <v>607475</v>
      </c>
      <c r="D3123">
        <v>14479</v>
      </c>
      <c r="E3123">
        <v>819</v>
      </c>
      <c r="F3123">
        <v>1</v>
      </c>
      <c r="G3123">
        <v>2895.8</v>
      </c>
      <c r="H3123">
        <v>20</v>
      </c>
      <c r="I3123" s="15">
        <v>45254</v>
      </c>
      <c r="J3123" s="11">
        <v>45254</v>
      </c>
      <c r="K3123">
        <v>6</v>
      </c>
      <c r="L3123" t="s">
        <v>493</v>
      </c>
      <c r="M3123" t="s">
        <v>39</v>
      </c>
      <c r="N3123" t="s">
        <v>18</v>
      </c>
      <c r="O3123">
        <v>11583.2</v>
      </c>
      <c r="P3123" t="s">
        <v>20</v>
      </c>
      <c r="Q3123">
        <v>10764.2</v>
      </c>
      <c r="R3123" s="16">
        <f>delivered_orders_table[[#This Row],[price]]*delivered_orders_table[[#This Row],[quantity]]</f>
        <v>14479</v>
      </c>
      <c r="V3123">
        <v>16352</v>
      </c>
    </row>
    <row r="3124" spans="1:22" hidden="1" x14ac:dyDescent="0.3">
      <c r="A3124">
        <v>20593403</v>
      </c>
      <c r="B3124">
        <v>719176</v>
      </c>
      <c r="C3124">
        <v>271789</v>
      </c>
      <c r="D3124">
        <v>17558</v>
      </c>
      <c r="E3124">
        <v>819</v>
      </c>
      <c r="F3124">
        <v>1</v>
      </c>
      <c r="G3124">
        <v>877.9</v>
      </c>
      <c r="H3124">
        <v>5</v>
      </c>
      <c r="I3124" s="15">
        <v>45232</v>
      </c>
      <c r="J3124" s="11">
        <v>45232</v>
      </c>
      <c r="K3124">
        <v>6</v>
      </c>
      <c r="L3124" t="s">
        <v>165</v>
      </c>
      <c r="M3124" t="s">
        <v>39</v>
      </c>
      <c r="N3124" t="s">
        <v>152</v>
      </c>
      <c r="O3124">
        <v>16680.099999999999</v>
      </c>
      <c r="P3124" t="s">
        <v>23</v>
      </c>
      <c r="Q3124">
        <v>15861.1</v>
      </c>
      <c r="R3124" s="16">
        <f>delivered_orders_table[[#This Row],[price]]*delivered_orders_table[[#This Row],[quantity]]</f>
        <v>17558</v>
      </c>
      <c r="V3124">
        <v>2288</v>
      </c>
    </row>
    <row r="3125" spans="1:22" hidden="1" x14ac:dyDescent="0.3">
      <c r="A3125">
        <v>87342561</v>
      </c>
      <c r="B3125">
        <v>719176</v>
      </c>
      <c r="C3125">
        <v>271950</v>
      </c>
      <c r="D3125">
        <v>15408</v>
      </c>
      <c r="E3125">
        <v>819</v>
      </c>
      <c r="F3125">
        <v>1</v>
      </c>
      <c r="G3125">
        <v>2311.1999999999998</v>
      </c>
      <c r="H3125">
        <v>15</v>
      </c>
      <c r="I3125" s="15">
        <v>45240</v>
      </c>
      <c r="J3125" s="11">
        <v>45240</v>
      </c>
      <c r="K3125">
        <v>3</v>
      </c>
      <c r="L3125" t="s">
        <v>146</v>
      </c>
      <c r="M3125" t="s">
        <v>39</v>
      </c>
      <c r="N3125" t="s">
        <v>15</v>
      </c>
      <c r="O3125">
        <v>13096.8</v>
      </c>
      <c r="P3125" t="s">
        <v>23</v>
      </c>
      <c r="Q3125">
        <v>12277.8</v>
      </c>
      <c r="R3125" s="16">
        <f>delivered_orders_table[[#This Row],[price]]*delivered_orders_table[[#This Row],[quantity]]</f>
        <v>15408</v>
      </c>
      <c r="V3125">
        <v>21284</v>
      </c>
    </row>
    <row r="3126" spans="1:22" hidden="1" x14ac:dyDescent="0.3">
      <c r="A3126">
        <v>35643159</v>
      </c>
      <c r="B3126">
        <v>719176</v>
      </c>
      <c r="C3126">
        <v>822650</v>
      </c>
      <c r="D3126">
        <v>7401</v>
      </c>
      <c r="E3126">
        <v>819</v>
      </c>
      <c r="F3126">
        <v>1</v>
      </c>
      <c r="G3126">
        <v>1110.1500000000001</v>
      </c>
      <c r="H3126">
        <v>15</v>
      </c>
      <c r="I3126" s="15">
        <v>45236</v>
      </c>
      <c r="J3126" s="11">
        <v>45236</v>
      </c>
      <c r="K3126">
        <v>3</v>
      </c>
      <c r="L3126" t="s">
        <v>145</v>
      </c>
      <c r="M3126" t="s">
        <v>39</v>
      </c>
      <c r="N3126" t="s">
        <v>17</v>
      </c>
      <c r="O3126">
        <v>6290.85</v>
      </c>
      <c r="P3126" t="s">
        <v>20</v>
      </c>
      <c r="Q3126">
        <v>5471.85</v>
      </c>
      <c r="R3126" s="16">
        <f>delivered_orders_table[[#This Row],[price]]*delivered_orders_table[[#This Row],[quantity]]</f>
        <v>7401</v>
      </c>
      <c r="V3126">
        <v>29301</v>
      </c>
    </row>
    <row r="3127" spans="1:22" hidden="1" x14ac:dyDescent="0.3">
      <c r="A3127">
        <v>74075580</v>
      </c>
      <c r="B3127">
        <v>872246</v>
      </c>
      <c r="C3127">
        <v>517012</v>
      </c>
      <c r="D3127">
        <v>12111</v>
      </c>
      <c r="E3127">
        <v>8679</v>
      </c>
      <c r="F3127">
        <v>4</v>
      </c>
      <c r="G3127">
        <v>2422.1999999999998</v>
      </c>
      <c r="H3127">
        <v>5</v>
      </c>
      <c r="I3127" s="15">
        <v>45253</v>
      </c>
      <c r="J3127" s="11">
        <v>45253</v>
      </c>
      <c r="K3127">
        <v>6</v>
      </c>
      <c r="L3127" t="s">
        <v>525</v>
      </c>
      <c r="M3127" t="s">
        <v>39</v>
      </c>
      <c r="N3127" t="s">
        <v>15</v>
      </c>
      <c r="O3127">
        <v>46021.8</v>
      </c>
      <c r="P3127" t="s">
        <v>21</v>
      </c>
      <c r="Q3127">
        <v>11305.8</v>
      </c>
      <c r="R3127" s="16">
        <f>delivered_orders_table[[#This Row],[price]]*delivered_orders_table[[#This Row],[quantity]]</f>
        <v>48444</v>
      </c>
      <c r="V3127">
        <v>36324</v>
      </c>
    </row>
    <row r="3128" spans="1:22" hidden="1" x14ac:dyDescent="0.3">
      <c r="A3128">
        <v>61226775</v>
      </c>
      <c r="B3128">
        <v>872246</v>
      </c>
      <c r="C3128">
        <v>438475</v>
      </c>
      <c r="D3128">
        <v>18502</v>
      </c>
      <c r="E3128">
        <v>8679</v>
      </c>
      <c r="F3128">
        <v>2</v>
      </c>
      <c r="G3128">
        <v>0</v>
      </c>
      <c r="H3128">
        <v>0</v>
      </c>
      <c r="I3128" s="15">
        <v>45233</v>
      </c>
      <c r="J3128" s="11">
        <v>45233</v>
      </c>
      <c r="K3128">
        <v>5</v>
      </c>
      <c r="L3128" t="s">
        <v>165</v>
      </c>
      <c r="M3128" t="s">
        <v>39</v>
      </c>
      <c r="N3128" t="s">
        <v>16</v>
      </c>
      <c r="O3128">
        <v>37004</v>
      </c>
      <c r="P3128" t="s">
        <v>20</v>
      </c>
      <c r="Q3128">
        <v>19646</v>
      </c>
      <c r="R3128" s="16">
        <f>delivered_orders_table[[#This Row],[price]]*delivered_orders_table[[#This Row],[quantity]]</f>
        <v>37004</v>
      </c>
      <c r="V3128">
        <v>23996</v>
      </c>
    </row>
    <row r="3129" spans="1:22" hidden="1" x14ac:dyDescent="0.3">
      <c r="A3129">
        <v>49529438</v>
      </c>
      <c r="B3129">
        <v>872246</v>
      </c>
      <c r="C3129">
        <v>345131</v>
      </c>
      <c r="D3129">
        <v>13293</v>
      </c>
      <c r="E3129">
        <v>8679</v>
      </c>
      <c r="F3129">
        <v>2</v>
      </c>
      <c r="G3129">
        <v>1329.3</v>
      </c>
      <c r="H3129">
        <v>5</v>
      </c>
      <c r="I3129" s="15">
        <v>45252</v>
      </c>
      <c r="J3129" s="11">
        <v>45252</v>
      </c>
      <c r="K3129">
        <v>3</v>
      </c>
      <c r="L3129" t="s">
        <v>131</v>
      </c>
      <c r="M3129" t="s">
        <v>39</v>
      </c>
      <c r="N3129" t="s">
        <v>15</v>
      </c>
      <c r="O3129">
        <v>25256.7</v>
      </c>
      <c r="P3129" t="s">
        <v>23</v>
      </c>
      <c r="Q3129">
        <v>7898.7</v>
      </c>
      <c r="R3129" s="16">
        <f>delivered_orders_table[[#This Row],[price]]*delivered_orders_table[[#This Row],[quantity]]</f>
        <v>26586</v>
      </c>
      <c r="V3129">
        <v>70972</v>
      </c>
    </row>
    <row r="3130" spans="1:22" hidden="1" x14ac:dyDescent="0.3">
      <c r="A3130">
        <v>87025433</v>
      </c>
      <c r="B3130">
        <v>872246</v>
      </c>
      <c r="C3130">
        <v>505323</v>
      </c>
      <c r="D3130">
        <v>18487</v>
      </c>
      <c r="E3130">
        <v>8679</v>
      </c>
      <c r="F3130">
        <v>1</v>
      </c>
      <c r="G3130">
        <v>0</v>
      </c>
      <c r="H3130">
        <v>0</v>
      </c>
      <c r="I3130" s="15">
        <v>45247</v>
      </c>
      <c r="J3130" s="11">
        <v>45247</v>
      </c>
      <c r="K3130">
        <v>2</v>
      </c>
      <c r="L3130" t="s">
        <v>462</v>
      </c>
      <c r="M3130" t="s">
        <v>39</v>
      </c>
      <c r="N3130" t="s">
        <v>16</v>
      </c>
      <c r="O3130">
        <v>18487</v>
      </c>
      <c r="P3130" t="s">
        <v>22</v>
      </c>
      <c r="Q3130">
        <v>9808</v>
      </c>
      <c r="R3130" s="16">
        <f>delivered_orders_table[[#This Row],[price]]*delivered_orders_table[[#This Row],[quantity]]</f>
        <v>18487</v>
      </c>
      <c r="V3130">
        <v>6097</v>
      </c>
    </row>
    <row r="3131" spans="1:22" hidden="1" x14ac:dyDescent="0.3">
      <c r="A3131">
        <v>86767229</v>
      </c>
      <c r="B3131">
        <v>872246</v>
      </c>
      <c r="C3131">
        <v>936677</v>
      </c>
      <c r="D3131">
        <v>17841</v>
      </c>
      <c r="E3131">
        <v>8679</v>
      </c>
      <c r="F3131">
        <v>1</v>
      </c>
      <c r="G3131">
        <v>0</v>
      </c>
      <c r="H3131">
        <v>0</v>
      </c>
      <c r="I3131" s="15">
        <v>45246</v>
      </c>
      <c r="J3131" s="11">
        <v>45246</v>
      </c>
      <c r="K3131">
        <v>5</v>
      </c>
      <c r="L3131" t="s">
        <v>433</v>
      </c>
      <c r="M3131" t="s">
        <v>39</v>
      </c>
      <c r="N3131" t="s">
        <v>17</v>
      </c>
      <c r="O3131">
        <v>17841</v>
      </c>
      <c r="P3131" t="s">
        <v>21</v>
      </c>
      <c r="Q3131">
        <v>9162</v>
      </c>
      <c r="R3131" s="16">
        <f>delivered_orders_table[[#This Row],[price]]*delivered_orders_table[[#This Row],[quantity]]</f>
        <v>17841</v>
      </c>
      <c r="V3131">
        <v>8423</v>
      </c>
    </row>
    <row r="3132" spans="1:22" hidden="1" x14ac:dyDescent="0.3">
      <c r="A3132">
        <v>14186818</v>
      </c>
      <c r="B3132">
        <v>809570</v>
      </c>
      <c r="C3132">
        <v>396911</v>
      </c>
      <c r="D3132">
        <v>12317</v>
      </c>
      <c r="E3132">
        <v>10780</v>
      </c>
      <c r="F3132">
        <v>2</v>
      </c>
      <c r="G3132">
        <v>1231.7</v>
      </c>
      <c r="H3132">
        <v>5</v>
      </c>
      <c r="I3132" s="15">
        <v>45243</v>
      </c>
      <c r="J3132" s="11">
        <v>45243</v>
      </c>
      <c r="K3132">
        <v>7</v>
      </c>
      <c r="L3132" t="s">
        <v>352</v>
      </c>
      <c r="M3132" t="s">
        <v>39</v>
      </c>
      <c r="N3132" t="s">
        <v>15</v>
      </c>
      <c r="O3132">
        <v>23402.3</v>
      </c>
      <c r="P3132" t="s">
        <v>23</v>
      </c>
      <c r="Q3132">
        <v>1842.3</v>
      </c>
      <c r="R3132" s="16">
        <f>delivered_orders_table[[#This Row],[price]]*delivered_orders_table[[#This Row],[quantity]]</f>
        <v>24634</v>
      </c>
      <c r="V3132">
        <v>12129</v>
      </c>
    </row>
    <row r="3133" spans="1:22" hidden="1" x14ac:dyDescent="0.3">
      <c r="A3133">
        <v>66192230</v>
      </c>
      <c r="B3133">
        <v>809570</v>
      </c>
      <c r="C3133">
        <v>532270</v>
      </c>
      <c r="D3133">
        <v>17643</v>
      </c>
      <c r="E3133">
        <v>10780</v>
      </c>
      <c r="F3133">
        <v>2</v>
      </c>
      <c r="G3133">
        <v>1764.3</v>
      </c>
      <c r="H3133">
        <v>5</v>
      </c>
      <c r="I3133" s="15">
        <v>45233</v>
      </c>
      <c r="J3133" s="11">
        <v>45233</v>
      </c>
      <c r="K3133">
        <v>4</v>
      </c>
      <c r="L3133" t="s">
        <v>80</v>
      </c>
      <c r="M3133" t="s">
        <v>39</v>
      </c>
      <c r="N3133" t="s">
        <v>16</v>
      </c>
      <c r="O3133">
        <v>33521.699999999997</v>
      </c>
      <c r="P3133" t="s">
        <v>23</v>
      </c>
      <c r="Q3133">
        <v>11961.7</v>
      </c>
      <c r="R3133" s="16">
        <f>delivered_orders_table[[#This Row],[price]]*delivered_orders_table[[#This Row],[quantity]]</f>
        <v>35286</v>
      </c>
      <c r="V3133">
        <v>17552</v>
      </c>
    </row>
    <row r="3134" spans="1:22" hidden="1" x14ac:dyDescent="0.3">
      <c r="A3134">
        <v>70465703</v>
      </c>
      <c r="B3134">
        <v>809570</v>
      </c>
      <c r="C3134">
        <v>994541</v>
      </c>
      <c r="D3134">
        <v>2742</v>
      </c>
      <c r="E3134">
        <v>10780</v>
      </c>
      <c r="F3134">
        <v>2</v>
      </c>
      <c r="G3134">
        <v>0</v>
      </c>
      <c r="H3134">
        <v>0</v>
      </c>
      <c r="I3134" s="15">
        <v>45233</v>
      </c>
      <c r="J3134" s="11">
        <v>45233</v>
      </c>
      <c r="K3134">
        <v>6</v>
      </c>
      <c r="L3134" t="s">
        <v>145</v>
      </c>
      <c r="M3134" t="s">
        <v>39</v>
      </c>
      <c r="N3134" t="s">
        <v>16</v>
      </c>
      <c r="O3134">
        <v>5484</v>
      </c>
      <c r="P3134" t="s">
        <v>23</v>
      </c>
      <c r="Q3134">
        <v>-16076</v>
      </c>
      <c r="R3134" s="16">
        <f>delivered_orders_table[[#This Row],[price]]*delivered_orders_table[[#This Row],[quantity]]</f>
        <v>5484</v>
      </c>
      <c r="V3134">
        <v>16196</v>
      </c>
    </row>
    <row r="3135" spans="1:22" hidden="1" x14ac:dyDescent="0.3">
      <c r="A3135">
        <v>37763104</v>
      </c>
      <c r="B3135">
        <v>809570</v>
      </c>
      <c r="C3135">
        <v>847983</v>
      </c>
      <c r="D3135">
        <v>16675</v>
      </c>
      <c r="E3135">
        <v>10780</v>
      </c>
      <c r="F3135">
        <v>3</v>
      </c>
      <c r="G3135">
        <v>2501.25</v>
      </c>
      <c r="H3135">
        <v>5</v>
      </c>
      <c r="I3135" s="15">
        <v>45253</v>
      </c>
      <c r="J3135" s="11">
        <v>45253</v>
      </c>
      <c r="K3135">
        <v>3</v>
      </c>
      <c r="L3135" t="s">
        <v>441</v>
      </c>
      <c r="M3135" t="s">
        <v>39</v>
      </c>
      <c r="N3135" t="s">
        <v>17</v>
      </c>
      <c r="O3135">
        <v>47523.75</v>
      </c>
      <c r="P3135" t="s">
        <v>23</v>
      </c>
      <c r="Q3135">
        <v>15183.75</v>
      </c>
      <c r="R3135" s="16">
        <f>delivered_orders_table[[#This Row],[price]]*delivered_orders_table[[#This Row],[quantity]]</f>
        <v>50025</v>
      </c>
      <c r="V3135">
        <v>7963</v>
      </c>
    </row>
    <row r="3136" spans="1:22" hidden="1" x14ac:dyDescent="0.3">
      <c r="A3136">
        <v>16757958</v>
      </c>
      <c r="B3136">
        <v>809570</v>
      </c>
      <c r="C3136">
        <v>754718</v>
      </c>
      <c r="D3136">
        <v>18843</v>
      </c>
      <c r="E3136">
        <v>10780</v>
      </c>
      <c r="F3136">
        <v>1</v>
      </c>
      <c r="G3136">
        <v>0</v>
      </c>
      <c r="H3136">
        <v>0</v>
      </c>
      <c r="I3136" s="15">
        <v>45248</v>
      </c>
      <c r="J3136" s="11">
        <v>45248</v>
      </c>
      <c r="K3136">
        <v>1</v>
      </c>
      <c r="L3136" t="s">
        <v>462</v>
      </c>
      <c r="M3136" t="s">
        <v>39</v>
      </c>
      <c r="N3136" t="s">
        <v>15</v>
      </c>
      <c r="O3136">
        <v>18843</v>
      </c>
      <c r="P3136" t="s">
        <v>20</v>
      </c>
      <c r="Q3136">
        <v>8063</v>
      </c>
      <c r="R3136" s="16">
        <f>delivered_orders_table[[#This Row],[price]]*delivered_orders_table[[#This Row],[quantity]]</f>
        <v>18843</v>
      </c>
      <c r="V3136">
        <v>18163</v>
      </c>
    </row>
    <row r="3137" spans="1:22" hidden="1" x14ac:dyDescent="0.3">
      <c r="A3137">
        <v>32325567</v>
      </c>
      <c r="B3137">
        <v>809570</v>
      </c>
      <c r="C3137">
        <v>987029</v>
      </c>
      <c r="D3137">
        <v>8679</v>
      </c>
      <c r="E3137">
        <v>10780</v>
      </c>
      <c r="F3137">
        <v>3</v>
      </c>
      <c r="G3137">
        <v>0</v>
      </c>
      <c r="H3137">
        <v>0</v>
      </c>
      <c r="I3137" s="15">
        <v>45244</v>
      </c>
      <c r="J3137" s="11">
        <v>45244</v>
      </c>
      <c r="K3137">
        <v>1</v>
      </c>
      <c r="L3137" t="s">
        <v>521</v>
      </c>
      <c r="M3137" t="s">
        <v>39</v>
      </c>
      <c r="N3137" t="s">
        <v>15</v>
      </c>
      <c r="O3137">
        <v>26037</v>
      </c>
      <c r="P3137" t="s">
        <v>21</v>
      </c>
      <c r="Q3137">
        <v>-6303</v>
      </c>
      <c r="R3137" s="16">
        <f>delivered_orders_table[[#This Row],[price]]*delivered_orders_table[[#This Row],[quantity]]</f>
        <v>26037</v>
      </c>
      <c r="V3137">
        <v>19036</v>
      </c>
    </row>
    <row r="3138" spans="1:22" hidden="1" x14ac:dyDescent="0.3">
      <c r="A3138">
        <v>63095937</v>
      </c>
      <c r="B3138">
        <v>809570</v>
      </c>
      <c r="C3138">
        <v>600773</v>
      </c>
      <c r="D3138">
        <v>15835</v>
      </c>
      <c r="E3138">
        <v>10780</v>
      </c>
      <c r="F3138">
        <v>1</v>
      </c>
      <c r="G3138">
        <v>0</v>
      </c>
      <c r="H3138">
        <v>0</v>
      </c>
      <c r="I3138" s="15">
        <v>45239</v>
      </c>
      <c r="J3138" s="11">
        <v>45239</v>
      </c>
      <c r="K3138">
        <v>3</v>
      </c>
      <c r="L3138" t="s">
        <v>69</v>
      </c>
      <c r="M3138" t="s">
        <v>39</v>
      </c>
      <c r="N3138" t="s">
        <v>17</v>
      </c>
      <c r="O3138">
        <v>15835</v>
      </c>
      <c r="P3138" t="s">
        <v>20</v>
      </c>
      <c r="Q3138">
        <v>5055</v>
      </c>
      <c r="R3138" s="16">
        <f>delivered_orders_table[[#This Row],[price]]*delivered_orders_table[[#This Row],[quantity]]</f>
        <v>15835</v>
      </c>
      <c r="V3138">
        <v>12259</v>
      </c>
    </row>
    <row r="3139" spans="1:22" hidden="1" x14ac:dyDescent="0.3">
      <c r="A3139">
        <v>15095407</v>
      </c>
      <c r="B3139">
        <v>809570</v>
      </c>
      <c r="C3139">
        <v>311871</v>
      </c>
      <c r="D3139">
        <v>10376</v>
      </c>
      <c r="E3139">
        <v>10780</v>
      </c>
      <c r="F3139">
        <v>1</v>
      </c>
      <c r="G3139">
        <v>0</v>
      </c>
      <c r="H3139">
        <v>0</v>
      </c>
      <c r="I3139" s="15">
        <v>45243</v>
      </c>
      <c r="J3139" s="11">
        <v>45243</v>
      </c>
      <c r="K3139">
        <v>4</v>
      </c>
      <c r="L3139" t="s">
        <v>174</v>
      </c>
      <c r="M3139" t="s">
        <v>39</v>
      </c>
      <c r="N3139" t="s">
        <v>16</v>
      </c>
      <c r="O3139">
        <v>10376</v>
      </c>
      <c r="P3139" t="s">
        <v>21</v>
      </c>
      <c r="Q3139">
        <v>-404</v>
      </c>
      <c r="R3139" s="16">
        <f>delivered_orders_table[[#This Row],[price]]*delivered_orders_table[[#This Row],[quantity]]</f>
        <v>10376</v>
      </c>
      <c r="V3139">
        <v>39712</v>
      </c>
    </row>
    <row r="3140" spans="1:22" hidden="1" x14ac:dyDescent="0.3">
      <c r="A3140">
        <v>50515702</v>
      </c>
      <c r="B3140">
        <v>809570</v>
      </c>
      <c r="C3140">
        <v>341822</v>
      </c>
      <c r="D3140">
        <v>12595</v>
      </c>
      <c r="E3140">
        <v>10780</v>
      </c>
      <c r="F3140">
        <v>3</v>
      </c>
      <c r="G3140">
        <v>3778.5</v>
      </c>
      <c r="H3140">
        <v>10</v>
      </c>
      <c r="I3140" s="15">
        <v>45232</v>
      </c>
      <c r="J3140" s="11">
        <v>45232</v>
      </c>
      <c r="K3140">
        <v>3</v>
      </c>
      <c r="L3140" t="s">
        <v>416</v>
      </c>
      <c r="M3140" t="s">
        <v>39</v>
      </c>
      <c r="N3140" t="s">
        <v>15</v>
      </c>
      <c r="O3140">
        <v>34006.5</v>
      </c>
      <c r="P3140" t="s">
        <v>23</v>
      </c>
      <c r="Q3140">
        <v>1666.5</v>
      </c>
      <c r="R3140" s="16">
        <f>delivered_orders_table[[#This Row],[price]]*delivered_orders_table[[#This Row],[quantity]]</f>
        <v>37785</v>
      </c>
      <c r="V3140">
        <v>5664</v>
      </c>
    </row>
    <row r="3141" spans="1:22" hidden="1" x14ac:dyDescent="0.3">
      <c r="A3141">
        <v>82125824</v>
      </c>
      <c r="B3141">
        <v>809570</v>
      </c>
      <c r="C3141">
        <v>479190</v>
      </c>
      <c r="D3141">
        <v>4850</v>
      </c>
      <c r="E3141">
        <v>10780</v>
      </c>
      <c r="F3141">
        <v>2</v>
      </c>
      <c r="G3141">
        <v>0</v>
      </c>
      <c r="H3141">
        <v>0</v>
      </c>
      <c r="I3141" s="15">
        <v>45254</v>
      </c>
      <c r="J3141" s="11">
        <v>45254</v>
      </c>
      <c r="K3141">
        <v>2</v>
      </c>
      <c r="L3141" t="s">
        <v>441</v>
      </c>
      <c r="M3141" t="s">
        <v>39</v>
      </c>
      <c r="N3141" t="s">
        <v>15</v>
      </c>
      <c r="O3141">
        <v>9700</v>
      </c>
      <c r="P3141" t="s">
        <v>20</v>
      </c>
      <c r="Q3141">
        <v>-11860</v>
      </c>
      <c r="R3141" s="16">
        <f>delivered_orders_table[[#This Row],[price]]*delivered_orders_table[[#This Row],[quantity]]</f>
        <v>9700</v>
      </c>
      <c r="V3141">
        <v>6465</v>
      </c>
    </row>
    <row r="3142" spans="1:22" hidden="1" x14ac:dyDescent="0.3">
      <c r="A3142">
        <v>49922369</v>
      </c>
      <c r="B3142">
        <v>809570</v>
      </c>
      <c r="C3142">
        <v>575351</v>
      </c>
      <c r="D3142">
        <v>9805</v>
      </c>
      <c r="E3142">
        <v>10780</v>
      </c>
      <c r="F3142">
        <v>1</v>
      </c>
      <c r="G3142">
        <v>0</v>
      </c>
      <c r="H3142">
        <v>0</v>
      </c>
      <c r="I3142" s="15">
        <v>45238</v>
      </c>
      <c r="J3142" s="11">
        <v>45238</v>
      </c>
      <c r="K3142">
        <v>1</v>
      </c>
      <c r="L3142" t="s">
        <v>145</v>
      </c>
      <c r="M3142" t="s">
        <v>39</v>
      </c>
      <c r="N3142" t="s">
        <v>17</v>
      </c>
      <c r="O3142">
        <v>9805</v>
      </c>
      <c r="P3142" t="s">
        <v>21</v>
      </c>
      <c r="Q3142">
        <v>-975</v>
      </c>
      <c r="R3142" s="16">
        <f>delivered_orders_table[[#This Row],[price]]*delivered_orders_table[[#This Row],[quantity]]</f>
        <v>9805</v>
      </c>
      <c r="V3142">
        <v>16436</v>
      </c>
    </row>
    <row r="3143" spans="1:22" hidden="1" x14ac:dyDescent="0.3">
      <c r="A3143">
        <v>21425533</v>
      </c>
      <c r="B3143">
        <v>877572</v>
      </c>
      <c r="C3143">
        <v>715827</v>
      </c>
      <c r="D3143">
        <v>7831</v>
      </c>
      <c r="E3143">
        <v>5303</v>
      </c>
      <c r="F3143">
        <v>2</v>
      </c>
      <c r="G3143">
        <v>783.1</v>
      </c>
      <c r="H3143">
        <v>5</v>
      </c>
      <c r="I3143" s="15">
        <v>45241</v>
      </c>
      <c r="J3143" s="11">
        <v>45241</v>
      </c>
      <c r="K3143">
        <v>1</v>
      </c>
      <c r="L3143" t="s">
        <v>69</v>
      </c>
      <c r="M3143" t="s">
        <v>39</v>
      </c>
      <c r="N3143" t="s">
        <v>16</v>
      </c>
      <c r="O3143">
        <v>14878.9</v>
      </c>
      <c r="P3143" t="s">
        <v>21</v>
      </c>
      <c r="Q3143">
        <v>4272.8999999999996</v>
      </c>
      <c r="R3143" s="16">
        <f>delivered_orders_table[[#This Row],[price]]*delivered_orders_table[[#This Row],[quantity]]</f>
        <v>15662</v>
      </c>
      <c r="V3143">
        <v>3832</v>
      </c>
    </row>
    <row r="3144" spans="1:22" hidden="1" x14ac:dyDescent="0.3">
      <c r="A3144">
        <v>87652255</v>
      </c>
      <c r="B3144">
        <v>877572</v>
      </c>
      <c r="C3144">
        <v>450878</v>
      </c>
      <c r="D3144">
        <v>3721</v>
      </c>
      <c r="E3144">
        <v>5303</v>
      </c>
      <c r="F3144">
        <v>4</v>
      </c>
      <c r="G3144">
        <v>0</v>
      </c>
      <c r="H3144">
        <v>0</v>
      </c>
      <c r="I3144" s="15">
        <v>45253</v>
      </c>
      <c r="J3144" s="11">
        <v>45253</v>
      </c>
      <c r="K3144">
        <v>6</v>
      </c>
      <c r="L3144" t="s">
        <v>525</v>
      </c>
      <c r="M3144" t="s">
        <v>39</v>
      </c>
      <c r="N3144" t="s">
        <v>16</v>
      </c>
      <c r="O3144">
        <v>14884</v>
      </c>
      <c r="P3144" t="s">
        <v>23</v>
      </c>
      <c r="Q3144">
        <v>-6328</v>
      </c>
      <c r="R3144" s="16">
        <f>delivered_orders_table[[#This Row],[price]]*delivered_orders_table[[#This Row],[quantity]]</f>
        <v>14884</v>
      </c>
      <c r="V3144">
        <v>6108</v>
      </c>
    </row>
    <row r="3145" spans="1:22" hidden="1" x14ac:dyDescent="0.3">
      <c r="A3145">
        <v>12941149</v>
      </c>
      <c r="B3145">
        <v>877572</v>
      </c>
      <c r="C3145">
        <v>296369</v>
      </c>
      <c r="D3145">
        <v>14816</v>
      </c>
      <c r="E3145">
        <v>5303</v>
      </c>
      <c r="F3145">
        <v>2</v>
      </c>
      <c r="G3145">
        <v>4444.8</v>
      </c>
      <c r="H3145">
        <v>15</v>
      </c>
      <c r="I3145" s="15">
        <v>45240</v>
      </c>
      <c r="J3145" s="11">
        <v>45240</v>
      </c>
      <c r="K3145">
        <v>4</v>
      </c>
      <c r="L3145" t="s">
        <v>471</v>
      </c>
      <c r="M3145" t="s">
        <v>39</v>
      </c>
      <c r="N3145" t="s">
        <v>15</v>
      </c>
      <c r="O3145">
        <v>25187.200000000001</v>
      </c>
      <c r="P3145" t="s">
        <v>22</v>
      </c>
      <c r="Q3145">
        <v>14581.2</v>
      </c>
      <c r="R3145" s="16">
        <f>delivered_orders_table[[#This Row],[price]]*delivered_orders_table[[#This Row],[quantity]]</f>
        <v>29632</v>
      </c>
      <c r="V3145">
        <v>18993</v>
      </c>
    </row>
    <row r="3146" spans="1:22" hidden="1" x14ac:dyDescent="0.3">
      <c r="A3146">
        <v>80345879</v>
      </c>
      <c r="B3146">
        <v>877572</v>
      </c>
      <c r="C3146">
        <v>220005</v>
      </c>
      <c r="D3146">
        <v>18306</v>
      </c>
      <c r="E3146">
        <v>5303</v>
      </c>
      <c r="F3146">
        <v>1</v>
      </c>
      <c r="G3146">
        <v>0</v>
      </c>
      <c r="H3146">
        <v>0</v>
      </c>
      <c r="I3146" s="15">
        <v>45250</v>
      </c>
      <c r="J3146" s="11">
        <v>45250</v>
      </c>
      <c r="K3146">
        <v>5</v>
      </c>
      <c r="L3146" t="s">
        <v>131</v>
      </c>
      <c r="M3146" t="s">
        <v>39</v>
      </c>
      <c r="N3146" t="s">
        <v>15</v>
      </c>
      <c r="O3146">
        <v>18306</v>
      </c>
      <c r="P3146" t="s">
        <v>22</v>
      </c>
      <c r="Q3146">
        <v>13003</v>
      </c>
      <c r="R3146" s="16">
        <f>delivered_orders_table[[#This Row],[price]]*delivered_orders_table[[#This Row],[quantity]]</f>
        <v>18306</v>
      </c>
      <c r="V3146">
        <v>29654</v>
      </c>
    </row>
    <row r="3147" spans="1:22" hidden="1" x14ac:dyDescent="0.3">
      <c r="A3147">
        <v>84275638</v>
      </c>
      <c r="B3147">
        <v>877572</v>
      </c>
      <c r="C3147">
        <v>362555</v>
      </c>
      <c r="D3147">
        <v>8572</v>
      </c>
      <c r="E3147">
        <v>5303</v>
      </c>
      <c r="F3147">
        <v>2</v>
      </c>
      <c r="G3147">
        <v>3428.8</v>
      </c>
      <c r="H3147">
        <v>20</v>
      </c>
      <c r="I3147" s="15">
        <v>45233</v>
      </c>
      <c r="J3147" s="11">
        <v>45233</v>
      </c>
      <c r="K3147">
        <v>5</v>
      </c>
      <c r="L3147" t="s">
        <v>165</v>
      </c>
      <c r="M3147" t="s">
        <v>39</v>
      </c>
      <c r="N3147" t="s">
        <v>17</v>
      </c>
      <c r="O3147">
        <v>13715.2</v>
      </c>
      <c r="P3147" t="s">
        <v>21</v>
      </c>
      <c r="Q3147">
        <v>3109.2</v>
      </c>
      <c r="R3147" s="16">
        <f>delivered_orders_table[[#This Row],[price]]*delivered_orders_table[[#This Row],[quantity]]</f>
        <v>17144</v>
      </c>
      <c r="V3147">
        <v>1802</v>
      </c>
    </row>
    <row r="3148" spans="1:22" hidden="1" x14ac:dyDescent="0.3">
      <c r="A3148">
        <v>24678410</v>
      </c>
      <c r="B3148">
        <v>877572</v>
      </c>
      <c r="C3148">
        <v>835818</v>
      </c>
      <c r="D3148">
        <v>17117</v>
      </c>
      <c r="E3148">
        <v>5303</v>
      </c>
      <c r="F3148">
        <v>1</v>
      </c>
      <c r="G3148">
        <v>1711.7</v>
      </c>
      <c r="H3148">
        <v>10</v>
      </c>
      <c r="I3148" s="15">
        <v>45242</v>
      </c>
      <c r="J3148" s="11">
        <v>45242</v>
      </c>
      <c r="K3148">
        <v>3</v>
      </c>
      <c r="L3148" t="s">
        <v>521</v>
      </c>
      <c r="M3148" t="s">
        <v>39</v>
      </c>
      <c r="N3148" t="s">
        <v>15</v>
      </c>
      <c r="O3148">
        <v>15405.3</v>
      </c>
      <c r="P3148" t="s">
        <v>21</v>
      </c>
      <c r="Q3148">
        <v>10102.299999999999</v>
      </c>
      <c r="R3148" s="16">
        <f>delivered_orders_table[[#This Row],[price]]*delivered_orders_table[[#This Row],[quantity]]</f>
        <v>17117</v>
      </c>
      <c r="V3148">
        <v>25734</v>
      </c>
    </row>
    <row r="3149" spans="1:22" hidden="1" x14ac:dyDescent="0.3">
      <c r="A3149">
        <v>38644905</v>
      </c>
      <c r="B3149">
        <v>334053</v>
      </c>
      <c r="C3149">
        <v>298867</v>
      </c>
      <c r="D3149">
        <v>6527</v>
      </c>
      <c r="E3149">
        <v>6716</v>
      </c>
      <c r="F3149">
        <v>1</v>
      </c>
      <c r="G3149">
        <v>979.05</v>
      </c>
      <c r="H3149">
        <v>15</v>
      </c>
      <c r="I3149" s="15">
        <v>45240</v>
      </c>
      <c r="J3149" s="11">
        <v>45240</v>
      </c>
      <c r="K3149">
        <v>4</v>
      </c>
      <c r="L3149" t="s">
        <v>471</v>
      </c>
      <c r="M3149" t="s">
        <v>39</v>
      </c>
      <c r="N3149" t="s">
        <v>16</v>
      </c>
      <c r="O3149">
        <v>5547.95</v>
      </c>
      <c r="P3149" t="s">
        <v>20</v>
      </c>
      <c r="Q3149">
        <v>-1168.05</v>
      </c>
      <c r="R3149" s="16">
        <f>delivered_orders_table[[#This Row],[price]]*delivered_orders_table[[#This Row],[quantity]]</f>
        <v>6527</v>
      </c>
      <c r="V3149">
        <v>38494</v>
      </c>
    </row>
    <row r="3150" spans="1:22" hidden="1" x14ac:dyDescent="0.3">
      <c r="A3150">
        <v>25158211</v>
      </c>
      <c r="B3150">
        <v>388389</v>
      </c>
      <c r="C3150">
        <v>413588</v>
      </c>
      <c r="D3150">
        <v>12286</v>
      </c>
      <c r="E3150">
        <v>1807</v>
      </c>
      <c r="F3150">
        <v>2</v>
      </c>
      <c r="G3150">
        <v>0</v>
      </c>
      <c r="H3150">
        <v>0</v>
      </c>
      <c r="I3150" s="15">
        <v>45238</v>
      </c>
      <c r="J3150" s="11">
        <v>45238</v>
      </c>
      <c r="K3150">
        <v>2</v>
      </c>
      <c r="L3150" t="s">
        <v>417</v>
      </c>
      <c r="M3150" t="s">
        <v>39</v>
      </c>
      <c r="N3150" t="s">
        <v>16</v>
      </c>
      <c r="O3150">
        <v>24572</v>
      </c>
      <c r="P3150" t="s">
        <v>21</v>
      </c>
      <c r="Q3150">
        <v>20958</v>
      </c>
      <c r="R3150" s="16">
        <f>delivered_orders_table[[#This Row],[price]]*delivered_orders_table[[#This Row],[quantity]]</f>
        <v>24572</v>
      </c>
      <c r="V3150">
        <v>15582</v>
      </c>
    </row>
    <row r="3151" spans="1:22" hidden="1" x14ac:dyDescent="0.3">
      <c r="A3151">
        <v>36809908</v>
      </c>
      <c r="B3151">
        <v>388389</v>
      </c>
      <c r="C3151">
        <v>741760</v>
      </c>
      <c r="D3151">
        <v>15520</v>
      </c>
      <c r="E3151">
        <v>1807</v>
      </c>
      <c r="F3151">
        <v>2</v>
      </c>
      <c r="G3151">
        <v>0</v>
      </c>
      <c r="H3151">
        <v>0</v>
      </c>
      <c r="I3151" s="15">
        <v>45239</v>
      </c>
      <c r="J3151" s="11">
        <v>45239</v>
      </c>
      <c r="K3151">
        <v>5</v>
      </c>
      <c r="L3151" t="s">
        <v>471</v>
      </c>
      <c r="M3151" t="s">
        <v>39</v>
      </c>
      <c r="N3151" t="s">
        <v>15</v>
      </c>
      <c r="O3151">
        <v>31040</v>
      </c>
      <c r="P3151" t="s">
        <v>22</v>
      </c>
      <c r="Q3151">
        <v>27426</v>
      </c>
      <c r="R3151" s="16">
        <f>delivered_orders_table[[#This Row],[price]]*delivered_orders_table[[#This Row],[quantity]]</f>
        <v>31040</v>
      </c>
      <c r="V3151">
        <v>16311</v>
      </c>
    </row>
    <row r="3152" spans="1:22" hidden="1" x14ac:dyDescent="0.3">
      <c r="A3152">
        <v>91198924</v>
      </c>
      <c r="B3152">
        <v>388389</v>
      </c>
      <c r="C3152">
        <v>979769</v>
      </c>
      <c r="D3152">
        <v>5114</v>
      </c>
      <c r="E3152">
        <v>1807</v>
      </c>
      <c r="F3152">
        <v>2</v>
      </c>
      <c r="G3152">
        <v>0</v>
      </c>
      <c r="H3152">
        <v>0</v>
      </c>
      <c r="I3152" s="15">
        <v>45231</v>
      </c>
      <c r="J3152" s="11">
        <v>45231</v>
      </c>
      <c r="K3152">
        <v>4</v>
      </c>
      <c r="L3152" t="s">
        <v>416</v>
      </c>
      <c r="M3152" t="s">
        <v>39</v>
      </c>
      <c r="N3152" t="s">
        <v>16</v>
      </c>
      <c r="O3152">
        <v>10228</v>
      </c>
      <c r="P3152" t="s">
        <v>22</v>
      </c>
      <c r="Q3152">
        <v>6614</v>
      </c>
      <c r="R3152" s="16">
        <f>delivered_orders_table[[#This Row],[price]]*delivered_orders_table[[#This Row],[quantity]]</f>
        <v>10228</v>
      </c>
      <c r="V3152">
        <v>4334</v>
      </c>
    </row>
    <row r="3153" spans="1:22" hidden="1" x14ac:dyDescent="0.3">
      <c r="A3153">
        <v>67392300</v>
      </c>
      <c r="B3153">
        <v>388389</v>
      </c>
      <c r="C3153">
        <v>666453</v>
      </c>
      <c r="D3153">
        <v>8323</v>
      </c>
      <c r="E3153">
        <v>1807</v>
      </c>
      <c r="F3153">
        <v>1</v>
      </c>
      <c r="G3153">
        <v>416.15</v>
      </c>
      <c r="H3153">
        <v>5</v>
      </c>
      <c r="I3153" s="15">
        <v>45253</v>
      </c>
      <c r="J3153" s="11">
        <v>45253</v>
      </c>
      <c r="K3153">
        <v>7</v>
      </c>
      <c r="L3153" t="s">
        <v>493</v>
      </c>
      <c r="M3153" t="s">
        <v>39</v>
      </c>
      <c r="N3153" t="s">
        <v>152</v>
      </c>
      <c r="O3153">
        <v>7906.85</v>
      </c>
      <c r="P3153" t="s">
        <v>23</v>
      </c>
      <c r="Q3153">
        <v>6099.85</v>
      </c>
      <c r="R3153" s="16">
        <f>delivered_orders_table[[#This Row],[price]]*delivered_orders_table[[#This Row],[quantity]]</f>
        <v>8323</v>
      </c>
      <c r="V3153">
        <v>10723</v>
      </c>
    </row>
    <row r="3154" spans="1:22" hidden="1" x14ac:dyDescent="0.3">
      <c r="A3154">
        <v>49652241</v>
      </c>
      <c r="B3154">
        <v>388389</v>
      </c>
      <c r="C3154">
        <v>975507</v>
      </c>
      <c r="D3154">
        <v>19815</v>
      </c>
      <c r="E3154">
        <v>1807</v>
      </c>
      <c r="F3154">
        <v>1</v>
      </c>
      <c r="G3154">
        <v>0</v>
      </c>
      <c r="H3154">
        <v>0</v>
      </c>
      <c r="I3154" s="15">
        <v>45235</v>
      </c>
      <c r="J3154" s="11">
        <v>45235</v>
      </c>
      <c r="K3154">
        <v>1</v>
      </c>
      <c r="L3154" t="s">
        <v>60</v>
      </c>
      <c r="M3154" t="s">
        <v>39</v>
      </c>
      <c r="N3154" t="s">
        <v>15</v>
      </c>
      <c r="O3154">
        <v>19815</v>
      </c>
      <c r="P3154" t="s">
        <v>23</v>
      </c>
      <c r="Q3154">
        <v>18008</v>
      </c>
      <c r="R3154" s="16">
        <f>delivered_orders_table[[#This Row],[price]]*delivered_orders_table[[#This Row],[quantity]]</f>
        <v>19815</v>
      </c>
      <c r="V3154">
        <v>6467</v>
      </c>
    </row>
    <row r="3155" spans="1:22" hidden="1" x14ac:dyDescent="0.3">
      <c r="A3155">
        <v>28974879</v>
      </c>
      <c r="B3155">
        <v>356787</v>
      </c>
      <c r="C3155">
        <v>799083</v>
      </c>
      <c r="D3155">
        <v>6722</v>
      </c>
      <c r="E3155">
        <v>6320</v>
      </c>
      <c r="F3155">
        <v>1</v>
      </c>
      <c r="G3155">
        <v>1008.3</v>
      </c>
      <c r="H3155">
        <v>15</v>
      </c>
      <c r="I3155" s="15">
        <v>45232</v>
      </c>
      <c r="J3155" s="11">
        <v>45232</v>
      </c>
      <c r="K3155">
        <v>4</v>
      </c>
      <c r="L3155" t="s">
        <v>60</v>
      </c>
      <c r="M3155" t="s">
        <v>39</v>
      </c>
      <c r="N3155" t="s">
        <v>15</v>
      </c>
      <c r="O3155">
        <v>5713.7</v>
      </c>
      <c r="P3155" t="s">
        <v>23</v>
      </c>
      <c r="Q3155">
        <v>-606.29999999999995</v>
      </c>
      <c r="R3155" s="16">
        <f>delivered_orders_table[[#This Row],[price]]*delivered_orders_table[[#This Row],[quantity]]</f>
        <v>6722</v>
      </c>
      <c r="V3155">
        <v>16717</v>
      </c>
    </row>
    <row r="3156" spans="1:22" hidden="1" x14ac:dyDescent="0.3">
      <c r="A3156">
        <v>63791447</v>
      </c>
      <c r="B3156">
        <v>356787</v>
      </c>
      <c r="C3156">
        <v>850324</v>
      </c>
      <c r="D3156">
        <v>6725</v>
      </c>
      <c r="E3156">
        <v>6320</v>
      </c>
      <c r="F3156">
        <v>1</v>
      </c>
      <c r="G3156">
        <v>0</v>
      </c>
      <c r="H3156">
        <v>0</v>
      </c>
      <c r="I3156" s="15">
        <v>45241</v>
      </c>
      <c r="J3156" s="11">
        <v>45241</v>
      </c>
      <c r="K3156">
        <v>2</v>
      </c>
      <c r="L3156" t="s">
        <v>146</v>
      </c>
      <c r="M3156" t="s">
        <v>39</v>
      </c>
      <c r="N3156" t="s">
        <v>15</v>
      </c>
      <c r="O3156">
        <v>6725</v>
      </c>
      <c r="P3156" t="s">
        <v>22</v>
      </c>
      <c r="Q3156">
        <v>405</v>
      </c>
      <c r="R3156" s="16">
        <f>delivered_orders_table[[#This Row],[price]]*delivered_orders_table[[#This Row],[quantity]]</f>
        <v>6725</v>
      </c>
      <c r="V3156">
        <v>33356</v>
      </c>
    </row>
    <row r="3157" spans="1:22" hidden="1" x14ac:dyDescent="0.3">
      <c r="A3157">
        <v>54644768</v>
      </c>
      <c r="B3157">
        <v>356787</v>
      </c>
      <c r="C3157">
        <v>937920</v>
      </c>
      <c r="D3157">
        <v>4713</v>
      </c>
      <c r="E3157">
        <v>6320</v>
      </c>
      <c r="F3157">
        <v>1</v>
      </c>
      <c r="G3157">
        <v>0</v>
      </c>
      <c r="H3157">
        <v>0</v>
      </c>
      <c r="I3157" s="15">
        <v>45239</v>
      </c>
      <c r="J3157" s="11">
        <v>45239</v>
      </c>
      <c r="K3157">
        <v>5</v>
      </c>
      <c r="L3157" t="s">
        <v>471</v>
      </c>
      <c r="M3157" t="s">
        <v>39</v>
      </c>
      <c r="N3157" t="s">
        <v>17</v>
      </c>
      <c r="O3157">
        <v>4713</v>
      </c>
      <c r="P3157" t="s">
        <v>20</v>
      </c>
      <c r="Q3157">
        <v>-1607</v>
      </c>
      <c r="R3157" s="16">
        <f>delivered_orders_table[[#This Row],[price]]*delivered_orders_table[[#This Row],[quantity]]</f>
        <v>4713</v>
      </c>
      <c r="V3157">
        <v>8890</v>
      </c>
    </row>
    <row r="3158" spans="1:22" hidden="1" x14ac:dyDescent="0.3">
      <c r="A3158">
        <v>26936398</v>
      </c>
      <c r="B3158">
        <v>356787</v>
      </c>
      <c r="C3158">
        <v>560589</v>
      </c>
      <c r="D3158">
        <v>1410</v>
      </c>
      <c r="E3158">
        <v>6320</v>
      </c>
      <c r="F3158">
        <v>2</v>
      </c>
      <c r="G3158">
        <v>141</v>
      </c>
      <c r="H3158">
        <v>5</v>
      </c>
      <c r="I3158" s="15">
        <v>45255</v>
      </c>
      <c r="J3158" s="11">
        <v>45255</v>
      </c>
      <c r="K3158">
        <v>4</v>
      </c>
      <c r="L3158" t="s">
        <v>525</v>
      </c>
      <c r="M3158" t="s">
        <v>39</v>
      </c>
      <c r="N3158" t="s">
        <v>18</v>
      </c>
      <c r="O3158">
        <v>2679</v>
      </c>
      <c r="P3158" t="s">
        <v>22</v>
      </c>
      <c r="Q3158">
        <v>-9961</v>
      </c>
      <c r="R3158" s="16">
        <f>delivered_orders_table[[#This Row],[price]]*delivered_orders_table[[#This Row],[quantity]]</f>
        <v>2820</v>
      </c>
      <c r="V3158">
        <v>23560</v>
      </c>
    </row>
    <row r="3159" spans="1:22" hidden="1" x14ac:dyDescent="0.3">
      <c r="A3159">
        <v>32145548</v>
      </c>
      <c r="B3159">
        <v>356787</v>
      </c>
      <c r="C3159">
        <v>575565</v>
      </c>
      <c r="D3159">
        <v>1668</v>
      </c>
      <c r="E3159">
        <v>6320</v>
      </c>
      <c r="F3159">
        <v>4</v>
      </c>
      <c r="G3159">
        <v>0</v>
      </c>
      <c r="H3159">
        <v>0</v>
      </c>
      <c r="I3159" s="15">
        <v>45229</v>
      </c>
      <c r="J3159" s="11">
        <v>45229</v>
      </c>
      <c r="K3159">
        <v>7</v>
      </c>
      <c r="L3159" t="s">
        <v>60</v>
      </c>
      <c r="M3159" t="s">
        <v>39</v>
      </c>
      <c r="N3159" t="s">
        <v>16</v>
      </c>
      <c r="O3159">
        <v>6672</v>
      </c>
      <c r="P3159" t="s">
        <v>20</v>
      </c>
      <c r="Q3159">
        <v>-18608</v>
      </c>
      <c r="R3159" s="16">
        <f>delivered_orders_table[[#This Row],[price]]*delivered_orders_table[[#This Row],[quantity]]</f>
        <v>6672</v>
      </c>
      <c r="V3159">
        <v>14325</v>
      </c>
    </row>
    <row r="3160" spans="1:22" hidden="1" x14ac:dyDescent="0.3">
      <c r="A3160">
        <v>56548066</v>
      </c>
      <c r="B3160">
        <v>356787</v>
      </c>
      <c r="C3160">
        <v>810434</v>
      </c>
      <c r="D3160">
        <v>1775</v>
      </c>
      <c r="E3160">
        <v>6320</v>
      </c>
      <c r="F3160">
        <v>4</v>
      </c>
      <c r="G3160">
        <v>710</v>
      </c>
      <c r="H3160">
        <v>10</v>
      </c>
      <c r="I3160" s="15">
        <v>45240</v>
      </c>
      <c r="J3160" s="11">
        <v>45240</v>
      </c>
      <c r="K3160">
        <v>6</v>
      </c>
      <c r="L3160" t="s">
        <v>70</v>
      </c>
      <c r="M3160" t="s">
        <v>39</v>
      </c>
      <c r="N3160" t="s">
        <v>17</v>
      </c>
      <c r="O3160">
        <v>6390</v>
      </c>
      <c r="P3160" t="s">
        <v>23</v>
      </c>
      <c r="Q3160">
        <v>-18890</v>
      </c>
      <c r="R3160" s="16">
        <f>delivered_orders_table[[#This Row],[price]]*delivered_orders_table[[#This Row],[quantity]]</f>
        <v>7100</v>
      </c>
      <c r="V3160">
        <v>13672</v>
      </c>
    </row>
    <row r="3161" spans="1:22" hidden="1" x14ac:dyDescent="0.3">
      <c r="A3161">
        <v>86188876</v>
      </c>
      <c r="B3161">
        <v>356787</v>
      </c>
      <c r="C3161">
        <v>496882</v>
      </c>
      <c r="D3161">
        <v>6586</v>
      </c>
      <c r="E3161">
        <v>6320</v>
      </c>
      <c r="F3161">
        <v>1</v>
      </c>
      <c r="G3161">
        <v>0</v>
      </c>
      <c r="H3161">
        <v>0</v>
      </c>
      <c r="I3161" s="15">
        <v>45252</v>
      </c>
      <c r="J3161" s="11">
        <v>45252</v>
      </c>
      <c r="K3161">
        <v>4</v>
      </c>
      <c r="L3161" t="s">
        <v>441</v>
      </c>
      <c r="M3161" t="s">
        <v>39</v>
      </c>
      <c r="N3161" t="s">
        <v>16</v>
      </c>
      <c r="O3161">
        <v>6586</v>
      </c>
      <c r="P3161" t="s">
        <v>23</v>
      </c>
      <c r="Q3161">
        <v>266</v>
      </c>
      <c r="R3161" s="16">
        <f>delivered_orders_table[[#This Row],[price]]*delivered_orders_table[[#This Row],[quantity]]</f>
        <v>6586</v>
      </c>
      <c r="V3161">
        <v>15844</v>
      </c>
    </row>
    <row r="3162" spans="1:22" hidden="1" x14ac:dyDescent="0.3">
      <c r="A3162">
        <v>60080729</v>
      </c>
      <c r="B3162">
        <v>719176</v>
      </c>
      <c r="C3162">
        <v>835988</v>
      </c>
      <c r="D3162">
        <v>9715</v>
      </c>
      <c r="E3162">
        <v>819</v>
      </c>
      <c r="F3162">
        <v>1</v>
      </c>
      <c r="G3162">
        <v>485.75</v>
      </c>
      <c r="H3162">
        <v>5</v>
      </c>
      <c r="I3162" s="15">
        <v>45251</v>
      </c>
      <c r="J3162" s="11">
        <v>45251</v>
      </c>
      <c r="K3162">
        <v>2</v>
      </c>
      <c r="L3162" t="s">
        <v>175</v>
      </c>
      <c r="M3162" t="s">
        <v>39</v>
      </c>
      <c r="N3162" t="s">
        <v>16</v>
      </c>
      <c r="O3162">
        <v>9229.25</v>
      </c>
      <c r="P3162" t="s">
        <v>23</v>
      </c>
      <c r="Q3162">
        <v>8410.25</v>
      </c>
      <c r="R3162" s="16">
        <f>delivered_orders_table[[#This Row],[price]]*delivered_orders_table[[#This Row],[quantity]]</f>
        <v>9715</v>
      </c>
      <c r="V3162">
        <v>39393</v>
      </c>
    </row>
    <row r="3163" spans="1:22" hidden="1" x14ac:dyDescent="0.3">
      <c r="A3163">
        <v>62733674</v>
      </c>
      <c r="B3163">
        <v>719176</v>
      </c>
      <c r="C3163">
        <v>895186</v>
      </c>
      <c r="D3163">
        <v>16470</v>
      </c>
      <c r="E3163">
        <v>819</v>
      </c>
      <c r="F3163">
        <v>4</v>
      </c>
      <c r="G3163">
        <v>0</v>
      </c>
      <c r="H3163">
        <v>0</v>
      </c>
      <c r="I3163" s="15">
        <v>45244</v>
      </c>
      <c r="J3163" s="11">
        <v>45244</v>
      </c>
      <c r="K3163">
        <v>7</v>
      </c>
      <c r="L3163" t="s">
        <v>433</v>
      </c>
      <c r="M3163" t="s">
        <v>39</v>
      </c>
      <c r="N3163" t="s">
        <v>17</v>
      </c>
      <c r="O3163">
        <v>65880</v>
      </c>
      <c r="P3163" t="s">
        <v>23</v>
      </c>
      <c r="Q3163">
        <v>62604</v>
      </c>
      <c r="R3163" s="16">
        <f>delivered_orders_table[[#This Row],[price]]*delivered_orders_table[[#This Row],[quantity]]</f>
        <v>65880</v>
      </c>
      <c r="V3163">
        <v>16920</v>
      </c>
    </row>
    <row r="3164" spans="1:22" hidden="1" x14ac:dyDescent="0.3">
      <c r="A3164">
        <v>96087848</v>
      </c>
      <c r="B3164">
        <v>719176</v>
      </c>
      <c r="C3164">
        <v>475311</v>
      </c>
      <c r="D3164">
        <v>1318</v>
      </c>
      <c r="E3164">
        <v>819</v>
      </c>
      <c r="F3164">
        <v>1</v>
      </c>
      <c r="G3164">
        <v>65.900000000000006</v>
      </c>
      <c r="H3164">
        <v>5</v>
      </c>
      <c r="I3164" s="15">
        <v>45229</v>
      </c>
      <c r="J3164" s="11">
        <v>45229</v>
      </c>
      <c r="K3164">
        <v>6</v>
      </c>
      <c r="L3164" t="s">
        <v>416</v>
      </c>
      <c r="M3164" t="s">
        <v>39</v>
      </c>
      <c r="N3164" t="s">
        <v>15</v>
      </c>
      <c r="O3164">
        <v>1252.0999999999999</v>
      </c>
      <c r="P3164" t="s">
        <v>22</v>
      </c>
      <c r="Q3164">
        <v>433.1</v>
      </c>
      <c r="R3164" s="16">
        <f>delivered_orders_table[[#This Row],[price]]*delivered_orders_table[[#This Row],[quantity]]</f>
        <v>1318</v>
      </c>
      <c r="V3164">
        <v>7488</v>
      </c>
    </row>
    <row r="3165" spans="1:22" hidden="1" x14ac:dyDescent="0.3">
      <c r="A3165">
        <v>43363439</v>
      </c>
      <c r="B3165">
        <v>719176</v>
      </c>
      <c r="C3165">
        <v>341822</v>
      </c>
      <c r="D3165">
        <v>19195</v>
      </c>
      <c r="E3165">
        <v>819</v>
      </c>
      <c r="F3165">
        <v>2</v>
      </c>
      <c r="G3165">
        <v>1919.5</v>
      </c>
      <c r="H3165">
        <v>5</v>
      </c>
      <c r="I3165" s="15">
        <v>45233</v>
      </c>
      <c r="J3165" s="11">
        <v>45233</v>
      </c>
      <c r="K3165">
        <v>4</v>
      </c>
      <c r="L3165" t="s">
        <v>80</v>
      </c>
      <c r="M3165" t="s">
        <v>39</v>
      </c>
      <c r="N3165" t="s">
        <v>15</v>
      </c>
      <c r="O3165">
        <v>36470.5</v>
      </c>
      <c r="P3165" t="s">
        <v>21</v>
      </c>
      <c r="Q3165">
        <v>34832.5</v>
      </c>
      <c r="R3165" s="16">
        <f>delivered_orders_table[[#This Row],[price]]*delivered_orders_table[[#This Row],[quantity]]</f>
        <v>38390</v>
      </c>
      <c r="V3165">
        <v>12276</v>
      </c>
    </row>
    <row r="3166" spans="1:22" hidden="1" x14ac:dyDescent="0.3">
      <c r="A3166">
        <v>89731181</v>
      </c>
      <c r="B3166">
        <v>719176</v>
      </c>
      <c r="C3166">
        <v>359077</v>
      </c>
      <c r="D3166">
        <v>14470</v>
      </c>
      <c r="E3166">
        <v>819</v>
      </c>
      <c r="F3166">
        <v>2</v>
      </c>
      <c r="G3166">
        <v>0</v>
      </c>
      <c r="H3166">
        <v>0</v>
      </c>
      <c r="I3166" s="15">
        <v>45256</v>
      </c>
      <c r="J3166" s="11">
        <v>45256</v>
      </c>
      <c r="K3166">
        <v>1</v>
      </c>
      <c r="L3166" t="s">
        <v>370</v>
      </c>
      <c r="M3166" t="s">
        <v>39</v>
      </c>
      <c r="N3166" t="s">
        <v>15</v>
      </c>
      <c r="O3166">
        <v>28940</v>
      </c>
      <c r="P3166" t="s">
        <v>20</v>
      </c>
      <c r="Q3166">
        <v>27302</v>
      </c>
      <c r="R3166" s="16">
        <f>delivered_orders_table[[#This Row],[price]]*delivered_orders_table[[#This Row],[quantity]]</f>
        <v>28940</v>
      </c>
      <c r="V3166">
        <v>3635</v>
      </c>
    </row>
    <row r="3167" spans="1:22" hidden="1" x14ac:dyDescent="0.3">
      <c r="A3167">
        <v>88909809</v>
      </c>
      <c r="B3167">
        <v>719176</v>
      </c>
      <c r="C3167">
        <v>282954</v>
      </c>
      <c r="D3167">
        <v>7764</v>
      </c>
      <c r="E3167">
        <v>819</v>
      </c>
      <c r="F3167">
        <v>1</v>
      </c>
      <c r="G3167">
        <v>0</v>
      </c>
      <c r="H3167">
        <v>0</v>
      </c>
      <c r="I3167" s="15">
        <v>45244</v>
      </c>
      <c r="J3167" s="11">
        <v>45244</v>
      </c>
      <c r="K3167">
        <v>7</v>
      </c>
      <c r="L3167" t="s">
        <v>433</v>
      </c>
      <c r="M3167" t="s">
        <v>39</v>
      </c>
      <c r="N3167" t="s">
        <v>18</v>
      </c>
      <c r="O3167">
        <v>7764</v>
      </c>
      <c r="P3167" t="s">
        <v>21</v>
      </c>
      <c r="Q3167">
        <v>6945</v>
      </c>
      <c r="R3167" s="16">
        <f>delivered_orders_table[[#This Row],[price]]*delivered_orders_table[[#This Row],[quantity]]</f>
        <v>7764</v>
      </c>
      <c r="V3167">
        <v>10253</v>
      </c>
    </row>
    <row r="3168" spans="1:22" hidden="1" x14ac:dyDescent="0.3">
      <c r="A3168">
        <v>92861016</v>
      </c>
      <c r="B3168">
        <v>719176</v>
      </c>
      <c r="C3168">
        <v>527557</v>
      </c>
      <c r="D3168">
        <v>9985</v>
      </c>
      <c r="E3168">
        <v>819</v>
      </c>
      <c r="F3168">
        <v>1</v>
      </c>
      <c r="G3168">
        <v>0</v>
      </c>
      <c r="H3168">
        <v>0</v>
      </c>
      <c r="I3168" s="15">
        <v>45233</v>
      </c>
      <c r="J3168" s="11">
        <v>45233</v>
      </c>
      <c r="K3168">
        <v>7</v>
      </c>
      <c r="L3168" t="s">
        <v>417</v>
      </c>
      <c r="M3168" t="s">
        <v>39</v>
      </c>
      <c r="N3168" t="s">
        <v>15</v>
      </c>
      <c r="O3168">
        <v>9985</v>
      </c>
      <c r="P3168" t="s">
        <v>22</v>
      </c>
      <c r="Q3168">
        <v>9166</v>
      </c>
      <c r="R3168" s="16">
        <f>delivered_orders_table[[#This Row],[price]]*delivered_orders_table[[#This Row],[quantity]]</f>
        <v>9985</v>
      </c>
      <c r="V3168">
        <v>3395</v>
      </c>
    </row>
    <row r="3169" spans="1:22" hidden="1" x14ac:dyDescent="0.3">
      <c r="A3169">
        <v>84076145</v>
      </c>
      <c r="B3169">
        <v>719176</v>
      </c>
      <c r="C3169">
        <v>486780</v>
      </c>
      <c r="D3169">
        <v>16975</v>
      </c>
      <c r="E3169">
        <v>819</v>
      </c>
      <c r="F3169">
        <v>4</v>
      </c>
      <c r="G3169">
        <v>0</v>
      </c>
      <c r="H3169">
        <v>0</v>
      </c>
      <c r="I3169" s="15">
        <v>45233</v>
      </c>
      <c r="J3169" s="11">
        <v>45233</v>
      </c>
      <c r="K3169">
        <v>5</v>
      </c>
      <c r="L3169" t="s">
        <v>165</v>
      </c>
      <c r="M3169" t="s">
        <v>39</v>
      </c>
      <c r="N3169" t="s">
        <v>16</v>
      </c>
      <c r="O3169">
        <v>67900</v>
      </c>
      <c r="P3169" t="s">
        <v>20</v>
      </c>
      <c r="Q3169">
        <v>64624</v>
      </c>
      <c r="R3169" s="16">
        <f>delivered_orders_table[[#This Row],[price]]*delivered_orders_table[[#This Row],[quantity]]</f>
        <v>67900</v>
      </c>
      <c r="V3169">
        <v>6039</v>
      </c>
    </row>
    <row r="3170" spans="1:22" hidden="1" x14ac:dyDescent="0.3">
      <c r="A3170">
        <v>50890504</v>
      </c>
      <c r="B3170">
        <v>719176</v>
      </c>
      <c r="C3170">
        <v>827761</v>
      </c>
      <c r="D3170">
        <v>5423</v>
      </c>
      <c r="E3170">
        <v>819</v>
      </c>
      <c r="F3170">
        <v>1</v>
      </c>
      <c r="G3170">
        <v>0</v>
      </c>
      <c r="H3170">
        <v>0</v>
      </c>
      <c r="I3170" s="15">
        <v>45250</v>
      </c>
      <c r="J3170" s="11">
        <v>45250</v>
      </c>
      <c r="K3170">
        <v>1</v>
      </c>
      <c r="L3170" t="s">
        <v>433</v>
      </c>
      <c r="M3170" t="s">
        <v>39</v>
      </c>
      <c r="N3170" t="s">
        <v>16</v>
      </c>
      <c r="O3170">
        <v>5423</v>
      </c>
      <c r="P3170" t="s">
        <v>21</v>
      </c>
      <c r="Q3170">
        <v>4604</v>
      </c>
      <c r="R3170" s="16">
        <f>delivered_orders_table[[#This Row],[price]]*delivered_orders_table[[#This Row],[quantity]]</f>
        <v>5423</v>
      </c>
      <c r="V3170">
        <v>21262</v>
      </c>
    </row>
    <row r="3171" spans="1:22" hidden="1" x14ac:dyDescent="0.3">
      <c r="A3171">
        <v>67513345</v>
      </c>
      <c r="B3171">
        <v>191161</v>
      </c>
      <c r="C3171">
        <v>463871</v>
      </c>
      <c r="D3171">
        <v>9191</v>
      </c>
      <c r="E3171">
        <v>2243</v>
      </c>
      <c r="F3171">
        <v>2</v>
      </c>
      <c r="G3171">
        <v>0</v>
      </c>
      <c r="H3171">
        <v>0</v>
      </c>
      <c r="I3171" s="15">
        <v>45232</v>
      </c>
      <c r="J3171" s="11">
        <v>45232</v>
      </c>
      <c r="K3171">
        <v>1</v>
      </c>
      <c r="L3171" t="s">
        <v>253</v>
      </c>
      <c r="M3171" t="s">
        <v>39</v>
      </c>
      <c r="N3171" t="s">
        <v>15</v>
      </c>
      <c r="O3171">
        <v>18382</v>
      </c>
      <c r="P3171" t="s">
        <v>21</v>
      </c>
      <c r="Q3171">
        <v>13896</v>
      </c>
      <c r="R3171" s="16">
        <f>delivered_orders_table[[#This Row],[price]]*delivered_orders_table[[#This Row],[quantity]]</f>
        <v>18382</v>
      </c>
      <c r="V3171">
        <v>45504</v>
      </c>
    </row>
    <row r="3172" spans="1:22" hidden="1" x14ac:dyDescent="0.3">
      <c r="A3172">
        <v>99904987</v>
      </c>
      <c r="B3172">
        <v>191161</v>
      </c>
      <c r="C3172">
        <v>593282</v>
      </c>
      <c r="D3172">
        <v>8959</v>
      </c>
      <c r="E3172">
        <v>2243</v>
      </c>
      <c r="F3172">
        <v>1</v>
      </c>
      <c r="G3172">
        <v>0</v>
      </c>
      <c r="H3172">
        <v>0</v>
      </c>
      <c r="I3172" s="15">
        <v>45237</v>
      </c>
      <c r="J3172" s="11">
        <v>45237</v>
      </c>
      <c r="K3172">
        <v>7</v>
      </c>
      <c r="L3172" t="s">
        <v>471</v>
      </c>
      <c r="M3172" t="s">
        <v>39</v>
      </c>
      <c r="N3172" t="s">
        <v>16</v>
      </c>
      <c r="O3172">
        <v>8959</v>
      </c>
      <c r="P3172" t="s">
        <v>23</v>
      </c>
      <c r="Q3172">
        <v>6716</v>
      </c>
      <c r="R3172" s="16">
        <f>delivered_orders_table[[#This Row],[price]]*delivered_orders_table[[#This Row],[quantity]]</f>
        <v>8959</v>
      </c>
      <c r="V3172">
        <v>2403</v>
      </c>
    </row>
    <row r="3173" spans="1:22" hidden="1" x14ac:dyDescent="0.3">
      <c r="A3173">
        <v>82672055</v>
      </c>
      <c r="B3173">
        <v>191161</v>
      </c>
      <c r="C3173">
        <v>446269</v>
      </c>
      <c r="D3173">
        <v>10310</v>
      </c>
      <c r="E3173">
        <v>2243</v>
      </c>
      <c r="F3173">
        <v>2</v>
      </c>
      <c r="G3173">
        <v>3093</v>
      </c>
      <c r="H3173">
        <v>15</v>
      </c>
      <c r="I3173" s="15">
        <v>45246</v>
      </c>
      <c r="J3173" s="11">
        <v>45246</v>
      </c>
      <c r="K3173">
        <v>4</v>
      </c>
      <c r="L3173" t="s">
        <v>352</v>
      </c>
      <c r="M3173" t="s">
        <v>39</v>
      </c>
      <c r="N3173" t="s">
        <v>15</v>
      </c>
      <c r="O3173">
        <v>17527</v>
      </c>
      <c r="P3173" t="s">
        <v>21</v>
      </c>
      <c r="Q3173">
        <v>13041</v>
      </c>
      <c r="R3173" s="16">
        <f>delivered_orders_table[[#This Row],[price]]*delivered_orders_table[[#This Row],[quantity]]</f>
        <v>20620</v>
      </c>
      <c r="V3173">
        <v>29052</v>
      </c>
    </row>
    <row r="3174" spans="1:22" hidden="1" x14ac:dyDescent="0.3">
      <c r="A3174">
        <v>76180344</v>
      </c>
      <c r="B3174">
        <v>191161</v>
      </c>
      <c r="C3174">
        <v>760957</v>
      </c>
      <c r="D3174">
        <v>2534</v>
      </c>
      <c r="E3174">
        <v>2243</v>
      </c>
      <c r="F3174">
        <v>1</v>
      </c>
      <c r="G3174">
        <v>0</v>
      </c>
      <c r="H3174">
        <v>0</v>
      </c>
      <c r="I3174" s="15">
        <v>45247</v>
      </c>
      <c r="J3174" s="11">
        <v>45247</v>
      </c>
      <c r="K3174">
        <v>1</v>
      </c>
      <c r="L3174" t="s">
        <v>321</v>
      </c>
      <c r="M3174" t="s">
        <v>39</v>
      </c>
      <c r="N3174" t="s">
        <v>18</v>
      </c>
      <c r="O3174">
        <v>2534</v>
      </c>
      <c r="P3174" t="s">
        <v>21</v>
      </c>
      <c r="Q3174">
        <v>291</v>
      </c>
      <c r="R3174" s="16">
        <f>delivered_orders_table[[#This Row],[price]]*delivered_orders_table[[#This Row],[quantity]]</f>
        <v>2534</v>
      </c>
      <c r="V3174">
        <v>5848</v>
      </c>
    </row>
    <row r="3175" spans="1:22" hidden="1" x14ac:dyDescent="0.3">
      <c r="A3175">
        <v>21220209</v>
      </c>
      <c r="B3175">
        <v>191161</v>
      </c>
      <c r="C3175">
        <v>624434</v>
      </c>
      <c r="D3175">
        <v>12981</v>
      </c>
      <c r="E3175">
        <v>2243</v>
      </c>
      <c r="F3175">
        <v>1</v>
      </c>
      <c r="G3175">
        <v>0</v>
      </c>
      <c r="H3175">
        <v>0</v>
      </c>
      <c r="I3175" s="15">
        <v>45232</v>
      </c>
      <c r="J3175" s="11">
        <v>45232</v>
      </c>
      <c r="K3175">
        <v>4</v>
      </c>
      <c r="L3175" t="s">
        <v>60</v>
      </c>
      <c r="M3175" t="s">
        <v>39</v>
      </c>
      <c r="N3175" t="s">
        <v>16</v>
      </c>
      <c r="O3175">
        <v>12981</v>
      </c>
      <c r="P3175" t="s">
        <v>21</v>
      </c>
      <c r="Q3175">
        <v>10738</v>
      </c>
      <c r="R3175" s="16">
        <f>delivered_orders_table[[#This Row],[price]]*delivered_orders_table[[#This Row],[quantity]]</f>
        <v>12981</v>
      </c>
      <c r="V3175">
        <v>21546</v>
      </c>
    </row>
    <row r="3176" spans="1:22" hidden="1" x14ac:dyDescent="0.3">
      <c r="A3176">
        <v>79718627</v>
      </c>
      <c r="B3176">
        <v>191161</v>
      </c>
      <c r="C3176">
        <v>894180</v>
      </c>
      <c r="D3176">
        <v>8653</v>
      </c>
      <c r="E3176">
        <v>2243</v>
      </c>
      <c r="F3176">
        <v>1</v>
      </c>
      <c r="G3176">
        <v>1297.95</v>
      </c>
      <c r="H3176">
        <v>15</v>
      </c>
      <c r="I3176" s="15">
        <v>45230</v>
      </c>
      <c r="J3176" s="11">
        <v>45230</v>
      </c>
      <c r="K3176">
        <v>6</v>
      </c>
      <c r="L3176" t="s">
        <v>60</v>
      </c>
      <c r="M3176" t="s">
        <v>39</v>
      </c>
      <c r="N3176" t="s">
        <v>16</v>
      </c>
      <c r="O3176">
        <v>7355.05</v>
      </c>
      <c r="P3176" t="s">
        <v>20</v>
      </c>
      <c r="Q3176">
        <v>5112.05</v>
      </c>
      <c r="R3176" s="16">
        <f>delivered_orders_table[[#This Row],[price]]*delivered_orders_table[[#This Row],[quantity]]</f>
        <v>8653</v>
      </c>
      <c r="V3176">
        <v>20950</v>
      </c>
    </row>
    <row r="3177" spans="1:22" hidden="1" x14ac:dyDescent="0.3">
      <c r="A3177">
        <v>29628462</v>
      </c>
      <c r="B3177">
        <v>191161</v>
      </c>
      <c r="C3177">
        <v>715276</v>
      </c>
      <c r="D3177">
        <v>18492</v>
      </c>
      <c r="E3177">
        <v>2243</v>
      </c>
      <c r="F3177">
        <v>1</v>
      </c>
      <c r="G3177">
        <v>924.6</v>
      </c>
      <c r="H3177">
        <v>5</v>
      </c>
      <c r="I3177" s="15">
        <v>45234</v>
      </c>
      <c r="J3177" s="11">
        <v>45234</v>
      </c>
      <c r="K3177">
        <v>1</v>
      </c>
      <c r="L3177" t="s">
        <v>416</v>
      </c>
      <c r="M3177" t="s">
        <v>39</v>
      </c>
      <c r="N3177" t="s">
        <v>15</v>
      </c>
      <c r="O3177">
        <v>17567.400000000001</v>
      </c>
      <c r="P3177" t="s">
        <v>23</v>
      </c>
      <c r="Q3177">
        <v>15324.4</v>
      </c>
      <c r="R3177" s="16">
        <f>delivered_orders_table[[#This Row],[price]]*delivered_orders_table[[#This Row],[quantity]]</f>
        <v>18492</v>
      </c>
      <c r="V3177">
        <v>8229</v>
      </c>
    </row>
    <row r="3178" spans="1:22" hidden="1" x14ac:dyDescent="0.3">
      <c r="A3178">
        <v>97653539</v>
      </c>
      <c r="B3178">
        <v>191161</v>
      </c>
      <c r="C3178">
        <v>241683</v>
      </c>
      <c r="D3178">
        <v>12782</v>
      </c>
      <c r="E3178">
        <v>2243</v>
      </c>
      <c r="F3178">
        <v>4</v>
      </c>
      <c r="G3178">
        <v>0</v>
      </c>
      <c r="H3178">
        <v>0</v>
      </c>
      <c r="I3178" s="15">
        <v>45233</v>
      </c>
      <c r="J3178" s="11">
        <v>45233</v>
      </c>
      <c r="K3178">
        <v>2</v>
      </c>
      <c r="L3178" t="s">
        <v>416</v>
      </c>
      <c r="M3178" t="s">
        <v>39</v>
      </c>
      <c r="N3178" t="s">
        <v>15</v>
      </c>
      <c r="O3178">
        <v>51128</v>
      </c>
      <c r="P3178" t="s">
        <v>23</v>
      </c>
      <c r="Q3178">
        <v>42156</v>
      </c>
      <c r="R3178" s="16">
        <f>delivered_orders_table[[#This Row],[price]]*delivered_orders_table[[#This Row],[quantity]]</f>
        <v>51128</v>
      </c>
      <c r="V3178">
        <v>10430</v>
      </c>
    </row>
    <row r="3179" spans="1:22" hidden="1" x14ac:dyDescent="0.3">
      <c r="A3179">
        <v>43316996</v>
      </c>
      <c r="B3179">
        <v>191161</v>
      </c>
      <c r="C3179">
        <v>912597</v>
      </c>
      <c r="D3179">
        <v>793</v>
      </c>
      <c r="E3179">
        <v>2243</v>
      </c>
      <c r="F3179">
        <v>1</v>
      </c>
      <c r="G3179">
        <v>0</v>
      </c>
      <c r="H3179">
        <v>0</v>
      </c>
      <c r="I3179" s="15">
        <v>45248</v>
      </c>
      <c r="J3179" s="11">
        <v>45248</v>
      </c>
      <c r="K3179">
        <v>1</v>
      </c>
      <c r="L3179" t="s">
        <v>462</v>
      </c>
      <c r="M3179" t="s">
        <v>39</v>
      </c>
      <c r="N3179" t="s">
        <v>15</v>
      </c>
      <c r="O3179">
        <v>793</v>
      </c>
      <c r="P3179" t="s">
        <v>21</v>
      </c>
      <c r="Q3179">
        <v>-1450</v>
      </c>
      <c r="R3179" s="16">
        <f>delivered_orders_table[[#This Row],[price]]*delivered_orders_table[[#This Row],[quantity]]</f>
        <v>793</v>
      </c>
      <c r="V3179">
        <v>16882</v>
      </c>
    </row>
    <row r="3180" spans="1:22" x14ac:dyDescent="0.3">
      <c r="A3180">
        <v>49402883</v>
      </c>
      <c r="B3180">
        <v>876646</v>
      </c>
      <c r="C3180">
        <v>800727</v>
      </c>
      <c r="D3180">
        <v>8209</v>
      </c>
      <c r="E3180">
        <v>14603</v>
      </c>
      <c r="F3180">
        <v>2</v>
      </c>
      <c r="G3180">
        <v>0</v>
      </c>
      <c r="H3180">
        <v>0</v>
      </c>
      <c r="I3180" s="15">
        <v>45229</v>
      </c>
      <c r="J3180" s="11">
        <v>45229</v>
      </c>
      <c r="K3180">
        <v>2</v>
      </c>
      <c r="L3180" t="s">
        <v>59</v>
      </c>
      <c r="M3180" t="s">
        <v>39</v>
      </c>
      <c r="N3180" t="s">
        <v>16</v>
      </c>
      <c r="O3180">
        <v>16418</v>
      </c>
      <c r="P3180" t="s">
        <v>23</v>
      </c>
      <c r="Q3180">
        <v>-12788</v>
      </c>
      <c r="R3180" s="16">
        <f>delivered_orders_table[[#This Row],[price]]*delivered_orders_table[[#This Row],[quantity]]</f>
        <v>16418</v>
      </c>
      <c r="V3180">
        <v>19869</v>
      </c>
    </row>
    <row r="3181" spans="1:22" x14ac:dyDescent="0.3">
      <c r="A3181">
        <v>45568761</v>
      </c>
      <c r="B3181">
        <v>876646</v>
      </c>
      <c r="C3181">
        <v>708205</v>
      </c>
      <c r="D3181">
        <v>14425</v>
      </c>
      <c r="E3181">
        <v>14603</v>
      </c>
      <c r="F3181">
        <v>2</v>
      </c>
      <c r="G3181">
        <v>2885</v>
      </c>
      <c r="H3181">
        <v>10</v>
      </c>
      <c r="I3181" s="15">
        <v>45236</v>
      </c>
      <c r="J3181" s="11">
        <v>45236</v>
      </c>
      <c r="K3181">
        <v>6</v>
      </c>
      <c r="L3181" t="s">
        <v>69</v>
      </c>
      <c r="M3181" t="s">
        <v>39</v>
      </c>
      <c r="N3181" t="s">
        <v>18</v>
      </c>
      <c r="O3181">
        <v>25965</v>
      </c>
      <c r="P3181" t="s">
        <v>21</v>
      </c>
      <c r="Q3181">
        <v>-3241</v>
      </c>
      <c r="R3181" s="16">
        <f>delivered_orders_table[[#This Row],[price]]*delivered_orders_table[[#This Row],[quantity]]</f>
        <v>28850</v>
      </c>
      <c r="V3181">
        <v>7521</v>
      </c>
    </row>
    <row r="3182" spans="1:22" hidden="1" x14ac:dyDescent="0.3">
      <c r="A3182">
        <v>71909967</v>
      </c>
      <c r="B3182">
        <v>126225</v>
      </c>
      <c r="C3182">
        <v>686208</v>
      </c>
      <c r="D3182">
        <v>19199</v>
      </c>
      <c r="E3182">
        <v>4833</v>
      </c>
      <c r="F3182">
        <v>2</v>
      </c>
      <c r="G3182">
        <v>0</v>
      </c>
      <c r="H3182">
        <v>0</v>
      </c>
      <c r="I3182" s="15">
        <v>45255</v>
      </c>
      <c r="J3182" s="11">
        <v>45255</v>
      </c>
      <c r="K3182">
        <v>4</v>
      </c>
      <c r="L3182" t="s">
        <v>525</v>
      </c>
      <c r="M3182" t="s">
        <v>39</v>
      </c>
      <c r="N3182" t="s">
        <v>18</v>
      </c>
      <c r="O3182">
        <v>38398</v>
      </c>
      <c r="P3182" t="s">
        <v>23</v>
      </c>
      <c r="Q3182">
        <v>28732</v>
      </c>
      <c r="R3182" s="16">
        <f>delivered_orders_table[[#This Row],[price]]*delivered_orders_table[[#This Row],[quantity]]</f>
        <v>38398</v>
      </c>
      <c r="V3182">
        <v>5326</v>
      </c>
    </row>
    <row r="3183" spans="1:22" hidden="1" x14ac:dyDescent="0.3">
      <c r="A3183">
        <v>25174194</v>
      </c>
      <c r="B3183">
        <v>126225</v>
      </c>
      <c r="C3183">
        <v>644114</v>
      </c>
      <c r="D3183">
        <v>14886</v>
      </c>
      <c r="E3183">
        <v>4833</v>
      </c>
      <c r="F3183">
        <v>1</v>
      </c>
      <c r="G3183">
        <v>0</v>
      </c>
      <c r="H3183">
        <v>0</v>
      </c>
      <c r="I3183" s="15">
        <v>45247</v>
      </c>
      <c r="J3183" s="11">
        <v>45247</v>
      </c>
      <c r="K3183">
        <v>1</v>
      </c>
      <c r="L3183" t="s">
        <v>321</v>
      </c>
      <c r="M3183" t="s">
        <v>39</v>
      </c>
      <c r="N3183" t="s">
        <v>15</v>
      </c>
      <c r="O3183">
        <v>14886</v>
      </c>
      <c r="P3183" t="s">
        <v>21</v>
      </c>
      <c r="Q3183">
        <v>10053</v>
      </c>
      <c r="R3183" s="16">
        <f>delivered_orders_table[[#This Row],[price]]*delivered_orders_table[[#This Row],[quantity]]</f>
        <v>14886</v>
      </c>
      <c r="V3183">
        <v>6640</v>
      </c>
    </row>
    <row r="3184" spans="1:22" hidden="1" x14ac:dyDescent="0.3">
      <c r="A3184">
        <v>83569939</v>
      </c>
      <c r="B3184">
        <v>126225</v>
      </c>
      <c r="C3184">
        <v>677461</v>
      </c>
      <c r="D3184">
        <v>7060</v>
      </c>
      <c r="E3184">
        <v>4833</v>
      </c>
      <c r="F3184">
        <v>1</v>
      </c>
      <c r="G3184">
        <v>706</v>
      </c>
      <c r="H3184">
        <v>10</v>
      </c>
      <c r="I3184" s="15">
        <v>45243</v>
      </c>
      <c r="J3184" s="11">
        <v>45243</v>
      </c>
      <c r="K3184">
        <v>4</v>
      </c>
      <c r="L3184" t="s">
        <v>174</v>
      </c>
      <c r="M3184" t="s">
        <v>39</v>
      </c>
      <c r="N3184" t="s">
        <v>16</v>
      </c>
      <c r="O3184">
        <v>6354</v>
      </c>
      <c r="P3184" t="s">
        <v>21</v>
      </c>
      <c r="Q3184">
        <v>1521</v>
      </c>
      <c r="R3184" s="16">
        <f>delivered_orders_table[[#This Row],[price]]*delivered_orders_table[[#This Row],[quantity]]</f>
        <v>7060</v>
      </c>
      <c r="V3184">
        <v>6350</v>
      </c>
    </row>
    <row r="3185" spans="1:22" hidden="1" x14ac:dyDescent="0.3">
      <c r="A3185">
        <v>17256074</v>
      </c>
      <c r="B3185">
        <v>126225</v>
      </c>
      <c r="C3185">
        <v>327885</v>
      </c>
      <c r="D3185">
        <v>10729</v>
      </c>
      <c r="E3185">
        <v>4833</v>
      </c>
      <c r="F3185">
        <v>2</v>
      </c>
      <c r="G3185">
        <v>0</v>
      </c>
      <c r="H3185">
        <v>0</v>
      </c>
      <c r="I3185" s="15">
        <v>45253</v>
      </c>
      <c r="J3185" s="11">
        <v>45253</v>
      </c>
      <c r="K3185">
        <v>6</v>
      </c>
      <c r="L3185" t="s">
        <v>525</v>
      </c>
      <c r="M3185" t="s">
        <v>39</v>
      </c>
      <c r="N3185" t="s">
        <v>15</v>
      </c>
      <c r="O3185">
        <v>21458</v>
      </c>
      <c r="P3185" t="s">
        <v>23</v>
      </c>
      <c r="Q3185">
        <v>11792</v>
      </c>
      <c r="R3185" s="16">
        <f>delivered_orders_table[[#This Row],[price]]*delivered_orders_table[[#This Row],[quantity]]</f>
        <v>21458</v>
      </c>
      <c r="V3185">
        <v>13710</v>
      </c>
    </row>
    <row r="3186" spans="1:22" hidden="1" x14ac:dyDescent="0.3">
      <c r="A3186">
        <v>72306347</v>
      </c>
      <c r="B3186">
        <v>126225</v>
      </c>
      <c r="C3186">
        <v>498301</v>
      </c>
      <c r="D3186">
        <v>12467</v>
      </c>
      <c r="E3186">
        <v>4833</v>
      </c>
      <c r="F3186">
        <v>3</v>
      </c>
      <c r="G3186">
        <v>1870.05</v>
      </c>
      <c r="H3186">
        <v>5</v>
      </c>
      <c r="I3186" s="15">
        <v>45256</v>
      </c>
      <c r="J3186" s="11">
        <v>45256</v>
      </c>
      <c r="K3186">
        <v>1</v>
      </c>
      <c r="L3186" t="s">
        <v>370</v>
      </c>
      <c r="M3186" t="s">
        <v>39</v>
      </c>
      <c r="N3186" t="s">
        <v>15</v>
      </c>
      <c r="O3186">
        <v>35530.949999999997</v>
      </c>
      <c r="P3186" t="s">
        <v>22</v>
      </c>
      <c r="Q3186">
        <v>21031.95</v>
      </c>
      <c r="R3186" s="16">
        <f>delivered_orders_table[[#This Row],[price]]*delivered_orders_table[[#This Row],[quantity]]</f>
        <v>37401</v>
      </c>
      <c r="V3186">
        <v>10018</v>
      </c>
    </row>
    <row r="3187" spans="1:22" hidden="1" x14ac:dyDescent="0.3">
      <c r="A3187">
        <v>47890586</v>
      </c>
      <c r="B3187">
        <v>126225</v>
      </c>
      <c r="C3187">
        <v>756937</v>
      </c>
      <c r="D3187">
        <v>13110</v>
      </c>
      <c r="E3187">
        <v>4833</v>
      </c>
      <c r="F3187">
        <v>1</v>
      </c>
      <c r="G3187">
        <v>1966.5</v>
      </c>
      <c r="H3187">
        <v>15</v>
      </c>
      <c r="I3187" s="15">
        <v>45253</v>
      </c>
      <c r="J3187" s="11">
        <v>45253</v>
      </c>
      <c r="K3187">
        <v>4</v>
      </c>
      <c r="L3187" t="s">
        <v>370</v>
      </c>
      <c r="M3187" t="s">
        <v>39</v>
      </c>
      <c r="N3187" t="s">
        <v>18</v>
      </c>
      <c r="O3187">
        <v>11143.5</v>
      </c>
      <c r="P3187" t="s">
        <v>22</v>
      </c>
      <c r="Q3187">
        <v>6310.5</v>
      </c>
      <c r="R3187" s="16">
        <f>delivered_orders_table[[#This Row],[price]]*delivered_orders_table[[#This Row],[quantity]]</f>
        <v>13110</v>
      </c>
      <c r="V3187">
        <v>4677</v>
      </c>
    </row>
    <row r="3188" spans="1:22" hidden="1" x14ac:dyDescent="0.3">
      <c r="A3188">
        <v>47358810</v>
      </c>
      <c r="B3188">
        <v>126225</v>
      </c>
      <c r="C3188">
        <v>401528</v>
      </c>
      <c r="D3188">
        <v>15170</v>
      </c>
      <c r="E3188">
        <v>4833</v>
      </c>
      <c r="F3188">
        <v>2</v>
      </c>
      <c r="G3188">
        <v>0</v>
      </c>
      <c r="H3188">
        <v>0</v>
      </c>
      <c r="I3188" s="15">
        <v>45246</v>
      </c>
      <c r="J3188" s="11">
        <v>45246</v>
      </c>
      <c r="K3188">
        <v>7</v>
      </c>
      <c r="L3188" t="s">
        <v>175</v>
      </c>
      <c r="M3188" t="s">
        <v>39</v>
      </c>
      <c r="N3188" t="s">
        <v>15</v>
      </c>
      <c r="O3188">
        <v>30340</v>
      </c>
      <c r="P3188" t="s">
        <v>21</v>
      </c>
      <c r="Q3188">
        <v>20674</v>
      </c>
      <c r="R3188" s="16">
        <f>delivered_orders_table[[#This Row],[price]]*delivered_orders_table[[#This Row],[quantity]]</f>
        <v>30340</v>
      </c>
      <c r="V3188">
        <v>3542</v>
      </c>
    </row>
    <row r="3189" spans="1:22" hidden="1" x14ac:dyDescent="0.3">
      <c r="A3189">
        <v>28270317</v>
      </c>
      <c r="B3189">
        <v>126225</v>
      </c>
      <c r="C3189">
        <v>927497</v>
      </c>
      <c r="D3189">
        <v>6732</v>
      </c>
      <c r="E3189">
        <v>4833</v>
      </c>
      <c r="F3189">
        <v>2</v>
      </c>
      <c r="G3189">
        <v>0</v>
      </c>
      <c r="H3189">
        <v>0</v>
      </c>
      <c r="I3189" s="15">
        <v>45253</v>
      </c>
      <c r="J3189" s="11">
        <v>45253</v>
      </c>
      <c r="K3189">
        <v>7</v>
      </c>
      <c r="L3189" t="s">
        <v>493</v>
      </c>
      <c r="M3189" t="s">
        <v>39</v>
      </c>
      <c r="N3189" t="s">
        <v>16</v>
      </c>
      <c r="O3189">
        <v>13464</v>
      </c>
      <c r="P3189" t="s">
        <v>22</v>
      </c>
      <c r="Q3189">
        <v>3798</v>
      </c>
      <c r="R3189" s="16">
        <f>delivered_orders_table[[#This Row],[price]]*delivered_orders_table[[#This Row],[quantity]]</f>
        <v>13464</v>
      </c>
      <c r="V3189">
        <v>49600</v>
      </c>
    </row>
    <row r="3190" spans="1:22" hidden="1" x14ac:dyDescent="0.3">
      <c r="A3190">
        <v>46712288</v>
      </c>
      <c r="B3190">
        <v>246316</v>
      </c>
      <c r="C3190">
        <v>696171</v>
      </c>
      <c r="D3190">
        <v>17048</v>
      </c>
      <c r="E3190">
        <v>13689</v>
      </c>
      <c r="F3190">
        <v>2</v>
      </c>
      <c r="G3190">
        <v>0</v>
      </c>
      <c r="H3190">
        <v>0</v>
      </c>
      <c r="I3190" s="15">
        <v>45230</v>
      </c>
      <c r="J3190" s="11">
        <v>45230</v>
      </c>
      <c r="K3190">
        <v>4</v>
      </c>
      <c r="L3190" t="s">
        <v>355</v>
      </c>
      <c r="M3190" t="s">
        <v>39</v>
      </c>
      <c r="N3190" t="s">
        <v>15</v>
      </c>
      <c r="O3190">
        <v>34096</v>
      </c>
      <c r="P3190" t="s">
        <v>21</v>
      </c>
      <c r="Q3190">
        <v>6718</v>
      </c>
      <c r="R3190" s="16">
        <f>delivered_orders_table[[#This Row],[price]]*delivered_orders_table[[#This Row],[quantity]]</f>
        <v>34096</v>
      </c>
      <c r="V3190">
        <v>9913</v>
      </c>
    </row>
    <row r="3191" spans="1:22" hidden="1" x14ac:dyDescent="0.3">
      <c r="A3191">
        <v>33851602</v>
      </c>
      <c r="B3191">
        <v>246316</v>
      </c>
      <c r="C3191">
        <v>667262</v>
      </c>
      <c r="D3191">
        <v>2706</v>
      </c>
      <c r="E3191">
        <v>13689</v>
      </c>
      <c r="F3191">
        <v>2</v>
      </c>
      <c r="G3191">
        <v>270.60000000000002</v>
      </c>
      <c r="H3191">
        <v>5</v>
      </c>
      <c r="I3191" s="15">
        <v>45251</v>
      </c>
      <c r="J3191" s="11">
        <v>45251</v>
      </c>
      <c r="K3191">
        <v>3</v>
      </c>
      <c r="L3191" t="s">
        <v>504</v>
      </c>
      <c r="M3191" t="s">
        <v>39</v>
      </c>
      <c r="N3191" t="s">
        <v>15</v>
      </c>
      <c r="O3191">
        <v>5141.3999999999996</v>
      </c>
      <c r="P3191" t="s">
        <v>23</v>
      </c>
      <c r="Q3191">
        <v>-22236.6</v>
      </c>
      <c r="R3191" s="16">
        <f>delivered_orders_table[[#This Row],[price]]*delivered_orders_table[[#This Row],[quantity]]</f>
        <v>5412</v>
      </c>
      <c r="V3191">
        <v>2522</v>
      </c>
    </row>
    <row r="3192" spans="1:22" hidden="1" x14ac:dyDescent="0.3">
      <c r="A3192">
        <v>57892314</v>
      </c>
      <c r="B3192">
        <v>246316</v>
      </c>
      <c r="C3192">
        <v>467865</v>
      </c>
      <c r="D3192">
        <v>8669</v>
      </c>
      <c r="E3192">
        <v>13689</v>
      </c>
      <c r="F3192">
        <v>1</v>
      </c>
      <c r="G3192">
        <v>0</v>
      </c>
      <c r="H3192">
        <v>0</v>
      </c>
      <c r="I3192" s="15">
        <v>45255</v>
      </c>
      <c r="J3192" s="11">
        <v>45255</v>
      </c>
      <c r="K3192">
        <v>3</v>
      </c>
      <c r="L3192" t="s">
        <v>132</v>
      </c>
      <c r="M3192" t="s">
        <v>39</v>
      </c>
      <c r="N3192" t="s">
        <v>16</v>
      </c>
      <c r="O3192">
        <v>8669</v>
      </c>
      <c r="P3192" t="s">
        <v>20</v>
      </c>
      <c r="Q3192">
        <v>-5020</v>
      </c>
      <c r="R3192" s="16">
        <f>delivered_orders_table[[#This Row],[price]]*delivered_orders_table[[#This Row],[quantity]]</f>
        <v>8669</v>
      </c>
      <c r="V3192">
        <v>6662</v>
      </c>
    </row>
    <row r="3193" spans="1:22" hidden="1" x14ac:dyDescent="0.3">
      <c r="A3193">
        <v>84234670</v>
      </c>
      <c r="B3193">
        <v>246316</v>
      </c>
      <c r="C3193">
        <v>613296</v>
      </c>
      <c r="D3193">
        <v>17111</v>
      </c>
      <c r="E3193">
        <v>13689</v>
      </c>
      <c r="F3193">
        <v>3</v>
      </c>
      <c r="G3193">
        <v>0</v>
      </c>
      <c r="H3193">
        <v>0</v>
      </c>
      <c r="I3193" s="15">
        <v>45227</v>
      </c>
      <c r="J3193" s="11">
        <v>45227</v>
      </c>
      <c r="K3193">
        <v>5</v>
      </c>
      <c r="L3193" t="s">
        <v>475</v>
      </c>
      <c r="M3193" t="s">
        <v>39</v>
      </c>
      <c r="N3193" t="s">
        <v>17</v>
      </c>
      <c r="O3193">
        <v>51333</v>
      </c>
      <c r="P3193" t="s">
        <v>23</v>
      </c>
      <c r="Q3193">
        <v>10266</v>
      </c>
      <c r="R3193" s="16">
        <f>delivered_orders_table[[#This Row],[price]]*delivered_orders_table[[#This Row],[quantity]]</f>
        <v>51333</v>
      </c>
      <c r="V3193">
        <v>16639</v>
      </c>
    </row>
    <row r="3194" spans="1:22" hidden="1" x14ac:dyDescent="0.3">
      <c r="A3194">
        <v>51512209</v>
      </c>
      <c r="B3194">
        <v>246316</v>
      </c>
      <c r="C3194">
        <v>470343</v>
      </c>
      <c r="D3194">
        <v>4128</v>
      </c>
      <c r="E3194">
        <v>13689</v>
      </c>
      <c r="F3194">
        <v>2</v>
      </c>
      <c r="G3194">
        <v>412.8</v>
      </c>
      <c r="H3194">
        <v>5</v>
      </c>
      <c r="I3194" s="15">
        <v>45252</v>
      </c>
      <c r="J3194" s="11">
        <v>45252</v>
      </c>
      <c r="K3194">
        <v>5</v>
      </c>
      <c r="L3194" t="s">
        <v>370</v>
      </c>
      <c r="M3194" t="s">
        <v>39</v>
      </c>
      <c r="N3194" t="s">
        <v>15</v>
      </c>
      <c r="O3194">
        <v>7843.2</v>
      </c>
      <c r="P3194" t="s">
        <v>22</v>
      </c>
      <c r="Q3194">
        <v>-19534.8</v>
      </c>
      <c r="R3194" s="16">
        <f>delivered_orders_table[[#This Row],[price]]*delivered_orders_table[[#This Row],[quantity]]</f>
        <v>8256</v>
      </c>
      <c r="V3194">
        <v>45126</v>
      </c>
    </row>
    <row r="3195" spans="1:22" hidden="1" x14ac:dyDescent="0.3">
      <c r="A3195">
        <v>48451741</v>
      </c>
      <c r="B3195">
        <v>246316</v>
      </c>
      <c r="C3195">
        <v>847983</v>
      </c>
      <c r="D3195">
        <v>16111</v>
      </c>
      <c r="E3195">
        <v>13689</v>
      </c>
      <c r="F3195">
        <v>1</v>
      </c>
      <c r="G3195">
        <v>0</v>
      </c>
      <c r="H3195">
        <v>0</v>
      </c>
      <c r="I3195" s="15">
        <v>45237</v>
      </c>
      <c r="J3195" s="11">
        <v>45237</v>
      </c>
      <c r="K3195">
        <v>1</v>
      </c>
      <c r="L3195" t="s">
        <v>165</v>
      </c>
      <c r="M3195" t="s">
        <v>39</v>
      </c>
      <c r="N3195" t="s">
        <v>15</v>
      </c>
      <c r="O3195">
        <v>16111</v>
      </c>
      <c r="P3195" t="s">
        <v>20</v>
      </c>
      <c r="Q3195">
        <v>2422</v>
      </c>
      <c r="R3195" s="16">
        <f>delivered_orders_table[[#This Row],[price]]*delivered_orders_table[[#This Row],[quantity]]</f>
        <v>16111</v>
      </c>
      <c r="V3195">
        <v>6880</v>
      </c>
    </row>
    <row r="3196" spans="1:22" hidden="1" x14ac:dyDescent="0.3">
      <c r="A3196">
        <v>75504221</v>
      </c>
      <c r="B3196">
        <v>246316</v>
      </c>
      <c r="C3196">
        <v>363281</v>
      </c>
      <c r="D3196">
        <v>18941</v>
      </c>
      <c r="E3196">
        <v>13689</v>
      </c>
      <c r="F3196">
        <v>1</v>
      </c>
      <c r="G3196">
        <v>947.05</v>
      </c>
      <c r="H3196">
        <v>5</v>
      </c>
      <c r="I3196" s="15">
        <v>45244</v>
      </c>
      <c r="J3196" s="11">
        <v>45244</v>
      </c>
      <c r="K3196">
        <v>1</v>
      </c>
      <c r="L3196" t="s">
        <v>521</v>
      </c>
      <c r="M3196" t="s">
        <v>39</v>
      </c>
      <c r="N3196" t="s">
        <v>17</v>
      </c>
      <c r="O3196">
        <v>17993.95</v>
      </c>
      <c r="P3196" t="s">
        <v>21</v>
      </c>
      <c r="Q3196">
        <v>4304.95</v>
      </c>
      <c r="R3196" s="16">
        <f>delivered_orders_table[[#This Row],[price]]*delivered_orders_table[[#This Row],[quantity]]</f>
        <v>18941</v>
      </c>
      <c r="V3196">
        <v>1248</v>
      </c>
    </row>
    <row r="3197" spans="1:22" hidden="1" x14ac:dyDescent="0.3">
      <c r="A3197">
        <v>62278055</v>
      </c>
      <c r="B3197">
        <v>207473</v>
      </c>
      <c r="C3197">
        <v>813099</v>
      </c>
      <c r="D3197">
        <v>8828</v>
      </c>
      <c r="E3197">
        <v>7043</v>
      </c>
      <c r="F3197">
        <v>2</v>
      </c>
      <c r="G3197">
        <v>0</v>
      </c>
      <c r="H3197">
        <v>0</v>
      </c>
      <c r="I3197" s="15">
        <v>45227</v>
      </c>
      <c r="J3197" s="11">
        <v>45227</v>
      </c>
      <c r="K3197">
        <v>7</v>
      </c>
      <c r="L3197" t="s">
        <v>355</v>
      </c>
      <c r="M3197" t="s">
        <v>39</v>
      </c>
      <c r="N3197" t="s">
        <v>16</v>
      </c>
      <c r="O3197">
        <v>17656</v>
      </c>
      <c r="P3197" t="s">
        <v>22</v>
      </c>
      <c r="Q3197">
        <v>3570</v>
      </c>
      <c r="R3197" s="16">
        <f>delivered_orders_table[[#This Row],[price]]*delivered_orders_table[[#This Row],[quantity]]</f>
        <v>17656</v>
      </c>
      <c r="V3197">
        <v>14420</v>
      </c>
    </row>
    <row r="3198" spans="1:22" hidden="1" x14ac:dyDescent="0.3">
      <c r="A3198">
        <v>22783183</v>
      </c>
      <c r="B3198">
        <v>207473</v>
      </c>
      <c r="C3198">
        <v>382294</v>
      </c>
      <c r="D3198">
        <v>15604</v>
      </c>
      <c r="E3198">
        <v>7043</v>
      </c>
      <c r="F3198">
        <v>1</v>
      </c>
      <c r="G3198">
        <v>0</v>
      </c>
      <c r="H3198">
        <v>0</v>
      </c>
      <c r="I3198" s="15">
        <v>45239</v>
      </c>
      <c r="J3198" s="11">
        <v>45239</v>
      </c>
      <c r="K3198">
        <v>1</v>
      </c>
      <c r="L3198" t="s">
        <v>417</v>
      </c>
      <c r="M3198" t="s">
        <v>39</v>
      </c>
      <c r="N3198" t="s">
        <v>15</v>
      </c>
      <c r="O3198">
        <v>15604</v>
      </c>
      <c r="P3198" t="s">
        <v>23</v>
      </c>
      <c r="Q3198">
        <v>8561</v>
      </c>
      <c r="R3198" s="16">
        <f>delivered_orders_table[[#This Row],[price]]*delivered_orders_table[[#This Row],[quantity]]</f>
        <v>15604</v>
      </c>
      <c r="V3198">
        <v>16134</v>
      </c>
    </row>
    <row r="3199" spans="1:22" hidden="1" x14ac:dyDescent="0.3">
      <c r="A3199">
        <v>71193393</v>
      </c>
      <c r="B3199">
        <v>207473</v>
      </c>
      <c r="C3199">
        <v>895650</v>
      </c>
      <c r="D3199">
        <v>7834</v>
      </c>
      <c r="E3199">
        <v>7043</v>
      </c>
      <c r="F3199">
        <v>1</v>
      </c>
      <c r="G3199">
        <v>0</v>
      </c>
      <c r="H3199">
        <v>0</v>
      </c>
      <c r="I3199" s="15">
        <v>45240</v>
      </c>
      <c r="J3199" s="11">
        <v>45240</v>
      </c>
      <c r="K3199">
        <v>4</v>
      </c>
      <c r="L3199" t="s">
        <v>471</v>
      </c>
      <c r="M3199" t="s">
        <v>39</v>
      </c>
      <c r="N3199" t="s">
        <v>15</v>
      </c>
      <c r="O3199">
        <v>7834</v>
      </c>
      <c r="P3199" t="s">
        <v>20</v>
      </c>
      <c r="Q3199">
        <v>791</v>
      </c>
      <c r="R3199" s="16">
        <f>delivered_orders_table[[#This Row],[price]]*delivered_orders_table[[#This Row],[quantity]]</f>
        <v>7834</v>
      </c>
      <c r="V3199">
        <v>41241</v>
      </c>
    </row>
    <row r="3200" spans="1:22" hidden="1" x14ac:dyDescent="0.3">
      <c r="A3200">
        <v>61883966</v>
      </c>
      <c r="B3200">
        <v>207473</v>
      </c>
      <c r="C3200">
        <v>438161</v>
      </c>
      <c r="D3200">
        <v>3696</v>
      </c>
      <c r="E3200">
        <v>7043</v>
      </c>
      <c r="F3200">
        <v>1</v>
      </c>
      <c r="G3200">
        <v>369.6</v>
      </c>
      <c r="H3200">
        <v>10</v>
      </c>
      <c r="I3200" s="15">
        <v>45249</v>
      </c>
      <c r="J3200" s="11">
        <v>45249</v>
      </c>
      <c r="K3200">
        <v>1</v>
      </c>
      <c r="L3200" t="s">
        <v>352</v>
      </c>
      <c r="M3200" t="s">
        <v>39</v>
      </c>
      <c r="N3200" t="s">
        <v>15</v>
      </c>
      <c r="O3200">
        <v>3326.4</v>
      </c>
      <c r="P3200" t="s">
        <v>24</v>
      </c>
      <c r="Q3200">
        <v>-3716.6</v>
      </c>
      <c r="R3200" s="16">
        <f>delivered_orders_table[[#This Row],[price]]*delivered_orders_table[[#This Row],[quantity]]</f>
        <v>3696</v>
      </c>
      <c r="V3200">
        <v>2787</v>
      </c>
    </row>
    <row r="3201" spans="1:22" hidden="1" x14ac:dyDescent="0.3">
      <c r="A3201">
        <v>64996550</v>
      </c>
      <c r="B3201">
        <v>216739</v>
      </c>
      <c r="C3201">
        <v>626911</v>
      </c>
      <c r="D3201">
        <v>13546</v>
      </c>
      <c r="E3201">
        <v>3047</v>
      </c>
      <c r="F3201">
        <v>1</v>
      </c>
      <c r="G3201">
        <v>1354.6</v>
      </c>
      <c r="H3201">
        <v>10</v>
      </c>
      <c r="I3201" s="15">
        <v>45245</v>
      </c>
      <c r="J3201" s="11">
        <v>45245</v>
      </c>
      <c r="K3201">
        <v>4</v>
      </c>
      <c r="L3201" t="s">
        <v>462</v>
      </c>
      <c r="M3201" t="s">
        <v>39</v>
      </c>
      <c r="N3201" t="s">
        <v>18</v>
      </c>
      <c r="O3201">
        <v>12191.4</v>
      </c>
      <c r="P3201" t="s">
        <v>23</v>
      </c>
      <c r="Q3201">
        <v>9144.4</v>
      </c>
      <c r="R3201" s="16">
        <f>delivered_orders_table[[#This Row],[price]]*delivered_orders_table[[#This Row],[quantity]]</f>
        <v>13546</v>
      </c>
      <c r="V3201">
        <v>14021</v>
      </c>
    </row>
    <row r="3202" spans="1:22" hidden="1" x14ac:dyDescent="0.3">
      <c r="A3202">
        <v>97884113</v>
      </c>
      <c r="B3202">
        <v>216739</v>
      </c>
      <c r="C3202">
        <v>437730</v>
      </c>
      <c r="D3202">
        <v>8585</v>
      </c>
      <c r="E3202">
        <v>3047</v>
      </c>
      <c r="F3202">
        <v>1</v>
      </c>
      <c r="G3202">
        <v>858.5</v>
      </c>
      <c r="H3202">
        <v>10</v>
      </c>
      <c r="I3202" s="15">
        <v>45237</v>
      </c>
      <c r="J3202" s="11">
        <v>45237</v>
      </c>
      <c r="K3202">
        <v>2</v>
      </c>
      <c r="L3202" t="s">
        <v>145</v>
      </c>
      <c r="M3202" t="s">
        <v>39</v>
      </c>
      <c r="N3202" t="s">
        <v>18</v>
      </c>
      <c r="O3202">
        <v>7726.5</v>
      </c>
      <c r="P3202" t="s">
        <v>21</v>
      </c>
      <c r="Q3202">
        <v>4679.5</v>
      </c>
      <c r="R3202" s="16">
        <f>delivered_orders_table[[#This Row],[price]]*delivered_orders_table[[#This Row],[quantity]]</f>
        <v>8585</v>
      </c>
      <c r="V3202">
        <v>5784</v>
      </c>
    </row>
    <row r="3203" spans="1:22" hidden="1" x14ac:dyDescent="0.3">
      <c r="A3203">
        <v>62989744</v>
      </c>
      <c r="B3203">
        <v>216739</v>
      </c>
      <c r="C3203">
        <v>608783</v>
      </c>
      <c r="D3203">
        <v>14633</v>
      </c>
      <c r="E3203">
        <v>3047</v>
      </c>
      <c r="F3203">
        <v>1</v>
      </c>
      <c r="G3203">
        <v>0</v>
      </c>
      <c r="H3203">
        <v>0</v>
      </c>
      <c r="I3203" s="15">
        <v>45228</v>
      </c>
      <c r="J3203" s="11">
        <v>45228</v>
      </c>
      <c r="K3203">
        <v>3</v>
      </c>
      <c r="L3203" t="s">
        <v>59</v>
      </c>
      <c r="M3203" t="s">
        <v>39</v>
      </c>
      <c r="N3203" t="s">
        <v>17</v>
      </c>
      <c r="O3203">
        <v>14633</v>
      </c>
      <c r="P3203" t="s">
        <v>23</v>
      </c>
      <c r="Q3203">
        <v>11586</v>
      </c>
      <c r="R3203" s="16">
        <f>delivered_orders_table[[#This Row],[price]]*delivered_orders_table[[#This Row],[quantity]]</f>
        <v>14633</v>
      </c>
      <c r="V3203">
        <v>6012</v>
      </c>
    </row>
    <row r="3204" spans="1:22" hidden="1" x14ac:dyDescent="0.3">
      <c r="A3204">
        <v>41749355</v>
      </c>
      <c r="B3204">
        <v>216739</v>
      </c>
      <c r="C3204">
        <v>431444</v>
      </c>
      <c r="D3204">
        <v>11934</v>
      </c>
      <c r="E3204">
        <v>3047</v>
      </c>
      <c r="F3204">
        <v>3</v>
      </c>
      <c r="G3204">
        <v>0</v>
      </c>
      <c r="H3204">
        <v>0</v>
      </c>
      <c r="I3204" s="15">
        <v>45251</v>
      </c>
      <c r="J3204" s="11">
        <v>45251</v>
      </c>
      <c r="K3204">
        <v>2</v>
      </c>
      <c r="L3204" t="s">
        <v>175</v>
      </c>
      <c r="M3204" t="s">
        <v>39</v>
      </c>
      <c r="N3204" t="s">
        <v>15</v>
      </c>
      <c r="O3204">
        <v>35802</v>
      </c>
      <c r="P3204" t="s">
        <v>21</v>
      </c>
      <c r="Q3204">
        <v>26661</v>
      </c>
      <c r="R3204" s="16">
        <f>delivered_orders_table[[#This Row],[price]]*delivered_orders_table[[#This Row],[quantity]]</f>
        <v>35802</v>
      </c>
      <c r="V3204">
        <v>20964</v>
      </c>
    </row>
    <row r="3205" spans="1:22" hidden="1" x14ac:dyDescent="0.3">
      <c r="A3205">
        <v>96528158</v>
      </c>
      <c r="B3205">
        <v>216739</v>
      </c>
      <c r="C3205">
        <v>934498</v>
      </c>
      <c r="D3205">
        <v>18797</v>
      </c>
      <c r="E3205">
        <v>3047</v>
      </c>
      <c r="F3205">
        <v>1</v>
      </c>
      <c r="G3205">
        <v>0</v>
      </c>
      <c r="H3205">
        <v>0</v>
      </c>
      <c r="I3205" s="15">
        <v>45252</v>
      </c>
      <c r="J3205" s="11">
        <v>45252</v>
      </c>
      <c r="K3205">
        <v>4</v>
      </c>
      <c r="L3205" t="s">
        <v>441</v>
      </c>
      <c r="M3205" t="s">
        <v>39</v>
      </c>
      <c r="N3205" t="s">
        <v>15</v>
      </c>
      <c r="O3205">
        <v>18797</v>
      </c>
      <c r="P3205" t="s">
        <v>20</v>
      </c>
      <c r="Q3205">
        <v>15750</v>
      </c>
      <c r="R3205" s="16">
        <f>delivered_orders_table[[#This Row],[price]]*delivered_orders_table[[#This Row],[quantity]]</f>
        <v>18797</v>
      </c>
      <c r="V3205">
        <v>14073</v>
      </c>
    </row>
    <row r="3206" spans="1:22" hidden="1" x14ac:dyDescent="0.3">
      <c r="A3206">
        <v>59350218</v>
      </c>
      <c r="B3206">
        <v>216739</v>
      </c>
      <c r="C3206">
        <v>625151</v>
      </c>
      <c r="D3206">
        <v>15011</v>
      </c>
      <c r="E3206">
        <v>3047</v>
      </c>
      <c r="F3206">
        <v>2</v>
      </c>
      <c r="G3206">
        <v>0</v>
      </c>
      <c r="H3206">
        <v>0</v>
      </c>
      <c r="I3206" s="15">
        <v>45239</v>
      </c>
      <c r="J3206" s="11">
        <v>45239</v>
      </c>
      <c r="K3206">
        <v>7</v>
      </c>
      <c r="L3206" t="s">
        <v>70</v>
      </c>
      <c r="M3206" t="s">
        <v>39</v>
      </c>
      <c r="N3206" t="s">
        <v>17</v>
      </c>
      <c r="O3206">
        <v>30022</v>
      </c>
      <c r="P3206" t="s">
        <v>23</v>
      </c>
      <c r="Q3206">
        <v>23928</v>
      </c>
      <c r="R3206" s="16">
        <f>delivered_orders_table[[#This Row],[price]]*delivered_orders_table[[#This Row],[quantity]]</f>
        <v>30022</v>
      </c>
      <c r="V3206">
        <v>34068</v>
      </c>
    </row>
    <row r="3207" spans="1:22" hidden="1" x14ac:dyDescent="0.3">
      <c r="A3207">
        <v>69375757</v>
      </c>
      <c r="B3207">
        <v>216739</v>
      </c>
      <c r="C3207">
        <v>747923</v>
      </c>
      <c r="D3207">
        <v>14459</v>
      </c>
      <c r="E3207">
        <v>3047</v>
      </c>
      <c r="F3207">
        <v>2</v>
      </c>
      <c r="G3207">
        <v>2891.8</v>
      </c>
      <c r="H3207">
        <v>10</v>
      </c>
      <c r="I3207" s="15">
        <v>45252</v>
      </c>
      <c r="J3207" s="11">
        <v>45252</v>
      </c>
      <c r="K3207">
        <v>2</v>
      </c>
      <c r="L3207" t="s">
        <v>504</v>
      </c>
      <c r="M3207" t="s">
        <v>39</v>
      </c>
      <c r="N3207" t="s">
        <v>16</v>
      </c>
      <c r="O3207">
        <v>26026.2</v>
      </c>
      <c r="P3207" t="s">
        <v>23</v>
      </c>
      <c r="Q3207">
        <v>19932.2</v>
      </c>
      <c r="R3207" s="16">
        <f>delivered_orders_table[[#This Row],[price]]*delivered_orders_table[[#This Row],[quantity]]</f>
        <v>28918</v>
      </c>
      <c r="V3207">
        <v>25096</v>
      </c>
    </row>
    <row r="3208" spans="1:22" hidden="1" x14ac:dyDescent="0.3">
      <c r="A3208">
        <v>38935933</v>
      </c>
      <c r="B3208">
        <v>671858</v>
      </c>
      <c r="C3208">
        <v>597859</v>
      </c>
      <c r="D3208">
        <v>989</v>
      </c>
      <c r="E3208">
        <v>5308</v>
      </c>
      <c r="F3208">
        <v>1</v>
      </c>
      <c r="G3208">
        <v>0</v>
      </c>
      <c r="H3208">
        <v>0</v>
      </c>
      <c r="I3208" s="15">
        <v>45235</v>
      </c>
      <c r="J3208" s="11">
        <v>45235</v>
      </c>
      <c r="K3208">
        <v>2</v>
      </c>
      <c r="L3208" t="s">
        <v>80</v>
      </c>
      <c r="M3208" t="s">
        <v>39</v>
      </c>
      <c r="N3208" t="s">
        <v>17</v>
      </c>
      <c r="O3208">
        <v>989</v>
      </c>
      <c r="P3208" t="s">
        <v>20</v>
      </c>
      <c r="Q3208">
        <v>-4319</v>
      </c>
      <c r="R3208" s="16">
        <f>delivered_orders_table[[#This Row],[price]]*delivered_orders_table[[#This Row],[quantity]]</f>
        <v>989</v>
      </c>
      <c r="V3208">
        <v>26865</v>
      </c>
    </row>
    <row r="3209" spans="1:22" hidden="1" x14ac:dyDescent="0.3">
      <c r="A3209">
        <v>31524980</v>
      </c>
      <c r="B3209">
        <v>671858</v>
      </c>
      <c r="C3209">
        <v>735962</v>
      </c>
      <c r="D3209">
        <v>17402</v>
      </c>
      <c r="E3209">
        <v>5308</v>
      </c>
      <c r="F3209">
        <v>2</v>
      </c>
      <c r="G3209">
        <v>1740.2</v>
      </c>
      <c r="H3209">
        <v>5</v>
      </c>
      <c r="I3209" s="15">
        <v>45248</v>
      </c>
      <c r="J3209" s="11">
        <v>45248</v>
      </c>
      <c r="K3209">
        <v>1</v>
      </c>
      <c r="L3209" t="s">
        <v>462</v>
      </c>
      <c r="M3209" t="s">
        <v>39</v>
      </c>
      <c r="N3209" t="s">
        <v>15</v>
      </c>
      <c r="O3209">
        <v>33063.800000000003</v>
      </c>
      <c r="P3209" t="s">
        <v>20</v>
      </c>
      <c r="Q3209">
        <v>22447.8</v>
      </c>
      <c r="R3209" s="16">
        <f>delivered_orders_table[[#This Row],[price]]*delivered_orders_table[[#This Row],[quantity]]</f>
        <v>34804</v>
      </c>
      <c r="V3209">
        <v>2918</v>
      </c>
    </row>
    <row r="3210" spans="1:22" hidden="1" x14ac:dyDescent="0.3">
      <c r="A3210">
        <v>49466873</v>
      </c>
      <c r="B3210">
        <v>671858</v>
      </c>
      <c r="C3210">
        <v>425933</v>
      </c>
      <c r="D3210">
        <v>12833</v>
      </c>
      <c r="E3210">
        <v>5308</v>
      </c>
      <c r="F3210">
        <v>2</v>
      </c>
      <c r="G3210">
        <v>3849.9</v>
      </c>
      <c r="H3210">
        <v>15</v>
      </c>
      <c r="I3210" s="15">
        <v>45230</v>
      </c>
      <c r="J3210" s="11">
        <v>45230</v>
      </c>
      <c r="K3210">
        <v>2</v>
      </c>
      <c r="L3210" t="s">
        <v>475</v>
      </c>
      <c r="M3210" t="s">
        <v>39</v>
      </c>
      <c r="N3210" t="s">
        <v>15</v>
      </c>
      <c r="O3210">
        <v>21816.1</v>
      </c>
      <c r="P3210" t="s">
        <v>23</v>
      </c>
      <c r="Q3210">
        <v>11200.1</v>
      </c>
      <c r="R3210" s="16">
        <f>delivered_orders_table[[#This Row],[price]]*delivered_orders_table[[#This Row],[quantity]]</f>
        <v>25666</v>
      </c>
      <c r="V3210">
        <v>15519</v>
      </c>
    </row>
    <row r="3211" spans="1:22" hidden="1" x14ac:dyDescent="0.3">
      <c r="A3211">
        <v>66434872</v>
      </c>
      <c r="B3211">
        <v>671858</v>
      </c>
      <c r="C3211">
        <v>949937</v>
      </c>
      <c r="D3211">
        <v>4992</v>
      </c>
      <c r="E3211">
        <v>5308</v>
      </c>
      <c r="F3211">
        <v>1</v>
      </c>
      <c r="G3211">
        <v>249.6</v>
      </c>
      <c r="H3211">
        <v>5</v>
      </c>
      <c r="I3211" s="15">
        <v>45237</v>
      </c>
      <c r="J3211" s="11">
        <v>45237</v>
      </c>
      <c r="K3211">
        <v>7</v>
      </c>
      <c r="L3211" t="s">
        <v>471</v>
      </c>
      <c r="M3211" t="s">
        <v>39</v>
      </c>
      <c r="N3211" t="s">
        <v>17</v>
      </c>
      <c r="O3211">
        <v>4742.3999999999996</v>
      </c>
      <c r="P3211" t="s">
        <v>21</v>
      </c>
      <c r="Q3211">
        <v>-565.6</v>
      </c>
      <c r="R3211" s="16">
        <f>delivered_orders_table[[#This Row],[price]]*delivered_orders_table[[#This Row],[quantity]]</f>
        <v>4992</v>
      </c>
      <c r="V3211">
        <v>14917</v>
      </c>
    </row>
    <row r="3212" spans="1:22" hidden="1" x14ac:dyDescent="0.3">
      <c r="A3212">
        <v>91650533</v>
      </c>
      <c r="B3212">
        <v>671858</v>
      </c>
      <c r="C3212">
        <v>883226</v>
      </c>
      <c r="D3212">
        <v>5876</v>
      </c>
      <c r="E3212">
        <v>5308</v>
      </c>
      <c r="F3212">
        <v>1</v>
      </c>
      <c r="G3212">
        <v>293.8</v>
      </c>
      <c r="H3212">
        <v>5</v>
      </c>
      <c r="I3212" s="15">
        <v>45250</v>
      </c>
      <c r="J3212" s="11">
        <v>45250</v>
      </c>
      <c r="K3212">
        <v>2</v>
      </c>
      <c r="L3212" t="s">
        <v>447</v>
      </c>
      <c r="M3212" t="s">
        <v>39</v>
      </c>
      <c r="N3212" t="s">
        <v>17</v>
      </c>
      <c r="O3212">
        <v>5582.2</v>
      </c>
      <c r="P3212" t="s">
        <v>22</v>
      </c>
      <c r="Q3212">
        <v>274.2</v>
      </c>
      <c r="R3212" s="16">
        <f>delivered_orders_table[[#This Row],[price]]*delivered_orders_table[[#This Row],[quantity]]</f>
        <v>5876</v>
      </c>
      <c r="V3212">
        <v>16321</v>
      </c>
    </row>
    <row r="3213" spans="1:22" hidden="1" x14ac:dyDescent="0.3">
      <c r="A3213">
        <v>55358959</v>
      </c>
      <c r="B3213">
        <v>671858</v>
      </c>
      <c r="C3213">
        <v>646768</v>
      </c>
      <c r="D3213">
        <v>7675</v>
      </c>
      <c r="E3213">
        <v>5308</v>
      </c>
      <c r="F3213">
        <v>1</v>
      </c>
      <c r="G3213">
        <v>0</v>
      </c>
      <c r="H3213">
        <v>0</v>
      </c>
      <c r="I3213" s="15">
        <v>45251</v>
      </c>
      <c r="J3213" s="11">
        <v>45251</v>
      </c>
      <c r="K3213">
        <v>3</v>
      </c>
      <c r="L3213" t="s">
        <v>504</v>
      </c>
      <c r="M3213" t="s">
        <v>39</v>
      </c>
      <c r="N3213" t="s">
        <v>16</v>
      </c>
      <c r="O3213">
        <v>7675</v>
      </c>
      <c r="P3213" t="s">
        <v>23</v>
      </c>
      <c r="Q3213">
        <v>2367</v>
      </c>
      <c r="R3213" s="16">
        <f>delivered_orders_table[[#This Row],[price]]*delivered_orders_table[[#This Row],[quantity]]</f>
        <v>7675</v>
      </c>
      <c r="V3213">
        <v>16827</v>
      </c>
    </row>
    <row r="3214" spans="1:22" hidden="1" x14ac:dyDescent="0.3">
      <c r="A3214">
        <v>76065552</v>
      </c>
      <c r="B3214">
        <v>671858</v>
      </c>
      <c r="C3214">
        <v>729208</v>
      </c>
      <c r="D3214">
        <v>8034</v>
      </c>
      <c r="E3214">
        <v>5308</v>
      </c>
      <c r="F3214">
        <v>2</v>
      </c>
      <c r="G3214">
        <v>0</v>
      </c>
      <c r="H3214">
        <v>0</v>
      </c>
      <c r="I3214" s="15">
        <v>45238</v>
      </c>
      <c r="J3214" s="11">
        <v>45238</v>
      </c>
      <c r="K3214">
        <v>6</v>
      </c>
      <c r="L3214" t="s">
        <v>471</v>
      </c>
      <c r="M3214" t="s">
        <v>39</v>
      </c>
      <c r="N3214" t="s">
        <v>17</v>
      </c>
      <c r="O3214">
        <v>16068</v>
      </c>
      <c r="P3214" t="s">
        <v>23</v>
      </c>
      <c r="Q3214">
        <v>5452</v>
      </c>
      <c r="R3214" s="16">
        <f>delivered_orders_table[[#This Row],[price]]*delivered_orders_table[[#This Row],[quantity]]</f>
        <v>16068</v>
      </c>
      <c r="V3214">
        <v>3354</v>
      </c>
    </row>
    <row r="3215" spans="1:22" hidden="1" x14ac:dyDescent="0.3">
      <c r="A3215">
        <v>98221829</v>
      </c>
      <c r="B3215">
        <v>671858</v>
      </c>
      <c r="C3215">
        <v>234144</v>
      </c>
      <c r="D3215">
        <v>6870</v>
      </c>
      <c r="E3215">
        <v>5308</v>
      </c>
      <c r="F3215">
        <v>1</v>
      </c>
      <c r="G3215">
        <v>687</v>
      </c>
      <c r="H3215">
        <v>10</v>
      </c>
      <c r="I3215" s="15">
        <v>45229</v>
      </c>
      <c r="J3215" s="11">
        <v>45229</v>
      </c>
      <c r="K3215">
        <v>3</v>
      </c>
      <c r="L3215" t="s">
        <v>475</v>
      </c>
      <c r="M3215" t="s">
        <v>39</v>
      </c>
      <c r="N3215" t="s">
        <v>15</v>
      </c>
      <c r="O3215">
        <v>6183</v>
      </c>
      <c r="P3215" t="s">
        <v>22</v>
      </c>
      <c r="Q3215">
        <v>875</v>
      </c>
      <c r="R3215" s="16">
        <f>delivered_orders_table[[#This Row],[price]]*delivered_orders_table[[#This Row],[quantity]]</f>
        <v>6870</v>
      </c>
      <c r="V3215">
        <v>38422</v>
      </c>
    </row>
    <row r="3216" spans="1:22" hidden="1" x14ac:dyDescent="0.3">
      <c r="A3216">
        <v>49137230</v>
      </c>
      <c r="B3216">
        <v>671858</v>
      </c>
      <c r="C3216">
        <v>245903</v>
      </c>
      <c r="D3216">
        <v>17598</v>
      </c>
      <c r="E3216">
        <v>5308</v>
      </c>
      <c r="F3216">
        <v>1</v>
      </c>
      <c r="G3216">
        <v>0</v>
      </c>
      <c r="H3216">
        <v>0</v>
      </c>
      <c r="I3216" s="15">
        <v>45239</v>
      </c>
      <c r="J3216" s="11">
        <v>45239</v>
      </c>
      <c r="K3216">
        <v>7</v>
      </c>
      <c r="L3216" t="s">
        <v>70</v>
      </c>
      <c r="M3216" t="s">
        <v>39</v>
      </c>
      <c r="N3216" t="s">
        <v>15</v>
      </c>
      <c r="O3216">
        <v>17598</v>
      </c>
      <c r="P3216" t="s">
        <v>20</v>
      </c>
      <c r="Q3216">
        <v>12290</v>
      </c>
      <c r="R3216" s="16">
        <f>delivered_orders_table[[#This Row],[price]]*delivered_orders_table[[#This Row],[quantity]]</f>
        <v>17598</v>
      </c>
      <c r="V3216">
        <v>39068</v>
      </c>
    </row>
    <row r="3217" spans="1:22" hidden="1" x14ac:dyDescent="0.3">
      <c r="A3217">
        <v>21594468</v>
      </c>
      <c r="B3217">
        <v>671858</v>
      </c>
      <c r="C3217">
        <v>466105</v>
      </c>
      <c r="D3217">
        <v>6895</v>
      </c>
      <c r="E3217">
        <v>5308</v>
      </c>
      <c r="F3217">
        <v>3</v>
      </c>
      <c r="G3217">
        <v>0</v>
      </c>
      <c r="H3217">
        <v>0</v>
      </c>
      <c r="I3217" s="15">
        <v>45228</v>
      </c>
      <c r="J3217" s="11">
        <v>45228</v>
      </c>
      <c r="K3217">
        <v>5</v>
      </c>
      <c r="L3217" t="s">
        <v>253</v>
      </c>
      <c r="M3217" t="s">
        <v>39</v>
      </c>
      <c r="N3217" t="s">
        <v>15</v>
      </c>
      <c r="O3217">
        <v>20685</v>
      </c>
      <c r="P3217" t="s">
        <v>23</v>
      </c>
      <c r="Q3217">
        <v>4761</v>
      </c>
      <c r="R3217" s="16">
        <f>delivered_orders_table[[#This Row],[price]]*delivered_orders_table[[#This Row],[quantity]]</f>
        <v>20685</v>
      </c>
      <c r="V3217">
        <v>5602</v>
      </c>
    </row>
    <row r="3218" spans="1:22" hidden="1" x14ac:dyDescent="0.3">
      <c r="A3218">
        <v>20344164</v>
      </c>
      <c r="B3218">
        <v>671858</v>
      </c>
      <c r="C3218">
        <v>886837</v>
      </c>
      <c r="D3218">
        <v>19177</v>
      </c>
      <c r="E3218">
        <v>5308</v>
      </c>
      <c r="F3218">
        <v>1</v>
      </c>
      <c r="G3218">
        <v>958.85</v>
      </c>
      <c r="H3218">
        <v>5</v>
      </c>
      <c r="I3218" s="15">
        <v>45250</v>
      </c>
      <c r="J3218" s="11">
        <v>45250</v>
      </c>
      <c r="K3218">
        <v>7</v>
      </c>
      <c r="L3218" t="s">
        <v>370</v>
      </c>
      <c r="M3218" t="s">
        <v>39</v>
      </c>
      <c r="N3218" t="s">
        <v>15</v>
      </c>
      <c r="O3218">
        <v>18218.150000000001</v>
      </c>
      <c r="P3218" t="s">
        <v>21</v>
      </c>
      <c r="Q3218">
        <v>12910.15</v>
      </c>
      <c r="R3218" s="16">
        <f>delivered_orders_table[[#This Row],[price]]*delivered_orders_table[[#This Row],[quantity]]</f>
        <v>19177</v>
      </c>
      <c r="V3218">
        <v>13620</v>
      </c>
    </row>
    <row r="3219" spans="1:22" hidden="1" x14ac:dyDescent="0.3">
      <c r="A3219">
        <v>48833650</v>
      </c>
      <c r="B3219">
        <v>671858</v>
      </c>
      <c r="C3219">
        <v>698357</v>
      </c>
      <c r="D3219">
        <v>17211</v>
      </c>
      <c r="E3219">
        <v>5308</v>
      </c>
      <c r="F3219">
        <v>1</v>
      </c>
      <c r="G3219">
        <v>860.55</v>
      </c>
      <c r="H3219">
        <v>5</v>
      </c>
      <c r="I3219" s="15">
        <v>45249</v>
      </c>
      <c r="J3219" s="11">
        <v>45249</v>
      </c>
      <c r="K3219">
        <v>6</v>
      </c>
      <c r="L3219" t="s">
        <v>131</v>
      </c>
      <c r="M3219" t="s">
        <v>39</v>
      </c>
      <c r="N3219" t="s">
        <v>15</v>
      </c>
      <c r="O3219">
        <v>16350.45</v>
      </c>
      <c r="P3219" t="s">
        <v>22</v>
      </c>
      <c r="Q3219">
        <v>11042.45</v>
      </c>
      <c r="R3219" s="16">
        <f>delivered_orders_table[[#This Row],[price]]*delivered_orders_table[[#This Row],[quantity]]</f>
        <v>17211</v>
      </c>
      <c r="V3219">
        <v>6028</v>
      </c>
    </row>
    <row r="3220" spans="1:22" hidden="1" x14ac:dyDescent="0.3">
      <c r="A3220">
        <v>97446634</v>
      </c>
      <c r="B3220">
        <v>770487</v>
      </c>
      <c r="C3220">
        <v>612842</v>
      </c>
      <c r="D3220">
        <v>13285</v>
      </c>
      <c r="E3220">
        <v>7859</v>
      </c>
      <c r="F3220">
        <v>1</v>
      </c>
      <c r="G3220">
        <v>0</v>
      </c>
      <c r="H3220">
        <v>0</v>
      </c>
      <c r="I3220" s="15">
        <v>45243</v>
      </c>
      <c r="J3220" s="11">
        <v>45243</v>
      </c>
      <c r="K3220">
        <v>6</v>
      </c>
      <c r="L3220" t="s">
        <v>462</v>
      </c>
      <c r="M3220" t="s">
        <v>39</v>
      </c>
      <c r="N3220" t="s">
        <v>15</v>
      </c>
      <c r="O3220">
        <v>13285</v>
      </c>
      <c r="P3220" t="s">
        <v>21</v>
      </c>
      <c r="Q3220">
        <v>5426</v>
      </c>
      <c r="R3220" s="16">
        <f>delivered_orders_table[[#This Row],[price]]*delivered_orders_table[[#This Row],[quantity]]</f>
        <v>13285</v>
      </c>
      <c r="V3220">
        <v>11857</v>
      </c>
    </row>
    <row r="3221" spans="1:22" hidden="1" x14ac:dyDescent="0.3">
      <c r="A3221">
        <v>74837853</v>
      </c>
      <c r="B3221">
        <v>770487</v>
      </c>
      <c r="C3221">
        <v>668640</v>
      </c>
      <c r="D3221">
        <v>10359</v>
      </c>
      <c r="E3221">
        <v>7859</v>
      </c>
      <c r="F3221">
        <v>2</v>
      </c>
      <c r="G3221">
        <v>0</v>
      </c>
      <c r="H3221">
        <v>0</v>
      </c>
      <c r="I3221" s="15">
        <v>45249</v>
      </c>
      <c r="J3221" s="11">
        <v>45249</v>
      </c>
      <c r="K3221">
        <v>7</v>
      </c>
      <c r="L3221" t="s">
        <v>441</v>
      </c>
      <c r="M3221" t="s">
        <v>39</v>
      </c>
      <c r="N3221" t="s">
        <v>16</v>
      </c>
      <c r="O3221">
        <v>20718</v>
      </c>
      <c r="P3221" t="s">
        <v>23</v>
      </c>
      <c r="Q3221">
        <v>5000</v>
      </c>
      <c r="R3221" s="16">
        <f>delivered_orders_table[[#This Row],[price]]*delivered_orders_table[[#This Row],[quantity]]</f>
        <v>20718</v>
      </c>
      <c r="V3221">
        <v>1365</v>
      </c>
    </row>
    <row r="3222" spans="1:22" hidden="1" x14ac:dyDescent="0.3">
      <c r="A3222">
        <v>86778235</v>
      </c>
      <c r="B3222">
        <v>770487</v>
      </c>
      <c r="C3222">
        <v>539813</v>
      </c>
      <c r="D3222">
        <v>15000</v>
      </c>
      <c r="E3222">
        <v>7859</v>
      </c>
      <c r="F3222">
        <v>2</v>
      </c>
      <c r="G3222">
        <v>0</v>
      </c>
      <c r="H3222">
        <v>0</v>
      </c>
      <c r="I3222" s="15">
        <v>45253</v>
      </c>
      <c r="J3222" s="11">
        <v>45253</v>
      </c>
      <c r="K3222">
        <v>5</v>
      </c>
      <c r="L3222" t="s">
        <v>132</v>
      </c>
      <c r="M3222" t="s">
        <v>39</v>
      </c>
      <c r="N3222" t="s">
        <v>15</v>
      </c>
      <c r="O3222">
        <v>30000</v>
      </c>
      <c r="P3222" t="s">
        <v>20</v>
      </c>
      <c r="Q3222">
        <v>14282</v>
      </c>
      <c r="R3222" s="16">
        <f>delivered_orders_table[[#This Row],[price]]*delivered_orders_table[[#This Row],[quantity]]</f>
        <v>30000</v>
      </c>
      <c r="V3222">
        <v>5998</v>
      </c>
    </row>
    <row r="3223" spans="1:22" hidden="1" x14ac:dyDescent="0.3">
      <c r="A3223">
        <v>12674689</v>
      </c>
      <c r="B3223">
        <v>770487</v>
      </c>
      <c r="C3223">
        <v>927632</v>
      </c>
      <c r="D3223">
        <v>11218</v>
      </c>
      <c r="E3223">
        <v>7859</v>
      </c>
      <c r="F3223">
        <v>3</v>
      </c>
      <c r="G3223">
        <v>0</v>
      </c>
      <c r="H3223">
        <v>0</v>
      </c>
      <c r="I3223" s="15">
        <v>45255</v>
      </c>
      <c r="J3223" s="11">
        <v>45255</v>
      </c>
      <c r="K3223">
        <v>4</v>
      </c>
      <c r="L3223" t="s">
        <v>525</v>
      </c>
      <c r="M3223" t="s">
        <v>39</v>
      </c>
      <c r="N3223" t="s">
        <v>17</v>
      </c>
      <c r="O3223">
        <v>33654</v>
      </c>
      <c r="P3223" t="s">
        <v>22</v>
      </c>
      <c r="Q3223">
        <v>10077</v>
      </c>
      <c r="R3223" s="16">
        <f>delivered_orders_table[[#This Row],[price]]*delivered_orders_table[[#This Row],[quantity]]</f>
        <v>33654</v>
      </c>
      <c r="V3223">
        <v>21516</v>
      </c>
    </row>
    <row r="3224" spans="1:22" hidden="1" x14ac:dyDescent="0.3">
      <c r="A3224">
        <v>81630600</v>
      </c>
      <c r="B3224">
        <v>770487</v>
      </c>
      <c r="C3224">
        <v>313844</v>
      </c>
      <c r="D3224">
        <v>4505</v>
      </c>
      <c r="E3224">
        <v>7859</v>
      </c>
      <c r="F3224">
        <v>1</v>
      </c>
      <c r="G3224">
        <v>450.5</v>
      </c>
      <c r="H3224">
        <v>10</v>
      </c>
      <c r="I3224" s="15">
        <v>45243</v>
      </c>
      <c r="J3224" s="11">
        <v>45243</v>
      </c>
      <c r="K3224">
        <v>2</v>
      </c>
      <c r="L3224" t="s">
        <v>521</v>
      </c>
      <c r="M3224" t="s">
        <v>39</v>
      </c>
      <c r="N3224" t="s">
        <v>16</v>
      </c>
      <c r="O3224">
        <v>4054.5</v>
      </c>
      <c r="P3224" t="s">
        <v>20</v>
      </c>
      <c r="Q3224">
        <v>-3804.5</v>
      </c>
      <c r="R3224" s="16">
        <f>delivered_orders_table[[#This Row],[price]]*delivered_orders_table[[#This Row],[quantity]]</f>
        <v>4505</v>
      </c>
      <c r="V3224">
        <v>36366</v>
      </c>
    </row>
    <row r="3225" spans="1:22" hidden="1" x14ac:dyDescent="0.3">
      <c r="A3225">
        <v>90143600</v>
      </c>
      <c r="B3225">
        <v>770487</v>
      </c>
      <c r="C3225">
        <v>704283</v>
      </c>
      <c r="D3225">
        <v>9979</v>
      </c>
      <c r="E3225">
        <v>7859</v>
      </c>
      <c r="F3225">
        <v>2</v>
      </c>
      <c r="G3225">
        <v>0</v>
      </c>
      <c r="H3225">
        <v>0</v>
      </c>
      <c r="I3225" s="15">
        <v>45231</v>
      </c>
      <c r="J3225" s="11">
        <v>45231</v>
      </c>
      <c r="K3225">
        <v>2</v>
      </c>
      <c r="L3225" t="s">
        <v>253</v>
      </c>
      <c r="M3225" t="s">
        <v>39</v>
      </c>
      <c r="N3225" t="s">
        <v>16</v>
      </c>
      <c r="O3225">
        <v>19958</v>
      </c>
      <c r="P3225" t="s">
        <v>23</v>
      </c>
      <c r="Q3225">
        <v>4240</v>
      </c>
      <c r="R3225" s="16">
        <f>delivered_orders_table[[#This Row],[price]]*delivered_orders_table[[#This Row],[quantity]]</f>
        <v>19958</v>
      </c>
      <c r="V3225">
        <v>35294</v>
      </c>
    </row>
    <row r="3226" spans="1:22" hidden="1" x14ac:dyDescent="0.3">
      <c r="A3226">
        <v>16166355</v>
      </c>
      <c r="B3226">
        <v>770487</v>
      </c>
      <c r="C3226">
        <v>489279</v>
      </c>
      <c r="D3226">
        <v>19200</v>
      </c>
      <c r="E3226">
        <v>7859</v>
      </c>
      <c r="F3226">
        <v>1</v>
      </c>
      <c r="G3226">
        <v>960</v>
      </c>
      <c r="H3226">
        <v>5</v>
      </c>
      <c r="I3226" s="15">
        <v>45247</v>
      </c>
      <c r="J3226" s="11">
        <v>45247</v>
      </c>
      <c r="K3226">
        <v>4</v>
      </c>
      <c r="L3226" t="s">
        <v>433</v>
      </c>
      <c r="M3226" t="s">
        <v>39</v>
      </c>
      <c r="N3226" t="s">
        <v>15</v>
      </c>
      <c r="O3226">
        <v>18240</v>
      </c>
      <c r="P3226" t="s">
        <v>20</v>
      </c>
      <c r="Q3226">
        <v>10381</v>
      </c>
      <c r="R3226" s="16">
        <f>delivered_orders_table[[#This Row],[price]]*delivered_orders_table[[#This Row],[quantity]]</f>
        <v>19200</v>
      </c>
      <c r="V3226">
        <v>13889</v>
      </c>
    </row>
    <row r="3227" spans="1:22" hidden="1" x14ac:dyDescent="0.3">
      <c r="A3227">
        <v>42981324</v>
      </c>
      <c r="B3227">
        <v>770487</v>
      </c>
      <c r="C3227">
        <v>224223</v>
      </c>
      <c r="D3227">
        <v>14176</v>
      </c>
      <c r="E3227">
        <v>7859</v>
      </c>
      <c r="F3227">
        <v>1</v>
      </c>
      <c r="G3227">
        <v>0</v>
      </c>
      <c r="H3227">
        <v>0</v>
      </c>
      <c r="I3227" s="15">
        <v>45224</v>
      </c>
      <c r="J3227" s="11">
        <v>45224</v>
      </c>
      <c r="K3227">
        <v>1</v>
      </c>
      <c r="L3227" t="s">
        <v>162</v>
      </c>
      <c r="M3227" t="s">
        <v>39</v>
      </c>
      <c r="N3227" t="s">
        <v>15</v>
      </c>
      <c r="O3227">
        <v>14176</v>
      </c>
      <c r="P3227" t="s">
        <v>20</v>
      </c>
      <c r="Q3227">
        <v>6317</v>
      </c>
      <c r="R3227" s="16">
        <f>delivered_orders_table[[#This Row],[price]]*delivered_orders_table[[#This Row],[quantity]]</f>
        <v>14176</v>
      </c>
      <c r="V3227">
        <v>3854</v>
      </c>
    </row>
    <row r="3228" spans="1:22" hidden="1" x14ac:dyDescent="0.3">
      <c r="A3228">
        <v>23234972</v>
      </c>
      <c r="B3228">
        <v>770487</v>
      </c>
      <c r="C3228">
        <v>537666</v>
      </c>
      <c r="D3228">
        <v>6601</v>
      </c>
      <c r="E3228">
        <v>7859</v>
      </c>
      <c r="F3228">
        <v>2</v>
      </c>
      <c r="G3228">
        <v>0</v>
      </c>
      <c r="H3228">
        <v>0</v>
      </c>
      <c r="I3228" s="15">
        <v>45227</v>
      </c>
      <c r="J3228" s="11">
        <v>45227</v>
      </c>
      <c r="K3228">
        <v>2</v>
      </c>
      <c r="L3228" t="s">
        <v>58</v>
      </c>
      <c r="M3228" t="s">
        <v>39</v>
      </c>
      <c r="N3228" t="s">
        <v>17</v>
      </c>
      <c r="O3228">
        <v>13202</v>
      </c>
      <c r="P3228" t="s">
        <v>20</v>
      </c>
      <c r="Q3228">
        <v>-2516</v>
      </c>
      <c r="R3228" s="16">
        <f>delivered_orders_table[[#This Row],[price]]*delivered_orders_table[[#This Row],[quantity]]</f>
        <v>13202</v>
      </c>
      <c r="V3228">
        <v>6510</v>
      </c>
    </row>
    <row r="3229" spans="1:22" hidden="1" x14ac:dyDescent="0.3">
      <c r="A3229">
        <v>46663833</v>
      </c>
      <c r="B3229">
        <v>770487</v>
      </c>
      <c r="C3229">
        <v>413588</v>
      </c>
      <c r="D3229">
        <v>13655</v>
      </c>
      <c r="E3229">
        <v>7859</v>
      </c>
      <c r="F3229">
        <v>2</v>
      </c>
      <c r="G3229">
        <v>0</v>
      </c>
      <c r="H3229">
        <v>0</v>
      </c>
      <c r="I3229" s="15">
        <v>45205</v>
      </c>
      <c r="J3229" s="11">
        <v>45205</v>
      </c>
      <c r="K3229">
        <v>4</v>
      </c>
      <c r="L3229" t="s">
        <v>334</v>
      </c>
      <c r="M3229" t="s">
        <v>39</v>
      </c>
      <c r="N3229" t="s">
        <v>16</v>
      </c>
      <c r="O3229">
        <v>27310</v>
      </c>
      <c r="P3229" t="s">
        <v>21</v>
      </c>
      <c r="Q3229">
        <v>11592</v>
      </c>
      <c r="R3229" s="16">
        <f>delivered_orders_table[[#This Row],[price]]*delivered_orders_table[[#This Row],[quantity]]</f>
        <v>27310</v>
      </c>
      <c r="V3229">
        <v>18384</v>
      </c>
    </row>
    <row r="3230" spans="1:22" hidden="1" x14ac:dyDescent="0.3">
      <c r="A3230">
        <v>96347724</v>
      </c>
      <c r="B3230">
        <v>770487</v>
      </c>
      <c r="C3230">
        <v>385679</v>
      </c>
      <c r="D3230">
        <v>12531</v>
      </c>
      <c r="E3230">
        <v>7859</v>
      </c>
      <c r="F3230">
        <v>2</v>
      </c>
      <c r="G3230">
        <v>3759.3</v>
      </c>
      <c r="H3230">
        <v>15</v>
      </c>
      <c r="I3230" s="15">
        <v>45222</v>
      </c>
      <c r="J3230" s="11">
        <v>45222</v>
      </c>
      <c r="K3230">
        <v>2</v>
      </c>
      <c r="L3230" t="s">
        <v>322</v>
      </c>
      <c r="M3230" t="s">
        <v>39</v>
      </c>
      <c r="N3230" t="s">
        <v>16</v>
      </c>
      <c r="O3230">
        <v>21302.7</v>
      </c>
      <c r="P3230" t="s">
        <v>21</v>
      </c>
      <c r="Q3230">
        <v>5584.7</v>
      </c>
      <c r="R3230" s="16">
        <f>delivered_orders_table[[#This Row],[price]]*delivered_orders_table[[#This Row],[quantity]]</f>
        <v>25062</v>
      </c>
      <c r="V3230">
        <v>9395</v>
      </c>
    </row>
    <row r="3231" spans="1:22" hidden="1" x14ac:dyDescent="0.3">
      <c r="A3231">
        <v>70887034</v>
      </c>
      <c r="B3231">
        <v>770487</v>
      </c>
      <c r="C3231">
        <v>883226</v>
      </c>
      <c r="D3231">
        <v>19618</v>
      </c>
      <c r="E3231">
        <v>7859</v>
      </c>
      <c r="F3231">
        <v>1</v>
      </c>
      <c r="G3231">
        <v>0</v>
      </c>
      <c r="H3231">
        <v>0</v>
      </c>
      <c r="I3231" s="15">
        <v>45218</v>
      </c>
      <c r="J3231" s="11">
        <v>45218</v>
      </c>
      <c r="K3231">
        <v>5</v>
      </c>
      <c r="L3231" t="s">
        <v>161</v>
      </c>
      <c r="M3231" t="s">
        <v>39</v>
      </c>
      <c r="N3231" t="s">
        <v>15</v>
      </c>
      <c r="O3231">
        <v>19618</v>
      </c>
      <c r="P3231" t="s">
        <v>22</v>
      </c>
      <c r="Q3231">
        <v>11759</v>
      </c>
      <c r="R3231" s="16">
        <f>delivered_orders_table[[#This Row],[price]]*delivered_orders_table[[#This Row],[quantity]]</f>
        <v>19618</v>
      </c>
      <c r="V3231">
        <v>10070</v>
      </c>
    </row>
    <row r="3232" spans="1:22" hidden="1" x14ac:dyDescent="0.3">
      <c r="A3232">
        <v>49609054</v>
      </c>
      <c r="B3232">
        <v>770487</v>
      </c>
      <c r="C3232">
        <v>531246</v>
      </c>
      <c r="D3232">
        <v>13462</v>
      </c>
      <c r="E3232">
        <v>7859</v>
      </c>
      <c r="F3232">
        <v>1</v>
      </c>
      <c r="G3232">
        <v>0</v>
      </c>
      <c r="H3232">
        <v>0</v>
      </c>
      <c r="I3232" s="15">
        <v>45223</v>
      </c>
      <c r="J3232" s="11">
        <v>45223</v>
      </c>
      <c r="K3232">
        <v>3</v>
      </c>
      <c r="L3232" t="s">
        <v>167</v>
      </c>
      <c r="M3232" t="s">
        <v>39</v>
      </c>
      <c r="N3232" t="s">
        <v>16</v>
      </c>
      <c r="O3232">
        <v>13462</v>
      </c>
      <c r="P3232" t="s">
        <v>23</v>
      </c>
      <c r="Q3232">
        <v>5603</v>
      </c>
      <c r="R3232" s="16">
        <f>delivered_orders_table[[#This Row],[price]]*delivered_orders_table[[#This Row],[quantity]]</f>
        <v>13462</v>
      </c>
      <c r="V3232">
        <v>2685</v>
      </c>
    </row>
    <row r="3233" spans="1:22" hidden="1" x14ac:dyDescent="0.3">
      <c r="A3233">
        <v>58112135</v>
      </c>
      <c r="B3233">
        <v>770487</v>
      </c>
      <c r="C3233">
        <v>921846</v>
      </c>
      <c r="D3233">
        <v>4129</v>
      </c>
      <c r="E3233">
        <v>7859</v>
      </c>
      <c r="F3233">
        <v>1</v>
      </c>
      <c r="G3233">
        <v>0</v>
      </c>
      <c r="H3233">
        <v>0</v>
      </c>
      <c r="I3233" s="15">
        <v>45221</v>
      </c>
      <c r="J3233" s="11">
        <v>45221</v>
      </c>
      <c r="K3233">
        <v>1</v>
      </c>
      <c r="L3233" t="s">
        <v>57</v>
      </c>
      <c r="M3233" t="s">
        <v>39</v>
      </c>
      <c r="N3233" t="s">
        <v>17</v>
      </c>
      <c r="O3233">
        <v>4129</v>
      </c>
      <c r="P3233" t="s">
        <v>22</v>
      </c>
      <c r="Q3233">
        <v>-3730</v>
      </c>
      <c r="R3233" s="16">
        <f>delivered_orders_table[[#This Row],[price]]*delivered_orders_table[[#This Row],[quantity]]</f>
        <v>4129</v>
      </c>
      <c r="V3233">
        <v>2756</v>
      </c>
    </row>
    <row r="3234" spans="1:22" hidden="1" x14ac:dyDescent="0.3">
      <c r="A3234">
        <v>73440831</v>
      </c>
      <c r="B3234">
        <v>770487</v>
      </c>
      <c r="C3234">
        <v>521549</v>
      </c>
      <c r="D3234">
        <v>11349</v>
      </c>
      <c r="E3234">
        <v>7859</v>
      </c>
      <c r="F3234">
        <v>1</v>
      </c>
      <c r="G3234">
        <v>0</v>
      </c>
      <c r="H3234">
        <v>0</v>
      </c>
      <c r="I3234" s="15">
        <v>45222</v>
      </c>
      <c r="J3234" s="11">
        <v>45222</v>
      </c>
      <c r="K3234">
        <v>7</v>
      </c>
      <c r="L3234" t="s">
        <v>58</v>
      </c>
      <c r="M3234" t="s">
        <v>39</v>
      </c>
      <c r="N3234" t="s">
        <v>16</v>
      </c>
      <c r="O3234">
        <v>11349</v>
      </c>
      <c r="P3234" t="s">
        <v>23</v>
      </c>
      <c r="Q3234">
        <v>3490</v>
      </c>
      <c r="R3234" s="16">
        <f>delivered_orders_table[[#This Row],[price]]*delivered_orders_table[[#This Row],[quantity]]</f>
        <v>11349</v>
      </c>
      <c r="V3234">
        <v>2070</v>
      </c>
    </row>
    <row r="3235" spans="1:22" hidden="1" x14ac:dyDescent="0.3">
      <c r="A3235">
        <v>42342202</v>
      </c>
      <c r="B3235">
        <v>216739</v>
      </c>
      <c r="C3235">
        <v>230897</v>
      </c>
      <c r="D3235">
        <v>17442</v>
      </c>
      <c r="E3235">
        <v>3047</v>
      </c>
      <c r="F3235">
        <v>1</v>
      </c>
      <c r="G3235">
        <v>0</v>
      </c>
      <c r="H3235">
        <v>0</v>
      </c>
      <c r="I3235" s="15">
        <v>45216</v>
      </c>
      <c r="J3235" s="11">
        <v>45216</v>
      </c>
      <c r="K3235">
        <v>7</v>
      </c>
      <c r="L3235" t="s">
        <v>161</v>
      </c>
      <c r="M3235" t="s">
        <v>39</v>
      </c>
      <c r="N3235" t="s">
        <v>15</v>
      </c>
      <c r="O3235">
        <v>17442</v>
      </c>
      <c r="P3235" t="s">
        <v>22</v>
      </c>
      <c r="Q3235">
        <v>14395</v>
      </c>
      <c r="R3235" s="16">
        <f>delivered_orders_table[[#This Row],[price]]*delivered_orders_table[[#This Row],[quantity]]</f>
        <v>17442</v>
      </c>
      <c r="V3235">
        <v>8028</v>
      </c>
    </row>
    <row r="3236" spans="1:22" hidden="1" x14ac:dyDescent="0.3">
      <c r="A3236">
        <v>48626436</v>
      </c>
      <c r="B3236">
        <v>216739</v>
      </c>
      <c r="C3236">
        <v>659713</v>
      </c>
      <c r="D3236">
        <v>5771</v>
      </c>
      <c r="E3236">
        <v>3047</v>
      </c>
      <c r="F3236">
        <v>1</v>
      </c>
      <c r="G3236">
        <v>0</v>
      </c>
      <c r="H3236">
        <v>0</v>
      </c>
      <c r="I3236" s="15">
        <v>45212</v>
      </c>
      <c r="J3236" s="11">
        <v>45212</v>
      </c>
      <c r="K3236">
        <v>4</v>
      </c>
      <c r="L3236" t="s">
        <v>374</v>
      </c>
      <c r="M3236" t="s">
        <v>39</v>
      </c>
      <c r="N3236" t="s">
        <v>18</v>
      </c>
      <c r="O3236">
        <v>5771</v>
      </c>
      <c r="P3236" t="s">
        <v>21</v>
      </c>
      <c r="Q3236">
        <v>2724</v>
      </c>
      <c r="R3236" s="16">
        <f>delivered_orders_table[[#This Row],[price]]*delivered_orders_table[[#This Row],[quantity]]</f>
        <v>5771</v>
      </c>
      <c r="V3236">
        <v>77216</v>
      </c>
    </row>
    <row r="3237" spans="1:22" hidden="1" x14ac:dyDescent="0.3">
      <c r="A3237">
        <v>12541730</v>
      </c>
      <c r="B3237">
        <v>216739</v>
      </c>
      <c r="C3237">
        <v>671706</v>
      </c>
      <c r="D3237">
        <v>14467</v>
      </c>
      <c r="E3237">
        <v>3047</v>
      </c>
      <c r="F3237">
        <v>1</v>
      </c>
      <c r="G3237">
        <v>2893.4</v>
      </c>
      <c r="H3237">
        <v>20</v>
      </c>
      <c r="I3237" s="15">
        <v>45200</v>
      </c>
      <c r="J3237" s="11">
        <v>45200</v>
      </c>
      <c r="K3237">
        <v>6</v>
      </c>
      <c r="L3237" t="s">
        <v>510</v>
      </c>
      <c r="M3237" t="s">
        <v>39</v>
      </c>
      <c r="N3237" t="s">
        <v>15</v>
      </c>
      <c r="O3237">
        <v>11573.6</v>
      </c>
      <c r="P3237" t="s">
        <v>20</v>
      </c>
      <c r="Q3237">
        <v>8526.6</v>
      </c>
      <c r="R3237" s="16">
        <f>delivered_orders_table[[#This Row],[price]]*delivered_orders_table[[#This Row],[quantity]]</f>
        <v>14467</v>
      </c>
      <c r="V3237">
        <v>20158</v>
      </c>
    </row>
    <row r="3238" spans="1:22" hidden="1" x14ac:dyDescent="0.3">
      <c r="A3238">
        <v>80836292</v>
      </c>
      <c r="B3238">
        <v>216739</v>
      </c>
      <c r="C3238">
        <v>761671</v>
      </c>
      <c r="D3238">
        <v>1033</v>
      </c>
      <c r="E3238">
        <v>3047</v>
      </c>
      <c r="F3238">
        <v>2</v>
      </c>
      <c r="G3238">
        <v>0</v>
      </c>
      <c r="H3238">
        <v>0</v>
      </c>
      <c r="I3238" s="15">
        <v>45214</v>
      </c>
      <c r="J3238" s="11">
        <v>45214</v>
      </c>
      <c r="K3238">
        <v>3</v>
      </c>
      <c r="L3238" t="s">
        <v>523</v>
      </c>
      <c r="M3238" t="s">
        <v>39</v>
      </c>
      <c r="N3238" t="s">
        <v>18</v>
      </c>
      <c r="O3238">
        <v>2066</v>
      </c>
      <c r="P3238" t="s">
        <v>21</v>
      </c>
      <c r="Q3238">
        <v>-4028</v>
      </c>
      <c r="R3238" s="16">
        <f>delivered_orders_table[[#This Row],[price]]*delivered_orders_table[[#This Row],[quantity]]</f>
        <v>2066</v>
      </c>
      <c r="V3238">
        <v>13025</v>
      </c>
    </row>
    <row r="3239" spans="1:22" hidden="1" x14ac:dyDescent="0.3">
      <c r="A3239">
        <v>46613428</v>
      </c>
      <c r="B3239">
        <v>216739</v>
      </c>
      <c r="C3239">
        <v>207543</v>
      </c>
      <c r="D3239">
        <v>9745</v>
      </c>
      <c r="E3239">
        <v>3047</v>
      </c>
      <c r="F3239">
        <v>1</v>
      </c>
      <c r="G3239">
        <v>974.5</v>
      </c>
      <c r="H3239">
        <v>10</v>
      </c>
      <c r="I3239" s="15">
        <v>45203</v>
      </c>
      <c r="J3239" s="11">
        <v>45203</v>
      </c>
      <c r="K3239">
        <v>7</v>
      </c>
      <c r="L3239" t="s">
        <v>56</v>
      </c>
      <c r="M3239" t="s">
        <v>39</v>
      </c>
      <c r="N3239" t="s">
        <v>15</v>
      </c>
      <c r="O3239">
        <v>8770.5</v>
      </c>
      <c r="P3239" t="s">
        <v>21</v>
      </c>
      <c r="Q3239">
        <v>5723.5</v>
      </c>
      <c r="R3239" s="16">
        <f>delivered_orders_table[[#This Row],[price]]*delivered_orders_table[[#This Row],[quantity]]</f>
        <v>9745</v>
      </c>
      <c r="V3239">
        <v>43629</v>
      </c>
    </row>
    <row r="3240" spans="1:22" hidden="1" x14ac:dyDescent="0.3">
      <c r="A3240">
        <v>80610004</v>
      </c>
      <c r="B3240">
        <v>216739</v>
      </c>
      <c r="C3240">
        <v>710511</v>
      </c>
      <c r="D3240">
        <v>4469</v>
      </c>
      <c r="E3240">
        <v>3047</v>
      </c>
      <c r="F3240">
        <v>1</v>
      </c>
      <c r="G3240">
        <v>0</v>
      </c>
      <c r="H3240">
        <v>0</v>
      </c>
      <c r="I3240" s="15">
        <v>45212</v>
      </c>
      <c r="J3240" s="11">
        <v>45212</v>
      </c>
      <c r="K3240">
        <v>2</v>
      </c>
      <c r="L3240" t="s">
        <v>345</v>
      </c>
      <c r="M3240" t="s">
        <v>39</v>
      </c>
      <c r="N3240" t="s">
        <v>15</v>
      </c>
      <c r="O3240">
        <v>4469</v>
      </c>
      <c r="P3240" t="s">
        <v>20</v>
      </c>
      <c r="Q3240">
        <v>1422</v>
      </c>
      <c r="R3240" s="16">
        <f>delivered_orders_table[[#This Row],[price]]*delivered_orders_table[[#This Row],[quantity]]</f>
        <v>4469</v>
      </c>
      <c r="V3240">
        <v>12484</v>
      </c>
    </row>
    <row r="3241" spans="1:22" hidden="1" x14ac:dyDescent="0.3">
      <c r="A3241">
        <v>22097496</v>
      </c>
      <c r="B3241">
        <v>216739</v>
      </c>
      <c r="C3241">
        <v>884167</v>
      </c>
      <c r="D3241">
        <v>6738</v>
      </c>
      <c r="E3241">
        <v>3047</v>
      </c>
      <c r="F3241">
        <v>1</v>
      </c>
      <c r="G3241">
        <v>0</v>
      </c>
      <c r="H3241">
        <v>0</v>
      </c>
      <c r="I3241" s="15">
        <v>45220</v>
      </c>
      <c r="J3241" s="11">
        <v>45220</v>
      </c>
      <c r="K3241">
        <v>3</v>
      </c>
      <c r="L3241" t="s">
        <v>161</v>
      </c>
      <c r="M3241" t="s">
        <v>39</v>
      </c>
      <c r="N3241" t="s">
        <v>17</v>
      </c>
      <c r="O3241">
        <v>6738</v>
      </c>
      <c r="P3241" t="s">
        <v>21</v>
      </c>
      <c r="Q3241">
        <v>3691</v>
      </c>
      <c r="R3241" s="16">
        <f>delivered_orders_table[[#This Row],[price]]*delivered_orders_table[[#This Row],[quantity]]</f>
        <v>6738</v>
      </c>
      <c r="V3241">
        <v>1965</v>
      </c>
    </row>
    <row r="3242" spans="1:22" hidden="1" x14ac:dyDescent="0.3">
      <c r="A3242">
        <v>93940940</v>
      </c>
      <c r="B3242">
        <v>216739</v>
      </c>
      <c r="C3242">
        <v>472387</v>
      </c>
      <c r="D3242">
        <v>7291</v>
      </c>
      <c r="E3242">
        <v>3047</v>
      </c>
      <c r="F3242">
        <v>1</v>
      </c>
      <c r="G3242">
        <v>0</v>
      </c>
      <c r="H3242">
        <v>0</v>
      </c>
      <c r="I3242" s="15">
        <v>45207</v>
      </c>
      <c r="J3242" s="11">
        <v>45207</v>
      </c>
      <c r="K3242">
        <v>7</v>
      </c>
      <c r="L3242" t="s">
        <v>345</v>
      </c>
      <c r="M3242" t="s">
        <v>39</v>
      </c>
      <c r="N3242" t="s">
        <v>15</v>
      </c>
      <c r="O3242">
        <v>7291</v>
      </c>
      <c r="P3242" t="s">
        <v>23</v>
      </c>
      <c r="Q3242">
        <v>4244</v>
      </c>
      <c r="R3242" s="16">
        <f>delivered_orders_table[[#This Row],[price]]*delivered_orders_table[[#This Row],[quantity]]</f>
        <v>7291</v>
      </c>
      <c r="V3242">
        <v>31875</v>
      </c>
    </row>
    <row r="3243" spans="1:22" hidden="1" x14ac:dyDescent="0.3">
      <c r="A3243">
        <v>17672593</v>
      </c>
      <c r="B3243">
        <v>216739</v>
      </c>
      <c r="C3243">
        <v>832789</v>
      </c>
      <c r="D3243">
        <v>1452</v>
      </c>
      <c r="E3243">
        <v>3047</v>
      </c>
      <c r="F3243">
        <v>3</v>
      </c>
      <c r="G3243">
        <v>217.8</v>
      </c>
      <c r="H3243">
        <v>5</v>
      </c>
      <c r="I3243" s="15">
        <v>45202</v>
      </c>
      <c r="J3243" s="11">
        <v>45202</v>
      </c>
      <c r="K3243">
        <v>2</v>
      </c>
      <c r="L3243" t="s">
        <v>179</v>
      </c>
      <c r="M3243" t="s">
        <v>39</v>
      </c>
      <c r="N3243" t="s">
        <v>15</v>
      </c>
      <c r="O3243">
        <v>4138.2</v>
      </c>
      <c r="P3243" t="s">
        <v>21</v>
      </c>
      <c r="Q3243">
        <v>-5002.8</v>
      </c>
      <c r="R3243" s="16">
        <f>delivered_orders_table[[#This Row],[price]]*delivered_orders_table[[#This Row],[quantity]]</f>
        <v>4356</v>
      </c>
      <c r="V3243">
        <v>17140</v>
      </c>
    </row>
    <row r="3244" spans="1:22" hidden="1" x14ac:dyDescent="0.3">
      <c r="A3244">
        <v>39219319</v>
      </c>
      <c r="B3244">
        <v>216739</v>
      </c>
      <c r="C3244">
        <v>506703</v>
      </c>
      <c r="D3244">
        <v>19570</v>
      </c>
      <c r="E3244">
        <v>3047</v>
      </c>
      <c r="F3244">
        <v>2</v>
      </c>
      <c r="G3244">
        <v>3914</v>
      </c>
      <c r="H3244">
        <v>10</v>
      </c>
      <c r="I3244" s="15">
        <v>45210</v>
      </c>
      <c r="J3244" s="11">
        <v>45210</v>
      </c>
      <c r="K3244">
        <v>2</v>
      </c>
      <c r="L3244" t="s">
        <v>168</v>
      </c>
      <c r="M3244" t="s">
        <v>39</v>
      </c>
      <c r="N3244" t="s">
        <v>16</v>
      </c>
      <c r="O3244">
        <v>35226</v>
      </c>
      <c r="P3244" t="s">
        <v>21</v>
      </c>
      <c r="Q3244">
        <v>29132</v>
      </c>
      <c r="R3244" s="16">
        <f>delivered_orders_table[[#This Row],[price]]*delivered_orders_table[[#This Row],[quantity]]</f>
        <v>39140</v>
      </c>
      <c r="V3244">
        <v>21808</v>
      </c>
    </row>
    <row r="3245" spans="1:22" hidden="1" x14ac:dyDescent="0.3">
      <c r="A3245">
        <v>96126771</v>
      </c>
      <c r="B3245">
        <v>126225</v>
      </c>
      <c r="C3245">
        <v>428367</v>
      </c>
      <c r="D3245">
        <v>3537</v>
      </c>
      <c r="E3245">
        <v>4833</v>
      </c>
      <c r="F3245">
        <v>1</v>
      </c>
      <c r="G3245">
        <v>0</v>
      </c>
      <c r="H3245">
        <v>0</v>
      </c>
      <c r="I3245" s="15">
        <v>45205</v>
      </c>
      <c r="J3245" s="11">
        <v>45205</v>
      </c>
      <c r="K3245">
        <v>2</v>
      </c>
      <c r="L3245" t="s">
        <v>55</v>
      </c>
      <c r="M3245" t="s">
        <v>39</v>
      </c>
      <c r="N3245" t="s">
        <v>17</v>
      </c>
      <c r="O3245">
        <v>3537</v>
      </c>
      <c r="P3245" t="s">
        <v>20</v>
      </c>
      <c r="Q3245">
        <v>-1296</v>
      </c>
      <c r="R3245" s="16">
        <f>delivered_orders_table[[#This Row],[price]]*delivered_orders_table[[#This Row],[quantity]]</f>
        <v>3537</v>
      </c>
      <c r="V3245">
        <v>1727</v>
      </c>
    </row>
    <row r="3246" spans="1:22" hidden="1" x14ac:dyDescent="0.3">
      <c r="A3246">
        <v>39698906</v>
      </c>
      <c r="B3246">
        <v>126225</v>
      </c>
      <c r="C3246">
        <v>847736</v>
      </c>
      <c r="D3246">
        <v>3726</v>
      </c>
      <c r="E3246">
        <v>4833</v>
      </c>
      <c r="F3246">
        <v>1</v>
      </c>
      <c r="G3246">
        <v>0</v>
      </c>
      <c r="H3246">
        <v>0</v>
      </c>
      <c r="I3246" s="15">
        <v>45227</v>
      </c>
      <c r="J3246" s="11">
        <v>45227</v>
      </c>
      <c r="K3246">
        <v>3</v>
      </c>
      <c r="L3246" t="s">
        <v>210</v>
      </c>
      <c r="M3246" t="s">
        <v>39</v>
      </c>
      <c r="N3246" t="s">
        <v>16</v>
      </c>
      <c r="O3246">
        <v>3726</v>
      </c>
      <c r="P3246" t="s">
        <v>20</v>
      </c>
      <c r="Q3246">
        <v>-1107</v>
      </c>
      <c r="R3246" s="16">
        <f>delivered_orders_table[[#This Row],[price]]*delivered_orders_table[[#This Row],[quantity]]</f>
        <v>3726</v>
      </c>
      <c r="V3246">
        <v>35848</v>
      </c>
    </row>
    <row r="3247" spans="1:22" hidden="1" x14ac:dyDescent="0.3">
      <c r="A3247">
        <v>39641883</v>
      </c>
      <c r="B3247">
        <v>126225</v>
      </c>
      <c r="C3247">
        <v>749713</v>
      </c>
      <c r="D3247">
        <v>13167</v>
      </c>
      <c r="E3247">
        <v>4833</v>
      </c>
      <c r="F3247">
        <v>1</v>
      </c>
      <c r="G3247">
        <v>0</v>
      </c>
      <c r="H3247">
        <v>0</v>
      </c>
      <c r="I3247" s="15">
        <v>45203</v>
      </c>
      <c r="J3247" s="11">
        <v>45203</v>
      </c>
      <c r="K3247">
        <v>3</v>
      </c>
      <c r="L3247" t="s">
        <v>510</v>
      </c>
      <c r="M3247" t="s">
        <v>39</v>
      </c>
      <c r="N3247" t="s">
        <v>17</v>
      </c>
      <c r="O3247">
        <v>13167</v>
      </c>
      <c r="P3247" t="s">
        <v>22</v>
      </c>
      <c r="Q3247">
        <v>8334</v>
      </c>
      <c r="R3247" s="16">
        <f>delivered_orders_table[[#This Row],[price]]*delivered_orders_table[[#This Row],[quantity]]</f>
        <v>13167</v>
      </c>
      <c r="V3247">
        <v>46854</v>
      </c>
    </row>
    <row r="3248" spans="1:22" hidden="1" x14ac:dyDescent="0.3">
      <c r="A3248">
        <v>82920556</v>
      </c>
      <c r="B3248">
        <v>126225</v>
      </c>
      <c r="C3248">
        <v>864442</v>
      </c>
      <c r="D3248">
        <v>10641</v>
      </c>
      <c r="E3248">
        <v>4833</v>
      </c>
      <c r="F3248">
        <v>2</v>
      </c>
      <c r="G3248">
        <v>3192.3</v>
      </c>
      <c r="H3248">
        <v>15</v>
      </c>
      <c r="I3248" s="15">
        <v>45205</v>
      </c>
      <c r="J3248" s="11">
        <v>45205</v>
      </c>
      <c r="K3248">
        <v>4</v>
      </c>
      <c r="L3248" t="s">
        <v>334</v>
      </c>
      <c r="M3248" t="s">
        <v>39</v>
      </c>
      <c r="N3248" t="s">
        <v>17</v>
      </c>
      <c r="O3248">
        <v>18089.7</v>
      </c>
      <c r="P3248" t="s">
        <v>22</v>
      </c>
      <c r="Q3248">
        <v>8423.7000000000007</v>
      </c>
      <c r="R3248" s="16">
        <f>delivered_orders_table[[#This Row],[price]]*delivered_orders_table[[#This Row],[quantity]]</f>
        <v>21282</v>
      </c>
      <c r="V3248">
        <v>17910</v>
      </c>
    </row>
    <row r="3249" spans="1:22" hidden="1" x14ac:dyDescent="0.3">
      <c r="A3249">
        <v>20584397</v>
      </c>
      <c r="B3249">
        <v>126225</v>
      </c>
      <c r="C3249">
        <v>878700</v>
      </c>
      <c r="D3249">
        <v>12350</v>
      </c>
      <c r="E3249">
        <v>4833</v>
      </c>
      <c r="F3249">
        <v>2</v>
      </c>
      <c r="G3249">
        <v>1235</v>
      </c>
      <c r="H3249">
        <v>5</v>
      </c>
      <c r="I3249" s="15">
        <v>45201</v>
      </c>
      <c r="J3249" s="11">
        <v>45201</v>
      </c>
      <c r="K3249">
        <v>6</v>
      </c>
      <c r="L3249" t="s">
        <v>55</v>
      </c>
      <c r="M3249" t="s">
        <v>39</v>
      </c>
      <c r="N3249" t="s">
        <v>15</v>
      </c>
      <c r="O3249">
        <v>23465</v>
      </c>
      <c r="P3249" t="s">
        <v>23</v>
      </c>
      <c r="Q3249">
        <v>13799</v>
      </c>
      <c r="R3249" s="16">
        <f>delivered_orders_table[[#This Row],[price]]*delivered_orders_table[[#This Row],[quantity]]</f>
        <v>24700</v>
      </c>
      <c r="V3249">
        <v>20700</v>
      </c>
    </row>
    <row r="3250" spans="1:22" hidden="1" x14ac:dyDescent="0.3">
      <c r="A3250">
        <v>58762794</v>
      </c>
      <c r="B3250">
        <v>126225</v>
      </c>
      <c r="C3250">
        <v>497223</v>
      </c>
      <c r="D3250">
        <v>12240</v>
      </c>
      <c r="E3250">
        <v>4833</v>
      </c>
      <c r="F3250">
        <v>1</v>
      </c>
      <c r="G3250">
        <v>612</v>
      </c>
      <c r="H3250">
        <v>5</v>
      </c>
      <c r="I3250" s="15">
        <v>45199</v>
      </c>
      <c r="J3250" s="11">
        <v>45199</v>
      </c>
      <c r="K3250">
        <v>7</v>
      </c>
      <c r="L3250" t="s">
        <v>510</v>
      </c>
      <c r="M3250" t="s">
        <v>39</v>
      </c>
      <c r="N3250" t="s">
        <v>16</v>
      </c>
      <c r="O3250">
        <v>11628</v>
      </c>
      <c r="P3250" t="s">
        <v>23</v>
      </c>
      <c r="Q3250">
        <v>6795</v>
      </c>
      <c r="R3250" s="16">
        <f>delivered_orders_table[[#This Row],[price]]*delivered_orders_table[[#This Row],[quantity]]</f>
        <v>12240</v>
      </c>
      <c r="V3250">
        <v>9666</v>
      </c>
    </row>
    <row r="3251" spans="1:22" hidden="1" x14ac:dyDescent="0.3">
      <c r="A3251">
        <v>92950779</v>
      </c>
      <c r="B3251">
        <v>126225</v>
      </c>
      <c r="C3251">
        <v>318414</v>
      </c>
      <c r="D3251">
        <v>10591</v>
      </c>
      <c r="E3251">
        <v>4833</v>
      </c>
      <c r="F3251">
        <v>2</v>
      </c>
      <c r="G3251">
        <v>0</v>
      </c>
      <c r="H3251">
        <v>0</v>
      </c>
      <c r="I3251" s="15">
        <v>45200</v>
      </c>
      <c r="J3251" s="11">
        <v>45200</v>
      </c>
      <c r="K3251">
        <v>4</v>
      </c>
      <c r="L3251" t="s">
        <v>179</v>
      </c>
      <c r="M3251" t="s">
        <v>39</v>
      </c>
      <c r="N3251" t="s">
        <v>16</v>
      </c>
      <c r="O3251">
        <v>21182</v>
      </c>
      <c r="P3251" t="s">
        <v>20</v>
      </c>
      <c r="Q3251">
        <v>11516</v>
      </c>
      <c r="R3251" s="16">
        <f>delivered_orders_table[[#This Row],[price]]*delivered_orders_table[[#This Row],[quantity]]</f>
        <v>21182</v>
      </c>
      <c r="V3251">
        <v>22426</v>
      </c>
    </row>
    <row r="3252" spans="1:22" hidden="1" x14ac:dyDescent="0.3">
      <c r="A3252">
        <v>14114726</v>
      </c>
      <c r="B3252">
        <v>126225</v>
      </c>
      <c r="C3252">
        <v>493804</v>
      </c>
      <c r="D3252">
        <v>19589</v>
      </c>
      <c r="E3252">
        <v>4833</v>
      </c>
      <c r="F3252">
        <v>1</v>
      </c>
      <c r="G3252">
        <v>979.45</v>
      </c>
      <c r="H3252">
        <v>5</v>
      </c>
      <c r="I3252" s="15">
        <v>45218</v>
      </c>
      <c r="J3252" s="11">
        <v>45218</v>
      </c>
      <c r="K3252">
        <v>7</v>
      </c>
      <c r="L3252" t="s">
        <v>162</v>
      </c>
      <c r="M3252" t="s">
        <v>39</v>
      </c>
      <c r="N3252" t="s">
        <v>18</v>
      </c>
      <c r="O3252">
        <v>18609.55</v>
      </c>
      <c r="P3252" t="s">
        <v>21</v>
      </c>
      <c r="Q3252">
        <v>13776.55</v>
      </c>
      <c r="R3252" s="16">
        <f>delivered_orders_table[[#This Row],[price]]*delivered_orders_table[[#This Row],[quantity]]</f>
        <v>19589</v>
      </c>
      <c r="V3252">
        <v>7783</v>
      </c>
    </row>
    <row r="3253" spans="1:22" hidden="1" x14ac:dyDescent="0.3">
      <c r="A3253">
        <v>15820356</v>
      </c>
      <c r="B3253">
        <v>126225</v>
      </c>
      <c r="C3253">
        <v>880768</v>
      </c>
      <c r="D3253">
        <v>19231</v>
      </c>
      <c r="E3253">
        <v>4833</v>
      </c>
      <c r="F3253">
        <v>2</v>
      </c>
      <c r="G3253">
        <v>0</v>
      </c>
      <c r="H3253">
        <v>0</v>
      </c>
      <c r="I3253" s="15">
        <v>45210</v>
      </c>
      <c r="J3253" s="11">
        <v>45210</v>
      </c>
      <c r="K3253">
        <v>7</v>
      </c>
      <c r="L3253" t="s">
        <v>523</v>
      </c>
      <c r="M3253" t="s">
        <v>39</v>
      </c>
      <c r="N3253" t="s">
        <v>18</v>
      </c>
      <c r="O3253">
        <v>38462</v>
      </c>
      <c r="P3253" t="s">
        <v>21</v>
      </c>
      <c r="Q3253">
        <v>28796</v>
      </c>
      <c r="R3253" s="16">
        <f>delivered_orders_table[[#This Row],[price]]*delivered_orders_table[[#This Row],[quantity]]</f>
        <v>38462</v>
      </c>
      <c r="V3253">
        <v>54546</v>
      </c>
    </row>
    <row r="3254" spans="1:22" hidden="1" x14ac:dyDescent="0.3">
      <c r="A3254">
        <v>45859307</v>
      </c>
      <c r="B3254">
        <v>126225</v>
      </c>
      <c r="C3254">
        <v>620018</v>
      </c>
      <c r="D3254">
        <v>15661</v>
      </c>
      <c r="E3254">
        <v>4833</v>
      </c>
      <c r="F3254">
        <v>2</v>
      </c>
      <c r="G3254">
        <v>4698.3</v>
      </c>
      <c r="H3254">
        <v>15</v>
      </c>
      <c r="I3254" s="15">
        <v>45210</v>
      </c>
      <c r="J3254" s="11">
        <v>45210</v>
      </c>
      <c r="K3254">
        <v>3</v>
      </c>
      <c r="L3254" t="s">
        <v>494</v>
      </c>
      <c r="M3254" t="s">
        <v>39</v>
      </c>
      <c r="N3254" t="s">
        <v>15</v>
      </c>
      <c r="O3254">
        <v>26623.7</v>
      </c>
      <c r="P3254" t="s">
        <v>22</v>
      </c>
      <c r="Q3254">
        <v>16957.7</v>
      </c>
      <c r="R3254" s="16">
        <f>delivered_orders_table[[#This Row],[price]]*delivered_orders_table[[#This Row],[quantity]]</f>
        <v>31322</v>
      </c>
      <c r="V3254">
        <v>2241</v>
      </c>
    </row>
    <row r="3255" spans="1:22" hidden="1" x14ac:dyDescent="0.3">
      <c r="A3255">
        <v>62231715</v>
      </c>
      <c r="B3255">
        <v>877572</v>
      </c>
      <c r="C3255">
        <v>637605</v>
      </c>
      <c r="D3255">
        <v>18172</v>
      </c>
      <c r="E3255">
        <v>5303</v>
      </c>
      <c r="F3255">
        <v>1</v>
      </c>
      <c r="G3255">
        <v>0</v>
      </c>
      <c r="H3255">
        <v>0</v>
      </c>
      <c r="I3255" s="15">
        <v>45218</v>
      </c>
      <c r="J3255" s="11">
        <v>45218</v>
      </c>
      <c r="K3255">
        <v>1</v>
      </c>
      <c r="L3255" t="s">
        <v>244</v>
      </c>
      <c r="M3255" t="s">
        <v>39</v>
      </c>
      <c r="N3255" t="s">
        <v>15</v>
      </c>
      <c r="O3255">
        <v>18172</v>
      </c>
      <c r="P3255" t="s">
        <v>20</v>
      </c>
      <c r="Q3255">
        <v>12869</v>
      </c>
      <c r="R3255" s="16">
        <f>delivered_orders_table[[#This Row],[price]]*delivered_orders_table[[#This Row],[quantity]]</f>
        <v>18172</v>
      </c>
      <c r="V3255">
        <v>6252</v>
      </c>
    </row>
    <row r="3256" spans="1:22" hidden="1" x14ac:dyDescent="0.3">
      <c r="A3256">
        <v>94651342</v>
      </c>
      <c r="B3256">
        <v>877572</v>
      </c>
      <c r="C3256">
        <v>538270</v>
      </c>
      <c r="D3256">
        <v>11613</v>
      </c>
      <c r="E3256">
        <v>5303</v>
      </c>
      <c r="F3256">
        <v>1</v>
      </c>
      <c r="G3256">
        <v>0</v>
      </c>
      <c r="H3256">
        <v>0</v>
      </c>
      <c r="I3256" s="15">
        <v>45208</v>
      </c>
      <c r="J3256" s="11">
        <v>45208</v>
      </c>
      <c r="K3256">
        <v>5</v>
      </c>
      <c r="L3256" t="s">
        <v>494</v>
      </c>
      <c r="M3256" t="s">
        <v>39</v>
      </c>
      <c r="N3256" t="s">
        <v>17</v>
      </c>
      <c r="O3256">
        <v>11613</v>
      </c>
      <c r="P3256" t="s">
        <v>21</v>
      </c>
      <c r="Q3256">
        <v>6310</v>
      </c>
      <c r="R3256" s="16">
        <f>delivered_orders_table[[#This Row],[price]]*delivered_orders_table[[#This Row],[quantity]]</f>
        <v>11613</v>
      </c>
      <c r="V3256">
        <v>11594</v>
      </c>
    </row>
    <row r="3257" spans="1:22" hidden="1" x14ac:dyDescent="0.3">
      <c r="A3257">
        <v>58270683</v>
      </c>
      <c r="B3257">
        <v>877572</v>
      </c>
      <c r="C3257">
        <v>250026</v>
      </c>
      <c r="D3257">
        <v>6931</v>
      </c>
      <c r="E3257">
        <v>5303</v>
      </c>
      <c r="F3257">
        <v>1</v>
      </c>
      <c r="G3257">
        <v>693.1</v>
      </c>
      <c r="H3257">
        <v>10</v>
      </c>
      <c r="I3257" s="15">
        <v>45198</v>
      </c>
      <c r="J3257" s="11">
        <v>45198</v>
      </c>
      <c r="K3257">
        <v>6</v>
      </c>
      <c r="L3257" t="s">
        <v>179</v>
      </c>
      <c r="M3257" t="s">
        <v>39</v>
      </c>
      <c r="N3257" t="s">
        <v>15</v>
      </c>
      <c r="O3257">
        <v>6237.9</v>
      </c>
      <c r="P3257" t="s">
        <v>22</v>
      </c>
      <c r="Q3257">
        <v>934.9</v>
      </c>
      <c r="R3257" s="16">
        <f>delivered_orders_table[[#This Row],[price]]*delivered_orders_table[[#This Row],[quantity]]</f>
        <v>6931</v>
      </c>
      <c r="V3257">
        <v>14726</v>
      </c>
    </row>
    <row r="3258" spans="1:22" hidden="1" x14ac:dyDescent="0.3">
      <c r="A3258">
        <v>87528776</v>
      </c>
      <c r="B3258">
        <v>877572</v>
      </c>
      <c r="C3258">
        <v>982401</v>
      </c>
      <c r="D3258">
        <v>9918</v>
      </c>
      <c r="E3258">
        <v>5303</v>
      </c>
      <c r="F3258">
        <v>2</v>
      </c>
      <c r="G3258">
        <v>1983.6</v>
      </c>
      <c r="H3258">
        <v>10</v>
      </c>
      <c r="I3258" s="15">
        <v>45203</v>
      </c>
      <c r="J3258" s="11">
        <v>45203</v>
      </c>
      <c r="K3258">
        <v>6</v>
      </c>
      <c r="L3258" t="s">
        <v>334</v>
      </c>
      <c r="M3258" t="s">
        <v>39</v>
      </c>
      <c r="N3258" t="s">
        <v>15</v>
      </c>
      <c r="O3258">
        <v>17852.400000000001</v>
      </c>
      <c r="P3258" t="s">
        <v>23</v>
      </c>
      <c r="Q3258">
        <v>7246.4</v>
      </c>
      <c r="R3258" s="16">
        <f>delivered_orders_table[[#This Row],[price]]*delivered_orders_table[[#This Row],[quantity]]</f>
        <v>19836</v>
      </c>
      <c r="V3258">
        <v>10192</v>
      </c>
    </row>
    <row r="3259" spans="1:22" hidden="1" x14ac:dyDescent="0.3">
      <c r="A3259">
        <v>18041391</v>
      </c>
      <c r="B3259">
        <v>877572</v>
      </c>
      <c r="C3259">
        <v>861701</v>
      </c>
      <c r="D3259">
        <v>14326</v>
      </c>
      <c r="E3259">
        <v>5303</v>
      </c>
      <c r="F3259">
        <v>2</v>
      </c>
      <c r="G3259">
        <v>2865.2</v>
      </c>
      <c r="H3259">
        <v>10</v>
      </c>
      <c r="I3259" s="15">
        <v>45218</v>
      </c>
      <c r="J3259" s="11">
        <v>45218</v>
      </c>
      <c r="K3259">
        <v>4</v>
      </c>
      <c r="L3259" t="s">
        <v>57</v>
      </c>
      <c r="M3259" t="s">
        <v>39</v>
      </c>
      <c r="N3259" t="s">
        <v>15</v>
      </c>
      <c r="O3259">
        <v>25786.799999999999</v>
      </c>
      <c r="P3259" t="s">
        <v>21</v>
      </c>
      <c r="Q3259">
        <v>15180.8</v>
      </c>
      <c r="R3259" s="16">
        <f>delivered_orders_table[[#This Row],[price]]*delivered_orders_table[[#This Row],[quantity]]</f>
        <v>28652</v>
      </c>
      <c r="V3259">
        <v>47745</v>
      </c>
    </row>
    <row r="3260" spans="1:22" hidden="1" x14ac:dyDescent="0.3">
      <c r="A3260">
        <v>18304547</v>
      </c>
      <c r="B3260">
        <v>877572</v>
      </c>
      <c r="C3260">
        <v>831264</v>
      </c>
      <c r="D3260">
        <v>10095</v>
      </c>
      <c r="E3260">
        <v>5303</v>
      </c>
      <c r="F3260">
        <v>1</v>
      </c>
      <c r="G3260">
        <v>1514.25</v>
      </c>
      <c r="H3260">
        <v>15</v>
      </c>
      <c r="I3260" s="15">
        <v>45222</v>
      </c>
      <c r="J3260" s="11">
        <v>45222</v>
      </c>
      <c r="K3260">
        <v>2</v>
      </c>
      <c r="L3260" t="s">
        <v>322</v>
      </c>
      <c r="M3260" t="s">
        <v>39</v>
      </c>
      <c r="N3260" t="s">
        <v>16</v>
      </c>
      <c r="O3260">
        <v>8580.75</v>
      </c>
      <c r="P3260" t="s">
        <v>22</v>
      </c>
      <c r="Q3260">
        <v>3277.75</v>
      </c>
      <c r="R3260" s="16">
        <f>delivered_orders_table[[#This Row],[price]]*delivered_orders_table[[#This Row],[quantity]]</f>
        <v>10095</v>
      </c>
      <c r="V3260">
        <v>18474</v>
      </c>
    </row>
    <row r="3261" spans="1:22" hidden="1" x14ac:dyDescent="0.3">
      <c r="A3261">
        <v>93446356</v>
      </c>
      <c r="B3261">
        <v>877572</v>
      </c>
      <c r="C3261">
        <v>757381</v>
      </c>
      <c r="D3261">
        <v>18348</v>
      </c>
      <c r="E3261">
        <v>5303</v>
      </c>
      <c r="F3261">
        <v>4</v>
      </c>
      <c r="G3261">
        <v>11008.8</v>
      </c>
      <c r="H3261">
        <v>15</v>
      </c>
      <c r="I3261" s="15">
        <v>45200</v>
      </c>
      <c r="J3261" s="11">
        <v>45200</v>
      </c>
      <c r="K3261">
        <v>5</v>
      </c>
      <c r="L3261" t="s">
        <v>406</v>
      </c>
      <c r="M3261" t="s">
        <v>39</v>
      </c>
      <c r="N3261" t="s">
        <v>18</v>
      </c>
      <c r="O3261">
        <v>62383.199999999997</v>
      </c>
      <c r="P3261" t="s">
        <v>23</v>
      </c>
      <c r="Q3261">
        <v>41171.199999999997</v>
      </c>
      <c r="R3261" s="16">
        <f>delivered_orders_table[[#This Row],[price]]*delivered_orders_table[[#This Row],[quantity]]</f>
        <v>73392</v>
      </c>
      <c r="V3261">
        <v>4755</v>
      </c>
    </row>
    <row r="3262" spans="1:22" hidden="1" x14ac:dyDescent="0.3">
      <c r="A3262">
        <v>69533928</v>
      </c>
      <c r="B3262">
        <v>877572</v>
      </c>
      <c r="C3262">
        <v>924305</v>
      </c>
      <c r="D3262">
        <v>19934</v>
      </c>
      <c r="E3262">
        <v>5303</v>
      </c>
      <c r="F3262">
        <v>1</v>
      </c>
      <c r="G3262">
        <v>996.7</v>
      </c>
      <c r="H3262">
        <v>5</v>
      </c>
      <c r="I3262" s="15">
        <v>45217</v>
      </c>
      <c r="J3262" s="11">
        <v>45217</v>
      </c>
      <c r="K3262">
        <v>5</v>
      </c>
      <c r="L3262" t="s">
        <v>57</v>
      </c>
      <c r="M3262" t="s">
        <v>39</v>
      </c>
      <c r="N3262" t="s">
        <v>16</v>
      </c>
      <c r="O3262">
        <v>18937.3</v>
      </c>
      <c r="P3262" t="s">
        <v>21</v>
      </c>
      <c r="Q3262">
        <v>13634.3</v>
      </c>
      <c r="R3262" s="16">
        <f>delivered_orders_table[[#This Row],[price]]*delivered_orders_table[[#This Row],[quantity]]</f>
        <v>19934</v>
      </c>
      <c r="V3262">
        <v>11664</v>
      </c>
    </row>
    <row r="3263" spans="1:22" hidden="1" x14ac:dyDescent="0.3">
      <c r="A3263">
        <v>41934639</v>
      </c>
      <c r="B3263">
        <v>877572</v>
      </c>
      <c r="C3263">
        <v>583551</v>
      </c>
      <c r="D3263">
        <v>9241</v>
      </c>
      <c r="E3263">
        <v>5303</v>
      </c>
      <c r="F3263">
        <v>3</v>
      </c>
      <c r="G3263">
        <v>4158.45</v>
      </c>
      <c r="H3263">
        <v>15</v>
      </c>
      <c r="I3263" s="15">
        <v>45206</v>
      </c>
      <c r="J3263" s="11">
        <v>45206</v>
      </c>
      <c r="K3263">
        <v>5</v>
      </c>
      <c r="L3263" t="s">
        <v>344</v>
      </c>
      <c r="M3263" t="s">
        <v>39</v>
      </c>
      <c r="N3263" t="s">
        <v>18</v>
      </c>
      <c r="O3263">
        <v>23564.55</v>
      </c>
      <c r="P3263" t="s">
        <v>22</v>
      </c>
      <c r="Q3263">
        <v>7655.55</v>
      </c>
      <c r="R3263" s="16">
        <f>delivered_orders_table[[#This Row],[price]]*delivered_orders_table[[#This Row],[quantity]]</f>
        <v>27723</v>
      </c>
      <c r="V3263">
        <v>18941</v>
      </c>
    </row>
    <row r="3264" spans="1:22" hidden="1" x14ac:dyDescent="0.3">
      <c r="A3264">
        <v>87337818</v>
      </c>
      <c r="B3264">
        <v>877572</v>
      </c>
      <c r="C3264">
        <v>430019</v>
      </c>
      <c r="D3264">
        <v>18769</v>
      </c>
      <c r="E3264">
        <v>5303</v>
      </c>
      <c r="F3264">
        <v>1</v>
      </c>
      <c r="G3264">
        <v>0</v>
      </c>
      <c r="H3264">
        <v>0</v>
      </c>
      <c r="I3264" s="15">
        <v>45207</v>
      </c>
      <c r="J3264" s="11">
        <v>45207</v>
      </c>
      <c r="K3264">
        <v>3</v>
      </c>
      <c r="L3264" t="s">
        <v>56</v>
      </c>
      <c r="M3264" t="s">
        <v>39</v>
      </c>
      <c r="N3264" t="s">
        <v>15</v>
      </c>
      <c r="O3264">
        <v>18769</v>
      </c>
      <c r="P3264" t="s">
        <v>21</v>
      </c>
      <c r="Q3264">
        <v>13466</v>
      </c>
      <c r="R3264" s="16">
        <f>delivered_orders_table[[#This Row],[price]]*delivered_orders_table[[#This Row],[quantity]]</f>
        <v>18769</v>
      </c>
      <c r="V3264">
        <v>15277</v>
      </c>
    </row>
    <row r="3265" spans="1:22" hidden="1" x14ac:dyDescent="0.3">
      <c r="A3265">
        <v>85686878</v>
      </c>
      <c r="B3265">
        <v>388389</v>
      </c>
      <c r="C3265">
        <v>503662</v>
      </c>
      <c r="D3265">
        <v>12946</v>
      </c>
      <c r="E3265">
        <v>1807</v>
      </c>
      <c r="F3265">
        <v>1</v>
      </c>
      <c r="G3265">
        <v>0</v>
      </c>
      <c r="H3265">
        <v>0</v>
      </c>
      <c r="I3265" s="15">
        <v>45197</v>
      </c>
      <c r="J3265" s="11">
        <v>45197</v>
      </c>
      <c r="K3265">
        <v>6</v>
      </c>
      <c r="L3265" t="s">
        <v>349</v>
      </c>
      <c r="M3265" t="s">
        <v>39</v>
      </c>
      <c r="N3265" t="s">
        <v>16</v>
      </c>
      <c r="O3265">
        <v>12946</v>
      </c>
      <c r="P3265" t="s">
        <v>22</v>
      </c>
      <c r="Q3265">
        <v>11139</v>
      </c>
      <c r="R3265" s="16">
        <f>delivered_orders_table[[#This Row],[price]]*delivered_orders_table[[#This Row],[quantity]]</f>
        <v>12946</v>
      </c>
      <c r="V3265">
        <v>10531</v>
      </c>
    </row>
    <row r="3266" spans="1:22" hidden="1" x14ac:dyDescent="0.3">
      <c r="A3266">
        <v>24754064</v>
      </c>
      <c r="B3266">
        <v>388389</v>
      </c>
      <c r="C3266">
        <v>677461</v>
      </c>
      <c r="D3266">
        <v>16997</v>
      </c>
      <c r="E3266">
        <v>1807</v>
      </c>
      <c r="F3266">
        <v>2</v>
      </c>
      <c r="G3266">
        <v>6798.8</v>
      </c>
      <c r="H3266">
        <v>20</v>
      </c>
      <c r="I3266" s="15">
        <v>45212</v>
      </c>
      <c r="J3266" s="11">
        <v>45212</v>
      </c>
      <c r="K3266">
        <v>6</v>
      </c>
      <c r="L3266" t="s">
        <v>495</v>
      </c>
      <c r="M3266" t="s">
        <v>39</v>
      </c>
      <c r="N3266" t="s">
        <v>15</v>
      </c>
      <c r="O3266">
        <v>27195.200000000001</v>
      </c>
      <c r="P3266" t="s">
        <v>22</v>
      </c>
      <c r="Q3266">
        <v>23581.200000000001</v>
      </c>
      <c r="R3266" s="16">
        <f>delivered_orders_table[[#This Row],[price]]*delivered_orders_table[[#This Row],[quantity]]</f>
        <v>33994</v>
      </c>
      <c r="V3266">
        <v>23636</v>
      </c>
    </row>
    <row r="3267" spans="1:22" hidden="1" x14ac:dyDescent="0.3">
      <c r="A3267">
        <v>93893865</v>
      </c>
      <c r="B3267">
        <v>388389</v>
      </c>
      <c r="C3267">
        <v>841603</v>
      </c>
      <c r="D3267">
        <v>7957</v>
      </c>
      <c r="E3267">
        <v>1807</v>
      </c>
      <c r="F3267">
        <v>4</v>
      </c>
      <c r="G3267">
        <v>0</v>
      </c>
      <c r="H3267">
        <v>0</v>
      </c>
      <c r="I3267" s="15">
        <v>45202</v>
      </c>
      <c r="J3267" s="11">
        <v>45202</v>
      </c>
      <c r="K3267">
        <v>6</v>
      </c>
      <c r="L3267" t="s">
        <v>429</v>
      </c>
      <c r="M3267" t="s">
        <v>39</v>
      </c>
      <c r="N3267" t="s">
        <v>16</v>
      </c>
      <c r="O3267">
        <v>31828</v>
      </c>
      <c r="P3267" t="s">
        <v>23</v>
      </c>
      <c r="Q3267">
        <v>24600</v>
      </c>
      <c r="R3267" s="16">
        <f>delivered_orders_table[[#This Row],[price]]*delivered_orders_table[[#This Row],[quantity]]</f>
        <v>31828</v>
      </c>
      <c r="V3267">
        <v>13328</v>
      </c>
    </row>
    <row r="3268" spans="1:22" hidden="1" x14ac:dyDescent="0.3">
      <c r="A3268">
        <v>58436637</v>
      </c>
      <c r="B3268">
        <v>388389</v>
      </c>
      <c r="C3268">
        <v>519588</v>
      </c>
      <c r="D3268">
        <v>1267</v>
      </c>
      <c r="E3268">
        <v>1807</v>
      </c>
      <c r="F3268">
        <v>2</v>
      </c>
      <c r="G3268">
        <v>506.8</v>
      </c>
      <c r="H3268">
        <v>20</v>
      </c>
      <c r="I3268" s="15">
        <v>45216</v>
      </c>
      <c r="J3268" s="11">
        <v>45216</v>
      </c>
      <c r="K3268">
        <v>4</v>
      </c>
      <c r="L3268" t="s">
        <v>188</v>
      </c>
      <c r="M3268" t="s">
        <v>39</v>
      </c>
      <c r="N3268" t="s">
        <v>16</v>
      </c>
      <c r="O3268">
        <v>2027.2</v>
      </c>
      <c r="P3268" t="s">
        <v>20</v>
      </c>
      <c r="Q3268">
        <v>-1586.8</v>
      </c>
      <c r="R3268" s="16">
        <f>delivered_orders_table[[#This Row],[price]]*delivered_orders_table[[#This Row],[quantity]]</f>
        <v>2534</v>
      </c>
      <c r="V3268">
        <v>1317</v>
      </c>
    </row>
    <row r="3269" spans="1:22" hidden="1" x14ac:dyDescent="0.3">
      <c r="A3269">
        <v>68326160</v>
      </c>
      <c r="B3269">
        <v>388389</v>
      </c>
      <c r="C3269">
        <v>841603</v>
      </c>
      <c r="D3269">
        <v>1204</v>
      </c>
      <c r="E3269">
        <v>1807</v>
      </c>
      <c r="F3269">
        <v>1</v>
      </c>
      <c r="G3269">
        <v>60.2</v>
      </c>
      <c r="H3269">
        <v>5</v>
      </c>
      <c r="I3269" s="15">
        <v>45210</v>
      </c>
      <c r="J3269" s="11">
        <v>45210</v>
      </c>
      <c r="K3269">
        <v>2</v>
      </c>
      <c r="L3269" t="s">
        <v>168</v>
      </c>
      <c r="M3269" t="s">
        <v>39</v>
      </c>
      <c r="N3269" t="s">
        <v>17</v>
      </c>
      <c r="O3269">
        <v>1143.8</v>
      </c>
      <c r="P3269" t="s">
        <v>21</v>
      </c>
      <c r="Q3269">
        <v>-663.2</v>
      </c>
      <c r="R3269" s="16">
        <f>delivered_orders_table[[#This Row],[price]]*delivered_orders_table[[#This Row],[quantity]]</f>
        <v>1204</v>
      </c>
      <c r="V3269">
        <v>16622</v>
      </c>
    </row>
    <row r="3270" spans="1:22" hidden="1" x14ac:dyDescent="0.3">
      <c r="A3270">
        <v>72146184</v>
      </c>
      <c r="B3270">
        <v>356787</v>
      </c>
      <c r="C3270">
        <v>427114</v>
      </c>
      <c r="D3270">
        <v>6613</v>
      </c>
      <c r="E3270">
        <v>6320</v>
      </c>
      <c r="F3270">
        <v>1</v>
      </c>
      <c r="G3270">
        <v>0</v>
      </c>
      <c r="H3270">
        <v>0</v>
      </c>
      <c r="I3270" s="15">
        <v>45196</v>
      </c>
      <c r="J3270" s="11">
        <v>45196</v>
      </c>
      <c r="K3270">
        <v>6</v>
      </c>
      <c r="L3270" t="s">
        <v>178</v>
      </c>
      <c r="M3270" t="s">
        <v>39</v>
      </c>
      <c r="N3270" t="s">
        <v>16</v>
      </c>
      <c r="O3270">
        <v>6613</v>
      </c>
      <c r="P3270" t="s">
        <v>20</v>
      </c>
      <c r="Q3270">
        <v>293</v>
      </c>
      <c r="R3270" s="16">
        <f>delivered_orders_table[[#This Row],[price]]*delivered_orders_table[[#This Row],[quantity]]</f>
        <v>6613</v>
      </c>
      <c r="V3270">
        <v>18120</v>
      </c>
    </row>
    <row r="3271" spans="1:22" hidden="1" x14ac:dyDescent="0.3">
      <c r="A3271">
        <v>81394920</v>
      </c>
      <c r="B3271">
        <v>356787</v>
      </c>
      <c r="C3271">
        <v>500384</v>
      </c>
      <c r="D3271">
        <v>1822</v>
      </c>
      <c r="E3271">
        <v>6320</v>
      </c>
      <c r="F3271">
        <v>2</v>
      </c>
      <c r="G3271">
        <v>0</v>
      </c>
      <c r="H3271">
        <v>0</v>
      </c>
      <c r="I3271" s="15">
        <v>45222</v>
      </c>
      <c r="J3271" s="11">
        <v>45222</v>
      </c>
      <c r="K3271">
        <v>3</v>
      </c>
      <c r="L3271" t="s">
        <v>162</v>
      </c>
      <c r="M3271" t="s">
        <v>39</v>
      </c>
      <c r="N3271" t="s">
        <v>15</v>
      </c>
      <c r="O3271">
        <v>3644</v>
      </c>
      <c r="P3271" t="s">
        <v>23</v>
      </c>
      <c r="Q3271">
        <v>-8996</v>
      </c>
      <c r="R3271" s="16">
        <f>delivered_orders_table[[#This Row],[price]]*delivered_orders_table[[#This Row],[quantity]]</f>
        <v>3644</v>
      </c>
      <c r="V3271">
        <v>9312</v>
      </c>
    </row>
    <row r="3272" spans="1:22" hidden="1" x14ac:dyDescent="0.3">
      <c r="A3272">
        <v>98824290</v>
      </c>
      <c r="B3272">
        <v>356787</v>
      </c>
      <c r="C3272">
        <v>730535</v>
      </c>
      <c r="D3272">
        <v>9801</v>
      </c>
      <c r="E3272">
        <v>6320</v>
      </c>
      <c r="F3272">
        <v>1</v>
      </c>
      <c r="G3272">
        <v>0</v>
      </c>
      <c r="H3272">
        <v>0</v>
      </c>
      <c r="I3272" s="15">
        <v>45211</v>
      </c>
      <c r="J3272" s="11">
        <v>45211</v>
      </c>
      <c r="K3272">
        <v>1</v>
      </c>
      <c r="L3272" t="s">
        <v>168</v>
      </c>
      <c r="M3272" t="s">
        <v>39</v>
      </c>
      <c r="N3272" t="s">
        <v>15</v>
      </c>
      <c r="O3272">
        <v>9801</v>
      </c>
      <c r="P3272" t="s">
        <v>21</v>
      </c>
      <c r="Q3272">
        <v>3481</v>
      </c>
      <c r="R3272" s="16">
        <f>delivered_orders_table[[#This Row],[price]]*delivered_orders_table[[#This Row],[quantity]]</f>
        <v>9801</v>
      </c>
      <c r="V3272">
        <v>14712</v>
      </c>
    </row>
    <row r="3273" spans="1:22" hidden="1" x14ac:dyDescent="0.3">
      <c r="A3273">
        <v>66867700</v>
      </c>
      <c r="B3273">
        <v>356787</v>
      </c>
      <c r="C3273">
        <v>668640</v>
      </c>
      <c r="D3273">
        <v>12749</v>
      </c>
      <c r="E3273">
        <v>6320</v>
      </c>
      <c r="F3273">
        <v>1</v>
      </c>
      <c r="G3273">
        <v>0</v>
      </c>
      <c r="H3273">
        <v>0</v>
      </c>
      <c r="I3273" s="15">
        <v>45204</v>
      </c>
      <c r="J3273" s="11">
        <v>45204</v>
      </c>
      <c r="K3273">
        <v>7</v>
      </c>
      <c r="L3273" t="s">
        <v>344</v>
      </c>
      <c r="M3273" t="s">
        <v>39</v>
      </c>
      <c r="N3273" t="s">
        <v>16</v>
      </c>
      <c r="O3273">
        <v>12749</v>
      </c>
      <c r="P3273" t="s">
        <v>21</v>
      </c>
      <c r="Q3273">
        <v>6429</v>
      </c>
      <c r="R3273" s="16">
        <f>delivered_orders_table[[#This Row],[price]]*delivered_orders_table[[#This Row],[quantity]]</f>
        <v>12749</v>
      </c>
      <c r="V3273">
        <v>15864</v>
      </c>
    </row>
    <row r="3274" spans="1:22" hidden="1" x14ac:dyDescent="0.3">
      <c r="A3274">
        <v>96075494</v>
      </c>
      <c r="B3274">
        <v>356787</v>
      </c>
      <c r="C3274">
        <v>345131</v>
      </c>
      <c r="D3274">
        <v>1151</v>
      </c>
      <c r="E3274">
        <v>6320</v>
      </c>
      <c r="F3274">
        <v>3</v>
      </c>
      <c r="G3274">
        <v>0</v>
      </c>
      <c r="H3274">
        <v>0</v>
      </c>
      <c r="I3274" s="15">
        <v>45227</v>
      </c>
      <c r="J3274" s="11">
        <v>45227</v>
      </c>
      <c r="K3274">
        <v>1</v>
      </c>
      <c r="L3274" t="s">
        <v>403</v>
      </c>
      <c r="M3274" t="s">
        <v>39</v>
      </c>
      <c r="N3274" t="s">
        <v>16</v>
      </c>
      <c r="O3274">
        <v>3453</v>
      </c>
      <c r="P3274" t="s">
        <v>21</v>
      </c>
      <c r="Q3274">
        <v>-15507</v>
      </c>
      <c r="R3274" s="16">
        <f>delivered_orders_table[[#This Row],[price]]*delivered_orders_table[[#This Row],[quantity]]</f>
        <v>3453</v>
      </c>
      <c r="V3274">
        <v>955</v>
      </c>
    </row>
    <row r="3275" spans="1:22" hidden="1" x14ac:dyDescent="0.3">
      <c r="A3275">
        <v>17940667</v>
      </c>
      <c r="B3275">
        <v>356787</v>
      </c>
      <c r="C3275">
        <v>336708</v>
      </c>
      <c r="D3275">
        <v>2208</v>
      </c>
      <c r="E3275">
        <v>6320</v>
      </c>
      <c r="F3275">
        <v>1</v>
      </c>
      <c r="G3275">
        <v>0</v>
      </c>
      <c r="H3275">
        <v>0</v>
      </c>
      <c r="I3275" s="15">
        <v>45198</v>
      </c>
      <c r="J3275" s="11">
        <v>45198</v>
      </c>
      <c r="K3275">
        <v>4</v>
      </c>
      <c r="L3275" t="s">
        <v>178</v>
      </c>
      <c r="M3275" t="s">
        <v>39</v>
      </c>
      <c r="N3275" t="s">
        <v>15</v>
      </c>
      <c r="O3275">
        <v>2208</v>
      </c>
      <c r="P3275" t="s">
        <v>20</v>
      </c>
      <c r="Q3275">
        <v>-4112</v>
      </c>
      <c r="R3275" s="16">
        <f>delivered_orders_table[[#This Row],[price]]*delivered_orders_table[[#This Row],[quantity]]</f>
        <v>2208</v>
      </c>
      <c r="V3275">
        <v>36284</v>
      </c>
    </row>
    <row r="3276" spans="1:22" hidden="1" x14ac:dyDescent="0.3">
      <c r="A3276">
        <v>91883092</v>
      </c>
      <c r="B3276">
        <v>356787</v>
      </c>
      <c r="C3276">
        <v>837460</v>
      </c>
      <c r="D3276">
        <v>11813</v>
      </c>
      <c r="E3276">
        <v>6320</v>
      </c>
      <c r="F3276">
        <v>2</v>
      </c>
      <c r="G3276">
        <v>1181.3</v>
      </c>
      <c r="H3276">
        <v>5</v>
      </c>
      <c r="I3276" s="15">
        <v>45227</v>
      </c>
      <c r="J3276" s="11">
        <v>45227</v>
      </c>
      <c r="K3276">
        <v>1</v>
      </c>
      <c r="L3276" t="s">
        <v>403</v>
      </c>
      <c r="M3276" t="s">
        <v>39</v>
      </c>
      <c r="N3276" t="s">
        <v>18</v>
      </c>
      <c r="O3276">
        <v>22444.7</v>
      </c>
      <c r="P3276" t="s">
        <v>22</v>
      </c>
      <c r="Q3276">
        <v>9804.7000000000007</v>
      </c>
      <c r="R3276" s="16">
        <f>delivered_orders_table[[#This Row],[price]]*delivered_orders_table[[#This Row],[quantity]]</f>
        <v>23626</v>
      </c>
      <c r="V3276">
        <v>11633</v>
      </c>
    </row>
    <row r="3277" spans="1:22" hidden="1" x14ac:dyDescent="0.3">
      <c r="A3277">
        <v>68065043</v>
      </c>
      <c r="B3277">
        <v>356787</v>
      </c>
      <c r="C3277">
        <v>747923</v>
      </c>
      <c r="D3277">
        <v>1760</v>
      </c>
      <c r="E3277">
        <v>6320</v>
      </c>
      <c r="F3277">
        <v>2</v>
      </c>
      <c r="G3277">
        <v>176</v>
      </c>
      <c r="H3277">
        <v>5</v>
      </c>
      <c r="I3277" s="15">
        <v>45198</v>
      </c>
      <c r="J3277" s="11">
        <v>45198</v>
      </c>
      <c r="K3277">
        <v>5</v>
      </c>
      <c r="L3277" t="s">
        <v>349</v>
      </c>
      <c r="M3277" t="s">
        <v>39</v>
      </c>
      <c r="N3277" t="s">
        <v>15</v>
      </c>
      <c r="O3277">
        <v>3344</v>
      </c>
      <c r="P3277" t="s">
        <v>22</v>
      </c>
      <c r="Q3277">
        <v>-9296</v>
      </c>
      <c r="R3277" s="16">
        <f>delivered_orders_table[[#This Row],[price]]*delivered_orders_table[[#This Row],[quantity]]</f>
        <v>3520</v>
      </c>
      <c r="V3277">
        <v>5326</v>
      </c>
    </row>
    <row r="3278" spans="1:22" hidden="1" x14ac:dyDescent="0.3">
      <c r="A3278">
        <v>84399083</v>
      </c>
      <c r="B3278">
        <v>356787</v>
      </c>
      <c r="C3278">
        <v>853004</v>
      </c>
      <c r="D3278">
        <v>15791</v>
      </c>
      <c r="E3278">
        <v>6320</v>
      </c>
      <c r="F3278">
        <v>4</v>
      </c>
      <c r="G3278">
        <v>3158.2</v>
      </c>
      <c r="H3278">
        <v>5</v>
      </c>
      <c r="I3278" s="15">
        <v>45224</v>
      </c>
      <c r="J3278" s="11">
        <v>45224</v>
      </c>
      <c r="K3278">
        <v>6</v>
      </c>
      <c r="L3278" t="s">
        <v>210</v>
      </c>
      <c r="M3278" t="s">
        <v>39</v>
      </c>
      <c r="N3278" t="s">
        <v>18</v>
      </c>
      <c r="O3278">
        <v>60005.8</v>
      </c>
      <c r="P3278" t="s">
        <v>20</v>
      </c>
      <c r="Q3278">
        <v>34725.800000000003</v>
      </c>
      <c r="R3278" s="16">
        <f>delivered_orders_table[[#This Row],[price]]*delivered_orders_table[[#This Row],[quantity]]</f>
        <v>63164</v>
      </c>
      <c r="V3278">
        <v>12902</v>
      </c>
    </row>
    <row r="3279" spans="1:22" hidden="1" x14ac:dyDescent="0.3">
      <c r="A3279">
        <v>98843907</v>
      </c>
      <c r="B3279">
        <v>356787</v>
      </c>
      <c r="C3279">
        <v>251706</v>
      </c>
      <c r="D3279">
        <v>4885</v>
      </c>
      <c r="E3279">
        <v>6320</v>
      </c>
      <c r="F3279">
        <v>2</v>
      </c>
      <c r="G3279">
        <v>0</v>
      </c>
      <c r="H3279">
        <v>0</v>
      </c>
      <c r="I3279" s="15">
        <v>45204</v>
      </c>
      <c r="J3279" s="11">
        <v>45204</v>
      </c>
      <c r="K3279">
        <v>1</v>
      </c>
      <c r="L3279" t="s">
        <v>406</v>
      </c>
      <c r="M3279" t="s">
        <v>39</v>
      </c>
      <c r="N3279" t="s">
        <v>15</v>
      </c>
      <c r="O3279">
        <v>9770</v>
      </c>
      <c r="P3279" t="s">
        <v>20</v>
      </c>
      <c r="Q3279">
        <v>-2870</v>
      </c>
      <c r="R3279" s="16">
        <f>delivered_orders_table[[#This Row],[price]]*delivered_orders_table[[#This Row],[quantity]]</f>
        <v>9770</v>
      </c>
      <c r="V3279">
        <v>32122</v>
      </c>
    </row>
    <row r="3280" spans="1:22" hidden="1" x14ac:dyDescent="0.3">
      <c r="A3280">
        <v>37321124</v>
      </c>
      <c r="B3280">
        <v>356787</v>
      </c>
      <c r="C3280">
        <v>530463</v>
      </c>
      <c r="D3280">
        <v>3141</v>
      </c>
      <c r="E3280">
        <v>6320</v>
      </c>
      <c r="F3280">
        <v>3</v>
      </c>
      <c r="G3280">
        <v>0</v>
      </c>
      <c r="H3280">
        <v>0</v>
      </c>
      <c r="I3280" s="15">
        <v>45225</v>
      </c>
      <c r="J3280" s="11">
        <v>45225</v>
      </c>
      <c r="K3280">
        <v>4</v>
      </c>
      <c r="L3280" t="s">
        <v>58</v>
      </c>
      <c r="M3280" t="s">
        <v>39</v>
      </c>
      <c r="N3280" t="s">
        <v>16</v>
      </c>
      <c r="O3280">
        <v>9423</v>
      </c>
      <c r="P3280" t="s">
        <v>22</v>
      </c>
      <c r="Q3280">
        <v>-9537</v>
      </c>
      <c r="R3280" s="16">
        <f>delivered_orders_table[[#This Row],[price]]*delivered_orders_table[[#This Row],[quantity]]</f>
        <v>9423</v>
      </c>
      <c r="V3280">
        <v>2610</v>
      </c>
    </row>
    <row r="3281" spans="1:22" hidden="1" x14ac:dyDescent="0.3">
      <c r="A3281">
        <v>35921441</v>
      </c>
      <c r="B3281">
        <v>356787</v>
      </c>
      <c r="C3281">
        <v>640656</v>
      </c>
      <c r="D3281">
        <v>15087</v>
      </c>
      <c r="E3281">
        <v>6320</v>
      </c>
      <c r="F3281">
        <v>3</v>
      </c>
      <c r="G3281">
        <v>0</v>
      </c>
      <c r="H3281">
        <v>0</v>
      </c>
      <c r="I3281" s="15">
        <v>45202</v>
      </c>
      <c r="J3281" s="11">
        <v>45202</v>
      </c>
      <c r="K3281">
        <v>1</v>
      </c>
      <c r="L3281" t="s">
        <v>349</v>
      </c>
      <c r="M3281" t="s">
        <v>39</v>
      </c>
      <c r="N3281" t="s">
        <v>17</v>
      </c>
      <c r="O3281">
        <v>45261</v>
      </c>
      <c r="P3281" t="s">
        <v>23</v>
      </c>
      <c r="Q3281">
        <v>26301</v>
      </c>
      <c r="R3281" s="16">
        <f>delivered_orders_table[[#This Row],[price]]*delivered_orders_table[[#This Row],[quantity]]</f>
        <v>45261</v>
      </c>
      <c r="V3281">
        <v>640</v>
      </c>
    </row>
    <row r="3282" spans="1:22" hidden="1" x14ac:dyDescent="0.3">
      <c r="A3282">
        <v>10404729</v>
      </c>
      <c r="B3282">
        <v>334053</v>
      </c>
      <c r="C3282">
        <v>315830</v>
      </c>
      <c r="D3282">
        <v>7242</v>
      </c>
      <c r="E3282">
        <v>6716</v>
      </c>
      <c r="F3282">
        <v>1</v>
      </c>
      <c r="G3282">
        <v>0</v>
      </c>
      <c r="H3282">
        <v>0</v>
      </c>
      <c r="I3282" s="15">
        <v>45220</v>
      </c>
      <c r="J3282" s="11">
        <v>45220</v>
      </c>
      <c r="K3282">
        <v>5</v>
      </c>
      <c r="L3282" t="s">
        <v>162</v>
      </c>
      <c r="M3282" t="s">
        <v>39</v>
      </c>
      <c r="N3282" t="s">
        <v>15</v>
      </c>
      <c r="O3282">
        <v>7242</v>
      </c>
      <c r="P3282" t="s">
        <v>23</v>
      </c>
      <c r="Q3282">
        <v>526</v>
      </c>
      <c r="R3282" s="16">
        <f>delivered_orders_table[[#This Row],[price]]*delivered_orders_table[[#This Row],[quantity]]</f>
        <v>7242</v>
      </c>
      <c r="V3282">
        <v>9100</v>
      </c>
    </row>
    <row r="3283" spans="1:22" hidden="1" x14ac:dyDescent="0.3">
      <c r="A3283">
        <v>32218290</v>
      </c>
      <c r="B3283">
        <v>334053</v>
      </c>
      <c r="C3283">
        <v>814549</v>
      </c>
      <c r="D3283">
        <v>2649</v>
      </c>
      <c r="E3283">
        <v>6716</v>
      </c>
      <c r="F3283">
        <v>1</v>
      </c>
      <c r="G3283">
        <v>132.44999999999999</v>
      </c>
      <c r="H3283">
        <v>5</v>
      </c>
      <c r="I3283" s="15">
        <v>45203</v>
      </c>
      <c r="J3283" s="11">
        <v>45203</v>
      </c>
      <c r="K3283">
        <v>1</v>
      </c>
      <c r="L3283" t="s">
        <v>179</v>
      </c>
      <c r="M3283" t="s">
        <v>39</v>
      </c>
      <c r="N3283" t="s">
        <v>15</v>
      </c>
      <c r="O3283">
        <v>2516.5500000000002</v>
      </c>
      <c r="P3283" t="s">
        <v>22</v>
      </c>
      <c r="Q3283">
        <v>-4199.45</v>
      </c>
      <c r="R3283" s="16">
        <f>delivered_orders_table[[#This Row],[price]]*delivered_orders_table[[#This Row],[quantity]]</f>
        <v>2649</v>
      </c>
      <c r="V3283">
        <v>30634</v>
      </c>
    </row>
    <row r="3284" spans="1:22" hidden="1" x14ac:dyDescent="0.3">
      <c r="A3284">
        <v>70667140</v>
      </c>
      <c r="B3284">
        <v>334053</v>
      </c>
      <c r="C3284">
        <v>676849</v>
      </c>
      <c r="D3284">
        <v>19094</v>
      </c>
      <c r="E3284">
        <v>6716</v>
      </c>
      <c r="F3284">
        <v>1</v>
      </c>
      <c r="G3284">
        <v>0</v>
      </c>
      <c r="H3284">
        <v>0</v>
      </c>
      <c r="I3284" s="15">
        <v>45210</v>
      </c>
      <c r="J3284" s="11">
        <v>45210</v>
      </c>
      <c r="K3284">
        <v>2</v>
      </c>
      <c r="L3284" t="s">
        <v>168</v>
      </c>
      <c r="M3284" t="s">
        <v>39</v>
      </c>
      <c r="N3284" t="s">
        <v>15</v>
      </c>
      <c r="O3284">
        <v>19094</v>
      </c>
      <c r="P3284" t="s">
        <v>20</v>
      </c>
      <c r="Q3284">
        <v>12378</v>
      </c>
      <c r="R3284" s="16">
        <f>delivered_orders_table[[#This Row],[price]]*delivered_orders_table[[#This Row],[quantity]]</f>
        <v>19094</v>
      </c>
      <c r="V3284">
        <v>14980</v>
      </c>
    </row>
    <row r="3285" spans="1:22" hidden="1" x14ac:dyDescent="0.3">
      <c r="A3285">
        <v>69549527</v>
      </c>
      <c r="B3285">
        <v>334053</v>
      </c>
      <c r="C3285">
        <v>741737</v>
      </c>
      <c r="D3285">
        <v>10249</v>
      </c>
      <c r="E3285">
        <v>6716</v>
      </c>
      <c r="F3285">
        <v>1</v>
      </c>
      <c r="G3285">
        <v>1537.35</v>
      </c>
      <c r="H3285">
        <v>15</v>
      </c>
      <c r="I3285" s="15">
        <v>45206</v>
      </c>
      <c r="J3285" s="11">
        <v>45206</v>
      </c>
      <c r="K3285">
        <v>3</v>
      </c>
      <c r="L3285" t="s">
        <v>334</v>
      </c>
      <c r="M3285" t="s">
        <v>39</v>
      </c>
      <c r="N3285" t="s">
        <v>15</v>
      </c>
      <c r="O3285">
        <v>8711.65</v>
      </c>
      <c r="P3285" t="s">
        <v>23</v>
      </c>
      <c r="Q3285">
        <v>1995.65</v>
      </c>
      <c r="R3285" s="16">
        <f>delivered_orders_table[[#This Row],[price]]*delivered_orders_table[[#This Row],[quantity]]</f>
        <v>10249</v>
      </c>
      <c r="V3285">
        <v>10893</v>
      </c>
    </row>
    <row r="3286" spans="1:22" hidden="1" x14ac:dyDescent="0.3">
      <c r="A3286">
        <v>19943140</v>
      </c>
      <c r="B3286">
        <v>334053</v>
      </c>
      <c r="C3286">
        <v>455090</v>
      </c>
      <c r="D3286">
        <v>5624</v>
      </c>
      <c r="E3286">
        <v>6716</v>
      </c>
      <c r="F3286">
        <v>3</v>
      </c>
      <c r="G3286">
        <v>843.6</v>
      </c>
      <c r="H3286">
        <v>5</v>
      </c>
      <c r="I3286" s="15">
        <v>45219</v>
      </c>
      <c r="J3286" s="11">
        <v>45219</v>
      </c>
      <c r="K3286">
        <v>6</v>
      </c>
      <c r="L3286" t="s">
        <v>162</v>
      </c>
      <c r="M3286" t="s">
        <v>39</v>
      </c>
      <c r="N3286" t="s">
        <v>18</v>
      </c>
      <c r="O3286">
        <v>16028.4</v>
      </c>
      <c r="P3286" t="s">
        <v>24</v>
      </c>
      <c r="Q3286">
        <v>-4119.6000000000004</v>
      </c>
      <c r="R3286" s="16">
        <f>delivered_orders_table[[#This Row],[price]]*delivered_orders_table[[#This Row],[quantity]]</f>
        <v>16872</v>
      </c>
      <c r="V3286">
        <v>5876</v>
      </c>
    </row>
    <row r="3287" spans="1:22" hidden="1" x14ac:dyDescent="0.3">
      <c r="A3287">
        <v>57623800</v>
      </c>
      <c r="B3287">
        <v>334053</v>
      </c>
      <c r="C3287">
        <v>931663</v>
      </c>
      <c r="D3287">
        <v>14574</v>
      </c>
      <c r="E3287">
        <v>6716</v>
      </c>
      <c r="F3287">
        <v>1</v>
      </c>
      <c r="G3287">
        <v>0</v>
      </c>
      <c r="H3287">
        <v>0</v>
      </c>
      <c r="I3287" s="15">
        <v>45222</v>
      </c>
      <c r="J3287" s="11">
        <v>45222</v>
      </c>
      <c r="K3287">
        <v>4</v>
      </c>
      <c r="L3287" t="s">
        <v>167</v>
      </c>
      <c r="M3287" t="s">
        <v>39</v>
      </c>
      <c r="N3287" t="s">
        <v>16</v>
      </c>
      <c r="O3287">
        <v>14574</v>
      </c>
      <c r="P3287" t="s">
        <v>20</v>
      </c>
      <c r="Q3287">
        <v>7858</v>
      </c>
      <c r="R3287" s="16">
        <f>delivered_orders_table[[#This Row],[price]]*delivered_orders_table[[#This Row],[quantity]]</f>
        <v>14574</v>
      </c>
      <c r="V3287">
        <v>11406</v>
      </c>
    </row>
    <row r="3288" spans="1:22" hidden="1" x14ac:dyDescent="0.3">
      <c r="A3288">
        <v>64009265</v>
      </c>
      <c r="B3288">
        <v>334053</v>
      </c>
      <c r="C3288">
        <v>660030</v>
      </c>
      <c r="D3288">
        <v>7286</v>
      </c>
      <c r="E3288">
        <v>6716</v>
      </c>
      <c r="F3288">
        <v>1</v>
      </c>
      <c r="G3288">
        <v>0</v>
      </c>
      <c r="H3288">
        <v>0</v>
      </c>
      <c r="I3288" s="15">
        <v>45214</v>
      </c>
      <c r="J3288" s="11">
        <v>45214</v>
      </c>
      <c r="K3288">
        <v>6</v>
      </c>
      <c r="L3288" t="s">
        <v>188</v>
      </c>
      <c r="M3288" t="s">
        <v>39</v>
      </c>
      <c r="N3288" t="s">
        <v>15</v>
      </c>
      <c r="O3288">
        <v>7286</v>
      </c>
      <c r="P3288" t="s">
        <v>20</v>
      </c>
      <c r="Q3288">
        <v>570</v>
      </c>
      <c r="R3288" s="16">
        <f>delivered_orders_table[[#This Row],[price]]*delivered_orders_table[[#This Row],[quantity]]</f>
        <v>7286</v>
      </c>
      <c r="V3288">
        <v>72480</v>
      </c>
    </row>
    <row r="3289" spans="1:22" hidden="1" x14ac:dyDescent="0.3">
      <c r="A3289">
        <v>42787299</v>
      </c>
      <c r="B3289">
        <v>334053</v>
      </c>
      <c r="C3289">
        <v>470233</v>
      </c>
      <c r="D3289">
        <v>5621</v>
      </c>
      <c r="E3289">
        <v>6716</v>
      </c>
      <c r="F3289">
        <v>1</v>
      </c>
      <c r="G3289">
        <v>1124.2</v>
      </c>
      <c r="H3289">
        <v>20</v>
      </c>
      <c r="I3289" s="15">
        <v>45219</v>
      </c>
      <c r="J3289" s="11">
        <v>45219</v>
      </c>
      <c r="K3289">
        <v>4</v>
      </c>
      <c r="L3289" t="s">
        <v>161</v>
      </c>
      <c r="M3289" t="s">
        <v>39</v>
      </c>
      <c r="N3289" t="s">
        <v>15</v>
      </c>
      <c r="O3289">
        <v>4496.8</v>
      </c>
      <c r="P3289" t="s">
        <v>22</v>
      </c>
      <c r="Q3289">
        <v>-2219.1999999999998</v>
      </c>
      <c r="R3289" s="16">
        <f>delivered_orders_table[[#This Row],[price]]*delivered_orders_table[[#This Row],[quantity]]</f>
        <v>5621</v>
      </c>
      <c r="V3289">
        <v>29488</v>
      </c>
    </row>
    <row r="3290" spans="1:22" hidden="1" x14ac:dyDescent="0.3">
      <c r="A3290">
        <v>28575536</v>
      </c>
      <c r="B3290">
        <v>246316</v>
      </c>
      <c r="C3290">
        <v>399405</v>
      </c>
      <c r="D3290">
        <v>19858</v>
      </c>
      <c r="E3290">
        <v>13689</v>
      </c>
      <c r="F3290">
        <v>1</v>
      </c>
      <c r="G3290">
        <v>0</v>
      </c>
      <c r="H3290">
        <v>0</v>
      </c>
      <c r="I3290" s="15">
        <v>45225</v>
      </c>
      <c r="J3290" s="11">
        <v>45225</v>
      </c>
      <c r="K3290">
        <v>5</v>
      </c>
      <c r="L3290" t="s">
        <v>210</v>
      </c>
      <c r="M3290" t="s">
        <v>39</v>
      </c>
      <c r="N3290" t="s">
        <v>15</v>
      </c>
      <c r="O3290">
        <v>19858</v>
      </c>
      <c r="P3290" t="s">
        <v>20</v>
      </c>
      <c r="Q3290">
        <v>6169</v>
      </c>
      <c r="R3290" s="16">
        <f>delivered_orders_table[[#This Row],[price]]*delivered_orders_table[[#This Row],[quantity]]</f>
        <v>19858</v>
      </c>
      <c r="V3290">
        <v>28030</v>
      </c>
    </row>
    <row r="3291" spans="1:22" hidden="1" x14ac:dyDescent="0.3">
      <c r="A3291">
        <v>66765623</v>
      </c>
      <c r="B3291">
        <v>246316</v>
      </c>
      <c r="C3291">
        <v>748615</v>
      </c>
      <c r="D3291">
        <v>5336</v>
      </c>
      <c r="E3291">
        <v>13689</v>
      </c>
      <c r="F3291">
        <v>1</v>
      </c>
      <c r="G3291">
        <v>266.8</v>
      </c>
      <c r="H3291">
        <v>5</v>
      </c>
      <c r="I3291" s="15">
        <v>45197</v>
      </c>
      <c r="J3291" s="11">
        <v>45197</v>
      </c>
      <c r="K3291">
        <v>4</v>
      </c>
      <c r="L3291" t="s">
        <v>541</v>
      </c>
      <c r="M3291" t="s">
        <v>39</v>
      </c>
      <c r="N3291" t="s">
        <v>15</v>
      </c>
      <c r="O3291">
        <v>5069.2</v>
      </c>
      <c r="P3291" t="s">
        <v>21</v>
      </c>
      <c r="Q3291">
        <v>-8619.7999999999993</v>
      </c>
      <c r="R3291" s="16">
        <f>delivered_orders_table[[#This Row],[price]]*delivered_orders_table[[#This Row],[quantity]]</f>
        <v>5336</v>
      </c>
      <c r="V3291">
        <v>17404</v>
      </c>
    </row>
    <row r="3292" spans="1:22" hidden="1" x14ac:dyDescent="0.3">
      <c r="A3292">
        <v>60628276</v>
      </c>
      <c r="B3292">
        <v>246316</v>
      </c>
      <c r="C3292">
        <v>614337</v>
      </c>
      <c r="D3292">
        <v>17711</v>
      </c>
      <c r="E3292">
        <v>13689</v>
      </c>
      <c r="F3292">
        <v>1</v>
      </c>
      <c r="G3292">
        <v>1771.1</v>
      </c>
      <c r="H3292">
        <v>10</v>
      </c>
      <c r="I3292" s="15">
        <v>45210</v>
      </c>
      <c r="J3292" s="11">
        <v>45210</v>
      </c>
      <c r="K3292">
        <v>1</v>
      </c>
      <c r="L3292" t="s">
        <v>344</v>
      </c>
      <c r="M3292" t="s">
        <v>39</v>
      </c>
      <c r="N3292" t="s">
        <v>18</v>
      </c>
      <c r="O3292">
        <v>15939.9</v>
      </c>
      <c r="P3292" t="s">
        <v>21</v>
      </c>
      <c r="Q3292">
        <v>2250.9</v>
      </c>
      <c r="R3292" s="16">
        <f>delivered_orders_table[[#This Row],[price]]*delivered_orders_table[[#This Row],[quantity]]</f>
        <v>17711</v>
      </c>
      <c r="V3292">
        <v>11169</v>
      </c>
    </row>
    <row r="3293" spans="1:22" hidden="1" x14ac:dyDescent="0.3">
      <c r="A3293">
        <v>74119726</v>
      </c>
      <c r="B3293">
        <v>246316</v>
      </c>
      <c r="C3293">
        <v>755132</v>
      </c>
      <c r="D3293">
        <v>4154</v>
      </c>
      <c r="E3293">
        <v>13689</v>
      </c>
      <c r="F3293">
        <v>1</v>
      </c>
      <c r="G3293">
        <v>415.4</v>
      </c>
      <c r="H3293">
        <v>10</v>
      </c>
      <c r="I3293" s="15">
        <v>45218</v>
      </c>
      <c r="J3293" s="11">
        <v>45218</v>
      </c>
      <c r="K3293">
        <v>1</v>
      </c>
      <c r="L3293" t="s">
        <v>244</v>
      </c>
      <c r="M3293" t="s">
        <v>39</v>
      </c>
      <c r="N3293" t="s">
        <v>16</v>
      </c>
      <c r="O3293">
        <v>3738.6</v>
      </c>
      <c r="P3293" t="s">
        <v>21</v>
      </c>
      <c r="Q3293">
        <v>-9950.4</v>
      </c>
      <c r="R3293" s="16">
        <f>delivered_orders_table[[#This Row],[price]]*delivered_orders_table[[#This Row],[quantity]]</f>
        <v>4154</v>
      </c>
      <c r="V3293">
        <v>11273</v>
      </c>
    </row>
    <row r="3294" spans="1:22" hidden="1" x14ac:dyDescent="0.3">
      <c r="A3294">
        <v>31130263</v>
      </c>
      <c r="B3294">
        <v>246316</v>
      </c>
      <c r="C3294">
        <v>776680</v>
      </c>
      <c r="D3294">
        <v>1949</v>
      </c>
      <c r="E3294">
        <v>13689</v>
      </c>
      <c r="F3294">
        <v>1</v>
      </c>
      <c r="G3294">
        <v>0</v>
      </c>
      <c r="H3294">
        <v>0</v>
      </c>
      <c r="I3294" s="15">
        <v>45220</v>
      </c>
      <c r="J3294" s="11">
        <v>45220</v>
      </c>
      <c r="K3294">
        <v>1</v>
      </c>
      <c r="L3294" t="s">
        <v>166</v>
      </c>
      <c r="M3294" t="s">
        <v>39</v>
      </c>
      <c r="N3294" t="s">
        <v>17</v>
      </c>
      <c r="O3294">
        <v>1949</v>
      </c>
      <c r="P3294" t="s">
        <v>22</v>
      </c>
      <c r="Q3294">
        <v>-11740</v>
      </c>
      <c r="R3294" s="16">
        <f>delivered_orders_table[[#This Row],[price]]*delivered_orders_table[[#This Row],[quantity]]</f>
        <v>1949</v>
      </c>
      <c r="V3294">
        <v>53505</v>
      </c>
    </row>
    <row r="3295" spans="1:22" hidden="1" x14ac:dyDescent="0.3">
      <c r="A3295">
        <v>75319931</v>
      </c>
      <c r="B3295">
        <v>246316</v>
      </c>
      <c r="C3295">
        <v>493804</v>
      </c>
      <c r="D3295">
        <v>1708</v>
      </c>
      <c r="E3295">
        <v>13689</v>
      </c>
      <c r="F3295">
        <v>1</v>
      </c>
      <c r="G3295">
        <v>256.2</v>
      </c>
      <c r="H3295">
        <v>15</v>
      </c>
      <c r="I3295" s="15">
        <v>45223</v>
      </c>
      <c r="J3295" s="11">
        <v>45223</v>
      </c>
      <c r="K3295">
        <v>2</v>
      </c>
      <c r="L3295" t="s">
        <v>162</v>
      </c>
      <c r="M3295" t="s">
        <v>39</v>
      </c>
      <c r="N3295" t="s">
        <v>15</v>
      </c>
      <c r="O3295">
        <v>1451.8</v>
      </c>
      <c r="P3295" t="s">
        <v>23</v>
      </c>
      <c r="Q3295">
        <v>-12237.2</v>
      </c>
      <c r="R3295" s="16">
        <f>delivered_orders_table[[#This Row],[price]]*delivered_orders_table[[#This Row],[quantity]]</f>
        <v>1708</v>
      </c>
      <c r="V3295">
        <v>37408</v>
      </c>
    </row>
    <row r="3296" spans="1:22" hidden="1" x14ac:dyDescent="0.3">
      <c r="A3296">
        <v>56241881</v>
      </c>
      <c r="B3296">
        <v>872246</v>
      </c>
      <c r="C3296">
        <v>508545</v>
      </c>
      <c r="D3296">
        <v>7537</v>
      </c>
      <c r="E3296">
        <v>8679</v>
      </c>
      <c r="F3296">
        <v>2</v>
      </c>
      <c r="G3296">
        <v>0</v>
      </c>
      <c r="H3296">
        <v>0</v>
      </c>
      <c r="I3296" s="15">
        <v>45221</v>
      </c>
      <c r="J3296" s="11">
        <v>45221</v>
      </c>
      <c r="K3296">
        <v>4</v>
      </c>
      <c r="L3296" t="s">
        <v>162</v>
      </c>
      <c r="M3296" t="s">
        <v>39</v>
      </c>
      <c r="N3296" t="s">
        <v>16</v>
      </c>
      <c r="O3296">
        <v>15074</v>
      </c>
      <c r="P3296" t="s">
        <v>21</v>
      </c>
      <c r="Q3296">
        <v>-2284</v>
      </c>
      <c r="R3296" s="16">
        <f>delivered_orders_table[[#This Row],[price]]*delivered_orders_table[[#This Row],[quantity]]</f>
        <v>15074</v>
      </c>
      <c r="V3296">
        <v>11392</v>
      </c>
    </row>
    <row r="3297" spans="1:22" hidden="1" x14ac:dyDescent="0.3">
      <c r="A3297">
        <v>79645282</v>
      </c>
      <c r="B3297">
        <v>872246</v>
      </c>
      <c r="C3297">
        <v>729208</v>
      </c>
      <c r="D3297">
        <v>8367</v>
      </c>
      <c r="E3297">
        <v>8679</v>
      </c>
      <c r="F3297">
        <v>1</v>
      </c>
      <c r="G3297">
        <v>0</v>
      </c>
      <c r="H3297">
        <v>0</v>
      </c>
      <c r="I3297" s="15">
        <v>45201</v>
      </c>
      <c r="J3297" s="11">
        <v>45201</v>
      </c>
      <c r="K3297">
        <v>6</v>
      </c>
      <c r="L3297" t="s">
        <v>55</v>
      </c>
      <c r="M3297" t="s">
        <v>39</v>
      </c>
      <c r="N3297" t="s">
        <v>16</v>
      </c>
      <c r="O3297">
        <v>8367</v>
      </c>
      <c r="P3297" t="s">
        <v>21</v>
      </c>
      <c r="Q3297">
        <v>-312</v>
      </c>
      <c r="R3297" s="16">
        <f>delivered_orders_table[[#This Row],[price]]*delivered_orders_table[[#This Row],[quantity]]</f>
        <v>8367</v>
      </c>
      <c r="V3297">
        <v>24454</v>
      </c>
    </row>
    <row r="3298" spans="1:22" hidden="1" x14ac:dyDescent="0.3">
      <c r="A3298">
        <v>34194479</v>
      </c>
      <c r="B3298">
        <v>872246</v>
      </c>
      <c r="C3298">
        <v>940951</v>
      </c>
      <c r="D3298">
        <v>15822</v>
      </c>
      <c r="E3298">
        <v>8679</v>
      </c>
      <c r="F3298">
        <v>2</v>
      </c>
      <c r="G3298">
        <v>0</v>
      </c>
      <c r="H3298">
        <v>0</v>
      </c>
      <c r="I3298" s="15">
        <v>45213</v>
      </c>
      <c r="J3298" s="11">
        <v>45213</v>
      </c>
      <c r="K3298">
        <v>5</v>
      </c>
      <c r="L3298" t="s">
        <v>495</v>
      </c>
      <c r="M3298" t="s">
        <v>39</v>
      </c>
      <c r="N3298" t="s">
        <v>18</v>
      </c>
      <c r="O3298">
        <v>31644</v>
      </c>
      <c r="P3298" t="s">
        <v>21</v>
      </c>
      <c r="Q3298">
        <v>14286</v>
      </c>
      <c r="R3298" s="16">
        <f>delivered_orders_table[[#This Row],[price]]*delivered_orders_table[[#This Row],[quantity]]</f>
        <v>31644</v>
      </c>
      <c r="V3298">
        <v>5452</v>
      </c>
    </row>
    <row r="3299" spans="1:22" hidden="1" x14ac:dyDescent="0.3">
      <c r="A3299">
        <v>77853916</v>
      </c>
      <c r="B3299">
        <v>872246</v>
      </c>
      <c r="C3299">
        <v>327885</v>
      </c>
      <c r="D3299">
        <v>18440</v>
      </c>
      <c r="E3299">
        <v>8679</v>
      </c>
      <c r="F3299">
        <v>2</v>
      </c>
      <c r="G3299">
        <v>0</v>
      </c>
      <c r="H3299">
        <v>0</v>
      </c>
      <c r="I3299" s="15">
        <v>45219</v>
      </c>
      <c r="J3299" s="11">
        <v>45219</v>
      </c>
      <c r="K3299">
        <v>4</v>
      </c>
      <c r="L3299" t="s">
        <v>161</v>
      </c>
      <c r="M3299" t="s">
        <v>39</v>
      </c>
      <c r="N3299" t="s">
        <v>16</v>
      </c>
      <c r="O3299">
        <v>36880</v>
      </c>
      <c r="P3299" t="s">
        <v>21</v>
      </c>
      <c r="Q3299">
        <v>19522</v>
      </c>
      <c r="R3299" s="16">
        <f>delivered_orders_table[[#This Row],[price]]*delivered_orders_table[[#This Row],[quantity]]</f>
        <v>36880</v>
      </c>
      <c r="V3299">
        <v>11014</v>
      </c>
    </row>
    <row r="3300" spans="1:22" hidden="1" x14ac:dyDescent="0.3">
      <c r="A3300">
        <v>77624084</v>
      </c>
      <c r="B3300">
        <v>872246</v>
      </c>
      <c r="C3300">
        <v>634152</v>
      </c>
      <c r="D3300">
        <v>19038</v>
      </c>
      <c r="E3300">
        <v>8679</v>
      </c>
      <c r="F3300">
        <v>2</v>
      </c>
      <c r="G3300">
        <v>0</v>
      </c>
      <c r="H3300">
        <v>0</v>
      </c>
      <c r="I3300" s="15">
        <v>45211</v>
      </c>
      <c r="J3300" s="11">
        <v>45211</v>
      </c>
      <c r="K3300">
        <v>5</v>
      </c>
      <c r="L3300" t="s">
        <v>374</v>
      </c>
      <c r="M3300" t="s">
        <v>39</v>
      </c>
      <c r="N3300" t="s">
        <v>15</v>
      </c>
      <c r="O3300">
        <v>38076</v>
      </c>
      <c r="P3300" t="s">
        <v>20</v>
      </c>
      <c r="Q3300">
        <v>20718</v>
      </c>
      <c r="R3300" s="16">
        <f>delivered_orders_table[[#This Row],[price]]*delivered_orders_table[[#This Row],[quantity]]</f>
        <v>38076</v>
      </c>
      <c r="V3300">
        <v>38156</v>
      </c>
    </row>
    <row r="3301" spans="1:22" hidden="1" x14ac:dyDescent="0.3">
      <c r="A3301">
        <v>98742485</v>
      </c>
      <c r="B3301">
        <v>872246</v>
      </c>
      <c r="C3301">
        <v>619218</v>
      </c>
      <c r="D3301">
        <v>18865</v>
      </c>
      <c r="E3301">
        <v>8679</v>
      </c>
      <c r="F3301">
        <v>1</v>
      </c>
      <c r="G3301">
        <v>943.25</v>
      </c>
      <c r="H3301">
        <v>5</v>
      </c>
      <c r="I3301" s="15">
        <v>45224</v>
      </c>
      <c r="J3301" s="11">
        <v>45224</v>
      </c>
      <c r="K3301">
        <v>3</v>
      </c>
      <c r="L3301" t="s">
        <v>402</v>
      </c>
      <c r="M3301" t="s">
        <v>39</v>
      </c>
      <c r="N3301" t="s">
        <v>15</v>
      </c>
      <c r="O3301">
        <v>17921.75</v>
      </c>
      <c r="P3301" t="s">
        <v>23</v>
      </c>
      <c r="Q3301">
        <v>9242.75</v>
      </c>
      <c r="R3301" s="16">
        <f>delivered_orders_table[[#This Row],[price]]*delivered_orders_table[[#This Row],[quantity]]</f>
        <v>18865</v>
      </c>
      <c r="V3301">
        <v>12319</v>
      </c>
    </row>
    <row r="3302" spans="1:22" hidden="1" x14ac:dyDescent="0.3">
      <c r="A3302">
        <v>66581473</v>
      </c>
      <c r="B3302">
        <v>872246</v>
      </c>
      <c r="C3302">
        <v>575565</v>
      </c>
      <c r="D3302">
        <v>7448</v>
      </c>
      <c r="E3302">
        <v>8679</v>
      </c>
      <c r="F3302">
        <v>1</v>
      </c>
      <c r="G3302">
        <v>0</v>
      </c>
      <c r="H3302">
        <v>0</v>
      </c>
      <c r="I3302" s="15">
        <v>45208</v>
      </c>
      <c r="J3302" s="11">
        <v>45208</v>
      </c>
      <c r="K3302">
        <v>1</v>
      </c>
      <c r="L3302" t="s">
        <v>334</v>
      </c>
      <c r="M3302" t="s">
        <v>39</v>
      </c>
      <c r="N3302" t="s">
        <v>15</v>
      </c>
      <c r="O3302">
        <v>7448</v>
      </c>
      <c r="P3302" t="s">
        <v>23</v>
      </c>
      <c r="Q3302">
        <v>-1231</v>
      </c>
      <c r="R3302" s="16">
        <f>delivered_orders_table[[#This Row],[price]]*delivered_orders_table[[#This Row],[quantity]]</f>
        <v>7448</v>
      </c>
      <c r="V3302">
        <v>8705</v>
      </c>
    </row>
    <row r="3303" spans="1:22" hidden="1" x14ac:dyDescent="0.3">
      <c r="A3303">
        <v>20605783</v>
      </c>
      <c r="B3303">
        <v>207473</v>
      </c>
      <c r="C3303">
        <v>460804</v>
      </c>
      <c r="D3303">
        <v>18381</v>
      </c>
      <c r="E3303">
        <v>7043</v>
      </c>
      <c r="F3303">
        <v>2</v>
      </c>
      <c r="G3303">
        <v>5514.3</v>
      </c>
      <c r="H3303">
        <v>15</v>
      </c>
      <c r="I3303" s="15">
        <v>45195</v>
      </c>
      <c r="J3303" s="11">
        <v>45195</v>
      </c>
      <c r="K3303">
        <v>7</v>
      </c>
      <c r="L3303" t="s">
        <v>178</v>
      </c>
      <c r="M3303" t="s">
        <v>39</v>
      </c>
      <c r="N3303" t="s">
        <v>15</v>
      </c>
      <c r="O3303">
        <v>31247.7</v>
      </c>
      <c r="P3303" t="s">
        <v>21</v>
      </c>
      <c r="Q3303">
        <v>17161.7</v>
      </c>
      <c r="R3303" s="16">
        <f>delivered_orders_table[[#This Row],[price]]*delivered_orders_table[[#This Row],[quantity]]</f>
        <v>36762</v>
      </c>
      <c r="V3303">
        <v>11433</v>
      </c>
    </row>
    <row r="3304" spans="1:22" hidden="1" x14ac:dyDescent="0.3">
      <c r="A3304">
        <v>89717834</v>
      </c>
      <c r="B3304">
        <v>207473</v>
      </c>
      <c r="C3304">
        <v>271108</v>
      </c>
      <c r="D3304">
        <v>14975</v>
      </c>
      <c r="E3304">
        <v>7043</v>
      </c>
      <c r="F3304">
        <v>1</v>
      </c>
      <c r="G3304">
        <v>0</v>
      </c>
      <c r="H3304">
        <v>0</v>
      </c>
      <c r="I3304" s="15">
        <v>45216</v>
      </c>
      <c r="J3304" s="11">
        <v>45216</v>
      </c>
      <c r="K3304">
        <v>7</v>
      </c>
      <c r="L3304" t="s">
        <v>161</v>
      </c>
      <c r="M3304" t="s">
        <v>39</v>
      </c>
      <c r="N3304" t="s">
        <v>16</v>
      </c>
      <c r="O3304">
        <v>14975</v>
      </c>
      <c r="P3304" t="s">
        <v>22</v>
      </c>
      <c r="Q3304">
        <v>7932</v>
      </c>
      <c r="R3304" s="16">
        <f>delivered_orders_table[[#This Row],[price]]*delivered_orders_table[[#This Row],[quantity]]</f>
        <v>14975</v>
      </c>
      <c r="V3304">
        <v>15552</v>
      </c>
    </row>
    <row r="3305" spans="1:22" hidden="1" x14ac:dyDescent="0.3">
      <c r="A3305">
        <v>85432781</v>
      </c>
      <c r="B3305">
        <v>207473</v>
      </c>
      <c r="C3305">
        <v>482495</v>
      </c>
      <c r="D3305">
        <v>17711</v>
      </c>
      <c r="E3305">
        <v>7043</v>
      </c>
      <c r="F3305">
        <v>1</v>
      </c>
      <c r="G3305">
        <v>0</v>
      </c>
      <c r="H3305">
        <v>0</v>
      </c>
      <c r="I3305" s="15">
        <v>45224</v>
      </c>
      <c r="J3305" s="11">
        <v>45224</v>
      </c>
      <c r="K3305">
        <v>5</v>
      </c>
      <c r="L3305" t="s">
        <v>58</v>
      </c>
      <c r="M3305" t="s">
        <v>39</v>
      </c>
      <c r="N3305" t="s">
        <v>17</v>
      </c>
      <c r="O3305">
        <v>17711</v>
      </c>
      <c r="P3305" t="s">
        <v>24</v>
      </c>
      <c r="Q3305">
        <v>10668</v>
      </c>
      <c r="R3305" s="16">
        <f>delivered_orders_table[[#This Row],[price]]*delivered_orders_table[[#This Row],[quantity]]</f>
        <v>17711</v>
      </c>
      <c r="V3305">
        <v>72012</v>
      </c>
    </row>
    <row r="3306" spans="1:22" hidden="1" x14ac:dyDescent="0.3">
      <c r="A3306">
        <v>46850196</v>
      </c>
      <c r="B3306">
        <v>207473</v>
      </c>
      <c r="C3306">
        <v>908029</v>
      </c>
      <c r="D3306">
        <v>9733</v>
      </c>
      <c r="E3306">
        <v>7043</v>
      </c>
      <c r="F3306">
        <v>1</v>
      </c>
      <c r="G3306">
        <v>973.3</v>
      </c>
      <c r="H3306">
        <v>10</v>
      </c>
      <c r="I3306" s="15">
        <v>45200</v>
      </c>
      <c r="J3306" s="11">
        <v>45200</v>
      </c>
      <c r="K3306">
        <v>3</v>
      </c>
      <c r="L3306" t="s">
        <v>349</v>
      </c>
      <c r="M3306" t="s">
        <v>39</v>
      </c>
      <c r="N3306" t="s">
        <v>15</v>
      </c>
      <c r="O3306">
        <v>8759.7000000000007</v>
      </c>
      <c r="P3306" t="s">
        <v>21</v>
      </c>
      <c r="Q3306">
        <v>1716.7</v>
      </c>
      <c r="R3306" s="16">
        <f>delivered_orders_table[[#This Row],[price]]*delivered_orders_table[[#This Row],[quantity]]</f>
        <v>9733</v>
      </c>
      <c r="V3306">
        <v>43425</v>
      </c>
    </row>
    <row r="3307" spans="1:22" hidden="1" x14ac:dyDescent="0.3">
      <c r="A3307">
        <v>91644298</v>
      </c>
      <c r="B3307">
        <v>207473</v>
      </c>
      <c r="C3307">
        <v>600080</v>
      </c>
      <c r="D3307">
        <v>14566</v>
      </c>
      <c r="E3307">
        <v>7043</v>
      </c>
      <c r="F3307">
        <v>1</v>
      </c>
      <c r="G3307">
        <v>728.3</v>
      </c>
      <c r="H3307">
        <v>5</v>
      </c>
      <c r="I3307" s="15">
        <v>45206</v>
      </c>
      <c r="J3307" s="11">
        <v>45206</v>
      </c>
      <c r="K3307">
        <v>4</v>
      </c>
      <c r="L3307" t="s">
        <v>56</v>
      </c>
      <c r="M3307" t="s">
        <v>39</v>
      </c>
      <c r="N3307" t="s">
        <v>15</v>
      </c>
      <c r="O3307">
        <v>13837.7</v>
      </c>
      <c r="P3307" t="s">
        <v>20</v>
      </c>
      <c r="Q3307">
        <v>6794.7</v>
      </c>
      <c r="R3307" s="16">
        <f>delivered_orders_table[[#This Row],[price]]*delivered_orders_table[[#This Row],[quantity]]</f>
        <v>14566</v>
      </c>
      <c r="V3307">
        <v>18772</v>
      </c>
    </row>
    <row r="3308" spans="1:22" hidden="1" x14ac:dyDescent="0.3">
      <c r="A3308">
        <v>50569669</v>
      </c>
      <c r="B3308">
        <v>207473</v>
      </c>
      <c r="C3308">
        <v>553777</v>
      </c>
      <c r="D3308">
        <v>7635</v>
      </c>
      <c r="E3308">
        <v>7043</v>
      </c>
      <c r="F3308">
        <v>1</v>
      </c>
      <c r="G3308">
        <v>0</v>
      </c>
      <c r="H3308">
        <v>0</v>
      </c>
      <c r="I3308" s="15">
        <v>45208</v>
      </c>
      <c r="J3308" s="11">
        <v>45208</v>
      </c>
      <c r="K3308">
        <v>4</v>
      </c>
      <c r="L3308" t="s">
        <v>168</v>
      </c>
      <c r="M3308" t="s">
        <v>39</v>
      </c>
      <c r="N3308" t="s">
        <v>18</v>
      </c>
      <c r="O3308">
        <v>7635</v>
      </c>
      <c r="P3308" t="s">
        <v>22</v>
      </c>
      <c r="Q3308">
        <v>592</v>
      </c>
      <c r="R3308" s="16">
        <f>delivered_orders_table[[#This Row],[price]]*delivered_orders_table[[#This Row],[quantity]]</f>
        <v>7635</v>
      </c>
      <c r="V3308">
        <v>27462</v>
      </c>
    </row>
    <row r="3309" spans="1:22" hidden="1" x14ac:dyDescent="0.3">
      <c r="A3309">
        <v>68450095</v>
      </c>
      <c r="B3309">
        <v>207473</v>
      </c>
      <c r="C3309">
        <v>694241</v>
      </c>
      <c r="D3309">
        <v>12371</v>
      </c>
      <c r="E3309">
        <v>7043</v>
      </c>
      <c r="F3309">
        <v>1</v>
      </c>
      <c r="G3309">
        <v>0</v>
      </c>
      <c r="H3309">
        <v>0</v>
      </c>
      <c r="I3309" s="15">
        <v>45213</v>
      </c>
      <c r="J3309" s="11">
        <v>45213</v>
      </c>
      <c r="K3309">
        <v>5</v>
      </c>
      <c r="L3309" t="s">
        <v>495</v>
      </c>
      <c r="M3309" t="s">
        <v>39</v>
      </c>
      <c r="N3309" t="s">
        <v>17</v>
      </c>
      <c r="O3309">
        <v>12371</v>
      </c>
      <c r="P3309" t="s">
        <v>21</v>
      </c>
      <c r="Q3309">
        <v>5328</v>
      </c>
      <c r="R3309" s="16">
        <f>delivered_orders_table[[#This Row],[price]]*delivered_orders_table[[#This Row],[quantity]]</f>
        <v>12371</v>
      </c>
      <c r="V3309">
        <v>20006</v>
      </c>
    </row>
    <row r="3310" spans="1:22" hidden="1" x14ac:dyDescent="0.3">
      <c r="A3310">
        <v>49823450</v>
      </c>
      <c r="B3310">
        <v>207473</v>
      </c>
      <c r="C3310">
        <v>914703</v>
      </c>
      <c r="D3310">
        <v>7487</v>
      </c>
      <c r="E3310">
        <v>7043</v>
      </c>
      <c r="F3310">
        <v>1</v>
      </c>
      <c r="G3310">
        <v>0</v>
      </c>
      <c r="H3310">
        <v>0</v>
      </c>
      <c r="I3310" s="15">
        <v>45221</v>
      </c>
      <c r="J3310" s="11">
        <v>45221</v>
      </c>
      <c r="K3310">
        <v>5</v>
      </c>
      <c r="L3310" t="s">
        <v>167</v>
      </c>
      <c r="M3310" t="s">
        <v>39</v>
      </c>
      <c r="N3310" t="s">
        <v>15</v>
      </c>
      <c r="O3310">
        <v>7487</v>
      </c>
      <c r="P3310" t="s">
        <v>23</v>
      </c>
      <c r="Q3310">
        <v>444</v>
      </c>
      <c r="R3310" s="16">
        <f>delivered_orders_table[[#This Row],[price]]*delivered_orders_table[[#This Row],[quantity]]</f>
        <v>7487</v>
      </c>
      <c r="V3310">
        <v>2033</v>
      </c>
    </row>
    <row r="3311" spans="1:22" hidden="1" x14ac:dyDescent="0.3">
      <c r="A3311">
        <v>98882576</v>
      </c>
      <c r="B3311">
        <v>809570</v>
      </c>
      <c r="C3311">
        <v>293826</v>
      </c>
      <c r="D3311">
        <v>11085</v>
      </c>
      <c r="E3311">
        <v>10780</v>
      </c>
      <c r="F3311">
        <v>4</v>
      </c>
      <c r="G3311">
        <v>0</v>
      </c>
      <c r="H3311">
        <v>0</v>
      </c>
      <c r="I3311" s="15">
        <v>45202</v>
      </c>
      <c r="J3311" s="11">
        <v>45202</v>
      </c>
      <c r="K3311">
        <v>6</v>
      </c>
      <c r="L3311" t="s">
        <v>429</v>
      </c>
      <c r="M3311" t="s">
        <v>39</v>
      </c>
      <c r="N3311" t="s">
        <v>18</v>
      </c>
      <c r="O3311">
        <v>44340</v>
      </c>
      <c r="P3311" t="s">
        <v>24</v>
      </c>
      <c r="Q3311">
        <v>1220</v>
      </c>
      <c r="R3311" s="16">
        <f>delivered_orders_table[[#This Row],[price]]*delivered_orders_table[[#This Row],[quantity]]</f>
        <v>44340</v>
      </c>
      <c r="V3311">
        <v>29390</v>
      </c>
    </row>
    <row r="3312" spans="1:22" hidden="1" x14ac:dyDescent="0.3">
      <c r="A3312">
        <v>36477373</v>
      </c>
      <c r="B3312">
        <v>809570</v>
      </c>
      <c r="C3312">
        <v>973449</v>
      </c>
      <c r="D3312">
        <v>15986</v>
      </c>
      <c r="E3312">
        <v>10780</v>
      </c>
      <c r="F3312">
        <v>1</v>
      </c>
      <c r="G3312">
        <v>0</v>
      </c>
      <c r="H3312">
        <v>0</v>
      </c>
      <c r="I3312" s="15">
        <v>45216</v>
      </c>
      <c r="J3312" s="11">
        <v>45216</v>
      </c>
      <c r="K3312">
        <v>1</v>
      </c>
      <c r="L3312" t="s">
        <v>523</v>
      </c>
      <c r="M3312" t="s">
        <v>39</v>
      </c>
      <c r="N3312" t="s">
        <v>17</v>
      </c>
      <c r="O3312">
        <v>15986</v>
      </c>
      <c r="P3312" t="s">
        <v>20</v>
      </c>
      <c r="Q3312">
        <v>5206</v>
      </c>
      <c r="R3312" s="16">
        <f>delivered_orders_table[[#This Row],[price]]*delivered_orders_table[[#This Row],[quantity]]</f>
        <v>15986</v>
      </c>
      <c r="V3312">
        <v>7971</v>
      </c>
    </row>
    <row r="3313" spans="1:22" hidden="1" x14ac:dyDescent="0.3">
      <c r="A3313">
        <v>33420607</v>
      </c>
      <c r="B3313">
        <v>809570</v>
      </c>
      <c r="C3313">
        <v>462292</v>
      </c>
      <c r="D3313">
        <v>11980</v>
      </c>
      <c r="E3313">
        <v>10780</v>
      </c>
      <c r="F3313">
        <v>1</v>
      </c>
      <c r="G3313">
        <v>0</v>
      </c>
      <c r="H3313">
        <v>0</v>
      </c>
      <c r="I3313" s="15">
        <v>45199</v>
      </c>
      <c r="J3313" s="11">
        <v>45199</v>
      </c>
      <c r="K3313">
        <v>1</v>
      </c>
      <c r="L3313" t="s">
        <v>420</v>
      </c>
      <c r="M3313" t="s">
        <v>39</v>
      </c>
      <c r="N3313" t="s">
        <v>15</v>
      </c>
      <c r="O3313">
        <v>11980</v>
      </c>
      <c r="P3313" t="s">
        <v>21</v>
      </c>
      <c r="Q3313">
        <v>1200</v>
      </c>
      <c r="R3313" s="16">
        <f>delivered_orders_table[[#This Row],[price]]*delivered_orders_table[[#This Row],[quantity]]</f>
        <v>11980</v>
      </c>
      <c r="V3313">
        <v>12753</v>
      </c>
    </row>
    <row r="3314" spans="1:22" hidden="1" x14ac:dyDescent="0.3">
      <c r="A3314">
        <v>77416376</v>
      </c>
      <c r="B3314">
        <v>809570</v>
      </c>
      <c r="C3314">
        <v>634152</v>
      </c>
      <c r="D3314">
        <v>11199</v>
      </c>
      <c r="E3314">
        <v>10780</v>
      </c>
      <c r="F3314">
        <v>3</v>
      </c>
      <c r="G3314">
        <v>1679.85</v>
      </c>
      <c r="H3314">
        <v>5</v>
      </c>
      <c r="I3314" s="15">
        <v>45207</v>
      </c>
      <c r="J3314" s="11">
        <v>45207</v>
      </c>
      <c r="K3314">
        <v>7</v>
      </c>
      <c r="L3314" t="s">
        <v>345</v>
      </c>
      <c r="M3314" t="s">
        <v>39</v>
      </c>
      <c r="N3314" t="s">
        <v>17</v>
      </c>
      <c r="O3314">
        <v>31917.15</v>
      </c>
      <c r="P3314" t="s">
        <v>22</v>
      </c>
      <c r="Q3314">
        <v>-422.85</v>
      </c>
      <c r="R3314" s="16">
        <f>delivered_orders_table[[#This Row],[price]]*delivered_orders_table[[#This Row],[quantity]]</f>
        <v>33597</v>
      </c>
      <c r="V3314">
        <v>14659</v>
      </c>
    </row>
    <row r="3315" spans="1:22" hidden="1" x14ac:dyDescent="0.3">
      <c r="A3315">
        <v>33640702</v>
      </c>
      <c r="B3315">
        <v>809570</v>
      </c>
      <c r="C3315">
        <v>743323</v>
      </c>
      <c r="D3315">
        <v>13856</v>
      </c>
      <c r="E3315">
        <v>10780</v>
      </c>
      <c r="F3315">
        <v>2</v>
      </c>
      <c r="G3315">
        <v>2771.2</v>
      </c>
      <c r="H3315">
        <v>10</v>
      </c>
      <c r="I3315" s="15">
        <v>45202</v>
      </c>
      <c r="J3315" s="11">
        <v>45202</v>
      </c>
      <c r="K3315">
        <v>2</v>
      </c>
      <c r="L3315" t="s">
        <v>179</v>
      </c>
      <c r="M3315" t="s">
        <v>39</v>
      </c>
      <c r="N3315" t="s">
        <v>15</v>
      </c>
      <c r="O3315">
        <v>24940.799999999999</v>
      </c>
      <c r="P3315" t="s">
        <v>20</v>
      </c>
      <c r="Q3315">
        <v>3380.8</v>
      </c>
      <c r="R3315" s="16">
        <f>delivered_orders_table[[#This Row],[price]]*delivered_orders_table[[#This Row],[quantity]]</f>
        <v>27712</v>
      </c>
      <c r="V3315">
        <v>2046</v>
      </c>
    </row>
    <row r="3316" spans="1:22" hidden="1" x14ac:dyDescent="0.3">
      <c r="A3316">
        <v>21381064</v>
      </c>
      <c r="B3316">
        <v>809570</v>
      </c>
      <c r="C3316">
        <v>592124</v>
      </c>
      <c r="D3316">
        <v>6084</v>
      </c>
      <c r="E3316">
        <v>10780</v>
      </c>
      <c r="F3316">
        <v>1</v>
      </c>
      <c r="G3316">
        <v>0</v>
      </c>
      <c r="H3316">
        <v>0</v>
      </c>
      <c r="I3316" s="15">
        <v>45203</v>
      </c>
      <c r="J3316" s="11">
        <v>45203</v>
      </c>
      <c r="K3316">
        <v>2</v>
      </c>
      <c r="L3316" t="s">
        <v>406</v>
      </c>
      <c r="M3316" t="s">
        <v>39</v>
      </c>
      <c r="N3316" t="s">
        <v>15</v>
      </c>
      <c r="O3316">
        <v>6084</v>
      </c>
      <c r="P3316" t="s">
        <v>22</v>
      </c>
      <c r="Q3316">
        <v>-4696</v>
      </c>
      <c r="R3316" s="16">
        <f>delivered_orders_table[[#This Row],[price]]*delivered_orders_table[[#This Row],[quantity]]</f>
        <v>6084</v>
      </c>
      <c r="V3316">
        <v>18156</v>
      </c>
    </row>
    <row r="3317" spans="1:22" x14ac:dyDescent="0.3">
      <c r="A3317">
        <v>85633013</v>
      </c>
      <c r="B3317">
        <v>876646</v>
      </c>
      <c r="C3317">
        <v>634152</v>
      </c>
      <c r="D3317">
        <v>10566</v>
      </c>
      <c r="E3317">
        <v>14603</v>
      </c>
      <c r="F3317">
        <v>3</v>
      </c>
      <c r="G3317">
        <v>0</v>
      </c>
      <c r="H3317">
        <v>0</v>
      </c>
      <c r="I3317" s="15">
        <v>45218</v>
      </c>
      <c r="J3317" s="11">
        <v>45218</v>
      </c>
      <c r="K3317">
        <v>7</v>
      </c>
      <c r="L3317" t="s">
        <v>162</v>
      </c>
      <c r="M3317" t="s">
        <v>39</v>
      </c>
      <c r="N3317" t="s">
        <v>17</v>
      </c>
      <c r="O3317">
        <v>31698</v>
      </c>
      <c r="P3317" t="s">
        <v>21</v>
      </c>
      <c r="Q3317">
        <v>-12111</v>
      </c>
      <c r="R3317" s="16">
        <f>delivered_orders_table[[#This Row],[price]]*delivered_orders_table[[#This Row],[quantity]]</f>
        <v>31698</v>
      </c>
      <c r="V3317">
        <v>17926</v>
      </c>
    </row>
    <row r="3318" spans="1:22" x14ac:dyDescent="0.3">
      <c r="A3318">
        <v>74398125</v>
      </c>
      <c r="B3318">
        <v>876646</v>
      </c>
      <c r="C3318">
        <v>919265</v>
      </c>
      <c r="D3318">
        <v>12916</v>
      </c>
      <c r="E3318">
        <v>14603</v>
      </c>
      <c r="F3318">
        <v>1</v>
      </c>
      <c r="G3318">
        <v>0</v>
      </c>
      <c r="H3318">
        <v>0</v>
      </c>
      <c r="I3318" s="15">
        <v>45215</v>
      </c>
      <c r="J3318" s="11">
        <v>45215</v>
      </c>
      <c r="K3318">
        <v>1</v>
      </c>
      <c r="L3318" t="s">
        <v>374</v>
      </c>
      <c r="M3318" t="s">
        <v>39</v>
      </c>
      <c r="N3318" t="s">
        <v>17</v>
      </c>
      <c r="O3318">
        <v>12916</v>
      </c>
      <c r="P3318" t="s">
        <v>22</v>
      </c>
      <c r="Q3318">
        <v>-1687</v>
      </c>
      <c r="R3318" s="16">
        <f>delivered_orders_table[[#This Row],[price]]*delivered_orders_table[[#This Row],[quantity]]</f>
        <v>12916</v>
      </c>
      <c r="V3318">
        <v>9553</v>
      </c>
    </row>
    <row r="3319" spans="1:22" x14ac:dyDescent="0.3">
      <c r="A3319">
        <v>66207740</v>
      </c>
      <c r="B3319">
        <v>876646</v>
      </c>
      <c r="C3319">
        <v>614337</v>
      </c>
      <c r="D3319">
        <v>4639</v>
      </c>
      <c r="E3319">
        <v>14603</v>
      </c>
      <c r="F3319">
        <v>4</v>
      </c>
      <c r="G3319">
        <v>0</v>
      </c>
      <c r="H3319">
        <v>0</v>
      </c>
      <c r="I3319" s="15">
        <v>45208</v>
      </c>
      <c r="J3319" s="11">
        <v>45208</v>
      </c>
      <c r="K3319">
        <v>6</v>
      </c>
      <c r="L3319" t="s">
        <v>345</v>
      </c>
      <c r="M3319" t="s">
        <v>39</v>
      </c>
      <c r="N3319" t="s">
        <v>15</v>
      </c>
      <c r="O3319">
        <v>18556</v>
      </c>
      <c r="P3319" t="s">
        <v>23</v>
      </c>
      <c r="Q3319">
        <v>-39856</v>
      </c>
      <c r="R3319" s="16">
        <f>delivered_orders_table[[#This Row],[price]]*delivered_orders_table[[#This Row],[quantity]]</f>
        <v>18556</v>
      </c>
      <c r="V3319">
        <v>16127</v>
      </c>
    </row>
    <row r="3320" spans="1:22" x14ac:dyDescent="0.3">
      <c r="A3320">
        <v>88343175</v>
      </c>
      <c r="B3320">
        <v>876646</v>
      </c>
      <c r="C3320">
        <v>770027</v>
      </c>
      <c r="D3320">
        <v>1915</v>
      </c>
      <c r="E3320">
        <v>14603</v>
      </c>
      <c r="F3320">
        <v>2</v>
      </c>
      <c r="G3320">
        <v>0</v>
      </c>
      <c r="H3320">
        <v>0</v>
      </c>
      <c r="I3320" s="15">
        <v>45204</v>
      </c>
      <c r="J3320" s="11">
        <v>45204</v>
      </c>
      <c r="K3320">
        <v>3</v>
      </c>
      <c r="L3320" t="s">
        <v>55</v>
      </c>
      <c r="M3320" t="s">
        <v>39</v>
      </c>
      <c r="N3320" t="s">
        <v>15</v>
      </c>
      <c r="O3320">
        <v>3830</v>
      </c>
      <c r="P3320" t="s">
        <v>20</v>
      </c>
      <c r="Q3320">
        <v>-25376</v>
      </c>
      <c r="R3320" s="16">
        <f>delivered_orders_table[[#This Row],[price]]*delivered_orders_table[[#This Row],[quantity]]</f>
        <v>3830</v>
      </c>
      <c r="V3320">
        <v>28804</v>
      </c>
    </row>
    <row r="3321" spans="1:22" x14ac:dyDescent="0.3">
      <c r="A3321">
        <v>61559717</v>
      </c>
      <c r="B3321">
        <v>876646</v>
      </c>
      <c r="C3321">
        <v>722998</v>
      </c>
      <c r="D3321">
        <v>9551</v>
      </c>
      <c r="E3321">
        <v>14603</v>
      </c>
      <c r="F3321">
        <v>2</v>
      </c>
      <c r="G3321">
        <v>0</v>
      </c>
      <c r="H3321">
        <v>0</v>
      </c>
      <c r="I3321" s="15">
        <v>45196</v>
      </c>
      <c r="J3321" s="11">
        <v>45196</v>
      </c>
      <c r="K3321">
        <v>6</v>
      </c>
      <c r="L3321" t="s">
        <v>178</v>
      </c>
      <c r="M3321" t="s">
        <v>39</v>
      </c>
      <c r="N3321" t="s">
        <v>17</v>
      </c>
      <c r="O3321">
        <v>19102</v>
      </c>
      <c r="P3321" t="s">
        <v>20</v>
      </c>
      <c r="Q3321">
        <v>-10104</v>
      </c>
      <c r="R3321" s="16">
        <f>delivered_orders_table[[#This Row],[price]]*delivered_orders_table[[#This Row],[quantity]]</f>
        <v>19102</v>
      </c>
      <c r="V3321">
        <v>32394</v>
      </c>
    </row>
    <row r="3322" spans="1:22" x14ac:dyDescent="0.3">
      <c r="A3322">
        <v>26733967</v>
      </c>
      <c r="B3322">
        <v>876646</v>
      </c>
      <c r="C3322">
        <v>421791</v>
      </c>
      <c r="D3322">
        <v>9632</v>
      </c>
      <c r="E3322">
        <v>14603</v>
      </c>
      <c r="F3322">
        <v>2</v>
      </c>
      <c r="G3322">
        <v>0</v>
      </c>
      <c r="H3322">
        <v>0</v>
      </c>
      <c r="I3322" s="15">
        <v>45205</v>
      </c>
      <c r="J3322" s="11">
        <v>45205</v>
      </c>
      <c r="K3322">
        <v>5</v>
      </c>
      <c r="L3322" t="s">
        <v>56</v>
      </c>
      <c r="M3322" t="s">
        <v>39</v>
      </c>
      <c r="N3322" t="s">
        <v>15</v>
      </c>
      <c r="O3322">
        <v>19264</v>
      </c>
      <c r="P3322" t="s">
        <v>21</v>
      </c>
      <c r="Q3322">
        <v>-9942</v>
      </c>
      <c r="R3322" s="16">
        <f>delivered_orders_table[[#This Row],[price]]*delivered_orders_table[[#This Row],[quantity]]</f>
        <v>19264</v>
      </c>
      <c r="V3322">
        <v>2396</v>
      </c>
    </row>
    <row r="3323" spans="1:22" x14ac:dyDescent="0.3">
      <c r="A3323">
        <v>19165226</v>
      </c>
      <c r="B3323">
        <v>876646</v>
      </c>
      <c r="C3323">
        <v>711174</v>
      </c>
      <c r="D3323">
        <v>9785</v>
      </c>
      <c r="E3323">
        <v>14603</v>
      </c>
      <c r="F3323">
        <v>3</v>
      </c>
      <c r="G3323">
        <v>0</v>
      </c>
      <c r="H3323">
        <v>0</v>
      </c>
      <c r="I3323" s="15">
        <v>45221</v>
      </c>
      <c r="J3323" s="11">
        <v>45221</v>
      </c>
      <c r="K3323">
        <v>5</v>
      </c>
      <c r="L3323" t="s">
        <v>167</v>
      </c>
      <c r="M3323" t="s">
        <v>39</v>
      </c>
      <c r="N3323" t="s">
        <v>15</v>
      </c>
      <c r="O3323">
        <v>29355</v>
      </c>
      <c r="P3323" t="s">
        <v>21</v>
      </c>
      <c r="Q3323">
        <v>-14454</v>
      </c>
      <c r="R3323" s="16">
        <f>delivered_orders_table[[#This Row],[price]]*delivered_orders_table[[#This Row],[quantity]]</f>
        <v>29355</v>
      </c>
      <c r="V3323">
        <v>7570</v>
      </c>
    </row>
    <row r="3324" spans="1:22" x14ac:dyDescent="0.3">
      <c r="A3324">
        <v>64776386</v>
      </c>
      <c r="B3324">
        <v>876646</v>
      </c>
      <c r="C3324">
        <v>222390</v>
      </c>
      <c r="D3324">
        <v>12143</v>
      </c>
      <c r="E3324">
        <v>14603</v>
      </c>
      <c r="F3324">
        <v>2</v>
      </c>
      <c r="G3324">
        <v>0</v>
      </c>
      <c r="H3324">
        <v>0</v>
      </c>
      <c r="I3324" s="15">
        <v>45199</v>
      </c>
      <c r="J3324" s="11">
        <v>45199</v>
      </c>
      <c r="K3324">
        <v>7</v>
      </c>
      <c r="L3324" t="s">
        <v>510</v>
      </c>
      <c r="M3324" t="s">
        <v>39</v>
      </c>
      <c r="N3324" t="s">
        <v>16</v>
      </c>
      <c r="O3324">
        <v>24286</v>
      </c>
      <c r="P3324" t="s">
        <v>20</v>
      </c>
      <c r="Q3324">
        <v>-4920</v>
      </c>
      <c r="R3324" s="16">
        <f>delivered_orders_table[[#This Row],[price]]*delivered_orders_table[[#This Row],[quantity]]</f>
        <v>24286</v>
      </c>
      <c r="V3324">
        <v>17698</v>
      </c>
    </row>
    <row r="3325" spans="1:22" hidden="1" x14ac:dyDescent="0.3">
      <c r="A3325">
        <v>72579077</v>
      </c>
      <c r="B3325">
        <v>671858</v>
      </c>
      <c r="C3325">
        <v>591794</v>
      </c>
      <c r="D3325">
        <v>11686</v>
      </c>
      <c r="E3325">
        <v>5308</v>
      </c>
      <c r="F3325">
        <v>2</v>
      </c>
      <c r="G3325">
        <v>2337.1999999999998</v>
      </c>
      <c r="H3325">
        <v>10</v>
      </c>
      <c r="I3325" s="15">
        <v>45197</v>
      </c>
      <c r="J3325" s="11">
        <v>45197</v>
      </c>
      <c r="K3325">
        <v>5</v>
      </c>
      <c r="L3325" t="s">
        <v>178</v>
      </c>
      <c r="M3325" t="s">
        <v>39</v>
      </c>
      <c r="N3325" t="s">
        <v>15</v>
      </c>
      <c r="O3325">
        <v>21034.799999999999</v>
      </c>
      <c r="P3325" t="s">
        <v>21</v>
      </c>
      <c r="Q3325">
        <v>10418.799999999999</v>
      </c>
      <c r="R3325" s="16">
        <f>delivered_orders_table[[#This Row],[price]]*delivered_orders_table[[#This Row],[quantity]]</f>
        <v>23372</v>
      </c>
      <c r="V3325">
        <v>7784</v>
      </c>
    </row>
    <row r="3326" spans="1:22" hidden="1" x14ac:dyDescent="0.3">
      <c r="A3326">
        <v>30796389</v>
      </c>
      <c r="B3326">
        <v>671858</v>
      </c>
      <c r="C3326">
        <v>968804</v>
      </c>
      <c r="D3326">
        <v>8239</v>
      </c>
      <c r="E3326">
        <v>5308</v>
      </c>
      <c r="F3326">
        <v>1</v>
      </c>
      <c r="G3326">
        <v>1235.8499999999999</v>
      </c>
      <c r="H3326">
        <v>15</v>
      </c>
      <c r="I3326" s="15">
        <v>45214</v>
      </c>
      <c r="J3326" s="11">
        <v>45214</v>
      </c>
      <c r="K3326">
        <v>4</v>
      </c>
      <c r="L3326" t="s">
        <v>495</v>
      </c>
      <c r="M3326" t="s">
        <v>39</v>
      </c>
      <c r="N3326" t="s">
        <v>15</v>
      </c>
      <c r="O3326">
        <v>7003.15</v>
      </c>
      <c r="P3326" t="s">
        <v>21</v>
      </c>
      <c r="Q3326">
        <v>1695.15</v>
      </c>
      <c r="R3326" s="16">
        <f>delivered_orders_table[[#This Row],[price]]*delivered_orders_table[[#This Row],[quantity]]</f>
        <v>8239</v>
      </c>
      <c r="V3326">
        <v>3000</v>
      </c>
    </row>
    <row r="3327" spans="1:22" hidden="1" x14ac:dyDescent="0.3">
      <c r="A3327">
        <v>54915875</v>
      </c>
      <c r="B3327">
        <v>671858</v>
      </c>
      <c r="C3327">
        <v>748887</v>
      </c>
      <c r="D3327">
        <v>1565</v>
      </c>
      <c r="E3327">
        <v>5308</v>
      </c>
      <c r="F3327">
        <v>1</v>
      </c>
      <c r="G3327">
        <v>0</v>
      </c>
      <c r="H3327">
        <v>0</v>
      </c>
      <c r="I3327" s="15">
        <v>45203</v>
      </c>
      <c r="J3327" s="11">
        <v>45203</v>
      </c>
      <c r="K3327">
        <v>2</v>
      </c>
      <c r="L3327" t="s">
        <v>406</v>
      </c>
      <c r="M3327" t="s">
        <v>39</v>
      </c>
      <c r="N3327" t="s">
        <v>17</v>
      </c>
      <c r="O3327">
        <v>1565</v>
      </c>
      <c r="P3327" t="s">
        <v>22</v>
      </c>
      <c r="Q3327">
        <v>-3743</v>
      </c>
      <c r="R3327" s="16">
        <f>delivered_orders_table[[#This Row],[price]]*delivered_orders_table[[#This Row],[quantity]]</f>
        <v>1565</v>
      </c>
      <c r="V3327">
        <v>11903</v>
      </c>
    </row>
    <row r="3328" spans="1:22" hidden="1" x14ac:dyDescent="0.3">
      <c r="A3328">
        <v>52018286</v>
      </c>
      <c r="B3328">
        <v>671858</v>
      </c>
      <c r="C3328">
        <v>683100</v>
      </c>
      <c r="D3328">
        <v>18745</v>
      </c>
      <c r="E3328">
        <v>5308</v>
      </c>
      <c r="F3328">
        <v>1</v>
      </c>
      <c r="G3328">
        <v>0</v>
      </c>
      <c r="H3328">
        <v>0</v>
      </c>
      <c r="I3328" s="15">
        <v>45200</v>
      </c>
      <c r="J3328" s="11">
        <v>45200</v>
      </c>
      <c r="K3328">
        <v>2</v>
      </c>
      <c r="L3328" t="s">
        <v>178</v>
      </c>
      <c r="M3328" t="s">
        <v>39</v>
      </c>
      <c r="N3328" t="s">
        <v>17</v>
      </c>
      <c r="O3328">
        <v>18745</v>
      </c>
      <c r="P3328" t="s">
        <v>20</v>
      </c>
      <c r="Q3328">
        <v>13437</v>
      </c>
      <c r="R3328" s="16">
        <f>delivered_orders_table[[#This Row],[price]]*delivered_orders_table[[#This Row],[quantity]]</f>
        <v>18745</v>
      </c>
      <c r="V3328">
        <v>38698</v>
      </c>
    </row>
    <row r="3329" spans="1:22" hidden="1" x14ac:dyDescent="0.3">
      <c r="A3329">
        <v>22304198</v>
      </c>
      <c r="B3329">
        <v>671858</v>
      </c>
      <c r="C3329">
        <v>629711</v>
      </c>
      <c r="D3329">
        <v>12866</v>
      </c>
      <c r="E3329">
        <v>5308</v>
      </c>
      <c r="F3329">
        <v>2</v>
      </c>
      <c r="G3329">
        <v>2573.1999999999998</v>
      </c>
      <c r="H3329">
        <v>10</v>
      </c>
      <c r="I3329" s="15">
        <v>45212</v>
      </c>
      <c r="J3329" s="11">
        <v>45212</v>
      </c>
      <c r="K3329">
        <v>2</v>
      </c>
      <c r="L3329" t="s">
        <v>345</v>
      </c>
      <c r="M3329" t="s">
        <v>39</v>
      </c>
      <c r="N3329" t="s">
        <v>16</v>
      </c>
      <c r="O3329">
        <v>23158.799999999999</v>
      </c>
      <c r="P3329" t="s">
        <v>21</v>
      </c>
      <c r="Q3329">
        <v>12542.8</v>
      </c>
      <c r="R3329" s="16">
        <f>delivered_orders_table[[#This Row],[price]]*delivered_orders_table[[#This Row],[quantity]]</f>
        <v>25732</v>
      </c>
      <c r="V3329">
        <v>9620</v>
      </c>
    </row>
    <row r="3330" spans="1:22" hidden="1" x14ac:dyDescent="0.3">
      <c r="A3330">
        <v>54619335</v>
      </c>
      <c r="B3330">
        <v>671858</v>
      </c>
      <c r="C3330">
        <v>357538</v>
      </c>
      <c r="D3330">
        <v>2619</v>
      </c>
      <c r="E3330">
        <v>5308</v>
      </c>
      <c r="F3330">
        <v>1</v>
      </c>
      <c r="G3330">
        <v>0</v>
      </c>
      <c r="H3330">
        <v>0</v>
      </c>
      <c r="I3330" s="15">
        <v>45215</v>
      </c>
      <c r="J3330" s="11">
        <v>45215</v>
      </c>
      <c r="K3330">
        <v>2</v>
      </c>
      <c r="L3330" t="s">
        <v>523</v>
      </c>
      <c r="M3330" t="s">
        <v>39</v>
      </c>
      <c r="N3330" t="s">
        <v>16</v>
      </c>
      <c r="O3330">
        <v>2619</v>
      </c>
      <c r="P3330" t="s">
        <v>23</v>
      </c>
      <c r="Q3330">
        <v>-2689</v>
      </c>
      <c r="R3330" s="16">
        <f>delivered_orders_table[[#This Row],[price]]*delivered_orders_table[[#This Row],[quantity]]</f>
        <v>2619</v>
      </c>
      <c r="V3330">
        <v>31630</v>
      </c>
    </row>
    <row r="3331" spans="1:22" hidden="1" x14ac:dyDescent="0.3">
      <c r="A3331">
        <v>45507920</v>
      </c>
      <c r="B3331">
        <v>671858</v>
      </c>
      <c r="C3331">
        <v>972924</v>
      </c>
      <c r="D3331">
        <v>11047</v>
      </c>
      <c r="E3331">
        <v>5308</v>
      </c>
      <c r="F3331">
        <v>2</v>
      </c>
      <c r="G3331">
        <v>0</v>
      </c>
      <c r="H3331">
        <v>0</v>
      </c>
      <c r="I3331" s="15">
        <v>45212</v>
      </c>
      <c r="J3331" s="11">
        <v>45212</v>
      </c>
      <c r="K3331">
        <v>7</v>
      </c>
      <c r="L3331" t="s">
        <v>244</v>
      </c>
      <c r="M3331" t="s">
        <v>39</v>
      </c>
      <c r="N3331" t="s">
        <v>15</v>
      </c>
      <c r="O3331">
        <v>22094</v>
      </c>
      <c r="P3331" t="s">
        <v>20</v>
      </c>
      <c r="Q3331">
        <v>11478</v>
      </c>
      <c r="R3331" s="16">
        <f>delivered_orders_table[[#This Row],[price]]*delivered_orders_table[[#This Row],[quantity]]</f>
        <v>22094</v>
      </c>
      <c r="V3331">
        <v>14781</v>
      </c>
    </row>
    <row r="3332" spans="1:22" hidden="1" x14ac:dyDescent="0.3">
      <c r="A3332">
        <v>88393811</v>
      </c>
      <c r="B3332">
        <v>671858</v>
      </c>
      <c r="C3332">
        <v>872036</v>
      </c>
      <c r="D3332">
        <v>2830</v>
      </c>
      <c r="E3332">
        <v>5308</v>
      </c>
      <c r="F3332">
        <v>1</v>
      </c>
      <c r="G3332">
        <v>0</v>
      </c>
      <c r="H3332">
        <v>0</v>
      </c>
      <c r="I3332" s="15">
        <v>45222</v>
      </c>
      <c r="J3332" s="11">
        <v>45222</v>
      </c>
      <c r="K3332">
        <v>3</v>
      </c>
      <c r="L3332" t="s">
        <v>162</v>
      </c>
      <c r="M3332" t="s">
        <v>39</v>
      </c>
      <c r="N3332" t="s">
        <v>18</v>
      </c>
      <c r="O3332">
        <v>2830</v>
      </c>
      <c r="P3332" t="s">
        <v>23</v>
      </c>
      <c r="Q3332">
        <v>-2478</v>
      </c>
      <c r="R3332" s="16">
        <f>delivered_orders_table[[#This Row],[price]]*delivered_orders_table[[#This Row],[quantity]]</f>
        <v>2830</v>
      </c>
      <c r="V3332">
        <v>22454</v>
      </c>
    </row>
    <row r="3333" spans="1:22" hidden="1" x14ac:dyDescent="0.3">
      <c r="A3333">
        <v>39920292</v>
      </c>
      <c r="B3333">
        <v>671858</v>
      </c>
      <c r="C3333">
        <v>775191</v>
      </c>
      <c r="D3333">
        <v>7409</v>
      </c>
      <c r="E3333">
        <v>5308</v>
      </c>
      <c r="F3333">
        <v>3</v>
      </c>
      <c r="G3333">
        <v>3334.05</v>
      </c>
      <c r="H3333">
        <v>15</v>
      </c>
      <c r="I3333" s="15">
        <v>45211</v>
      </c>
      <c r="J3333" s="11">
        <v>45211</v>
      </c>
      <c r="K3333">
        <v>3</v>
      </c>
      <c r="L3333" t="s">
        <v>345</v>
      </c>
      <c r="M3333" t="s">
        <v>39</v>
      </c>
      <c r="N3333" t="s">
        <v>18</v>
      </c>
      <c r="O3333">
        <v>18892.95</v>
      </c>
      <c r="P3333" t="s">
        <v>23</v>
      </c>
      <c r="Q3333">
        <v>2968.95</v>
      </c>
      <c r="R3333" s="16">
        <f>delivered_orders_table[[#This Row],[price]]*delivered_orders_table[[#This Row],[quantity]]</f>
        <v>22227</v>
      </c>
      <c r="V3333">
        <v>32488</v>
      </c>
    </row>
    <row r="3334" spans="1:22" hidden="1" x14ac:dyDescent="0.3">
      <c r="A3334">
        <v>24508349</v>
      </c>
      <c r="B3334">
        <v>671858</v>
      </c>
      <c r="C3334">
        <v>952715</v>
      </c>
      <c r="D3334">
        <v>19185</v>
      </c>
      <c r="E3334">
        <v>5308</v>
      </c>
      <c r="F3334">
        <v>1</v>
      </c>
      <c r="G3334">
        <v>0</v>
      </c>
      <c r="H3334">
        <v>0</v>
      </c>
      <c r="I3334" s="15">
        <v>45204</v>
      </c>
      <c r="J3334" s="11">
        <v>45204</v>
      </c>
      <c r="K3334">
        <v>5</v>
      </c>
      <c r="L3334" t="s">
        <v>334</v>
      </c>
      <c r="M3334" t="s">
        <v>39</v>
      </c>
      <c r="N3334" t="s">
        <v>16</v>
      </c>
      <c r="O3334">
        <v>19185</v>
      </c>
      <c r="P3334" t="s">
        <v>22</v>
      </c>
      <c r="Q3334">
        <v>13877</v>
      </c>
      <c r="R3334" s="16">
        <f>delivered_orders_table[[#This Row],[price]]*delivered_orders_table[[#This Row],[quantity]]</f>
        <v>19185</v>
      </c>
      <c r="V3334">
        <v>2513</v>
      </c>
    </row>
    <row r="3335" spans="1:22" hidden="1" x14ac:dyDescent="0.3">
      <c r="A3335">
        <v>87619624</v>
      </c>
      <c r="B3335">
        <v>191161</v>
      </c>
      <c r="C3335">
        <v>844610</v>
      </c>
      <c r="D3335">
        <v>1365</v>
      </c>
      <c r="E3335">
        <v>2243</v>
      </c>
      <c r="F3335">
        <v>1</v>
      </c>
      <c r="G3335">
        <v>0</v>
      </c>
      <c r="H3335">
        <v>0</v>
      </c>
      <c r="I3335" s="15">
        <v>45194</v>
      </c>
      <c r="J3335" s="11">
        <v>45194</v>
      </c>
      <c r="K3335">
        <v>7</v>
      </c>
      <c r="L3335" t="s">
        <v>541</v>
      </c>
      <c r="M3335" t="s">
        <v>39</v>
      </c>
      <c r="N3335" t="s">
        <v>15</v>
      </c>
      <c r="O3335">
        <v>1365</v>
      </c>
      <c r="P3335" t="s">
        <v>21</v>
      </c>
      <c r="Q3335">
        <v>-878</v>
      </c>
      <c r="R3335" s="16">
        <f>delivered_orders_table[[#This Row],[price]]*delivered_orders_table[[#This Row],[quantity]]</f>
        <v>1365</v>
      </c>
      <c r="V3335">
        <v>1324</v>
      </c>
    </row>
    <row r="3336" spans="1:22" hidden="1" x14ac:dyDescent="0.3">
      <c r="A3336">
        <v>85374852</v>
      </c>
      <c r="B3336">
        <v>191161</v>
      </c>
      <c r="C3336">
        <v>900722</v>
      </c>
      <c r="D3336">
        <v>19265</v>
      </c>
      <c r="E3336">
        <v>2243</v>
      </c>
      <c r="F3336">
        <v>4</v>
      </c>
      <c r="G3336">
        <v>0</v>
      </c>
      <c r="H3336">
        <v>0</v>
      </c>
      <c r="I3336" s="15">
        <v>45201</v>
      </c>
      <c r="J3336" s="11">
        <v>45201</v>
      </c>
      <c r="K3336">
        <v>6</v>
      </c>
      <c r="L3336" t="s">
        <v>55</v>
      </c>
      <c r="M3336" t="s">
        <v>39</v>
      </c>
      <c r="N3336" t="s">
        <v>15</v>
      </c>
      <c r="O3336">
        <v>77060</v>
      </c>
      <c r="P3336" t="s">
        <v>23</v>
      </c>
      <c r="Q3336">
        <v>68088</v>
      </c>
      <c r="R3336" s="16">
        <f>delivered_orders_table[[#This Row],[price]]*delivered_orders_table[[#This Row],[quantity]]</f>
        <v>77060</v>
      </c>
      <c r="V3336">
        <v>6110</v>
      </c>
    </row>
    <row r="3337" spans="1:22" hidden="1" x14ac:dyDescent="0.3">
      <c r="A3337">
        <v>20399639</v>
      </c>
      <c r="B3337">
        <v>191161</v>
      </c>
      <c r="C3337">
        <v>893889</v>
      </c>
      <c r="D3337">
        <v>18313</v>
      </c>
      <c r="E3337">
        <v>2243</v>
      </c>
      <c r="F3337">
        <v>1</v>
      </c>
      <c r="G3337">
        <v>0</v>
      </c>
      <c r="H3337">
        <v>0</v>
      </c>
      <c r="I3337" s="15">
        <v>45205</v>
      </c>
      <c r="J3337" s="11">
        <v>45205</v>
      </c>
      <c r="K3337">
        <v>6</v>
      </c>
      <c r="L3337" t="s">
        <v>344</v>
      </c>
      <c r="M3337" t="s">
        <v>39</v>
      </c>
      <c r="N3337" t="s">
        <v>17</v>
      </c>
      <c r="O3337">
        <v>18313</v>
      </c>
      <c r="P3337" t="s">
        <v>21</v>
      </c>
      <c r="Q3337">
        <v>16070</v>
      </c>
      <c r="R3337" s="16">
        <f>delivered_orders_table[[#This Row],[price]]*delivered_orders_table[[#This Row],[quantity]]</f>
        <v>18313</v>
      </c>
      <c r="V3337">
        <v>17730</v>
      </c>
    </row>
    <row r="3338" spans="1:22" hidden="1" x14ac:dyDescent="0.3">
      <c r="A3338">
        <v>76489301</v>
      </c>
      <c r="B3338">
        <v>719176</v>
      </c>
      <c r="C3338">
        <v>681137</v>
      </c>
      <c r="D3338">
        <v>4723</v>
      </c>
      <c r="E3338">
        <v>819</v>
      </c>
      <c r="F3338">
        <v>1</v>
      </c>
      <c r="G3338">
        <v>0</v>
      </c>
      <c r="H3338">
        <v>0</v>
      </c>
      <c r="I3338" s="15">
        <v>45202</v>
      </c>
      <c r="J3338" s="11">
        <v>45202</v>
      </c>
      <c r="K3338">
        <v>7</v>
      </c>
      <c r="L3338" t="s">
        <v>334</v>
      </c>
      <c r="M3338" t="s">
        <v>39</v>
      </c>
      <c r="N3338" t="s">
        <v>15</v>
      </c>
      <c r="O3338">
        <v>4723</v>
      </c>
      <c r="P3338" t="s">
        <v>20</v>
      </c>
      <c r="Q3338">
        <v>3904</v>
      </c>
      <c r="R3338" s="16">
        <f>delivered_orders_table[[#This Row],[price]]*delivered_orders_table[[#This Row],[quantity]]</f>
        <v>4723</v>
      </c>
      <c r="V3338">
        <v>13738</v>
      </c>
    </row>
    <row r="3339" spans="1:22" hidden="1" x14ac:dyDescent="0.3">
      <c r="A3339">
        <v>13783268</v>
      </c>
      <c r="B3339">
        <v>719176</v>
      </c>
      <c r="C3339">
        <v>977407</v>
      </c>
      <c r="D3339">
        <v>15580</v>
      </c>
      <c r="E3339">
        <v>819</v>
      </c>
      <c r="F3339">
        <v>2</v>
      </c>
      <c r="G3339">
        <v>4674</v>
      </c>
      <c r="H3339">
        <v>15</v>
      </c>
      <c r="I3339" s="15">
        <v>45225</v>
      </c>
      <c r="J3339" s="11">
        <v>45225</v>
      </c>
      <c r="K3339">
        <v>1</v>
      </c>
      <c r="L3339" t="s">
        <v>167</v>
      </c>
      <c r="M3339" t="s">
        <v>39</v>
      </c>
      <c r="N3339" t="s">
        <v>16</v>
      </c>
      <c r="O3339">
        <v>26486</v>
      </c>
      <c r="P3339" t="s">
        <v>20</v>
      </c>
      <c r="Q3339">
        <v>24848</v>
      </c>
      <c r="R3339" s="16">
        <f>delivered_orders_table[[#This Row],[price]]*delivered_orders_table[[#This Row],[quantity]]</f>
        <v>31160</v>
      </c>
      <c r="V3339">
        <v>2064</v>
      </c>
    </row>
    <row r="3340" spans="1:22" hidden="1" x14ac:dyDescent="0.3">
      <c r="A3340">
        <v>11994519</v>
      </c>
      <c r="B3340">
        <v>719176</v>
      </c>
      <c r="C3340">
        <v>431444</v>
      </c>
      <c r="D3340">
        <v>6061</v>
      </c>
      <c r="E3340">
        <v>819</v>
      </c>
      <c r="F3340">
        <v>1</v>
      </c>
      <c r="G3340">
        <v>0</v>
      </c>
      <c r="H3340">
        <v>0</v>
      </c>
      <c r="I3340" s="15">
        <v>45211</v>
      </c>
      <c r="J3340" s="11">
        <v>45211</v>
      </c>
      <c r="K3340">
        <v>5</v>
      </c>
      <c r="L3340" t="s">
        <v>374</v>
      </c>
      <c r="M3340" t="s">
        <v>39</v>
      </c>
      <c r="N3340" t="s">
        <v>17</v>
      </c>
      <c r="O3340">
        <v>6061</v>
      </c>
      <c r="P3340" t="s">
        <v>21</v>
      </c>
      <c r="Q3340">
        <v>5242</v>
      </c>
      <c r="R3340" s="16">
        <f>delivered_orders_table[[#This Row],[price]]*delivered_orders_table[[#This Row],[quantity]]</f>
        <v>6061</v>
      </c>
      <c r="V3340">
        <v>7763</v>
      </c>
    </row>
    <row r="3341" spans="1:22" hidden="1" x14ac:dyDescent="0.3">
      <c r="A3341">
        <v>22510327</v>
      </c>
      <c r="B3341">
        <v>719176</v>
      </c>
      <c r="C3341">
        <v>655401</v>
      </c>
      <c r="D3341">
        <v>19356</v>
      </c>
      <c r="E3341">
        <v>819</v>
      </c>
      <c r="F3341">
        <v>2</v>
      </c>
      <c r="G3341">
        <v>0</v>
      </c>
      <c r="H3341">
        <v>0</v>
      </c>
      <c r="I3341" s="15">
        <v>45205</v>
      </c>
      <c r="J3341" s="11">
        <v>45205</v>
      </c>
      <c r="K3341">
        <v>1</v>
      </c>
      <c r="L3341" t="s">
        <v>510</v>
      </c>
      <c r="M3341" t="s">
        <v>39</v>
      </c>
      <c r="N3341" t="s">
        <v>17</v>
      </c>
      <c r="O3341">
        <v>38712</v>
      </c>
      <c r="P3341" t="s">
        <v>20</v>
      </c>
      <c r="Q3341">
        <v>37074</v>
      </c>
      <c r="R3341" s="16">
        <f>delivered_orders_table[[#This Row],[price]]*delivered_orders_table[[#This Row],[quantity]]</f>
        <v>38712</v>
      </c>
      <c r="V3341">
        <v>12698</v>
      </c>
    </row>
    <row r="3342" spans="1:22" hidden="1" x14ac:dyDescent="0.3">
      <c r="A3342">
        <v>15425057</v>
      </c>
      <c r="B3342">
        <v>872246</v>
      </c>
      <c r="C3342">
        <v>746699</v>
      </c>
      <c r="D3342">
        <v>16674</v>
      </c>
      <c r="E3342">
        <v>8679</v>
      </c>
      <c r="F3342">
        <v>3</v>
      </c>
      <c r="G3342">
        <v>0</v>
      </c>
      <c r="H3342">
        <v>0</v>
      </c>
      <c r="I3342" s="15">
        <v>45218</v>
      </c>
      <c r="J3342" s="11">
        <v>45218</v>
      </c>
      <c r="K3342">
        <v>6</v>
      </c>
      <c r="L3342" t="s">
        <v>322</v>
      </c>
      <c r="M3342" t="s">
        <v>39</v>
      </c>
      <c r="N3342" t="s">
        <v>16</v>
      </c>
      <c r="O3342">
        <v>50022</v>
      </c>
      <c r="P3342" t="s">
        <v>22</v>
      </c>
      <c r="Q3342">
        <v>23985</v>
      </c>
      <c r="R3342" s="16">
        <f>delivered_orders_table[[#This Row],[price]]*delivered_orders_table[[#This Row],[quantity]]</f>
        <v>50022</v>
      </c>
      <c r="V3342">
        <v>18100</v>
      </c>
    </row>
    <row r="3343" spans="1:22" hidden="1" x14ac:dyDescent="0.3">
      <c r="A3343">
        <v>24607269</v>
      </c>
      <c r="B3343">
        <v>872246</v>
      </c>
      <c r="C3343">
        <v>377715</v>
      </c>
      <c r="D3343">
        <v>19083</v>
      </c>
      <c r="E3343">
        <v>8679</v>
      </c>
      <c r="F3343">
        <v>2</v>
      </c>
      <c r="G3343">
        <v>0</v>
      </c>
      <c r="H3343">
        <v>0</v>
      </c>
      <c r="I3343" s="15">
        <v>45211</v>
      </c>
      <c r="J3343" s="11">
        <v>45211</v>
      </c>
      <c r="K3343">
        <v>1</v>
      </c>
      <c r="L3343" t="s">
        <v>168</v>
      </c>
      <c r="M3343" t="s">
        <v>39</v>
      </c>
      <c r="N3343" t="s">
        <v>15</v>
      </c>
      <c r="O3343">
        <v>38166</v>
      </c>
      <c r="P3343" t="s">
        <v>23</v>
      </c>
      <c r="Q3343">
        <v>20808</v>
      </c>
      <c r="R3343" s="16">
        <f>delivered_orders_table[[#This Row],[price]]*delivered_orders_table[[#This Row],[quantity]]</f>
        <v>38166</v>
      </c>
      <c r="V3343">
        <v>19271</v>
      </c>
    </row>
    <row r="3344" spans="1:22" hidden="1" x14ac:dyDescent="0.3">
      <c r="A3344">
        <v>41478466</v>
      </c>
      <c r="B3344">
        <v>872246</v>
      </c>
      <c r="C3344">
        <v>883932</v>
      </c>
      <c r="D3344">
        <v>11737</v>
      </c>
      <c r="E3344">
        <v>8679</v>
      </c>
      <c r="F3344">
        <v>1</v>
      </c>
      <c r="G3344">
        <v>586.85</v>
      </c>
      <c r="H3344">
        <v>5</v>
      </c>
      <c r="I3344" s="15">
        <v>45223</v>
      </c>
      <c r="J3344" s="11">
        <v>45223</v>
      </c>
      <c r="K3344">
        <v>6</v>
      </c>
      <c r="L3344" t="s">
        <v>58</v>
      </c>
      <c r="M3344" t="s">
        <v>39</v>
      </c>
      <c r="N3344" t="s">
        <v>18</v>
      </c>
      <c r="O3344">
        <v>11150.15</v>
      </c>
      <c r="P3344" t="s">
        <v>21</v>
      </c>
      <c r="Q3344">
        <v>2471.15</v>
      </c>
      <c r="R3344" s="16">
        <f>delivered_orders_table[[#This Row],[price]]*delivered_orders_table[[#This Row],[quantity]]</f>
        <v>11737</v>
      </c>
      <c r="V3344">
        <v>2472</v>
      </c>
    </row>
    <row r="3345" spans="1:22" hidden="1" x14ac:dyDescent="0.3">
      <c r="A3345">
        <v>18787479</v>
      </c>
      <c r="B3345">
        <v>872246</v>
      </c>
      <c r="C3345">
        <v>872550</v>
      </c>
      <c r="D3345">
        <v>11702</v>
      </c>
      <c r="E3345">
        <v>8679</v>
      </c>
      <c r="F3345">
        <v>1</v>
      </c>
      <c r="G3345">
        <v>0</v>
      </c>
      <c r="H3345">
        <v>0</v>
      </c>
      <c r="I3345" s="15">
        <v>45193</v>
      </c>
      <c r="J3345" s="11">
        <v>45193</v>
      </c>
      <c r="K3345">
        <v>7</v>
      </c>
      <c r="L3345" t="s">
        <v>420</v>
      </c>
      <c r="M3345" t="s">
        <v>39</v>
      </c>
      <c r="N3345" t="s">
        <v>15</v>
      </c>
      <c r="O3345">
        <v>11702</v>
      </c>
      <c r="P3345" t="s">
        <v>20</v>
      </c>
      <c r="Q3345">
        <v>3023</v>
      </c>
      <c r="R3345" s="16">
        <f>delivered_orders_table[[#This Row],[price]]*delivered_orders_table[[#This Row],[quantity]]</f>
        <v>11702</v>
      </c>
      <c r="V3345">
        <v>15266</v>
      </c>
    </row>
    <row r="3346" spans="1:22" hidden="1" x14ac:dyDescent="0.3">
      <c r="A3346">
        <v>86863404</v>
      </c>
      <c r="B3346">
        <v>872246</v>
      </c>
      <c r="C3346">
        <v>404206</v>
      </c>
      <c r="D3346">
        <v>16285</v>
      </c>
      <c r="E3346">
        <v>8679</v>
      </c>
      <c r="F3346">
        <v>2</v>
      </c>
      <c r="G3346">
        <v>0</v>
      </c>
      <c r="H3346">
        <v>0</v>
      </c>
      <c r="I3346" s="15">
        <v>45201</v>
      </c>
      <c r="J3346" s="11">
        <v>45201</v>
      </c>
      <c r="K3346">
        <v>1</v>
      </c>
      <c r="L3346" t="s">
        <v>178</v>
      </c>
      <c r="M3346" t="s">
        <v>39</v>
      </c>
      <c r="N3346" t="s">
        <v>15</v>
      </c>
      <c r="O3346">
        <v>32570</v>
      </c>
      <c r="P3346" t="s">
        <v>23</v>
      </c>
      <c r="Q3346">
        <v>15212</v>
      </c>
      <c r="R3346" s="16">
        <f>delivered_orders_table[[#This Row],[price]]*delivered_orders_table[[#This Row],[quantity]]</f>
        <v>32570</v>
      </c>
      <c r="V3346">
        <v>16774</v>
      </c>
    </row>
    <row r="3347" spans="1:22" hidden="1" x14ac:dyDescent="0.3">
      <c r="A3347">
        <v>30017834</v>
      </c>
      <c r="B3347">
        <v>872246</v>
      </c>
      <c r="C3347">
        <v>707259</v>
      </c>
      <c r="D3347">
        <v>19053</v>
      </c>
      <c r="E3347">
        <v>8679</v>
      </c>
      <c r="F3347">
        <v>1</v>
      </c>
      <c r="G3347">
        <v>0</v>
      </c>
      <c r="H3347">
        <v>0</v>
      </c>
      <c r="I3347" s="15">
        <v>45218</v>
      </c>
      <c r="J3347" s="11">
        <v>45218</v>
      </c>
      <c r="K3347">
        <v>4</v>
      </c>
      <c r="L3347" t="s">
        <v>57</v>
      </c>
      <c r="M3347" t="s">
        <v>39</v>
      </c>
      <c r="N3347" t="s">
        <v>18</v>
      </c>
      <c r="O3347">
        <v>19053</v>
      </c>
      <c r="P3347" t="s">
        <v>23</v>
      </c>
      <c r="Q3347">
        <v>10374</v>
      </c>
      <c r="R3347" s="16">
        <f>delivered_orders_table[[#This Row],[price]]*delivered_orders_table[[#This Row],[quantity]]</f>
        <v>19053</v>
      </c>
      <c r="V3347">
        <v>3031</v>
      </c>
    </row>
    <row r="3348" spans="1:22" hidden="1" x14ac:dyDescent="0.3">
      <c r="A3348">
        <v>59886371</v>
      </c>
      <c r="B3348">
        <v>872246</v>
      </c>
      <c r="C3348">
        <v>596905</v>
      </c>
      <c r="D3348">
        <v>14035</v>
      </c>
      <c r="E3348">
        <v>8679</v>
      </c>
      <c r="F3348">
        <v>3</v>
      </c>
      <c r="G3348">
        <v>0</v>
      </c>
      <c r="H3348">
        <v>0</v>
      </c>
      <c r="I3348" s="15">
        <v>45216</v>
      </c>
      <c r="J3348" s="11">
        <v>45216</v>
      </c>
      <c r="K3348">
        <v>3</v>
      </c>
      <c r="L3348" t="s">
        <v>244</v>
      </c>
      <c r="M3348" t="s">
        <v>39</v>
      </c>
      <c r="N3348" t="s">
        <v>15</v>
      </c>
      <c r="O3348">
        <v>42105</v>
      </c>
      <c r="P3348" t="s">
        <v>21</v>
      </c>
      <c r="Q3348">
        <v>16068</v>
      </c>
      <c r="R3348" s="16">
        <f>delivered_orders_table[[#This Row],[price]]*delivered_orders_table[[#This Row],[quantity]]</f>
        <v>42105</v>
      </c>
      <c r="V3348">
        <v>1419</v>
      </c>
    </row>
    <row r="3349" spans="1:22" hidden="1" x14ac:dyDescent="0.3">
      <c r="A3349">
        <v>74154596</v>
      </c>
      <c r="B3349">
        <v>872246</v>
      </c>
      <c r="C3349">
        <v>470343</v>
      </c>
      <c r="D3349">
        <v>11973</v>
      </c>
      <c r="E3349">
        <v>8679</v>
      </c>
      <c r="F3349">
        <v>2</v>
      </c>
      <c r="G3349">
        <v>3591.9</v>
      </c>
      <c r="H3349">
        <v>15</v>
      </c>
      <c r="I3349" s="15">
        <v>45201</v>
      </c>
      <c r="J3349" s="11">
        <v>45201</v>
      </c>
      <c r="K3349">
        <v>7</v>
      </c>
      <c r="L3349" t="s">
        <v>429</v>
      </c>
      <c r="M3349" t="s">
        <v>39</v>
      </c>
      <c r="N3349" t="s">
        <v>15</v>
      </c>
      <c r="O3349">
        <v>20354.099999999999</v>
      </c>
      <c r="P3349" t="s">
        <v>21</v>
      </c>
      <c r="Q3349">
        <v>2996.1</v>
      </c>
      <c r="R3349" s="16">
        <f>delivered_orders_table[[#This Row],[price]]*delivered_orders_table[[#This Row],[quantity]]</f>
        <v>23946</v>
      </c>
      <c r="V3349">
        <v>39450</v>
      </c>
    </row>
    <row r="3350" spans="1:22" hidden="1" x14ac:dyDescent="0.3">
      <c r="A3350">
        <v>39396392</v>
      </c>
      <c r="B3350">
        <v>872246</v>
      </c>
      <c r="C3350">
        <v>710511</v>
      </c>
      <c r="D3350">
        <v>6621</v>
      </c>
      <c r="E3350">
        <v>8679</v>
      </c>
      <c r="F3350">
        <v>2</v>
      </c>
      <c r="G3350">
        <v>662.1</v>
      </c>
      <c r="H3350">
        <v>5</v>
      </c>
      <c r="I3350" s="15">
        <v>45207</v>
      </c>
      <c r="J3350" s="11">
        <v>45207</v>
      </c>
      <c r="K3350">
        <v>4</v>
      </c>
      <c r="L3350" t="s">
        <v>344</v>
      </c>
      <c r="M3350" t="s">
        <v>39</v>
      </c>
      <c r="N3350" t="s">
        <v>17</v>
      </c>
      <c r="O3350">
        <v>12579.9</v>
      </c>
      <c r="P3350" t="s">
        <v>22</v>
      </c>
      <c r="Q3350">
        <v>-4778.1000000000004</v>
      </c>
      <c r="R3350" s="16">
        <f>delivered_orders_table[[#This Row],[price]]*delivered_orders_table[[#This Row],[quantity]]</f>
        <v>13242</v>
      </c>
      <c r="V3350">
        <v>15471</v>
      </c>
    </row>
    <row r="3351" spans="1:22" hidden="1" x14ac:dyDescent="0.3">
      <c r="A3351">
        <v>52279780</v>
      </c>
      <c r="B3351">
        <v>872246</v>
      </c>
      <c r="C3351">
        <v>790500</v>
      </c>
      <c r="D3351">
        <v>554</v>
      </c>
      <c r="E3351">
        <v>8679</v>
      </c>
      <c r="F3351">
        <v>2</v>
      </c>
      <c r="G3351">
        <v>0</v>
      </c>
      <c r="H3351">
        <v>0</v>
      </c>
      <c r="I3351" s="15">
        <v>45197</v>
      </c>
      <c r="J3351" s="11">
        <v>45197</v>
      </c>
      <c r="K3351">
        <v>5</v>
      </c>
      <c r="L3351" t="s">
        <v>178</v>
      </c>
      <c r="M3351" t="s">
        <v>39</v>
      </c>
      <c r="N3351" t="s">
        <v>15</v>
      </c>
      <c r="O3351">
        <v>1108</v>
      </c>
      <c r="P3351" t="s">
        <v>21</v>
      </c>
      <c r="Q3351">
        <v>-16250</v>
      </c>
      <c r="R3351" s="16">
        <f>delivered_orders_table[[#This Row],[price]]*delivered_orders_table[[#This Row],[quantity]]</f>
        <v>1108</v>
      </c>
      <c r="V3351">
        <v>27904</v>
      </c>
    </row>
    <row r="3352" spans="1:22" hidden="1" x14ac:dyDescent="0.3">
      <c r="A3352">
        <v>51004756</v>
      </c>
      <c r="B3352">
        <v>872246</v>
      </c>
      <c r="C3352">
        <v>596583</v>
      </c>
      <c r="D3352">
        <v>8676</v>
      </c>
      <c r="E3352">
        <v>8679</v>
      </c>
      <c r="F3352">
        <v>3</v>
      </c>
      <c r="G3352">
        <v>3904.2</v>
      </c>
      <c r="H3352">
        <v>15</v>
      </c>
      <c r="I3352" s="15">
        <v>45203</v>
      </c>
      <c r="J3352" s="11">
        <v>45203</v>
      </c>
      <c r="K3352">
        <v>7</v>
      </c>
      <c r="L3352" t="s">
        <v>56</v>
      </c>
      <c r="M3352" t="s">
        <v>39</v>
      </c>
      <c r="N3352" t="s">
        <v>16</v>
      </c>
      <c r="O3352">
        <v>22123.8</v>
      </c>
      <c r="P3352" t="s">
        <v>23</v>
      </c>
      <c r="Q3352">
        <v>-3913.2</v>
      </c>
      <c r="R3352" s="16">
        <f>delivered_orders_table[[#This Row],[price]]*delivered_orders_table[[#This Row],[quantity]]</f>
        <v>26028</v>
      </c>
      <c r="V3352">
        <v>2974</v>
      </c>
    </row>
    <row r="3353" spans="1:22" hidden="1" x14ac:dyDescent="0.3">
      <c r="A3353">
        <v>75043108</v>
      </c>
      <c r="B3353">
        <v>872246</v>
      </c>
      <c r="C3353">
        <v>634098</v>
      </c>
      <c r="D3353">
        <v>13749</v>
      </c>
      <c r="E3353">
        <v>8679</v>
      </c>
      <c r="F3353">
        <v>1</v>
      </c>
      <c r="G3353">
        <v>687.45</v>
      </c>
      <c r="H3353">
        <v>5</v>
      </c>
      <c r="I3353" s="15">
        <v>45222</v>
      </c>
      <c r="J3353" s="11">
        <v>45222</v>
      </c>
      <c r="K3353">
        <v>6</v>
      </c>
      <c r="L3353" t="s">
        <v>403</v>
      </c>
      <c r="M3353" t="s">
        <v>39</v>
      </c>
      <c r="N3353" t="s">
        <v>16</v>
      </c>
      <c r="O3353">
        <v>13061.55</v>
      </c>
      <c r="P3353" t="s">
        <v>20</v>
      </c>
      <c r="Q3353">
        <v>4382.55</v>
      </c>
      <c r="R3353" s="16">
        <f>delivered_orders_table[[#This Row],[price]]*delivered_orders_table[[#This Row],[quantity]]</f>
        <v>13749</v>
      </c>
      <c r="V3353">
        <v>6055</v>
      </c>
    </row>
    <row r="3354" spans="1:22" hidden="1" x14ac:dyDescent="0.3">
      <c r="A3354">
        <v>77399750</v>
      </c>
      <c r="B3354">
        <v>809570</v>
      </c>
      <c r="C3354">
        <v>251690</v>
      </c>
      <c r="D3354">
        <v>19206</v>
      </c>
      <c r="E3354">
        <v>10780</v>
      </c>
      <c r="F3354">
        <v>1</v>
      </c>
      <c r="G3354">
        <v>0</v>
      </c>
      <c r="H3354">
        <v>0</v>
      </c>
      <c r="I3354" s="15">
        <v>45198</v>
      </c>
      <c r="J3354" s="11">
        <v>45198</v>
      </c>
      <c r="K3354">
        <v>2</v>
      </c>
      <c r="L3354" t="s">
        <v>420</v>
      </c>
      <c r="M3354" t="s">
        <v>39</v>
      </c>
      <c r="N3354" t="s">
        <v>15</v>
      </c>
      <c r="O3354">
        <v>19206</v>
      </c>
      <c r="P3354" t="s">
        <v>22</v>
      </c>
      <c r="Q3354">
        <v>8426</v>
      </c>
      <c r="R3354" s="16">
        <f>delivered_orders_table[[#This Row],[price]]*delivered_orders_table[[#This Row],[quantity]]</f>
        <v>19206</v>
      </c>
      <c r="V3354">
        <v>32076</v>
      </c>
    </row>
    <row r="3355" spans="1:22" hidden="1" x14ac:dyDescent="0.3">
      <c r="A3355">
        <v>66268745</v>
      </c>
      <c r="B3355">
        <v>809570</v>
      </c>
      <c r="C3355">
        <v>387316</v>
      </c>
      <c r="D3355">
        <v>3881</v>
      </c>
      <c r="E3355">
        <v>10780</v>
      </c>
      <c r="F3355">
        <v>1</v>
      </c>
      <c r="G3355">
        <v>0</v>
      </c>
      <c r="H3355">
        <v>0</v>
      </c>
      <c r="I3355" s="15">
        <v>45215</v>
      </c>
      <c r="J3355" s="11">
        <v>45215</v>
      </c>
      <c r="K3355">
        <v>6</v>
      </c>
      <c r="L3355" t="s">
        <v>166</v>
      </c>
      <c r="M3355" t="s">
        <v>39</v>
      </c>
      <c r="N3355" t="s">
        <v>15</v>
      </c>
      <c r="O3355">
        <v>3881</v>
      </c>
      <c r="P3355" t="s">
        <v>21</v>
      </c>
      <c r="Q3355">
        <v>-6899</v>
      </c>
      <c r="R3355" s="16">
        <f>delivered_orders_table[[#This Row],[price]]*delivered_orders_table[[#This Row],[quantity]]</f>
        <v>3881</v>
      </c>
      <c r="V3355">
        <v>25794</v>
      </c>
    </row>
    <row r="3356" spans="1:22" hidden="1" x14ac:dyDescent="0.3">
      <c r="A3356">
        <v>42123815</v>
      </c>
      <c r="B3356">
        <v>809570</v>
      </c>
      <c r="C3356">
        <v>310639</v>
      </c>
      <c r="D3356">
        <v>4335</v>
      </c>
      <c r="E3356">
        <v>10780</v>
      </c>
      <c r="F3356">
        <v>2</v>
      </c>
      <c r="G3356">
        <v>433.5</v>
      </c>
      <c r="H3356">
        <v>5</v>
      </c>
      <c r="I3356" s="15">
        <v>45215</v>
      </c>
      <c r="J3356" s="11">
        <v>45215</v>
      </c>
      <c r="K3356">
        <v>7</v>
      </c>
      <c r="L3356" t="s">
        <v>57</v>
      </c>
      <c r="M3356" t="s">
        <v>39</v>
      </c>
      <c r="N3356" t="s">
        <v>15</v>
      </c>
      <c r="O3356">
        <v>8236.5</v>
      </c>
      <c r="P3356" t="s">
        <v>22</v>
      </c>
      <c r="Q3356">
        <v>-13323.5</v>
      </c>
      <c r="R3356" s="16">
        <f>delivered_orders_table[[#This Row],[price]]*delivered_orders_table[[#This Row],[quantity]]</f>
        <v>8670</v>
      </c>
      <c r="V3356">
        <v>11756</v>
      </c>
    </row>
    <row r="3357" spans="1:22" hidden="1" x14ac:dyDescent="0.3">
      <c r="A3357">
        <v>83774735</v>
      </c>
      <c r="B3357">
        <v>877572</v>
      </c>
      <c r="C3357">
        <v>850324</v>
      </c>
      <c r="D3357">
        <v>17686</v>
      </c>
      <c r="E3357">
        <v>5303</v>
      </c>
      <c r="F3357">
        <v>1</v>
      </c>
      <c r="G3357">
        <v>0</v>
      </c>
      <c r="H3357">
        <v>0</v>
      </c>
      <c r="I3357" s="15">
        <v>45200</v>
      </c>
      <c r="J3357" s="11">
        <v>45200</v>
      </c>
      <c r="K3357">
        <v>2</v>
      </c>
      <c r="L3357" t="s">
        <v>178</v>
      </c>
      <c r="M3357" t="s">
        <v>39</v>
      </c>
      <c r="N3357" t="s">
        <v>16</v>
      </c>
      <c r="O3357">
        <v>17686</v>
      </c>
      <c r="P3357" t="s">
        <v>20</v>
      </c>
      <c r="Q3357">
        <v>12383</v>
      </c>
      <c r="R3357" s="16">
        <f>delivered_orders_table[[#This Row],[price]]*delivered_orders_table[[#This Row],[quantity]]</f>
        <v>17686</v>
      </c>
      <c r="V3357">
        <v>40368</v>
      </c>
    </row>
    <row r="3358" spans="1:22" hidden="1" x14ac:dyDescent="0.3">
      <c r="A3358">
        <v>25802066</v>
      </c>
      <c r="B3358">
        <v>877572</v>
      </c>
      <c r="C3358">
        <v>470196</v>
      </c>
      <c r="D3358">
        <v>15848</v>
      </c>
      <c r="E3358">
        <v>5303</v>
      </c>
      <c r="F3358">
        <v>3</v>
      </c>
      <c r="G3358">
        <v>4754.3999999999996</v>
      </c>
      <c r="H3358">
        <v>10</v>
      </c>
      <c r="I3358" s="15">
        <v>45203</v>
      </c>
      <c r="J3358" s="11">
        <v>45203</v>
      </c>
      <c r="K3358">
        <v>3</v>
      </c>
      <c r="L3358" t="s">
        <v>510</v>
      </c>
      <c r="M3358" t="s">
        <v>39</v>
      </c>
      <c r="N3358" t="s">
        <v>16</v>
      </c>
      <c r="O3358">
        <v>42789.599999999999</v>
      </c>
      <c r="P3358" t="s">
        <v>21</v>
      </c>
      <c r="Q3358">
        <v>26880.6</v>
      </c>
      <c r="R3358" s="16">
        <f>delivered_orders_table[[#This Row],[price]]*delivered_orders_table[[#This Row],[quantity]]</f>
        <v>47544</v>
      </c>
      <c r="V3358">
        <v>5157</v>
      </c>
    </row>
    <row r="3359" spans="1:22" hidden="1" x14ac:dyDescent="0.3">
      <c r="A3359">
        <v>59988144</v>
      </c>
      <c r="B3359">
        <v>877572</v>
      </c>
      <c r="C3359">
        <v>219629</v>
      </c>
      <c r="D3359">
        <v>3912</v>
      </c>
      <c r="E3359">
        <v>5303</v>
      </c>
      <c r="F3359">
        <v>2</v>
      </c>
      <c r="G3359">
        <v>391.2</v>
      </c>
      <c r="H3359">
        <v>5</v>
      </c>
      <c r="I3359" s="15">
        <v>45220</v>
      </c>
      <c r="J3359" s="11">
        <v>45220</v>
      </c>
      <c r="K3359">
        <v>7</v>
      </c>
      <c r="L3359" t="s">
        <v>402</v>
      </c>
      <c r="M3359" t="s">
        <v>39</v>
      </c>
      <c r="N3359" t="s">
        <v>16</v>
      </c>
      <c r="O3359">
        <v>7432.8</v>
      </c>
      <c r="P3359" t="s">
        <v>22</v>
      </c>
      <c r="Q3359">
        <v>-3173.2</v>
      </c>
      <c r="R3359" s="16">
        <f>delivered_orders_table[[#This Row],[price]]*delivered_orders_table[[#This Row],[quantity]]</f>
        <v>7824</v>
      </c>
      <c r="V3359">
        <v>14316</v>
      </c>
    </row>
    <row r="3360" spans="1:22" hidden="1" x14ac:dyDescent="0.3">
      <c r="A3360">
        <v>64561191</v>
      </c>
      <c r="B3360">
        <v>877572</v>
      </c>
      <c r="C3360">
        <v>967115</v>
      </c>
      <c r="D3360">
        <v>14094</v>
      </c>
      <c r="E3360">
        <v>5303</v>
      </c>
      <c r="F3360">
        <v>1</v>
      </c>
      <c r="G3360">
        <v>1409.4</v>
      </c>
      <c r="H3360">
        <v>10</v>
      </c>
      <c r="I3360" s="15">
        <v>45217</v>
      </c>
      <c r="J3360" s="11">
        <v>45217</v>
      </c>
      <c r="K3360">
        <v>6</v>
      </c>
      <c r="L3360" t="s">
        <v>161</v>
      </c>
      <c r="M3360" t="s">
        <v>39</v>
      </c>
      <c r="N3360" t="s">
        <v>152</v>
      </c>
      <c r="O3360">
        <v>12684.6</v>
      </c>
      <c r="P3360" t="s">
        <v>22</v>
      </c>
      <c r="Q3360">
        <v>7381.6</v>
      </c>
      <c r="R3360" s="16">
        <f>delivered_orders_table[[#This Row],[price]]*delivered_orders_table[[#This Row],[quantity]]</f>
        <v>14094</v>
      </c>
      <c r="V3360">
        <v>6468</v>
      </c>
    </row>
    <row r="3361" spans="1:22" hidden="1" x14ac:dyDescent="0.3">
      <c r="A3361">
        <v>59911470</v>
      </c>
      <c r="B3361">
        <v>877572</v>
      </c>
      <c r="C3361">
        <v>381301</v>
      </c>
      <c r="D3361">
        <v>11261</v>
      </c>
      <c r="E3361">
        <v>5303</v>
      </c>
      <c r="F3361">
        <v>1</v>
      </c>
      <c r="G3361">
        <v>0</v>
      </c>
      <c r="H3361">
        <v>0</v>
      </c>
      <c r="I3361" s="15">
        <v>45206</v>
      </c>
      <c r="J3361" s="11">
        <v>45206</v>
      </c>
      <c r="K3361">
        <v>3</v>
      </c>
      <c r="L3361" t="s">
        <v>334</v>
      </c>
      <c r="M3361" t="s">
        <v>39</v>
      </c>
      <c r="N3361" t="s">
        <v>16</v>
      </c>
      <c r="O3361">
        <v>11261</v>
      </c>
      <c r="P3361" t="s">
        <v>21</v>
      </c>
      <c r="Q3361">
        <v>5958</v>
      </c>
      <c r="R3361" s="16">
        <f>delivered_orders_table[[#This Row],[price]]*delivered_orders_table[[#This Row],[quantity]]</f>
        <v>11261</v>
      </c>
      <c r="V3361">
        <v>2908</v>
      </c>
    </row>
    <row r="3362" spans="1:22" hidden="1" x14ac:dyDescent="0.3">
      <c r="A3362">
        <v>99186817</v>
      </c>
      <c r="B3362">
        <v>334053</v>
      </c>
      <c r="C3362">
        <v>247057</v>
      </c>
      <c r="D3362">
        <v>1228</v>
      </c>
      <c r="E3362">
        <v>6716</v>
      </c>
      <c r="F3362">
        <v>3</v>
      </c>
      <c r="G3362">
        <v>184.2</v>
      </c>
      <c r="H3362">
        <v>5</v>
      </c>
      <c r="I3362" s="15">
        <v>45197</v>
      </c>
      <c r="J3362" s="11">
        <v>45197</v>
      </c>
      <c r="K3362">
        <v>5</v>
      </c>
      <c r="L3362" t="s">
        <v>178</v>
      </c>
      <c r="M3362" t="s">
        <v>39</v>
      </c>
      <c r="N3362" t="s">
        <v>16</v>
      </c>
      <c r="O3362">
        <v>3499.8</v>
      </c>
      <c r="P3362" t="s">
        <v>20</v>
      </c>
      <c r="Q3362">
        <v>-16648.2</v>
      </c>
      <c r="R3362" s="16">
        <f>delivered_orders_table[[#This Row],[price]]*delivered_orders_table[[#This Row],[quantity]]</f>
        <v>3684</v>
      </c>
      <c r="V3362">
        <v>19340</v>
      </c>
    </row>
    <row r="3363" spans="1:22" hidden="1" x14ac:dyDescent="0.3">
      <c r="A3363">
        <v>64126921</v>
      </c>
      <c r="B3363">
        <v>334053</v>
      </c>
      <c r="C3363">
        <v>895781</v>
      </c>
      <c r="D3363">
        <v>14595</v>
      </c>
      <c r="E3363">
        <v>6716</v>
      </c>
      <c r="F3363">
        <v>2</v>
      </c>
      <c r="G3363">
        <v>4378.5</v>
      </c>
      <c r="H3363">
        <v>15</v>
      </c>
      <c r="I3363" s="15">
        <v>45199</v>
      </c>
      <c r="J3363" s="11">
        <v>45199</v>
      </c>
      <c r="K3363">
        <v>6</v>
      </c>
      <c r="L3363" t="s">
        <v>406</v>
      </c>
      <c r="M3363" t="s">
        <v>39</v>
      </c>
      <c r="N3363" t="s">
        <v>17</v>
      </c>
      <c r="O3363">
        <v>24811.5</v>
      </c>
      <c r="P3363" t="s">
        <v>22</v>
      </c>
      <c r="Q3363">
        <v>11379.5</v>
      </c>
      <c r="R3363" s="16">
        <f>delivered_orders_table[[#This Row],[price]]*delivered_orders_table[[#This Row],[quantity]]</f>
        <v>29190</v>
      </c>
      <c r="V3363">
        <v>17558</v>
      </c>
    </row>
    <row r="3364" spans="1:22" hidden="1" x14ac:dyDescent="0.3">
      <c r="A3364">
        <v>68095862</v>
      </c>
      <c r="B3364">
        <v>334053</v>
      </c>
      <c r="C3364">
        <v>834992</v>
      </c>
      <c r="D3364">
        <v>6821</v>
      </c>
      <c r="E3364">
        <v>6716</v>
      </c>
      <c r="F3364">
        <v>1</v>
      </c>
      <c r="G3364">
        <v>0</v>
      </c>
      <c r="H3364">
        <v>0</v>
      </c>
      <c r="I3364" s="15">
        <v>45221</v>
      </c>
      <c r="J3364" s="11">
        <v>45221</v>
      </c>
      <c r="K3364">
        <v>1</v>
      </c>
      <c r="L3364" t="s">
        <v>57</v>
      </c>
      <c r="M3364" t="s">
        <v>39</v>
      </c>
      <c r="N3364" t="s">
        <v>15</v>
      </c>
      <c r="O3364">
        <v>6821</v>
      </c>
      <c r="P3364" t="s">
        <v>22</v>
      </c>
      <c r="Q3364">
        <v>105</v>
      </c>
      <c r="R3364" s="16">
        <f>delivered_orders_table[[#This Row],[price]]*delivered_orders_table[[#This Row],[quantity]]</f>
        <v>6821</v>
      </c>
      <c r="V3364">
        <v>531</v>
      </c>
    </row>
    <row r="3365" spans="1:22" hidden="1" x14ac:dyDescent="0.3">
      <c r="A3365">
        <v>89010042</v>
      </c>
      <c r="B3365">
        <v>334053</v>
      </c>
      <c r="C3365">
        <v>936677</v>
      </c>
      <c r="D3365">
        <v>18617</v>
      </c>
      <c r="E3365">
        <v>6716</v>
      </c>
      <c r="F3365">
        <v>1</v>
      </c>
      <c r="G3365">
        <v>930.85</v>
      </c>
      <c r="H3365">
        <v>5</v>
      </c>
      <c r="I3365" s="15">
        <v>45224</v>
      </c>
      <c r="J3365" s="11">
        <v>45224</v>
      </c>
      <c r="K3365">
        <v>2</v>
      </c>
      <c r="L3365" t="s">
        <v>167</v>
      </c>
      <c r="M3365" t="s">
        <v>39</v>
      </c>
      <c r="N3365" t="s">
        <v>15</v>
      </c>
      <c r="O3365">
        <v>17686.150000000001</v>
      </c>
      <c r="P3365" t="s">
        <v>22</v>
      </c>
      <c r="Q3365">
        <v>10970.15</v>
      </c>
      <c r="R3365" s="16">
        <f>delivered_orders_table[[#This Row],[price]]*delivered_orders_table[[#This Row],[quantity]]</f>
        <v>18617</v>
      </c>
      <c r="V3365">
        <v>20476</v>
      </c>
    </row>
    <row r="3366" spans="1:22" hidden="1" x14ac:dyDescent="0.3">
      <c r="A3366">
        <v>23102741</v>
      </c>
      <c r="B3366">
        <v>334053</v>
      </c>
      <c r="C3366">
        <v>440341</v>
      </c>
      <c r="D3366">
        <v>17128</v>
      </c>
      <c r="E3366">
        <v>6716</v>
      </c>
      <c r="F3366">
        <v>1</v>
      </c>
      <c r="G3366">
        <v>0</v>
      </c>
      <c r="H3366">
        <v>0</v>
      </c>
      <c r="I3366" s="15">
        <v>45196</v>
      </c>
      <c r="J3366" s="11">
        <v>45196</v>
      </c>
      <c r="K3366">
        <v>4</v>
      </c>
      <c r="L3366" t="s">
        <v>420</v>
      </c>
      <c r="M3366" t="s">
        <v>39</v>
      </c>
      <c r="N3366" t="s">
        <v>15</v>
      </c>
      <c r="O3366">
        <v>17128</v>
      </c>
      <c r="P3366" t="s">
        <v>20</v>
      </c>
      <c r="Q3366">
        <v>10412</v>
      </c>
      <c r="R3366" s="16">
        <f>delivered_orders_table[[#This Row],[price]]*delivered_orders_table[[#This Row],[quantity]]</f>
        <v>17128</v>
      </c>
      <c r="V3366">
        <v>14984</v>
      </c>
    </row>
    <row r="3367" spans="1:22" hidden="1" x14ac:dyDescent="0.3">
      <c r="A3367">
        <v>58149482</v>
      </c>
      <c r="B3367">
        <v>388389</v>
      </c>
      <c r="C3367">
        <v>570248</v>
      </c>
      <c r="D3367">
        <v>5745</v>
      </c>
      <c r="E3367">
        <v>1807</v>
      </c>
      <c r="F3367">
        <v>1</v>
      </c>
      <c r="G3367">
        <v>0</v>
      </c>
      <c r="H3367">
        <v>0</v>
      </c>
      <c r="I3367" s="15">
        <v>45214</v>
      </c>
      <c r="J3367" s="11">
        <v>45214</v>
      </c>
      <c r="K3367">
        <v>6</v>
      </c>
      <c r="L3367" t="s">
        <v>188</v>
      </c>
      <c r="M3367" t="s">
        <v>39</v>
      </c>
      <c r="N3367" t="s">
        <v>16</v>
      </c>
      <c r="O3367">
        <v>5745</v>
      </c>
      <c r="P3367" t="s">
        <v>20</v>
      </c>
      <c r="Q3367">
        <v>3938</v>
      </c>
      <c r="R3367" s="16">
        <f>delivered_orders_table[[#This Row],[price]]*delivered_orders_table[[#This Row],[quantity]]</f>
        <v>5745</v>
      </c>
      <c r="V3367">
        <v>15788</v>
      </c>
    </row>
    <row r="3368" spans="1:22" hidden="1" x14ac:dyDescent="0.3">
      <c r="A3368">
        <v>83245898</v>
      </c>
      <c r="B3368">
        <v>388389</v>
      </c>
      <c r="C3368">
        <v>573321</v>
      </c>
      <c r="D3368">
        <v>7335</v>
      </c>
      <c r="E3368">
        <v>1807</v>
      </c>
      <c r="F3368">
        <v>3</v>
      </c>
      <c r="G3368">
        <v>0</v>
      </c>
      <c r="H3368">
        <v>0</v>
      </c>
      <c r="I3368" s="15">
        <v>45212</v>
      </c>
      <c r="J3368" s="11">
        <v>45212</v>
      </c>
      <c r="K3368">
        <v>2</v>
      </c>
      <c r="L3368" t="s">
        <v>345</v>
      </c>
      <c r="M3368" t="s">
        <v>39</v>
      </c>
      <c r="N3368" t="s">
        <v>16</v>
      </c>
      <c r="O3368">
        <v>22005</v>
      </c>
      <c r="P3368" t="s">
        <v>21</v>
      </c>
      <c r="Q3368">
        <v>16584</v>
      </c>
      <c r="R3368" s="16">
        <f>delivered_orders_table[[#This Row],[price]]*delivered_orders_table[[#This Row],[quantity]]</f>
        <v>22005</v>
      </c>
      <c r="V3368">
        <v>16335</v>
      </c>
    </row>
    <row r="3369" spans="1:22" hidden="1" x14ac:dyDescent="0.3">
      <c r="A3369">
        <v>73729850</v>
      </c>
      <c r="B3369">
        <v>388389</v>
      </c>
      <c r="C3369">
        <v>616379</v>
      </c>
      <c r="D3369">
        <v>19075</v>
      </c>
      <c r="E3369">
        <v>1807</v>
      </c>
      <c r="F3369">
        <v>1</v>
      </c>
      <c r="G3369">
        <v>953.75</v>
      </c>
      <c r="H3369">
        <v>5</v>
      </c>
      <c r="I3369" s="15">
        <v>45209</v>
      </c>
      <c r="J3369" s="11">
        <v>45209</v>
      </c>
      <c r="K3369">
        <v>7</v>
      </c>
      <c r="L3369" t="s">
        <v>374</v>
      </c>
      <c r="M3369" t="s">
        <v>39</v>
      </c>
      <c r="N3369" t="s">
        <v>16</v>
      </c>
      <c r="O3369">
        <v>18121.25</v>
      </c>
      <c r="P3369" t="s">
        <v>22</v>
      </c>
      <c r="Q3369">
        <v>16314.25</v>
      </c>
      <c r="R3369" s="16">
        <f>delivered_orders_table[[#This Row],[price]]*delivered_orders_table[[#This Row],[quantity]]</f>
        <v>19075</v>
      </c>
      <c r="V3369">
        <v>19667</v>
      </c>
    </row>
    <row r="3370" spans="1:22" hidden="1" x14ac:dyDescent="0.3">
      <c r="A3370">
        <v>49916439</v>
      </c>
      <c r="B3370">
        <v>388389</v>
      </c>
      <c r="C3370">
        <v>855698</v>
      </c>
      <c r="D3370">
        <v>19668</v>
      </c>
      <c r="E3370">
        <v>1807</v>
      </c>
      <c r="F3370">
        <v>1</v>
      </c>
      <c r="G3370">
        <v>983.4</v>
      </c>
      <c r="H3370">
        <v>5</v>
      </c>
      <c r="I3370" s="15">
        <v>45221</v>
      </c>
      <c r="J3370" s="11">
        <v>45221</v>
      </c>
      <c r="K3370">
        <v>2</v>
      </c>
      <c r="L3370" t="s">
        <v>161</v>
      </c>
      <c r="M3370" t="s">
        <v>39</v>
      </c>
      <c r="N3370" t="s">
        <v>15</v>
      </c>
      <c r="O3370">
        <v>18684.599999999999</v>
      </c>
      <c r="P3370" t="s">
        <v>21</v>
      </c>
      <c r="Q3370">
        <v>16877.599999999999</v>
      </c>
      <c r="R3370" s="16">
        <f>delivered_orders_table[[#This Row],[price]]*delivered_orders_table[[#This Row],[quantity]]</f>
        <v>19668</v>
      </c>
      <c r="V3370">
        <v>25310</v>
      </c>
    </row>
    <row r="3371" spans="1:22" hidden="1" x14ac:dyDescent="0.3">
      <c r="A3371">
        <v>83423305</v>
      </c>
      <c r="B3371">
        <v>388389</v>
      </c>
      <c r="C3371">
        <v>699704</v>
      </c>
      <c r="D3371">
        <v>15846</v>
      </c>
      <c r="E3371">
        <v>1807</v>
      </c>
      <c r="F3371">
        <v>1</v>
      </c>
      <c r="G3371">
        <v>0</v>
      </c>
      <c r="H3371">
        <v>0</v>
      </c>
      <c r="I3371" s="15">
        <v>45216</v>
      </c>
      <c r="J3371" s="11">
        <v>45216</v>
      </c>
      <c r="K3371">
        <v>6</v>
      </c>
      <c r="L3371" t="s">
        <v>57</v>
      </c>
      <c r="M3371" t="s">
        <v>39</v>
      </c>
      <c r="N3371" t="s">
        <v>16</v>
      </c>
      <c r="O3371">
        <v>15846</v>
      </c>
      <c r="P3371" t="s">
        <v>21</v>
      </c>
      <c r="Q3371">
        <v>14039</v>
      </c>
      <c r="R3371" s="16">
        <f>delivered_orders_table[[#This Row],[price]]*delivered_orders_table[[#This Row],[quantity]]</f>
        <v>15846</v>
      </c>
      <c r="V3371">
        <v>7867</v>
      </c>
    </row>
    <row r="3372" spans="1:22" hidden="1" x14ac:dyDescent="0.3">
      <c r="A3372">
        <v>70768130</v>
      </c>
      <c r="B3372">
        <v>388389</v>
      </c>
      <c r="C3372">
        <v>644536</v>
      </c>
      <c r="D3372">
        <v>17024</v>
      </c>
      <c r="E3372">
        <v>1807</v>
      </c>
      <c r="F3372">
        <v>1</v>
      </c>
      <c r="G3372">
        <v>0</v>
      </c>
      <c r="H3372">
        <v>0</v>
      </c>
      <c r="I3372" s="15">
        <v>45227</v>
      </c>
      <c r="J3372" s="11">
        <v>45227</v>
      </c>
      <c r="K3372">
        <v>1</v>
      </c>
      <c r="L3372" t="s">
        <v>403</v>
      </c>
      <c r="M3372" t="s">
        <v>39</v>
      </c>
      <c r="N3372" t="s">
        <v>17</v>
      </c>
      <c r="O3372">
        <v>17024</v>
      </c>
      <c r="P3372" t="s">
        <v>24</v>
      </c>
      <c r="Q3372">
        <v>15217</v>
      </c>
      <c r="R3372" s="16">
        <f>delivered_orders_table[[#This Row],[price]]*delivered_orders_table[[#This Row],[quantity]]</f>
        <v>17024</v>
      </c>
      <c r="V3372">
        <v>6579</v>
      </c>
    </row>
    <row r="3373" spans="1:22" hidden="1" x14ac:dyDescent="0.3">
      <c r="A3373">
        <v>28036919</v>
      </c>
      <c r="B3373">
        <v>356787</v>
      </c>
      <c r="C3373">
        <v>872036</v>
      </c>
      <c r="D3373">
        <v>17284</v>
      </c>
      <c r="E3373">
        <v>6320</v>
      </c>
      <c r="F3373">
        <v>1</v>
      </c>
      <c r="G3373">
        <v>864.2</v>
      </c>
      <c r="H3373">
        <v>5</v>
      </c>
      <c r="I3373" s="15">
        <v>45209</v>
      </c>
      <c r="J3373" s="11">
        <v>45209</v>
      </c>
      <c r="K3373">
        <v>6</v>
      </c>
      <c r="L3373" t="s">
        <v>532</v>
      </c>
      <c r="M3373" t="s">
        <v>39</v>
      </c>
      <c r="N3373" t="s">
        <v>16</v>
      </c>
      <c r="O3373">
        <v>16419.8</v>
      </c>
      <c r="P3373" t="s">
        <v>21</v>
      </c>
      <c r="Q3373">
        <v>10099.799999999999</v>
      </c>
      <c r="R3373" s="16">
        <f>delivered_orders_table[[#This Row],[price]]*delivered_orders_table[[#This Row],[quantity]]</f>
        <v>17284</v>
      </c>
      <c r="V3373">
        <v>12823</v>
      </c>
    </row>
    <row r="3374" spans="1:22" hidden="1" x14ac:dyDescent="0.3">
      <c r="A3374">
        <v>75893962</v>
      </c>
      <c r="B3374">
        <v>356787</v>
      </c>
      <c r="C3374">
        <v>955562</v>
      </c>
      <c r="D3374">
        <v>7660</v>
      </c>
      <c r="E3374">
        <v>6320</v>
      </c>
      <c r="F3374">
        <v>2</v>
      </c>
      <c r="G3374">
        <v>2298</v>
      </c>
      <c r="H3374">
        <v>15</v>
      </c>
      <c r="I3374" s="15">
        <v>45209</v>
      </c>
      <c r="J3374" s="11">
        <v>45209</v>
      </c>
      <c r="K3374">
        <v>2</v>
      </c>
      <c r="L3374" t="s">
        <v>344</v>
      </c>
      <c r="M3374" t="s">
        <v>39</v>
      </c>
      <c r="N3374" t="s">
        <v>15</v>
      </c>
      <c r="O3374">
        <v>13022</v>
      </c>
      <c r="P3374" t="s">
        <v>20</v>
      </c>
      <c r="Q3374">
        <v>382</v>
      </c>
      <c r="R3374" s="16">
        <f>delivered_orders_table[[#This Row],[price]]*delivered_orders_table[[#This Row],[quantity]]</f>
        <v>15320</v>
      </c>
      <c r="V3374">
        <v>16782</v>
      </c>
    </row>
    <row r="3375" spans="1:22" hidden="1" x14ac:dyDescent="0.3">
      <c r="A3375">
        <v>77837366</v>
      </c>
      <c r="B3375">
        <v>356787</v>
      </c>
      <c r="C3375">
        <v>824702</v>
      </c>
      <c r="D3375">
        <v>6633</v>
      </c>
      <c r="E3375">
        <v>6320</v>
      </c>
      <c r="F3375">
        <v>1</v>
      </c>
      <c r="G3375">
        <v>0</v>
      </c>
      <c r="H3375">
        <v>0</v>
      </c>
      <c r="I3375" s="15">
        <v>45204</v>
      </c>
      <c r="J3375" s="11">
        <v>45204</v>
      </c>
      <c r="K3375">
        <v>2</v>
      </c>
      <c r="L3375" t="s">
        <v>510</v>
      </c>
      <c r="M3375" t="s">
        <v>39</v>
      </c>
      <c r="N3375" t="s">
        <v>17</v>
      </c>
      <c r="O3375">
        <v>6633</v>
      </c>
      <c r="P3375" t="s">
        <v>20</v>
      </c>
      <c r="Q3375">
        <v>313</v>
      </c>
      <c r="R3375" s="16">
        <f>delivered_orders_table[[#This Row],[price]]*delivered_orders_table[[#This Row],[quantity]]</f>
        <v>6633</v>
      </c>
      <c r="V3375">
        <v>15128</v>
      </c>
    </row>
    <row r="3376" spans="1:22" hidden="1" x14ac:dyDescent="0.3">
      <c r="A3376">
        <v>71272827</v>
      </c>
      <c r="B3376">
        <v>356787</v>
      </c>
      <c r="C3376">
        <v>472387</v>
      </c>
      <c r="D3376">
        <v>3814</v>
      </c>
      <c r="E3376">
        <v>6320</v>
      </c>
      <c r="F3376">
        <v>4</v>
      </c>
      <c r="G3376">
        <v>0</v>
      </c>
      <c r="H3376">
        <v>0</v>
      </c>
      <c r="I3376" s="15">
        <v>45208</v>
      </c>
      <c r="J3376" s="11">
        <v>45208</v>
      </c>
      <c r="K3376">
        <v>1</v>
      </c>
      <c r="L3376" t="s">
        <v>334</v>
      </c>
      <c r="M3376" t="s">
        <v>39</v>
      </c>
      <c r="N3376" t="s">
        <v>15</v>
      </c>
      <c r="O3376">
        <v>15256</v>
      </c>
      <c r="P3376" t="s">
        <v>21</v>
      </c>
      <c r="Q3376">
        <v>-10024</v>
      </c>
      <c r="R3376" s="16">
        <f>delivered_orders_table[[#This Row],[price]]*delivered_orders_table[[#This Row],[quantity]]</f>
        <v>15256</v>
      </c>
      <c r="V3376">
        <v>21458</v>
      </c>
    </row>
    <row r="3377" spans="1:22" hidden="1" x14ac:dyDescent="0.3">
      <c r="A3377">
        <v>92724080</v>
      </c>
      <c r="B3377">
        <v>719176</v>
      </c>
      <c r="C3377">
        <v>440497</v>
      </c>
      <c r="D3377">
        <v>3563</v>
      </c>
      <c r="E3377">
        <v>819</v>
      </c>
      <c r="F3377">
        <v>1</v>
      </c>
      <c r="G3377">
        <v>178.15</v>
      </c>
      <c r="H3377">
        <v>5</v>
      </c>
      <c r="I3377" s="15">
        <v>45206</v>
      </c>
      <c r="J3377" s="11">
        <v>45206</v>
      </c>
      <c r="K3377">
        <v>6</v>
      </c>
      <c r="L3377" t="s">
        <v>168</v>
      </c>
      <c r="M3377" t="s">
        <v>39</v>
      </c>
      <c r="N3377" t="s">
        <v>18</v>
      </c>
      <c r="O3377">
        <v>3384.85</v>
      </c>
      <c r="P3377" t="s">
        <v>20</v>
      </c>
      <c r="Q3377">
        <v>2565.85</v>
      </c>
      <c r="R3377" s="16">
        <f>delivered_orders_table[[#This Row],[price]]*delivered_orders_table[[#This Row],[quantity]]</f>
        <v>3563</v>
      </c>
      <c r="V3377">
        <v>3616</v>
      </c>
    </row>
    <row r="3378" spans="1:22" hidden="1" x14ac:dyDescent="0.3">
      <c r="A3378">
        <v>34341456</v>
      </c>
      <c r="B3378">
        <v>719176</v>
      </c>
      <c r="C3378">
        <v>462874</v>
      </c>
      <c r="D3378">
        <v>10996</v>
      </c>
      <c r="E3378">
        <v>819</v>
      </c>
      <c r="F3378">
        <v>1</v>
      </c>
      <c r="G3378">
        <v>549.79999999999995</v>
      </c>
      <c r="H3378">
        <v>5</v>
      </c>
      <c r="I3378" s="15">
        <v>45200</v>
      </c>
      <c r="J3378" s="11">
        <v>45200</v>
      </c>
      <c r="K3378">
        <v>4</v>
      </c>
      <c r="L3378" t="s">
        <v>179</v>
      </c>
      <c r="M3378" t="s">
        <v>39</v>
      </c>
      <c r="N3378" t="s">
        <v>17</v>
      </c>
      <c r="O3378">
        <v>10446.200000000001</v>
      </c>
      <c r="P3378" t="s">
        <v>22</v>
      </c>
      <c r="Q3378">
        <v>9627.2000000000007</v>
      </c>
      <c r="R3378" s="16">
        <f>delivered_orders_table[[#This Row],[price]]*delivered_orders_table[[#This Row],[quantity]]</f>
        <v>10996</v>
      </c>
      <c r="V3378">
        <v>7701</v>
      </c>
    </row>
    <row r="3379" spans="1:22" hidden="1" x14ac:dyDescent="0.3">
      <c r="A3379">
        <v>32467350</v>
      </c>
      <c r="B3379">
        <v>719176</v>
      </c>
      <c r="C3379">
        <v>612509</v>
      </c>
      <c r="D3379">
        <v>11202</v>
      </c>
      <c r="E3379">
        <v>819</v>
      </c>
      <c r="F3379">
        <v>1</v>
      </c>
      <c r="G3379">
        <v>1680.3</v>
      </c>
      <c r="H3379">
        <v>15</v>
      </c>
      <c r="I3379" s="15">
        <v>45204</v>
      </c>
      <c r="J3379" s="11">
        <v>45204</v>
      </c>
      <c r="K3379">
        <v>6</v>
      </c>
      <c r="L3379" t="s">
        <v>56</v>
      </c>
      <c r="M3379" t="s">
        <v>39</v>
      </c>
      <c r="N3379" t="s">
        <v>16</v>
      </c>
      <c r="O3379">
        <v>9521.7000000000007</v>
      </c>
      <c r="P3379" t="s">
        <v>20</v>
      </c>
      <c r="Q3379">
        <v>8702.7000000000007</v>
      </c>
      <c r="R3379" s="16">
        <f>delivered_orders_table[[#This Row],[price]]*delivered_orders_table[[#This Row],[quantity]]</f>
        <v>11202</v>
      </c>
      <c r="V3379">
        <v>1842</v>
      </c>
    </row>
    <row r="3380" spans="1:22" hidden="1" x14ac:dyDescent="0.3">
      <c r="A3380">
        <v>94112495</v>
      </c>
      <c r="B3380">
        <v>719176</v>
      </c>
      <c r="C3380">
        <v>263648</v>
      </c>
      <c r="D3380">
        <v>11662</v>
      </c>
      <c r="E3380">
        <v>819</v>
      </c>
      <c r="F3380">
        <v>2</v>
      </c>
      <c r="G3380">
        <v>4664.8</v>
      </c>
      <c r="H3380">
        <v>20</v>
      </c>
      <c r="I3380" s="15">
        <v>45204</v>
      </c>
      <c r="J3380" s="11">
        <v>45204</v>
      </c>
      <c r="K3380">
        <v>7</v>
      </c>
      <c r="L3380" t="s">
        <v>344</v>
      </c>
      <c r="M3380" t="s">
        <v>39</v>
      </c>
      <c r="N3380" t="s">
        <v>16</v>
      </c>
      <c r="O3380">
        <v>18659.2</v>
      </c>
      <c r="P3380" t="s">
        <v>23</v>
      </c>
      <c r="Q3380">
        <v>17021.2</v>
      </c>
      <c r="R3380" s="16">
        <f>delivered_orders_table[[#This Row],[price]]*delivered_orders_table[[#This Row],[quantity]]</f>
        <v>23324</v>
      </c>
      <c r="V3380">
        <v>51225</v>
      </c>
    </row>
    <row r="3381" spans="1:22" hidden="1" x14ac:dyDescent="0.3">
      <c r="A3381">
        <v>40595926</v>
      </c>
      <c r="B3381">
        <v>719176</v>
      </c>
      <c r="C3381">
        <v>427999</v>
      </c>
      <c r="D3381">
        <v>5320</v>
      </c>
      <c r="E3381">
        <v>819</v>
      </c>
      <c r="F3381">
        <v>1</v>
      </c>
      <c r="G3381">
        <v>798</v>
      </c>
      <c r="H3381">
        <v>15</v>
      </c>
      <c r="I3381" s="15">
        <v>45205</v>
      </c>
      <c r="J3381" s="11">
        <v>45205</v>
      </c>
      <c r="K3381">
        <v>5</v>
      </c>
      <c r="L3381" t="s">
        <v>56</v>
      </c>
      <c r="M3381" t="s">
        <v>39</v>
      </c>
      <c r="N3381" t="s">
        <v>17</v>
      </c>
      <c r="O3381">
        <v>4522</v>
      </c>
      <c r="P3381" t="s">
        <v>20</v>
      </c>
      <c r="Q3381">
        <v>3703</v>
      </c>
      <c r="R3381" s="16">
        <f>delivered_orders_table[[#This Row],[price]]*delivered_orders_table[[#This Row],[quantity]]</f>
        <v>5320</v>
      </c>
      <c r="V3381">
        <v>9694</v>
      </c>
    </row>
    <row r="3382" spans="1:22" hidden="1" x14ac:dyDescent="0.3">
      <c r="A3382">
        <v>70570772</v>
      </c>
      <c r="B3382">
        <v>719176</v>
      </c>
      <c r="C3382">
        <v>631762</v>
      </c>
      <c r="D3382">
        <v>14074</v>
      </c>
      <c r="E3382">
        <v>819</v>
      </c>
      <c r="F3382">
        <v>1</v>
      </c>
      <c r="G3382">
        <v>0</v>
      </c>
      <c r="H3382">
        <v>0</v>
      </c>
      <c r="I3382" s="15">
        <v>45218</v>
      </c>
      <c r="J3382" s="11">
        <v>45218</v>
      </c>
      <c r="K3382">
        <v>5</v>
      </c>
      <c r="L3382" t="s">
        <v>161</v>
      </c>
      <c r="M3382" t="s">
        <v>39</v>
      </c>
      <c r="N3382" t="s">
        <v>16</v>
      </c>
      <c r="O3382">
        <v>14074</v>
      </c>
      <c r="P3382" t="s">
        <v>21</v>
      </c>
      <c r="Q3382">
        <v>13255</v>
      </c>
      <c r="R3382" s="16">
        <f>delivered_orders_table[[#This Row],[price]]*delivered_orders_table[[#This Row],[quantity]]</f>
        <v>14074</v>
      </c>
      <c r="V3382">
        <v>26488</v>
      </c>
    </row>
    <row r="3383" spans="1:22" hidden="1" x14ac:dyDescent="0.3">
      <c r="A3383">
        <v>68315400</v>
      </c>
      <c r="B3383">
        <v>719176</v>
      </c>
      <c r="C3383">
        <v>806739</v>
      </c>
      <c r="D3383">
        <v>10160</v>
      </c>
      <c r="E3383">
        <v>819</v>
      </c>
      <c r="F3383">
        <v>1</v>
      </c>
      <c r="G3383">
        <v>0</v>
      </c>
      <c r="H3383">
        <v>0</v>
      </c>
      <c r="I3383" s="15">
        <v>45215</v>
      </c>
      <c r="J3383" s="11">
        <v>45215</v>
      </c>
      <c r="K3383">
        <v>6</v>
      </c>
      <c r="L3383" t="s">
        <v>166</v>
      </c>
      <c r="M3383" t="s">
        <v>39</v>
      </c>
      <c r="N3383" t="s">
        <v>15</v>
      </c>
      <c r="O3383">
        <v>10160</v>
      </c>
      <c r="P3383" t="s">
        <v>21</v>
      </c>
      <c r="Q3383">
        <v>9341</v>
      </c>
      <c r="R3383" s="16">
        <f>delivered_orders_table[[#This Row],[price]]*delivered_orders_table[[#This Row],[quantity]]</f>
        <v>10160</v>
      </c>
      <c r="V3383">
        <v>18571</v>
      </c>
    </row>
    <row r="3384" spans="1:22" hidden="1" x14ac:dyDescent="0.3">
      <c r="A3384">
        <v>66851305</v>
      </c>
      <c r="B3384">
        <v>719176</v>
      </c>
      <c r="C3384">
        <v>757783</v>
      </c>
      <c r="D3384">
        <v>3594</v>
      </c>
      <c r="E3384">
        <v>819</v>
      </c>
      <c r="F3384">
        <v>2</v>
      </c>
      <c r="G3384">
        <v>0</v>
      </c>
      <c r="H3384">
        <v>0</v>
      </c>
      <c r="I3384" s="15">
        <v>45204</v>
      </c>
      <c r="J3384" s="11">
        <v>45204</v>
      </c>
      <c r="K3384">
        <v>2</v>
      </c>
      <c r="L3384" t="s">
        <v>510</v>
      </c>
      <c r="M3384" t="s">
        <v>39</v>
      </c>
      <c r="N3384" t="s">
        <v>15</v>
      </c>
      <c r="O3384">
        <v>7188</v>
      </c>
      <c r="P3384" t="s">
        <v>22</v>
      </c>
      <c r="Q3384">
        <v>5550</v>
      </c>
      <c r="R3384" s="16">
        <f>delivered_orders_table[[#This Row],[price]]*delivered_orders_table[[#This Row],[quantity]]</f>
        <v>7188</v>
      </c>
      <c r="V3384">
        <v>44640</v>
      </c>
    </row>
    <row r="3385" spans="1:22" hidden="1" x14ac:dyDescent="0.3">
      <c r="A3385">
        <v>67063296</v>
      </c>
      <c r="B3385">
        <v>719176</v>
      </c>
      <c r="C3385">
        <v>936677</v>
      </c>
      <c r="D3385">
        <v>2378</v>
      </c>
      <c r="E3385">
        <v>819</v>
      </c>
      <c r="F3385">
        <v>2</v>
      </c>
      <c r="G3385">
        <v>475.6</v>
      </c>
      <c r="H3385">
        <v>10</v>
      </c>
      <c r="I3385" s="15">
        <v>45221</v>
      </c>
      <c r="J3385" s="11">
        <v>45221</v>
      </c>
      <c r="K3385">
        <v>5</v>
      </c>
      <c r="L3385" t="s">
        <v>167</v>
      </c>
      <c r="M3385" t="s">
        <v>39</v>
      </c>
      <c r="N3385" t="s">
        <v>15</v>
      </c>
      <c r="O3385">
        <v>4280.3999999999996</v>
      </c>
      <c r="P3385" t="s">
        <v>21</v>
      </c>
      <c r="Q3385">
        <v>2642.4</v>
      </c>
      <c r="R3385" s="16">
        <f>delivered_orders_table[[#This Row],[price]]*delivered_orders_table[[#This Row],[quantity]]</f>
        <v>4756</v>
      </c>
      <c r="V3385">
        <v>7746</v>
      </c>
    </row>
    <row r="3386" spans="1:22" hidden="1" x14ac:dyDescent="0.3">
      <c r="A3386">
        <v>70484679</v>
      </c>
      <c r="B3386">
        <v>191161</v>
      </c>
      <c r="C3386">
        <v>341822</v>
      </c>
      <c r="D3386">
        <v>15836</v>
      </c>
      <c r="E3386">
        <v>2243</v>
      </c>
      <c r="F3386">
        <v>4</v>
      </c>
      <c r="G3386">
        <v>3167.2</v>
      </c>
      <c r="H3386">
        <v>5</v>
      </c>
      <c r="I3386" s="15">
        <v>45207</v>
      </c>
      <c r="J3386" s="11">
        <v>45207</v>
      </c>
      <c r="K3386">
        <v>4</v>
      </c>
      <c r="L3386" t="s">
        <v>344</v>
      </c>
      <c r="M3386" t="s">
        <v>39</v>
      </c>
      <c r="N3386" t="s">
        <v>16</v>
      </c>
      <c r="O3386">
        <v>60176.800000000003</v>
      </c>
      <c r="P3386" t="s">
        <v>20</v>
      </c>
      <c r="Q3386">
        <v>51204.800000000003</v>
      </c>
      <c r="R3386" s="16">
        <f>delivered_orders_table[[#This Row],[price]]*delivered_orders_table[[#This Row],[quantity]]</f>
        <v>63344</v>
      </c>
      <c r="V3386">
        <v>19060</v>
      </c>
    </row>
    <row r="3387" spans="1:22" hidden="1" x14ac:dyDescent="0.3">
      <c r="A3387">
        <v>89096676</v>
      </c>
      <c r="B3387">
        <v>191161</v>
      </c>
      <c r="C3387">
        <v>679094</v>
      </c>
      <c r="D3387">
        <v>7120</v>
      </c>
      <c r="E3387">
        <v>2243</v>
      </c>
      <c r="F3387">
        <v>3</v>
      </c>
      <c r="G3387">
        <v>4272</v>
      </c>
      <c r="H3387">
        <v>20</v>
      </c>
      <c r="I3387" s="15">
        <v>45226</v>
      </c>
      <c r="J3387" s="11">
        <v>45226</v>
      </c>
      <c r="K3387">
        <v>4</v>
      </c>
      <c r="L3387" t="s">
        <v>210</v>
      </c>
      <c r="M3387" t="s">
        <v>39</v>
      </c>
      <c r="N3387" t="s">
        <v>15</v>
      </c>
      <c r="O3387">
        <v>17088</v>
      </c>
      <c r="P3387" t="s">
        <v>21</v>
      </c>
      <c r="Q3387">
        <v>10359</v>
      </c>
      <c r="R3387" s="16">
        <f>delivered_orders_table[[#This Row],[price]]*delivered_orders_table[[#This Row],[quantity]]</f>
        <v>21360</v>
      </c>
      <c r="V3387">
        <v>11160</v>
      </c>
    </row>
    <row r="3388" spans="1:22" hidden="1" x14ac:dyDescent="0.3">
      <c r="A3388">
        <v>66604960</v>
      </c>
      <c r="B3388">
        <v>191161</v>
      </c>
      <c r="C3388">
        <v>565004</v>
      </c>
      <c r="D3388">
        <v>14839</v>
      </c>
      <c r="E3388">
        <v>2243</v>
      </c>
      <c r="F3388">
        <v>1</v>
      </c>
      <c r="G3388">
        <v>0</v>
      </c>
      <c r="H3388">
        <v>0</v>
      </c>
      <c r="I3388" s="15">
        <v>45209</v>
      </c>
      <c r="J3388" s="11">
        <v>45209</v>
      </c>
      <c r="K3388">
        <v>4</v>
      </c>
      <c r="L3388" t="s">
        <v>494</v>
      </c>
      <c r="M3388" t="s">
        <v>39</v>
      </c>
      <c r="N3388" t="s">
        <v>15</v>
      </c>
      <c r="O3388">
        <v>14839</v>
      </c>
      <c r="P3388" t="s">
        <v>21</v>
      </c>
      <c r="Q3388">
        <v>12596</v>
      </c>
      <c r="R3388" s="16">
        <f>delivered_orders_table[[#This Row],[price]]*delivered_orders_table[[#This Row],[quantity]]</f>
        <v>14839</v>
      </c>
      <c r="V3388">
        <v>36819</v>
      </c>
    </row>
    <row r="3389" spans="1:22" hidden="1" x14ac:dyDescent="0.3">
      <c r="A3389">
        <v>32680748</v>
      </c>
      <c r="B3389">
        <v>191161</v>
      </c>
      <c r="C3389">
        <v>860458</v>
      </c>
      <c r="D3389">
        <v>5637</v>
      </c>
      <c r="E3389">
        <v>2243</v>
      </c>
      <c r="F3389">
        <v>1</v>
      </c>
      <c r="G3389">
        <v>0</v>
      </c>
      <c r="H3389">
        <v>0</v>
      </c>
      <c r="I3389" s="15">
        <v>45218</v>
      </c>
      <c r="J3389" s="11">
        <v>45218</v>
      </c>
      <c r="K3389">
        <v>2</v>
      </c>
      <c r="L3389" t="s">
        <v>188</v>
      </c>
      <c r="M3389" t="s">
        <v>39</v>
      </c>
      <c r="N3389" t="s">
        <v>15</v>
      </c>
      <c r="O3389">
        <v>5637</v>
      </c>
      <c r="P3389" t="s">
        <v>21</v>
      </c>
      <c r="Q3389">
        <v>3394</v>
      </c>
      <c r="R3389" s="16">
        <f>delivered_orders_table[[#This Row],[price]]*delivered_orders_table[[#This Row],[quantity]]</f>
        <v>5637</v>
      </c>
      <c r="V3389">
        <v>11227</v>
      </c>
    </row>
    <row r="3390" spans="1:22" hidden="1" x14ac:dyDescent="0.3">
      <c r="A3390">
        <v>39845082</v>
      </c>
      <c r="B3390">
        <v>191161</v>
      </c>
      <c r="C3390">
        <v>341268</v>
      </c>
      <c r="D3390">
        <v>1870</v>
      </c>
      <c r="E3390">
        <v>2243</v>
      </c>
      <c r="F3390">
        <v>1</v>
      </c>
      <c r="G3390">
        <v>374</v>
      </c>
      <c r="H3390">
        <v>20</v>
      </c>
      <c r="I3390" s="15">
        <v>45213</v>
      </c>
      <c r="J3390" s="11">
        <v>45213</v>
      </c>
      <c r="K3390">
        <v>7</v>
      </c>
      <c r="L3390" t="s">
        <v>188</v>
      </c>
      <c r="M3390" t="s">
        <v>39</v>
      </c>
      <c r="N3390" t="s">
        <v>18</v>
      </c>
      <c r="O3390">
        <v>1496</v>
      </c>
      <c r="P3390" t="s">
        <v>20</v>
      </c>
      <c r="Q3390">
        <v>-747</v>
      </c>
      <c r="R3390" s="16">
        <f>delivered_orders_table[[#This Row],[price]]*delivered_orders_table[[#This Row],[quantity]]</f>
        <v>1870</v>
      </c>
      <c r="V3390">
        <v>15315</v>
      </c>
    </row>
    <row r="3391" spans="1:22" hidden="1" x14ac:dyDescent="0.3">
      <c r="A3391">
        <v>64963125</v>
      </c>
      <c r="B3391">
        <v>191161</v>
      </c>
      <c r="C3391">
        <v>363568</v>
      </c>
      <c r="D3391">
        <v>18738</v>
      </c>
      <c r="E3391">
        <v>2243</v>
      </c>
      <c r="F3391">
        <v>1</v>
      </c>
      <c r="G3391">
        <v>1873.8</v>
      </c>
      <c r="H3391">
        <v>10</v>
      </c>
      <c r="I3391" s="15">
        <v>45204</v>
      </c>
      <c r="J3391" s="11">
        <v>45204</v>
      </c>
      <c r="K3391">
        <v>3</v>
      </c>
      <c r="L3391" t="s">
        <v>55</v>
      </c>
      <c r="M3391" t="s">
        <v>39</v>
      </c>
      <c r="N3391" t="s">
        <v>17</v>
      </c>
      <c r="O3391">
        <v>16864.2</v>
      </c>
      <c r="P3391" t="s">
        <v>20</v>
      </c>
      <c r="Q3391">
        <v>14621.2</v>
      </c>
      <c r="R3391" s="16">
        <f>delivered_orders_table[[#This Row],[price]]*delivered_orders_table[[#This Row],[quantity]]</f>
        <v>18738</v>
      </c>
      <c r="V3391">
        <v>10120</v>
      </c>
    </row>
    <row r="3392" spans="1:22" hidden="1" x14ac:dyDescent="0.3">
      <c r="A3392">
        <v>46045780</v>
      </c>
      <c r="B3392">
        <v>191161</v>
      </c>
      <c r="C3392">
        <v>843852</v>
      </c>
      <c r="D3392">
        <v>16970</v>
      </c>
      <c r="E3392">
        <v>2243</v>
      </c>
      <c r="F3392">
        <v>1</v>
      </c>
      <c r="G3392">
        <v>2545.5</v>
      </c>
      <c r="H3392">
        <v>15</v>
      </c>
      <c r="I3392" s="15">
        <v>45221</v>
      </c>
      <c r="J3392" s="11">
        <v>45221</v>
      </c>
      <c r="K3392">
        <v>5</v>
      </c>
      <c r="L3392" t="s">
        <v>167</v>
      </c>
      <c r="M3392" t="s">
        <v>39</v>
      </c>
      <c r="N3392" t="s">
        <v>15</v>
      </c>
      <c r="O3392">
        <v>14424.5</v>
      </c>
      <c r="P3392" t="s">
        <v>23</v>
      </c>
      <c r="Q3392">
        <v>12181.5</v>
      </c>
      <c r="R3392" s="16">
        <f>delivered_orders_table[[#This Row],[price]]*delivered_orders_table[[#This Row],[quantity]]</f>
        <v>16970</v>
      </c>
      <c r="V3392">
        <v>5182</v>
      </c>
    </row>
    <row r="3393" spans="1:22" hidden="1" x14ac:dyDescent="0.3">
      <c r="A3393">
        <v>33381086</v>
      </c>
      <c r="B3393">
        <v>191161</v>
      </c>
      <c r="C3393">
        <v>263648</v>
      </c>
      <c r="D3393">
        <v>6635</v>
      </c>
      <c r="E3393">
        <v>2243</v>
      </c>
      <c r="F3393">
        <v>1</v>
      </c>
      <c r="G3393">
        <v>1327</v>
      </c>
      <c r="H3393">
        <v>20</v>
      </c>
      <c r="I3393" s="15">
        <v>45211</v>
      </c>
      <c r="J3393" s="11">
        <v>45211</v>
      </c>
      <c r="K3393">
        <v>7</v>
      </c>
      <c r="L3393" t="s">
        <v>495</v>
      </c>
      <c r="M3393" t="s">
        <v>39</v>
      </c>
      <c r="N3393" t="s">
        <v>15</v>
      </c>
      <c r="O3393">
        <v>5308</v>
      </c>
      <c r="P3393" t="s">
        <v>21</v>
      </c>
      <c r="Q3393">
        <v>3065</v>
      </c>
      <c r="R3393" s="16">
        <f>delivered_orders_table[[#This Row],[price]]*delivered_orders_table[[#This Row],[quantity]]</f>
        <v>6635</v>
      </c>
      <c r="V3393">
        <v>2687</v>
      </c>
    </row>
    <row r="3394" spans="1:22" hidden="1" x14ac:dyDescent="0.3">
      <c r="A3394">
        <v>58465780</v>
      </c>
      <c r="B3394">
        <v>191161</v>
      </c>
      <c r="C3394">
        <v>483062</v>
      </c>
      <c r="D3394">
        <v>2705</v>
      </c>
      <c r="E3394">
        <v>2243</v>
      </c>
      <c r="F3394">
        <v>3</v>
      </c>
      <c r="G3394">
        <v>405.75</v>
      </c>
      <c r="H3394">
        <v>5</v>
      </c>
      <c r="I3394" s="15">
        <v>45204</v>
      </c>
      <c r="J3394" s="11">
        <v>45204</v>
      </c>
      <c r="K3394">
        <v>2</v>
      </c>
      <c r="L3394" t="s">
        <v>510</v>
      </c>
      <c r="M3394" t="s">
        <v>39</v>
      </c>
      <c r="N3394" t="s">
        <v>17</v>
      </c>
      <c r="O3394">
        <v>7709.25</v>
      </c>
      <c r="P3394" t="s">
        <v>23</v>
      </c>
      <c r="Q3394">
        <v>980.25</v>
      </c>
      <c r="R3394" s="16">
        <f>delivered_orders_table[[#This Row],[price]]*delivered_orders_table[[#This Row],[quantity]]</f>
        <v>8115</v>
      </c>
      <c r="V3394">
        <v>5083</v>
      </c>
    </row>
    <row r="3395" spans="1:22" hidden="1" x14ac:dyDescent="0.3">
      <c r="A3395">
        <v>50987410</v>
      </c>
      <c r="B3395">
        <v>191161</v>
      </c>
      <c r="C3395">
        <v>570040</v>
      </c>
      <c r="D3395">
        <v>9218</v>
      </c>
      <c r="E3395">
        <v>2243</v>
      </c>
      <c r="F3395">
        <v>1</v>
      </c>
      <c r="G3395">
        <v>921.8</v>
      </c>
      <c r="H3395">
        <v>10</v>
      </c>
      <c r="I3395" s="15">
        <v>45195</v>
      </c>
      <c r="J3395" s="11">
        <v>45195</v>
      </c>
      <c r="K3395">
        <v>5</v>
      </c>
      <c r="L3395" t="s">
        <v>420</v>
      </c>
      <c r="M3395" t="s">
        <v>39</v>
      </c>
      <c r="N3395" t="s">
        <v>15</v>
      </c>
      <c r="O3395">
        <v>8296.2000000000007</v>
      </c>
      <c r="P3395" t="s">
        <v>20</v>
      </c>
      <c r="Q3395">
        <v>6053.2</v>
      </c>
      <c r="R3395" s="16">
        <f>delivered_orders_table[[#This Row],[price]]*delivered_orders_table[[#This Row],[quantity]]</f>
        <v>9218</v>
      </c>
      <c r="V3395">
        <v>8557</v>
      </c>
    </row>
    <row r="3396" spans="1:22" x14ac:dyDescent="0.3">
      <c r="A3396">
        <v>84500200</v>
      </c>
      <c r="B3396">
        <v>876646</v>
      </c>
      <c r="C3396">
        <v>519739</v>
      </c>
      <c r="D3396">
        <v>4242</v>
      </c>
      <c r="E3396">
        <v>14603</v>
      </c>
      <c r="F3396">
        <v>3</v>
      </c>
      <c r="G3396">
        <v>0</v>
      </c>
      <c r="H3396">
        <v>0</v>
      </c>
      <c r="I3396" s="15">
        <v>45204</v>
      </c>
      <c r="J3396" s="11">
        <v>45204</v>
      </c>
      <c r="K3396">
        <v>6</v>
      </c>
      <c r="L3396" t="s">
        <v>56</v>
      </c>
      <c r="M3396" t="s">
        <v>39</v>
      </c>
      <c r="N3396" t="s">
        <v>15</v>
      </c>
      <c r="O3396">
        <v>12726</v>
      </c>
      <c r="P3396" t="s">
        <v>23</v>
      </c>
      <c r="Q3396">
        <v>-31083</v>
      </c>
      <c r="R3396" s="16">
        <f>delivered_orders_table[[#This Row],[price]]*delivered_orders_table[[#This Row],[quantity]]</f>
        <v>12726</v>
      </c>
      <c r="V3396">
        <v>3200</v>
      </c>
    </row>
    <row r="3397" spans="1:22" x14ac:dyDescent="0.3">
      <c r="A3397">
        <v>39509878</v>
      </c>
      <c r="B3397">
        <v>876646</v>
      </c>
      <c r="C3397">
        <v>261132</v>
      </c>
      <c r="D3397">
        <v>4830</v>
      </c>
      <c r="E3397">
        <v>14603</v>
      </c>
      <c r="F3397">
        <v>1</v>
      </c>
      <c r="G3397">
        <v>241.5</v>
      </c>
      <c r="H3397">
        <v>5</v>
      </c>
      <c r="I3397" s="15">
        <v>45201</v>
      </c>
      <c r="J3397" s="11">
        <v>45201</v>
      </c>
      <c r="K3397">
        <v>3</v>
      </c>
      <c r="L3397" t="s">
        <v>179</v>
      </c>
      <c r="M3397" t="s">
        <v>39</v>
      </c>
      <c r="N3397" t="s">
        <v>16</v>
      </c>
      <c r="O3397">
        <v>4588.5</v>
      </c>
      <c r="P3397" t="s">
        <v>21</v>
      </c>
      <c r="Q3397">
        <v>-10014.5</v>
      </c>
      <c r="R3397" s="16">
        <f>delivered_orders_table[[#This Row],[price]]*delivered_orders_table[[#This Row],[quantity]]</f>
        <v>4830</v>
      </c>
      <c r="V3397">
        <v>16890</v>
      </c>
    </row>
    <row r="3398" spans="1:22" x14ac:dyDescent="0.3">
      <c r="A3398">
        <v>64237172</v>
      </c>
      <c r="B3398">
        <v>876646</v>
      </c>
      <c r="C3398">
        <v>307241</v>
      </c>
      <c r="D3398">
        <v>11588</v>
      </c>
      <c r="E3398">
        <v>14603</v>
      </c>
      <c r="F3398">
        <v>3</v>
      </c>
      <c r="G3398">
        <v>6952.8</v>
      </c>
      <c r="H3398">
        <v>20</v>
      </c>
      <c r="I3398" s="15">
        <v>45198</v>
      </c>
      <c r="J3398" s="11">
        <v>45198</v>
      </c>
      <c r="K3398">
        <v>7</v>
      </c>
      <c r="L3398" t="s">
        <v>406</v>
      </c>
      <c r="M3398" t="s">
        <v>39</v>
      </c>
      <c r="N3398" t="s">
        <v>18</v>
      </c>
      <c r="O3398">
        <v>27811.200000000001</v>
      </c>
      <c r="P3398" t="s">
        <v>20</v>
      </c>
      <c r="Q3398">
        <v>-15997.8</v>
      </c>
      <c r="R3398" s="16">
        <f>delivered_orders_table[[#This Row],[price]]*delivered_orders_table[[#This Row],[quantity]]</f>
        <v>34764</v>
      </c>
      <c r="V3398">
        <v>37700</v>
      </c>
    </row>
    <row r="3399" spans="1:22" x14ac:dyDescent="0.3">
      <c r="A3399">
        <v>71532017</v>
      </c>
      <c r="B3399">
        <v>876646</v>
      </c>
      <c r="C3399">
        <v>437264</v>
      </c>
      <c r="D3399">
        <v>5625</v>
      </c>
      <c r="E3399">
        <v>14603</v>
      </c>
      <c r="F3399">
        <v>1</v>
      </c>
      <c r="G3399">
        <v>0</v>
      </c>
      <c r="H3399">
        <v>0</v>
      </c>
      <c r="I3399" s="15">
        <v>45204</v>
      </c>
      <c r="J3399" s="11">
        <v>45204</v>
      </c>
      <c r="K3399">
        <v>1</v>
      </c>
      <c r="L3399" t="s">
        <v>406</v>
      </c>
      <c r="M3399" t="s">
        <v>39</v>
      </c>
      <c r="N3399" t="s">
        <v>16</v>
      </c>
      <c r="O3399">
        <v>5625</v>
      </c>
      <c r="P3399" t="s">
        <v>20</v>
      </c>
      <c r="Q3399">
        <v>-8978</v>
      </c>
      <c r="R3399" s="16">
        <f>delivered_orders_table[[#This Row],[price]]*delivered_orders_table[[#This Row],[quantity]]</f>
        <v>5625</v>
      </c>
      <c r="V3399">
        <v>46083</v>
      </c>
    </row>
    <row r="3400" spans="1:22" hidden="1" x14ac:dyDescent="0.3">
      <c r="A3400">
        <v>62016704</v>
      </c>
      <c r="B3400">
        <v>126225</v>
      </c>
      <c r="C3400">
        <v>256778</v>
      </c>
      <c r="D3400">
        <v>18785</v>
      </c>
      <c r="E3400">
        <v>4833</v>
      </c>
      <c r="F3400">
        <v>2</v>
      </c>
      <c r="G3400">
        <v>0</v>
      </c>
      <c r="H3400">
        <v>0</v>
      </c>
      <c r="I3400" s="15">
        <v>45205</v>
      </c>
      <c r="J3400" s="11">
        <v>45205</v>
      </c>
      <c r="K3400">
        <v>6</v>
      </c>
      <c r="L3400" t="s">
        <v>344</v>
      </c>
      <c r="M3400" t="s">
        <v>39</v>
      </c>
      <c r="N3400" t="s">
        <v>16</v>
      </c>
      <c r="O3400">
        <v>37570</v>
      </c>
      <c r="P3400" t="s">
        <v>20</v>
      </c>
      <c r="Q3400">
        <v>27904</v>
      </c>
      <c r="R3400" s="16">
        <f>delivered_orders_table[[#This Row],[price]]*delivered_orders_table[[#This Row],[quantity]]</f>
        <v>37570</v>
      </c>
      <c r="V3400">
        <v>9939</v>
      </c>
    </row>
    <row r="3401" spans="1:22" hidden="1" x14ac:dyDescent="0.3">
      <c r="A3401">
        <v>83698792</v>
      </c>
      <c r="B3401">
        <v>126225</v>
      </c>
      <c r="C3401">
        <v>962398</v>
      </c>
      <c r="D3401">
        <v>7251</v>
      </c>
      <c r="E3401">
        <v>4833</v>
      </c>
      <c r="F3401">
        <v>2</v>
      </c>
      <c r="G3401">
        <v>0</v>
      </c>
      <c r="H3401">
        <v>0</v>
      </c>
      <c r="I3401" s="15">
        <v>45206</v>
      </c>
      <c r="J3401" s="11">
        <v>45206</v>
      </c>
      <c r="K3401">
        <v>2</v>
      </c>
      <c r="L3401" t="s">
        <v>429</v>
      </c>
      <c r="M3401" t="s">
        <v>39</v>
      </c>
      <c r="N3401" t="s">
        <v>152</v>
      </c>
      <c r="O3401">
        <v>14502</v>
      </c>
      <c r="P3401" t="s">
        <v>22</v>
      </c>
      <c r="Q3401">
        <v>4836</v>
      </c>
      <c r="R3401" s="16">
        <f>delivered_orders_table[[#This Row],[price]]*delivered_orders_table[[#This Row],[quantity]]</f>
        <v>14502</v>
      </c>
      <c r="V3401">
        <v>14083</v>
      </c>
    </row>
    <row r="3402" spans="1:22" hidden="1" x14ac:dyDescent="0.3">
      <c r="A3402">
        <v>97720360</v>
      </c>
      <c r="B3402">
        <v>126225</v>
      </c>
      <c r="C3402">
        <v>340386</v>
      </c>
      <c r="D3402">
        <v>6748</v>
      </c>
      <c r="E3402">
        <v>4833</v>
      </c>
      <c r="F3402">
        <v>2</v>
      </c>
      <c r="G3402">
        <v>1349.6</v>
      </c>
      <c r="H3402">
        <v>10</v>
      </c>
      <c r="I3402" s="15">
        <v>45217</v>
      </c>
      <c r="J3402" s="11">
        <v>45217</v>
      </c>
      <c r="K3402">
        <v>7</v>
      </c>
      <c r="L3402" t="s">
        <v>322</v>
      </c>
      <c r="M3402" t="s">
        <v>39</v>
      </c>
      <c r="N3402" t="s">
        <v>18</v>
      </c>
      <c r="O3402">
        <v>12146.4</v>
      </c>
      <c r="P3402" t="s">
        <v>20</v>
      </c>
      <c r="Q3402">
        <v>2480.4</v>
      </c>
      <c r="R3402" s="16">
        <f>delivered_orders_table[[#This Row],[price]]*delivered_orders_table[[#This Row],[quantity]]</f>
        <v>13496</v>
      </c>
      <c r="V3402">
        <v>3634</v>
      </c>
    </row>
    <row r="3403" spans="1:22" hidden="1" x14ac:dyDescent="0.3">
      <c r="A3403">
        <v>43875271</v>
      </c>
      <c r="B3403">
        <v>126225</v>
      </c>
      <c r="C3403">
        <v>809254</v>
      </c>
      <c r="D3403">
        <v>1626</v>
      </c>
      <c r="E3403">
        <v>4833</v>
      </c>
      <c r="F3403">
        <v>3</v>
      </c>
      <c r="G3403">
        <v>0</v>
      </c>
      <c r="H3403">
        <v>0</v>
      </c>
      <c r="I3403" s="15">
        <v>45227</v>
      </c>
      <c r="J3403" s="11">
        <v>45227</v>
      </c>
      <c r="K3403">
        <v>3</v>
      </c>
      <c r="L3403" t="s">
        <v>210</v>
      </c>
      <c r="M3403" t="s">
        <v>39</v>
      </c>
      <c r="N3403" t="s">
        <v>15</v>
      </c>
      <c r="O3403">
        <v>4878</v>
      </c>
      <c r="P3403" t="s">
        <v>22</v>
      </c>
      <c r="Q3403">
        <v>-9621</v>
      </c>
      <c r="R3403" s="16">
        <f>delivered_orders_table[[#This Row],[price]]*delivered_orders_table[[#This Row],[quantity]]</f>
        <v>4878</v>
      </c>
      <c r="V3403">
        <v>2460</v>
      </c>
    </row>
    <row r="3404" spans="1:22" hidden="1" x14ac:dyDescent="0.3">
      <c r="A3404">
        <v>50329802</v>
      </c>
      <c r="B3404">
        <v>126225</v>
      </c>
      <c r="C3404">
        <v>307241</v>
      </c>
      <c r="D3404">
        <v>3294</v>
      </c>
      <c r="E3404">
        <v>4833</v>
      </c>
      <c r="F3404">
        <v>4</v>
      </c>
      <c r="G3404">
        <v>658.8</v>
      </c>
      <c r="H3404">
        <v>5</v>
      </c>
      <c r="I3404" s="15">
        <v>45215</v>
      </c>
      <c r="J3404" s="11">
        <v>45215</v>
      </c>
      <c r="K3404">
        <v>6</v>
      </c>
      <c r="L3404" t="s">
        <v>166</v>
      </c>
      <c r="M3404" t="s">
        <v>39</v>
      </c>
      <c r="N3404" t="s">
        <v>18</v>
      </c>
      <c r="O3404">
        <v>12517.2</v>
      </c>
      <c r="P3404" t="s">
        <v>20</v>
      </c>
      <c r="Q3404">
        <v>-6814.8</v>
      </c>
      <c r="R3404" s="16">
        <f>delivered_orders_table[[#This Row],[price]]*delivered_orders_table[[#This Row],[quantity]]</f>
        <v>13176</v>
      </c>
      <c r="V3404">
        <v>12679</v>
      </c>
    </row>
    <row r="3405" spans="1:22" hidden="1" x14ac:dyDescent="0.3">
      <c r="A3405">
        <v>42366980</v>
      </c>
      <c r="B3405">
        <v>126225</v>
      </c>
      <c r="C3405">
        <v>986609</v>
      </c>
      <c r="D3405">
        <v>3659</v>
      </c>
      <c r="E3405">
        <v>4833</v>
      </c>
      <c r="F3405">
        <v>1</v>
      </c>
      <c r="G3405">
        <v>0</v>
      </c>
      <c r="H3405">
        <v>0</v>
      </c>
      <c r="I3405" s="15">
        <v>45211</v>
      </c>
      <c r="J3405" s="11">
        <v>45211</v>
      </c>
      <c r="K3405">
        <v>7</v>
      </c>
      <c r="L3405" t="s">
        <v>495</v>
      </c>
      <c r="M3405" t="s">
        <v>39</v>
      </c>
      <c r="N3405" t="s">
        <v>17</v>
      </c>
      <c r="O3405">
        <v>3659</v>
      </c>
      <c r="P3405" t="s">
        <v>24</v>
      </c>
      <c r="Q3405">
        <v>-1174</v>
      </c>
      <c r="R3405" s="16">
        <f>delivered_orders_table[[#This Row],[price]]*delivered_orders_table[[#This Row],[quantity]]</f>
        <v>3659</v>
      </c>
      <c r="V3405">
        <v>78372</v>
      </c>
    </row>
    <row r="3406" spans="1:22" hidden="1" x14ac:dyDescent="0.3">
      <c r="A3406">
        <v>17069536</v>
      </c>
      <c r="B3406">
        <v>126225</v>
      </c>
      <c r="C3406">
        <v>309159</v>
      </c>
      <c r="D3406">
        <v>9008</v>
      </c>
      <c r="E3406">
        <v>4833</v>
      </c>
      <c r="F3406">
        <v>1</v>
      </c>
      <c r="G3406">
        <v>0</v>
      </c>
      <c r="H3406">
        <v>0</v>
      </c>
      <c r="I3406" s="15">
        <v>45218</v>
      </c>
      <c r="J3406" s="11">
        <v>45218</v>
      </c>
      <c r="K3406">
        <v>2</v>
      </c>
      <c r="L3406" t="s">
        <v>188</v>
      </c>
      <c r="M3406" t="s">
        <v>39</v>
      </c>
      <c r="N3406" t="s">
        <v>16</v>
      </c>
      <c r="O3406">
        <v>9008</v>
      </c>
      <c r="P3406" t="s">
        <v>22</v>
      </c>
      <c r="Q3406">
        <v>4175</v>
      </c>
      <c r="R3406" s="16">
        <f>delivered_orders_table[[#This Row],[price]]*delivered_orders_table[[#This Row],[quantity]]</f>
        <v>9008</v>
      </c>
      <c r="V3406">
        <v>16280</v>
      </c>
    </row>
    <row r="3407" spans="1:22" hidden="1" x14ac:dyDescent="0.3">
      <c r="A3407">
        <v>14325890</v>
      </c>
      <c r="B3407">
        <v>126225</v>
      </c>
      <c r="C3407">
        <v>705529</v>
      </c>
      <c r="D3407">
        <v>17209</v>
      </c>
      <c r="E3407">
        <v>4833</v>
      </c>
      <c r="F3407">
        <v>1</v>
      </c>
      <c r="G3407">
        <v>0</v>
      </c>
      <c r="H3407">
        <v>0</v>
      </c>
      <c r="I3407" s="15">
        <v>45198</v>
      </c>
      <c r="J3407" s="11">
        <v>45198</v>
      </c>
      <c r="K3407">
        <v>3</v>
      </c>
      <c r="L3407" t="s">
        <v>541</v>
      </c>
      <c r="M3407" t="s">
        <v>39</v>
      </c>
      <c r="N3407" t="s">
        <v>15</v>
      </c>
      <c r="O3407">
        <v>17209</v>
      </c>
      <c r="P3407" t="s">
        <v>20</v>
      </c>
      <c r="Q3407">
        <v>12376</v>
      </c>
      <c r="R3407" s="16">
        <f>delivered_orders_table[[#This Row],[price]]*delivered_orders_table[[#This Row],[quantity]]</f>
        <v>17209</v>
      </c>
      <c r="V3407">
        <v>2766</v>
      </c>
    </row>
    <row r="3408" spans="1:22" hidden="1" x14ac:dyDescent="0.3">
      <c r="A3408">
        <v>92984217</v>
      </c>
      <c r="B3408">
        <v>246316</v>
      </c>
      <c r="C3408">
        <v>374421</v>
      </c>
      <c r="D3408">
        <v>8935</v>
      </c>
      <c r="E3408">
        <v>13689</v>
      </c>
      <c r="F3408">
        <v>1</v>
      </c>
      <c r="G3408">
        <v>0</v>
      </c>
      <c r="H3408">
        <v>0</v>
      </c>
      <c r="I3408" s="15">
        <v>45223</v>
      </c>
      <c r="J3408" s="11">
        <v>45223</v>
      </c>
      <c r="K3408">
        <v>1</v>
      </c>
      <c r="L3408" t="s">
        <v>322</v>
      </c>
      <c r="M3408" t="s">
        <v>39</v>
      </c>
      <c r="N3408" t="s">
        <v>16</v>
      </c>
      <c r="O3408">
        <v>8935</v>
      </c>
      <c r="P3408" t="s">
        <v>20</v>
      </c>
      <c r="Q3408">
        <v>-4754</v>
      </c>
      <c r="R3408" s="16">
        <f>delivered_orders_table[[#This Row],[price]]*delivered_orders_table[[#This Row],[quantity]]</f>
        <v>8935</v>
      </c>
      <c r="V3408">
        <v>37206</v>
      </c>
    </row>
    <row r="3409" spans="1:22" hidden="1" x14ac:dyDescent="0.3">
      <c r="A3409">
        <v>65397759</v>
      </c>
      <c r="B3409">
        <v>246316</v>
      </c>
      <c r="C3409">
        <v>222532</v>
      </c>
      <c r="D3409">
        <v>6253</v>
      </c>
      <c r="E3409">
        <v>13689</v>
      </c>
      <c r="F3409">
        <v>1</v>
      </c>
      <c r="G3409">
        <v>0</v>
      </c>
      <c r="H3409">
        <v>0</v>
      </c>
      <c r="I3409" s="15">
        <v>45213</v>
      </c>
      <c r="J3409" s="11">
        <v>45213</v>
      </c>
      <c r="K3409">
        <v>7</v>
      </c>
      <c r="L3409" t="s">
        <v>188</v>
      </c>
      <c r="M3409" t="s">
        <v>39</v>
      </c>
      <c r="N3409" t="s">
        <v>18</v>
      </c>
      <c r="O3409">
        <v>6253</v>
      </c>
      <c r="P3409" t="s">
        <v>21</v>
      </c>
      <c r="Q3409">
        <v>-7436</v>
      </c>
      <c r="R3409" s="16">
        <f>delivered_orders_table[[#This Row],[price]]*delivered_orders_table[[#This Row],[quantity]]</f>
        <v>6253</v>
      </c>
      <c r="V3409">
        <v>22544</v>
      </c>
    </row>
    <row r="3410" spans="1:22" hidden="1" x14ac:dyDescent="0.3">
      <c r="A3410">
        <v>46721417</v>
      </c>
      <c r="B3410">
        <v>246316</v>
      </c>
      <c r="C3410">
        <v>369868</v>
      </c>
      <c r="D3410">
        <v>743</v>
      </c>
      <c r="E3410">
        <v>13689</v>
      </c>
      <c r="F3410">
        <v>2</v>
      </c>
      <c r="G3410">
        <v>0</v>
      </c>
      <c r="H3410">
        <v>0</v>
      </c>
      <c r="I3410" s="15">
        <v>45204</v>
      </c>
      <c r="J3410" s="11">
        <v>45204</v>
      </c>
      <c r="K3410">
        <v>3</v>
      </c>
      <c r="L3410" t="s">
        <v>55</v>
      </c>
      <c r="M3410" t="s">
        <v>39</v>
      </c>
      <c r="N3410" t="s">
        <v>15</v>
      </c>
      <c r="O3410">
        <v>1486</v>
      </c>
      <c r="P3410" t="s">
        <v>21</v>
      </c>
      <c r="Q3410">
        <v>-25892</v>
      </c>
      <c r="R3410" s="16">
        <f>delivered_orders_table[[#This Row],[price]]*delivered_orders_table[[#This Row],[quantity]]</f>
        <v>1486</v>
      </c>
      <c r="V3410">
        <v>6663</v>
      </c>
    </row>
    <row r="3411" spans="1:22" hidden="1" x14ac:dyDescent="0.3">
      <c r="A3411">
        <v>83509785</v>
      </c>
      <c r="B3411">
        <v>246316</v>
      </c>
      <c r="C3411">
        <v>378895</v>
      </c>
      <c r="D3411">
        <v>3349</v>
      </c>
      <c r="E3411">
        <v>13689</v>
      </c>
      <c r="F3411">
        <v>1</v>
      </c>
      <c r="G3411">
        <v>0</v>
      </c>
      <c r="H3411">
        <v>0</v>
      </c>
      <c r="I3411" s="15">
        <v>45208</v>
      </c>
      <c r="J3411" s="11">
        <v>45208</v>
      </c>
      <c r="K3411">
        <v>5</v>
      </c>
      <c r="L3411" t="s">
        <v>494</v>
      </c>
      <c r="M3411" t="s">
        <v>39</v>
      </c>
      <c r="N3411" t="s">
        <v>17</v>
      </c>
      <c r="O3411">
        <v>3349</v>
      </c>
      <c r="P3411" t="s">
        <v>21</v>
      </c>
      <c r="Q3411">
        <v>-10340</v>
      </c>
      <c r="R3411" s="16">
        <f>delivered_orders_table[[#This Row],[price]]*delivered_orders_table[[#This Row],[quantity]]</f>
        <v>3349</v>
      </c>
      <c r="V3411">
        <v>10675</v>
      </c>
    </row>
    <row r="3412" spans="1:22" hidden="1" x14ac:dyDescent="0.3">
      <c r="A3412">
        <v>96702893</v>
      </c>
      <c r="B3412">
        <v>246316</v>
      </c>
      <c r="C3412">
        <v>886641</v>
      </c>
      <c r="D3412">
        <v>4699</v>
      </c>
      <c r="E3412">
        <v>13689</v>
      </c>
      <c r="F3412">
        <v>1</v>
      </c>
      <c r="G3412">
        <v>0</v>
      </c>
      <c r="H3412">
        <v>0</v>
      </c>
      <c r="I3412" s="15">
        <v>45214</v>
      </c>
      <c r="J3412" s="11">
        <v>45214</v>
      </c>
      <c r="K3412">
        <v>2</v>
      </c>
      <c r="L3412" t="s">
        <v>374</v>
      </c>
      <c r="M3412" t="s">
        <v>39</v>
      </c>
      <c r="N3412" t="s">
        <v>15</v>
      </c>
      <c r="O3412">
        <v>4699</v>
      </c>
      <c r="P3412" t="s">
        <v>23</v>
      </c>
      <c r="Q3412">
        <v>-8990</v>
      </c>
      <c r="R3412" s="16">
        <f>delivered_orders_table[[#This Row],[price]]*delivered_orders_table[[#This Row],[quantity]]</f>
        <v>4699</v>
      </c>
      <c r="V3412">
        <v>2320</v>
      </c>
    </row>
    <row r="3413" spans="1:22" hidden="1" x14ac:dyDescent="0.3">
      <c r="A3413">
        <v>65596350</v>
      </c>
      <c r="B3413">
        <v>246316</v>
      </c>
      <c r="C3413">
        <v>980762</v>
      </c>
      <c r="D3413">
        <v>14277</v>
      </c>
      <c r="E3413">
        <v>13689</v>
      </c>
      <c r="F3413">
        <v>1</v>
      </c>
      <c r="G3413">
        <v>0</v>
      </c>
      <c r="H3413">
        <v>0</v>
      </c>
      <c r="I3413" s="15">
        <v>45214</v>
      </c>
      <c r="J3413" s="11">
        <v>45214</v>
      </c>
      <c r="K3413">
        <v>6</v>
      </c>
      <c r="L3413" t="s">
        <v>188</v>
      </c>
      <c r="M3413" t="s">
        <v>39</v>
      </c>
      <c r="N3413" t="s">
        <v>15</v>
      </c>
      <c r="O3413">
        <v>14277</v>
      </c>
      <c r="P3413" t="s">
        <v>22</v>
      </c>
      <c r="Q3413">
        <v>588</v>
      </c>
      <c r="R3413" s="16">
        <f>delivered_orders_table[[#This Row],[price]]*delivered_orders_table[[#This Row],[quantity]]</f>
        <v>14277</v>
      </c>
      <c r="V3413">
        <v>3289</v>
      </c>
    </row>
    <row r="3414" spans="1:22" hidden="1" x14ac:dyDescent="0.3">
      <c r="A3414">
        <v>46685332</v>
      </c>
      <c r="B3414">
        <v>246316</v>
      </c>
      <c r="C3414">
        <v>689887</v>
      </c>
      <c r="D3414">
        <v>11295</v>
      </c>
      <c r="E3414">
        <v>13689</v>
      </c>
      <c r="F3414">
        <v>1</v>
      </c>
      <c r="G3414">
        <v>0</v>
      </c>
      <c r="H3414">
        <v>0</v>
      </c>
      <c r="I3414" s="15">
        <v>45200</v>
      </c>
      <c r="J3414" s="11">
        <v>45200</v>
      </c>
      <c r="K3414">
        <v>3</v>
      </c>
      <c r="L3414" t="s">
        <v>349</v>
      </c>
      <c r="M3414" t="s">
        <v>39</v>
      </c>
      <c r="N3414" t="s">
        <v>17</v>
      </c>
      <c r="O3414">
        <v>11295</v>
      </c>
      <c r="P3414" t="s">
        <v>23</v>
      </c>
      <c r="Q3414">
        <v>-2394</v>
      </c>
      <c r="R3414" s="16">
        <f>delivered_orders_table[[#This Row],[price]]*delivered_orders_table[[#This Row],[quantity]]</f>
        <v>11295</v>
      </c>
      <c r="V3414">
        <v>66032</v>
      </c>
    </row>
    <row r="3415" spans="1:22" hidden="1" x14ac:dyDescent="0.3">
      <c r="A3415">
        <v>88971743</v>
      </c>
      <c r="B3415">
        <v>207473</v>
      </c>
      <c r="C3415">
        <v>715318</v>
      </c>
      <c r="D3415">
        <v>8174</v>
      </c>
      <c r="E3415">
        <v>7043</v>
      </c>
      <c r="F3415">
        <v>1</v>
      </c>
      <c r="G3415">
        <v>1226.0999999999999</v>
      </c>
      <c r="H3415">
        <v>15</v>
      </c>
      <c r="I3415" s="15">
        <v>45210</v>
      </c>
      <c r="J3415" s="11">
        <v>45210</v>
      </c>
      <c r="K3415">
        <v>5</v>
      </c>
      <c r="L3415" t="s">
        <v>532</v>
      </c>
      <c r="M3415" t="s">
        <v>39</v>
      </c>
      <c r="N3415" t="s">
        <v>15</v>
      </c>
      <c r="O3415">
        <v>6947.9</v>
      </c>
      <c r="P3415" t="s">
        <v>23</v>
      </c>
      <c r="Q3415">
        <v>-95.1</v>
      </c>
      <c r="R3415" s="16">
        <f>delivered_orders_table[[#This Row],[price]]*delivered_orders_table[[#This Row],[quantity]]</f>
        <v>8174</v>
      </c>
      <c r="V3415">
        <v>9443</v>
      </c>
    </row>
    <row r="3416" spans="1:22" hidden="1" x14ac:dyDescent="0.3">
      <c r="A3416">
        <v>97694240</v>
      </c>
      <c r="B3416">
        <v>207473</v>
      </c>
      <c r="C3416">
        <v>963336</v>
      </c>
      <c r="D3416">
        <v>19699</v>
      </c>
      <c r="E3416">
        <v>7043</v>
      </c>
      <c r="F3416">
        <v>2</v>
      </c>
      <c r="G3416">
        <v>0</v>
      </c>
      <c r="H3416">
        <v>0</v>
      </c>
      <c r="I3416" s="15">
        <v>45223</v>
      </c>
      <c r="J3416" s="11">
        <v>45223</v>
      </c>
      <c r="K3416">
        <v>2</v>
      </c>
      <c r="L3416" t="s">
        <v>162</v>
      </c>
      <c r="M3416" t="s">
        <v>39</v>
      </c>
      <c r="N3416" t="s">
        <v>15</v>
      </c>
      <c r="O3416">
        <v>39398</v>
      </c>
      <c r="P3416" t="s">
        <v>21</v>
      </c>
      <c r="Q3416">
        <v>25312</v>
      </c>
      <c r="R3416" s="16">
        <f>delivered_orders_table[[#This Row],[price]]*delivered_orders_table[[#This Row],[quantity]]</f>
        <v>39398</v>
      </c>
      <c r="V3416">
        <v>2385</v>
      </c>
    </row>
    <row r="3417" spans="1:22" hidden="1" x14ac:dyDescent="0.3">
      <c r="A3417">
        <v>21813825</v>
      </c>
      <c r="B3417">
        <v>207473</v>
      </c>
      <c r="C3417">
        <v>763996</v>
      </c>
      <c r="D3417">
        <v>8398</v>
      </c>
      <c r="E3417">
        <v>7043</v>
      </c>
      <c r="F3417">
        <v>1</v>
      </c>
      <c r="G3417">
        <v>419.9</v>
      </c>
      <c r="H3417">
        <v>5</v>
      </c>
      <c r="I3417" s="15">
        <v>45208</v>
      </c>
      <c r="J3417" s="11">
        <v>45208</v>
      </c>
      <c r="K3417">
        <v>7</v>
      </c>
      <c r="L3417" t="s">
        <v>532</v>
      </c>
      <c r="M3417" t="s">
        <v>39</v>
      </c>
      <c r="N3417" t="s">
        <v>16</v>
      </c>
      <c r="O3417">
        <v>7978.1</v>
      </c>
      <c r="P3417" t="s">
        <v>23</v>
      </c>
      <c r="Q3417">
        <v>935.1</v>
      </c>
      <c r="R3417" s="16">
        <f>delivered_orders_table[[#This Row],[price]]*delivered_orders_table[[#This Row],[quantity]]</f>
        <v>8398</v>
      </c>
      <c r="V3417">
        <v>14050</v>
      </c>
    </row>
    <row r="3418" spans="1:22" hidden="1" x14ac:dyDescent="0.3">
      <c r="A3418">
        <v>41354768</v>
      </c>
      <c r="B3418">
        <v>207473</v>
      </c>
      <c r="C3418">
        <v>745009</v>
      </c>
      <c r="D3418">
        <v>9651</v>
      </c>
      <c r="E3418">
        <v>7043</v>
      </c>
      <c r="F3418">
        <v>2</v>
      </c>
      <c r="G3418">
        <v>965.1</v>
      </c>
      <c r="H3418">
        <v>5</v>
      </c>
      <c r="I3418" s="15">
        <v>45196</v>
      </c>
      <c r="J3418" s="11">
        <v>45196</v>
      </c>
      <c r="K3418">
        <v>7</v>
      </c>
      <c r="L3418" t="s">
        <v>349</v>
      </c>
      <c r="M3418" t="s">
        <v>39</v>
      </c>
      <c r="N3418" t="s">
        <v>15</v>
      </c>
      <c r="O3418">
        <v>18336.900000000001</v>
      </c>
      <c r="P3418" t="s">
        <v>22</v>
      </c>
      <c r="Q3418">
        <v>4250.8999999999996</v>
      </c>
      <c r="R3418" s="16">
        <f>delivered_orders_table[[#This Row],[price]]*delivered_orders_table[[#This Row],[quantity]]</f>
        <v>19302</v>
      </c>
      <c r="V3418">
        <v>8403</v>
      </c>
    </row>
    <row r="3419" spans="1:22" hidden="1" x14ac:dyDescent="0.3">
      <c r="A3419">
        <v>67774765</v>
      </c>
      <c r="B3419">
        <v>207473</v>
      </c>
      <c r="C3419">
        <v>605298</v>
      </c>
      <c r="D3419">
        <v>11937</v>
      </c>
      <c r="E3419">
        <v>7043</v>
      </c>
      <c r="F3419">
        <v>1</v>
      </c>
      <c r="G3419">
        <v>0</v>
      </c>
      <c r="H3419">
        <v>0</v>
      </c>
      <c r="I3419" s="15">
        <v>45225</v>
      </c>
      <c r="J3419" s="11">
        <v>45225</v>
      </c>
      <c r="K3419">
        <v>3</v>
      </c>
      <c r="L3419" t="s">
        <v>403</v>
      </c>
      <c r="M3419" t="s">
        <v>39</v>
      </c>
      <c r="N3419" t="s">
        <v>15</v>
      </c>
      <c r="O3419">
        <v>11937</v>
      </c>
      <c r="P3419" t="s">
        <v>21</v>
      </c>
      <c r="Q3419">
        <v>4894</v>
      </c>
      <c r="R3419" s="16">
        <f>delivered_orders_table[[#This Row],[price]]*delivered_orders_table[[#This Row],[quantity]]</f>
        <v>11937</v>
      </c>
      <c r="V3419">
        <v>12265</v>
      </c>
    </row>
    <row r="3420" spans="1:22" hidden="1" x14ac:dyDescent="0.3">
      <c r="A3420">
        <v>74683506</v>
      </c>
      <c r="B3420">
        <v>216739</v>
      </c>
      <c r="C3420">
        <v>921978</v>
      </c>
      <c r="D3420">
        <v>18190</v>
      </c>
      <c r="E3420">
        <v>3047</v>
      </c>
      <c r="F3420">
        <v>2</v>
      </c>
      <c r="G3420">
        <v>0</v>
      </c>
      <c r="H3420">
        <v>0</v>
      </c>
      <c r="I3420" s="15">
        <v>45203</v>
      </c>
      <c r="J3420" s="11">
        <v>45203</v>
      </c>
      <c r="K3420">
        <v>6</v>
      </c>
      <c r="L3420" t="s">
        <v>334</v>
      </c>
      <c r="M3420" t="s">
        <v>39</v>
      </c>
      <c r="N3420" t="s">
        <v>15</v>
      </c>
      <c r="O3420">
        <v>36380</v>
      </c>
      <c r="P3420" t="s">
        <v>21</v>
      </c>
      <c r="Q3420">
        <v>30286</v>
      </c>
      <c r="R3420" s="16">
        <f>delivered_orders_table[[#This Row],[price]]*delivered_orders_table[[#This Row],[quantity]]</f>
        <v>36380</v>
      </c>
      <c r="V3420">
        <v>41028</v>
      </c>
    </row>
    <row r="3421" spans="1:22" hidden="1" x14ac:dyDescent="0.3">
      <c r="A3421">
        <v>23594977</v>
      </c>
      <c r="B3421">
        <v>216739</v>
      </c>
      <c r="C3421">
        <v>401528</v>
      </c>
      <c r="D3421">
        <v>9300</v>
      </c>
      <c r="E3421">
        <v>3047</v>
      </c>
      <c r="F3421">
        <v>1</v>
      </c>
      <c r="G3421">
        <v>0</v>
      </c>
      <c r="H3421">
        <v>0</v>
      </c>
      <c r="I3421" s="15">
        <v>45199</v>
      </c>
      <c r="J3421" s="11">
        <v>45199</v>
      </c>
      <c r="K3421">
        <v>3</v>
      </c>
      <c r="L3421" t="s">
        <v>178</v>
      </c>
      <c r="M3421" t="s">
        <v>39</v>
      </c>
      <c r="N3421" t="s">
        <v>16</v>
      </c>
      <c r="O3421">
        <v>9300</v>
      </c>
      <c r="P3421" t="s">
        <v>20</v>
      </c>
      <c r="Q3421">
        <v>6253</v>
      </c>
      <c r="R3421" s="16">
        <f>delivered_orders_table[[#This Row],[price]]*delivered_orders_table[[#This Row],[quantity]]</f>
        <v>9300</v>
      </c>
      <c r="V3421">
        <v>51411</v>
      </c>
    </row>
    <row r="3422" spans="1:22" hidden="1" x14ac:dyDescent="0.3">
      <c r="A3422">
        <v>22090691</v>
      </c>
      <c r="B3422">
        <v>216739</v>
      </c>
      <c r="C3422">
        <v>681137</v>
      </c>
      <c r="D3422">
        <v>15577</v>
      </c>
      <c r="E3422">
        <v>3047</v>
      </c>
      <c r="F3422">
        <v>1</v>
      </c>
      <c r="G3422">
        <v>778.85</v>
      </c>
      <c r="H3422">
        <v>5</v>
      </c>
      <c r="I3422" s="15">
        <v>45214</v>
      </c>
      <c r="J3422" s="11">
        <v>45214</v>
      </c>
      <c r="K3422">
        <v>7</v>
      </c>
      <c r="L3422" t="s">
        <v>166</v>
      </c>
      <c r="M3422" t="s">
        <v>39</v>
      </c>
      <c r="N3422" t="s">
        <v>16</v>
      </c>
      <c r="O3422">
        <v>14798.15</v>
      </c>
      <c r="P3422" t="s">
        <v>21</v>
      </c>
      <c r="Q3422">
        <v>11751.15</v>
      </c>
      <c r="R3422" s="16">
        <f>delivered_orders_table[[#This Row],[price]]*delivered_orders_table[[#This Row],[quantity]]</f>
        <v>15577</v>
      </c>
      <c r="V3422">
        <v>2121</v>
      </c>
    </row>
    <row r="3423" spans="1:22" hidden="1" x14ac:dyDescent="0.3">
      <c r="A3423">
        <v>19558414</v>
      </c>
      <c r="B3423">
        <v>216739</v>
      </c>
      <c r="C3423">
        <v>733036</v>
      </c>
      <c r="D3423">
        <v>1546</v>
      </c>
      <c r="E3423">
        <v>3047</v>
      </c>
      <c r="F3423">
        <v>1</v>
      </c>
      <c r="G3423">
        <v>0</v>
      </c>
      <c r="H3423">
        <v>0</v>
      </c>
      <c r="I3423" s="15">
        <v>45198</v>
      </c>
      <c r="J3423" s="11">
        <v>45198</v>
      </c>
      <c r="K3423">
        <v>6</v>
      </c>
      <c r="L3423" t="s">
        <v>179</v>
      </c>
      <c r="M3423" t="s">
        <v>39</v>
      </c>
      <c r="N3423" t="s">
        <v>16</v>
      </c>
      <c r="O3423">
        <v>1546</v>
      </c>
      <c r="P3423" t="s">
        <v>20</v>
      </c>
      <c r="Q3423">
        <v>-1501</v>
      </c>
      <c r="R3423" s="16">
        <f>delivered_orders_table[[#This Row],[price]]*delivered_orders_table[[#This Row],[quantity]]</f>
        <v>1546</v>
      </c>
      <c r="V3423">
        <v>18463</v>
      </c>
    </row>
    <row r="3424" spans="1:22" hidden="1" x14ac:dyDescent="0.3">
      <c r="A3424">
        <v>88478184</v>
      </c>
      <c r="B3424">
        <v>216739</v>
      </c>
      <c r="C3424">
        <v>868595</v>
      </c>
      <c r="D3424">
        <v>19334</v>
      </c>
      <c r="E3424">
        <v>3047</v>
      </c>
      <c r="F3424">
        <v>1</v>
      </c>
      <c r="G3424">
        <v>2900.1</v>
      </c>
      <c r="H3424">
        <v>15</v>
      </c>
      <c r="I3424" s="15">
        <v>45210</v>
      </c>
      <c r="J3424" s="11">
        <v>45210</v>
      </c>
      <c r="K3424">
        <v>5</v>
      </c>
      <c r="L3424" t="s">
        <v>532</v>
      </c>
      <c r="M3424" t="s">
        <v>39</v>
      </c>
      <c r="N3424" t="s">
        <v>16</v>
      </c>
      <c r="O3424">
        <v>16433.900000000001</v>
      </c>
      <c r="P3424" t="s">
        <v>22</v>
      </c>
      <c r="Q3424">
        <v>13386.9</v>
      </c>
      <c r="R3424" s="16">
        <f>delivered_orders_table[[#This Row],[price]]*delivered_orders_table[[#This Row],[quantity]]</f>
        <v>19334</v>
      </c>
      <c r="V3424">
        <v>30104</v>
      </c>
    </row>
    <row r="3425" spans="1:22" hidden="1" x14ac:dyDescent="0.3">
      <c r="A3425">
        <v>37619925</v>
      </c>
      <c r="B3425">
        <v>216739</v>
      </c>
      <c r="C3425">
        <v>589776</v>
      </c>
      <c r="D3425">
        <v>6870</v>
      </c>
      <c r="E3425">
        <v>3047</v>
      </c>
      <c r="F3425">
        <v>1</v>
      </c>
      <c r="G3425">
        <v>0</v>
      </c>
      <c r="H3425">
        <v>0</v>
      </c>
      <c r="I3425" s="15">
        <v>45200</v>
      </c>
      <c r="J3425" s="11">
        <v>45200</v>
      </c>
      <c r="K3425">
        <v>4</v>
      </c>
      <c r="L3425" t="s">
        <v>179</v>
      </c>
      <c r="M3425" t="s">
        <v>39</v>
      </c>
      <c r="N3425" t="s">
        <v>16</v>
      </c>
      <c r="O3425">
        <v>6870</v>
      </c>
      <c r="P3425" t="s">
        <v>21</v>
      </c>
      <c r="Q3425">
        <v>3823</v>
      </c>
      <c r="R3425" s="16">
        <f>delivered_orders_table[[#This Row],[price]]*delivered_orders_table[[#This Row],[quantity]]</f>
        <v>6870</v>
      </c>
      <c r="V3425">
        <v>2291</v>
      </c>
    </row>
    <row r="3426" spans="1:22" hidden="1" x14ac:dyDescent="0.3">
      <c r="A3426">
        <v>42483531</v>
      </c>
      <c r="B3426">
        <v>216739</v>
      </c>
      <c r="C3426">
        <v>644136</v>
      </c>
      <c r="D3426">
        <v>19425</v>
      </c>
      <c r="E3426">
        <v>3047</v>
      </c>
      <c r="F3426">
        <v>1</v>
      </c>
      <c r="G3426">
        <v>2913.75</v>
      </c>
      <c r="H3426">
        <v>15</v>
      </c>
      <c r="I3426" s="15">
        <v>45204</v>
      </c>
      <c r="J3426" s="11">
        <v>45204</v>
      </c>
      <c r="K3426">
        <v>6</v>
      </c>
      <c r="L3426" t="s">
        <v>56</v>
      </c>
      <c r="M3426" t="s">
        <v>39</v>
      </c>
      <c r="N3426" t="s">
        <v>18</v>
      </c>
      <c r="O3426">
        <v>16511.25</v>
      </c>
      <c r="P3426" t="s">
        <v>23</v>
      </c>
      <c r="Q3426">
        <v>13464.25</v>
      </c>
      <c r="R3426" s="16">
        <f>delivered_orders_table[[#This Row],[price]]*delivered_orders_table[[#This Row],[quantity]]</f>
        <v>19425</v>
      </c>
      <c r="V3426">
        <v>4476</v>
      </c>
    </row>
    <row r="3427" spans="1:22" hidden="1" x14ac:dyDescent="0.3">
      <c r="A3427">
        <v>96011893</v>
      </c>
      <c r="B3427">
        <v>671858</v>
      </c>
      <c r="C3427">
        <v>785549</v>
      </c>
      <c r="D3427">
        <v>18325</v>
      </c>
      <c r="E3427">
        <v>5308</v>
      </c>
      <c r="F3427">
        <v>4</v>
      </c>
      <c r="G3427">
        <v>3665</v>
      </c>
      <c r="H3427">
        <v>5</v>
      </c>
      <c r="I3427" s="15">
        <v>45199</v>
      </c>
      <c r="J3427" s="11">
        <v>45199</v>
      </c>
      <c r="K3427">
        <v>1</v>
      </c>
      <c r="L3427" t="s">
        <v>420</v>
      </c>
      <c r="M3427" t="s">
        <v>39</v>
      </c>
      <c r="N3427" t="s">
        <v>16</v>
      </c>
      <c r="O3427">
        <v>69635</v>
      </c>
      <c r="P3427" t="s">
        <v>20</v>
      </c>
      <c r="Q3427">
        <v>48403</v>
      </c>
      <c r="R3427" s="16">
        <f>delivered_orders_table[[#This Row],[price]]*delivered_orders_table[[#This Row],[quantity]]</f>
        <v>73300</v>
      </c>
      <c r="V3427">
        <v>8656</v>
      </c>
    </row>
    <row r="3428" spans="1:22" hidden="1" x14ac:dyDescent="0.3">
      <c r="A3428">
        <v>36830448</v>
      </c>
      <c r="B3428">
        <v>671858</v>
      </c>
      <c r="C3428">
        <v>596583</v>
      </c>
      <c r="D3428">
        <v>4791</v>
      </c>
      <c r="E3428">
        <v>5308</v>
      </c>
      <c r="F3428">
        <v>2</v>
      </c>
      <c r="G3428">
        <v>0</v>
      </c>
      <c r="H3428">
        <v>0</v>
      </c>
      <c r="I3428" s="15">
        <v>45212</v>
      </c>
      <c r="J3428" s="11">
        <v>45212</v>
      </c>
      <c r="K3428">
        <v>1</v>
      </c>
      <c r="L3428" t="s">
        <v>494</v>
      </c>
      <c r="M3428" t="s">
        <v>39</v>
      </c>
      <c r="N3428" t="s">
        <v>15</v>
      </c>
      <c r="O3428">
        <v>9582</v>
      </c>
      <c r="P3428" t="s">
        <v>21</v>
      </c>
      <c r="Q3428">
        <v>-1034</v>
      </c>
      <c r="R3428" s="16">
        <f>delivered_orders_table[[#This Row],[price]]*delivered_orders_table[[#This Row],[quantity]]</f>
        <v>9582</v>
      </c>
      <c r="V3428">
        <v>11437</v>
      </c>
    </row>
    <row r="3429" spans="1:22" hidden="1" x14ac:dyDescent="0.3">
      <c r="A3429">
        <v>70737878</v>
      </c>
      <c r="B3429">
        <v>671858</v>
      </c>
      <c r="C3429">
        <v>799166</v>
      </c>
      <c r="D3429">
        <v>9286</v>
      </c>
      <c r="E3429">
        <v>5308</v>
      </c>
      <c r="F3429">
        <v>2</v>
      </c>
      <c r="G3429">
        <v>928.6</v>
      </c>
      <c r="H3429">
        <v>5</v>
      </c>
      <c r="I3429" s="15">
        <v>45198</v>
      </c>
      <c r="J3429" s="11">
        <v>45198</v>
      </c>
      <c r="K3429">
        <v>4</v>
      </c>
      <c r="L3429" t="s">
        <v>178</v>
      </c>
      <c r="M3429" t="s">
        <v>39</v>
      </c>
      <c r="N3429" t="s">
        <v>15</v>
      </c>
      <c r="O3429">
        <v>17643.400000000001</v>
      </c>
      <c r="P3429" t="s">
        <v>23</v>
      </c>
      <c r="Q3429">
        <v>7027.4</v>
      </c>
      <c r="R3429" s="16">
        <f>delivered_orders_table[[#This Row],[price]]*delivered_orders_table[[#This Row],[quantity]]</f>
        <v>18572</v>
      </c>
      <c r="V3429">
        <v>3002</v>
      </c>
    </row>
    <row r="3430" spans="1:22" hidden="1" x14ac:dyDescent="0.3">
      <c r="A3430">
        <v>69516344</v>
      </c>
      <c r="B3430">
        <v>671858</v>
      </c>
      <c r="C3430">
        <v>602995</v>
      </c>
      <c r="D3430">
        <v>16217</v>
      </c>
      <c r="E3430">
        <v>5308</v>
      </c>
      <c r="F3430">
        <v>2</v>
      </c>
      <c r="G3430">
        <v>0</v>
      </c>
      <c r="H3430">
        <v>0</v>
      </c>
      <c r="I3430" s="15">
        <v>45211</v>
      </c>
      <c r="J3430" s="11">
        <v>45211</v>
      </c>
      <c r="K3430">
        <v>4</v>
      </c>
      <c r="L3430" t="s">
        <v>532</v>
      </c>
      <c r="M3430" t="s">
        <v>39</v>
      </c>
      <c r="N3430" t="s">
        <v>17</v>
      </c>
      <c r="O3430">
        <v>32434</v>
      </c>
      <c r="P3430" t="s">
        <v>22</v>
      </c>
      <c r="Q3430">
        <v>21818</v>
      </c>
      <c r="R3430" s="16">
        <f>delivered_orders_table[[#This Row],[price]]*delivered_orders_table[[#This Row],[quantity]]</f>
        <v>32434</v>
      </c>
      <c r="V3430">
        <v>14479</v>
      </c>
    </row>
    <row r="3431" spans="1:22" hidden="1" x14ac:dyDescent="0.3">
      <c r="A3431">
        <v>46501299</v>
      </c>
      <c r="B3431">
        <v>671858</v>
      </c>
      <c r="C3431">
        <v>578496</v>
      </c>
      <c r="D3431">
        <v>12814</v>
      </c>
      <c r="E3431">
        <v>5308</v>
      </c>
      <c r="F3431">
        <v>1</v>
      </c>
      <c r="G3431">
        <v>640.70000000000005</v>
      </c>
      <c r="H3431">
        <v>5</v>
      </c>
      <c r="I3431" s="15">
        <v>45218</v>
      </c>
      <c r="J3431" s="11">
        <v>45218</v>
      </c>
      <c r="K3431">
        <v>4</v>
      </c>
      <c r="L3431" t="s">
        <v>57</v>
      </c>
      <c r="M3431" t="s">
        <v>39</v>
      </c>
      <c r="N3431" t="s">
        <v>18</v>
      </c>
      <c r="O3431">
        <v>12173.3</v>
      </c>
      <c r="P3431" t="s">
        <v>21</v>
      </c>
      <c r="Q3431">
        <v>6865.3</v>
      </c>
      <c r="R3431" s="16">
        <f>delivered_orders_table[[#This Row],[price]]*delivered_orders_table[[#This Row],[quantity]]</f>
        <v>12814</v>
      </c>
      <c r="V3431">
        <v>17558</v>
      </c>
    </row>
    <row r="3432" spans="1:22" hidden="1" x14ac:dyDescent="0.3">
      <c r="A3432">
        <v>93967184</v>
      </c>
      <c r="B3432">
        <v>671858</v>
      </c>
      <c r="C3432">
        <v>834775</v>
      </c>
      <c r="D3432">
        <v>3836</v>
      </c>
      <c r="E3432">
        <v>5308</v>
      </c>
      <c r="F3432">
        <v>4</v>
      </c>
      <c r="G3432">
        <v>767.2</v>
      </c>
      <c r="H3432">
        <v>5</v>
      </c>
      <c r="I3432" s="15">
        <v>45200</v>
      </c>
      <c r="J3432" s="11">
        <v>45200</v>
      </c>
      <c r="K3432">
        <v>2</v>
      </c>
      <c r="L3432" t="s">
        <v>178</v>
      </c>
      <c r="M3432" t="s">
        <v>39</v>
      </c>
      <c r="N3432" t="s">
        <v>15</v>
      </c>
      <c r="O3432">
        <v>14576.8</v>
      </c>
      <c r="P3432" t="s">
        <v>20</v>
      </c>
      <c r="Q3432">
        <v>-6655.2</v>
      </c>
      <c r="R3432" s="16">
        <f>delivered_orders_table[[#This Row],[price]]*delivered_orders_table[[#This Row],[quantity]]</f>
        <v>15344</v>
      </c>
      <c r="V3432">
        <v>15408</v>
      </c>
    </row>
    <row r="3433" spans="1:22" hidden="1" x14ac:dyDescent="0.3">
      <c r="A3433">
        <v>38829445</v>
      </c>
      <c r="B3433">
        <v>671858</v>
      </c>
      <c r="C3433">
        <v>973422</v>
      </c>
      <c r="D3433">
        <v>2827</v>
      </c>
      <c r="E3433">
        <v>5308</v>
      </c>
      <c r="F3433">
        <v>1</v>
      </c>
      <c r="G3433">
        <v>0</v>
      </c>
      <c r="H3433">
        <v>0</v>
      </c>
      <c r="I3433" s="15">
        <v>45195</v>
      </c>
      <c r="J3433" s="11">
        <v>45195</v>
      </c>
      <c r="K3433">
        <v>5</v>
      </c>
      <c r="L3433" t="s">
        <v>420</v>
      </c>
      <c r="M3433" t="s">
        <v>39</v>
      </c>
      <c r="N3433" t="s">
        <v>18</v>
      </c>
      <c r="O3433">
        <v>2827</v>
      </c>
      <c r="P3433" t="s">
        <v>23</v>
      </c>
      <c r="Q3433">
        <v>-2481</v>
      </c>
      <c r="R3433" s="16">
        <f>delivered_orders_table[[#This Row],[price]]*delivered_orders_table[[#This Row],[quantity]]</f>
        <v>2827</v>
      </c>
      <c r="V3433">
        <v>7401</v>
      </c>
    </row>
    <row r="3434" spans="1:22" hidden="1" x14ac:dyDescent="0.3">
      <c r="A3434">
        <v>21501669</v>
      </c>
      <c r="B3434">
        <v>671858</v>
      </c>
      <c r="C3434">
        <v>804570</v>
      </c>
      <c r="D3434">
        <v>8455</v>
      </c>
      <c r="E3434">
        <v>5308</v>
      </c>
      <c r="F3434">
        <v>2</v>
      </c>
      <c r="G3434">
        <v>0</v>
      </c>
      <c r="H3434">
        <v>0</v>
      </c>
      <c r="I3434" s="15">
        <v>45212</v>
      </c>
      <c r="J3434" s="11">
        <v>45212</v>
      </c>
      <c r="K3434">
        <v>5</v>
      </c>
      <c r="L3434" t="s">
        <v>523</v>
      </c>
      <c r="M3434" t="s">
        <v>39</v>
      </c>
      <c r="N3434" t="s">
        <v>15</v>
      </c>
      <c r="O3434">
        <v>16910</v>
      </c>
      <c r="P3434" t="s">
        <v>22</v>
      </c>
      <c r="Q3434">
        <v>6294</v>
      </c>
      <c r="R3434" s="16">
        <f>delivered_orders_table[[#This Row],[price]]*delivered_orders_table[[#This Row],[quantity]]</f>
        <v>16910</v>
      </c>
      <c r="V3434">
        <v>48444</v>
      </c>
    </row>
    <row r="3435" spans="1:22" hidden="1" x14ac:dyDescent="0.3">
      <c r="A3435">
        <v>54406060</v>
      </c>
      <c r="B3435">
        <v>770487</v>
      </c>
      <c r="C3435">
        <v>648324</v>
      </c>
      <c r="D3435">
        <v>18483</v>
      </c>
      <c r="E3435">
        <v>7859</v>
      </c>
      <c r="F3435">
        <v>2</v>
      </c>
      <c r="G3435">
        <v>5544.9</v>
      </c>
      <c r="H3435">
        <v>15</v>
      </c>
      <c r="I3435" s="15">
        <v>45214</v>
      </c>
      <c r="J3435" s="11">
        <v>45214</v>
      </c>
      <c r="K3435">
        <v>2</v>
      </c>
      <c r="L3435" t="s">
        <v>374</v>
      </c>
      <c r="M3435" t="s">
        <v>39</v>
      </c>
      <c r="N3435" t="s">
        <v>17</v>
      </c>
      <c r="O3435">
        <v>31421.1</v>
      </c>
      <c r="P3435" t="s">
        <v>22</v>
      </c>
      <c r="Q3435">
        <v>15703.1</v>
      </c>
      <c r="R3435" s="16">
        <f>delivered_orders_table[[#This Row],[price]]*delivered_orders_table[[#This Row],[quantity]]</f>
        <v>36966</v>
      </c>
      <c r="V3435">
        <v>37004</v>
      </c>
    </row>
    <row r="3436" spans="1:22" hidden="1" x14ac:dyDescent="0.3">
      <c r="A3436">
        <v>76118957</v>
      </c>
      <c r="B3436">
        <v>770487</v>
      </c>
      <c r="C3436">
        <v>605298</v>
      </c>
      <c r="D3436">
        <v>4273</v>
      </c>
      <c r="E3436">
        <v>7859</v>
      </c>
      <c r="F3436">
        <v>1</v>
      </c>
      <c r="G3436">
        <v>0</v>
      </c>
      <c r="H3436">
        <v>0</v>
      </c>
      <c r="I3436" s="15">
        <v>45182</v>
      </c>
      <c r="J3436" s="11">
        <v>45182</v>
      </c>
      <c r="K3436">
        <v>1</v>
      </c>
      <c r="L3436" t="s">
        <v>201</v>
      </c>
      <c r="M3436" t="s">
        <v>39</v>
      </c>
      <c r="N3436" t="s">
        <v>15</v>
      </c>
      <c r="O3436">
        <v>4273</v>
      </c>
      <c r="P3436" t="s">
        <v>23</v>
      </c>
      <c r="Q3436">
        <v>-3586</v>
      </c>
      <c r="R3436" s="16">
        <f>delivered_orders_table[[#This Row],[price]]*delivered_orders_table[[#This Row],[quantity]]</f>
        <v>4273</v>
      </c>
      <c r="V3436">
        <v>26586</v>
      </c>
    </row>
    <row r="3437" spans="1:22" hidden="1" x14ac:dyDescent="0.3">
      <c r="A3437">
        <v>99853245</v>
      </c>
      <c r="B3437">
        <v>770487</v>
      </c>
      <c r="C3437">
        <v>287889</v>
      </c>
      <c r="D3437">
        <v>17474</v>
      </c>
      <c r="E3437">
        <v>7859</v>
      </c>
      <c r="F3437">
        <v>1</v>
      </c>
      <c r="G3437">
        <v>1747.4</v>
      </c>
      <c r="H3437">
        <v>10</v>
      </c>
      <c r="I3437" s="15">
        <v>45163</v>
      </c>
      <c r="J3437" s="11">
        <v>45163</v>
      </c>
      <c r="K3437">
        <v>7</v>
      </c>
      <c r="L3437" t="s">
        <v>299</v>
      </c>
      <c r="M3437" t="s">
        <v>39</v>
      </c>
      <c r="N3437" t="s">
        <v>15</v>
      </c>
      <c r="O3437">
        <v>15726.6</v>
      </c>
      <c r="P3437" t="s">
        <v>21</v>
      </c>
      <c r="Q3437">
        <v>7867.6</v>
      </c>
      <c r="R3437" s="16">
        <f>delivered_orders_table[[#This Row],[price]]*delivered_orders_table[[#This Row],[quantity]]</f>
        <v>17474</v>
      </c>
      <c r="V3437">
        <v>18487</v>
      </c>
    </row>
    <row r="3438" spans="1:22" hidden="1" x14ac:dyDescent="0.3">
      <c r="A3438">
        <v>99913412</v>
      </c>
      <c r="B3438">
        <v>770487</v>
      </c>
      <c r="C3438">
        <v>919265</v>
      </c>
      <c r="D3438">
        <v>11924</v>
      </c>
      <c r="E3438">
        <v>7859</v>
      </c>
      <c r="F3438">
        <v>1</v>
      </c>
      <c r="G3438">
        <v>0</v>
      </c>
      <c r="H3438">
        <v>0</v>
      </c>
      <c r="I3438" s="15">
        <v>45177</v>
      </c>
      <c r="J3438" s="11">
        <v>45177</v>
      </c>
      <c r="K3438">
        <v>1</v>
      </c>
      <c r="L3438" t="s">
        <v>211</v>
      </c>
      <c r="M3438" t="s">
        <v>39</v>
      </c>
      <c r="N3438" t="s">
        <v>15</v>
      </c>
      <c r="O3438">
        <v>11924</v>
      </c>
      <c r="P3438" t="s">
        <v>20</v>
      </c>
      <c r="Q3438">
        <v>4065</v>
      </c>
      <c r="R3438" s="16">
        <f>delivered_orders_table[[#This Row],[price]]*delivered_orders_table[[#This Row],[quantity]]</f>
        <v>11924</v>
      </c>
      <c r="V3438">
        <v>17841</v>
      </c>
    </row>
    <row r="3439" spans="1:22" hidden="1" x14ac:dyDescent="0.3">
      <c r="A3439">
        <v>85563727</v>
      </c>
      <c r="B3439">
        <v>770487</v>
      </c>
      <c r="C3439">
        <v>646157</v>
      </c>
      <c r="D3439">
        <v>9946</v>
      </c>
      <c r="E3439">
        <v>7859</v>
      </c>
      <c r="F3439">
        <v>1</v>
      </c>
      <c r="G3439">
        <v>0</v>
      </c>
      <c r="H3439">
        <v>0</v>
      </c>
      <c r="I3439" s="15">
        <v>45180</v>
      </c>
      <c r="J3439" s="11">
        <v>45180</v>
      </c>
      <c r="K3439">
        <v>7</v>
      </c>
      <c r="L3439" t="s">
        <v>54</v>
      </c>
      <c r="M3439" t="s">
        <v>39</v>
      </c>
      <c r="N3439" t="s">
        <v>16</v>
      </c>
      <c r="O3439">
        <v>9946</v>
      </c>
      <c r="P3439" t="s">
        <v>20</v>
      </c>
      <c r="Q3439">
        <v>2087</v>
      </c>
      <c r="R3439" s="16">
        <f>delivered_orders_table[[#This Row],[price]]*delivered_orders_table[[#This Row],[quantity]]</f>
        <v>9946</v>
      </c>
      <c r="V3439">
        <v>24634</v>
      </c>
    </row>
    <row r="3440" spans="1:22" hidden="1" x14ac:dyDescent="0.3">
      <c r="A3440">
        <v>38375916</v>
      </c>
      <c r="B3440">
        <v>216739</v>
      </c>
      <c r="C3440">
        <v>672623</v>
      </c>
      <c r="D3440">
        <v>14085</v>
      </c>
      <c r="E3440">
        <v>3047</v>
      </c>
      <c r="F3440">
        <v>1</v>
      </c>
      <c r="G3440">
        <v>0</v>
      </c>
      <c r="H3440">
        <v>0</v>
      </c>
      <c r="I3440" s="15">
        <v>45185</v>
      </c>
      <c r="J3440" s="11">
        <v>45185</v>
      </c>
      <c r="K3440">
        <v>4</v>
      </c>
      <c r="L3440" t="s">
        <v>339</v>
      </c>
      <c r="M3440" t="s">
        <v>39</v>
      </c>
      <c r="N3440" t="s">
        <v>16</v>
      </c>
      <c r="O3440">
        <v>14085</v>
      </c>
      <c r="P3440" t="s">
        <v>21</v>
      </c>
      <c r="Q3440">
        <v>11038</v>
      </c>
      <c r="R3440" s="16">
        <f>delivered_orders_table[[#This Row],[price]]*delivered_orders_table[[#This Row],[quantity]]</f>
        <v>14085</v>
      </c>
      <c r="V3440">
        <v>35286</v>
      </c>
    </row>
    <row r="3441" spans="1:22" hidden="1" x14ac:dyDescent="0.3">
      <c r="A3441">
        <v>65878146</v>
      </c>
      <c r="B3441">
        <v>216739</v>
      </c>
      <c r="C3441">
        <v>934498</v>
      </c>
      <c r="D3441">
        <v>10178</v>
      </c>
      <c r="E3441">
        <v>3047</v>
      </c>
      <c r="F3441">
        <v>3</v>
      </c>
      <c r="G3441">
        <v>0</v>
      </c>
      <c r="H3441">
        <v>0</v>
      </c>
      <c r="I3441" s="15">
        <v>45181</v>
      </c>
      <c r="J3441" s="11">
        <v>45181</v>
      </c>
      <c r="K3441">
        <v>6</v>
      </c>
      <c r="L3441" t="s">
        <v>54</v>
      </c>
      <c r="M3441" t="s">
        <v>39</v>
      </c>
      <c r="N3441" t="s">
        <v>15</v>
      </c>
      <c r="O3441">
        <v>30534</v>
      </c>
      <c r="P3441" t="s">
        <v>22</v>
      </c>
      <c r="Q3441">
        <v>21393</v>
      </c>
      <c r="R3441" s="16">
        <f>delivered_orders_table[[#This Row],[price]]*delivered_orders_table[[#This Row],[quantity]]</f>
        <v>30534</v>
      </c>
      <c r="V3441">
        <v>5484</v>
      </c>
    </row>
    <row r="3442" spans="1:22" hidden="1" x14ac:dyDescent="0.3">
      <c r="A3442">
        <v>18087373</v>
      </c>
      <c r="B3442">
        <v>216739</v>
      </c>
      <c r="C3442">
        <v>721718</v>
      </c>
      <c r="D3442">
        <v>1764</v>
      </c>
      <c r="E3442">
        <v>3047</v>
      </c>
      <c r="F3442">
        <v>1</v>
      </c>
      <c r="G3442">
        <v>264.60000000000002</v>
      </c>
      <c r="H3442">
        <v>15</v>
      </c>
      <c r="I3442" s="15">
        <v>45178</v>
      </c>
      <c r="J3442" s="11">
        <v>45178</v>
      </c>
      <c r="K3442">
        <v>7</v>
      </c>
      <c r="L3442" t="s">
        <v>239</v>
      </c>
      <c r="M3442" t="s">
        <v>39</v>
      </c>
      <c r="N3442" t="s">
        <v>16</v>
      </c>
      <c r="O3442">
        <v>1499.4</v>
      </c>
      <c r="P3442" t="s">
        <v>21</v>
      </c>
      <c r="Q3442">
        <v>-1547.6</v>
      </c>
      <c r="R3442" s="16">
        <f>delivered_orders_table[[#This Row],[price]]*delivered_orders_table[[#This Row],[quantity]]</f>
        <v>1764</v>
      </c>
      <c r="V3442">
        <v>50025</v>
      </c>
    </row>
    <row r="3443" spans="1:22" hidden="1" x14ac:dyDescent="0.3">
      <c r="A3443">
        <v>54018830</v>
      </c>
      <c r="B3443">
        <v>216739</v>
      </c>
      <c r="C3443">
        <v>472387</v>
      </c>
      <c r="D3443">
        <v>4909</v>
      </c>
      <c r="E3443">
        <v>3047</v>
      </c>
      <c r="F3443">
        <v>2</v>
      </c>
      <c r="G3443">
        <v>0</v>
      </c>
      <c r="H3443">
        <v>0</v>
      </c>
      <c r="I3443" s="15">
        <v>45181</v>
      </c>
      <c r="J3443" s="11">
        <v>45181</v>
      </c>
      <c r="K3443">
        <v>1</v>
      </c>
      <c r="L3443" t="s">
        <v>53</v>
      </c>
      <c r="M3443" t="s">
        <v>39</v>
      </c>
      <c r="N3443" t="s">
        <v>15</v>
      </c>
      <c r="O3443">
        <v>9818</v>
      </c>
      <c r="P3443" t="s">
        <v>21</v>
      </c>
      <c r="Q3443">
        <v>3724</v>
      </c>
      <c r="R3443" s="16">
        <f>delivered_orders_table[[#This Row],[price]]*delivered_orders_table[[#This Row],[quantity]]</f>
        <v>9818</v>
      </c>
      <c r="V3443">
        <v>18843</v>
      </c>
    </row>
    <row r="3444" spans="1:22" hidden="1" x14ac:dyDescent="0.3">
      <c r="A3444">
        <v>70251043</v>
      </c>
      <c r="B3444">
        <v>216739</v>
      </c>
      <c r="C3444">
        <v>420989</v>
      </c>
      <c r="D3444">
        <v>1780</v>
      </c>
      <c r="E3444">
        <v>3047</v>
      </c>
      <c r="F3444">
        <v>2</v>
      </c>
      <c r="G3444">
        <v>0</v>
      </c>
      <c r="H3444">
        <v>0</v>
      </c>
      <c r="I3444" s="15">
        <v>45188</v>
      </c>
      <c r="J3444" s="11">
        <v>45188</v>
      </c>
      <c r="K3444">
        <v>4</v>
      </c>
      <c r="L3444" t="s">
        <v>220</v>
      </c>
      <c r="M3444" t="s">
        <v>39</v>
      </c>
      <c r="N3444" t="s">
        <v>15</v>
      </c>
      <c r="O3444">
        <v>3560</v>
      </c>
      <c r="P3444" t="s">
        <v>21</v>
      </c>
      <c r="Q3444">
        <v>-2534</v>
      </c>
      <c r="R3444" s="16">
        <f>delivered_orders_table[[#This Row],[price]]*delivered_orders_table[[#This Row],[quantity]]</f>
        <v>3560</v>
      </c>
      <c r="V3444">
        <v>26037</v>
      </c>
    </row>
    <row r="3445" spans="1:22" hidden="1" x14ac:dyDescent="0.3">
      <c r="A3445">
        <v>92874006</v>
      </c>
      <c r="B3445">
        <v>216739</v>
      </c>
      <c r="C3445">
        <v>741704</v>
      </c>
      <c r="D3445">
        <v>3228</v>
      </c>
      <c r="E3445">
        <v>3047</v>
      </c>
      <c r="F3445">
        <v>1</v>
      </c>
      <c r="G3445">
        <v>322.8</v>
      </c>
      <c r="H3445">
        <v>10</v>
      </c>
      <c r="I3445" s="15">
        <v>45173</v>
      </c>
      <c r="J3445" s="11">
        <v>45173</v>
      </c>
      <c r="K3445">
        <v>6</v>
      </c>
      <c r="L3445" t="s">
        <v>67</v>
      </c>
      <c r="M3445" t="s">
        <v>39</v>
      </c>
      <c r="N3445" t="s">
        <v>15</v>
      </c>
      <c r="O3445">
        <v>2905.2</v>
      </c>
      <c r="P3445" t="s">
        <v>21</v>
      </c>
      <c r="Q3445">
        <v>-141.80000000000001</v>
      </c>
      <c r="R3445" s="16">
        <f>delivered_orders_table[[#This Row],[price]]*delivered_orders_table[[#This Row],[quantity]]</f>
        <v>3228</v>
      </c>
      <c r="V3445">
        <v>15835</v>
      </c>
    </row>
    <row r="3446" spans="1:22" hidden="1" x14ac:dyDescent="0.3">
      <c r="A3446">
        <v>28213276</v>
      </c>
      <c r="B3446">
        <v>216739</v>
      </c>
      <c r="C3446">
        <v>536272</v>
      </c>
      <c r="D3446">
        <v>9492</v>
      </c>
      <c r="E3446">
        <v>3047</v>
      </c>
      <c r="F3446">
        <v>1</v>
      </c>
      <c r="G3446">
        <v>0</v>
      </c>
      <c r="H3446">
        <v>0</v>
      </c>
      <c r="I3446" s="15">
        <v>45179</v>
      </c>
      <c r="J3446" s="11">
        <v>45179</v>
      </c>
      <c r="K3446">
        <v>4</v>
      </c>
      <c r="L3446" t="s">
        <v>201</v>
      </c>
      <c r="M3446" t="s">
        <v>39</v>
      </c>
      <c r="N3446" t="s">
        <v>16</v>
      </c>
      <c r="O3446">
        <v>9492</v>
      </c>
      <c r="P3446" t="s">
        <v>20</v>
      </c>
      <c r="Q3446">
        <v>6445</v>
      </c>
      <c r="R3446" s="16">
        <f>delivered_orders_table[[#This Row],[price]]*delivered_orders_table[[#This Row],[quantity]]</f>
        <v>9492</v>
      </c>
      <c r="V3446">
        <v>10376</v>
      </c>
    </row>
    <row r="3447" spans="1:22" hidden="1" x14ac:dyDescent="0.3">
      <c r="A3447">
        <v>52462441</v>
      </c>
      <c r="B3447">
        <v>216739</v>
      </c>
      <c r="C3447">
        <v>797856</v>
      </c>
      <c r="D3447">
        <v>19855</v>
      </c>
      <c r="E3447">
        <v>3047</v>
      </c>
      <c r="F3447">
        <v>1</v>
      </c>
      <c r="G3447">
        <v>2978.25</v>
      </c>
      <c r="H3447">
        <v>15</v>
      </c>
      <c r="I3447" s="15">
        <v>45195</v>
      </c>
      <c r="J3447" s="11">
        <v>45195</v>
      </c>
      <c r="K3447">
        <v>3</v>
      </c>
      <c r="L3447" t="s">
        <v>171</v>
      </c>
      <c r="M3447" t="s">
        <v>39</v>
      </c>
      <c r="N3447" t="s">
        <v>16</v>
      </c>
      <c r="O3447">
        <v>16876.75</v>
      </c>
      <c r="P3447" t="s">
        <v>23</v>
      </c>
      <c r="Q3447">
        <v>13829.75</v>
      </c>
      <c r="R3447" s="16">
        <f>delivered_orders_table[[#This Row],[price]]*delivered_orders_table[[#This Row],[quantity]]</f>
        <v>19855</v>
      </c>
      <c r="V3447">
        <v>37785</v>
      </c>
    </row>
    <row r="3448" spans="1:22" hidden="1" x14ac:dyDescent="0.3">
      <c r="A3448">
        <v>92493631</v>
      </c>
      <c r="B3448">
        <v>126225</v>
      </c>
      <c r="C3448">
        <v>300976</v>
      </c>
      <c r="D3448">
        <v>3841</v>
      </c>
      <c r="E3448">
        <v>4833</v>
      </c>
      <c r="F3448">
        <v>3</v>
      </c>
      <c r="G3448">
        <v>1152.3</v>
      </c>
      <c r="H3448">
        <v>10</v>
      </c>
      <c r="I3448" s="15">
        <v>45174</v>
      </c>
      <c r="J3448" s="11">
        <v>45174</v>
      </c>
      <c r="K3448">
        <v>7</v>
      </c>
      <c r="L3448" t="s">
        <v>200</v>
      </c>
      <c r="M3448" t="s">
        <v>39</v>
      </c>
      <c r="N3448" t="s">
        <v>16</v>
      </c>
      <c r="O3448">
        <v>10370.700000000001</v>
      </c>
      <c r="P3448" t="s">
        <v>23</v>
      </c>
      <c r="Q3448">
        <v>-4128.3</v>
      </c>
      <c r="R3448" s="16">
        <f>delivered_orders_table[[#This Row],[price]]*delivered_orders_table[[#This Row],[quantity]]</f>
        <v>11523</v>
      </c>
      <c r="V3448">
        <v>9700</v>
      </c>
    </row>
    <row r="3449" spans="1:22" hidden="1" x14ac:dyDescent="0.3">
      <c r="A3449">
        <v>45835371</v>
      </c>
      <c r="B3449">
        <v>126225</v>
      </c>
      <c r="C3449">
        <v>980900</v>
      </c>
      <c r="D3449">
        <v>5518</v>
      </c>
      <c r="E3449">
        <v>4833</v>
      </c>
      <c r="F3449">
        <v>1</v>
      </c>
      <c r="G3449">
        <v>551.79999999999995</v>
      </c>
      <c r="H3449">
        <v>10</v>
      </c>
      <c r="I3449" s="15">
        <v>45190</v>
      </c>
      <c r="J3449" s="11">
        <v>45190</v>
      </c>
      <c r="K3449">
        <v>5</v>
      </c>
      <c r="L3449" t="s">
        <v>214</v>
      </c>
      <c r="M3449" t="s">
        <v>39</v>
      </c>
      <c r="N3449" t="s">
        <v>17</v>
      </c>
      <c r="O3449">
        <v>4966.2</v>
      </c>
      <c r="P3449" t="s">
        <v>21</v>
      </c>
      <c r="Q3449">
        <v>133.19999999999999</v>
      </c>
      <c r="R3449" s="16">
        <f>delivered_orders_table[[#This Row],[price]]*delivered_orders_table[[#This Row],[quantity]]</f>
        <v>5518</v>
      </c>
      <c r="V3449">
        <v>9805</v>
      </c>
    </row>
    <row r="3450" spans="1:22" hidden="1" x14ac:dyDescent="0.3">
      <c r="A3450">
        <v>19023909</v>
      </c>
      <c r="B3450">
        <v>126225</v>
      </c>
      <c r="C3450">
        <v>412616</v>
      </c>
      <c r="D3450">
        <v>11487</v>
      </c>
      <c r="E3450">
        <v>4833</v>
      </c>
      <c r="F3450">
        <v>2</v>
      </c>
      <c r="G3450">
        <v>0</v>
      </c>
      <c r="H3450">
        <v>0</v>
      </c>
      <c r="I3450" s="15">
        <v>45171</v>
      </c>
      <c r="J3450" s="11">
        <v>45171</v>
      </c>
      <c r="K3450">
        <v>6</v>
      </c>
      <c r="L3450" t="s">
        <v>331</v>
      </c>
      <c r="M3450" t="s">
        <v>39</v>
      </c>
      <c r="N3450" t="s">
        <v>15</v>
      </c>
      <c r="O3450">
        <v>22974</v>
      </c>
      <c r="P3450" t="s">
        <v>22</v>
      </c>
      <c r="Q3450">
        <v>13308</v>
      </c>
      <c r="R3450" s="16">
        <f>delivered_orders_table[[#This Row],[price]]*delivered_orders_table[[#This Row],[quantity]]</f>
        <v>22974</v>
      </c>
      <c r="V3450">
        <v>15662</v>
      </c>
    </row>
    <row r="3451" spans="1:22" hidden="1" x14ac:dyDescent="0.3">
      <c r="A3451">
        <v>77085942</v>
      </c>
      <c r="B3451">
        <v>126225</v>
      </c>
      <c r="C3451">
        <v>735239</v>
      </c>
      <c r="D3451">
        <v>19369</v>
      </c>
      <c r="E3451">
        <v>4833</v>
      </c>
      <c r="F3451">
        <v>1</v>
      </c>
      <c r="G3451">
        <v>0</v>
      </c>
      <c r="H3451">
        <v>0</v>
      </c>
      <c r="I3451" s="15">
        <v>45175</v>
      </c>
      <c r="J3451" s="11">
        <v>45175</v>
      </c>
      <c r="K3451">
        <v>7</v>
      </c>
      <c r="L3451" t="s">
        <v>53</v>
      </c>
      <c r="M3451" t="s">
        <v>39</v>
      </c>
      <c r="N3451" t="s">
        <v>15</v>
      </c>
      <c r="O3451">
        <v>19369</v>
      </c>
      <c r="P3451" t="s">
        <v>20</v>
      </c>
      <c r="Q3451">
        <v>14536</v>
      </c>
      <c r="R3451" s="16">
        <f>delivered_orders_table[[#This Row],[price]]*delivered_orders_table[[#This Row],[quantity]]</f>
        <v>19369</v>
      </c>
      <c r="V3451">
        <v>14884</v>
      </c>
    </row>
    <row r="3452" spans="1:22" hidden="1" x14ac:dyDescent="0.3">
      <c r="A3452">
        <v>64707061</v>
      </c>
      <c r="B3452">
        <v>126225</v>
      </c>
      <c r="C3452">
        <v>959364</v>
      </c>
      <c r="D3452">
        <v>13774</v>
      </c>
      <c r="E3452">
        <v>4833</v>
      </c>
      <c r="F3452">
        <v>3</v>
      </c>
      <c r="G3452">
        <v>2066.1</v>
      </c>
      <c r="H3452">
        <v>5</v>
      </c>
      <c r="I3452" s="15">
        <v>45166</v>
      </c>
      <c r="J3452" s="11">
        <v>45166</v>
      </c>
      <c r="K3452">
        <v>4</v>
      </c>
      <c r="L3452" t="s">
        <v>299</v>
      </c>
      <c r="M3452" t="s">
        <v>39</v>
      </c>
      <c r="N3452" t="s">
        <v>15</v>
      </c>
      <c r="O3452">
        <v>39255.9</v>
      </c>
      <c r="P3452" t="s">
        <v>21</v>
      </c>
      <c r="Q3452">
        <v>24756.9</v>
      </c>
      <c r="R3452" s="16">
        <f>delivered_orders_table[[#This Row],[price]]*delivered_orders_table[[#This Row],[quantity]]</f>
        <v>41322</v>
      </c>
      <c r="V3452">
        <v>29632</v>
      </c>
    </row>
    <row r="3453" spans="1:22" hidden="1" x14ac:dyDescent="0.3">
      <c r="A3453">
        <v>63270536</v>
      </c>
      <c r="B3453">
        <v>877572</v>
      </c>
      <c r="C3453">
        <v>877370</v>
      </c>
      <c r="D3453">
        <v>16030</v>
      </c>
      <c r="E3453">
        <v>5303</v>
      </c>
      <c r="F3453">
        <v>1</v>
      </c>
      <c r="G3453">
        <v>801.5</v>
      </c>
      <c r="H3453">
        <v>5</v>
      </c>
      <c r="I3453" s="15">
        <v>45176</v>
      </c>
      <c r="J3453" s="11">
        <v>45176</v>
      </c>
      <c r="K3453">
        <v>7</v>
      </c>
      <c r="L3453" t="s">
        <v>201</v>
      </c>
      <c r="M3453" t="s">
        <v>39</v>
      </c>
      <c r="N3453" t="s">
        <v>18</v>
      </c>
      <c r="O3453">
        <v>15228.5</v>
      </c>
      <c r="P3453" t="s">
        <v>21</v>
      </c>
      <c r="Q3453">
        <v>9925.5</v>
      </c>
      <c r="R3453" s="16">
        <f>delivered_orders_table[[#This Row],[price]]*delivered_orders_table[[#This Row],[quantity]]</f>
        <v>16030</v>
      </c>
      <c r="V3453">
        <v>18306</v>
      </c>
    </row>
    <row r="3454" spans="1:22" hidden="1" x14ac:dyDescent="0.3">
      <c r="A3454">
        <v>93185576</v>
      </c>
      <c r="B3454">
        <v>877572</v>
      </c>
      <c r="C3454">
        <v>747403</v>
      </c>
      <c r="D3454">
        <v>3084</v>
      </c>
      <c r="E3454">
        <v>5303</v>
      </c>
      <c r="F3454">
        <v>4</v>
      </c>
      <c r="G3454">
        <v>616.79999999999995</v>
      </c>
      <c r="H3454">
        <v>5</v>
      </c>
      <c r="I3454" s="15">
        <v>45174</v>
      </c>
      <c r="J3454" s="11">
        <v>45174</v>
      </c>
      <c r="K3454">
        <v>7</v>
      </c>
      <c r="L3454" t="s">
        <v>200</v>
      </c>
      <c r="M3454" t="s">
        <v>39</v>
      </c>
      <c r="N3454" t="s">
        <v>16</v>
      </c>
      <c r="O3454">
        <v>11719.2</v>
      </c>
      <c r="P3454" t="s">
        <v>21</v>
      </c>
      <c r="Q3454">
        <v>-9492.7999999999993</v>
      </c>
      <c r="R3454" s="16">
        <f>delivered_orders_table[[#This Row],[price]]*delivered_orders_table[[#This Row],[quantity]]</f>
        <v>12336</v>
      </c>
      <c r="V3454">
        <v>17144</v>
      </c>
    </row>
    <row r="3455" spans="1:22" hidden="1" x14ac:dyDescent="0.3">
      <c r="A3455">
        <v>59093843</v>
      </c>
      <c r="B3455">
        <v>877572</v>
      </c>
      <c r="C3455">
        <v>804106</v>
      </c>
      <c r="D3455">
        <v>8071</v>
      </c>
      <c r="E3455">
        <v>5303</v>
      </c>
      <c r="F3455">
        <v>4</v>
      </c>
      <c r="G3455">
        <v>0</v>
      </c>
      <c r="H3455">
        <v>0</v>
      </c>
      <c r="I3455" s="15">
        <v>45170</v>
      </c>
      <c r="J3455" s="11">
        <v>45170</v>
      </c>
      <c r="K3455">
        <v>3</v>
      </c>
      <c r="L3455" t="s">
        <v>530</v>
      </c>
      <c r="M3455" t="s">
        <v>39</v>
      </c>
      <c r="N3455" t="s">
        <v>17</v>
      </c>
      <c r="O3455">
        <v>32284</v>
      </c>
      <c r="P3455" t="s">
        <v>20</v>
      </c>
      <c r="Q3455">
        <v>11072</v>
      </c>
      <c r="R3455" s="16">
        <f>delivered_orders_table[[#This Row],[price]]*delivered_orders_table[[#This Row],[quantity]]</f>
        <v>32284</v>
      </c>
      <c r="V3455">
        <v>17117</v>
      </c>
    </row>
    <row r="3456" spans="1:22" hidden="1" x14ac:dyDescent="0.3">
      <c r="A3456">
        <v>27307598</v>
      </c>
      <c r="B3456">
        <v>877572</v>
      </c>
      <c r="C3456">
        <v>488078</v>
      </c>
      <c r="D3456">
        <v>13024</v>
      </c>
      <c r="E3456">
        <v>5303</v>
      </c>
      <c r="F3456">
        <v>3</v>
      </c>
      <c r="G3456">
        <v>3907.2</v>
      </c>
      <c r="H3456">
        <v>10</v>
      </c>
      <c r="I3456" s="15">
        <v>45179</v>
      </c>
      <c r="J3456" s="11">
        <v>45179</v>
      </c>
      <c r="K3456">
        <v>1</v>
      </c>
      <c r="L3456" t="s">
        <v>234</v>
      </c>
      <c r="M3456" t="s">
        <v>39</v>
      </c>
      <c r="N3456" t="s">
        <v>152</v>
      </c>
      <c r="O3456">
        <v>35164.800000000003</v>
      </c>
      <c r="P3456" t="s">
        <v>20</v>
      </c>
      <c r="Q3456">
        <v>19255.8</v>
      </c>
      <c r="R3456" s="16">
        <f>delivered_orders_table[[#This Row],[price]]*delivered_orders_table[[#This Row],[quantity]]</f>
        <v>39072</v>
      </c>
      <c r="V3456">
        <v>6527</v>
      </c>
    </row>
    <row r="3457" spans="1:22" hidden="1" x14ac:dyDescent="0.3">
      <c r="A3457">
        <v>91259008</v>
      </c>
      <c r="B3457">
        <v>877572</v>
      </c>
      <c r="C3457">
        <v>452036</v>
      </c>
      <c r="D3457">
        <v>4606</v>
      </c>
      <c r="E3457">
        <v>5303</v>
      </c>
      <c r="F3457">
        <v>1</v>
      </c>
      <c r="G3457">
        <v>460.6</v>
      </c>
      <c r="H3457">
        <v>10</v>
      </c>
      <c r="I3457" s="15">
        <v>45172</v>
      </c>
      <c r="J3457" s="11">
        <v>45172</v>
      </c>
      <c r="K3457">
        <v>5</v>
      </c>
      <c r="L3457" t="s">
        <v>331</v>
      </c>
      <c r="M3457" t="s">
        <v>39</v>
      </c>
      <c r="N3457" t="s">
        <v>16</v>
      </c>
      <c r="O3457">
        <v>4145.3999999999996</v>
      </c>
      <c r="P3457" t="s">
        <v>24</v>
      </c>
      <c r="Q3457">
        <v>-1157.5999999999999</v>
      </c>
      <c r="R3457" s="16">
        <f>delivered_orders_table[[#This Row],[price]]*delivered_orders_table[[#This Row],[quantity]]</f>
        <v>4606</v>
      </c>
      <c r="V3457">
        <v>24572</v>
      </c>
    </row>
    <row r="3458" spans="1:22" hidden="1" x14ac:dyDescent="0.3">
      <c r="A3458">
        <v>61484043</v>
      </c>
      <c r="B3458">
        <v>877572</v>
      </c>
      <c r="C3458">
        <v>263648</v>
      </c>
      <c r="D3458">
        <v>4991</v>
      </c>
      <c r="E3458">
        <v>5303</v>
      </c>
      <c r="F3458">
        <v>3</v>
      </c>
      <c r="G3458">
        <v>0</v>
      </c>
      <c r="H3458">
        <v>0</v>
      </c>
      <c r="I3458" s="15">
        <v>45198</v>
      </c>
      <c r="J3458" s="11">
        <v>45198</v>
      </c>
      <c r="K3458">
        <v>1</v>
      </c>
      <c r="L3458" t="s">
        <v>509</v>
      </c>
      <c r="M3458" t="s">
        <v>39</v>
      </c>
      <c r="N3458" t="s">
        <v>16</v>
      </c>
      <c r="O3458">
        <v>14973</v>
      </c>
      <c r="P3458" t="s">
        <v>21</v>
      </c>
      <c r="Q3458">
        <v>-936</v>
      </c>
      <c r="R3458" s="16">
        <f>delivered_orders_table[[#This Row],[price]]*delivered_orders_table[[#This Row],[quantity]]</f>
        <v>14973</v>
      </c>
      <c r="V3458">
        <v>31040</v>
      </c>
    </row>
    <row r="3459" spans="1:22" hidden="1" x14ac:dyDescent="0.3">
      <c r="A3459">
        <v>25405014</v>
      </c>
      <c r="B3459">
        <v>877572</v>
      </c>
      <c r="C3459">
        <v>967979</v>
      </c>
      <c r="D3459">
        <v>7675</v>
      </c>
      <c r="E3459">
        <v>5303</v>
      </c>
      <c r="F3459">
        <v>2</v>
      </c>
      <c r="G3459">
        <v>0</v>
      </c>
      <c r="H3459">
        <v>0</v>
      </c>
      <c r="I3459" s="15">
        <v>45180</v>
      </c>
      <c r="J3459" s="11">
        <v>45180</v>
      </c>
      <c r="K3459">
        <v>2</v>
      </c>
      <c r="L3459" t="s">
        <v>53</v>
      </c>
      <c r="M3459" t="s">
        <v>39</v>
      </c>
      <c r="N3459" t="s">
        <v>15</v>
      </c>
      <c r="O3459">
        <v>15350</v>
      </c>
      <c r="P3459" t="s">
        <v>21</v>
      </c>
      <c r="Q3459">
        <v>4744</v>
      </c>
      <c r="R3459" s="16">
        <f>delivered_orders_table[[#This Row],[price]]*delivered_orders_table[[#This Row],[quantity]]</f>
        <v>15350</v>
      </c>
      <c r="V3459">
        <v>10228</v>
      </c>
    </row>
    <row r="3460" spans="1:22" hidden="1" x14ac:dyDescent="0.3">
      <c r="A3460">
        <v>72546007</v>
      </c>
      <c r="B3460">
        <v>388389</v>
      </c>
      <c r="C3460">
        <v>408622</v>
      </c>
      <c r="D3460">
        <v>16968</v>
      </c>
      <c r="E3460">
        <v>1807</v>
      </c>
      <c r="F3460">
        <v>3</v>
      </c>
      <c r="G3460">
        <v>2545.1999999999998</v>
      </c>
      <c r="H3460">
        <v>5</v>
      </c>
      <c r="I3460" s="15">
        <v>45192</v>
      </c>
      <c r="J3460" s="11">
        <v>45192</v>
      </c>
      <c r="K3460">
        <v>3</v>
      </c>
      <c r="L3460" t="s">
        <v>214</v>
      </c>
      <c r="M3460" t="s">
        <v>39</v>
      </c>
      <c r="N3460" t="s">
        <v>18</v>
      </c>
      <c r="O3460">
        <v>48358.8</v>
      </c>
      <c r="P3460" t="s">
        <v>24</v>
      </c>
      <c r="Q3460">
        <v>42937.8</v>
      </c>
      <c r="R3460" s="16">
        <f>delivered_orders_table[[#This Row],[price]]*delivered_orders_table[[#This Row],[quantity]]</f>
        <v>50904</v>
      </c>
      <c r="V3460">
        <v>8323</v>
      </c>
    </row>
    <row r="3461" spans="1:22" hidden="1" x14ac:dyDescent="0.3">
      <c r="A3461">
        <v>25759274</v>
      </c>
      <c r="B3461">
        <v>388389</v>
      </c>
      <c r="C3461">
        <v>454897</v>
      </c>
      <c r="D3461">
        <v>2820</v>
      </c>
      <c r="E3461">
        <v>1807</v>
      </c>
      <c r="F3461">
        <v>2</v>
      </c>
      <c r="G3461">
        <v>846</v>
      </c>
      <c r="H3461">
        <v>15</v>
      </c>
      <c r="I3461" s="15">
        <v>45192</v>
      </c>
      <c r="J3461" s="11">
        <v>45192</v>
      </c>
      <c r="K3461">
        <v>3</v>
      </c>
      <c r="L3461" t="s">
        <v>214</v>
      </c>
      <c r="M3461" t="s">
        <v>39</v>
      </c>
      <c r="N3461" t="s">
        <v>16</v>
      </c>
      <c r="O3461">
        <v>4794</v>
      </c>
      <c r="P3461" t="s">
        <v>23</v>
      </c>
      <c r="Q3461">
        <v>1180</v>
      </c>
      <c r="R3461" s="16">
        <f>delivered_orders_table[[#This Row],[price]]*delivered_orders_table[[#This Row],[quantity]]</f>
        <v>5640</v>
      </c>
      <c r="V3461">
        <v>19815</v>
      </c>
    </row>
    <row r="3462" spans="1:22" hidden="1" x14ac:dyDescent="0.3">
      <c r="A3462">
        <v>40181142</v>
      </c>
      <c r="B3462">
        <v>388389</v>
      </c>
      <c r="C3462">
        <v>408855</v>
      </c>
      <c r="D3462">
        <v>19960</v>
      </c>
      <c r="E3462">
        <v>1807</v>
      </c>
      <c r="F3462">
        <v>2</v>
      </c>
      <c r="G3462">
        <v>0</v>
      </c>
      <c r="H3462">
        <v>0</v>
      </c>
      <c r="I3462" s="15">
        <v>45183</v>
      </c>
      <c r="J3462" s="11">
        <v>45183</v>
      </c>
      <c r="K3462">
        <v>5</v>
      </c>
      <c r="L3462" t="s">
        <v>240</v>
      </c>
      <c r="M3462" t="s">
        <v>39</v>
      </c>
      <c r="N3462" t="s">
        <v>16</v>
      </c>
      <c r="O3462">
        <v>39920</v>
      </c>
      <c r="P3462" t="s">
        <v>20</v>
      </c>
      <c r="Q3462">
        <v>36306</v>
      </c>
      <c r="R3462" s="16">
        <f>delivered_orders_table[[#This Row],[price]]*delivered_orders_table[[#This Row],[quantity]]</f>
        <v>39920</v>
      </c>
      <c r="V3462">
        <v>6722</v>
      </c>
    </row>
    <row r="3463" spans="1:22" hidden="1" x14ac:dyDescent="0.3">
      <c r="A3463">
        <v>22993840</v>
      </c>
      <c r="B3463">
        <v>388389</v>
      </c>
      <c r="C3463">
        <v>869536</v>
      </c>
      <c r="D3463">
        <v>15174</v>
      </c>
      <c r="E3463">
        <v>1807</v>
      </c>
      <c r="F3463">
        <v>1</v>
      </c>
      <c r="G3463">
        <v>0</v>
      </c>
      <c r="H3463">
        <v>0</v>
      </c>
      <c r="I3463" s="15">
        <v>45184</v>
      </c>
      <c r="J3463" s="11">
        <v>45184</v>
      </c>
      <c r="K3463">
        <v>2</v>
      </c>
      <c r="L3463" t="s">
        <v>68</v>
      </c>
      <c r="M3463" t="s">
        <v>39</v>
      </c>
      <c r="N3463" t="s">
        <v>15</v>
      </c>
      <c r="O3463">
        <v>15174</v>
      </c>
      <c r="P3463" t="s">
        <v>22</v>
      </c>
      <c r="Q3463">
        <v>13367</v>
      </c>
      <c r="R3463" s="16">
        <f>delivered_orders_table[[#This Row],[price]]*delivered_orders_table[[#This Row],[quantity]]</f>
        <v>15174</v>
      </c>
      <c r="V3463">
        <v>6725</v>
      </c>
    </row>
    <row r="3464" spans="1:22" hidden="1" x14ac:dyDescent="0.3">
      <c r="A3464">
        <v>51954112</v>
      </c>
      <c r="B3464">
        <v>388389</v>
      </c>
      <c r="C3464">
        <v>790500</v>
      </c>
      <c r="D3464">
        <v>12833</v>
      </c>
      <c r="E3464">
        <v>1807</v>
      </c>
      <c r="F3464">
        <v>1</v>
      </c>
      <c r="G3464">
        <v>0</v>
      </c>
      <c r="H3464">
        <v>0</v>
      </c>
      <c r="I3464" s="15">
        <v>45178</v>
      </c>
      <c r="J3464" s="11">
        <v>45178</v>
      </c>
      <c r="K3464">
        <v>4</v>
      </c>
      <c r="L3464" t="s">
        <v>53</v>
      </c>
      <c r="M3464" t="s">
        <v>39</v>
      </c>
      <c r="N3464" t="s">
        <v>17</v>
      </c>
      <c r="O3464">
        <v>12833</v>
      </c>
      <c r="P3464" t="s">
        <v>20</v>
      </c>
      <c r="Q3464">
        <v>11026</v>
      </c>
      <c r="R3464" s="16">
        <f>delivered_orders_table[[#This Row],[price]]*delivered_orders_table[[#This Row],[quantity]]</f>
        <v>12833</v>
      </c>
      <c r="V3464">
        <v>4713</v>
      </c>
    </row>
    <row r="3465" spans="1:22" hidden="1" x14ac:dyDescent="0.3">
      <c r="A3465">
        <v>32775593</v>
      </c>
      <c r="B3465">
        <v>388389</v>
      </c>
      <c r="C3465">
        <v>927497</v>
      </c>
      <c r="D3465">
        <v>3791</v>
      </c>
      <c r="E3465">
        <v>1807</v>
      </c>
      <c r="F3465">
        <v>1</v>
      </c>
      <c r="G3465">
        <v>0</v>
      </c>
      <c r="H3465">
        <v>0</v>
      </c>
      <c r="I3465" s="15">
        <v>45170</v>
      </c>
      <c r="J3465" s="11">
        <v>45170</v>
      </c>
      <c r="K3465">
        <v>6</v>
      </c>
      <c r="L3465" t="s">
        <v>182</v>
      </c>
      <c r="M3465" t="s">
        <v>39</v>
      </c>
      <c r="N3465" t="s">
        <v>16</v>
      </c>
      <c r="O3465">
        <v>3791</v>
      </c>
      <c r="P3465" t="s">
        <v>22</v>
      </c>
      <c r="Q3465">
        <v>1984</v>
      </c>
      <c r="R3465" s="16">
        <f>delivered_orders_table[[#This Row],[price]]*delivered_orders_table[[#This Row],[quantity]]</f>
        <v>3791</v>
      </c>
      <c r="V3465">
        <v>2820</v>
      </c>
    </row>
    <row r="3466" spans="1:22" hidden="1" x14ac:dyDescent="0.3">
      <c r="A3466">
        <v>82909480</v>
      </c>
      <c r="B3466">
        <v>388389</v>
      </c>
      <c r="C3466">
        <v>485353</v>
      </c>
      <c r="D3466">
        <v>11626</v>
      </c>
      <c r="E3466">
        <v>1807</v>
      </c>
      <c r="F3466">
        <v>4</v>
      </c>
      <c r="G3466">
        <v>0</v>
      </c>
      <c r="H3466">
        <v>0</v>
      </c>
      <c r="I3466" s="15">
        <v>45184</v>
      </c>
      <c r="J3466" s="11">
        <v>45184</v>
      </c>
      <c r="K3466">
        <v>7</v>
      </c>
      <c r="L3466" t="s">
        <v>241</v>
      </c>
      <c r="M3466" t="s">
        <v>39</v>
      </c>
      <c r="N3466" t="s">
        <v>18</v>
      </c>
      <c r="O3466">
        <v>46504</v>
      </c>
      <c r="P3466" t="s">
        <v>21</v>
      </c>
      <c r="Q3466">
        <v>39276</v>
      </c>
      <c r="R3466" s="16">
        <f>delivered_orders_table[[#This Row],[price]]*delivered_orders_table[[#This Row],[quantity]]</f>
        <v>46504</v>
      </c>
      <c r="V3466">
        <v>6672</v>
      </c>
    </row>
    <row r="3467" spans="1:22" hidden="1" x14ac:dyDescent="0.3">
      <c r="A3467">
        <v>77898694</v>
      </c>
      <c r="B3467">
        <v>388389</v>
      </c>
      <c r="C3467">
        <v>306142</v>
      </c>
      <c r="D3467">
        <v>15397</v>
      </c>
      <c r="E3467">
        <v>1807</v>
      </c>
      <c r="F3467">
        <v>1</v>
      </c>
      <c r="G3467">
        <v>769.85</v>
      </c>
      <c r="H3467">
        <v>5</v>
      </c>
      <c r="I3467" s="15">
        <v>45188</v>
      </c>
      <c r="J3467" s="11">
        <v>45188</v>
      </c>
      <c r="K3467">
        <v>3</v>
      </c>
      <c r="L3467" t="s">
        <v>241</v>
      </c>
      <c r="M3467" t="s">
        <v>39</v>
      </c>
      <c r="N3467" t="s">
        <v>15</v>
      </c>
      <c r="O3467">
        <v>14627.15</v>
      </c>
      <c r="P3467" t="s">
        <v>21</v>
      </c>
      <c r="Q3467">
        <v>12820.15</v>
      </c>
      <c r="R3467" s="16">
        <f>delivered_orders_table[[#This Row],[price]]*delivered_orders_table[[#This Row],[quantity]]</f>
        <v>15397</v>
      </c>
      <c r="V3467">
        <v>7100</v>
      </c>
    </row>
    <row r="3468" spans="1:22" hidden="1" x14ac:dyDescent="0.3">
      <c r="A3468">
        <v>82556484</v>
      </c>
      <c r="B3468">
        <v>388389</v>
      </c>
      <c r="C3468">
        <v>930361</v>
      </c>
      <c r="D3468">
        <v>2191</v>
      </c>
      <c r="E3468">
        <v>1807</v>
      </c>
      <c r="F3468">
        <v>1</v>
      </c>
      <c r="G3468">
        <v>0</v>
      </c>
      <c r="H3468">
        <v>0</v>
      </c>
      <c r="I3468" s="15">
        <v>45169</v>
      </c>
      <c r="J3468" s="11">
        <v>45169</v>
      </c>
      <c r="K3468">
        <v>5</v>
      </c>
      <c r="L3468" t="s">
        <v>124</v>
      </c>
      <c r="M3468" t="s">
        <v>39</v>
      </c>
      <c r="N3468" t="s">
        <v>15</v>
      </c>
      <c r="O3468">
        <v>2191</v>
      </c>
      <c r="P3468" t="s">
        <v>22</v>
      </c>
      <c r="Q3468">
        <v>384</v>
      </c>
      <c r="R3468" s="16">
        <f>delivered_orders_table[[#This Row],[price]]*delivered_orders_table[[#This Row],[quantity]]</f>
        <v>2191</v>
      </c>
      <c r="V3468">
        <v>6586</v>
      </c>
    </row>
    <row r="3469" spans="1:22" hidden="1" x14ac:dyDescent="0.3">
      <c r="A3469">
        <v>74180488</v>
      </c>
      <c r="B3469">
        <v>356787</v>
      </c>
      <c r="C3469">
        <v>539162</v>
      </c>
      <c r="D3469">
        <v>11334</v>
      </c>
      <c r="E3469">
        <v>6320</v>
      </c>
      <c r="F3469">
        <v>1</v>
      </c>
      <c r="G3469">
        <v>0</v>
      </c>
      <c r="H3469">
        <v>0</v>
      </c>
      <c r="I3469" s="15">
        <v>45195</v>
      </c>
      <c r="J3469" s="11">
        <v>45195</v>
      </c>
      <c r="K3469">
        <v>4</v>
      </c>
      <c r="L3469" t="s">
        <v>509</v>
      </c>
      <c r="M3469" t="s">
        <v>39</v>
      </c>
      <c r="N3469" t="s">
        <v>15</v>
      </c>
      <c r="O3469">
        <v>11334</v>
      </c>
      <c r="P3469" t="s">
        <v>21</v>
      </c>
      <c r="Q3469">
        <v>5014</v>
      </c>
      <c r="R3469" s="16">
        <f>delivered_orders_table[[#This Row],[price]]*delivered_orders_table[[#This Row],[quantity]]</f>
        <v>11334</v>
      </c>
      <c r="V3469">
        <v>9715</v>
      </c>
    </row>
    <row r="3470" spans="1:22" hidden="1" x14ac:dyDescent="0.3">
      <c r="A3470">
        <v>87535841</v>
      </c>
      <c r="B3470">
        <v>356787</v>
      </c>
      <c r="C3470">
        <v>446269</v>
      </c>
      <c r="D3470">
        <v>5131</v>
      </c>
      <c r="E3470">
        <v>6320</v>
      </c>
      <c r="F3470">
        <v>1</v>
      </c>
      <c r="G3470">
        <v>769.65</v>
      </c>
      <c r="H3470">
        <v>15</v>
      </c>
      <c r="I3470" s="15">
        <v>45185</v>
      </c>
      <c r="J3470" s="11">
        <v>45185</v>
      </c>
      <c r="K3470">
        <v>6</v>
      </c>
      <c r="L3470" t="s">
        <v>241</v>
      </c>
      <c r="M3470" t="s">
        <v>39</v>
      </c>
      <c r="N3470" t="s">
        <v>15</v>
      </c>
      <c r="O3470">
        <v>4361.3500000000004</v>
      </c>
      <c r="P3470" t="s">
        <v>22</v>
      </c>
      <c r="Q3470">
        <v>-1958.65</v>
      </c>
      <c r="R3470" s="16">
        <f>delivered_orders_table[[#This Row],[price]]*delivered_orders_table[[#This Row],[quantity]]</f>
        <v>5131</v>
      </c>
      <c r="V3470">
        <v>65880</v>
      </c>
    </row>
    <row r="3471" spans="1:22" hidden="1" x14ac:dyDescent="0.3">
      <c r="A3471">
        <v>45617024</v>
      </c>
      <c r="B3471">
        <v>356787</v>
      </c>
      <c r="C3471">
        <v>785126</v>
      </c>
      <c r="D3471">
        <v>2496</v>
      </c>
      <c r="E3471">
        <v>6320</v>
      </c>
      <c r="F3471">
        <v>2</v>
      </c>
      <c r="G3471">
        <v>0</v>
      </c>
      <c r="H3471">
        <v>0</v>
      </c>
      <c r="I3471" s="15">
        <v>45190</v>
      </c>
      <c r="J3471" s="11">
        <v>45190</v>
      </c>
      <c r="K3471">
        <v>7</v>
      </c>
      <c r="L3471" t="s">
        <v>419</v>
      </c>
      <c r="M3471" t="s">
        <v>39</v>
      </c>
      <c r="N3471" t="s">
        <v>15</v>
      </c>
      <c r="O3471">
        <v>4992</v>
      </c>
      <c r="P3471" t="s">
        <v>20</v>
      </c>
      <c r="Q3471">
        <v>-7648</v>
      </c>
      <c r="R3471" s="16">
        <f>delivered_orders_table[[#This Row],[price]]*delivered_orders_table[[#This Row],[quantity]]</f>
        <v>4992</v>
      </c>
      <c r="V3471">
        <v>1318</v>
      </c>
    </row>
    <row r="3472" spans="1:22" hidden="1" x14ac:dyDescent="0.3">
      <c r="A3472">
        <v>28208520</v>
      </c>
      <c r="B3472">
        <v>356787</v>
      </c>
      <c r="C3472">
        <v>383785</v>
      </c>
      <c r="D3472">
        <v>786</v>
      </c>
      <c r="E3472">
        <v>6320</v>
      </c>
      <c r="F3472">
        <v>1</v>
      </c>
      <c r="G3472">
        <v>0</v>
      </c>
      <c r="H3472">
        <v>0</v>
      </c>
      <c r="I3472" s="15">
        <v>45195</v>
      </c>
      <c r="J3472" s="11">
        <v>45195</v>
      </c>
      <c r="K3472">
        <v>2</v>
      </c>
      <c r="L3472" t="s">
        <v>419</v>
      </c>
      <c r="M3472" t="s">
        <v>39</v>
      </c>
      <c r="N3472" t="s">
        <v>17</v>
      </c>
      <c r="O3472">
        <v>786</v>
      </c>
      <c r="P3472" t="s">
        <v>23</v>
      </c>
      <c r="Q3472">
        <v>-5534</v>
      </c>
      <c r="R3472" s="16">
        <f>delivered_orders_table[[#This Row],[price]]*delivered_orders_table[[#This Row],[quantity]]</f>
        <v>786</v>
      </c>
      <c r="V3472">
        <v>38390</v>
      </c>
    </row>
    <row r="3473" spans="1:22" hidden="1" x14ac:dyDescent="0.3">
      <c r="A3473">
        <v>23470708</v>
      </c>
      <c r="B3473">
        <v>356787</v>
      </c>
      <c r="C3473">
        <v>375018</v>
      </c>
      <c r="D3473">
        <v>13602</v>
      </c>
      <c r="E3473">
        <v>6320</v>
      </c>
      <c r="F3473">
        <v>1</v>
      </c>
      <c r="G3473">
        <v>0</v>
      </c>
      <c r="H3473">
        <v>0</v>
      </c>
      <c r="I3473" s="15">
        <v>45185</v>
      </c>
      <c r="J3473" s="11">
        <v>45185</v>
      </c>
      <c r="K3473">
        <v>3</v>
      </c>
      <c r="L3473" t="s">
        <v>240</v>
      </c>
      <c r="M3473" t="s">
        <v>39</v>
      </c>
      <c r="N3473" t="s">
        <v>18</v>
      </c>
      <c r="O3473">
        <v>13602</v>
      </c>
      <c r="P3473" t="s">
        <v>21</v>
      </c>
      <c r="Q3473">
        <v>7282</v>
      </c>
      <c r="R3473" s="16">
        <f>delivered_orders_table[[#This Row],[price]]*delivered_orders_table[[#This Row],[quantity]]</f>
        <v>13602</v>
      </c>
      <c r="V3473">
        <v>28940</v>
      </c>
    </row>
    <row r="3474" spans="1:22" hidden="1" x14ac:dyDescent="0.3">
      <c r="A3474">
        <v>75007200</v>
      </c>
      <c r="B3474">
        <v>356787</v>
      </c>
      <c r="C3474">
        <v>577214</v>
      </c>
      <c r="D3474">
        <v>14989</v>
      </c>
      <c r="E3474">
        <v>6320</v>
      </c>
      <c r="F3474">
        <v>2</v>
      </c>
      <c r="G3474">
        <v>1498.9</v>
      </c>
      <c r="H3474">
        <v>5</v>
      </c>
      <c r="I3474" s="15">
        <v>45182</v>
      </c>
      <c r="J3474" s="11">
        <v>45182</v>
      </c>
      <c r="K3474">
        <v>5</v>
      </c>
      <c r="L3474" t="s">
        <v>54</v>
      </c>
      <c r="M3474" t="s">
        <v>39</v>
      </c>
      <c r="N3474" t="s">
        <v>15</v>
      </c>
      <c r="O3474">
        <v>28479.1</v>
      </c>
      <c r="P3474" t="s">
        <v>22</v>
      </c>
      <c r="Q3474">
        <v>15839.1</v>
      </c>
      <c r="R3474" s="16">
        <f>delivered_orders_table[[#This Row],[price]]*delivered_orders_table[[#This Row],[quantity]]</f>
        <v>29978</v>
      </c>
      <c r="V3474">
        <v>7764</v>
      </c>
    </row>
    <row r="3475" spans="1:22" hidden="1" x14ac:dyDescent="0.3">
      <c r="A3475">
        <v>20896797</v>
      </c>
      <c r="B3475">
        <v>356787</v>
      </c>
      <c r="C3475">
        <v>616379</v>
      </c>
      <c r="D3475">
        <v>3662</v>
      </c>
      <c r="E3475">
        <v>6320</v>
      </c>
      <c r="F3475">
        <v>1</v>
      </c>
      <c r="G3475">
        <v>366.2</v>
      </c>
      <c r="H3475">
        <v>10</v>
      </c>
      <c r="I3475" s="15">
        <v>45176</v>
      </c>
      <c r="J3475" s="11">
        <v>45176</v>
      </c>
      <c r="K3475">
        <v>7</v>
      </c>
      <c r="L3475" t="s">
        <v>201</v>
      </c>
      <c r="M3475" t="s">
        <v>39</v>
      </c>
      <c r="N3475" t="s">
        <v>15</v>
      </c>
      <c r="O3475">
        <v>3295.8</v>
      </c>
      <c r="P3475" t="s">
        <v>20</v>
      </c>
      <c r="Q3475">
        <v>-3024.2</v>
      </c>
      <c r="R3475" s="16">
        <f>delivered_orders_table[[#This Row],[price]]*delivered_orders_table[[#This Row],[quantity]]</f>
        <v>3662</v>
      </c>
      <c r="V3475">
        <v>9985</v>
      </c>
    </row>
    <row r="3476" spans="1:22" hidden="1" x14ac:dyDescent="0.3">
      <c r="A3476">
        <v>76306502</v>
      </c>
      <c r="B3476">
        <v>334053</v>
      </c>
      <c r="C3476">
        <v>827354</v>
      </c>
      <c r="D3476">
        <v>6880</v>
      </c>
      <c r="E3476">
        <v>6716</v>
      </c>
      <c r="F3476">
        <v>4</v>
      </c>
      <c r="G3476">
        <v>5504</v>
      </c>
      <c r="H3476">
        <v>20</v>
      </c>
      <c r="I3476" s="15">
        <v>45190</v>
      </c>
      <c r="J3476" s="11">
        <v>45190</v>
      </c>
      <c r="K3476">
        <v>1</v>
      </c>
      <c r="L3476" t="s">
        <v>241</v>
      </c>
      <c r="M3476" t="s">
        <v>39</v>
      </c>
      <c r="N3476" t="s">
        <v>15</v>
      </c>
      <c r="O3476">
        <v>22016</v>
      </c>
      <c r="P3476" t="s">
        <v>22</v>
      </c>
      <c r="Q3476">
        <v>-4848</v>
      </c>
      <c r="R3476" s="16">
        <f>delivered_orders_table[[#This Row],[price]]*delivered_orders_table[[#This Row],[quantity]]</f>
        <v>27520</v>
      </c>
      <c r="V3476">
        <v>67900</v>
      </c>
    </row>
    <row r="3477" spans="1:22" hidden="1" x14ac:dyDescent="0.3">
      <c r="A3477">
        <v>66191704</v>
      </c>
      <c r="B3477">
        <v>334053</v>
      </c>
      <c r="C3477">
        <v>813099</v>
      </c>
      <c r="D3477">
        <v>591</v>
      </c>
      <c r="E3477">
        <v>6716</v>
      </c>
      <c r="F3477">
        <v>1</v>
      </c>
      <c r="G3477">
        <v>0</v>
      </c>
      <c r="H3477">
        <v>0</v>
      </c>
      <c r="I3477" s="15">
        <v>45169</v>
      </c>
      <c r="J3477" s="11">
        <v>45169</v>
      </c>
      <c r="K3477">
        <v>6</v>
      </c>
      <c r="L3477" t="s">
        <v>181</v>
      </c>
      <c r="M3477" t="s">
        <v>39</v>
      </c>
      <c r="N3477" t="s">
        <v>18</v>
      </c>
      <c r="O3477">
        <v>591</v>
      </c>
      <c r="P3477" t="s">
        <v>21</v>
      </c>
      <c r="Q3477">
        <v>-6125</v>
      </c>
      <c r="R3477" s="16">
        <f>delivered_orders_table[[#This Row],[price]]*delivered_orders_table[[#This Row],[quantity]]</f>
        <v>591</v>
      </c>
      <c r="V3477">
        <v>5423</v>
      </c>
    </row>
    <row r="3478" spans="1:22" hidden="1" x14ac:dyDescent="0.3">
      <c r="A3478">
        <v>82937948</v>
      </c>
      <c r="B3478">
        <v>334053</v>
      </c>
      <c r="C3478">
        <v>853004</v>
      </c>
      <c r="D3478">
        <v>6913</v>
      </c>
      <c r="E3478">
        <v>6716</v>
      </c>
      <c r="F3478">
        <v>1</v>
      </c>
      <c r="G3478">
        <v>0</v>
      </c>
      <c r="H3478">
        <v>0</v>
      </c>
      <c r="I3478" s="15">
        <v>45191</v>
      </c>
      <c r="J3478" s="11">
        <v>45191</v>
      </c>
      <c r="K3478">
        <v>5</v>
      </c>
      <c r="L3478" t="s">
        <v>501</v>
      </c>
      <c r="M3478" t="s">
        <v>39</v>
      </c>
      <c r="N3478" t="s">
        <v>15</v>
      </c>
      <c r="O3478">
        <v>6913</v>
      </c>
      <c r="P3478" t="s">
        <v>23</v>
      </c>
      <c r="Q3478">
        <v>197</v>
      </c>
      <c r="R3478" s="16">
        <f>delivered_orders_table[[#This Row],[price]]*delivered_orders_table[[#This Row],[quantity]]</f>
        <v>6913</v>
      </c>
      <c r="V3478">
        <v>18382</v>
      </c>
    </row>
    <row r="3479" spans="1:22" hidden="1" x14ac:dyDescent="0.3">
      <c r="A3479">
        <v>13471527</v>
      </c>
      <c r="B3479">
        <v>334053</v>
      </c>
      <c r="C3479">
        <v>460316</v>
      </c>
      <c r="D3479">
        <v>7992</v>
      </c>
      <c r="E3479">
        <v>6716</v>
      </c>
      <c r="F3479">
        <v>1</v>
      </c>
      <c r="G3479">
        <v>399.6</v>
      </c>
      <c r="H3479">
        <v>5</v>
      </c>
      <c r="I3479" s="15">
        <v>45167</v>
      </c>
      <c r="J3479" s="11">
        <v>45167</v>
      </c>
      <c r="K3479">
        <v>4</v>
      </c>
      <c r="L3479" t="s">
        <v>341</v>
      </c>
      <c r="M3479" t="s">
        <v>39</v>
      </c>
      <c r="N3479" t="s">
        <v>15</v>
      </c>
      <c r="O3479">
        <v>7592.4</v>
      </c>
      <c r="P3479" t="s">
        <v>20</v>
      </c>
      <c r="Q3479">
        <v>876.4</v>
      </c>
      <c r="R3479" s="16">
        <f>delivered_orders_table[[#This Row],[price]]*delivered_orders_table[[#This Row],[quantity]]</f>
        <v>7992</v>
      </c>
      <c r="V3479">
        <v>8959</v>
      </c>
    </row>
    <row r="3480" spans="1:22" hidden="1" x14ac:dyDescent="0.3">
      <c r="A3480">
        <v>87388337</v>
      </c>
      <c r="B3480">
        <v>334053</v>
      </c>
      <c r="C3480">
        <v>252042</v>
      </c>
      <c r="D3480">
        <v>15283</v>
      </c>
      <c r="E3480">
        <v>6716</v>
      </c>
      <c r="F3480">
        <v>3</v>
      </c>
      <c r="G3480">
        <v>0</v>
      </c>
      <c r="H3480">
        <v>0</v>
      </c>
      <c r="I3480" s="15">
        <v>45189</v>
      </c>
      <c r="J3480" s="11">
        <v>45189</v>
      </c>
      <c r="K3480">
        <v>5</v>
      </c>
      <c r="L3480" t="s">
        <v>170</v>
      </c>
      <c r="M3480" t="s">
        <v>39</v>
      </c>
      <c r="N3480" t="s">
        <v>15</v>
      </c>
      <c r="O3480">
        <v>45849</v>
      </c>
      <c r="P3480" t="s">
        <v>21</v>
      </c>
      <c r="Q3480">
        <v>25701</v>
      </c>
      <c r="R3480" s="16">
        <f>delivered_orders_table[[#This Row],[price]]*delivered_orders_table[[#This Row],[quantity]]</f>
        <v>45849</v>
      </c>
      <c r="V3480">
        <v>20620</v>
      </c>
    </row>
    <row r="3481" spans="1:22" hidden="1" x14ac:dyDescent="0.3">
      <c r="A3481">
        <v>68812137</v>
      </c>
      <c r="B3481">
        <v>334053</v>
      </c>
      <c r="C3481">
        <v>861701</v>
      </c>
      <c r="D3481">
        <v>10871</v>
      </c>
      <c r="E3481">
        <v>6716</v>
      </c>
      <c r="F3481">
        <v>2</v>
      </c>
      <c r="G3481">
        <v>2174.1999999999998</v>
      </c>
      <c r="H3481">
        <v>10</v>
      </c>
      <c r="I3481" s="15">
        <v>45167</v>
      </c>
      <c r="J3481" s="11">
        <v>45167</v>
      </c>
      <c r="K3481">
        <v>5</v>
      </c>
      <c r="L3481" t="s">
        <v>143</v>
      </c>
      <c r="M3481" t="s">
        <v>39</v>
      </c>
      <c r="N3481" t="s">
        <v>16</v>
      </c>
      <c r="O3481">
        <v>19567.8</v>
      </c>
      <c r="P3481" t="s">
        <v>20</v>
      </c>
      <c r="Q3481">
        <v>6135.8</v>
      </c>
      <c r="R3481" s="16">
        <f>delivered_orders_table[[#This Row],[price]]*delivered_orders_table[[#This Row],[quantity]]</f>
        <v>21742</v>
      </c>
      <c r="V3481">
        <v>2534</v>
      </c>
    </row>
    <row r="3482" spans="1:22" hidden="1" x14ac:dyDescent="0.3">
      <c r="A3482">
        <v>50168264</v>
      </c>
      <c r="B3482">
        <v>246316</v>
      </c>
      <c r="C3482">
        <v>794229</v>
      </c>
      <c r="D3482">
        <v>15375</v>
      </c>
      <c r="E3482">
        <v>13689</v>
      </c>
      <c r="F3482">
        <v>4</v>
      </c>
      <c r="G3482">
        <v>6150</v>
      </c>
      <c r="H3482">
        <v>10</v>
      </c>
      <c r="I3482" s="15">
        <v>45181</v>
      </c>
      <c r="J3482" s="11">
        <v>45181</v>
      </c>
      <c r="K3482">
        <v>6</v>
      </c>
      <c r="L3482" t="s">
        <v>54</v>
      </c>
      <c r="M3482" t="s">
        <v>39</v>
      </c>
      <c r="N3482" t="s">
        <v>16</v>
      </c>
      <c r="O3482">
        <v>55350</v>
      </c>
      <c r="P3482" t="s">
        <v>23</v>
      </c>
      <c r="Q3482">
        <v>594</v>
      </c>
      <c r="R3482" s="16">
        <f>delivered_orders_table[[#This Row],[price]]*delivered_orders_table[[#This Row],[quantity]]</f>
        <v>61500</v>
      </c>
      <c r="V3482">
        <v>12981</v>
      </c>
    </row>
    <row r="3483" spans="1:22" hidden="1" x14ac:dyDescent="0.3">
      <c r="A3483">
        <v>17734153</v>
      </c>
      <c r="B3483">
        <v>246316</v>
      </c>
      <c r="C3483">
        <v>509030</v>
      </c>
      <c r="D3483">
        <v>9085</v>
      </c>
      <c r="E3483">
        <v>13689</v>
      </c>
      <c r="F3483">
        <v>1</v>
      </c>
      <c r="G3483">
        <v>0</v>
      </c>
      <c r="H3483">
        <v>0</v>
      </c>
      <c r="I3483" s="15">
        <v>45188</v>
      </c>
      <c r="J3483" s="11">
        <v>45188</v>
      </c>
      <c r="K3483">
        <v>4</v>
      </c>
      <c r="L3483" t="s">
        <v>220</v>
      </c>
      <c r="M3483" t="s">
        <v>39</v>
      </c>
      <c r="N3483" t="s">
        <v>15</v>
      </c>
      <c r="O3483">
        <v>9085</v>
      </c>
      <c r="P3483" t="s">
        <v>20</v>
      </c>
      <c r="Q3483">
        <v>-4604</v>
      </c>
      <c r="R3483" s="16">
        <f>delivered_orders_table[[#This Row],[price]]*delivered_orders_table[[#This Row],[quantity]]</f>
        <v>9085</v>
      </c>
      <c r="V3483">
        <v>8653</v>
      </c>
    </row>
    <row r="3484" spans="1:22" hidden="1" x14ac:dyDescent="0.3">
      <c r="A3484">
        <v>77353073</v>
      </c>
      <c r="B3484">
        <v>246316</v>
      </c>
      <c r="C3484">
        <v>263648</v>
      </c>
      <c r="D3484">
        <v>14729</v>
      </c>
      <c r="E3484">
        <v>13689</v>
      </c>
      <c r="F3484">
        <v>1</v>
      </c>
      <c r="G3484">
        <v>1472.9</v>
      </c>
      <c r="H3484">
        <v>10</v>
      </c>
      <c r="I3484" s="15">
        <v>45167</v>
      </c>
      <c r="J3484" s="11">
        <v>45167</v>
      </c>
      <c r="K3484">
        <v>6</v>
      </c>
      <c r="L3484" t="s">
        <v>530</v>
      </c>
      <c r="M3484" t="s">
        <v>39</v>
      </c>
      <c r="N3484" t="s">
        <v>16</v>
      </c>
      <c r="O3484">
        <v>13256.1</v>
      </c>
      <c r="P3484" t="s">
        <v>21</v>
      </c>
      <c r="Q3484">
        <v>-432.9</v>
      </c>
      <c r="R3484" s="16">
        <f>delivered_orders_table[[#This Row],[price]]*delivered_orders_table[[#This Row],[quantity]]</f>
        <v>14729</v>
      </c>
      <c r="V3484">
        <v>18492</v>
      </c>
    </row>
    <row r="3485" spans="1:22" hidden="1" x14ac:dyDescent="0.3">
      <c r="A3485">
        <v>75927774</v>
      </c>
      <c r="B3485">
        <v>246316</v>
      </c>
      <c r="C3485">
        <v>605977</v>
      </c>
      <c r="D3485">
        <v>4703</v>
      </c>
      <c r="E3485">
        <v>13689</v>
      </c>
      <c r="F3485">
        <v>1</v>
      </c>
      <c r="G3485">
        <v>0</v>
      </c>
      <c r="H3485">
        <v>0</v>
      </c>
      <c r="I3485" s="15">
        <v>45183</v>
      </c>
      <c r="J3485" s="11">
        <v>45183</v>
      </c>
      <c r="K3485">
        <v>3</v>
      </c>
      <c r="L3485" t="s">
        <v>68</v>
      </c>
      <c r="M3485" t="s">
        <v>39</v>
      </c>
      <c r="N3485" t="s">
        <v>16</v>
      </c>
      <c r="O3485">
        <v>4703</v>
      </c>
      <c r="P3485" t="s">
        <v>21</v>
      </c>
      <c r="Q3485">
        <v>-8986</v>
      </c>
      <c r="R3485" s="16">
        <f>delivered_orders_table[[#This Row],[price]]*delivered_orders_table[[#This Row],[quantity]]</f>
        <v>4703</v>
      </c>
      <c r="V3485">
        <v>51128</v>
      </c>
    </row>
    <row r="3486" spans="1:22" hidden="1" x14ac:dyDescent="0.3">
      <c r="A3486">
        <v>68475513</v>
      </c>
      <c r="B3486">
        <v>246316</v>
      </c>
      <c r="C3486">
        <v>567544</v>
      </c>
      <c r="D3486">
        <v>13674</v>
      </c>
      <c r="E3486">
        <v>13689</v>
      </c>
      <c r="F3486">
        <v>1</v>
      </c>
      <c r="G3486">
        <v>0</v>
      </c>
      <c r="H3486">
        <v>0</v>
      </c>
      <c r="I3486" s="15">
        <v>45181</v>
      </c>
      <c r="J3486" s="11">
        <v>45181</v>
      </c>
      <c r="K3486">
        <v>2</v>
      </c>
      <c r="L3486" t="s">
        <v>201</v>
      </c>
      <c r="M3486" t="s">
        <v>39</v>
      </c>
      <c r="N3486" t="s">
        <v>15</v>
      </c>
      <c r="O3486">
        <v>13674</v>
      </c>
      <c r="P3486" t="s">
        <v>21</v>
      </c>
      <c r="Q3486">
        <v>-15</v>
      </c>
      <c r="R3486" s="16">
        <f>delivered_orders_table[[#This Row],[price]]*delivered_orders_table[[#This Row],[quantity]]</f>
        <v>13674</v>
      </c>
      <c r="V3486">
        <v>793</v>
      </c>
    </row>
    <row r="3487" spans="1:22" hidden="1" x14ac:dyDescent="0.3">
      <c r="A3487">
        <v>99541016</v>
      </c>
      <c r="B3487">
        <v>246316</v>
      </c>
      <c r="C3487">
        <v>215799</v>
      </c>
      <c r="D3487">
        <v>7179</v>
      </c>
      <c r="E3487">
        <v>13689</v>
      </c>
      <c r="F3487">
        <v>4</v>
      </c>
      <c r="G3487">
        <v>0</v>
      </c>
      <c r="H3487">
        <v>0</v>
      </c>
      <c r="I3487" s="15">
        <v>45183</v>
      </c>
      <c r="J3487" s="11">
        <v>45183</v>
      </c>
      <c r="K3487">
        <v>5</v>
      </c>
      <c r="L3487" t="s">
        <v>240</v>
      </c>
      <c r="M3487" t="s">
        <v>39</v>
      </c>
      <c r="N3487" t="s">
        <v>15</v>
      </c>
      <c r="O3487">
        <v>28716</v>
      </c>
      <c r="P3487" t="s">
        <v>23</v>
      </c>
      <c r="Q3487">
        <v>-26040</v>
      </c>
      <c r="R3487" s="16">
        <f>delivered_orders_table[[#This Row],[price]]*delivered_orders_table[[#This Row],[quantity]]</f>
        <v>28716</v>
      </c>
      <c r="V3487">
        <v>16418</v>
      </c>
    </row>
    <row r="3488" spans="1:22" hidden="1" x14ac:dyDescent="0.3">
      <c r="A3488">
        <v>67965485</v>
      </c>
      <c r="B3488">
        <v>246316</v>
      </c>
      <c r="C3488">
        <v>225382</v>
      </c>
      <c r="D3488">
        <v>1787</v>
      </c>
      <c r="E3488">
        <v>13689</v>
      </c>
      <c r="F3488">
        <v>4</v>
      </c>
      <c r="G3488">
        <v>357.4</v>
      </c>
      <c r="H3488">
        <v>5</v>
      </c>
      <c r="I3488" s="15">
        <v>45190</v>
      </c>
      <c r="J3488" s="11">
        <v>45190</v>
      </c>
      <c r="K3488">
        <v>7</v>
      </c>
      <c r="L3488" t="s">
        <v>419</v>
      </c>
      <c r="M3488" t="s">
        <v>39</v>
      </c>
      <c r="N3488" t="s">
        <v>18</v>
      </c>
      <c r="O3488">
        <v>6790.6</v>
      </c>
      <c r="P3488" t="s">
        <v>21</v>
      </c>
      <c r="Q3488">
        <v>-47965.4</v>
      </c>
      <c r="R3488" s="16">
        <f>delivered_orders_table[[#This Row],[price]]*delivered_orders_table[[#This Row],[quantity]]</f>
        <v>7148</v>
      </c>
      <c r="V3488">
        <v>28850</v>
      </c>
    </row>
    <row r="3489" spans="1:22" hidden="1" x14ac:dyDescent="0.3">
      <c r="A3489">
        <v>27447248</v>
      </c>
      <c r="B3489">
        <v>246316</v>
      </c>
      <c r="C3489">
        <v>792354</v>
      </c>
      <c r="D3489">
        <v>13478</v>
      </c>
      <c r="E3489">
        <v>13689</v>
      </c>
      <c r="F3489">
        <v>1</v>
      </c>
      <c r="G3489">
        <v>2021.7</v>
      </c>
      <c r="H3489">
        <v>15</v>
      </c>
      <c r="I3489" s="15">
        <v>45169</v>
      </c>
      <c r="J3489" s="11">
        <v>45169</v>
      </c>
      <c r="K3489">
        <v>5</v>
      </c>
      <c r="L3489" t="s">
        <v>124</v>
      </c>
      <c r="M3489" t="s">
        <v>39</v>
      </c>
      <c r="N3489" t="s">
        <v>16</v>
      </c>
      <c r="O3489">
        <v>11456.3</v>
      </c>
      <c r="P3489" t="s">
        <v>22</v>
      </c>
      <c r="Q3489">
        <v>-2232.6999999999998</v>
      </c>
      <c r="R3489" s="16">
        <f>delivered_orders_table[[#This Row],[price]]*delivered_orders_table[[#This Row],[quantity]]</f>
        <v>13478</v>
      </c>
      <c r="V3489">
        <v>38398</v>
      </c>
    </row>
    <row r="3490" spans="1:22" hidden="1" x14ac:dyDescent="0.3">
      <c r="A3490">
        <v>29944139</v>
      </c>
      <c r="B3490">
        <v>246316</v>
      </c>
      <c r="C3490">
        <v>223853</v>
      </c>
      <c r="D3490">
        <v>13816</v>
      </c>
      <c r="E3490">
        <v>13689</v>
      </c>
      <c r="F3490">
        <v>1</v>
      </c>
      <c r="G3490">
        <v>0</v>
      </c>
      <c r="H3490">
        <v>0</v>
      </c>
      <c r="I3490" s="15">
        <v>45175</v>
      </c>
      <c r="J3490" s="11">
        <v>45175</v>
      </c>
      <c r="K3490">
        <v>1</v>
      </c>
      <c r="L3490" t="s">
        <v>182</v>
      </c>
      <c r="M3490" t="s">
        <v>39</v>
      </c>
      <c r="N3490" t="s">
        <v>15</v>
      </c>
      <c r="O3490">
        <v>13816</v>
      </c>
      <c r="P3490" t="s">
        <v>21</v>
      </c>
      <c r="Q3490">
        <v>127</v>
      </c>
      <c r="R3490" s="16">
        <f>delivered_orders_table[[#This Row],[price]]*delivered_orders_table[[#This Row],[quantity]]</f>
        <v>13816</v>
      </c>
      <c r="V3490">
        <v>14886</v>
      </c>
    </row>
    <row r="3491" spans="1:22" hidden="1" x14ac:dyDescent="0.3">
      <c r="A3491">
        <v>49910061</v>
      </c>
      <c r="B3491">
        <v>246316</v>
      </c>
      <c r="C3491">
        <v>206918</v>
      </c>
      <c r="D3491">
        <v>17170</v>
      </c>
      <c r="E3491">
        <v>13689</v>
      </c>
      <c r="F3491">
        <v>1</v>
      </c>
      <c r="G3491">
        <v>1717</v>
      </c>
      <c r="H3491">
        <v>10</v>
      </c>
      <c r="I3491" s="15">
        <v>45186</v>
      </c>
      <c r="J3491" s="11">
        <v>45186</v>
      </c>
      <c r="K3491">
        <v>3</v>
      </c>
      <c r="L3491" t="s">
        <v>339</v>
      </c>
      <c r="M3491" t="s">
        <v>39</v>
      </c>
      <c r="N3491" t="s">
        <v>18</v>
      </c>
      <c r="O3491">
        <v>15453</v>
      </c>
      <c r="P3491" t="s">
        <v>20</v>
      </c>
      <c r="Q3491">
        <v>1764</v>
      </c>
      <c r="R3491" s="16">
        <f>delivered_orders_table[[#This Row],[price]]*delivered_orders_table[[#This Row],[quantity]]</f>
        <v>17170</v>
      </c>
      <c r="V3491">
        <v>7060</v>
      </c>
    </row>
    <row r="3492" spans="1:22" hidden="1" x14ac:dyDescent="0.3">
      <c r="A3492">
        <v>69421007</v>
      </c>
      <c r="B3492">
        <v>246316</v>
      </c>
      <c r="C3492">
        <v>851168</v>
      </c>
      <c r="D3492">
        <v>7369</v>
      </c>
      <c r="E3492">
        <v>13689</v>
      </c>
      <c r="F3492">
        <v>1</v>
      </c>
      <c r="G3492">
        <v>0</v>
      </c>
      <c r="H3492">
        <v>0</v>
      </c>
      <c r="I3492" s="15">
        <v>45191</v>
      </c>
      <c r="J3492" s="11">
        <v>45191</v>
      </c>
      <c r="K3492">
        <v>1</v>
      </c>
      <c r="L3492" t="s">
        <v>220</v>
      </c>
      <c r="M3492" t="s">
        <v>39</v>
      </c>
      <c r="N3492" t="s">
        <v>15</v>
      </c>
      <c r="O3492">
        <v>7369</v>
      </c>
      <c r="P3492" t="s">
        <v>21</v>
      </c>
      <c r="Q3492">
        <v>-6320</v>
      </c>
      <c r="R3492" s="16">
        <f>delivered_orders_table[[#This Row],[price]]*delivered_orders_table[[#This Row],[quantity]]</f>
        <v>7369</v>
      </c>
      <c r="V3492">
        <v>21458</v>
      </c>
    </row>
    <row r="3493" spans="1:22" hidden="1" x14ac:dyDescent="0.3">
      <c r="A3493">
        <v>16749089</v>
      </c>
      <c r="B3493">
        <v>246316</v>
      </c>
      <c r="C3493">
        <v>888784</v>
      </c>
      <c r="D3493">
        <v>10279</v>
      </c>
      <c r="E3493">
        <v>13689</v>
      </c>
      <c r="F3493">
        <v>3</v>
      </c>
      <c r="G3493">
        <v>6167.4</v>
      </c>
      <c r="H3493">
        <v>20</v>
      </c>
      <c r="I3493" s="15">
        <v>45179</v>
      </c>
      <c r="J3493" s="11">
        <v>45179</v>
      </c>
      <c r="K3493">
        <v>5</v>
      </c>
      <c r="L3493" t="s">
        <v>250</v>
      </c>
      <c r="M3493" t="s">
        <v>39</v>
      </c>
      <c r="N3493" t="s">
        <v>15</v>
      </c>
      <c r="O3493">
        <v>24669.599999999999</v>
      </c>
      <c r="P3493" t="s">
        <v>23</v>
      </c>
      <c r="Q3493">
        <v>-16397.400000000001</v>
      </c>
      <c r="R3493" s="16">
        <f>delivered_orders_table[[#This Row],[price]]*delivered_orders_table[[#This Row],[quantity]]</f>
        <v>30837</v>
      </c>
      <c r="V3493">
        <v>37401</v>
      </c>
    </row>
    <row r="3494" spans="1:22" hidden="1" x14ac:dyDescent="0.3">
      <c r="A3494">
        <v>75529051</v>
      </c>
      <c r="B3494">
        <v>246316</v>
      </c>
      <c r="C3494">
        <v>825173</v>
      </c>
      <c r="D3494">
        <v>16855</v>
      </c>
      <c r="E3494">
        <v>13689</v>
      </c>
      <c r="F3494">
        <v>1</v>
      </c>
      <c r="G3494">
        <v>0</v>
      </c>
      <c r="H3494">
        <v>0</v>
      </c>
      <c r="I3494" s="15">
        <v>45184</v>
      </c>
      <c r="J3494" s="11">
        <v>45184</v>
      </c>
      <c r="K3494">
        <v>7</v>
      </c>
      <c r="L3494" t="s">
        <v>241</v>
      </c>
      <c r="M3494" t="s">
        <v>39</v>
      </c>
      <c r="N3494" t="s">
        <v>16</v>
      </c>
      <c r="O3494">
        <v>16855</v>
      </c>
      <c r="P3494" t="s">
        <v>23</v>
      </c>
      <c r="Q3494">
        <v>3166</v>
      </c>
      <c r="R3494" s="16">
        <f>delivered_orders_table[[#This Row],[price]]*delivered_orders_table[[#This Row],[quantity]]</f>
        <v>16855</v>
      </c>
      <c r="V3494">
        <v>13110</v>
      </c>
    </row>
    <row r="3495" spans="1:22" hidden="1" x14ac:dyDescent="0.3">
      <c r="A3495">
        <v>36786211</v>
      </c>
      <c r="B3495">
        <v>246316</v>
      </c>
      <c r="C3495">
        <v>884488</v>
      </c>
      <c r="D3495">
        <v>9324</v>
      </c>
      <c r="E3495">
        <v>13689</v>
      </c>
      <c r="F3495">
        <v>1</v>
      </c>
      <c r="G3495">
        <v>0</v>
      </c>
      <c r="H3495">
        <v>0</v>
      </c>
      <c r="I3495" s="15">
        <v>45185</v>
      </c>
      <c r="J3495" s="11">
        <v>45185</v>
      </c>
      <c r="K3495">
        <v>4</v>
      </c>
      <c r="L3495" t="s">
        <v>339</v>
      </c>
      <c r="M3495" t="s">
        <v>39</v>
      </c>
      <c r="N3495" t="s">
        <v>15</v>
      </c>
      <c r="O3495">
        <v>9324</v>
      </c>
      <c r="P3495" t="s">
        <v>22</v>
      </c>
      <c r="Q3495">
        <v>-4365</v>
      </c>
      <c r="R3495" s="16">
        <f>delivered_orders_table[[#This Row],[price]]*delivered_orders_table[[#This Row],[quantity]]</f>
        <v>9324</v>
      </c>
      <c r="V3495">
        <v>30340</v>
      </c>
    </row>
    <row r="3496" spans="1:22" hidden="1" x14ac:dyDescent="0.3">
      <c r="A3496">
        <v>47816686</v>
      </c>
      <c r="B3496">
        <v>246316</v>
      </c>
      <c r="C3496">
        <v>576712</v>
      </c>
      <c r="D3496">
        <v>18447</v>
      </c>
      <c r="E3496">
        <v>13689</v>
      </c>
      <c r="F3496">
        <v>1</v>
      </c>
      <c r="G3496">
        <v>0</v>
      </c>
      <c r="H3496">
        <v>0</v>
      </c>
      <c r="I3496" s="15">
        <v>45186</v>
      </c>
      <c r="J3496" s="11">
        <v>45186</v>
      </c>
      <c r="K3496">
        <v>1</v>
      </c>
      <c r="L3496" t="s">
        <v>54</v>
      </c>
      <c r="M3496" t="s">
        <v>39</v>
      </c>
      <c r="N3496" t="s">
        <v>16</v>
      </c>
      <c r="O3496">
        <v>18447</v>
      </c>
      <c r="P3496" t="s">
        <v>22</v>
      </c>
      <c r="Q3496">
        <v>4758</v>
      </c>
      <c r="R3496" s="16">
        <f>delivered_orders_table[[#This Row],[price]]*delivered_orders_table[[#This Row],[quantity]]</f>
        <v>18447</v>
      </c>
      <c r="V3496">
        <v>13464</v>
      </c>
    </row>
    <row r="3497" spans="1:22" hidden="1" x14ac:dyDescent="0.3">
      <c r="A3497">
        <v>86970753</v>
      </c>
      <c r="B3497">
        <v>872246</v>
      </c>
      <c r="C3497">
        <v>488078</v>
      </c>
      <c r="D3497">
        <v>18967</v>
      </c>
      <c r="E3497">
        <v>8679</v>
      </c>
      <c r="F3497">
        <v>2</v>
      </c>
      <c r="G3497">
        <v>0</v>
      </c>
      <c r="H3497">
        <v>0</v>
      </c>
      <c r="I3497" s="15">
        <v>45186</v>
      </c>
      <c r="J3497" s="11">
        <v>45186</v>
      </c>
      <c r="K3497">
        <v>6</v>
      </c>
      <c r="L3497" t="s">
        <v>220</v>
      </c>
      <c r="M3497" t="s">
        <v>39</v>
      </c>
      <c r="N3497" t="s">
        <v>15</v>
      </c>
      <c r="O3497">
        <v>37934</v>
      </c>
      <c r="P3497" t="s">
        <v>20</v>
      </c>
      <c r="Q3497">
        <v>20576</v>
      </c>
      <c r="R3497" s="16">
        <f>delivered_orders_table[[#This Row],[price]]*delivered_orders_table[[#This Row],[quantity]]</f>
        <v>37934</v>
      </c>
      <c r="V3497">
        <v>34096</v>
      </c>
    </row>
    <row r="3498" spans="1:22" hidden="1" x14ac:dyDescent="0.3">
      <c r="A3498">
        <v>59733063</v>
      </c>
      <c r="B3498">
        <v>872246</v>
      </c>
      <c r="C3498">
        <v>201258</v>
      </c>
      <c r="D3498">
        <v>8515</v>
      </c>
      <c r="E3498">
        <v>8679</v>
      </c>
      <c r="F3498">
        <v>2</v>
      </c>
      <c r="G3498">
        <v>0</v>
      </c>
      <c r="H3498">
        <v>0</v>
      </c>
      <c r="I3498" s="15">
        <v>45187</v>
      </c>
      <c r="J3498" s="11">
        <v>45187</v>
      </c>
      <c r="K3498">
        <v>7</v>
      </c>
      <c r="L3498" t="s">
        <v>170</v>
      </c>
      <c r="M3498" t="s">
        <v>39</v>
      </c>
      <c r="N3498" t="s">
        <v>15</v>
      </c>
      <c r="O3498">
        <v>17030</v>
      </c>
      <c r="P3498" t="s">
        <v>20</v>
      </c>
      <c r="Q3498">
        <v>-328</v>
      </c>
      <c r="R3498" s="16">
        <f>delivered_orders_table[[#This Row],[price]]*delivered_orders_table[[#This Row],[quantity]]</f>
        <v>17030</v>
      </c>
      <c r="V3498">
        <v>5412</v>
      </c>
    </row>
    <row r="3499" spans="1:22" hidden="1" x14ac:dyDescent="0.3">
      <c r="A3499">
        <v>36347197</v>
      </c>
      <c r="B3499">
        <v>872246</v>
      </c>
      <c r="C3499">
        <v>561260</v>
      </c>
      <c r="D3499">
        <v>913</v>
      </c>
      <c r="E3499">
        <v>8679</v>
      </c>
      <c r="F3499">
        <v>2</v>
      </c>
      <c r="G3499">
        <v>91.3</v>
      </c>
      <c r="H3499">
        <v>5</v>
      </c>
      <c r="I3499" s="15">
        <v>45172</v>
      </c>
      <c r="J3499" s="11">
        <v>45172</v>
      </c>
      <c r="K3499">
        <v>2</v>
      </c>
      <c r="L3499" t="s">
        <v>124</v>
      </c>
      <c r="M3499" t="s">
        <v>39</v>
      </c>
      <c r="N3499" t="s">
        <v>15</v>
      </c>
      <c r="O3499">
        <v>1734.7</v>
      </c>
      <c r="P3499" t="s">
        <v>21</v>
      </c>
      <c r="Q3499">
        <v>-15623.3</v>
      </c>
      <c r="R3499" s="16">
        <f>delivered_orders_table[[#This Row],[price]]*delivered_orders_table[[#This Row],[quantity]]</f>
        <v>1826</v>
      </c>
      <c r="V3499">
        <v>8669</v>
      </c>
    </row>
    <row r="3500" spans="1:22" hidden="1" x14ac:dyDescent="0.3">
      <c r="A3500">
        <v>84045292</v>
      </c>
      <c r="B3500">
        <v>872246</v>
      </c>
      <c r="C3500">
        <v>895186</v>
      </c>
      <c r="D3500">
        <v>5581</v>
      </c>
      <c r="E3500">
        <v>8679</v>
      </c>
      <c r="F3500">
        <v>2</v>
      </c>
      <c r="G3500">
        <v>0</v>
      </c>
      <c r="H3500">
        <v>0</v>
      </c>
      <c r="I3500" s="15">
        <v>45164</v>
      </c>
      <c r="J3500" s="11">
        <v>45164</v>
      </c>
      <c r="K3500">
        <v>6</v>
      </c>
      <c r="L3500" t="s">
        <v>299</v>
      </c>
      <c r="M3500" t="s">
        <v>39</v>
      </c>
      <c r="N3500" t="s">
        <v>15</v>
      </c>
      <c r="O3500">
        <v>11162</v>
      </c>
      <c r="P3500" t="s">
        <v>22</v>
      </c>
      <c r="Q3500">
        <v>-6196</v>
      </c>
      <c r="R3500" s="16">
        <f>delivered_orders_table[[#This Row],[price]]*delivered_orders_table[[#This Row],[quantity]]</f>
        <v>11162</v>
      </c>
      <c r="V3500">
        <v>51333</v>
      </c>
    </row>
    <row r="3501" spans="1:22" hidden="1" x14ac:dyDescent="0.3">
      <c r="A3501">
        <v>64395532</v>
      </c>
      <c r="B3501">
        <v>207473</v>
      </c>
      <c r="C3501">
        <v>529119</v>
      </c>
      <c r="D3501">
        <v>13501</v>
      </c>
      <c r="E3501">
        <v>7043</v>
      </c>
      <c r="F3501">
        <v>2</v>
      </c>
      <c r="G3501">
        <v>0</v>
      </c>
      <c r="H3501">
        <v>0</v>
      </c>
      <c r="I3501" s="15">
        <v>45189</v>
      </c>
      <c r="J3501" s="11">
        <v>45189</v>
      </c>
      <c r="K3501">
        <v>3</v>
      </c>
      <c r="L3501" t="s">
        <v>220</v>
      </c>
      <c r="M3501" t="s">
        <v>39</v>
      </c>
      <c r="N3501" t="s">
        <v>15</v>
      </c>
      <c r="O3501">
        <v>27002</v>
      </c>
      <c r="P3501" t="s">
        <v>21</v>
      </c>
      <c r="Q3501">
        <v>12916</v>
      </c>
      <c r="R3501" s="16">
        <f>delivered_orders_table[[#This Row],[price]]*delivered_orders_table[[#This Row],[quantity]]</f>
        <v>27002</v>
      </c>
      <c r="V3501">
        <v>8256</v>
      </c>
    </row>
    <row r="3502" spans="1:22" hidden="1" x14ac:dyDescent="0.3">
      <c r="A3502">
        <v>29984682</v>
      </c>
      <c r="B3502">
        <v>207473</v>
      </c>
      <c r="C3502">
        <v>527557</v>
      </c>
      <c r="D3502">
        <v>18801</v>
      </c>
      <c r="E3502">
        <v>7043</v>
      </c>
      <c r="F3502">
        <v>2</v>
      </c>
      <c r="G3502">
        <v>0</v>
      </c>
      <c r="H3502">
        <v>0</v>
      </c>
      <c r="I3502" s="15">
        <v>45185</v>
      </c>
      <c r="J3502" s="11">
        <v>45185</v>
      </c>
      <c r="K3502">
        <v>1</v>
      </c>
      <c r="L3502" t="s">
        <v>68</v>
      </c>
      <c r="M3502" t="s">
        <v>39</v>
      </c>
      <c r="N3502" t="s">
        <v>16</v>
      </c>
      <c r="O3502">
        <v>37602</v>
      </c>
      <c r="P3502" t="s">
        <v>23</v>
      </c>
      <c r="Q3502">
        <v>23516</v>
      </c>
      <c r="R3502" s="16">
        <f>delivered_orders_table[[#This Row],[price]]*delivered_orders_table[[#This Row],[quantity]]</f>
        <v>37602</v>
      </c>
      <c r="V3502">
        <v>16111</v>
      </c>
    </row>
    <row r="3503" spans="1:22" hidden="1" x14ac:dyDescent="0.3">
      <c r="A3503">
        <v>24363501</v>
      </c>
      <c r="B3503">
        <v>207473</v>
      </c>
      <c r="C3503">
        <v>726199</v>
      </c>
      <c r="D3503">
        <v>19131</v>
      </c>
      <c r="E3503">
        <v>7043</v>
      </c>
      <c r="F3503">
        <v>1</v>
      </c>
      <c r="G3503">
        <v>0</v>
      </c>
      <c r="H3503">
        <v>0</v>
      </c>
      <c r="I3503" s="15">
        <v>45178</v>
      </c>
      <c r="J3503" s="11">
        <v>45178</v>
      </c>
      <c r="K3503">
        <v>1</v>
      </c>
      <c r="L3503" t="s">
        <v>67</v>
      </c>
      <c r="M3503" t="s">
        <v>39</v>
      </c>
      <c r="N3503" t="s">
        <v>15</v>
      </c>
      <c r="O3503">
        <v>19131</v>
      </c>
      <c r="P3503" t="s">
        <v>21</v>
      </c>
      <c r="Q3503">
        <v>12088</v>
      </c>
      <c r="R3503" s="16">
        <f>delivered_orders_table[[#This Row],[price]]*delivered_orders_table[[#This Row],[quantity]]</f>
        <v>19131</v>
      </c>
      <c r="V3503">
        <v>18941</v>
      </c>
    </row>
    <row r="3504" spans="1:22" hidden="1" x14ac:dyDescent="0.3">
      <c r="A3504">
        <v>45638891</v>
      </c>
      <c r="B3504">
        <v>207473</v>
      </c>
      <c r="C3504">
        <v>368132</v>
      </c>
      <c r="D3504">
        <v>18452</v>
      </c>
      <c r="E3504">
        <v>7043</v>
      </c>
      <c r="F3504">
        <v>3</v>
      </c>
      <c r="G3504">
        <v>8303.4</v>
      </c>
      <c r="H3504">
        <v>15</v>
      </c>
      <c r="I3504" s="15">
        <v>45192</v>
      </c>
      <c r="J3504" s="11">
        <v>45192</v>
      </c>
      <c r="K3504">
        <v>2</v>
      </c>
      <c r="L3504" t="s">
        <v>170</v>
      </c>
      <c r="M3504" t="s">
        <v>39</v>
      </c>
      <c r="N3504" t="s">
        <v>15</v>
      </c>
      <c r="O3504">
        <v>47052.6</v>
      </c>
      <c r="P3504" t="s">
        <v>21</v>
      </c>
      <c r="Q3504">
        <v>25923.599999999999</v>
      </c>
      <c r="R3504" s="16">
        <f>delivered_orders_table[[#This Row],[price]]*delivered_orders_table[[#This Row],[quantity]]</f>
        <v>55356</v>
      </c>
      <c r="V3504">
        <v>17656</v>
      </c>
    </row>
    <row r="3505" spans="1:22" hidden="1" x14ac:dyDescent="0.3">
      <c r="A3505">
        <v>79703656</v>
      </c>
      <c r="B3505">
        <v>207473</v>
      </c>
      <c r="C3505">
        <v>413588</v>
      </c>
      <c r="D3505">
        <v>13290</v>
      </c>
      <c r="E3505">
        <v>7043</v>
      </c>
      <c r="F3505">
        <v>1</v>
      </c>
      <c r="G3505">
        <v>0</v>
      </c>
      <c r="H3505">
        <v>0</v>
      </c>
      <c r="I3505" s="15">
        <v>45186</v>
      </c>
      <c r="J3505" s="11">
        <v>45186</v>
      </c>
      <c r="K3505">
        <v>7</v>
      </c>
      <c r="L3505" t="s">
        <v>500</v>
      </c>
      <c r="M3505" t="s">
        <v>39</v>
      </c>
      <c r="N3505" t="s">
        <v>15</v>
      </c>
      <c r="O3505">
        <v>13290</v>
      </c>
      <c r="P3505" t="s">
        <v>22</v>
      </c>
      <c r="Q3505">
        <v>6247</v>
      </c>
      <c r="R3505" s="16">
        <f>delivered_orders_table[[#This Row],[price]]*delivered_orders_table[[#This Row],[quantity]]</f>
        <v>13290</v>
      </c>
      <c r="V3505">
        <v>15604</v>
      </c>
    </row>
    <row r="3506" spans="1:22" hidden="1" x14ac:dyDescent="0.3">
      <c r="A3506">
        <v>55001909</v>
      </c>
      <c r="B3506">
        <v>207473</v>
      </c>
      <c r="C3506">
        <v>691534</v>
      </c>
      <c r="D3506">
        <v>5207</v>
      </c>
      <c r="E3506">
        <v>7043</v>
      </c>
      <c r="F3506">
        <v>1</v>
      </c>
      <c r="G3506">
        <v>520.70000000000005</v>
      </c>
      <c r="H3506">
        <v>10</v>
      </c>
      <c r="I3506" s="15">
        <v>45177</v>
      </c>
      <c r="J3506" s="11">
        <v>45177</v>
      </c>
      <c r="K3506">
        <v>2</v>
      </c>
      <c r="L3506" t="s">
        <v>67</v>
      </c>
      <c r="M3506" t="s">
        <v>39</v>
      </c>
      <c r="N3506" t="s">
        <v>16</v>
      </c>
      <c r="O3506">
        <v>4686.3</v>
      </c>
      <c r="P3506" t="s">
        <v>22</v>
      </c>
      <c r="Q3506">
        <v>-2356.6999999999998</v>
      </c>
      <c r="R3506" s="16">
        <f>delivered_orders_table[[#This Row],[price]]*delivered_orders_table[[#This Row],[quantity]]</f>
        <v>5207</v>
      </c>
      <c r="V3506">
        <v>7834</v>
      </c>
    </row>
    <row r="3507" spans="1:22" hidden="1" x14ac:dyDescent="0.3">
      <c r="A3507">
        <v>91156554</v>
      </c>
      <c r="B3507">
        <v>207473</v>
      </c>
      <c r="C3507">
        <v>360169</v>
      </c>
      <c r="D3507">
        <v>14231</v>
      </c>
      <c r="E3507">
        <v>7043</v>
      </c>
      <c r="F3507">
        <v>1</v>
      </c>
      <c r="G3507">
        <v>0</v>
      </c>
      <c r="H3507">
        <v>0</v>
      </c>
      <c r="I3507" s="15">
        <v>45181</v>
      </c>
      <c r="J3507" s="11">
        <v>45181</v>
      </c>
      <c r="K3507">
        <v>3</v>
      </c>
      <c r="L3507" t="s">
        <v>250</v>
      </c>
      <c r="M3507" t="s">
        <v>39</v>
      </c>
      <c r="N3507" t="s">
        <v>17</v>
      </c>
      <c r="O3507">
        <v>14231</v>
      </c>
      <c r="P3507" t="s">
        <v>23</v>
      </c>
      <c r="Q3507">
        <v>7188</v>
      </c>
      <c r="R3507" s="16">
        <f>delivered_orders_table[[#This Row],[price]]*delivered_orders_table[[#This Row],[quantity]]</f>
        <v>14231</v>
      </c>
      <c r="V3507">
        <v>3696</v>
      </c>
    </row>
    <row r="3508" spans="1:22" hidden="1" x14ac:dyDescent="0.3">
      <c r="A3508">
        <v>19208698</v>
      </c>
      <c r="B3508">
        <v>207473</v>
      </c>
      <c r="C3508">
        <v>472387</v>
      </c>
      <c r="D3508">
        <v>3458</v>
      </c>
      <c r="E3508">
        <v>7043</v>
      </c>
      <c r="F3508">
        <v>1</v>
      </c>
      <c r="G3508">
        <v>345.8</v>
      </c>
      <c r="H3508">
        <v>10</v>
      </c>
      <c r="I3508" s="15">
        <v>45186</v>
      </c>
      <c r="J3508" s="11">
        <v>45186</v>
      </c>
      <c r="K3508">
        <v>4</v>
      </c>
      <c r="L3508" t="s">
        <v>219</v>
      </c>
      <c r="M3508" t="s">
        <v>39</v>
      </c>
      <c r="N3508" t="s">
        <v>15</v>
      </c>
      <c r="O3508">
        <v>3112.2</v>
      </c>
      <c r="P3508" t="s">
        <v>21</v>
      </c>
      <c r="Q3508">
        <v>-3930.8</v>
      </c>
      <c r="R3508" s="16">
        <f>delivered_orders_table[[#This Row],[price]]*delivered_orders_table[[#This Row],[quantity]]</f>
        <v>3458</v>
      </c>
      <c r="V3508">
        <v>13546</v>
      </c>
    </row>
    <row r="3509" spans="1:22" hidden="1" x14ac:dyDescent="0.3">
      <c r="A3509">
        <v>35475673</v>
      </c>
      <c r="B3509">
        <v>207473</v>
      </c>
      <c r="C3509">
        <v>344818</v>
      </c>
      <c r="D3509">
        <v>9360</v>
      </c>
      <c r="E3509">
        <v>7043</v>
      </c>
      <c r="F3509">
        <v>1</v>
      </c>
      <c r="G3509">
        <v>1404</v>
      </c>
      <c r="H3509">
        <v>15</v>
      </c>
      <c r="I3509" s="15">
        <v>45182</v>
      </c>
      <c r="J3509" s="11">
        <v>45182</v>
      </c>
      <c r="K3509">
        <v>6</v>
      </c>
      <c r="L3509" t="s">
        <v>240</v>
      </c>
      <c r="M3509" t="s">
        <v>39</v>
      </c>
      <c r="N3509" t="s">
        <v>17</v>
      </c>
      <c r="O3509">
        <v>7956</v>
      </c>
      <c r="P3509" t="s">
        <v>20</v>
      </c>
      <c r="Q3509">
        <v>913</v>
      </c>
      <c r="R3509" s="16">
        <f>delivered_orders_table[[#This Row],[price]]*delivered_orders_table[[#This Row],[quantity]]</f>
        <v>9360</v>
      </c>
      <c r="V3509">
        <v>8585</v>
      </c>
    </row>
    <row r="3510" spans="1:22" hidden="1" x14ac:dyDescent="0.3">
      <c r="A3510">
        <v>54099326</v>
      </c>
      <c r="B3510">
        <v>207473</v>
      </c>
      <c r="C3510">
        <v>981519</v>
      </c>
      <c r="D3510">
        <v>15689</v>
      </c>
      <c r="E3510">
        <v>7043</v>
      </c>
      <c r="F3510">
        <v>1</v>
      </c>
      <c r="G3510">
        <v>0</v>
      </c>
      <c r="H3510">
        <v>0</v>
      </c>
      <c r="I3510" s="15">
        <v>45169</v>
      </c>
      <c r="J3510" s="11">
        <v>45169</v>
      </c>
      <c r="K3510">
        <v>7</v>
      </c>
      <c r="L3510" t="s">
        <v>182</v>
      </c>
      <c r="M3510" t="s">
        <v>39</v>
      </c>
      <c r="N3510" t="s">
        <v>15</v>
      </c>
      <c r="O3510">
        <v>15689</v>
      </c>
      <c r="P3510" t="s">
        <v>20</v>
      </c>
      <c r="Q3510">
        <v>8646</v>
      </c>
      <c r="R3510" s="16">
        <f>delivered_orders_table[[#This Row],[price]]*delivered_orders_table[[#This Row],[quantity]]</f>
        <v>15689</v>
      </c>
      <c r="V3510">
        <v>14633</v>
      </c>
    </row>
    <row r="3511" spans="1:22" hidden="1" x14ac:dyDescent="0.3">
      <c r="A3511">
        <v>31687165</v>
      </c>
      <c r="B3511">
        <v>207473</v>
      </c>
      <c r="C3511">
        <v>843789</v>
      </c>
      <c r="D3511">
        <v>10661</v>
      </c>
      <c r="E3511">
        <v>7043</v>
      </c>
      <c r="F3511">
        <v>1</v>
      </c>
      <c r="G3511">
        <v>0</v>
      </c>
      <c r="H3511">
        <v>0</v>
      </c>
      <c r="I3511" s="15">
        <v>45178</v>
      </c>
      <c r="J3511" s="11">
        <v>45178</v>
      </c>
      <c r="K3511">
        <v>7</v>
      </c>
      <c r="L3511" t="s">
        <v>239</v>
      </c>
      <c r="M3511" t="s">
        <v>39</v>
      </c>
      <c r="N3511" t="s">
        <v>15</v>
      </c>
      <c r="O3511">
        <v>10661</v>
      </c>
      <c r="P3511" t="s">
        <v>20</v>
      </c>
      <c r="Q3511">
        <v>3618</v>
      </c>
      <c r="R3511" s="16">
        <f>delivered_orders_table[[#This Row],[price]]*delivered_orders_table[[#This Row],[quantity]]</f>
        <v>10661</v>
      </c>
      <c r="V3511">
        <v>35802</v>
      </c>
    </row>
    <row r="3512" spans="1:22" hidden="1" x14ac:dyDescent="0.3">
      <c r="A3512">
        <v>88406989</v>
      </c>
      <c r="B3512">
        <v>207473</v>
      </c>
      <c r="C3512">
        <v>765136</v>
      </c>
      <c r="D3512">
        <v>5249</v>
      </c>
      <c r="E3512">
        <v>7043</v>
      </c>
      <c r="F3512">
        <v>1</v>
      </c>
      <c r="G3512">
        <v>0</v>
      </c>
      <c r="H3512">
        <v>0</v>
      </c>
      <c r="I3512" s="15">
        <v>45175</v>
      </c>
      <c r="J3512" s="11">
        <v>45175</v>
      </c>
      <c r="K3512">
        <v>1</v>
      </c>
      <c r="L3512" t="s">
        <v>182</v>
      </c>
      <c r="M3512" t="s">
        <v>39</v>
      </c>
      <c r="N3512" t="s">
        <v>15</v>
      </c>
      <c r="O3512">
        <v>5249</v>
      </c>
      <c r="P3512" t="s">
        <v>20</v>
      </c>
      <c r="Q3512">
        <v>-1794</v>
      </c>
      <c r="R3512" s="16">
        <f>delivered_orders_table[[#This Row],[price]]*delivered_orders_table[[#This Row],[quantity]]</f>
        <v>5249</v>
      </c>
      <c r="V3512">
        <v>18797</v>
      </c>
    </row>
    <row r="3513" spans="1:22" hidden="1" x14ac:dyDescent="0.3">
      <c r="A3513">
        <v>86644106</v>
      </c>
      <c r="B3513">
        <v>207473</v>
      </c>
      <c r="C3513">
        <v>910929</v>
      </c>
      <c r="D3513">
        <v>16669</v>
      </c>
      <c r="E3513">
        <v>7043</v>
      </c>
      <c r="F3513">
        <v>1</v>
      </c>
      <c r="G3513">
        <v>0</v>
      </c>
      <c r="H3513">
        <v>0</v>
      </c>
      <c r="I3513" s="15">
        <v>45182</v>
      </c>
      <c r="J3513" s="11">
        <v>45182</v>
      </c>
      <c r="K3513">
        <v>5</v>
      </c>
      <c r="L3513" t="s">
        <v>54</v>
      </c>
      <c r="M3513" t="s">
        <v>39</v>
      </c>
      <c r="N3513" t="s">
        <v>16</v>
      </c>
      <c r="O3513">
        <v>16669</v>
      </c>
      <c r="P3513" t="s">
        <v>21</v>
      </c>
      <c r="Q3513">
        <v>9626</v>
      </c>
      <c r="R3513" s="16">
        <f>delivered_orders_table[[#This Row],[price]]*delivered_orders_table[[#This Row],[quantity]]</f>
        <v>16669</v>
      </c>
      <c r="V3513">
        <v>30022</v>
      </c>
    </row>
    <row r="3514" spans="1:22" hidden="1" x14ac:dyDescent="0.3">
      <c r="A3514">
        <v>11890348</v>
      </c>
      <c r="B3514">
        <v>809570</v>
      </c>
      <c r="C3514">
        <v>437730</v>
      </c>
      <c r="D3514">
        <v>16781</v>
      </c>
      <c r="E3514">
        <v>10780</v>
      </c>
      <c r="F3514">
        <v>1</v>
      </c>
      <c r="G3514">
        <v>0</v>
      </c>
      <c r="H3514">
        <v>0</v>
      </c>
      <c r="I3514" s="15">
        <v>45186</v>
      </c>
      <c r="J3514" s="11">
        <v>45186</v>
      </c>
      <c r="K3514">
        <v>7</v>
      </c>
      <c r="L3514" t="s">
        <v>500</v>
      </c>
      <c r="M3514" t="s">
        <v>39</v>
      </c>
      <c r="N3514" t="s">
        <v>17</v>
      </c>
      <c r="O3514">
        <v>16781</v>
      </c>
      <c r="P3514" t="s">
        <v>24</v>
      </c>
      <c r="Q3514">
        <v>6001</v>
      </c>
      <c r="R3514" s="16">
        <f>delivered_orders_table[[#This Row],[price]]*delivered_orders_table[[#This Row],[quantity]]</f>
        <v>16781</v>
      </c>
      <c r="V3514">
        <v>28918</v>
      </c>
    </row>
    <row r="3515" spans="1:22" hidden="1" x14ac:dyDescent="0.3">
      <c r="A3515">
        <v>37820354</v>
      </c>
      <c r="B3515">
        <v>809570</v>
      </c>
      <c r="C3515">
        <v>984225</v>
      </c>
      <c r="D3515">
        <v>18652</v>
      </c>
      <c r="E3515">
        <v>10780</v>
      </c>
      <c r="F3515">
        <v>1</v>
      </c>
      <c r="G3515">
        <v>932.6</v>
      </c>
      <c r="H3515">
        <v>5</v>
      </c>
      <c r="I3515" s="15">
        <v>45176</v>
      </c>
      <c r="J3515" s="11">
        <v>45176</v>
      </c>
      <c r="K3515">
        <v>2</v>
      </c>
      <c r="L3515" t="s">
        <v>211</v>
      </c>
      <c r="M3515" t="s">
        <v>39</v>
      </c>
      <c r="N3515" t="s">
        <v>15</v>
      </c>
      <c r="O3515">
        <v>17719.400000000001</v>
      </c>
      <c r="P3515" t="s">
        <v>20</v>
      </c>
      <c r="Q3515">
        <v>6939.4</v>
      </c>
      <c r="R3515" s="16">
        <f>delivered_orders_table[[#This Row],[price]]*delivered_orders_table[[#This Row],[quantity]]</f>
        <v>18652</v>
      </c>
      <c r="V3515">
        <v>989</v>
      </c>
    </row>
    <row r="3516" spans="1:22" hidden="1" x14ac:dyDescent="0.3">
      <c r="A3516">
        <v>86541906</v>
      </c>
      <c r="B3516">
        <v>809570</v>
      </c>
      <c r="C3516">
        <v>591979</v>
      </c>
      <c r="D3516">
        <v>7544</v>
      </c>
      <c r="E3516">
        <v>10780</v>
      </c>
      <c r="F3516">
        <v>1</v>
      </c>
      <c r="G3516">
        <v>0</v>
      </c>
      <c r="H3516">
        <v>0</v>
      </c>
      <c r="I3516" s="15">
        <v>45195</v>
      </c>
      <c r="J3516" s="11">
        <v>45195</v>
      </c>
      <c r="K3516">
        <v>3</v>
      </c>
      <c r="L3516" t="s">
        <v>171</v>
      </c>
      <c r="M3516" t="s">
        <v>39</v>
      </c>
      <c r="N3516" t="s">
        <v>16</v>
      </c>
      <c r="O3516">
        <v>7544</v>
      </c>
      <c r="P3516" t="s">
        <v>20</v>
      </c>
      <c r="Q3516">
        <v>-3236</v>
      </c>
      <c r="R3516" s="16">
        <f>delivered_orders_table[[#This Row],[price]]*delivered_orders_table[[#This Row],[quantity]]</f>
        <v>7544</v>
      </c>
      <c r="V3516">
        <v>34804</v>
      </c>
    </row>
    <row r="3517" spans="1:22" hidden="1" x14ac:dyDescent="0.3">
      <c r="A3517">
        <v>16792127</v>
      </c>
      <c r="B3517">
        <v>809570</v>
      </c>
      <c r="C3517">
        <v>248693</v>
      </c>
      <c r="D3517">
        <v>13881</v>
      </c>
      <c r="E3517">
        <v>10780</v>
      </c>
      <c r="F3517">
        <v>1</v>
      </c>
      <c r="G3517">
        <v>0</v>
      </c>
      <c r="H3517">
        <v>0</v>
      </c>
      <c r="I3517" s="15">
        <v>45188</v>
      </c>
      <c r="J3517" s="11">
        <v>45188</v>
      </c>
      <c r="K3517">
        <v>6</v>
      </c>
      <c r="L3517" t="s">
        <v>170</v>
      </c>
      <c r="M3517" t="s">
        <v>39</v>
      </c>
      <c r="N3517" t="s">
        <v>15</v>
      </c>
      <c r="O3517">
        <v>13881</v>
      </c>
      <c r="P3517" t="s">
        <v>23</v>
      </c>
      <c r="Q3517">
        <v>3101</v>
      </c>
      <c r="R3517" s="16">
        <f>delivered_orders_table[[#This Row],[price]]*delivered_orders_table[[#This Row],[quantity]]</f>
        <v>13881</v>
      </c>
      <c r="V3517">
        <v>25666</v>
      </c>
    </row>
    <row r="3518" spans="1:22" hidden="1" x14ac:dyDescent="0.3">
      <c r="A3518">
        <v>66975380</v>
      </c>
      <c r="B3518">
        <v>809570</v>
      </c>
      <c r="C3518">
        <v>485353</v>
      </c>
      <c r="D3518">
        <v>2959</v>
      </c>
      <c r="E3518">
        <v>10780</v>
      </c>
      <c r="F3518">
        <v>1</v>
      </c>
      <c r="G3518">
        <v>147.94999999999999</v>
      </c>
      <c r="H3518">
        <v>5</v>
      </c>
      <c r="I3518" s="15">
        <v>45181</v>
      </c>
      <c r="J3518" s="11">
        <v>45181</v>
      </c>
      <c r="K3518">
        <v>6</v>
      </c>
      <c r="L3518" t="s">
        <v>54</v>
      </c>
      <c r="M3518" t="s">
        <v>39</v>
      </c>
      <c r="N3518" t="s">
        <v>17</v>
      </c>
      <c r="O3518">
        <v>2811.05</v>
      </c>
      <c r="P3518" t="s">
        <v>23</v>
      </c>
      <c r="Q3518">
        <v>-7968.95</v>
      </c>
      <c r="R3518" s="16">
        <f>delivered_orders_table[[#This Row],[price]]*delivered_orders_table[[#This Row],[quantity]]</f>
        <v>2959</v>
      </c>
      <c r="V3518">
        <v>4992</v>
      </c>
    </row>
    <row r="3519" spans="1:22" hidden="1" x14ac:dyDescent="0.3">
      <c r="A3519">
        <v>82446804</v>
      </c>
      <c r="B3519">
        <v>809570</v>
      </c>
      <c r="C3519">
        <v>861701</v>
      </c>
      <c r="D3519">
        <v>10819</v>
      </c>
      <c r="E3519">
        <v>10780</v>
      </c>
      <c r="F3519">
        <v>3</v>
      </c>
      <c r="G3519">
        <v>3245.7</v>
      </c>
      <c r="H3519">
        <v>10</v>
      </c>
      <c r="I3519" s="15">
        <v>45173</v>
      </c>
      <c r="J3519" s="11">
        <v>45173</v>
      </c>
      <c r="K3519">
        <v>4</v>
      </c>
      <c r="L3519" t="s">
        <v>331</v>
      </c>
      <c r="M3519" t="s">
        <v>39</v>
      </c>
      <c r="N3519" t="s">
        <v>16</v>
      </c>
      <c r="O3519">
        <v>29211.3</v>
      </c>
      <c r="P3519" t="s">
        <v>21</v>
      </c>
      <c r="Q3519">
        <v>-3128.7</v>
      </c>
      <c r="R3519" s="16">
        <f>delivered_orders_table[[#This Row],[price]]*delivered_orders_table[[#This Row],[quantity]]</f>
        <v>32457</v>
      </c>
      <c r="V3519">
        <v>5876</v>
      </c>
    </row>
    <row r="3520" spans="1:22" hidden="1" x14ac:dyDescent="0.3">
      <c r="A3520">
        <v>63051354</v>
      </c>
      <c r="B3520">
        <v>809570</v>
      </c>
      <c r="C3520">
        <v>314626</v>
      </c>
      <c r="D3520">
        <v>1923</v>
      </c>
      <c r="E3520">
        <v>10780</v>
      </c>
      <c r="F3520">
        <v>1</v>
      </c>
      <c r="G3520">
        <v>96.15</v>
      </c>
      <c r="H3520">
        <v>5</v>
      </c>
      <c r="I3520" s="15">
        <v>45179</v>
      </c>
      <c r="J3520" s="11">
        <v>45179</v>
      </c>
      <c r="K3520">
        <v>4</v>
      </c>
      <c r="L3520" t="s">
        <v>201</v>
      </c>
      <c r="M3520" t="s">
        <v>39</v>
      </c>
      <c r="N3520" t="s">
        <v>18</v>
      </c>
      <c r="O3520">
        <v>1826.85</v>
      </c>
      <c r="P3520" t="s">
        <v>20</v>
      </c>
      <c r="Q3520">
        <v>-8953.15</v>
      </c>
      <c r="R3520" s="16">
        <f>delivered_orders_table[[#This Row],[price]]*delivered_orders_table[[#This Row],[quantity]]</f>
        <v>1923</v>
      </c>
      <c r="V3520">
        <v>7675</v>
      </c>
    </row>
    <row r="3521" spans="1:22" hidden="1" x14ac:dyDescent="0.3">
      <c r="A3521">
        <v>57287718</v>
      </c>
      <c r="B3521">
        <v>809570</v>
      </c>
      <c r="C3521">
        <v>613477</v>
      </c>
      <c r="D3521">
        <v>12499</v>
      </c>
      <c r="E3521">
        <v>10780</v>
      </c>
      <c r="F3521">
        <v>1</v>
      </c>
      <c r="G3521">
        <v>0</v>
      </c>
      <c r="H3521">
        <v>0</v>
      </c>
      <c r="I3521" s="15">
        <v>45194</v>
      </c>
      <c r="J3521" s="11">
        <v>45194</v>
      </c>
      <c r="K3521">
        <v>3</v>
      </c>
      <c r="L3521" t="s">
        <v>419</v>
      </c>
      <c r="M3521" t="s">
        <v>39</v>
      </c>
      <c r="N3521" t="s">
        <v>15</v>
      </c>
      <c r="O3521">
        <v>12499</v>
      </c>
      <c r="P3521" t="s">
        <v>20</v>
      </c>
      <c r="Q3521">
        <v>1719</v>
      </c>
      <c r="R3521" s="16">
        <f>delivered_orders_table[[#This Row],[price]]*delivered_orders_table[[#This Row],[quantity]]</f>
        <v>12499</v>
      </c>
      <c r="V3521">
        <v>16068</v>
      </c>
    </row>
    <row r="3522" spans="1:22" hidden="1" x14ac:dyDescent="0.3">
      <c r="A3522">
        <v>63782042</v>
      </c>
      <c r="B3522">
        <v>809570</v>
      </c>
      <c r="C3522">
        <v>287295</v>
      </c>
      <c r="D3522">
        <v>2648</v>
      </c>
      <c r="E3522">
        <v>10780</v>
      </c>
      <c r="F3522">
        <v>1</v>
      </c>
      <c r="G3522">
        <v>264.8</v>
      </c>
      <c r="H3522">
        <v>10</v>
      </c>
      <c r="I3522" s="15">
        <v>45167</v>
      </c>
      <c r="J3522" s="11">
        <v>45167</v>
      </c>
      <c r="K3522">
        <v>4</v>
      </c>
      <c r="L3522" t="s">
        <v>341</v>
      </c>
      <c r="M3522" t="s">
        <v>39</v>
      </c>
      <c r="N3522" t="s">
        <v>16</v>
      </c>
      <c r="O3522">
        <v>2383.1999999999998</v>
      </c>
      <c r="P3522" t="s">
        <v>22</v>
      </c>
      <c r="Q3522">
        <v>-8396.7999999999993</v>
      </c>
      <c r="R3522" s="16">
        <f>delivered_orders_table[[#This Row],[price]]*delivered_orders_table[[#This Row],[quantity]]</f>
        <v>2648</v>
      </c>
      <c r="V3522">
        <v>6870</v>
      </c>
    </row>
    <row r="3523" spans="1:22" hidden="1" x14ac:dyDescent="0.3">
      <c r="A3523">
        <v>12314351</v>
      </c>
      <c r="B3523">
        <v>809570</v>
      </c>
      <c r="C3523">
        <v>283840</v>
      </c>
      <c r="D3523">
        <v>1598</v>
      </c>
      <c r="E3523">
        <v>10780</v>
      </c>
      <c r="F3523">
        <v>1</v>
      </c>
      <c r="G3523">
        <v>0</v>
      </c>
      <c r="H3523">
        <v>0</v>
      </c>
      <c r="I3523" s="15">
        <v>45184</v>
      </c>
      <c r="J3523" s="11">
        <v>45184</v>
      </c>
      <c r="K3523">
        <v>1</v>
      </c>
      <c r="L3523" t="s">
        <v>239</v>
      </c>
      <c r="M3523" t="s">
        <v>39</v>
      </c>
      <c r="N3523" t="s">
        <v>15</v>
      </c>
      <c r="O3523">
        <v>1598</v>
      </c>
      <c r="P3523" t="s">
        <v>21</v>
      </c>
      <c r="Q3523">
        <v>-9182</v>
      </c>
      <c r="R3523" s="16">
        <f>delivered_orders_table[[#This Row],[price]]*delivered_orders_table[[#This Row],[quantity]]</f>
        <v>1598</v>
      </c>
      <c r="V3523">
        <v>17598</v>
      </c>
    </row>
    <row r="3524" spans="1:22" x14ac:dyDescent="0.3">
      <c r="A3524">
        <v>85482164</v>
      </c>
      <c r="B3524">
        <v>876646</v>
      </c>
      <c r="C3524">
        <v>545280</v>
      </c>
      <c r="D3524">
        <v>16902</v>
      </c>
      <c r="E3524">
        <v>14603</v>
      </c>
      <c r="F3524">
        <v>1</v>
      </c>
      <c r="G3524">
        <v>845.1</v>
      </c>
      <c r="H3524">
        <v>5</v>
      </c>
      <c r="I3524" s="15">
        <v>45180</v>
      </c>
      <c r="J3524" s="11">
        <v>45180</v>
      </c>
      <c r="K3524">
        <v>3</v>
      </c>
      <c r="L3524" t="s">
        <v>201</v>
      </c>
      <c r="M3524" t="s">
        <v>39</v>
      </c>
      <c r="N3524" t="s">
        <v>15</v>
      </c>
      <c r="O3524">
        <v>16056.9</v>
      </c>
      <c r="P3524" t="s">
        <v>22</v>
      </c>
      <c r="Q3524">
        <v>1453.9</v>
      </c>
      <c r="R3524" s="16">
        <f>delivered_orders_table[[#This Row],[price]]*delivered_orders_table[[#This Row],[quantity]]</f>
        <v>16902</v>
      </c>
      <c r="V3524">
        <v>20685</v>
      </c>
    </row>
    <row r="3525" spans="1:22" x14ac:dyDescent="0.3">
      <c r="A3525">
        <v>29374563</v>
      </c>
      <c r="B3525">
        <v>876646</v>
      </c>
      <c r="C3525">
        <v>618309</v>
      </c>
      <c r="D3525">
        <v>10807</v>
      </c>
      <c r="E3525">
        <v>14603</v>
      </c>
      <c r="F3525">
        <v>1</v>
      </c>
      <c r="G3525">
        <v>0</v>
      </c>
      <c r="H3525">
        <v>0</v>
      </c>
      <c r="I3525" s="15">
        <v>45179</v>
      </c>
      <c r="J3525" s="11">
        <v>45179</v>
      </c>
      <c r="K3525">
        <v>7</v>
      </c>
      <c r="L3525" t="s">
        <v>68</v>
      </c>
      <c r="M3525" t="s">
        <v>39</v>
      </c>
      <c r="N3525" t="s">
        <v>15</v>
      </c>
      <c r="O3525">
        <v>10807</v>
      </c>
      <c r="P3525" t="s">
        <v>20</v>
      </c>
      <c r="Q3525">
        <v>-3796</v>
      </c>
      <c r="R3525" s="16">
        <f>delivered_orders_table[[#This Row],[price]]*delivered_orders_table[[#This Row],[quantity]]</f>
        <v>10807</v>
      </c>
      <c r="V3525">
        <v>19177</v>
      </c>
    </row>
    <row r="3526" spans="1:22" x14ac:dyDescent="0.3">
      <c r="A3526">
        <v>46997080</v>
      </c>
      <c r="B3526">
        <v>876646</v>
      </c>
      <c r="C3526">
        <v>458207</v>
      </c>
      <c r="D3526">
        <v>2243</v>
      </c>
      <c r="E3526">
        <v>14603</v>
      </c>
      <c r="F3526">
        <v>1</v>
      </c>
      <c r="G3526">
        <v>112.15</v>
      </c>
      <c r="H3526">
        <v>5</v>
      </c>
      <c r="I3526" s="15">
        <v>45168</v>
      </c>
      <c r="J3526" s="11">
        <v>45168</v>
      </c>
      <c r="K3526">
        <v>7</v>
      </c>
      <c r="L3526" t="s">
        <v>181</v>
      </c>
      <c r="M3526" t="s">
        <v>39</v>
      </c>
      <c r="N3526" t="s">
        <v>18</v>
      </c>
      <c r="O3526">
        <v>2130.85</v>
      </c>
      <c r="P3526" t="s">
        <v>21</v>
      </c>
      <c r="Q3526">
        <v>-12472.15</v>
      </c>
      <c r="R3526" s="16">
        <f>delivered_orders_table[[#This Row],[price]]*delivered_orders_table[[#This Row],[quantity]]</f>
        <v>2243</v>
      </c>
      <c r="V3526">
        <v>17211</v>
      </c>
    </row>
    <row r="3527" spans="1:22" x14ac:dyDescent="0.3">
      <c r="A3527">
        <v>69961498</v>
      </c>
      <c r="B3527">
        <v>876646</v>
      </c>
      <c r="C3527">
        <v>360169</v>
      </c>
      <c r="D3527">
        <v>14507</v>
      </c>
      <c r="E3527">
        <v>14603</v>
      </c>
      <c r="F3527">
        <v>2</v>
      </c>
      <c r="G3527">
        <v>0</v>
      </c>
      <c r="H3527">
        <v>0</v>
      </c>
      <c r="I3527" s="15">
        <v>45173</v>
      </c>
      <c r="J3527" s="11">
        <v>45173</v>
      </c>
      <c r="K3527">
        <v>5</v>
      </c>
      <c r="L3527" t="s">
        <v>211</v>
      </c>
      <c r="M3527" t="s">
        <v>39</v>
      </c>
      <c r="N3527" t="s">
        <v>16</v>
      </c>
      <c r="O3527">
        <v>29014</v>
      </c>
      <c r="P3527" t="s">
        <v>20</v>
      </c>
      <c r="Q3527">
        <v>-192</v>
      </c>
      <c r="R3527" s="16">
        <f>delivered_orders_table[[#This Row],[price]]*delivered_orders_table[[#This Row],[quantity]]</f>
        <v>29014</v>
      </c>
      <c r="V3527">
        <v>13285</v>
      </c>
    </row>
    <row r="3528" spans="1:22" x14ac:dyDescent="0.3">
      <c r="A3528">
        <v>92961108</v>
      </c>
      <c r="B3528">
        <v>876646</v>
      </c>
      <c r="C3528">
        <v>531067</v>
      </c>
      <c r="D3528">
        <v>10125</v>
      </c>
      <c r="E3528">
        <v>14603</v>
      </c>
      <c r="F3528">
        <v>1</v>
      </c>
      <c r="G3528">
        <v>506.25</v>
      </c>
      <c r="H3528">
        <v>5</v>
      </c>
      <c r="I3528" s="15">
        <v>45172</v>
      </c>
      <c r="J3528" s="11">
        <v>45172</v>
      </c>
      <c r="K3528">
        <v>6</v>
      </c>
      <c r="L3528" t="s">
        <v>211</v>
      </c>
      <c r="M3528" t="s">
        <v>39</v>
      </c>
      <c r="N3528" t="s">
        <v>17</v>
      </c>
      <c r="O3528">
        <v>9618.75</v>
      </c>
      <c r="P3528" t="s">
        <v>22</v>
      </c>
      <c r="Q3528">
        <v>-4984.25</v>
      </c>
      <c r="R3528" s="16">
        <f>delivered_orders_table[[#This Row],[price]]*delivered_orders_table[[#This Row],[quantity]]</f>
        <v>10125</v>
      </c>
      <c r="V3528">
        <v>20718</v>
      </c>
    </row>
    <row r="3529" spans="1:22" x14ac:dyDescent="0.3">
      <c r="A3529">
        <v>61940566</v>
      </c>
      <c r="B3529">
        <v>876646</v>
      </c>
      <c r="C3529">
        <v>540677</v>
      </c>
      <c r="D3529">
        <v>14870</v>
      </c>
      <c r="E3529">
        <v>14603</v>
      </c>
      <c r="F3529">
        <v>1</v>
      </c>
      <c r="G3529">
        <v>743.5</v>
      </c>
      <c r="H3529">
        <v>5</v>
      </c>
      <c r="I3529" s="15">
        <v>45167</v>
      </c>
      <c r="J3529" s="11">
        <v>45167</v>
      </c>
      <c r="K3529">
        <v>7</v>
      </c>
      <c r="L3529" t="s">
        <v>124</v>
      </c>
      <c r="M3529" t="s">
        <v>39</v>
      </c>
      <c r="N3529" t="s">
        <v>15</v>
      </c>
      <c r="O3529">
        <v>14126.5</v>
      </c>
      <c r="P3529" t="s">
        <v>22</v>
      </c>
      <c r="Q3529">
        <v>-476.5</v>
      </c>
      <c r="R3529" s="16">
        <f>delivered_orders_table[[#This Row],[price]]*delivered_orders_table[[#This Row],[quantity]]</f>
        <v>14870</v>
      </c>
      <c r="V3529">
        <v>30000</v>
      </c>
    </row>
    <row r="3530" spans="1:22" x14ac:dyDescent="0.3">
      <c r="A3530">
        <v>73538641</v>
      </c>
      <c r="B3530">
        <v>876646</v>
      </c>
      <c r="C3530">
        <v>848696</v>
      </c>
      <c r="D3530">
        <v>15496</v>
      </c>
      <c r="E3530">
        <v>14603</v>
      </c>
      <c r="F3530">
        <v>4</v>
      </c>
      <c r="G3530">
        <v>3099.2</v>
      </c>
      <c r="H3530">
        <v>5</v>
      </c>
      <c r="I3530" s="15">
        <v>45170</v>
      </c>
      <c r="J3530" s="11">
        <v>45170</v>
      </c>
      <c r="K3530">
        <v>1</v>
      </c>
      <c r="L3530" t="s">
        <v>341</v>
      </c>
      <c r="M3530" t="s">
        <v>39</v>
      </c>
      <c r="N3530" t="s">
        <v>15</v>
      </c>
      <c r="O3530">
        <v>58884.800000000003</v>
      </c>
      <c r="P3530" t="s">
        <v>21</v>
      </c>
      <c r="Q3530">
        <v>472.8</v>
      </c>
      <c r="R3530" s="16">
        <f>delivered_orders_table[[#This Row],[price]]*delivered_orders_table[[#This Row],[quantity]]</f>
        <v>61984</v>
      </c>
      <c r="V3530">
        <v>33654</v>
      </c>
    </row>
    <row r="3531" spans="1:22" x14ac:dyDescent="0.3">
      <c r="A3531">
        <v>30665654</v>
      </c>
      <c r="B3531">
        <v>876646</v>
      </c>
      <c r="C3531">
        <v>468371</v>
      </c>
      <c r="D3531">
        <v>12017</v>
      </c>
      <c r="E3531">
        <v>14603</v>
      </c>
      <c r="F3531">
        <v>3</v>
      </c>
      <c r="G3531">
        <v>0</v>
      </c>
      <c r="H3531">
        <v>0</v>
      </c>
      <c r="I3531" s="15">
        <v>45178</v>
      </c>
      <c r="J3531" s="11">
        <v>45178</v>
      </c>
      <c r="K3531">
        <v>1</v>
      </c>
      <c r="L3531" t="s">
        <v>67</v>
      </c>
      <c r="M3531" t="s">
        <v>39</v>
      </c>
      <c r="N3531" t="s">
        <v>15</v>
      </c>
      <c r="O3531">
        <v>36051</v>
      </c>
      <c r="P3531" t="s">
        <v>23</v>
      </c>
      <c r="Q3531">
        <v>-7758</v>
      </c>
      <c r="R3531" s="16">
        <f>delivered_orders_table[[#This Row],[price]]*delivered_orders_table[[#This Row],[quantity]]</f>
        <v>36051</v>
      </c>
      <c r="V3531">
        <v>4505</v>
      </c>
    </row>
    <row r="3532" spans="1:22" x14ac:dyDescent="0.3">
      <c r="A3532">
        <v>91029073</v>
      </c>
      <c r="B3532">
        <v>876646</v>
      </c>
      <c r="C3532">
        <v>262952</v>
      </c>
      <c r="D3532">
        <v>11227</v>
      </c>
      <c r="E3532">
        <v>14603</v>
      </c>
      <c r="F3532">
        <v>4</v>
      </c>
      <c r="G3532">
        <v>2245.4</v>
      </c>
      <c r="H3532">
        <v>5</v>
      </c>
      <c r="I3532" s="15">
        <v>45177</v>
      </c>
      <c r="J3532" s="11">
        <v>45177</v>
      </c>
      <c r="K3532">
        <v>1</v>
      </c>
      <c r="L3532" t="s">
        <v>211</v>
      </c>
      <c r="M3532" t="s">
        <v>39</v>
      </c>
      <c r="N3532" t="s">
        <v>15</v>
      </c>
      <c r="O3532">
        <v>42662.6</v>
      </c>
      <c r="P3532" t="s">
        <v>20</v>
      </c>
      <c r="Q3532">
        <v>-15749.4</v>
      </c>
      <c r="R3532" s="16">
        <f>delivered_orders_table[[#This Row],[price]]*delivered_orders_table[[#This Row],[quantity]]</f>
        <v>44908</v>
      </c>
      <c r="V3532">
        <v>19958</v>
      </c>
    </row>
    <row r="3533" spans="1:22" x14ac:dyDescent="0.3">
      <c r="A3533">
        <v>44675473</v>
      </c>
      <c r="B3533">
        <v>876646</v>
      </c>
      <c r="C3533">
        <v>707259</v>
      </c>
      <c r="D3533">
        <v>12713</v>
      </c>
      <c r="E3533">
        <v>14603</v>
      </c>
      <c r="F3533">
        <v>1</v>
      </c>
      <c r="G3533">
        <v>635.65</v>
      </c>
      <c r="H3533">
        <v>5</v>
      </c>
      <c r="I3533" s="15">
        <v>45181</v>
      </c>
      <c r="J3533" s="11">
        <v>45181</v>
      </c>
      <c r="K3533">
        <v>6</v>
      </c>
      <c r="L3533" t="s">
        <v>54</v>
      </c>
      <c r="M3533" t="s">
        <v>39</v>
      </c>
      <c r="N3533" t="s">
        <v>17</v>
      </c>
      <c r="O3533">
        <v>12077.35</v>
      </c>
      <c r="P3533" t="s">
        <v>20</v>
      </c>
      <c r="Q3533">
        <v>-2525.65</v>
      </c>
      <c r="R3533" s="16">
        <f>delivered_orders_table[[#This Row],[price]]*delivered_orders_table[[#This Row],[quantity]]</f>
        <v>12713</v>
      </c>
      <c r="V3533">
        <v>19200</v>
      </c>
    </row>
    <row r="3534" spans="1:22" x14ac:dyDescent="0.3">
      <c r="A3534">
        <v>40150759</v>
      </c>
      <c r="B3534">
        <v>876646</v>
      </c>
      <c r="C3534">
        <v>369868</v>
      </c>
      <c r="D3534">
        <v>13314</v>
      </c>
      <c r="E3534">
        <v>14603</v>
      </c>
      <c r="F3534">
        <v>1</v>
      </c>
      <c r="G3534">
        <v>1997.1</v>
      </c>
      <c r="H3534">
        <v>15</v>
      </c>
      <c r="I3534" s="15">
        <v>45169</v>
      </c>
      <c r="J3534" s="11">
        <v>45169</v>
      </c>
      <c r="K3534">
        <v>3</v>
      </c>
      <c r="L3534" t="s">
        <v>143</v>
      </c>
      <c r="M3534" t="s">
        <v>39</v>
      </c>
      <c r="N3534" t="s">
        <v>16</v>
      </c>
      <c r="O3534">
        <v>11316.9</v>
      </c>
      <c r="P3534" t="s">
        <v>21</v>
      </c>
      <c r="Q3534">
        <v>-3286.1</v>
      </c>
      <c r="R3534" s="16">
        <f>delivered_orders_table[[#This Row],[price]]*delivered_orders_table[[#This Row],[quantity]]</f>
        <v>13314</v>
      </c>
      <c r="V3534">
        <v>14176</v>
      </c>
    </row>
    <row r="3535" spans="1:22" hidden="1" x14ac:dyDescent="0.3">
      <c r="A3535">
        <v>93650068</v>
      </c>
      <c r="B3535">
        <v>671858</v>
      </c>
      <c r="C3535">
        <v>341678</v>
      </c>
      <c r="D3535">
        <v>14733</v>
      </c>
      <c r="E3535">
        <v>5308</v>
      </c>
      <c r="F3535">
        <v>2</v>
      </c>
      <c r="G3535">
        <v>0</v>
      </c>
      <c r="H3535">
        <v>0</v>
      </c>
      <c r="I3535" s="15">
        <v>45170</v>
      </c>
      <c r="J3535" s="11">
        <v>45170</v>
      </c>
      <c r="K3535">
        <v>3</v>
      </c>
      <c r="L3535" t="s">
        <v>530</v>
      </c>
      <c r="M3535" t="s">
        <v>39</v>
      </c>
      <c r="N3535" t="s">
        <v>15</v>
      </c>
      <c r="O3535">
        <v>29466</v>
      </c>
      <c r="P3535" t="s">
        <v>23</v>
      </c>
      <c r="Q3535">
        <v>18850</v>
      </c>
      <c r="R3535" s="16">
        <f>delivered_orders_table[[#This Row],[price]]*delivered_orders_table[[#This Row],[quantity]]</f>
        <v>29466</v>
      </c>
      <c r="V3535">
        <v>13202</v>
      </c>
    </row>
    <row r="3536" spans="1:22" hidden="1" x14ac:dyDescent="0.3">
      <c r="A3536">
        <v>45496951</v>
      </c>
      <c r="B3536">
        <v>671858</v>
      </c>
      <c r="C3536">
        <v>326395</v>
      </c>
      <c r="D3536">
        <v>13581</v>
      </c>
      <c r="E3536">
        <v>5308</v>
      </c>
      <c r="F3536">
        <v>1</v>
      </c>
      <c r="G3536">
        <v>2716.2</v>
      </c>
      <c r="H3536">
        <v>20</v>
      </c>
      <c r="I3536" s="15">
        <v>45180</v>
      </c>
      <c r="J3536" s="11">
        <v>45180</v>
      </c>
      <c r="K3536">
        <v>5</v>
      </c>
      <c r="L3536" t="s">
        <v>239</v>
      </c>
      <c r="M3536" t="s">
        <v>39</v>
      </c>
      <c r="N3536" t="s">
        <v>16</v>
      </c>
      <c r="O3536">
        <v>10864.8</v>
      </c>
      <c r="P3536" t="s">
        <v>22</v>
      </c>
      <c r="Q3536">
        <v>5556.8</v>
      </c>
      <c r="R3536" s="16">
        <f>delivered_orders_table[[#This Row],[price]]*delivered_orders_table[[#This Row],[quantity]]</f>
        <v>13581</v>
      </c>
      <c r="V3536">
        <v>27310</v>
      </c>
    </row>
    <row r="3537" spans="1:22" hidden="1" x14ac:dyDescent="0.3">
      <c r="A3537">
        <v>98413629</v>
      </c>
      <c r="B3537">
        <v>671858</v>
      </c>
      <c r="C3537">
        <v>560589</v>
      </c>
      <c r="D3537">
        <v>18400</v>
      </c>
      <c r="E3537">
        <v>5308</v>
      </c>
      <c r="F3537">
        <v>1</v>
      </c>
      <c r="G3537">
        <v>0</v>
      </c>
      <c r="H3537">
        <v>0</v>
      </c>
      <c r="I3537" s="15">
        <v>45178</v>
      </c>
      <c r="J3537" s="11">
        <v>45178</v>
      </c>
      <c r="K3537">
        <v>1</v>
      </c>
      <c r="L3537" t="s">
        <v>67</v>
      </c>
      <c r="M3537" t="s">
        <v>39</v>
      </c>
      <c r="N3537" t="s">
        <v>16</v>
      </c>
      <c r="O3537">
        <v>18400</v>
      </c>
      <c r="P3537" t="s">
        <v>20</v>
      </c>
      <c r="Q3537">
        <v>13092</v>
      </c>
      <c r="R3537" s="16">
        <f>delivered_orders_table[[#This Row],[price]]*delivered_orders_table[[#This Row],[quantity]]</f>
        <v>18400</v>
      </c>
      <c r="V3537">
        <v>25062</v>
      </c>
    </row>
    <row r="3538" spans="1:22" hidden="1" x14ac:dyDescent="0.3">
      <c r="A3538">
        <v>98842638</v>
      </c>
      <c r="B3538">
        <v>671858</v>
      </c>
      <c r="C3538">
        <v>530463</v>
      </c>
      <c r="D3538">
        <v>19512</v>
      </c>
      <c r="E3538">
        <v>5308</v>
      </c>
      <c r="F3538">
        <v>3</v>
      </c>
      <c r="G3538">
        <v>0</v>
      </c>
      <c r="H3538">
        <v>0</v>
      </c>
      <c r="I3538" s="15">
        <v>45169</v>
      </c>
      <c r="J3538" s="11">
        <v>45169</v>
      </c>
      <c r="K3538">
        <v>2</v>
      </c>
      <c r="L3538" t="s">
        <v>341</v>
      </c>
      <c r="M3538" t="s">
        <v>39</v>
      </c>
      <c r="N3538" t="s">
        <v>17</v>
      </c>
      <c r="O3538">
        <v>58536</v>
      </c>
      <c r="P3538" t="s">
        <v>22</v>
      </c>
      <c r="Q3538">
        <v>42612</v>
      </c>
      <c r="R3538" s="16">
        <f>delivered_orders_table[[#This Row],[price]]*delivered_orders_table[[#This Row],[quantity]]</f>
        <v>58536</v>
      </c>
      <c r="V3538">
        <v>19618</v>
      </c>
    </row>
    <row r="3539" spans="1:22" hidden="1" x14ac:dyDescent="0.3">
      <c r="A3539">
        <v>43251599</v>
      </c>
      <c r="B3539">
        <v>671858</v>
      </c>
      <c r="C3539">
        <v>618309</v>
      </c>
      <c r="D3539">
        <v>7979</v>
      </c>
      <c r="E3539">
        <v>5308</v>
      </c>
      <c r="F3539">
        <v>3</v>
      </c>
      <c r="G3539">
        <v>0</v>
      </c>
      <c r="H3539">
        <v>0</v>
      </c>
      <c r="I3539" s="15">
        <v>45176</v>
      </c>
      <c r="J3539" s="11">
        <v>45176</v>
      </c>
      <c r="K3539">
        <v>3</v>
      </c>
      <c r="L3539" t="s">
        <v>67</v>
      </c>
      <c r="M3539" t="s">
        <v>39</v>
      </c>
      <c r="N3539" t="s">
        <v>15</v>
      </c>
      <c r="O3539">
        <v>23937</v>
      </c>
      <c r="P3539" t="s">
        <v>22</v>
      </c>
      <c r="Q3539">
        <v>8013</v>
      </c>
      <c r="R3539" s="16">
        <f>delivered_orders_table[[#This Row],[price]]*delivered_orders_table[[#This Row],[quantity]]</f>
        <v>23937</v>
      </c>
      <c r="V3539">
        <v>13462</v>
      </c>
    </row>
    <row r="3540" spans="1:22" hidden="1" x14ac:dyDescent="0.3">
      <c r="A3540">
        <v>51827259</v>
      </c>
      <c r="B3540">
        <v>671858</v>
      </c>
      <c r="C3540">
        <v>363568</v>
      </c>
      <c r="D3540">
        <v>14063</v>
      </c>
      <c r="E3540">
        <v>5308</v>
      </c>
      <c r="F3540">
        <v>4</v>
      </c>
      <c r="G3540">
        <v>0</v>
      </c>
      <c r="H3540">
        <v>0</v>
      </c>
      <c r="I3540" s="15">
        <v>45180</v>
      </c>
      <c r="J3540" s="11">
        <v>45180</v>
      </c>
      <c r="K3540">
        <v>3</v>
      </c>
      <c r="L3540" t="s">
        <v>201</v>
      </c>
      <c r="M3540" t="s">
        <v>39</v>
      </c>
      <c r="N3540" t="s">
        <v>15</v>
      </c>
      <c r="O3540">
        <v>56252</v>
      </c>
      <c r="P3540" t="s">
        <v>23</v>
      </c>
      <c r="Q3540">
        <v>35020</v>
      </c>
      <c r="R3540" s="16">
        <f>delivered_orders_table[[#This Row],[price]]*delivered_orders_table[[#This Row],[quantity]]</f>
        <v>56252</v>
      </c>
      <c r="V3540">
        <v>4129</v>
      </c>
    </row>
    <row r="3541" spans="1:22" hidden="1" x14ac:dyDescent="0.3">
      <c r="A3541">
        <v>93794475</v>
      </c>
      <c r="B3541">
        <v>671858</v>
      </c>
      <c r="C3541">
        <v>446024</v>
      </c>
      <c r="D3541">
        <v>1125</v>
      </c>
      <c r="E3541">
        <v>5308</v>
      </c>
      <c r="F3541">
        <v>2</v>
      </c>
      <c r="G3541">
        <v>0</v>
      </c>
      <c r="H3541">
        <v>0</v>
      </c>
      <c r="I3541" s="15">
        <v>45186</v>
      </c>
      <c r="J3541" s="11">
        <v>45186</v>
      </c>
      <c r="K3541">
        <v>4</v>
      </c>
      <c r="L3541" t="s">
        <v>219</v>
      </c>
      <c r="M3541" t="s">
        <v>39</v>
      </c>
      <c r="N3541" t="s">
        <v>16</v>
      </c>
      <c r="O3541">
        <v>2250</v>
      </c>
      <c r="P3541" t="s">
        <v>21</v>
      </c>
      <c r="Q3541">
        <v>-8366</v>
      </c>
      <c r="R3541" s="16">
        <f>delivered_orders_table[[#This Row],[price]]*delivered_orders_table[[#This Row],[quantity]]</f>
        <v>2250</v>
      </c>
      <c r="V3541">
        <v>11349</v>
      </c>
    </row>
    <row r="3542" spans="1:22" hidden="1" x14ac:dyDescent="0.3">
      <c r="A3542">
        <v>50484137</v>
      </c>
      <c r="B3542">
        <v>671858</v>
      </c>
      <c r="C3542">
        <v>978427</v>
      </c>
      <c r="D3542">
        <v>2939</v>
      </c>
      <c r="E3542">
        <v>5308</v>
      </c>
      <c r="F3542">
        <v>3</v>
      </c>
      <c r="G3542">
        <v>1322.55</v>
      </c>
      <c r="H3542">
        <v>15</v>
      </c>
      <c r="I3542" s="15">
        <v>45171</v>
      </c>
      <c r="J3542" s="11">
        <v>45171</v>
      </c>
      <c r="K3542">
        <v>3</v>
      </c>
      <c r="L3542" t="s">
        <v>124</v>
      </c>
      <c r="M3542" t="s">
        <v>39</v>
      </c>
      <c r="N3542" t="s">
        <v>17</v>
      </c>
      <c r="O3542">
        <v>7494.45</v>
      </c>
      <c r="P3542" t="s">
        <v>21</v>
      </c>
      <c r="Q3542">
        <v>-8429.5499999999993</v>
      </c>
      <c r="R3542" s="16">
        <f>delivered_orders_table[[#This Row],[price]]*delivered_orders_table[[#This Row],[quantity]]</f>
        <v>8817</v>
      </c>
      <c r="V3542">
        <v>17442</v>
      </c>
    </row>
    <row r="3543" spans="1:22" hidden="1" x14ac:dyDescent="0.3">
      <c r="A3543">
        <v>55679506</v>
      </c>
      <c r="B3543">
        <v>671858</v>
      </c>
      <c r="C3543">
        <v>892165</v>
      </c>
      <c r="D3543">
        <v>10678</v>
      </c>
      <c r="E3543">
        <v>5308</v>
      </c>
      <c r="F3543">
        <v>1</v>
      </c>
      <c r="G3543">
        <v>0</v>
      </c>
      <c r="H3543">
        <v>0</v>
      </c>
      <c r="I3543" s="15">
        <v>45171</v>
      </c>
      <c r="J3543" s="11">
        <v>45171</v>
      </c>
      <c r="K3543">
        <v>5</v>
      </c>
      <c r="L3543" t="s">
        <v>182</v>
      </c>
      <c r="M3543" t="s">
        <v>39</v>
      </c>
      <c r="N3543" t="s">
        <v>18</v>
      </c>
      <c r="O3543">
        <v>10678</v>
      </c>
      <c r="P3543" t="s">
        <v>20</v>
      </c>
      <c r="Q3543">
        <v>5370</v>
      </c>
      <c r="R3543" s="16">
        <f>delivered_orders_table[[#This Row],[price]]*delivered_orders_table[[#This Row],[quantity]]</f>
        <v>10678</v>
      </c>
      <c r="V3543">
        <v>5771</v>
      </c>
    </row>
    <row r="3544" spans="1:22" hidden="1" x14ac:dyDescent="0.3">
      <c r="A3544">
        <v>51746937</v>
      </c>
      <c r="B3544">
        <v>671858</v>
      </c>
      <c r="C3544">
        <v>620051</v>
      </c>
      <c r="D3544">
        <v>8086</v>
      </c>
      <c r="E3544">
        <v>5308</v>
      </c>
      <c r="F3544">
        <v>1</v>
      </c>
      <c r="G3544">
        <v>1212.9000000000001</v>
      </c>
      <c r="H3544">
        <v>15</v>
      </c>
      <c r="I3544" s="15">
        <v>45182</v>
      </c>
      <c r="J3544" s="11">
        <v>45182</v>
      </c>
      <c r="K3544">
        <v>6</v>
      </c>
      <c r="L3544" t="s">
        <v>240</v>
      </c>
      <c r="M3544" t="s">
        <v>39</v>
      </c>
      <c r="N3544" t="s">
        <v>15</v>
      </c>
      <c r="O3544">
        <v>6873.1</v>
      </c>
      <c r="P3544" t="s">
        <v>22</v>
      </c>
      <c r="Q3544">
        <v>1565.1</v>
      </c>
      <c r="R3544" s="16">
        <f>delivered_orders_table[[#This Row],[price]]*delivered_orders_table[[#This Row],[quantity]]</f>
        <v>8086</v>
      </c>
      <c r="V3544">
        <v>14467</v>
      </c>
    </row>
    <row r="3545" spans="1:22" hidden="1" x14ac:dyDescent="0.3">
      <c r="A3545">
        <v>38609087</v>
      </c>
      <c r="B3545">
        <v>671858</v>
      </c>
      <c r="C3545">
        <v>549773</v>
      </c>
      <c r="D3545">
        <v>19568</v>
      </c>
      <c r="E3545">
        <v>5308</v>
      </c>
      <c r="F3545">
        <v>4</v>
      </c>
      <c r="G3545">
        <v>0</v>
      </c>
      <c r="H3545">
        <v>0</v>
      </c>
      <c r="I3545" s="15">
        <v>45182</v>
      </c>
      <c r="J3545" s="11">
        <v>45182</v>
      </c>
      <c r="K3545">
        <v>3</v>
      </c>
      <c r="L3545" t="s">
        <v>239</v>
      </c>
      <c r="M3545" t="s">
        <v>39</v>
      </c>
      <c r="N3545" t="s">
        <v>18</v>
      </c>
      <c r="O3545">
        <v>78272</v>
      </c>
      <c r="P3545" t="s">
        <v>24</v>
      </c>
      <c r="Q3545">
        <v>57040</v>
      </c>
      <c r="R3545" s="16">
        <f>delivered_orders_table[[#This Row],[price]]*delivered_orders_table[[#This Row],[quantity]]</f>
        <v>78272</v>
      </c>
      <c r="V3545">
        <v>2066</v>
      </c>
    </row>
    <row r="3546" spans="1:22" hidden="1" x14ac:dyDescent="0.3">
      <c r="A3546">
        <v>62132722</v>
      </c>
      <c r="B3546">
        <v>191161</v>
      </c>
      <c r="C3546">
        <v>326395</v>
      </c>
      <c r="D3546">
        <v>18284</v>
      </c>
      <c r="E3546">
        <v>2243</v>
      </c>
      <c r="F3546">
        <v>2</v>
      </c>
      <c r="G3546">
        <v>1828.4</v>
      </c>
      <c r="H3546">
        <v>5</v>
      </c>
      <c r="I3546" s="15">
        <v>45181</v>
      </c>
      <c r="J3546" s="11">
        <v>45181</v>
      </c>
      <c r="K3546">
        <v>3</v>
      </c>
      <c r="L3546" t="s">
        <v>250</v>
      </c>
      <c r="M3546" t="s">
        <v>39</v>
      </c>
      <c r="N3546" t="s">
        <v>16</v>
      </c>
      <c r="O3546">
        <v>34739.599999999999</v>
      </c>
      <c r="P3546" t="s">
        <v>21</v>
      </c>
      <c r="Q3546">
        <v>30253.599999999999</v>
      </c>
      <c r="R3546" s="16">
        <f>delivered_orders_table[[#This Row],[price]]*delivered_orders_table[[#This Row],[quantity]]</f>
        <v>36568</v>
      </c>
      <c r="V3546">
        <v>9745</v>
      </c>
    </row>
    <row r="3547" spans="1:22" hidden="1" x14ac:dyDescent="0.3">
      <c r="A3547">
        <v>99628735</v>
      </c>
      <c r="B3547">
        <v>191161</v>
      </c>
      <c r="C3547">
        <v>409385</v>
      </c>
      <c r="D3547">
        <v>11436</v>
      </c>
      <c r="E3547">
        <v>2243</v>
      </c>
      <c r="F3547">
        <v>1</v>
      </c>
      <c r="G3547">
        <v>571.79999999999995</v>
      </c>
      <c r="H3547">
        <v>5</v>
      </c>
      <c r="I3547" s="15">
        <v>45169</v>
      </c>
      <c r="J3547" s="11">
        <v>45169</v>
      </c>
      <c r="K3547">
        <v>3</v>
      </c>
      <c r="L3547" t="s">
        <v>143</v>
      </c>
      <c r="M3547" t="s">
        <v>39</v>
      </c>
      <c r="N3547" t="s">
        <v>16</v>
      </c>
      <c r="O3547">
        <v>10864.2</v>
      </c>
      <c r="P3547" t="s">
        <v>20</v>
      </c>
      <c r="Q3547">
        <v>8621.2000000000007</v>
      </c>
      <c r="R3547" s="16">
        <f>delivered_orders_table[[#This Row],[price]]*delivered_orders_table[[#This Row],[quantity]]</f>
        <v>11436</v>
      </c>
      <c r="V3547">
        <v>4469</v>
      </c>
    </row>
    <row r="3548" spans="1:22" hidden="1" x14ac:dyDescent="0.3">
      <c r="A3548">
        <v>49945150</v>
      </c>
      <c r="B3548">
        <v>191161</v>
      </c>
      <c r="C3548">
        <v>974205</v>
      </c>
      <c r="D3548">
        <v>12044</v>
      </c>
      <c r="E3548">
        <v>2243</v>
      </c>
      <c r="F3548">
        <v>1</v>
      </c>
      <c r="G3548">
        <v>0</v>
      </c>
      <c r="H3548">
        <v>0</v>
      </c>
      <c r="I3548" s="15">
        <v>45187</v>
      </c>
      <c r="J3548" s="11">
        <v>45187</v>
      </c>
      <c r="K3548">
        <v>4</v>
      </c>
      <c r="L3548" t="s">
        <v>241</v>
      </c>
      <c r="M3548" t="s">
        <v>39</v>
      </c>
      <c r="N3548" t="s">
        <v>152</v>
      </c>
      <c r="O3548">
        <v>12044</v>
      </c>
      <c r="P3548" t="s">
        <v>23</v>
      </c>
      <c r="Q3548">
        <v>9801</v>
      </c>
      <c r="R3548" s="16">
        <f>delivered_orders_table[[#This Row],[price]]*delivered_orders_table[[#This Row],[quantity]]</f>
        <v>12044</v>
      </c>
      <c r="V3548">
        <v>6738</v>
      </c>
    </row>
    <row r="3549" spans="1:22" hidden="1" x14ac:dyDescent="0.3">
      <c r="A3549">
        <v>19083764</v>
      </c>
      <c r="B3549">
        <v>191161</v>
      </c>
      <c r="C3549">
        <v>305641</v>
      </c>
      <c r="D3549">
        <v>17492</v>
      </c>
      <c r="E3549">
        <v>2243</v>
      </c>
      <c r="F3549">
        <v>1</v>
      </c>
      <c r="G3549">
        <v>0</v>
      </c>
      <c r="H3549">
        <v>0</v>
      </c>
      <c r="I3549" s="15">
        <v>45188</v>
      </c>
      <c r="J3549" s="11">
        <v>45188</v>
      </c>
      <c r="K3549">
        <v>5</v>
      </c>
      <c r="L3549" t="s">
        <v>500</v>
      </c>
      <c r="M3549" t="s">
        <v>39</v>
      </c>
      <c r="N3549" t="s">
        <v>15</v>
      </c>
      <c r="O3549">
        <v>17492</v>
      </c>
      <c r="P3549" t="s">
        <v>22</v>
      </c>
      <c r="Q3549">
        <v>15249</v>
      </c>
      <c r="R3549" s="16">
        <f>delivered_orders_table[[#This Row],[price]]*delivered_orders_table[[#This Row],[quantity]]</f>
        <v>17492</v>
      </c>
      <c r="V3549">
        <v>7291</v>
      </c>
    </row>
    <row r="3550" spans="1:22" hidden="1" x14ac:dyDescent="0.3">
      <c r="A3550">
        <v>67702031</v>
      </c>
      <c r="B3550">
        <v>191161</v>
      </c>
      <c r="C3550">
        <v>775458</v>
      </c>
      <c r="D3550">
        <v>4167</v>
      </c>
      <c r="E3550">
        <v>2243</v>
      </c>
      <c r="F3550">
        <v>1</v>
      </c>
      <c r="G3550">
        <v>416.7</v>
      </c>
      <c r="H3550">
        <v>10</v>
      </c>
      <c r="I3550" s="15">
        <v>45188</v>
      </c>
      <c r="J3550" s="11">
        <v>45188</v>
      </c>
      <c r="K3550">
        <v>5</v>
      </c>
      <c r="L3550" t="s">
        <v>500</v>
      </c>
      <c r="M3550" t="s">
        <v>39</v>
      </c>
      <c r="N3550" t="s">
        <v>16</v>
      </c>
      <c r="O3550">
        <v>3750.3</v>
      </c>
      <c r="P3550" t="s">
        <v>22</v>
      </c>
      <c r="Q3550">
        <v>1507.3</v>
      </c>
      <c r="R3550" s="16">
        <f>delivered_orders_table[[#This Row],[price]]*delivered_orders_table[[#This Row],[quantity]]</f>
        <v>4167</v>
      </c>
      <c r="V3550">
        <v>4356</v>
      </c>
    </row>
    <row r="3551" spans="1:22" hidden="1" x14ac:dyDescent="0.3">
      <c r="A3551">
        <v>75998319</v>
      </c>
      <c r="B3551">
        <v>191161</v>
      </c>
      <c r="C3551">
        <v>847736</v>
      </c>
      <c r="D3551">
        <v>19707</v>
      </c>
      <c r="E3551">
        <v>2243</v>
      </c>
      <c r="F3551">
        <v>4</v>
      </c>
      <c r="G3551">
        <v>3941.4</v>
      </c>
      <c r="H3551">
        <v>5</v>
      </c>
      <c r="I3551" s="15">
        <v>45171</v>
      </c>
      <c r="J3551" s="11">
        <v>45171</v>
      </c>
      <c r="K3551">
        <v>2</v>
      </c>
      <c r="L3551" t="s">
        <v>530</v>
      </c>
      <c r="M3551" t="s">
        <v>39</v>
      </c>
      <c r="N3551" t="s">
        <v>18</v>
      </c>
      <c r="O3551">
        <v>74886.600000000006</v>
      </c>
      <c r="P3551" t="s">
        <v>22</v>
      </c>
      <c r="Q3551">
        <v>65914.600000000006</v>
      </c>
      <c r="R3551" s="16">
        <f>delivered_orders_table[[#This Row],[price]]*delivered_orders_table[[#This Row],[quantity]]</f>
        <v>78828</v>
      </c>
      <c r="V3551">
        <v>39140</v>
      </c>
    </row>
    <row r="3552" spans="1:22" hidden="1" x14ac:dyDescent="0.3">
      <c r="A3552">
        <v>55199748</v>
      </c>
      <c r="B3552">
        <v>719176</v>
      </c>
      <c r="C3552">
        <v>843644</v>
      </c>
      <c r="D3552">
        <v>14219</v>
      </c>
      <c r="E3552">
        <v>819</v>
      </c>
      <c r="F3552">
        <v>2</v>
      </c>
      <c r="G3552">
        <v>0</v>
      </c>
      <c r="H3552">
        <v>0</v>
      </c>
      <c r="I3552" s="15">
        <v>45178</v>
      </c>
      <c r="J3552" s="11">
        <v>45178</v>
      </c>
      <c r="K3552">
        <v>1</v>
      </c>
      <c r="L3552" t="s">
        <v>67</v>
      </c>
      <c r="M3552" t="s">
        <v>39</v>
      </c>
      <c r="N3552" t="s">
        <v>17</v>
      </c>
      <c r="O3552">
        <v>28438</v>
      </c>
      <c r="P3552" t="s">
        <v>22</v>
      </c>
      <c r="Q3552">
        <v>26800</v>
      </c>
      <c r="R3552" s="16">
        <f>delivered_orders_table[[#This Row],[price]]*delivered_orders_table[[#This Row],[quantity]]</f>
        <v>28438</v>
      </c>
      <c r="V3552">
        <v>3537</v>
      </c>
    </row>
    <row r="3553" spans="1:22" hidden="1" x14ac:dyDescent="0.3">
      <c r="A3553">
        <v>52431444</v>
      </c>
      <c r="B3553">
        <v>719176</v>
      </c>
      <c r="C3553">
        <v>646768</v>
      </c>
      <c r="D3553">
        <v>8660</v>
      </c>
      <c r="E3553">
        <v>819</v>
      </c>
      <c r="F3553">
        <v>2</v>
      </c>
      <c r="G3553">
        <v>0</v>
      </c>
      <c r="H3553">
        <v>0</v>
      </c>
      <c r="I3553" s="15">
        <v>45190</v>
      </c>
      <c r="J3553" s="11">
        <v>45190</v>
      </c>
      <c r="K3553">
        <v>3</v>
      </c>
      <c r="L3553" t="s">
        <v>500</v>
      </c>
      <c r="M3553" t="s">
        <v>39</v>
      </c>
      <c r="N3553" t="s">
        <v>18</v>
      </c>
      <c r="O3553">
        <v>17320</v>
      </c>
      <c r="P3553" t="s">
        <v>20</v>
      </c>
      <c r="Q3553">
        <v>15682</v>
      </c>
      <c r="R3553" s="16">
        <f>delivered_orders_table[[#This Row],[price]]*delivered_orders_table[[#This Row],[quantity]]</f>
        <v>17320</v>
      </c>
      <c r="V3553">
        <v>3726</v>
      </c>
    </row>
    <row r="3554" spans="1:22" hidden="1" x14ac:dyDescent="0.3">
      <c r="A3554">
        <v>49711319</v>
      </c>
      <c r="B3554">
        <v>719176</v>
      </c>
      <c r="C3554">
        <v>293826</v>
      </c>
      <c r="D3554">
        <v>4422</v>
      </c>
      <c r="E3554">
        <v>819</v>
      </c>
      <c r="F3554">
        <v>4</v>
      </c>
      <c r="G3554">
        <v>2653.2</v>
      </c>
      <c r="H3554">
        <v>15</v>
      </c>
      <c r="I3554" s="15">
        <v>45181</v>
      </c>
      <c r="J3554" s="11">
        <v>45181</v>
      </c>
      <c r="K3554">
        <v>3</v>
      </c>
      <c r="L3554" t="s">
        <v>250</v>
      </c>
      <c r="M3554" t="s">
        <v>39</v>
      </c>
      <c r="N3554" t="s">
        <v>15</v>
      </c>
      <c r="O3554">
        <v>15034.8</v>
      </c>
      <c r="P3554" t="s">
        <v>23</v>
      </c>
      <c r="Q3554">
        <v>11758.8</v>
      </c>
      <c r="R3554" s="16">
        <f>delivered_orders_table[[#This Row],[price]]*delivered_orders_table[[#This Row],[quantity]]</f>
        <v>17688</v>
      </c>
      <c r="V3554">
        <v>13167</v>
      </c>
    </row>
    <row r="3555" spans="1:22" hidden="1" x14ac:dyDescent="0.3">
      <c r="A3555">
        <v>40942292</v>
      </c>
      <c r="B3555">
        <v>719176</v>
      </c>
      <c r="C3555">
        <v>671923</v>
      </c>
      <c r="D3555">
        <v>19716</v>
      </c>
      <c r="E3555">
        <v>819</v>
      </c>
      <c r="F3555">
        <v>1</v>
      </c>
      <c r="G3555">
        <v>0</v>
      </c>
      <c r="H3555">
        <v>0</v>
      </c>
      <c r="I3555" s="15">
        <v>45177</v>
      </c>
      <c r="J3555" s="11">
        <v>45177</v>
      </c>
      <c r="K3555">
        <v>6</v>
      </c>
      <c r="L3555" t="s">
        <v>201</v>
      </c>
      <c r="M3555" t="s">
        <v>39</v>
      </c>
      <c r="N3555" t="s">
        <v>16</v>
      </c>
      <c r="O3555">
        <v>19716</v>
      </c>
      <c r="P3555" t="s">
        <v>21</v>
      </c>
      <c r="Q3555">
        <v>18897</v>
      </c>
      <c r="R3555" s="16">
        <f>delivered_orders_table[[#This Row],[price]]*delivered_orders_table[[#This Row],[quantity]]</f>
        <v>19716</v>
      </c>
      <c r="V3555">
        <v>21282</v>
      </c>
    </row>
    <row r="3556" spans="1:22" hidden="1" x14ac:dyDescent="0.3">
      <c r="A3556">
        <v>47437115</v>
      </c>
      <c r="B3556">
        <v>719176</v>
      </c>
      <c r="C3556">
        <v>687546</v>
      </c>
      <c r="D3556">
        <v>18790</v>
      </c>
      <c r="E3556">
        <v>819</v>
      </c>
      <c r="F3556">
        <v>1</v>
      </c>
      <c r="G3556">
        <v>939.5</v>
      </c>
      <c r="H3556">
        <v>5</v>
      </c>
      <c r="I3556" s="15">
        <v>45193</v>
      </c>
      <c r="J3556" s="11">
        <v>45193</v>
      </c>
      <c r="K3556">
        <v>3</v>
      </c>
      <c r="L3556" t="s">
        <v>501</v>
      </c>
      <c r="M3556" t="s">
        <v>39</v>
      </c>
      <c r="N3556" t="s">
        <v>15</v>
      </c>
      <c r="O3556">
        <v>17850.5</v>
      </c>
      <c r="P3556" t="s">
        <v>20</v>
      </c>
      <c r="Q3556">
        <v>17031.5</v>
      </c>
      <c r="R3556" s="16">
        <f>delivered_orders_table[[#This Row],[price]]*delivered_orders_table[[#This Row],[quantity]]</f>
        <v>18790</v>
      </c>
      <c r="V3556">
        <v>24700</v>
      </c>
    </row>
    <row r="3557" spans="1:22" hidden="1" x14ac:dyDescent="0.3">
      <c r="A3557">
        <v>80027662</v>
      </c>
      <c r="B3557">
        <v>719176</v>
      </c>
      <c r="C3557">
        <v>266418</v>
      </c>
      <c r="D3557">
        <v>6991</v>
      </c>
      <c r="E3557">
        <v>819</v>
      </c>
      <c r="F3557">
        <v>1</v>
      </c>
      <c r="G3557">
        <v>0</v>
      </c>
      <c r="H3557">
        <v>0</v>
      </c>
      <c r="I3557" s="15">
        <v>45185</v>
      </c>
      <c r="J3557" s="11">
        <v>45185</v>
      </c>
      <c r="K3557">
        <v>2</v>
      </c>
      <c r="L3557" t="s">
        <v>54</v>
      </c>
      <c r="M3557" t="s">
        <v>39</v>
      </c>
      <c r="N3557" t="s">
        <v>16</v>
      </c>
      <c r="O3557">
        <v>6991</v>
      </c>
      <c r="P3557" t="s">
        <v>22</v>
      </c>
      <c r="Q3557">
        <v>6172</v>
      </c>
      <c r="R3557" s="16">
        <f>delivered_orders_table[[#This Row],[price]]*delivered_orders_table[[#This Row],[quantity]]</f>
        <v>6991</v>
      </c>
      <c r="V3557">
        <v>12240</v>
      </c>
    </row>
    <row r="3558" spans="1:22" hidden="1" x14ac:dyDescent="0.3">
      <c r="A3558">
        <v>79182797</v>
      </c>
      <c r="B3558">
        <v>719176</v>
      </c>
      <c r="C3558">
        <v>655596</v>
      </c>
      <c r="D3558">
        <v>11405</v>
      </c>
      <c r="E3558">
        <v>819</v>
      </c>
      <c r="F3558">
        <v>2</v>
      </c>
      <c r="G3558">
        <v>1140.5</v>
      </c>
      <c r="H3558">
        <v>5</v>
      </c>
      <c r="I3558" s="15">
        <v>45178</v>
      </c>
      <c r="J3558" s="11">
        <v>45178</v>
      </c>
      <c r="K3558">
        <v>1</v>
      </c>
      <c r="L3558" t="s">
        <v>67</v>
      </c>
      <c r="M3558" t="s">
        <v>39</v>
      </c>
      <c r="N3558" t="s">
        <v>15</v>
      </c>
      <c r="O3558">
        <v>21669.5</v>
      </c>
      <c r="P3558" t="s">
        <v>23</v>
      </c>
      <c r="Q3558">
        <v>20031.5</v>
      </c>
      <c r="R3558" s="16">
        <f>delivered_orders_table[[#This Row],[price]]*delivered_orders_table[[#This Row],[quantity]]</f>
        <v>22810</v>
      </c>
      <c r="V3558">
        <v>21182</v>
      </c>
    </row>
    <row r="3559" spans="1:22" hidden="1" x14ac:dyDescent="0.3">
      <c r="A3559">
        <v>50962024</v>
      </c>
      <c r="B3559">
        <v>719176</v>
      </c>
      <c r="C3559">
        <v>636158</v>
      </c>
      <c r="D3559">
        <v>5984</v>
      </c>
      <c r="E3559">
        <v>819</v>
      </c>
      <c r="F3559">
        <v>1</v>
      </c>
      <c r="G3559">
        <v>0</v>
      </c>
      <c r="H3559">
        <v>0</v>
      </c>
      <c r="I3559" s="15">
        <v>45164</v>
      </c>
      <c r="J3559" s="11">
        <v>45164</v>
      </c>
      <c r="K3559">
        <v>7</v>
      </c>
      <c r="L3559" t="s">
        <v>341</v>
      </c>
      <c r="M3559" t="s">
        <v>39</v>
      </c>
      <c r="N3559" t="s">
        <v>152</v>
      </c>
      <c r="O3559">
        <v>5984</v>
      </c>
      <c r="P3559" t="s">
        <v>22</v>
      </c>
      <c r="Q3559">
        <v>5165</v>
      </c>
      <c r="R3559" s="16">
        <f>delivered_orders_table[[#This Row],[price]]*delivered_orders_table[[#This Row],[quantity]]</f>
        <v>5984</v>
      </c>
      <c r="V3559">
        <v>19589</v>
      </c>
    </row>
    <row r="3560" spans="1:22" hidden="1" x14ac:dyDescent="0.3">
      <c r="A3560">
        <v>25878730</v>
      </c>
      <c r="B3560">
        <v>872246</v>
      </c>
      <c r="C3560">
        <v>344818</v>
      </c>
      <c r="D3560">
        <v>13354</v>
      </c>
      <c r="E3560">
        <v>8679</v>
      </c>
      <c r="F3560">
        <v>1</v>
      </c>
      <c r="G3560">
        <v>0</v>
      </c>
      <c r="H3560">
        <v>0</v>
      </c>
      <c r="I3560" s="15">
        <v>45184</v>
      </c>
      <c r="J3560" s="11">
        <v>45184</v>
      </c>
      <c r="K3560">
        <v>3</v>
      </c>
      <c r="L3560" t="s">
        <v>54</v>
      </c>
      <c r="M3560" t="s">
        <v>39</v>
      </c>
      <c r="N3560" t="s">
        <v>16</v>
      </c>
      <c r="O3560">
        <v>13354</v>
      </c>
      <c r="P3560" t="s">
        <v>20</v>
      </c>
      <c r="Q3560">
        <v>4675</v>
      </c>
      <c r="R3560" s="16">
        <f>delivered_orders_table[[#This Row],[price]]*delivered_orders_table[[#This Row],[quantity]]</f>
        <v>13354</v>
      </c>
      <c r="V3560">
        <v>38462</v>
      </c>
    </row>
    <row r="3561" spans="1:22" hidden="1" x14ac:dyDescent="0.3">
      <c r="A3561">
        <v>44612921</v>
      </c>
      <c r="B3561">
        <v>872246</v>
      </c>
      <c r="C3561">
        <v>465617</v>
      </c>
      <c r="D3561">
        <v>12589</v>
      </c>
      <c r="E3561">
        <v>8679</v>
      </c>
      <c r="F3561">
        <v>1</v>
      </c>
      <c r="G3561">
        <v>0</v>
      </c>
      <c r="H3561">
        <v>0</v>
      </c>
      <c r="I3561" s="15">
        <v>45180</v>
      </c>
      <c r="J3561" s="11">
        <v>45180</v>
      </c>
      <c r="K3561">
        <v>1</v>
      </c>
      <c r="L3561" t="s">
        <v>200</v>
      </c>
      <c r="M3561" t="s">
        <v>39</v>
      </c>
      <c r="N3561" t="s">
        <v>15</v>
      </c>
      <c r="O3561">
        <v>12589</v>
      </c>
      <c r="P3561" t="s">
        <v>21</v>
      </c>
      <c r="Q3561">
        <v>3910</v>
      </c>
      <c r="R3561" s="16">
        <f>delivered_orders_table[[#This Row],[price]]*delivered_orders_table[[#This Row],[quantity]]</f>
        <v>12589</v>
      </c>
      <c r="V3561">
        <v>31322</v>
      </c>
    </row>
    <row r="3562" spans="1:22" hidden="1" x14ac:dyDescent="0.3">
      <c r="A3562">
        <v>92370625</v>
      </c>
      <c r="B3562">
        <v>872246</v>
      </c>
      <c r="C3562">
        <v>818975</v>
      </c>
      <c r="D3562">
        <v>10654</v>
      </c>
      <c r="E3562">
        <v>8679</v>
      </c>
      <c r="F3562">
        <v>1</v>
      </c>
      <c r="G3562">
        <v>0</v>
      </c>
      <c r="H3562">
        <v>0</v>
      </c>
      <c r="I3562" s="15">
        <v>45195</v>
      </c>
      <c r="J3562" s="11">
        <v>45195</v>
      </c>
      <c r="K3562">
        <v>2</v>
      </c>
      <c r="L3562" t="s">
        <v>419</v>
      </c>
      <c r="M3562" t="s">
        <v>39</v>
      </c>
      <c r="N3562" t="s">
        <v>15</v>
      </c>
      <c r="O3562">
        <v>10654</v>
      </c>
      <c r="P3562" t="s">
        <v>21</v>
      </c>
      <c r="Q3562">
        <v>1975</v>
      </c>
      <c r="R3562" s="16">
        <f>delivered_orders_table[[#This Row],[price]]*delivered_orders_table[[#This Row],[quantity]]</f>
        <v>10654</v>
      </c>
      <c r="V3562">
        <v>18172</v>
      </c>
    </row>
    <row r="3563" spans="1:22" hidden="1" x14ac:dyDescent="0.3">
      <c r="A3563">
        <v>27514010</v>
      </c>
      <c r="B3563">
        <v>872246</v>
      </c>
      <c r="C3563">
        <v>921179</v>
      </c>
      <c r="D3563">
        <v>11041</v>
      </c>
      <c r="E3563">
        <v>8679</v>
      </c>
      <c r="F3563">
        <v>1</v>
      </c>
      <c r="G3563">
        <v>1104.0999999999999</v>
      </c>
      <c r="H3563">
        <v>10</v>
      </c>
      <c r="I3563" s="15">
        <v>45177</v>
      </c>
      <c r="J3563" s="11">
        <v>45177</v>
      </c>
      <c r="K3563">
        <v>6</v>
      </c>
      <c r="L3563" t="s">
        <v>201</v>
      </c>
      <c r="M3563" t="s">
        <v>39</v>
      </c>
      <c r="N3563" t="s">
        <v>16</v>
      </c>
      <c r="O3563">
        <v>9936.9</v>
      </c>
      <c r="P3563" t="s">
        <v>23</v>
      </c>
      <c r="Q3563">
        <v>1257.9000000000001</v>
      </c>
      <c r="R3563" s="16">
        <f>delivered_orders_table[[#This Row],[price]]*delivered_orders_table[[#This Row],[quantity]]</f>
        <v>11041</v>
      </c>
      <c r="V3563">
        <v>11613</v>
      </c>
    </row>
    <row r="3564" spans="1:22" hidden="1" x14ac:dyDescent="0.3">
      <c r="A3564">
        <v>26445384</v>
      </c>
      <c r="B3564">
        <v>872246</v>
      </c>
      <c r="C3564">
        <v>420759</v>
      </c>
      <c r="D3564">
        <v>9562</v>
      </c>
      <c r="E3564">
        <v>8679</v>
      </c>
      <c r="F3564">
        <v>1</v>
      </c>
      <c r="G3564">
        <v>0</v>
      </c>
      <c r="H3564">
        <v>0</v>
      </c>
      <c r="I3564" s="15">
        <v>45195</v>
      </c>
      <c r="J3564" s="11">
        <v>45195</v>
      </c>
      <c r="K3564">
        <v>3</v>
      </c>
      <c r="L3564" t="s">
        <v>171</v>
      </c>
      <c r="M3564" t="s">
        <v>39</v>
      </c>
      <c r="N3564" t="s">
        <v>17</v>
      </c>
      <c r="O3564">
        <v>9562</v>
      </c>
      <c r="P3564" t="s">
        <v>22</v>
      </c>
      <c r="Q3564">
        <v>883</v>
      </c>
      <c r="R3564" s="16">
        <f>delivered_orders_table[[#This Row],[price]]*delivered_orders_table[[#This Row],[quantity]]</f>
        <v>9562</v>
      </c>
      <c r="V3564">
        <v>6931</v>
      </c>
    </row>
    <row r="3565" spans="1:22" hidden="1" x14ac:dyDescent="0.3">
      <c r="A3565">
        <v>88158177</v>
      </c>
      <c r="B3565">
        <v>872246</v>
      </c>
      <c r="C3565">
        <v>751752</v>
      </c>
      <c r="D3565">
        <v>13727</v>
      </c>
      <c r="E3565">
        <v>8679</v>
      </c>
      <c r="F3565">
        <v>1</v>
      </c>
      <c r="G3565">
        <v>0</v>
      </c>
      <c r="H3565">
        <v>0</v>
      </c>
      <c r="I3565" s="15">
        <v>45169</v>
      </c>
      <c r="J3565" s="11">
        <v>45169</v>
      </c>
      <c r="K3565">
        <v>7</v>
      </c>
      <c r="L3565" t="s">
        <v>182</v>
      </c>
      <c r="M3565" t="s">
        <v>39</v>
      </c>
      <c r="N3565" t="s">
        <v>15</v>
      </c>
      <c r="O3565">
        <v>13727</v>
      </c>
      <c r="P3565" t="s">
        <v>23</v>
      </c>
      <c r="Q3565">
        <v>5048</v>
      </c>
      <c r="R3565" s="16">
        <f>delivered_orders_table[[#This Row],[price]]*delivered_orders_table[[#This Row],[quantity]]</f>
        <v>13727</v>
      </c>
      <c r="V3565">
        <v>19836</v>
      </c>
    </row>
    <row r="3566" spans="1:22" hidden="1" x14ac:dyDescent="0.3">
      <c r="A3566">
        <v>78541804</v>
      </c>
      <c r="B3566">
        <v>872246</v>
      </c>
      <c r="C3566">
        <v>787569</v>
      </c>
      <c r="D3566">
        <v>14841</v>
      </c>
      <c r="E3566">
        <v>8679</v>
      </c>
      <c r="F3566">
        <v>2</v>
      </c>
      <c r="G3566">
        <v>0</v>
      </c>
      <c r="H3566">
        <v>0</v>
      </c>
      <c r="I3566" s="15">
        <v>45191</v>
      </c>
      <c r="J3566" s="11">
        <v>45191</v>
      </c>
      <c r="K3566">
        <v>3</v>
      </c>
      <c r="L3566" t="s">
        <v>170</v>
      </c>
      <c r="M3566" t="s">
        <v>39</v>
      </c>
      <c r="N3566" t="s">
        <v>18</v>
      </c>
      <c r="O3566">
        <v>29682</v>
      </c>
      <c r="P3566" t="s">
        <v>20</v>
      </c>
      <c r="Q3566">
        <v>12324</v>
      </c>
      <c r="R3566" s="16">
        <f>delivered_orders_table[[#This Row],[price]]*delivered_orders_table[[#This Row],[quantity]]</f>
        <v>29682</v>
      </c>
      <c r="V3566">
        <v>28652</v>
      </c>
    </row>
    <row r="3567" spans="1:22" hidden="1" x14ac:dyDescent="0.3">
      <c r="A3567">
        <v>54230340</v>
      </c>
      <c r="B3567">
        <v>872246</v>
      </c>
      <c r="C3567">
        <v>220337</v>
      </c>
      <c r="D3567">
        <v>2727</v>
      </c>
      <c r="E3567">
        <v>8679</v>
      </c>
      <c r="F3567">
        <v>1</v>
      </c>
      <c r="G3567">
        <v>136.35</v>
      </c>
      <c r="H3567">
        <v>5</v>
      </c>
      <c r="I3567" s="15">
        <v>45180</v>
      </c>
      <c r="J3567" s="11">
        <v>45180</v>
      </c>
      <c r="K3567">
        <v>2</v>
      </c>
      <c r="L3567" t="s">
        <v>53</v>
      </c>
      <c r="M3567" t="s">
        <v>39</v>
      </c>
      <c r="N3567" t="s">
        <v>15</v>
      </c>
      <c r="O3567">
        <v>2590.65</v>
      </c>
      <c r="P3567" t="s">
        <v>23</v>
      </c>
      <c r="Q3567">
        <v>-6088.35</v>
      </c>
      <c r="R3567" s="16">
        <f>delivered_orders_table[[#This Row],[price]]*delivered_orders_table[[#This Row],[quantity]]</f>
        <v>2727</v>
      </c>
      <c r="V3567">
        <v>10095</v>
      </c>
    </row>
    <row r="3568" spans="1:22" hidden="1" x14ac:dyDescent="0.3">
      <c r="A3568">
        <v>55713584</v>
      </c>
      <c r="B3568">
        <v>872246</v>
      </c>
      <c r="C3568">
        <v>785472</v>
      </c>
      <c r="D3568">
        <v>6779</v>
      </c>
      <c r="E3568">
        <v>8679</v>
      </c>
      <c r="F3568">
        <v>2</v>
      </c>
      <c r="G3568">
        <v>0</v>
      </c>
      <c r="H3568">
        <v>0</v>
      </c>
      <c r="I3568" s="15">
        <v>45197</v>
      </c>
      <c r="J3568" s="11">
        <v>45197</v>
      </c>
      <c r="K3568">
        <v>1</v>
      </c>
      <c r="L3568" t="s">
        <v>171</v>
      </c>
      <c r="M3568" t="s">
        <v>39</v>
      </c>
      <c r="N3568" t="s">
        <v>15</v>
      </c>
      <c r="O3568">
        <v>13558</v>
      </c>
      <c r="P3568" t="s">
        <v>21</v>
      </c>
      <c r="Q3568">
        <v>-3800</v>
      </c>
      <c r="R3568" s="16">
        <f>delivered_orders_table[[#This Row],[price]]*delivered_orders_table[[#This Row],[quantity]]</f>
        <v>13558</v>
      </c>
      <c r="V3568">
        <v>73392</v>
      </c>
    </row>
    <row r="3569" spans="1:22" hidden="1" x14ac:dyDescent="0.3">
      <c r="A3569">
        <v>15085015</v>
      </c>
      <c r="B3569">
        <v>809570</v>
      </c>
      <c r="C3569">
        <v>530984</v>
      </c>
      <c r="D3569">
        <v>1477</v>
      </c>
      <c r="E3569">
        <v>10780</v>
      </c>
      <c r="F3569">
        <v>1</v>
      </c>
      <c r="G3569">
        <v>0</v>
      </c>
      <c r="H3569">
        <v>0</v>
      </c>
      <c r="I3569" s="15">
        <v>45177</v>
      </c>
      <c r="J3569" s="11">
        <v>45177</v>
      </c>
      <c r="K3569">
        <v>3</v>
      </c>
      <c r="L3569" t="s">
        <v>234</v>
      </c>
      <c r="M3569" t="s">
        <v>39</v>
      </c>
      <c r="N3569" t="s">
        <v>15</v>
      </c>
      <c r="O3569">
        <v>1477</v>
      </c>
      <c r="P3569" t="s">
        <v>23</v>
      </c>
      <c r="Q3569">
        <v>-9303</v>
      </c>
      <c r="R3569" s="16">
        <f>delivered_orders_table[[#This Row],[price]]*delivered_orders_table[[#This Row],[quantity]]</f>
        <v>1477</v>
      </c>
      <c r="V3569">
        <v>19934</v>
      </c>
    </row>
    <row r="3570" spans="1:22" hidden="1" x14ac:dyDescent="0.3">
      <c r="A3570">
        <v>96888739</v>
      </c>
      <c r="B3570">
        <v>809570</v>
      </c>
      <c r="C3570">
        <v>452036</v>
      </c>
      <c r="D3570">
        <v>18888</v>
      </c>
      <c r="E3570">
        <v>10780</v>
      </c>
      <c r="F3570">
        <v>2</v>
      </c>
      <c r="G3570">
        <v>1888.8</v>
      </c>
      <c r="H3570">
        <v>5</v>
      </c>
      <c r="I3570" s="15">
        <v>45181</v>
      </c>
      <c r="J3570" s="11">
        <v>45181</v>
      </c>
      <c r="K3570">
        <v>7</v>
      </c>
      <c r="L3570" t="s">
        <v>240</v>
      </c>
      <c r="M3570" t="s">
        <v>39</v>
      </c>
      <c r="N3570" t="s">
        <v>17</v>
      </c>
      <c r="O3570">
        <v>35887.199999999997</v>
      </c>
      <c r="P3570" t="s">
        <v>21</v>
      </c>
      <c r="Q3570">
        <v>14327.2</v>
      </c>
      <c r="R3570" s="16">
        <f>delivered_orders_table[[#This Row],[price]]*delivered_orders_table[[#This Row],[quantity]]</f>
        <v>37776</v>
      </c>
      <c r="V3570">
        <v>27723</v>
      </c>
    </row>
    <row r="3571" spans="1:22" hidden="1" x14ac:dyDescent="0.3">
      <c r="A3571">
        <v>92423989</v>
      </c>
      <c r="B3571">
        <v>809570</v>
      </c>
      <c r="C3571">
        <v>282300</v>
      </c>
      <c r="D3571">
        <v>19505</v>
      </c>
      <c r="E3571">
        <v>10780</v>
      </c>
      <c r="F3571">
        <v>2</v>
      </c>
      <c r="G3571">
        <v>1950.5</v>
      </c>
      <c r="H3571">
        <v>5</v>
      </c>
      <c r="I3571" s="15">
        <v>45176</v>
      </c>
      <c r="J3571" s="11">
        <v>45176</v>
      </c>
      <c r="K3571">
        <v>5</v>
      </c>
      <c r="L3571" t="s">
        <v>200</v>
      </c>
      <c r="M3571" t="s">
        <v>39</v>
      </c>
      <c r="N3571" t="s">
        <v>18</v>
      </c>
      <c r="O3571">
        <v>37059.5</v>
      </c>
      <c r="P3571" t="s">
        <v>20</v>
      </c>
      <c r="Q3571">
        <v>15499.5</v>
      </c>
      <c r="R3571" s="16">
        <f>delivered_orders_table[[#This Row],[price]]*delivered_orders_table[[#This Row],[quantity]]</f>
        <v>39010</v>
      </c>
      <c r="V3571">
        <v>18769</v>
      </c>
    </row>
    <row r="3572" spans="1:22" hidden="1" x14ac:dyDescent="0.3">
      <c r="A3572">
        <v>79760901</v>
      </c>
      <c r="B3572">
        <v>809570</v>
      </c>
      <c r="C3572">
        <v>508545</v>
      </c>
      <c r="D3572">
        <v>19415</v>
      </c>
      <c r="E3572">
        <v>10780</v>
      </c>
      <c r="F3572">
        <v>1</v>
      </c>
      <c r="G3572">
        <v>0</v>
      </c>
      <c r="H3572">
        <v>0</v>
      </c>
      <c r="I3572" s="15">
        <v>45169</v>
      </c>
      <c r="J3572" s="11">
        <v>45169</v>
      </c>
      <c r="K3572">
        <v>1</v>
      </c>
      <c r="L3572" t="s">
        <v>299</v>
      </c>
      <c r="M3572" t="s">
        <v>39</v>
      </c>
      <c r="N3572" t="s">
        <v>17</v>
      </c>
      <c r="O3572">
        <v>19415</v>
      </c>
      <c r="P3572" t="s">
        <v>23</v>
      </c>
      <c r="Q3572">
        <v>8635</v>
      </c>
      <c r="R3572" s="16">
        <f>delivered_orders_table[[#This Row],[price]]*delivered_orders_table[[#This Row],[quantity]]</f>
        <v>19415</v>
      </c>
      <c r="V3572">
        <v>12946</v>
      </c>
    </row>
    <row r="3573" spans="1:22" hidden="1" x14ac:dyDescent="0.3">
      <c r="A3573">
        <v>86286724</v>
      </c>
      <c r="B3573">
        <v>809570</v>
      </c>
      <c r="C3573">
        <v>418877</v>
      </c>
      <c r="D3573">
        <v>13518</v>
      </c>
      <c r="E3573">
        <v>10780</v>
      </c>
      <c r="F3573">
        <v>1</v>
      </c>
      <c r="G3573">
        <v>0</v>
      </c>
      <c r="H3573">
        <v>0</v>
      </c>
      <c r="I3573" s="15">
        <v>45171</v>
      </c>
      <c r="J3573" s="11">
        <v>45171</v>
      </c>
      <c r="K3573">
        <v>7</v>
      </c>
      <c r="L3573" t="s">
        <v>211</v>
      </c>
      <c r="M3573" t="s">
        <v>39</v>
      </c>
      <c r="N3573" t="s">
        <v>18</v>
      </c>
      <c r="O3573">
        <v>13518</v>
      </c>
      <c r="P3573" t="s">
        <v>20</v>
      </c>
      <c r="Q3573">
        <v>2738</v>
      </c>
      <c r="R3573" s="16">
        <f>delivered_orders_table[[#This Row],[price]]*delivered_orders_table[[#This Row],[quantity]]</f>
        <v>13518</v>
      </c>
      <c r="V3573">
        <v>33994</v>
      </c>
    </row>
    <row r="3574" spans="1:22" hidden="1" x14ac:dyDescent="0.3">
      <c r="A3574">
        <v>85986307</v>
      </c>
      <c r="B3574">
        <v>809570</v>
      </c>
      <c r="C3574">
        <v>614337</v>
      </c>
      <c r="D3574">
        <v>12289</v>
      </c>
      <c r="E3574">
        <v>10780</v>
      </c>
      <c r="F3574">
        <v>1</v>
      </c>
      <c r="G3574">
        <v>0</v>
      </c>
      <c r="H3574">
        <v>0</v>
      </c>
      <c r="I3574" s="15">
        <v>45175</v>
      </c>
      <c r="J3574" s="11">
        <v>45175</v>
      </c>
      <c r="K3574">
        <v>5</v>
      </c>
      <c r="L3574" t="s">
        <v>234</v>
      </c>
      <c r="M3574" t="s">
        <v>39</v>
      </c>
      <c r="N3574" t="s">
        <v>15</v>
      </c>
      <c r="O3574">
        <v>12289</v>
      </c>
      <c r="P3574" t="s">
        <v>22</v>
      </c>
      <c r="Q3574">
        <v>1509</v>
      </c>
      <c r="R3574" s="16">
        <f>delivered_orders_table[[#This Row],[price]]*delivered_orders_table[[#This Row],[quantity]]</f>
        <v>12289</v>
      </c>
      <c r="V3574">
        <v>31828</v>
      </c>
    </row>
    <row r="3575" spans="1:22" hidden="1" x14ac:dyDescent="0.3">
      <c r="A3575">
        <v>15352233</v>
      </c>
      <c r="B3575">
        <v>877572</v>
      </c>
      <c r="C3575">
        <v>536272</v>
      </c>
      <c r="D3575">
        <v>17928</v>
      </c>
      <c r="E3575">
        <v>5303</v>
      </c>
      <c r="F3575">
        <v>1</v>
      </c>
      <c r="G3575">
        <v>1792.8</v>
      </c>
      <c r="H3575">
        <v>10</v>
      </c>
      <c r="I3575" s="15">
        <v>45168</v>
      </c>
      <c r="J3575" s="11">
        <v>45168</v>
      </c>
      <c r="K3575">
        <v>4</v>
      </c>
      <c r="L3575" t="s">
        <v>143</v>
      </c>
      <c r="M3575" t="s">
        <v>39</v>
      </c>
      <c r="N3575" t="s">
        <v>18</v>
      </c>
      <c r="O3575">
        <v>16135.2</v>
      </c>
      <c r="P3575" t="s">
        <v>23</v>
      </c>
      <c r="Q3575">
        <v>10832.2</v>
      </c>
      <c r="R3575" s="16">
        <f>delivered_orders_table[[#This Row],[price]]*delivered_orders_table[[#This Row],[quantity]]</f>
        <v>17928</v>
      </c>
      <c r="V3575">
        <v>2534</v>
      </c>
    </row>
    <row r="3576" spans="1:22" hidden="1" x14ac:dyDescent="0.3">
      <c r="A3576">
        <v>36111227</v>
      </c>
      <c r="B3576">
        <v>877572</v>
      </c>
      <c r="C3576">
        <v>866738</v>
      </c>
      <c r="D3576">
        <v>15494</v>
      </c>
      <c r="E3576">
        <v>5303</v>
      </c>
      <c r="F3576">
        <v>4</v>
      </c>
      <c r="G3576">
        <v>9296.4</v>
      </c>
      <c r="H3576">
        <v>15</v>
      </c>
      <c r="I3576" s="15">
        <v>45180</v>
      </c>
      <c r="J3576" s="11">
        <v>45180</v>
      </c>
      <c r="K3576">
        <v>5</v>
      </c>
      <c r="L3576" t="s">
        <v>239</v>
      </c>
      <c r="M3576" t="s">
        <v>39</v>
      </c>
      <c r="N3576" t="s">
        <v>18</v>
      </c>
      <c r="O3576">
        <v>52679.6</v>
      </c>
      <c r="P3576" t="s">
        <v>23</v>
      </c>
      <c r="Q3576">
        <v>31467.599999999999</v>
      </c>
      <c r="R3576" s="16">
        <f>delivered_orders_table[[#This Row],[price]]*delivered_orders_table[[#This Row],[quantity]]</f>
        <v>61976</v>
      </c>
      <c r="V3576">
        <v>1204</v>
      </c>
    </row>
    <row r="3577" spans="1:22" hidden="1" x14ac:dyDescent="0.3">
      <c r="A3577">
        <v>64649480</v>
      </c>
      <c r="B3577">
        <v>877572</v>
      </c>
      <c r="C3577">
        <v>902191</v>
      </c>
      <c r="D3577">
        <v>6720</v>
      </c>
      <c r="E3577">
        <v>5303</v>
      </c>
      <c r="F3577">
        <v>2</v>
      </c>
      <c r="G3577">
        <v>0</v>
      </c>
      <c r="H3577">
        <v>0</v>
      </c>
      <c r="I3577" s="15">
        <v>45186</v>
      </c>
      <c r="J3577" s="11">
        <v>45186</v>
      </c>
      <c r="K3577">
        <v>7</v>
      </c>
      <c r="L3577" t="s">
        <v>500</v>
      </c>
      <c r="M3577" t="s">
        <v>39</v>
      </c>
      <c r="N3577" t="s">
        <v>15</v>
      </c>
      <c r="O3577">
        <v>13440</v>
      </c>
      <c r="P3577" t="s">
        <v>22</v>
      </c>
      <c r="Q3577">
        <v>2834</v>
      </c>
      <c r="R3577" s="16">
        <f>delivered_orders_table[[#This Row],[price]]*delivered_orders_table[[#This Row],[quantity]]</f>
        <v>13440</v>
      </c>
      <c r="V3577">
        <v>6613</v>
      </c>
    </row>
    <row r="3578" spans="1:22" hidden="1" x14ac:dyDescent="0.3">
      <c r="A3578">
        <v>45568288</v>
      </c>
      <c r="B3578">
        <v>877572</v>
      </c>
      <c r="C3578">
        <v>245548</v>
      </c>
      <c r="D3578">
        <v>1157</v>
      </c>
      <c r="E3578">
        <v>5303</v>
      </c>
      <c r="F3578">
        <v>2</v>
      </c>
      <c r="G3578">
        <v>231.4</v>
      </c>
      <c r="H3578">
        <v>10</v>
      </c>
      <c r="I3578" s="15">
        <v>45180</v>
      </c>
      <c r="J3578" s="11">
        <v>45180</v>
      </c>
      <c r="K3578">
        <v>2</v>
      </c>
      <c r="L3578" t="s">
        <v>53</v>
      </c>
      <c r="M3578" t="s">
        <v>39</v>
      </c>
      <c r="N3578" t="s">
        <v>15</v>
      </c>
      <c r="O3578">
        <v>2082.6</v>
      </c>
      <c r="P3578" t="s">
        <v>22</v>
      </c>
      <c r="Q3578">
        <v>-8523.4</v>
      </c>
      <c r="R3578" s="16">
        <f>delivered_orders_table[[#This Row],[price]]*delivered_orders_table[[#This Row],[quantity]]</f>
        <v>2314</v>
      </c>
      <c r="V3578">
        <v>3644</v>
      </c>
    </row>
    <row r="3579" spans="1:22" hidden="1" x14ac:dyDescent="0.3">
      <c r="A3579">
        <v>94658420</v>
      </c>
      <c r="B3579">
        <v>877572</v>
      </c>
      <c r="C3579">
        <v>955829</v>
      </c>
      <c r="D3579">
        <v>19198</v>
      </c>
      <c r="E3579">
        <v>5303</v>
      </c>
      <c r="F3579">
        <v>1</v>
      </c>
      <c r="G3579">
        <v>1919.8</v>
      </c>
      <c r="H3579">
        <v>10</v>
      </c>
      <c r="I3579" s="15">
        <v>45172</v>
      </c>
      <c r="J3579" s="11">
        <v>45172</v>
      </c>
      <c r="K3579">
        <v>4</v>
      </c>
      <c r="L3579" t="s">
        <v>182</v>
      </c>
      <c r="M3579" t="s">
        <v>39</v>
      </c>
      <c r="N3579" t="s">
        <v>17</v>
      </c>
      <c r="O3579">
        <v>17278.2</v>
      </c>
      <c r="P3579" t="s">
        <v>20</v>
      </c>
      <c r="Q3579">
        <v>11975.2</v>
      </c>
      <c r="R3579" s="16">
        <f>delivered_orders_table[[#This Row],[price]]*delivered_orders_table[[#This Row],[quantity]]</f>
        <v>19198</v>
      </c>
      <c r="V3579">
        <v>9801</v>
      </c>
    </row>
    <row r="3580" spans="1:22" hidden="1" x14ac:dyDescent="0.3">
      <c r="A3580">
        <v>51861213</v>
      </c>
      <c r="B3580">
        <v>877572</v>
      </c>
      <c r="C3580">
        <v>705904</v>
      </c>
      <c r="D3580">
        <v>14372</v>
      </c>
      <c r="E3580">
        <v>5303</v>
      </c>
      <c r="F3580">
        <v>1</v>
      </c>
      <c r="G3580">
        <v>0</v>
      </c>
      <c r="H3580">
        <v>0</v>
      </c>
      <c r="I3580" s="15">
        <v>45180</v>
      </c>
      <c r="J3580" s="11">
        <v>45180</v>
      </c>
      <c r="K3580">
        <v>2</v>
      </c>
      <c r="L3580" t="s">
        <v>53</v>
      </c>
      <c r="M3580" t="s">
        <v>39</v>
      </c>
      <c r="N3580" t="s">
        <v>17</v>
      </c>
      <c r="O3580">
        <v>14372</v>
      </c>
      <c r="P3580" t="s">
        <v>23</v>
      </c>
      <c r="Q3580">
        <v>9069</v>
      </c>
      <c r="R3580" s="16">
        <f>delivered_orders_table[[#This Row],[price]]*delivered_orders_table[[#This Row],[quantity]]</f>
        <v>14372</v>
      </c>
      <c r="V3580">
        <v>12749</v>
      </c>
    </row>
    <row r="3581" spans="1:22" hidden="1" x14ac:dyDescent="0.3">
      <c r="A3581">
        <v>87915846</v>
      </c>
      <c r="B3581">
        <v>877572</v>
      </c>
      <c r="C3581">
        <v>470233</v>
      </c>
      <c r="D3581">
        <v>13537</v>
      </c>
      <c r="E3581">
        <v>5303</v>
      </c>
      <c r="F3581">
        <v>3</v>
      </c>
      <c r="G3581">
        <v>0</v>
      </c>
      <c r="H3581">
        <v>0</v>
      </c>
      <c r="I3581" s="15">
        <v>45188</v>
      </c>
      <c r="J3581" s="11">
        <v>45188</v>
      </c>
      <c r="K3581">
        <v>3</v>
      </c>
      <c r="L3581" t="s">
        <v>241</v>
      </c>
      <c r="M3581" t="s">
        <v>39</v>
      </c>
      <c r="N3581" t="s">
        <v>16</v>
      </c>
      <c r="O3581">
        <v>40611</v>
      </c>
      <c r="P3581" t="s">
        <v>20</v>
      </c>
      <c r="Q3581">
        <v>24702</v>
      </c>
      <c r="R3581" s="16">
        <f>delivered_orders_table[[#This Row],[price]]*delivered_orders_table[[#This Row],[quantity]]</f>
        <v>40611</v>
      </c>
      <c r="V3581">
        <v>3453</v>
      </c>
    </row>
    <row r="3582" spans="1:22" hidden="1" x14ac:dyDescent="0.3">
      <c r="A3582">
        <v>56943979</v>
      </c>
      <c r="B3582">
        <v>334053</v>
      </c>
      <c r="C3582">
        <v>396911</v>
      </c>
      <c r="D3582">
        <v>11036</v>
      </c>
      <c r="E3582">
        <v>6716</v>
      </c>
      <c r="F3582">
        <v>4</v>
      </c>
      <c r="G3582">
        <v>0</v>
      </c>
      <c r="H3582">
        <v>0</v>
      </c>
      <c r="I3582" s="15">
        <v>45181</v>
      </c>
      <c r="J3582" s="11">
        <v>45181</v>
      </c>
      <c r="K3582">
        <v>4</v>
      </c>
      <c r="L3582" t="s">
        <v>239</v>
      </c>
      <c r="M3582" t="s">
        <v>39</v>
      </c>
      <c r="N3582" t="s">
        <v>17</v>
      </c>
      <c r="O3582">
        <v>44144</v>
      </c>
      <c r="P3582" t="s">
        <v>23</v>
      </c>
      <c r="Q3582">
        <v>17280</v>
      </c>
      <c r="R3582" s="16">
        <f>delivered_orders_table[[#This Row],[price]]*delivered_orders_table[[#This Row],[quantity]]</f>
        <v>44144</v>
      </c>
      <c r="V3582">
        <v>2208</v>
      </c>
    </row>
    <row r="3583" spans="1:22" hidden="1" x14ac:dyDescent="0.3">
      <c r="A3583">
        <v>69020960</v>
      </c>
      <c r="B3583">
        <v>334053</v>
      </c>
      <c r="C3583">
        <v>988734</v>
      </c>
      <c r="D3583">
        <v>8051</v>
      </c>
      <c r="E3583">
        <v>6716</v>
      </c>
      <c r="F3583">
        <v>1</v>
      </c>
      <c r="G3583">
        <v>805.1</v>
      </c>
      <c r="H3583">
        <v>10</v>
      </c>
      <c r="I3583" s="15">
        <v>45168</v>
      </c>
      <c r="J3583" s="11">
        <v>45168</v>
      </c>
      <c r="K3583">
        <v>5</v>
      </c>
      <c r="L3583" t="s">
        <v>530</v>
      </c>
      <c r="M3583" t="s">
        <v>39</v>
      </c>
      <c r="N3583" t="s">
        <v>16</v>
      </c>
      <c r="O3583">
        <v>7245.9</v>
      </c>
      <c r="P3583" t="s">
        <v>23</v>
      </c>
      <c r="Q3583">
        <v>529.9</v>
      </c>
      <c r="R3583" s="16">
        <f>delivered_orders_table[[#This Row],[price]]*delivered_orders_table[[#This Row],[quantity]]</f>
        <v>8051</v>
      </c>
      <c r="V3583">
        <v>23626</v>
      </c>
    </row>
    <row r="3584" spans="1:22" hidden="1" x14ac:dyDescent="0.3">
      <c r="A3584">
        <v>75825262</v>
      </c>
      <c r="B3584">
        <v>334053</v>
      </c>
      <c r="C3584">
        <v>269918</v>
      </c>
      <c r="D3584">
        <v>9038</v>
      </c>
      <c r="E3584">
        <v>6716</v>
      </c>
      <c r="F3584">
        <v>1</v>
      </c>
      <c r="G3584">
        <v>0</v>
      </c>
      <c r="H3584">
        <v>0</v>
      </c>
      <c r="I3584" s="15">
        <v>45176</v>
      </c>
      <c r="J3584" s="11">
        <v>45176</v>
      </c>
      <c r="K3584">
        <v>2</v>
      </c>
      <c r="L3584" t="s">
        <v>211</v>
      </c>
      <c r="M3584" t="s">
        <v>39</v>
      </c>
      <c r="N3584" t="s">
        <v>17</v>
      </c>
      <c r="O3584">
        <v>9038</v>
      </c>
      <c r="P3584" t="s">
        <v>21</v>
      </c>
      <c r="Q3584">
        <v>2322</v>
      </c>
      <c r="R3584" s="16">
        <f>delivered_orders_table[[#This Row],[price]]*delivered_orders_table[[#This Row],[quantity]]</f>
        <v>9038</v>
      </c>
      <c r="V3584">
        <v>3520</v>
      </c>
    </row>
    <row r="3585" spans="1:22" hidden="1" x14ac:dyDescent="0.3">
      <c r="A3585">
        <v>13957046</v>
      </c>
      <c r="B3585">
        <v>334053</v>
      </c>
      <c r="C3585">
        <v>338635</v>
      </c>
      <c r="D3585">
        <v>604</v>
      </c>
      <c r="E3585">
        <v>6716</v>
      </c>
      <c r="F3585">
        <v>3</v>
      </c>
      <c r="G3585">
        <v>0</v>
      </c>
      <c r="H3585">
        <v>0</v>
      </c>
      <c r="I3585" s="15">
        <v>45180</v>
      </c>
      <c r="J3585" s="11">
        <v>45180</v>
      </c>
      <c r="K3585">
        <v>6</v>
      </c>
      <c r="L3585" t="s">
        <v>68</v>
      </c>
      <c r="M3585" t="s">
        <v>39</v>
      </c>
      <c r="N3585" t="s">
        <v>15</v>
      </c>
      <c r="O3585">
        <v>1812</v>
      </c>
      <c r="P3585" t="s">
        <v>23</v>
      </c>
      <c r="Q3585">
        <v>-18336</v>
      </c>
      <c r="R3585" s="16">
        <f>delivered_orders_table[[#This Row],[price]]*delivered_orders_table[[#This Row],[quantity]]</f>
        <v>1812</v>
      </c>
      <c r="V3585">
        <v>63164</v>
      </c>
    </row>
    <row r="3586" spans="1:22" hidden="1" x14ac:dyDescent="0.3">
      <c r="A3586">
        <v>66286795</v>
      </c>
      <c r="B3586">
        <v>334053</v>
      </c>
      <c r="C3586">
        <v>294578</v>
      </c>
      <c r="D3586">
        <v>5672</v>
      </c>
      <c r="E3586">
        <v>6716</v>
      </c>
      <c r="F3586">
        <v>3</v>
      </c>
      <c r="G3586">
        <v>2552.4</v>
      </c>
      <c r="H3586">
        <v>15</v>
      </c>
      <c r="I3586" s="15">
        <v>45182</v>
      </c>
      <c r="J3586" s="11">
        <v>45182</v>
      </c>
      <c r="K3586">
        <v>7</v>
      </c>
      <c r="L3586" t="s">
        <v>339</v>
      </c>
      <c r="M3586" t="s">
        <v>39</v>
      </c>
      <c r="N3586" t="s">
        <v>15</v>
      </c>
      <c r="O3586">
        <v>14463.6</v>
      </c>
      <c r="P3586" t="s">
        <v>23</v>
      </c>
      <c r="Q3586">
        <v>-5684.4</v>
      </c>
      <c r="R3586" s="16">
        <f>delivered_orders_table[[#This Row],[price]]*delivered_orders_table[[#This Row],[quantity]]</f>
        <v>17016</v>
      </c>
      <c r="V3586">
        <v>9770</v>
      </c>
    </row>
    <row r="3587" spans="1:22" hidden="1" x14ac:dyDescent="0.3">
      <c r="A3587">
        <v>90050918</v>
      </c>
      <c r="B3587">
        <v>334053</v>
      </c>
      <c r="C3587">
        <v>917897</v>
      </c>
      <c r="D3587">
        <v>8101</v>
      </c>
      <c r="E3587">
        <v>6716</v>
      </c>
      <c r="F3587">
        <v>1</v>
      </c>
      <c r="G3587">
        <v>405.05</v>
      </c>
      <c r="H3587">
        <v>5</v>
      </c>
      <c r="I3587" s="15">
        <v>45185</v>
      </c>
      <c r="J3587" s="11">
        <v>45185</v>
      </c>
      <c r="K3587">
        <v>3</v>
      </c>
      <c r="L3587" t="s">
        <v>240</v>
      </c>
      <c r="M3587" t="s">
        <v>39</v>
      </c>
      <c r="N3587" t="s">
        <v>15</v>
      </c>
      <c r="O3587">
        <v>7695.95</v>
      </c>
      <c r="P3587" t="s">
        <v>23</v>
      </c>
      <c r="Q3587">
        <v>979.95</v>
      </c>
      <c r="R3587" s="16">
        <f>delivered_orders_table[[#This Row],[price]]*delivered_orders_table[[#This Row],[quantity]]</f>
        <v>8101</v>
      </c>
      <c r="V3587">
        <v>9423</v>
      </c>
    </row>
    <row r="3588" spans="1:22" hidden="1" x14ac:dyDescent="0.3">
      <c r="A3588">
        <v>30706693</v>
      </c>
      <c r="B3588">
        <v>334053</v>
      </c>
      <c r="C3588">
        <v>774842</v>
      </c>
      <c r="D3588">
        <v>19153</v>
      </c>
      <c r="E3588">
        <v>6716</v>
      </c>
      <c r="F3588">
        <v>1</v>
      </c>
      <c r="G3588">
        <v>0</v>
      </c>
      <c r="H3588">
        <v>0</v>
      </c>
      <c r="I3588" s="15">
        <v>45194</v>
      </c>
      <c r="J3588" s="11">
        <v>45194</v>
      </c>
      <c r="K3588">
        <v>4</v>
      </c>
      <c r="L3588" t="s">
        <v>171</v>
      </c>
      <c r="M3588" t="s">
        <v>39</v>
      </c>
      <c r="N3588" t="s">
        <v>15</v>
      </c>
      <c r="O3588">
        <v>19153</v>
      </c>
      <c r="P3588" t="s">
        <v>21</v>
      </c>
      <c r="Q3588">
        <v>12437</v>
      </c>
      <c r="R3588" s="16">
        <f>delivered_orders_table[[#This Row],[price]]*delivered_orders_table[[#This Row],[quantity]]</f>
        <v>19153</v>
      </c>
      <c r="V3588">
        <v>45261</v>
      </c>
    </row>
    <row r="3589" spans="1:22" hidden="1" x14ac:dyDescent="0.3">
      <c r="A3589">
        <v>86140729</v>
      </c>
      <c r="B3589">
        <v>388389</v>
      </c>
      <c r="C3589">
        <v>809303</v>
      </c>
      <c r="D3589">
        <v>2227</v>
      </c>
      <c r="E3589">
        <v>1807</v>
      </c>
      <c r="F3589">
        <v>1</v>
      </c>
      <c r="G3589">
        <v>0</v>
      </c>
      <c r="H3589">
        <v>0</v>
      </c>
      <c r="I3589" s="15">
        <v>45184</v>
      </c>
      <c r="J3589" s="11">
        <v>45184</v>
      </c>
      <c r="K3589">
        <v>4</v>
      </c>
      <c r="L3589" t="s">
        <v>240</v>
      </c>
      <c r="M3589" t="s">
        <v>39</v>
      </c>
      <c r="N3589" t="s">
        <v>16</v>
      </c>
      <c r="O3589">
        <v>2227</v>
      </c>
      <c r="P3589" t="s">
        <v>24</v>
      </c>
      <c r="Q3589">
        <v>420</v>
      </c>
      <c r="R3589" s="16">
        <f>delivered_orders_table[[#This Row],[price]]*delivered_orders_table[[#This Row],[quantity]]</f>
        <v>2227</v>
      </c>
      <c r="V3589">
        <v>7242</v>
      </c>
    </row>
    <row r="3590" spans="1:22" hidden="1" x14ac:dyDescent="0.3">
      <c r="A3590">
        <v>88593968</v>
      </c>
      <c r="B3590">
        <v>388389</v>
      </c>
      <c r="C3590">
        <v>466105</v>
      </c>
      <c r="D3590">
        <v>16089</v>
      </c>
      <c r="E3590">
        <v>1807</v>
      </c>
      <c r="F3590">
        <v>1</v>
      </c>
      <c r="G3590">
        <v>3217.8</v>
      </c>
      <c r="H3590">
        <v>20</v>
      </c>
      <c r="I3590" s="15">
        <v>45184</v>
      </c>
      <c r="J3590" s="11">
        <v>45184</v>
      </c>
      <c r="K3590">
        <v>7</v>
      </c>
      <c r="L3590" t="s">
        <v>241</v>
      </c>
      <c r="M3590" t="s">
        <v>39</v>
      </c>
      <c r="N3590" t="s">
        <v>17</v>
      </c>
      <c r="O3590">
        <v>12871.2</v>
      </c>
      <c r="P3590" t="s">
        <v>20</v>
      </c>
      <c r="Q3590">
        <v>11064.2</v>
      </c>
      <c r="R3590" s="16">
        <f>delivered_orders_table[[#This Row],[price]]*delivered_orders_table[[#This Row],[quantity]]</f>
        <v>16089</v>
      </c>
      <c r="V3590">
        <v>2649</v>
      </c>
    </row>
    <row r="3591" spans="1:22" hidden="1" x14ac:dyDescent="0.3">
      <c r="A3591">
        <v>95656500</v>
      </c>
      <c r="B3591">
        <v>388389</v>
      </c>
      <c r="C3591">
        <v>651344</v>
      </c>
      <c r="D3591">
        <v>15385</v>
      </c>
      <c r="E3591">
        <v>1807</v>
      </c>
      <c r="F3591">
        <v>2</v>
      </c>
      <c r="G3591">
        <v>0</v>
      </c>
      <c r="H3591">
        <v>0</v>
      </c>
      <c r="I3591" s="15">
        <v>45172</v>
      </c>
      <c r="J3591" s="11">
        <v>45172</v>
      </c>
      <c r="K3591">
        <v>3</v>
      </c>
      <c r="L3591" t="s">
        <v>181</v>
      </c>
      <c r="M3591" t="s">
        <v>39</v>
      </c>
      <c r="N3591" t="s">
        <v>15</v>
      </c>
      <c r="O3591">
        <v>30770</v>
      </c>
      <c r="P3591" t="s">
        <v>23</v>
      </c>
      <c r="Q3591">
        <v>27156</v>
      </c>
      <c r="R3591" s="16">
        <f>delivered_orders_table[[#This Row],[price]]*delivered_orders_table[[#This Row],[quantity]]</f>
        <v>30770</v>
      </c>
      <c r="V3591">
        <v>19094</v>
      </c>
    </row>
    <row r="3592" spans="1:22" hidden="1" x14ac:dyDescent="0.3">
      <c r="A3592">
        <v>80658723</v>
      </c>
      <c r="B3592">
        <v>388389</v>
      </c>
      <c r="C3592">
        <v>933281</v>
      </c>
      <c r="D3592">
        <v>18020</v>
      </c>
      <c r="E3592">
        <v>1807</v>
      </c>
      <c r="F3592">
        <v>1</v>
      </c>
      <c r="G3592">
        <v>901</v>
      </c>
      <c r="H3592">
        <v>5</v>
      </c>
      <c r="I3592" s="15">
        <v>45175</v>
      </c>
      <c r="J3592" s="11">
        <v>45175</v>
      </c>
      <c r="K3592">
        <v>4</v>
      </c>
      <c r="L3592" t="s">
        <v>67</v>
      </c>
      <c r="M3592" t="s">
        <v>39</v>
      </c>
      <c r="N3592" t="s">
        <v>16</v>
      </c>
      <c r="O3592">
        <v>17119</v>
      </c>
      <c r="P3592" t="s">
        <v>21</v>
      </c>
      <c r="Q3592">
        <v>15312</v>
      </c>
      <c r="R3592" s="16">
        <f>delivered_orders_table[[#This Row],[price]]*delivered_orders_table[[#This Row],[quantity]]</f>
        <v>18020</v>
      </c>
      <c r="V3592">
        <v>10249</v>
      </c>
    </row>
    <row r="3593" spans="1:22" hidden="1" x14ac:dyDescent="0.3">
      <c r="A3593">
        <v>48766747</v>
      </c>
      <c r="B3593">
        <v>388389</v>
      </c>
      <c r="C3593">
        <v>970881</v>
      </c>
      <c r="D3593">
        <v>15419</v>
      </c>
      <c r="E3593">
        <v>1807</v>
      </c>
      <c r="F3593">
        <v>1</v>
      </c>
      <c r="G3593">
        <v>770.95</v>
      </c>
      <c r="H3593">
        <v>5</v>
      </c>
      <c r="I3593" s="15">
        <v>45177</v>
      </c>
      <c r="J3593" s="11">
        <v>45177</v>
      </c>
      <c r="K3593">
        <v>7</v>
      </c>
      <c r="L3593" t="s">
        <v>250</v>
      </c>
      <c r="M3593" t="s">
        <v>39</v>
      </c>
      <c r="N3593" t="s">
        <v>18</v>
      </c>
      <c r="O3593">
        <v>14648.05</v>
      </c>
      <c r="P3593" t="s">
        <v>21</v>
      </c>
      <c r="Q3593">
        <v>12841.05</v>
      </c>
      <c r="R3593" s="16">
        <f>delivered_orders_table[[#This Row],[price]]*delivered_orders_table[[#This Row],[quantity]]</f>
        <v>15419</v>
      </c>
      <c r="V3593">
        <v>16872</v>
      </c>
    </row>
    <row r="3594" spans="1:22" hidden="1" x14ac:dyDescent="0.3">
      <c r="A3594">
        <v>84892608</v>
      </c>
      <c r="B3594">
        <v>388389</v>
      </c>
      <c r="C3594">
        <v>295841</v>
      </c>
      <c r="D3594">
        <v>11434</v>
      </c>
      <c r="E3594">
        <v>1807</v>
      </c>
      <c r="F3594">
        <v>1</v>
      </c>
      <c r="G3594">
        <v>0</v>
      </c>
      <c r="H3594">
        <v>0</v>
      </c>
      <c r="I3594" s="15">
        <v>45173</v>
      </c>
      <c r="J3594" s="11">
        <v>45173</v>
      </c>
      <c r="K3594">
        <v>4</v>
      </c>
      <c r="L3594" t="s">
        <v>331</v>
      </c>
      <c r="M3594" t="s">
        <v>39</v>
      </c>
      <c r="N3594" t="s">
        <v>15</v>
      </c>
      <c r="O3594">
        <v>11434</v>
      </c>
      <c r="P3594" t="s">
        <v>21</v>
      </c>
      <c r="Q3594">
        <v>9627</v>
      </c>
      <c r="R3594" s="16">
        <f>delivered_orders_table[[#This Row],[price]]*delivered_orders_table[[#This Row],[quantity]]</f>
        <v>11434</v>
      </c>
      <c r="V3594">
        <v>14574</v>
      </c>
    </row>
    <row r="3595" spans="1:22" hidden="1" x14ac:dyDescent="0.3">
      <c r="A3595">
        <v>19927432</v>
      </c>
      <c r="B3595">
        <v>388389</v>
      </c>
      <c r="C3595">
        <v>420939</v>
      </c>
      <c r="D3595">
        <v>5854</v>
      </c>
      <c r="E3595">
        <v>1807</v>
      </c>
      <c r="F3595">
        <v>3</v>
      </c>
      <c r="G3595">
        <v>878.1</v>
      </c>
      <c r="H3595">
        <v>5</v>
      </c>
      <c r="I3595" s="15">
        <v>45168</v>
      </c>
      <c r="J3595" s="11">
        <v>45168</v>
      </c>
      <c r="K3595">
        <v>6</v>
      </c>
      <c r="L3595" t="s">
        <v>124</v>
      </c>
      <c r="M3595" t="s">
        <v>39</v>
      </c>
      <c r="N3595" t="s">
        <v>15</v>
      </c>
      <c r="O3595">
        <v>16683.900000000001</v>
      </c>
      <c r="P3595" t="s">
        <v>20</v>
      </c>
      <c r="Q3595">
        <v>11262.9</v>
      </c>
      <c r="R3595" s="16">
        <f>delivered_orders_table[[#This Row],[price]]*delivered_orders_table[[#This Row],[quantity]]</f>
        <v>17562</v>
      </c>
      <c r="V3595">
        <v>7286</v>
      </c>
    </row>
    <row r="3596" spans="1:22" hidden="1" x14ac:dyDescent="0.3">
      <c r="A3596">
        <v>84227466</v>
      </c>
      <c r="B3596">
        <v>388389</v>
      </c>
      <c r="C3596">
        <v>917999</v>
      </c>
      <c r="D3596">
        <v>9461</v>
      </c>
      <c r="E3596">
        <v>1807</v>
      </c>
      <c r="F3596">
        <v>1</v>
      </c>
      <c r="G3596">
        <v>0</v>
      </c>
      <c r="H3596">
        <v>0</v>
      </c>
      <c r="I3596" s="15">
        <v>45174</v>
      </c>
      <c r="J3596" s="11">
        <v>45174</v>
      </c>
      <c r="K3596">
        <v>3</v>
      </c>
      <c r="L3596" t="s">
        <v>331</v>
      </c>
      <c r="M3596" t="s">
        <v>39</v>
      </c>
      <c r="N3596" t="s">
        <v>15</v>
      </c>
      <c r="O3596">
        <v>9461</v>
      </c>
      <c r="P3596" t="s">
        <v>20</v>
      </c>
      <c r="Q3596">
        <v>7654</v>
      </c>
      <c r="R3596" s="16">
        <f>delivered_orders_table[[#This Row],[price]]*delivered_orders_table[[#This Row],[quantity]]</f>
        <v>9461</v>
      </c>
      <c r="V3596">
        <v>5621</v>
      </c>
    </row>
    <row r="3597" spans="1:22" hidden="1" x14ac:dyDescent="0.3">
      <c r="A3597">
        <v>58347193</v>
      </c>
      <c r="B3597">
        <v>356787</v>
      </c>
      <c r="C3597">
        <v>841603</v>
      </c>
      <c r="D3597">
        <v>14764</v>
      </c>
      <c r="E3597">
        <v>6320</v>
      </c>
      <c r="F3597">
        <v>3</v>
      </c>
      <c r="G3597">
        <v>2214.6</v>
      </c>
      <c r="H3597">
        <v>5</v>
      </c>
      <c r="I3597" s="15">
        <v>45166</v>
      </c>
      <c r="J3597" s="11">
        <v>45166</v>
      </c>
      <c r="K3597">
        <v>5</v>
      </c>
      <c r="L3597" t="s">
        <v>341</v>
      </c>
      <c r="M3597" t="s">
        <v>39</v>
      </c>
      <c r="N3597" t="s">
        <v>15</v>
      </c>
      <c r="O3597">
        <v>42077.4</v>
      </c>
      <c r="P3597" t="s">
        <v>20</v>
      </c>
      <c r="Q3597">
        <v>23117.4</v>
      </c>
      <c r="R3597" s="16">
        <f>delivered_orders_table[[#This Row],[price]]*delivered_orders_table[[#This Row],[quantity]]</f>
        <v>44292</v>
      </c>
      <c r="V3597">
        <v>19858</v>
      </c>
    </row>
    <row r="3598" spans="1:22" hidden="1" x14ac:dyDescent="0.3">
      <c r="A3598">
        <v>85427317</v>
      </c>
      <c r="B3598">
        <v>356787</v>
      </c>
      <c r="C3598">
        <v>324078</v>
      </c>
      <c r="D3598">
        <v>13088</v>
      </c>
      <c r="E3598">
        <v>6320</v>
      </c>
      <c r="F3598">
        <v>2</v>
      </c>
      <c r="G3598">
        <v>0</v>
      </c>
      <c r="H3598">
        <v>0</v>
      </c>
      <c r="I3598" s="15">
        <v>45187</v>
      </c>
      <c r="J3598" s="11">
        <v>45187</v>
      </c>
      <c r="K3598">
        <v>4</v>
      </c>
      <c r="L3598" t="s">
        <v>241</v>
      </c>
      <c r="M3598" t="s">
        <v>39</v>
      </c>
      <c r="N3598" t="s">
        <v>152</v>
      </c>
      <c r="O3598">
        <v>26176</v>
      </c>
      <c r="P3598" t="s">
        <v>20</v>
      </c>
      <c r="Q3598">
        <v>13536</v>
      </c>
      <c r="R3598" s="16">
        <f>delivered_orders_table[[#This Row],[price]]*delivered_orders_table[[#This Row],[quantity]]</f>
        <v>26176</v>
      </c>
      <c r="V3598">
        <v>5336</v>
      </c>
    </row>
    <row r="3599" spans="1:22" hidden="1" x14ac:dyDescent="0.3">
      <c r="A3599">
        <v>25845304</v>
      </c>
      <c r="B3599">
        <v>356787</v>
      </c>
      <c r="C3599">
        <v>866764</v>
      </c>
      <c r="D3599">
        <v>11822</v>
      </c>
      <c r="E3599">
        <v>6320</v>
      </c>
      <c r="F3599">
        <v>1</v>
      </c>
      <c r="G3599">
        <v>1182.2</v>
      </c>
      <c r="H3599">
        <v>10</v>
      </c>
      <c r="I3599" s="15">
        <v>45169</v>
      </c>
      <c r="J3599" s="11">
        <v>45169</v>
      </c>
      <c r="K3599">
        <v>6</v>
      </c>
      <c r="L3599" t="s">
        <v>181</v>
      </c>
      <c r="M3599" t="s">
        <v>39</v>
      </c>
      <c r="N3599" t="s">
        <v>15</v>
      </c>
      <c r="O3599">
        <v>10639.8</v>
      </c>
      <c r="P3599" t="s">
        <v>20</v>
      </c>
      <c r="Q3599">
        <v>4319.8</v>
      </c>
      <c r="R3599" s="16">
        <f>delivered_orders_table[[#This Row],[price]]*delivered_orders_table[[#This Row],[quantity]]</f>
        <v>11822</v>
      </c>
      <c r="V3599">
        <v>17711</v>
      </c>
    </row>
    <row r="3600" spans="1:22" hidden="1" x14ac:dyDescent="0.3">
      <c r="A3600">
        <v>61500679</v>
      </c>
      <c r="B3600">
        <v>356787</v>
      </c>
      <c r="C3600">
        <v>554877</v>
      </c>
      <c r="D3600">
        <v>19654</v>
      </c>
      <c r="E3600">
        <v>6320</v>
      </c>
      <c r="F3600">
        <v>2</v>
      </c>
      <c r="G3600">
        <v>5896.2</v>
      </c>
      <c r="H3600">
        <v>15</v>
      </c>
      <c r="I3600" s="15">
        <v>45180</v>
      </c>
      <c r="J3600" s="11">
        <v>45180</v>
      </c>
      <c r="K3600">
        <v>6</v>
      </c>
      <c r="L3600" t="s">
        <v>68</v>
      </c>
      <c r="M3600" t="s">
        <v>39</v>
      </c>
      <c r="N3600" t="s">
        <v>15</v>
      </c>
      <c r="O3600">
        <v>33411.800000000003</v>
      </c>
      <c r="P3600" t="s">
        <v>21</v>
      </c>
      <c r="Q3600">
        <v>20771.8</v>
      </c>
      <c r="R3600" s="16">
        <f>delivered_orders_table[[#This Row],[price]]*delivered_orders_table[[#This Row],[quantity]]</f>
        <v>39308</v>
      </c>
      <c r="V3600">
        <v>4154</v>
      </c>
    </row>
    <row r="3601" spans="1:22" hidden="1" x14ac:dyDescent="0.3">
      <c r="A3601">
        <v>30699187</v>
      </c>
      <c r="B3601">
        <v>356787</v>
      </c>
      <c r="C3601">
        <v>946606</v>
      </c>
      <c r="D3601">
        <v>7259</v>
      </c>
      <c r="E3601">
        <v>6320</v>
      </c>
      <c r="F3601">
        <v>1</v>
      </c>
      <c r="G3601">
        <v>1088.8499999999999</v>
      </c>
      <c r="H3601">
        <v>15</v>
      </c>
      <c r="I3601" s="15">
        <v>45173</v>
      </c>
      <c r="J3601" s="11">
        <v>45173</v>
      </c>
      <c r="K3601">
        <v>7</v>
      </c>
      <c r="L3601" t="s">
        <v>234</v>
      </c>
      <c r="M3601" t="s">
        <v>39</v>
      </c>
      <c r="N3601" t="s">
        <v>16</v>
      </c>
      <c r="O3601">
        <v>6170.15</v>
      </c>
      <c r="P3601" t="s">
        <v>22</v>
      </c>
      <c r="Q3601">
        <v>-149.85</v>
      </c>
      <c r="R3601" s="16">
        <f>delivered_orders_table[[#This Row],[price]]*delivered_orders_table[[#This Row],[quantity]]</f>
        <v>7259</v>
      </c>
      <c r="V3601">
        <v>1949</v>
      </c>
    </row>
    <row r="3602" spans="1:22" hidden="1" x14ac:dyDescent="0.3">
      <c r="A3602">
        <v>77259613</v>
      </c>
      <c r="B3602">
        <v>719176</v>
      </c>
      <c r="C3602">
        <v>614337</v>
      </c>
      <c r="D3602">
        <v>2673</v>
      </c>
      <c r="E3602">
        <v>819</v>
      </c>
      <c r="F3602">
        <v>2</v>
      </c>
      <c r="G3602">
        <v>267.3</v>
      </c>
      <c r="H3602">
        <v>5</v>
      </c>
      <c r="I3602" s="15">
        <v>45183</v>
      </c>
      <c r="J3602" s="11">
        <v>45183</v>
      </c>
      <c r="K3602">
        <v>5</v>
      </c>
      <c r="L3602" t="s">
        <v>240</v>
      </c>
      <c r="M3602" t="s">
        <v>39</v>
      </c>
      <c r="N3602" t="s">
        <v>152</v>
      </c>
      <c r="O3602">
        <v>5078.7</v>
      </c>
      <c r="P3602" t="s">
        <v>23</v>
      </c>
      <c r="Q3602">
        <v>3440.7</v>
      </c>
      <c r="R3602" s="16">
        <f>delivered_orders_table[[#This Row],[price]]*delivered_orders_table[[#This Row],[quantity]]</f>
        <v>5346</v>
      </c>
      <c r="V3602">
        <v>1708</v>
      </c>
    </row>
    <row r="3603" spans="1:22" hidden="1" x14ac:dyDescent="0.3">
      <c r="A3603">
        <v>36364647</v>
      </c>
      <c r="B3603">
        <v>719176</v>
      </c>
      <c r="C3603">
        <v>735348</v>
      </c>
      <c r="D3603">
        <v>9071</v>
      </c>
      <c r="E3603">
        <v>819</v>
      </c>
      <c r="F3603">
        <v>1</v>
      </c>
      <c r="G3603">
        <v>453.55</v>
      </c>
      <c r="H3603">
        <v>5</v>
      </c>
      <c r="I3603" s="15">
        <v>45173</v>
      </c>
      <c r="J3603" s="11">
        <v>45173</v>
      </c>
      <c r="K3603">
        <v>1</v>
      </c>
      <c r="L3603" t="s">
        <v>124</v>
      </c>
      <c r="M3603" t="s">
        <v>39</v>
      </c>
      <c r="N3603" t="s">
        <v>15</v>
      </c>
      <c r="O3603">
        <v>8617.4500000000007</v>
      </c>
      <c r="P3603" t="s">
        <v>20</v>
      </c>
      <c r="Q3603">
        <v>7798.45</v>
      </c>
      <c r="R3603" s="16">
        <f>delivered_orders_table[[#This Row],[price]]*delivered_orders_table[[#This Row],[quantity]]</f>
        <v>9071</v>
      </c>
      <c r="V3603">
        <v>15074</v>
      </c>
    </row>
    <row r="3604" spans="1:22" hidden="1" x14ac:dyDescent="0.3">
      <c r="A3604">
        <v>87170132</v>
      </c>
      <c r="B3604">
        <v>719176</v>
      </c>
      <c r="C3604">
        <v>217367</v>
      </c>
      <c r="D3604">
        <v>5227</v>
      </c>
      <c r="E3604">
        <v>819</v>
      </c>
      <c r="F3604">
        <v>1</v>
      </c>
      <c r="G3604">
        <v>261.35000000000002</v>
      </c>
      <c r="H3604">
        <v>5</v>
      </c>
      <c r="I3604" s="15">
        <v>45175</v>
      </c>
      <c r="J3604" s="11">
        <v>45175</v>
      </c>
      <c r="K3604">
        <v>5</v>
      </c>
      <c r="L3604" t="s">
        <v>234</v>
      </c>
      <c r="M3604" t="s">
        <v>39</v>
      </c>
      <c r="N3604" t="s">
        <v>15</v>
      </c>
      <c r="O3604">
        <v>4965.6499999999996</v>
      </c>
      <c r="P3604" t="s">
        <v>23</v>
      </c>
      <c r="Q3604">
        <v>4146.6499999999996</v>
      </c>
      <c r="R3604" s="16">
        <f>delivered_orders_table[[#This Row],[price]]*delivered_orders_table[[#This Row],[quantity]]</f>
        <v>5227</v>
      </c>
      <c r="V3604">
        <v>8367</v>
      </c>
    </row>
    <row r="3605" spans="1:22" hidden="1" x14ac:dyDescent="0.3">
      <c r="A3605">
        <v>40272606</v>
      </c>
      <c r="B3605">
        <v>719176</v>
      </c>
      <c r="C3605">
        <v>837460</v>
      </c>
      <c r="D3605">
        <v>5810</v>
      </c>
      <c r="E3605">
        <v>819</v>
      </c>
      <c r="F3605">
        <v>1</v>
      </c>
      <c r="G3605">
        <v>0</v>
      </c>
      <c r="H3605">
        <v>0</v>
      </c>
      <c r="I3605" s="15">
        <v>45167</v>
      </c>
      <c r="J3605" s="11">
        <v>45167</v>
      </c>
      <c r="K3605">
        <v>6</v>
      </c>
      <c r="L3605" t="s">
        <v>530</v>
      </c>
      <c r="M3605" t="s">
        <v>39</v>
      </c>
      <c r="N3605" t="s">
        <v>15</v>
      </c>
      <c r="O3605">
        <v>5810</v>
      </c>
      <c r="P3605" t="s">
        <v>22</v>
      </c>
      <c r="Q3605">
        <v>4991</v>
      </c>
      <c r="R3605" s="16">
        <f>delivered_orders_table[[#This Row],[price]]*delivered_orders_table[[#This Row],[quantity]]</f>
        <v>5810</v>
      </c>
      <c r="V3605">
        <v>31644</v>
      </c>
    </row>
    <row r="3606" spans="1:22" hidden="1" x14ac:dyDescent="0.3">
      <c r="A3606">
        <v>23553285</v>
      </c>
      <c r="B3606">
        <v>719176</v>
      </c>
      <c r="C3606">
        <v>711174</v>
      </c>
      <c r="D3606">
        <v>17626</v>
      </c>
      <c r="E3606">
        <v>819</v>
      </c>
      <c r="F3606">
        <v>2</v>
      </c>
      <c r="G3606">
        <v>0</v>
      </c>
      <c r="H3606">
        <v>0</v>
      </c>
      <c r="I3606" s="15">
        <v>45194</v>
      </c>
      <c r="J3606" s="11">
        <v>45194</v>
      </c>
      <c r="K3606">
        <v>5</v>
      </c>
      <c r="L3606" t="s">
        <v>509</v>
      </c>
      <c r="M3606" t="s">
        <v>39</v>
      </c>
      <c r="N3606" t="s">
        <v>17</v>
      </c>
      <c r="O3606">
        <v>35252</v>
      </c>
      <c r="P3606" t="s">
        <v>23</v>
      </c>
      <c r="Q3606">
        <v>33614</v>
      </c>
      <c r="R3606" s="16">
        <f>delivered_orders_table[[#This Row],[price]]*delivered_orders_table[[#This Row],[quantity]]</f>
        <v>35252</v>
      </c>
      <c r="V3606">
        <v>36880</v>
      </c>
    </row>
    <row r="3607" spans="1:22" hidden="1" x14ac:dyDescent="0.3">
      <c r="A3607">
        <v>53639158</v>
      </c>
      <c r="B3607">
        <v>719176</v>
      </c>
      <c r="C3607">
        <v>470343</v>
      </c>
      <c r="D3607">
        <v>7934</v>
      </c>
      <c r="E3607">
        <v>819</v>
      </c>
      <c r="F3607">
        <v>1</v>
      </c>
      <c r="G3607">
        <v>396.7</v>
      </c>
      <c r="H3607">
        <v>5</v>
      </c>
      <c r="I3607" s="15">
        <v>45184</v>
      </c>
      <c r="J3607" s="11">
        <v>45184</v>
      </c>
      <c r="K3607">
        <v>1</v>
      </c>
      <c r="L3607" t="s">
        <v>239</v>
      </c>
      <c r="M3607" t="s">
        <v>39</v>
      </c>
      <c r="N3607" t="s">
        <v>15</v>
      </c>
      <c r="O3607">
        <v>7537.3</v>
      </c>
      <c r="P3607" t="s">
        <v>20</v>
      </c>
      <c r="Q3607">
        <v>6718.3</v>
      </c>
      <c r="R3607" s="16">
        <f>delivered_orders_table[[#This Row],[price]]*delivered_orders_table[[#This Row],[quantity]]</f>
        <v>7934</v>
      </c>
      <c r="V3607">
        <v>38076</v>
      </c>
    </row>
    <row r="3608" spans="1:22" hidden="1" x14ac:dyDescent="0.3">
      <c r="A3608">
        <v>85731895</v>
      </c>
      <c r="B3608">
        <v>719176</v>
      </c>
      <c r="C3608">
        <v>937920</v>
      </c>
      <c r="D3608">
        <v>1841</v>
      </c>
      <c r="E3608">
        <v>819</v>
      </c>
      <c r="F3608">
        <v>2</v>
      </c>
      <c r="G3608">
        <v>736.4</v>
      </c>
      <c r="H3608">
        <v>20</v>
      </c>
      <c r="I3608" s="15">
        <v>45185</v>
      </c>
      <c r="J3608" s="11">
        <v>45185</v>
      </c>
      <c r="K3608">
        <v>2</v>
      </c>
      <c r="L3608" t="s">
        <v>54</v>
      </c>
      <c r="M3608" t="s">
        <v>39</v>
      </c>
      <c r="N3608" t="s">
        <v>15</v>
      </c>
      <c r="O3608">
        <v>2945.6</v>
      </c>
      <c r="P3608" t="s">
        <v>20</v>
      </c>
      <c r="Q3608">
        <v>1307.5999999999999</v>
      </c>
      <c r="R3608" s="16">
        <f>delivered_orders_table[[#This Row],[price]]*delivered_orders_table[[#This Row],[quantity]]</f>
        <v>3682</v>
      </c>
      <c r="V3608">
        <v>18865</v>
      </c>
    </row>
    <row r="3609" spans="1:22" hidden="1" x14ac:dyDescent="0.3">
      <c r="A3609">
        <v>65784972</v>
      </c>
      <c r="B3609">
        <v>719176</v>
      </c>
      <c r="C3609">
        <v>437288</v>
      </c>
      <c r="D3609">
        <v>1156</v>
      </c>
      <c r="E3609">
        <v>819</v>
      </c>
      <c r="F3609">
        <v>1</v>
      </c>
      <c r="G3609">
        <v>231.2</v>
      </c>
      <c r="H3609">
        <v>20</v>
      </c>
      <c r="I3609" s="15">
        <v>45170</v>
      </c>
      <c r="J3609" s="11">
        <v>45170</v>
      </c>
      <c r="K3609">
        <v>3</v>
      </c>
      <c r="L3609" t="s">
        <v>530</v>
      </c>
      <c r="M3609" t="s">
        <v>39</v>
      </c>
      <c r="N3609" t="s">
        <v>15</v>
      </c>
      <c r="O3609">
        <v>924.8</v>
      </c>
      <c r="P3609" t="s">
        <v>21</v>
      </c>
      <c r="Q3609">
        <v>105.8</v>
      </c>
      <c r="R3609" s="16">
        <f>delivered_orders_table[[#This Row],[price]]*delivered_orders_table[[#This Row],[quantity]]</f>
        <v>1156</v>
      </c>
      <c r="V3609">
        <v>7448</v>
      </c>
    </row>
    <row r="3610" spans="1:22" hidden="1" x14ac:dyDescent="0.3">
      <c r="A3610">
        <v>43914361</v>
      </c>
      <c r="B3610">
        <v>719176</v>
      </c>
      <c r="C3610">
        <v>832789</v>
      </c>
      <c r="D3610">
        <v>15728</v>
      </c>
      <c r="E3610">
        <v>819</v>
      </c>
      <c r="F3610">
        <v>2</v>
      </c>
      <c r="G3610">
        <v>0</v>
      </c>
      <c r="H3610">
        <v>0</v>
      </c>
      <c r="I3610" s="15">
        <v>45182</v>
      </c>
      <c r="J3610" s="11">
        <v>45182</v>
      </c>
      <c r="K3610">
        <v>7</v>
      </c>
      <c r="L3610" t="s">
        <v>339</v>
      </c>
      <c r="M3610" t="s">
        <v>39</v>
      </c>
      <c r="N3610" t="s">
        <v>15</v>
      </c>
      <c r="O3610">
        <v>31456</v>
      </c>
      <c r="P3610" t="s">
        <v>21</v>
      </c>
      <c r="Q3610">
        <v>29818</v>
      </c>
      <c r="R3610" s="16">
        <f>delivered_orders_table[[#This Row],[price]]*delivered_orders_table[[#This Row],[quantity]]</f>
        <v>31456</v>
      </c>
      <c r="V3610">
        <v>36762</v>
      </c>
    </row>
    <row r="3611" spans="1:22" hidden="1" x14ac:dyDescent="0.3">
      <c r="A3611">
        <v>61447859</v>
      </c>
      <c r="B3611">
        <v>191161</v>
      </c>
      <c r="C3611">
        <v>532125</v>
      </c>
      <c r="D3611">
        <v>13532</v>
      </c>
      <c r="E3611">
        <v>2243</v>
      </c>
      <c r="F3611">
        <v>1</v>
      </c>
      <c r="G3611">
        <v>676.6</v>
      </c>
      <c r="H3611">
        <v>5</v>
      </c>
      <c r="I3611" s="15">
        <v>45179</v>
      </c>
      <c r="J3611" s="11">
        <v>45179</v>
      </c>
      <c r="K3611">
        <v>6</v>
      </c>
      <c r="L3611" t="s">
        <v>239</v>
      </c>
      <c r="M3611" t="s">
        <v>39</v>
      </c>
      <c r="N3611" t="s">
        <v>16</v>
      </c>
      <c r="O3611">
        <v>12855.4</v>
      </c>
      <c r="P3611" t="s">
        <v>21</v>
      </c>
      <c r="Q3611">
        <v>10612.4</v>
      </c>
      <c r="R3611" s="16">
        <f>delivered_orders_table[[#This Row],[price]]*delivered_orders_table[[#This Row],[quantity]]</f>
        <v>13532</v>
      </c>
      <c r="V3611">
        <v>14975</v>
      </c>
    </row>
    <row r="3612" spans="1:22" hidden="1" x14ac:dyDescent="0.3">
      <c r="A3612">
        <v>68718382</v>
      </c>
      <c r="B3612">
        <v>191161</v>
      </c>
      <c r="C3612">
        <v>646768</v>
      </c>
      <c r="D3612">
        <v>10333</v>
      </c>
      <c r="E3612">
        <v>2243</v>
      </c>
      <c r="F3612">
        <v>1</v>
      </c>
      <c r="G3612">
        <v>0</v>
      </c>
      <c r="H3612">
        <v>0</v>
      </c>
      <c r="I3612" s="15">
        <v>45182</v>
      </c>
      <c r="J3612" s="11">
        <v>45182</v>
      </c>
      <c r="K3612">
        <v>1</v>
      </c>
      <c r="L3612" t="s">
        <v>201</v>
      </c>
      <c r="M3612" t="s">
        <v>39</v>
      </c>
      <c r="N3612" t="s">
        <v>18</v>
      </c>
      <c r="O3612">
        <v>10333</v>
      </c>
      <c r="P3612" t="s">
        <v>23</v>
      </c>
      <c r="Q3612">
        <v>8090</v>
      </c>
      <c r="R3612" s="16">
        <f>delivered_orders_table[[#This Row],[price]]*delivered_orders_table[[#This Row],[quantity]]</f>
        <v>10333</v>
      </c>
      <c r="V3612">
        <v>17711</v>
      </c>
    </row>
    <row r="3613" spans="1:22" hidden="1" x14ac:dyDescent="0.3">
      <c r="A3613">
        <v>22283664</v>
      </c>
      <c r="B3613">
        <v>191161</v>
      </c>
      <c r="C3613">
        <v>553777</v>
      </c>
      <c r="D3613">
        <v>4472</v>
      </c>
      <c r="E3613">
        <v>2243</v>
      </c>
      <c r="F3613">
        <v>1</v>
      </c>
      <c r="G3613">
        <v>0</v>
      </c>
      <c r="H3613">
        <v>0</v>
      </c>
      <c r="I3613" s="15">
        <v>45171</v>
      </c>
      <c r="J3613" s="11">
        <v>45171</v>
      </c>
      <c r="K3613">
        <v>1</v>
      </c>
      <c r="L3613" t="s">
        <v>143</v>
      </c>
      <c r="M3613" t="s">
        <v>39</v>
      </c>
      <c r="N3613" t="s">
        <v>16</v>
      </c>
      <c r="O3613">
        <v>4472</v>
      </c>
      <c r="P3613" t="s">
        <v>23</v>
      </c>
      <c r="Q3613">
        <v>2229</v>
      </c>
      <c r="R3613" s="16">
        <f>delivered_orders_table[[#This Row],[price]]*delivered_orders_table[[#This Row],[quantity]]</f>
        <v>4472</v>
      </c>
      <c r="V3613">
        <v>9733</v>
      </c>
    </row>
    <row r="3614" spans="1:22" x14ac:dyDescent="0.3">
      <c r="A3614">
        <v>96779969</v>
      </c>
      <c r="B3614">
        <v>876646</v>
      </c>
      <c r="C3614">
        <v>694078</v>
      </c>
      <c r="D3614">
        <v>615</v>
      </c>
      <c r="E3614">
        <v>14603</v>
      </c>
      <c r="F3614">
        <v>2</v>
      </c>
      <c r="G3614">
        <v>184.5</v>
      </c>
      <c r="H3614">
        <v>15</v>
      </c>
      <c r="I3614" s="15">
        <v>45175</v>
      </c>
      <c r="J3614" s="11">
        <v>45175</v>
      </c>
      <c r="K3614">
        <v>7</v>
      </c>
      <c r="L3614" t="s">
        <v>53</v>
      </c>
      <c r="M3614" t="s">
        <v>39</v>
      </c>
      <c r="N3614" t="s">
        <v>15</v>
      </c>
      <c r="O3614">
        <v>1045.5</v>
      </c>
      <c r="P3614" t="s">
        <v>21</v>
      </c>
      <c r="Q3614">
        <v>-28160.5</v>
      </c>
      <c r="R3614" s="16">
        <f>delivered_orders_table[[#This Row],[price]]*delivered_orders_table[[#This Row],[quantity]]</f>
        <v>1230</v>
      </c>
      <c r="V3614">
        <v>14566</v>
      </c>
    </row>
    <row r="3615" spans="1:22" x14ac:dyDescent="0.3">
      <c r="A3615">
        <v>35171649</v>
      </c>
      <c r="B3615">
        <v>876646</v>
      </c>
      <c r="C3615">
        <v>262678</v>
      </c>
      <c r="D3615">
        <v>8685</v>
      </c>
      <c r="E3615">
        <v>14603</v>
      </c>
      <c r="F3615">
        <v>4</v>
      </c>
      <c r="G3615">
        <v>0</v>
      </c>
      <c r="H3615">
        <v>0</v>
      </c>
      <c r="I3615" s="15">
        <v>45178</v>
      </c>
      <c r="J3615" s="11">
        <v>45178</v>
      </c>
      <c r="K3615">
        <v>2</v>
      </c>
      <c r="L3615" t="s">
        <v>234</v>
      </c>
      <c r="M3615" t="s">
        <v>39</v>
      </c>
      <c r="N3615" t="s">
        <v>17</v>
      </c>
      <c r="O3615">
        <v>34740</v>
      </c>
      <c r="P3615" t="s">
        <v>23</v>
      </c>
      <c r="Q3615">
        <v>-23672</v>
      </c>
      <c r="R3615" s="16">
        <f>delivered_orders_table[[#This Row],[price]]*delivered_orders_table[[#This Row],[quantity]]</f>
        <v>34740</v>
      </c>
      <c r="V3615">
        <v>7635</v>
      </c>
    </row>
    <row r="3616" spans="1:22" x14ac:dyDescent="0.3">
      <c r="A3616">
        <v>84204255</v>
      </c>
      <c r="B3616">
        <v>876646</v>
      </c>
      <c r="C3616">
        <v>757487</v>
      </c>
      <c r="D3616">
        <v>13611</v>
      </c>
      <c r="E3616">
        <v>14603</v>
      </c>
      <c r="F3616">
        <v>2</v>
      </c>
      <c r="G3616">
        <v>2722.2</v>
      </c>
      <c r="H3616">
        <v>10</v>
      </c>
      <c r="I3616" s="15">
        <v>45169</v>
      </c>
      <c r="J3616" s="11">
        <v>45169</v>
      </c>
      <c r="K3616">
        <v>5</v>
      </c>
      <c r="L3616" t="s">
        <v>124</v>
      </c>
      <c r="M3616" t="s">
        <v>39</v>
      </c>
      <c r="N3616" t="s">
        <v>15</v>
      </c>
      <c r="O3616">
        <v>24499.8</v>
      </c>
      <c r="P3616" t="s">
        <v>22</v>
      </c>
      <c r="Q3616">
        <v>-4706.2</v>
      </c>
      <c r="R3616" s="16">
        <f>delivered_orders_table[[#This Row],[price]]*delivered_orders_table[[#This Row],[quantity]]</f>
        <v>27222</v>
      </c>
      <c r="V3616">
        <v>12371</v>
      </c>
    </row>
    <row r="3617" spans="1:22" x14ac:dyDescent="0.3">
      <c r="A3617">
        <v>49276764</v>
      </c>
      <c r="B3617">
        <v>876646</v>
      </c>
      <c r="C3617">
        <v>917552</v>
      </c>
      <c r="D3617">
        <v>2780</v>
      </c>
      <c r="E3617">
        <v>14603</v>
      </c>
      <c r="F3617">
        <v>2</v>
      </c>
      <c r="G3617">
        <v>278</v>
      </c>
      <c r="H3617">
        <v>5</v>
      </c>
      <c r="I3617" s="15">
        <v>45173</v>
      </c>
      <c r="J3617" s="11">
        <v>45173</v>
      </c>
      <c r="K3617">
        <v>3</v>
      </c>
      <c r="L3617" t="s">
        <v>182</v>
      </c>
      <c r="M3617" t="s">
        <v>39</v>
      </c>
      <c r="N3617" t="s">
        <v>16</v>
      </c>
      <c r="O3617">
        <v>5282</v>
      </c>
      <c r="P3617" t="s">
        <v>20</v>
      </c>
      <c r="Q3617">
        <v>-23924</v>
      </c>
      <c r="R3617" s="16">
        <f>delivered_orders_table[[#This Row],[price]]*delivered_orders_table[[#This Row],[quantity]]</f>
        <v>5560</v>
      </c>
      <c r="V3617">
        <v>7487</v>
      </c>
    </row>
    <row r="3618" spans="1:22" x14ac:dyDescent="0.3">
      <c r="A3618">
        <v>89701163</v>
      </c>
      <c r="B3618">
        <v>876646</v>
      </c>
      <c r="C3618">
        <v>453814</v>
      </c>
      <c r="D3618">
        <v>6120</v>
      </c>
      <c r="E3618">
        <v>14603</v>
      </c>
      <c r="F3618">
        <v>1</v>
      </c>
      <c r="G3618">
        <v>0</v>
      </c>
      <c r="H3618">
        <v>0</v>
      </c>
      <c r="I3618" s="15">
        <v>45165</v>
      </c>
      <c r="J3618" s="11">
        <v>45165</v>
      </c>
      <c r="K3618">
        <v>7</v>
      </c>
      <c r="L3618" t="s">
        <v>143</v>
      </c>
      <c r="M3618" t="s">
        <v>39</v>
      </c>
      <c r="N3618" t="s">
        <v>15</v>
      </c>
      <c r="O3618">
        <v>6120</v>
      </c>
      <c r="P3618" t="s">
        <v>20</v>
      </c>
      <c r="Q3618">
        <v>-8483</v>
      </c>
      <c r="R3618" s="16">
        <f>delivered_orders_table[[#This Row],[price]]*delivered_orders_table[[#This Row],[quantity]]</f>
        <v>6120</v>
      </c>
      <c r="V3618">
        <v>44340</v>
      </c>
    </row>
    <row r="3619" spans="1:22" x14ac:dyDescent="0.3">
      <c r="A3619">
        <v>25285764</v>
      </c>
      <c r="B3619">
        <v>876646</v>
      </c>
      <c r="C3619">
        <v>751752</v>
      </c>
      <c r="D3619">
        <v>2883</v>
      </c>
      <c r="E3619">
        <v>14603</v>
      </c>
      <c r="F3619">
        <v>1</v>
      </c>
      <c r="G3619">
        <v>144.15</v>
      </c>
      <c r="H3619">
        <v>5</v>
      </c>
      <c r="I3619" s="15">
        <v>45173</v>
      </c>
      <c r="J3619" s="11">
        <v>45173</v>
      </c>
      <c r="K3619">
        <v>1</v>
      </c>
      <c r="L3619" t="s">
        <v>124</v>
      </c>
      <c r="M3619" t="s">
        <v>39</v>
      </c>
      <c r="N3619" t="s">
        <v>18</v>
      </c>
      <c r="O3619">
        <v>2738.85</v>
      </c>
      <c r="P3619" t="s">
        <v>21</v>
      </c>
      <c r="Q3619">
        <v>-11864.15</v>
      </c>
      <c r="R3619" s="16">
        <f>delivered_orders_table[[#This Row],[price]]*delivered_orders_table[[#This Row],[quantity]]</f>
        <v>2883</v>
      </c>
      <c r="V3619">
        <v>15986</v>
      </c>
    </row>
    <row r="3620" spans="1:22" hidden="1" x14ac:dyDescent="0.3">
      <c r="A3620">
        <v>79509378</v>
      </c>
      <c r="B3620">
        <v>126225</v>
      </c>
      <c r="C3620">
        <v>389159</v>
      </c>
      <c r="D3620">
        <v>6852</v>
      </c>
      <c r="E3620">
        <v>4833</v>
      </c>
      <c r="F3620">
        <v>1</v>
      </c>
      <c r="G3620">
        <v>685.2</v>
      </c>
      <c r="H3620">
        <v>10</v>
      </c>
      <c r="I3620" s="15">
        <v>45181</v>
      </c>
      <c r="J3620" s="11">
        <v>45181</v>
      </c>
      <c r="K3620">
        <v>2</v>
      </c>
      <c r="L3620" t="s">
        <v>201</v>
      </c>
      <c r="M3620" t="s">
        <v>39</v>
      </c>
      <c r="N3620" t="s">
        <v>15</v>
      </c>
      <c r="O3620">
        <v>6166.8</v>
      </c>
      <c r="P3620" t="s">
        <v>20</v>
      </c>
      <c r="Q3620">
        <v>1333.8</v>
      </c>
      <c r="R3620" s="16">
        <f>delivered_orders_table[[#This Row],[price]]*delivered_orders_table[[#This Row],[quantity]]</f>
        <v>6852</v>
      </c>
      <c r="V3620">
        <v>11980</v>
      </c>
    </row>
    <row r="3621" spans="1:22" hidden="1" x14ac:dyDescent="0.3">
      <c r="A3621">
        <v>96695458</v>
      </c>
      <c r="B3621">
        <v>126225</v>
      </c>
      <c r="C3621">
        <v>362555</v>
      </c>
      <c r="D3621">
        <v>3118</v>
      </c>
      <c r="E3621">
        <v>4833</v>
      </c>
      <c r="F3621">
        <v>1</v>
      </c>
      <c r="G3621">
        <v>0</v>
      </c>
      <c r="H3621">
        <v>0</v>
      </c>
      <c r="I3621" s="15">
        <v>45173</v>
      </c>
      <c r="J3621" s="11">
        <v>45173</v>
      </c>
      <c r="K3621">
        <v>3</v>
      </c>
      <c r="L3621" t="s">
        <v>182</v>
      </c>
      <c r="M3621" t="s">
        <v>39</v>
      </c>
      <c r="N3621" t="s">
        <v>15</v>
      </c>
      <c r="O3621">
        <v>3118</v>
      </c>
      <c r="P3621" t="s">
        <v>21</v>
      </c>
      <c r="Q3621">
        <v>-1715</v>
      </c>
      <c r="R3621" s="16">
        <f>delivered_orders_table[[#This Row],[price]]*delivered_orders_table[[#This Row],[quantity]]</f>
        <v>3118</v>
      </c>
      <c r="V3621">
        <v>33597</v>
      </c>
    </row>
    <row r="3622" spans="1:22" hidden="1" x14ac:dyDescent="0.3">
      <c r="A3622">
        <v>69874989</v>
      </c>
      <c r="B3622">
        <v>126225</v>
      </c>
      <c r="C3622">
        <v>554877</v>
      </c>
      <c r="D3622">
        <v>17950</v>
      </c>
      <c r="E3622">
        <v>4833</v>
      </c>
      <c r="F3622">
        <v>4</v>
      </c>
      <c r="G3622">
        <v>0</v>
      </c>
      <c r="H3622">
        <v>0</v>
      </c>
      <c r="I3622" s="15">
        <v>45166</v>
      </c>
      <c r="J3622" s="11">
        <v>45166</v>
      </c>
      <c r="K3622">
        <v>4</v>
      </c>
      <c r="L3622" t="s">
        <v>299</v>
      </c>
      <c r="M3622" t="s">
        <v>39</v>
      </c>
      <c r="N3622" t="s">
        <v>15</v>
      </c>
      <c r="O3622">
        <v>71800</v>
      </c>
      <c r="P3622" t="s">
        <v>21</v>
      </c>
      <c r="Q3622">
        <v>52468</v>
      </c>
      <c r="R3622" s="16">
        <f>delivered_orders_table[[#This Row],[price]]*delivered_orders_table[[#This Row],[quantity]]</f>
        <v>71800</v>
      </c>
      <c r="V3622">
        <v>27712</v>
      </c>
    </row>
    <row r="3623" spans="1:22" hidden="1" x14ac:dyDescent="0.3">
      <c r="A3623">
        <v>41802361</v>
      </c>
      <c r="B3623">
        <v>126225</v>
      </c>
      <c r="C3623">
        <v>390719</v>
      </c>
      <c r="D3623">
        <v>16296</v>
      </c>
      <c r="E3623">
        <v>4833</v>
      </c>
      <c r="F3623">
        <v>2</v>
      </c>
      <c r="G3623">
        <v>0</v>
      </c>
      <c r="H3623">
        <v>0</v>
      </c>
      <c r="I3623" s="15">
        <v>45176</v>
      </c>
      <c r="J3623" s="11">
        <v>45176</v>
      </c>
      <c r="K3623">
        <v>6</v>
      </c>
      <c r="L3623" t="s">
        <v>53</v>
      </c>
      <c r="M3623" t="s">
        <v>39</v>
      </c>
      <c r="N3623" t="s">
        <v>15</v>
      </c>
      <c r="O3623">
        <v>32592</v>
      </c>
      <c r="P3623" t="s">
        <v>21</v>
      </c>
      <c r="Q3623">
        <v>22926</v>
      </c>
      <c r="R3623" s="16">
        <f>delivered_orders_table[[#This Row],[price]]*delivered_orders_table[[#This Row],[quantity]]</f>
        <v>32592</v>
      </c>
      <c r="V3623">
        <v>6084</v>
      </c>
    </row>
    <row r="3624" spans="1:22" hidden="1" x14ac:dyDescent="0.3">
      <c r="A3624">
        <v>64923338</v>
      </c>
      <c r="B3624">
        <v>246316</v>
      </c>
      <c r="C3624">
        <v>770143</v>
      </c>
      <c r="D3624">
        <v>3414</v>
      </c>
      <c r="E3624">
        <v>13689</v>
      </c>
      <c r="F3624">
        <v>3</v>
      </c>
      <c r="G3624">
        <v>0</v>
      </c>
      <c r="H3624">
        <v>0</v>
      </c>
      <c r="I3624" s="15">
        <v>45183</v>
      </c>
      <c r="J3624" s="11">
        <v>45183</v>
      </c>
      <c r="K3624">
        <v>1</v>
      </c>
      <c r="L3624" t="s">
        <v>250</v>
      </c>
      <c r="M3624" t="s">
        <v>39</v>
      </c>
      <c r="N3624" t="s">
        <v>15</v>
      </c>
      <c r="O3624">
        <v>10242</v>
      </c>
      <c r="P3624" t="s">
        <v>21</v>
      </c>
      <c r="Q3624">
        <v>-30825</v>
      </c>
      <c r="R3624" s="16">
        <f>delivered_orders_table[[#This Row],[price]]*delivered_orders_table[[#This Row],[quantity]]</f>
        <v>10242</v>
      </c>
      <c r="V3624">
        <v>31698</v>
      </c>
    </row>
    <row r="3625" spans="1:22" hidden="1" x14ac:dyDescent="0.3">
      <c r="A3625">
        <v>76901651</v>
      </c>
      <c r="B3625">
        <v>246316</v>
      </c>
      <c r="C3625">
        <v>589227</v>
      </c>
      <c r="D3625">
        <v>17406</v>
      </c>
      <c r="E3625">
        <v>13689</v>
      </c>
      <c r="F3625">
        <v>1</v>
      </c>
      <c r="G3625">
        <v>3481.2</v>
      </c>
      <c r="H3625">
        <v>20</v>
      </c>
      <c r="I3625" s="15">
        <v>45195</v>
      </c>
      <c r="J3625" s="11">
        <v>45195</v>
      </c>
      <c r="K3625">
        <v>3</v>
      </c>
      <c r="L3625" t="s">
        <v>171</v>
      </c>
      <c r="M3625" t="s">
        <v>39</v>
      </c>
      <c r="N3625" t="s">
        <v>15</v>
      </c>
      <c r="O3625">
        <v>13924.8</v>
      </c>
      <c r="P3625" t="s">
        <v>21</v>
      </c>
      <c r="Q3625">
        <v>235.8</v>
      </c>
      <c r="R3625" s="16">
        <f>delivered_orders_table[[#This Row],[price]]*delivered_orders_table[[#This Row],[quantity]]</f>
        <v>17406</v>
      </c>
      <c r="V3625">
        <v>12916</v>
      </c>
    </row>
    <row r="3626" spans="1:22" hidden="1" x14ac:dyDescent="0.3">
      <c r="A3626">
        <v>95979171</v>
      </c>
      <c r="B3626">
        <v>246316</v>
      </c>
      <c r="C3626">
        <v>408535</v>
      </c>
      <c r="D3626">
        <v>9351</v>
      </c>
      <c r="E3626">
        <v>13689</v>
      </c>
      <c r="F3626">
        <v>3</v>
      </c>
      <c r="G3626">
        <v>0</v>
      </c>
      <c r="H3626">
        <v>0</v>
      </c>
      <c r="I3626" s="15">
        <v>45170</v>
      </c>
      <c r="J3626" s="11">
        <v>45170</v>
      </c>
      <c r="K3626">
        <v>6</v>
      </c>
      <c r="L3626" t="s">
        <v>182</v>
      </c>
      <c r="M3626" t="s">
        <v>39</v>
      </c>
      <c r="N3626" t="s">
        <v>15</v>
      </c>
      <c r="O3626">
        <v>28053</v>
      </c>
      <c r="P3626" t="s">
        <v>22</v>
      </c>
      <c r="Q3626">
        <v>-13014</v>
      </c>
      <c r="R3626" s="16">
        <f>delivered_orders_table[[#This Row],[price]]*delivered_orders_table[[#This Row],[quantity]]</f>
        <v>28053</v>
      </c>
      <c r="V3626">
        <v>18556</v>
      </c>
    </row>
    <row r="3627" spans="1:22" hidden="1" x14ac:dyDescent="0.3">
      <c r="A3627">
        <v>62559853</v>
      </c>
      <c r="B3627">
        <v>246316</v>
      </c>
      <c r="C3627">
        <v>391755</v>
      </c>
      <c r="D3627">
        <v>16752</v>
      </c>
      <c r="E3627">
        <v>13689</v>
      </c>
      <c r="F3627">
        <v>1</v>
      </c>
      <c r="G3627">
        <v>0</v>
      </c>
      <c r="H3627">
        <v>0</v>
      </c>
      <c r="I3627" s="15">
        <v>45191</v>
      </c>
      <c r="J3627" s="11">
        <v>45191</v>
      </c>
      <c r="K3627">
        <v>1</v>
      </c>
      <c r="L3627" t="s">
        <v>220</v>
      </c>
      <c r="M3627" t="s">
        <v>39</v>
      </c>
      <c r="N3627" t="s">
        <v>15</v>
      </c>
      <c r="O3627">
        <v>16752</v>
      </c>
      <c r="P3627" t="s">
        <v>22</v>
      </c>
      <c r="Q3627">
        <v>3063</v>
      </c>
      <c r="R3627" s="16">
        <f>delivered_orders_table[[#This Row],[price]]*delivered_orders_table[[#This Row],[quantity]]</f>
        <v>16752</v>
      </c>
      <c r="V3627">
        <v>3830</v>
      </c>
    </row>
    <row r="3628" spans="1:22" hidden="1" x14ac:dyDescent="0.3">
      <c r="A3628">
        <v>60598851</v>
      </c>
      <c r="B3628">
        <v>246316</v>
      </c>
      <c r="C3628">
        <v>455090</v>
      </c>
      <c r="D3628">
        <v>16950</v>
      </c>
      <c r="E3628">
        <v>13689</v>
      </c>
      <c r="F3628">
        <v>2</v>
      </c>
      <c r="G3628">
        <v>5085</v>
      </c>
      <c r="H3628">
        <v>15</v>
      </c>
      <c r="I3628" s="15">
        <v>45169</v>
      </c>
      <c r="J3628" s="11">
        <v>45169</v>
      </c>
      <c r="K3628">
        <v>7</v>
      </c>
      <c r="L3628" t="s">
        <v>182</v>
      </c>
      <c r="M3628" t="s">
        <v>39</v>
      </c>
      <c r="N3628" t="s">
        <v>16</v>
      </c>
      <c r="O3628">
        <v>28815</v>
      </c>
      <c r="P3628" t="s">
        <v>20</v>
      </c>
      <c r="Q3628">
        <v>1437</v>
      </c>
      <c r="R3628" s="16">
        <f>delivered_orders_table[[#This Row],[price]]*delivered_orders_table[[#This Row],[quantity]]</f>
        <v>33900</v>
      </c>
      <c r="V3628">
        <v>19102</v>
      </c>
    </row>
    <row r="3629" spans="1:22" hidden="1" x14ac:dyDescent="0.3">
      <c r="A3629">
        <v>40657783</v>
      </c>
      <c r="B3629">
        <v>207473</v>
      </c>
      <c r="C3629">
        <v>281721</v>
      </c>
      <c r="D3629">
        <v>7823</v>
      </c>
      <c r="E3629">
        <v>7043</v>
      </c>
      <c r="F3629">
        <v>1</v>
      </c>
      <c r="G3629">
        <v>0</v>
      </c>
      <c r="H3629">
        <v>0</v>
      </c>
      <c r="I3629" s="15">
        <v>45184</v>
      </c>
      <c r="J3629" s="11">
        <v>45184</v>
      </c>
      <c r="K3629">
        <v>7</v>
      </c>
      <c r="L3629" t="s">
        <v>241</v>
      </c>
      <c r="M3629" t="s">
        <v>39</v>
      </c>
      <c r="N3629" t="s">
        <v>17</v>
      </c>
      <c r="O3629">
        <v>7823</v>
      </c>
      <c r="P3629" t="s">
        <v>21</v>
      </c>
      <c r="Q3629">
        <v>780</v>
      </c>
      <c r="R3629" s="16">
        <f>delivered_orders_table[[#This Row],[price]]*delivered_orders_table[[#This Row],[quantity]]</f>
        <v>7823</v>
      </c>
      <c r="V3629">
        <v>19264</v>
      </c>
    </row>
    <row r="3630" spans="1:22" hidden="1" x14ac:dyDescent="0.3">
      <c r="A3630">
        <v>31336920</v>
      </c>
      <c r="B3630">
        <v>207473</v>
      </c>
      <c r="C3630">
        <v>206945</v>
      </c>
      <c r="D3630">
        <v>9567</v>
      </c>
      <c r="E3630">
        <v>7043</v>
      </c>
      <c r="F3630">
        <v>2</v>
      </c>
      <c r="G3630">
        <v>1913.4</v>
      </c>
      <c r="H3630">
        <v>10</v>
      </c>
      <c r="I3630" s="15">
        <v>45193</v>
      </c>
      <c r="J3630" s="11">
        <v>45193</v>
      </c>
      <c r="K3630">
        <v>3</v>
      </c>
      <c r="L3630" t="s">
        <v>501</v>
      </c>
      <c r="M3630" t="s">
        <v>39</v>
      </c>
      <c r="N3630" t="s">
        <v>15</v>
      </c>
      <c r="O3630">
        <v>17220.599999999999</v>
      </c>
      <c r="P3630" t="s">
        <v>20</v>
      </c>
      <c r="Q3630">
        <v>3134.6</v>
      </c>
      <c r="R3630" s="16">
        <f>delivered_orders_table[[#This Row],[price]]*delivered_orders_table[[#This Row],[quantity]]</f>
        <v>19134</v>
      </c>
      <c r="V3630">
        <v>29355</v>
      </c>
    </row>
    <row r="3631" spans="1:22" hidden="1" x14ac:dyDescent="0.3">
      <c r="A3631">
        <v>38143348</v>
      </c>
      <c r="B3631">
        <v>207473</v>
      </c>
      <c r="C3631">
        <v>200301</v>
      </c>
      <c r="D3631">
        <v>6981</v>
      </c>
      <c r="E3631">
        <v>7043</v>
      </c>
      <c r="F3631">
        <v>1</v>
      </c>
      <c r="G3631">
        <v>698.1</v>
      </c>
      <c r="H3631">
        <v>10</v>
      </c>
      <c r="I3631" s="15">
        <v>45177</v>
      </c>
      <c r="J3631" s="11">
        <v>45177</v>
      </c>
      <c r="K3631">
        <v>6</v>
      </c>
      <c r="L3631" t="s">
        <v>201</v>
      </c>
      <c r="M3631" t="s">
        <v>39</v>
      </c>
      <c r="N3631" t="s">
        <v>16</v>
      </c>
      <c r="O3631">
        <v>6282.9</v>
      </c>
      <c r="P3631" t="s">
        <v>23</v>
      </c>
      <c r="Q3631">
        <v>-760.1</v>
      </c>
      <c r="R3631" s="16">
        <f>delivered_orders_table[[#This Row],[price]]*delivered_orders_table[[#This Row],[quantity]]</f>
        <v>6981</v>
      </c>
      <c r="V3631">
        <v>24286</v>
      </c>
    </row>
    <row r="3632" spans="1:22" hidden="1" x14ac:dyDescent="0.3">
      <c r="A3632">
        <v>54965270</v>
      </c>
      <c r="B3632">
        <v>207473</v>
      </c>
      <c r="C3632">
        <v>577934</v>
      </c>
      <c r="D3632">
        <v>7603</v>
      </c>
      <c r="E3632">
        <v>7043</v>
      </c>
      <c r="F3632">
        <v>1</v>
      </c>
      <c r="G3632">
        <v>380.15</v>
      </c>
      <c r="H3632">
        <v>5</v>
      </c>
      <c r="I3632" s="15">
        <v>45185</v>
      </c>
      <c r="J3632" s="11">
        <v>45185</v>
      </c>
      <c r="K3632">
        <v>2</v>
      </c>
      <c r="L3632" t="s">
        <v>54</v>
      </c>
      <c r="M3632" t="s">
        <v>39</v>
      </c>
      <c r="N3632" t="s">
        <v>15</v>
      </c>
      <c r="O3632">
        <v>7222.85</v>
      </c>
      <c r="P3632" t="s">
        <v>21</v>
      </c>
      <c r="Q3632">
        <v>179.85</v>
      </c>
      <c r="R3632" s="16">
        <f>delivered_orders_table[[#This Row],[price]]*delivered_orders_table[[#This Row],[quantity]]</f>
        <v>7603</v>
      </c>
      <c r="V3632">
        <v>23372</v>
      </c>
    </row>
    <row r="3633" spans="1:22" hidden="1" x14ac:dyDescent="0.3">
      <c r="A3633">
        <v>47241089</v>
      </c>
      <c r="B3633">
        <v>207473</v>
      </c>
      <c r="C3633">
        <v>466881</v>
      </c>
      <c r="D3633">
        <v>18141</v>
      </c>
      <c r="E3633">
        <v>7043</v>
      </c>
      <c r="F3633">
        <v>1</v>
      </c>
      <c r="G3633">
        <v>0</v>
      </c>
      <c r="H3633">
        <v>0</v>
      </c>
      <c r="I3633" s="15">
        <v>45176</v>
      </c>
      <c r="J3633" s="11">
        <v>45176</v>
      </c>
      <c r="K3633">
        <v>4</v>
      </c>
      <c r="L3633" t="s">
        <v>234</v>
      </c>
      <c r="M3633" t="s">
        <v>39</v>
      </c>
      <c r="N3633" t="s">
        <v>18</v>
      </c>
      <c r="O3633">
        <v>18141</v>
      </c>
      <c r="P3633" t="s">
        <v>22</v>
      </c>
      <c r="Q3633">
        <v>11098</v>
      </c>
      <c r="R3633" s="16">
        <f>delivered_orders_table[[#This Row],[price]]*delivered_orders_table[[#This Row],[quantity]]</f>
        <v>18141</v>
      </c>
      <c r="V3633">
        <v>8239</v>
      </c>
    </row>
    <row r="3634" spans="1:22" hidden="1" x14ac:dyDescent="0.3">
      <c r="A3634">
        <v>61543890</v>
      </c>
      <c r="B3634">
        <v>207473</v>
      </c>
      <c r="C3634">
        <v>994586</v>
      </c>
      <c r="D3634">
        <v>17152</v>
      </c>
      <c r="E3634">
        <v>7043</v>
      </c>
      <c r="F3634">
        <v>2</v>
      </c>
      <c r="G3634">
        <v>0</v>
      </c>
      <c r="H3634">
        <v>0</v>
      </c>
      <c r="I3634" s="15">
        <v>45173</v>
      </c>
      <c r="J3634" s="11">
        <v>45173</v>
      </c>
      <c r="K3634">
        <v>3</v>
      </c>
      <c r="L3634" t="s">
        <v>182</v>
      </c>
      <c r="M3634" t="s">
        <v>39</v>
      </c>
      <c r="N3634" t="s">
        <v>18</v>
      </c>
      <c r="O3634">
        <v>34304</v>
      </c>
      <c r="P3634" t="s">
        <v>20</v>
      </c>
      <c r="Q3634">
        <v>20218</v>
      </c>
      <c r="R3634" s="16">
        <f>delivered_orders_table[[#This Row],[price]]*delivered_orders_table[[#This Row],[quantity]]</f>
        <v>34304</v>
      </c>
      <c r="V3634">
        <v>1565</v>
      </c>
    </row>
    <row r="3635" spans="1:22" hidden="1" x14ac:dyDescent="0.3">
      <c r="A3635">
        <v>28634797</v>
      </c>
      <c r="B3635">
        <v>207473</v>
      </c>
      <c r="C3635">
        <v>746453</v>
      </c>
      <c r="D3635">
        <v>9987</v>
      </c>
      <c r="E3635">
        <v>7043</v>
      </c>
      <c r="F3635">
        <v>1</v>
      </c>
      <c r="G3635">
        <v>0</v>
      </c>
      <c r="H3635">
        <v>0</v>
      </c>
      <c r="I3635" s="15">
        <v>45182</v>
      </c>
      <c r="J3635" s="11">
        <v>45182</v>
      </c>
      <c r="K3635">
        <v>3</v>
      </c>
      <c r="L3635" t="s">
        <v>239</v>
      </c>
      <c r="M3635" t="s">
        <v>39</v>
      </c>
      <c r="N3635" t="s">
        <v>16</v>
      </c>
      <c r="O3635">
        <v>9987</v>
      </c>
      <c r="P3635" t="s">
        <v>22</v>
      </c>
      <c r="Q3635">
        <v>2944</v>
      </c>
      <c r="R3635" s="16">
        <f>delivered_orders_table[[#This Row],[price]]*delivered_orders_table[[#This Row],[quantity]]</f>
        <v>9987</v>
      </c>
      <c r="V3635">
        <v>18745</v>
      </c>
    </row>
    <row r="3636" spans="1:22" hidden="1" x14ac:dyDescent="0.3">
      <c r="A3636">
        <v>33246598</v>
      </c>
      <c r="B3636">
        <v>216739</v>
      </c>
      <c r="C3636">
        <v>568145</v>
      </c>
      <c r="D3636">
        <v>5737</v>
      </c>
      <c r="E3636">
        <v>3047</v>
      </c>
      <c r="F3636">
        <v>1</v>
      </c>
      <c r="G3636">
        <v>0</v>
      </c>
      <c r="H3636">
        <v>0</v>
      </c>
      <c r="I3636" s="15">
        <v>45169</v>
      </c>
      <c r="J3636" s="11">
        <v>45169</v>
      </c>
      <c r="K3636">
        <v>5</v>
      </c>
      <c r="L3636" t="s">
        <v>124</v>
      </c>
      <c r="M3636" t="s">
        <v>39</v>
      </c>
      <c r="N3636" t="s">
        <v>15</v>
      </c>
      <c r="O3636">
        <v>5737</v>
      </c>
      <c r="P3636" t="s">
        <v>23</v>
      </c>
      <c r="Q3636">
        <v>2690</v>
      </c>
      <c r="R3636" s="16">
        <f>delivered_orders_table[[#This Row],[price]]*delivered_orders_table[[#This Row],[quantity]]</f>
        <v>5737</v>
      </c>
      <c r="V3636">
        <v>25732</v>
      </c>
    </row>
    <row r="3637" spans="1:22" hidden="1" x14ac:dyDescent="0.3">
      <c r="A3637">
        <v>77390918</v>
      </c>
      <c r="B3637">
        <v>216739</v>
      </c>
      <c r="C3637">
        <v>727611</v>
      </c>
      <c r="D3637">
        <v>2477</v>
      </c>
      <c r="E3637">
        <v>3047</v>
      </c>
      <c r="F3637">
        <v>2</v>
      </c>
      <c r="G3637">
        <v>0</v>
      </c>
      <c r="H3637">
        <v>0</v>
      </c>
      <c r="I3637" s="15">
        <v>45191</v>
      </c>
      <c r="J3637" s="11">
        <v>45191</v>
      </c>
      <c r="K3637">
        <v>1</v>
      </c>
      <c r="L3637" t="s">
        <v>220</v>
      </c>
      <c r="M3637" t="s">
        <v>39</v>
      </c>
      <c r="N3637" t="s">
        <v>15</v>
      </c>
      <c r="O3637">
        <v>4954</v>
      </c>
      <c r="P3637" t="s">
        <v>20</v>
      </c>
      <c r="Q3637">
        <v>-1140</v>
      </c>
      <c r="R3637" s="16">
        <f>delivered_orders_table[[#This Row],[price]]*delivered_orders_table[[#This Row],[quantity]]</f>
        <v>4954</v>
      </c>
      <c r="V3637">
        <v>2619</v>
      </c>
    </row>
    <row r="3638" spans="1:22" hidden="1" x14ac:dyDescent="0.3">
      <c r="A3638">
        <v>21773787</v>
      </c>
      <c r="B3638">
        <v>216739</v>
      </c>
      <c r="C3638">
        <v>690795</v>
      </c>
      <c r="D3638">
        <v>13424</v>
      </c>
      <c r="E3638">
        <v>3047</v>
      </c>
      <c r="F3638">
        <v>2</v>
      </c>
      <c r="G3638">
        <v>0</v>
      </c>
      <c r="H3638">
        <v>0</v>
      </c>
      <c r="I3638" s="15">
        <v>45171</v>
      </c>
      <c r="J3638" s="11">
        <v>45171</v>
      </c>
      <c r="K3638">
        <v>6</v>
      </c>
      <c r="L3638" t="s">
        <v>331</v>
      </c>
      <c r="M3638" t="s">
        <v>39</v>
      </c>
      <c r="N3638" t="s">
        <v>15</v>
      </c>
      <c r="O3638">
        <v>26848</v>
      </c>
      <c r="P3638" t="s">
        <v>23</v>
      </c>
      <c r="Q3638">
        <v>20754</v>
      </c>
      <c r="R3638" s="16">
        <f>delivered_orders_table[[#This Row],[price]]*delivered_orders_table[[#This Row],[quantity]]</f>
        <v>26848</v>
      </c>
      <c r="V3638">
        <v>22094</v>
      </c>
    </row>
    <row r="3639" spans="1:22" hidden="1" x14ac:dyDescent="0.3">
      <c r="A3639">
        <v>67226329</v>
      </c>
      <c r="B3639">
        <v>216739</v>
      </c>
      <c r="C3639">
        <v>938315</v>
      </c>
      <c r="D3639">
        <v>13911</v>
      </c>
      <c r="E3639">
        <v>3047</v>
      </c>
      <c r="F3639">
        <v>3</v>
      </c>
      <c r="G3639">
        <v>6259.95</v>
      </c>
      <c r="H3639">
        <v>15</v>
      </c>
      <c r="I3639" s="15">
        <v>45172</v>
      </c>
      <c r="J3639" s="11">
        <v>45172</v>
      </c>
      <c r="K3639">
        <v>7</v>
      </c>
      <c r="L3639" t="s">
        <v>67</v>
      </c>
      <c r="M3639" t="s">
        <v>39</v>
      </c>
      <c r="N3639" t="s">
        <v>15</v>
      </c>
      <c r="O3639">
        <v>35473.050000000003</v>
      </c>
      <c r="P3639" t="s">
        <v>23</v>
      </c>
      <c r="Q3639">
        <v>26332.05</v>
      </c>
      <c r="R3639" s="16">
        <f>delivered_orders_table[[#This Row],[price]]*delivered_orders_table[[#This Row],[quantity]]</f>
        <v>41733</v>
      </c>
      <c r="V3639">
        <v>2830</v>
      </c>
    </row>
    <row r="3640" spans="1:22" hidden="1" x14ac:dyDescent="0.3">
      <c r="A3640">
        <v>18487605</v>
      </c>
      <c r="B3640">
        <v>671858</v>
      </c>
      <c r="C3640">
        <v>448658</v>
      </c>
      <c r="D3640">
        <v>7484</v>
      </c>
      <c r="E3640">
        <v>5308</v>
      </c>
      <c r="F3640">
        <v>1</v>
      </c>
      <c r="G3640">
        <v>1122.5999999999999</v>
      </c>
      <c r="H3640">
        <v>15</v>
      </c>
      <c r="I3640" s="15">
        <v>45191</v>
      </c>
      <c r="J3640" s="11">
        <v>45191</v>
      </c>
      <c r="K3640">
        <v>4</v>
      </c>
      <c r="L3640" t="s">
        <v>214</v>
      </c>
      <c r="M3640" t="s">
        <v>39</v>
      </c>
      <c r="N3640" t="s">
        <v>15</v>
      </c>
      <c r="O3640">
        <v>6361.4</v>
      </c>
      <c r="P3640" t="s">
        <v>21</v>
      </c>
      <c r="Q3640">
        <v>1053.4000000000001</v>
      </c>
      <c r="R3640" s="16">
        <f>delivered_orders_table[[#This Row],[price]]*delivered_orders_table[[#This Row],[quantity]]</f>
        <v>7484</v>
      </c>
      <c r="V3640">
        <v>22227</v>
      </c>
    </row>
    <row r="3641" spans="1:22" hidden="1" x14ac:dyDescent="0.3">
      <c r="A3641">
        <v>93366885</v>
      </c>
      <c r="B3641">
        <v>671858</v>
      </c>
      <c r="C3641">
        <v>794229</v>
      </c>
      <c r="D3641">
        <v>6224</v>
      </c>
      <c r="E3641">
        <v>5308</v>
      </c>
      <c r="F3641">
        <v>3</v>
      </c>
      <c r="G3641">
        <v>933.6</v>
      </c>
      <c r="H3641">
        <v>5</v>
      </c>
      <c r="I3641" s="15">
        <v>45192</v>
      </c>
      <c r="J3641" s="11">
        <v>45192</v>
      </c>
      <c r="K3641">
        <v>4</v>
      </c>
      <c r="L3641" t="s">
        <v>501</v>
      </c>
      <c r="M3641" t="s">
        <v>39</v>
      </c>
      <c r="N3641" t="s">
        <v>17</v>
      </c>
      <c r="O3641">
        <v>17738.400000000001</v>
      </c>
      <c r="P3641" t="s">
        <v>20</v>
      </c>
      <c r="Q3641">
        <v>1814.4</v>
      </c>
      <c r="R3641" s="16">
        <f>delivered_orders_table[[#This Row],[price]]*delivered_orders_table[[#This Row],[quantity]]</f>
        <v>18672</v>
      </c>
      <c r="V3641">
        <v>19185</v>
      </c>
    </row>
    <row r="3642" spans="1:22" hidden="1" x14ac:dyDescent="0.3">
      <c r="A3642">
        <v>15288944</v>
      </c>
      <c r="B3642">
        <v>671858</v>
      </c>
      <c r="C3642">
        <v>472427</v>
      </c>
      <c r="D3642">
        <v>11503</v>
      </c>
      <c r="E3642">
        <v>5308</v>
      </c>
      <c r="F3642">
        <v>2</v>
      </c>
      <c r="G3642">
        <v>0</v>
      </c>
      <c r="H3642">
        <v>0</v>
      </c>
      <c r="I3642" s="15">
        <v>45188</v>
      </c>
      <c r="J3642" s="11">
        <v>45188</v>
      </c>
      <c r="K3642">
        <v>2</v>
      </c>
      <c r="L3642" t="s">
        <v>219</v>
      </c>
      <c r="M3642" t="s">
        <v>39</v>
      </c>
      <c r="N3642" t="s">
        <v>16</v>
      </c>
      <c r="O3642">
        <v>23006</v>
      </c>
      <c r="P3642" t="s">
        <v>23</v>
      </c>
      <c r="Q3642">
        <v>12390</v>
      </c>
      <c r="R3642" s="16">
        <f>delivered_orders_table[[#This Row],[price]]*delivered_orders_table[[#This Row],[quantity]]</f>
        <v>23006</v>
      </c>
      <c r="V3642">
        <v>1365</v>
      </c>
    </row>
    <row r="3643" spans="1:22" hidden="1" x14ac:dyDescent="0.3">
      <c r="A3643">
        <v>33315234</v>
      </c>
      <c r="B3643">
        <v>671858</v>
      </c>
      <c r="C3643">
        <v>233362</v>
      </c>
      <c r="D3643">
        <v>1268</v>
      </c>
      <c r="E3643">
        <v>5308</v>
      </c>
      <c r="F3643">
        <v>1</v>
      </c>
      <c r="G3643">
        <v>0</v>
      </c>
      <c r="H3643">
        <v>0</v>
      </c>
      <c r="I3643" s="15">
        <v>45164</v>
      </c>
      <c r="J3643" s="11">
        <v>45164</v>
      </c>
      <c r="K3643">
        <v>7</v>
      </c>
      <c r="L3643" t="s">
        <v>341</v>
      </c>
      <c r="M3643" t="s">
        <v>39</v>
      </c>
      <c r="N3643" t="s">
        <v>17</v>
      </c>
      <c r="O3643">
        <v>1268</v>
      </c>
      <c r="P3643" t="s">
        <v>22</v>
      </c>
      <c r="Q3643">
        <v>-4040</v>
      </c>
      <c r="R3643" s="16">
        <f>delivered_orders_table[[#This Row],[price]]*delivered_orders_table[[#This Row],[quantity]]</f>
        <v>1268</v>
      </c>
      <c r="V3643">
        <v>77060</v>
      </c>
    </row>
    <row r="3644" spans="1:22" hidden="1" x14ac:dyDescent="0.3">
      <c r="A3644">
        <v>22490873</v>
      </c>
      <c r="B3644">
        <v>671858</v>
      </c>
      <c r="C3644">
        <v>803867</v>
      </c>
      <c r="D3644">
        <v>3754</v>
      </c>
      <c r="E3644">
        <v>5308</v>
      </c>
      <c r="F3644">
        <v>1</v>
      </c>
      <c r="G3644">
        <v>0</v>
      </c>
      <c r="H3644">
        <v>0</v>
      </c>
      <c r="I3644" s="15">
        <v>45182</v>
      </c>
      <c r="J3644" s="11">
        <v>45182</v>
      </c>
      <c r="K3644">
        <v>3</v>
      </c>
      <c r="L3644" t="s">
        <v>239</v>
      </c>
      <c r="M3644" t="s">
        <v>39</v>
      </c>
      <c r="N3644" t="s">
        <v>17</v>
      </c>
      <c r="O3644">
        <v>3754</v>
      </c>
      <c r="P3644" t="s">
        <v>23</v>
      </c>
      <c r="Q3644">
        <v>-1554</v>
      </c>
      <c r="R3644" s="16">
        <f>delivered_orders_table[[#This Row],[price]]*delivered_orders_table[[#This Row],[quantity]]</f>
        <v>3754</v>
      </c>
      <c r="V3644">
        <v>18313</v>
      </c>
    </row>
    <row r="3645" spans="1:22" hidden="1" x14ac:dyDescent="0.3">
      <c r="A3645">
        <v>68090825</v>
      </c>
      <c r="B3645">
        <v>770487</v>
      </c>
      <c r="C3645">
        <v>959364</v>
      </c>
      <c r="D3645">
        <v>17177</v>
      </c>
      <c r="E3645">
        <v>7859</v>
      </c>
      <c r="F3645">
        <v>1</v>
      </c>
      <c r="G3645">
        <v>0</v>
      </c>
      <c r="H3645">
        <v>0</v>
      </c>
      <c r="I3645" s="15">
        <v>45189</v>
      </c>
      <c r="J3645" s="11">
        <v>45189</v>
      </c>
      <c r="K3645">
        <v>4</v>
      </c>
      <c r="L3645" t="s">
        <v>500</v>
      </c>
      <c r="M3645" t="s">
        <v>39</v>
      </c>
      <c r="N3645" t="s">
        <v>15</v>
      </c>
      <c r="O3645">
        <v>17177</v>
      </c>
      <c r="P3645" t="s">
        <v>22</v>
      </c>
      <c r="Q3645">
        <v>9318</v>
      </c>
      <c r="R3645" s="16">
        <f>delivered_orders_table[[#This Row],[price]]*delivered_orders_table[[#This Row],[quantity]]</f>
        <v>17177</v>
      </c>
      <c r="V3645">
        <v>4723</v>
      </c>
    </row>
    <row r="3646" spans="1:22" hidden="1" x14ac:dyDescent="0.3">
      <c r="A3646">
        <v>10022778</v>
      </c>
      <c r="B3646">
        <v>770487</v>
      </c>
      <c r="C3646">
        <v>418877</v>
      </c>
      <c r="D3646">
        <v>6018</v>
      </c>
      <c r="E3646">
        <v>7859</v>
      </c>
      <c r="F3646">
        <v>1</v>
      </c>
      <c r="G3646">
        <v>0</v>
      </c>
      <c r="H3646">
        <v>0</v>
      </c>
      <c r="I3646" s="15">
        <v>45183</v>
      </c>
      <c r="J3646" s="11">
        <v>45183</v>
      </c>
      <c r="K3646">
        <v>5</v>
      </c>
      <c r="L3646" t="s">
        <v>240</v>
      </c>
      <c r="M3646" t="s">
        <v>39</v>
      </c>
      <c r="N3646" t="s">
        <v>17</v>
      </c>
      <c r="O3646">
        <v>6018</v>
      </c>
      <c r="P3646" t="s">
        <v>20</v>
      </c>
      <c r="Q3646">
        <v>-1841</v>
      </c>
      <c r="R3646" s="16">
        <f>delivered_orders_table[[#This Row],[price]]*delivered_orders_table[[#This Row],[quantity]]</f>
        <v>6018</v>
      </c>
      <c r="V3646">
        <v>31160</v>
      </c>
    </row>
    <row r="3647" spans="1:22" hidden="1" x14ac:dyDescent="0.3">
      <c r="A3647">
        <v>29223220</v>
      </c>
      <c r="B3647">
        <v>770487</v>
      </c>
      <c r="C3647">
        <v>262678</v>
      </c>
      <c r="D3647">
        <v>14476</v>
      </c>
      <c r="E3647">
        <v>7859</v>
      </c>
      <c r="F3647">
        <v>1</v>
      </c>
      <c r="G3647">
        <v>0</v>
      </c>
      <c r="H3647">
        <v>0</v>
      </c>
      <c r="I3647" s="15">
        <v>45190</v>
      </c>
      <c r="J3647" s="11">
        <v>45190</v>
      </c>
      <c r="K3647">
        <v>3</v>
      </c>
      <c r="L3647" t="s">
        <v>500</v>
      </c>
      <c r="M3647" t="s">
        <v>39</v>
      </c>
      <c r="N3647" t="s">
        <v>17</v>
      </c>
      <c r="O3647">
        <v>14476</v>
      </c>
      <c r="P3647" t="s">
        <v>21</v>
      </c>
      <c r="Q3647">
        <v>6617</v>
      </c>
      <c r="R3647" s="16">
        <f>delivered_orders_table[[#This Row],[price]]*delivered_orders_table[[#This Row],[quantity]]</f>
        <v>14476</v>
      </c>
      <c r="V3647">
        <v>6061</v>
      </c>
    </row>
    <row r="3648" spans="1:22" hidden="1" x14ac:dyDescent="0.3">
      <c r="A3648">
        <v>92979370</v>
      </c>
      <c r="B3648">
        <v>770487</v>
      </c>
      <c r="C3648">
        <v>918651</v>
      </c>
      <c r="D3648">
        <v>17086</v>
      </c>
      <c r="E3648">
        <v>7859</v>
      </c>
      <c r="F3648">
        <v>1</v>
      </c>
      <c r="G3648">
        <v>854.3</v>
      </c>
      <c r="H3648">
        <v>5</v>
      </c>
      <c r="I3648" s="15">
        <v>45183</v>
      </c>
      <c r="J3648" s="11">
        <v>45183</v>
      </c>
      <c r="K3648">
        <v>1</v>
      </c>
      <c r="L3648" t="s">
        <v>250</v>
      </c>
      <c r="M3648" t="s">
        <v>39</v>
      </c>
      <c r="N3648" t="s">
        <v>16</v>
      </c>
      <c r="O3648">
        <v>16231.7</v>
      </c>
      <c r="P3648" t="s">
        <v>21</v>
      </c>
      <c r="Q3648">
        <v>8372.7000000000007</v>
      </c>
      <c r="R3648" s="16">
        <f>delivered_orders_table[[#This Row],[price]]*delivered_orders_table[[#This Row],[quantity]]</f>
        <v>17086</v>
      </c>
      <c r="V3648">
        <v>38712</v>
      </c>
    </row>
    <row r="3649" spans="1:22" hidden="1" x14ac:dyDescent="0.3">
      <c r="A3649">
        <v>13785821</v>
      </c>
      <c r="B3649">
        <v>770487</v>
      </c>
      <c r="C3649">
        <v>850324</v>
      </c>
      <c r="D3649">
        <v>15298</v>
      </c>
      <c r="E3649">
        <v>7859</v>
      </c>
      <c r="F3649">
        <v>2</v>
      </c>
      <c r="G3649">
        <v>4589.3999999999996</v>
      </c>
      <c r="H3649">
        <v>15</v>
      </c>
      <c r="I3649" s="15">
        <v>45174</v>
      </c>
      <c r="J3649" s="11">
        <v>45174</v>
      </c>
      <c r="K3649">
        <v>2</v>
      </c>
      <c r="L3649" t="s">
        <v>182</v>
      </c>
      <c r="M3649" t="s">
        <v>39</v>
      </c>
      <c r="N3649" t="s">
        <v>16</v>
      </c>
      <c r="O3649">
        <v>26006.6</v>
      </c>
      <c r="P3649" t="s">
        <v>20</v>
      </c>
      <c r="Q3649">
        <v>10288.6</v>
      </c>
      <c r="R3649" s="16">
        <f>delivered_orders_table[[#This Row],[price]]*delivered_orders_table[[#This Row],[quantity]]</f>
        <v>30596</v>
      </c>
      <c r="V3649">
        <v>50022</v>
      </c>
    </row>
    <row r="3650" spans="1:22" hidden="1" x14ac:dyDescent="0.3">
      <c r="A3650">
        <v>45772648</v>
      </c>
      <c r="B3650">
        <v>770487</v>
      </c>
      <c r="C3650">
        <v>922730</v>
      </c>
      <c r="D3650">
        <v>2080</v>
      </c>
      <c r="E3650">
        <v>7859</v>
      </c>
      <c r="F3650">
        <v>1</v>
      </c>
      <c r="G3650">
        <v>104</v>
      </c>
      <c r="H3650">
        <v>5</v>
      </c>
      <c r="I3650" s="15">
        <v>45169</v>
      </c>
      <c r="J3650" s="11">
        <v>45169</v>
      </c>
      <c r="K3650">
        <v>1</v>
      </c>
      <c r="L3650" t="s">
        <v>299</v>
      </c>
      <c r="M3650" t="s">
        <v>39</v>
      </c>
      <c r="N3650" t="s">
        <v>16</v>
      </c>
      <c r="O3650">
        <v>1976</v>
      </c>
      <c r="P3650" t="s">
        <v>20</v>
      </c>
      <c r="Q3650">
        <v>-5883</v>
      </c>
      <c r="R3650" s="16">
        <f>delivered_orders_table[[#This Row],[price]]*delivered_orders_table[[#This Row],[quantity]]</f>
        <v>2080</v>
      </c>
      <c r="V3650">
        <v>38166</v>
      </c>
    </row>
    <row r="3651" spans="1:22" hidden="1" x14ac:dyDescent="0.3">
      <c r="A3651">
        <v>18038980</v>
      </c>
      <c r="B3651">
        <v>770487</v>
      </c>
      <c r="C3651">
        <v>325461</v>
      </c>
      <c r="D3651">
        <v>9619</v>
      </c>
      <c r="E3651">
        <v>7859</v>
      </c>
      <c r="F3651">
        <v>3</v>
      </c>
      <c r="G3651">
        <v>0</v>
      </c>
      <c r="H3651">
        <v>0</v>
      </c>
      <c r="I3651" s="15">
        <v>45165</v>
      </c>
      <c r="J3651" s="11">
        <v>45165</v>
      </c>
      <c r="K3651">
        <v>6</v>
      </c>
      <c r="L3651" t="s">
        <v>341</v>
      </c>
      <c r="M3651" t="s">
        <v>39</v>
      </c>
      <c r="N3651" t="s">
        <v>15</v>
      </c>
      <c r="O3651">
        <v>28857</v>
      </c>
      <c r="P3651" t="s">
        <v>23</v>
      </c>
      <c r="Q3651">
        <v>5280</v>
      </c>
      <c r="R3651" s="16">
        <f>delivered_orders_table[[#This Row],[price]]*delivered_orders_table[[#This Row],[quantity]]</f>
        <v>28857</v>
      </c>
      <c r="V3651">
        <v>11737</v>
      </c>
    </row>
    <row r="3652" spans="1:22" hidden="1" x14ac:dyDescent="0.3">
      <c r="A3652">
        <v>10856024</v>
      </c>
      <c r="B3652">
        <v>770487</v>
      </c>
      <c r="C3652">
        <v>422167</v>
      </c>
      <c r="D3652">
        <v>5477</v>
      </c>
      <c r="E3652">
        <v>7859</v>
      </c>
      <c r="F3652">
        <v>2</v>
      </c>
      <c r="G3652">
        <v>1643.1</v>
      </c>
      <c r="H3652">
        <v>15</v>
      </c>
      <c r="I3652" s="15">
        <v>45193</v>
      </c>
      <c r="J3652" s="11">
        <v>45193</v>
      </c>
      <c r="K3652">
        <v>3</v>
      </c>
      <c r="L3652" t="s">
        <v>501</v>
      </c>
      <c r="M3652" t="s">
        <v>39</v>
      </c>
      <c r="N3652" t="s">
        <v>17</v>
      </c>
      <c r="O3652">
        <v>9310.9</v>
      </c>
      <c r="P3652" t="s">
        <v>21</v>
      </c>
      <c r="Q3652">
        <v>-6407.1</v>
      </c>
      <c r="R3652" s="16">
        <f>delivered_orders_table[[#This Row],[price]]*delivered_orders_table[[#This Row],[quantity]]</f>
        <v>10954</v>
      </c>
      <c r="V3652">
        <v>11702</v>
      </c>
    </row>
    <row r="3653" spans="1:22" hidden="1" x14ac:dyDescent="0.3">
      <c r="A3653">
        <v>96969050</v>
      </c>
      <c r="B3653">
        <v>770487</v>
      </c>
      <c r="C3653">
        <v>714646</v>
      </c>
      <c r="D3653">
        <v>16373</v>
      </c>
      <c r="E3653">
        <v>7859</v>
      </c>
      <c r="F3653">
        <v>2</v>
      </c>
      <c r="G3653">
        <v>0</v>
      </c>
      <c r="H3653">
        <v>0</v>
      </c>
      <c r="I3653" s="15">
        <v>45184</v>
      </c>
      <c r="J3653" s="11">
        <v>45184</v>
      </c>
      <c r="K3653">
        <v>7</v>
      </c>
      <c r="L3653" t="s">
        <v>241</v>
      </c>
      <c r="M3653" t="s">
        <v>39</v>
      </c>
      <c r="N3653" t="s">
        <v>15</v>
      </c>
      <c r="O3653">
        <v>32746</v>
      </c>
      <c r="P3653" t="s">
        <v>23</v>
      </c>
      <c r="Q3653">
        <v>17028</v>
      </c>
      <c r="R3653" s="16">
        <f>delivered_orders_table[[#This Row],[price]]*delivered_orders_table[[#This Row],[quantity]]</f>
        <v>32746</v>
      </c>
      <c r="V3653">
        <v>32570</v>
      </c>
    </row>
    <row r="3654" spans="1:22" hidden="1" x14ac:dyDescent="0.3">
      <c r="A3654">
        <v>25578562</v>
      </c>
      <c r="B3654">
        <v>770487</v>
      </c>
      <c r="C3654">
        <v>297716</v>
      </c>
      <c r="D3654">
        <v>8877</v>
      </c>
      <c r="E3654">
        <v>7859</v>
      </c>
      <c r="F3654">
        <v>1</v>
      </c>
      <c r="G3654">
        <v>0</v>
      </c>
      <c r="H3654">
        <v>0</v>
      </c>
      <c r="I3654" s="15">
        <v>45180</v>
      </c>
      <c r="J3654" s="11">
        <v>45180</v>
      </c>
      <c r="K3654">
        <v>5</v>
      </c>
      <c r="L3654" t="s">
        <v>239</v>
      </c>
      <c r="M3654" t="s">
        <v>39</v>
      </c>
      <c r="N3654" t="s">
        <v>16</v>
      </c>
      <c r="O3654">
        <v>8877</v>
      </c>
      <c r="P3654" t="s">
        <v>23</v>
      </c>
      <c r="Q3654">
        <v>1018</v>
      </c>
      <c r="R3654" s="16">
        <f>delivered_orders_table[[#This Row],[price]]*delivered_orders_table[[#This Row],[quantity]]</f>
        <v>8877</v>
      </c>
      <c r="V3654">
        <v>19053</v>
      </c>
    </row>
    <row r="3655" spans="1:22" hidden="1" x14ac:dyDescent="0.3">
      <c r="I3655" s="15"/>
      <c r="Q3655">
        <v>0</v>
      </c>
      <c r="R3655" s="16">
        <f>delivered_orders_table[[#This Row],[price]]*delivered_orders_table[[#This Row],[quantity]]</f>
        <v>0</v>
      </c>
      <c r="V3655">
        <v>42105</v>
      </c>
    </row>
    <row r="3656" spans="1:22" hidden="1" x14ac:dyDescent="0.3">
      <c r="I3656" s="15"/>
      <c r="Q3656">
        <v>0</v>
      </c>
      <c r="R3656" s="16">
        <f>delivered_orders_table[[#This Row],[price]]*delivered_orders_table[[#This Row],[quantity]]</f>
        <v>0</v>
      </c>
      <c r="V3656">
        <v>23946</v>
      </c>
    </row>
    <row r="3657" spans="1:22" hidden="1" x14ac:dyDescent="0.3">
      <c r="I3657" s="15"/>
      <c r="Q3657">
        <v>0</v>
      </c>
      <c r="R3657" s="16">
        <f>delivered_orders_table[[#This Row],[price]]*delivered_orders_table[[#This Row],[quantity]]</f>
        <v>0</v>
      </c>
      <c r="V3657">
        <v>13242</v>
      </c>
    </row>
    <row r="3658" spans="1:22" hidden="1" x14ac:dyDescent="0.3">
      <c r="I3658" s="15"/>
      <c r="Q3658">
        <v>0</v>
      </c>
      <c r="R3658" s="16">
        <f>delivered_orders_table[[#This Row],[price]]*delivered_orders_table[[#This Row],[quantity]]</f>
        <v>0</v>
      </c>
      <c r="V3658">
        <v>1108</v>
      </c>
    </row>
    <row r="3659" spans="1:22" hidden="1" x14ac:dyDescent="0.3">
      <c r="I3659" s="15"/>
      <c r="Q3659">
        <v>0</v>
      </c>
      <c r="R3659" s="16">
        <f>delivered_orders_table[[#This Row],[price]]*delivered_orders_table[[#This Row],[quantity]]</f>
        <v>0</v>
      </c>
      <c r="V3659">
        <v>26028</v>
      </c>
    </row>
    <row r="3660" spans="1:22" x14ac:dyDescent="0.3">
      <c r="V3660">
        <v>13749</v>
      </c>
    </row>
    <row r="3661" spans="1:22" x14ac:dyDescent="0.3">
      <c r="V3661">
        <v>19206</v>
      </c>
    </row>
    <row r="3662" spans="1:22" x14ac:dyDescent="0.3">
      <c r="V3662">
        <v>3881</v>
      </c>
    </row>
    <row r="3663" spans="1:22" x14ac:dyDescent="0.3">
      <c r="V3663">
        <v>8670</v>
      </c>
    </row>
    <row r="3664" spans="1:22" x14ac:dyDescent="0.3">
      <c r="V3664">
        <v>17686</v>
      </c>
    </row>
    <row r="3665" spans="22:22" x14ac:dyDescent="0.3">
      <c r="V3665">
        <v>47544</v>
      </c>
    </row>
    <row r="3666" spans="22:22" x14ac:dyDescent="0.3">
      <c r="V3666">
        <v>7824</v>
      </c>
    </row>
    <row r="3667" spans="22:22" x14ac:dyDescent="0.3">
      <c r="V3667">
        <v>14094</v>
      </c>
    </row>
    <row r="3668" spans="22:22" x14ac:dyDescent="0.3">
      <c r="V3668">
        <v>11261</v>
      </c>
    </row>
    <row r="3669" spans="22:22" x14ac:dyDescent="0.3">
      <c r="V3669">
        <v>3684</v>
      </c>
    </row>
    <row r="3670" spans="22:22" x14ac:dyDescent="0.3">
      <c r="V3670">
        <v>29190</v>
      </c>
    </row>
    <row r="3671" spans="22:22" x14ac:dyDescent="0.3">
      <c r="V3671">
        <v>6821</v>
      </c>
    </row>
    <row r="3672" spans="22:22" x14ac:dyDescent="0.3">
      <c r="V3672">
        <v>18617</v>
      </c>
    </row>
    <row r="3673" spans="22:22" x14ac:dyDescent="0.3">
      <c r="V3673">
        <v>17128</v>
      </c>
    </row>
    <row r="3674" spans="22:22" x14ac:dyDescent="0.3">
      <c r="V3674">
        <v>5745</v>
      </c>
    </row>
    <row r="3675" spans="22:22" x14ac:dyDescent="0.3">
      <c r="V3675">
        <v>22005</v>
      </c>
    </row>
    <row r="3676" spans="22:22" x14ac:dyDescent="0.3">
      <c r="V3676">
        <v>19075</v>
      </c>
    </row>
    <row r="3677" spans="22:22" x14ac:dyDescent="0.3">
      <c r="V3677">
        <v>19668</v>
      </c>
    </row>
    <row r="3678" spans="22:22" x14ac:dyDescent="0.3">
      <c r="V3678">
        <v>15846</v>
      </c>
    </row>
    <row r="3679" spans="22:22" x14ac:dyDescent="0.3">
      <c r="V3679">
        <v>17024</v>
      </c>
    </row>
    <row r="3680" spans="22:22" x14ac:dyDescent="0.3">
      <c r="V3680">
        <v>17284</v>
      </c>
    </row>
    <row r="3681" spans="22:22" x14ac:dyDescent="0.3">
      <c r="V3681">
        <v>15320</v>
      </c>
    </row>
    <row r="3682" spans="22:22" x14ac:dyDescent="0.3">
      <c r="V3682">
        <v>6633</v>
      </c>
    </row>
    <row r="3683" spans="22:22" x14ac:dyDescent="0.3">
      <c r="V3683">
        <v>15256</v>
      </c>
    </row>
    <row r="3684" spans="22:22" x14ac:dyDescent="0.3">
      <c r="V3684">
        <v>3563</v>
      </c>
    </row>
    <row r="3685" spans="22:22" x14ac:dyDescent="0.3">
      <c r="V3685">
        <v>10996</v>
      </c>
    </row>
    <row r="3686" spans="22:22" x14ac:dyDescent="0.3">
      <c r="V3686">
        <v>11202</v>
      </c>
    </row>
    <row r="3687" spans="22:22" x14ac:dyDescent="0.3">
      <c r="V3687">
        <v>23324</v>
      </c>
    </row>
    <row r="3688" spans="22:22" x14ac:dyDescent="0.3">
      <c r="V3688">
        <v>5320</v>
      </c>
    </row>
    <row r="3689" spans="22:22" x14ac:dyDescent="0.3">
      <c r="V3689">
        <v>14074</v>
      </c>
    </row>
    <row r="3690" spans="22:22" x14ac:dyDescent="0.3">
      <c r="V3690">
        <v>10160</v>
      </c>
    </row>
    <row r="3691" spans="22:22" x14ac:dyDescent="0.3">
      <c r="V3691">
        <v>7188</v>
      </c>
    </row>
    <row r="3692" spans="22:22" x14ac:dyDescent="0.3">
      <c r="V3692">
        <v>4756</v>
      </c>
    </row>
    <row r="3693" spans="22:22" x14ac:dyDescent="0.3">
      <c r="V3693">
        <v>63344</v>
      </c>
    </row>
    <row r="3694" spans="22:22" x14ac:dyDescent="0.3">
      <c r="V3694">
        <v>21360</v>
      </c>
    </row>
    <row r="3695" spans="22:22" x14ac:dyDescent="0.3">
      <c r="V3695">
        <v>14839</v>
      </c>
    </row>
    <row r="3696" spans="22:22" x14ac:dyDescent="0.3">
      <c r="V3696">
        <v>5637</v>
      </c>
    </row>
    <row r="3697" spans="22:22" x14ac:dyDescent="0.3">
      <c r="V3697">
        <v>1870</v>
      </c>
    </row>
    <row r="3698" spans="22:22" x14ac:dyDescent="0.3">
      <c r="V3698">
        <v>18738</v>
      </c>
    </row>
    <row r="3699" spans="22:22" x14ac:dyDescent="0.3">
      <c r="V3699">
        <v>16970</v>
      </c>
    </row>
    <row r="3700" spans="22:22" x14ac:dyDescent="0.3">
      <c r="V3700">
        <v>6635</v>
      </c>
    </row>
    <row r="3701" spans="22:22" x14ac:dyDescent="0.3">
      <c r="V3701">
        <v>8115</v>
      </c>
    </row>
    <row r="3702" spans="22:22" x14ac:dyDescent="0.3">
      <c r="V3702">
        <v>9218</v>
      </c>
    </row>
    <row r="3703" spans="22:22" x14ac:dyDescent="0.3">
      <c r="V3703">
        <v>12726</v>
      </c>
    </row>
    <row r="3704" spans="22:22" x14ac:dyDescent="0.3">
      <c r="V3704">
        <v>4830</v>
      </c>
    </row>
    <row r="3705" spans="22:22" x14ac:dyDescent="0.3">
      <c r="V3705">
        <v>34764</v>
      </c>
    </row>
    <row r="3706" spans="22:22" x14ac:dyDescent="0.3">
      <c r="V3706">
        <v>5625</v>
      </c>
    </row>
    <row r="3707" spans="22:22" x14ac:dyDescent="0.3">
      <c r="V3707">
        <v>37570</v>
      </c>
    </row>
    <row r="3708" spans="22:22" x14ac:dyDescent="0.3">
      <c r="V3708">
        <v>14502</v>
      </c>
    </row>
    <row r="3709" spans="22:22" x14ac:dyDescent="0.3">
      <c r="V3709">
        <v>13496</v>
      </c>
    </row>
    <row r="3710" spans="22:22" x14ac:dyDescent="0.3">
      <c r="V3710">
        <v>4878</v>
      </c>
    </row>
    <row r="3711" spans="22:22" x14ac:dyDescent="0.3">
      <c r="V3711">
        <v>13176</v>
      </c>
    </row>
    <row r="3712" spans="22:22" x14ac:dyDescent="0.3">
      <c r="V3712">
        <v>3659</v>
      </c>
    </row>
    <row r="3713" spans="22:22" x14ac:dyDescent="0.3">
      <c r="V3713">
        <v>9008</v>
      </c>
    </row>
    <row r="3714" spans="22:22" x14ac:dyDescent="0.3">
      <c r="V3714">
        <v>17209</v>
      </c>
    </row>
    <row r="3715" spans="22:22" x14ac:dyDescent="0.3">
      <c r="V3715">
        <v>8935</v>
      </c>
    </row>
    <row r="3716" spans="22:22" x14ac:dyDescent="0.3">
      <c r="V3716">
        <v>6253</v>
      </c>
    </row>
    <row r="3717" spans="22:22" x14ac:dyDescent="0.3">
      <c r="V3717">
        <v>1486</v>
      </c>
    </row>
    <row r="3718" spans="22:22" x14ac:dyDescent="0.3">
      <c r="V3718">
        <v>3349</v>
      </c>
    </row>
    <row r="3719" spans="22:22" x14ac:dyDescent="0.3">
      <c r="V3719">
        <v>4699</v>
      </c>
    </row>
    <row r="3720" spans="22:22" x14ac:dyDescent="0.3">
      <c r="V3720">
        <v>14277</v>
      </c>
    </row>
    <row r="3721" spans="22:22" x14ac:dyDescent="0.3">
      <c r="V3721">
        <v>11295</v>
      </c>
    </row>
    <row r="3722" spans="22:22" x14ac:dyDescent="0.3">
      <c r="V3722">
        <v>8174</v>
      </c>
    </row>
    <row r="3723" spans="22:22" x14ac:dyDescent="0.3">
      <c r="V3723">
        <v>39398</v>
      </c>
    </row>
    <row r="3724" spans="22:22" x14ac:dyDescent="0.3">
      <c r="V3724">
        <v>8398</v>
      </c>
    </row>
    <row r="3725" spans="22:22" x14ac:dyDescent="0.3">
      <c r="V3725">
        <v>19302</v>
      </c>
    </row>
    <row r="3726" spans="22:22" x14ac:dyDescent="0.3">
      <c r="V3726">
        <v>11937</v>
      </c>
    </row>
    <row r="3727" spans="22:22" x14ac:dyDescent="0.3">
      <c r="V3727">
        <v>36380</v>
      </c>
    </row>
    <row r="3728" spans="22:22" x14ac:dyDescent="0.3">
      <c r="V3728">
        <v>9300</v>
      </c>
    </row>
    <row r="3729" spans="22:22" x14ac:dyDescent="0.3">
      <c r="V3729">
        <v>15577</v>
      </c>
    </row>
    <row r="3730" spans="22:22" x14ac:dyDescent="0.3">
      <c r="V3730">
        <v>1546</v>
      </c>
    </row>
    <row r="3731" spans="22:22" x14ac:dyDescent="0.3">
      <c r="V3731">
        <v>19334</v>
      </c>
    </row>
    <row r="3732" spans="22:22" x14ac:dyDescent="0.3">
      <c r="V3732">
        <v>6870</v>
      </c>
    </row>
    <row r="3733" spans="22:22" x14ac:dyDescent="0.3">
      <c r="V3733">
        <v>19425</v>
      </c>
    </row>
    <row r="3734" spans="22:22" x14ac:dyDescent="0.3">
      <c r="V3734">
        <v>73300</v>
      </c>
    </row>
    <row r="3735" spans="22:22" x14ac:dyDescent="0.3">
      <c r="V3735">
        <v>9582</v>
      </c>
    </row>
    <row r="3736" spans="22:22" x14ac:dyDescent="0.3">
      <c r="V3736">
        <v>18572</v>
      </c>
    </row>
    <row r="3737" spans="22:22" x14ac:dyDescent="0.3">
      <c r="V3737">
        <v>32434</v>
      </c>
    </row>
    <row r="3738" spans="22:22" x14ac:dyDescent="0.3">
      <c r="V3738">
        <v>12814</v>
      </c>
    </row>
    <row r="3739" spans="22:22" x14ac:dyDescent="0.3">
      <c r="V3739">
        <v>15344</v>
      </c>
    </row>
    <row r="3740" spans="22:22" x14ac:dyDescent="0.3">
      <c r="V3740">
        <v>2827</v>
      </c>
    </row>
    <row r="3741" spans="22:22" x14ac:dyDescent="0.3">
      <c r="V3741">
        <v>16910</v>
      </c>
    </row>
    <row r="3742" spans="22:22" x14ac:dyDescent="0.3">
      <c r="V3742">
        <v>36966</v>
      </c>
    </row>
    <row r="3743" spans="22:22" x14ac:dyDescent="0.3">
      <c r="V3743">
        <v>4273</v>
      </c>
    </row>
    <row r="3744" spans="22:22" x14ac:dyDescent="0.3">
      <c r="V3744">
        <v>17474</v>
      </c>
    </row>
    <row r="3745" spans="22:22" x14ac:dyDescent="0.3">
      <c r="V3745">
        <v>11924</v>
      </c>
    </row>
    <row r="3746" spans="22:22" x14ac:dyDescent="0.3">
      <c r="V3746">
        <v>9946</v>
      </c>
    </row>
    <row r="3747" spans="22:22" x14ac:dyDescent="0.3">
      <c r="V3747">
        <v>14085</v>
      </c>
    </row>
    <row r="3748" spans="22:22" x14ac:dyDescent="0.3">
      <c r="V3748">
        <v>30534</v>
      </c>
    </row>
    <row r="3749" spans="22:22" x14ac:dyDescent="0.3">
      <c r="V3749">
        <v>1764</v>
      </c>
    </row>
    <row r="3750" spans="22:22" x14ac:dyDescent="0.3">
      <c r="V3750">
        <v>9818</v>
      </c>
    </row>
    <row r="3751" spans="22:22" x14ac:dyDescent="0.3">
      <c r="V3751">
        <v>3560</v>
      </c>
    </row>
    <row r="3752" spans="22:22" x14ac:dyDescent="0.3">
      <c r="V3752">
        <v>3228</v>
      </c>
    </row>
    <row r="3753" spans="22:22" x14ac:dyDescent="0.3">
      <c r="V3753">
        <v>9492</v>
      </c>
    </row>
    <row r="3754" spans="22:22" x14ac:dyDescent="0.3">
      <c r="V3754">
        <v>19855</v>
      </c>
    </row>
    <row r="3755" spans="22:22" x14ac:dyDescent="0.3">
      <c r="V3755">
        <v>11523</v>
      </c>
    </row>
    <row r="3756" spans="22:22" x14ac:dyDescent="0.3">
      <c r="V3756">
        <v>5518</v>
      </c>
    </row>
    <row r="3757" spans="22:22" x14ac:dyDescent="0.3">
      <c r="V3757">
        <v>22974</v>
      </c>
    </row>
    <row r="3758" spans="22:22" x14ac:dyDescent="0.3">
      <c r="V3758">
        <v>19369</v>
      </c>
    </row>
    <row r="3759" spans="22:22" x14ac:dyDescent="0.3">
      <c r="V3759">
        <v>41322</v>
      </c>
    </row>
    <row r="3760" spans="22:22" x14ac:dyDescent="0.3">
      <c r="V3760">
        <v>16030</v>
      </c>
    </row>
    <row r="3761" spans="22:22" x14ac:dyDescent="0.3">
      <c r="V3761">
        <v>12336</v>
      </c>
    </row>
    <row r="3762" spans="22:22" x14ac:dyDescent="0.3">
      <c r="V3762">
        <v>32284</v>
      </c>
    </row>
    <row r="3763" spans="22:22" x14ac:dyDescent="0.3">
      <c r="V3763">
        <v>39072</v>
      </c>
    </row>
    <row r="3764" spans="22:22" x14ac:dyDescent="0.3">
      <c r="V3764">
        <v>4606</v>
      </c>
    </row>
    <row r="3765" spans="22:22" x14ac:dyDescent="0.3">
      <c r="V3765">
        <v>14973</v>
      </c>
    </row>
    <row r="3766" spans="22:22" x14ac:dyDescent="0.3">
      <c r="V3766">
        <v>15350</v>
      </c>
    </row>
    <row r="3767" spans="22:22" x14ac:dyDescent="0.3">
      <c r="V3767">
        <v>50904</v>
      </c>
    </row>
    <row r="3768" spans="22:22" x14ac:dyDescent="0.3">
      <c r="V3768">
        <v>5640</v>
      </c>
    </row>
    <row r="3769" spans="22:22" x14ac:dyDescent="0.3">
      <c r="V3769">
        <v>39920</v>
      </c>
    </row>
    <row r="3770" spans="22:22" x14ac:dyDescent="0.3">
      <c r="V3770">
        <v>15174</v>
      </c>
    </row>
    <row r="3771" spans="22:22" x14ac:dyDescent="0.3">
      <c r="V3771">
        <v>12833</v>
      </c>
    </row>
    <row r="3772" spans="22:22" x14ac:dyDescent="0.3">
      <c r="V3772">
        <v>3791</v>
      </c>
    </row>
    <row r="3773" spans="22:22" x14ac:dyDescent="0.3">
      <c r="V3773">
        <v>46504</v>
      </c>
    </row>
    <row r="3774" spans="22:22" x14ac:dyDescent="0.3">
      <c r="V3774">
        <v>15397</v>
      </c>
    </row>
    <row r="3775" spans="22:22" x14ac:dyDescent="0.3">
      <c r="V3775">
        <v>2191</v>
      </c>
    </row>
    <row r="3776" spans="22:22" x14ac:dyDescent="0.3">
      <c r="V3776">
        <v>11334</v>
      </c>
    </row>
    <row r="3777" spans="22:22" x14ac:dyDescent="0.3">
      <c r="V3777">
        <v>5131</v>
      </c>
    </row>
    <row r="3778" spans="22:22" x14ac:dyDescent="0.3">
      <c r="V3778">
        <v>4992</v>
      </c>
    </row>
    <row r="3779" spans="22:22" x14ac:dyDescent="0.3">
      <c r="V3779">
        <v>786</v>
      </c>
    </row>
    <row r="3780" spans="22:22" x14ac:dyDescent="0.3">
      <c r="V3780">
        <v>13602</v>
      </c>
    </row>
    <row r="3781" spans="22:22" x14ac:dyDescent="0.3">
      <c r="V3781">
        <v>29978</v>
      </c>
    </row>
    <row r="3782" spans="22:22" x14ac:dyDescent="0.3">
      <c r="V3782">
        <v>3662</v>
      </c>
    </row>
    <row r="3783" spans="22:22" x14ac:dyDescent="0.3">
      <c r="V3783">
        <v>27520</v>
      </c>
    </row>
    <row r="3784" spans="22:22" x14ac:dyDescent="0.3">
      <c r="V3784">
        <v>591</v>
      </c>
    </row>
    <row r="3785" spans="22:22" x14ac:dyDescent="0.3">
      <c r="V3785">
        <v>6913</v>
      </c>
    </row>
    <row r="3786" spans="22:22" x14ac:dyDescent="0.3">
      <c r="V3786">
        <v>7992</v>
      </c>
    </row>
    <row r="3787" spans="22:22" x14ac:dyDescent="0.3">
      <c r="V3787">
        <v>45849</v>
      </c>
    </row>
    <row r="3788" spans="22:22" x14ac:dyDescent="0.3">
      <c r="V3788">
        <v>21742</v>
      </c>
    </row>
    <row r="3789" spans="22:22" x14ac:dyDescent="0.3">
      <c r="V3789">
        <v>61500</v>
      </c>
    </row>
    <row r="3790" spans="22:22" x14ac:dyDescent="0.3">
      <c r="V3790">
        <v>9085</v>
      </c>
    </row>
    <row r="3791" spans="22:22" x14ac:dyDescent="0.3">
      <c r="V3791">
        <v>14729</v>
      </c>
    </row>
    <row r="3792" spans="22:22" x14ac:dyDescent="0.3">
      <c r="V3792">
        <v>4703</v>
      </c>
    </row>
    <row r="3793" spans="22:22" x14ac:dyDescent="0.3">
      <c r="V3793">
        <v>13674</v>
      </c>
    </row>
    <row r="3794" spans="22:22" x14ac:dyDescent="0.3">
      <c r="V3794">
        <v>28716</v>
      </c>
    </row>
    <row r="3795" spans="22:22" x14ac:dyDescent="0.3">
      <c r="V3795">
        <v>7148</v>
      </c>
    </row>
    <row r="3796" spans="22:22" x14ac:dyDescent="0.3">
      <c r="V3796">
        <v>13478</v>
      </c>
    </row>
    <row r="3797" spans="22:22" x14ac:dyDescent="0.3">
      <c r="V3797">
        <v>13816</v>
      </c>
    </row>
    <row r="3798" spans="22:22" x14ac:dyDescent="0.3">
      <c r="V3798">
        <v>17170</v>
      </c>
    </row>
    <row r="3799" spans="22:22" x14ac:dyDescent="0.3">
      <c r="V3799">
        <v>7369</v>
      </c>
    </row>
    <row r="3800" spans="22:22" x14ac:dyDescent="0.3">
      <c r="V3800">
        <v>30837</v>
      </c>
    </row>
    <row r="3801" spans="22:22" x14ac:dyDescent="0.3">
      <c r="V3801">
        <v>16855</v>
      </c>
    </row>
    <row r="3802" spans="22:22" x14ac:dyDescent="0.3">
      <c r="V3802">
        <v>9324</v>
      </c>
    </row>
    <row r="3803" spans="22:22" x14ac:dyDescent="0.3">
      <c r="V3803">
        <v>18447</v>
      </c>
    </row>
    <row r="3804" spans="22:22" x14ac:dyDescent="0.3">
      <c r="V3804">
        <v>37934</v>
      </c>
    </row>
    <row r="3805" spans="22:22" x14ac:dyDescent="0.3">
      <c r="V3805">
        <v>17030</v>
      </c>
    </row>
    <row r="3806" spans="22:22" x14ac:dyDescent="0.3">
      <c r="V3806">
        <v>1826</v>
      </c>
    </row>
    <row r="3807" spans="22:22" x14ac:dyDescent="0.3">
      <c r="V3807">
        <v>11162</v>
      </c>
    </row>
    <row r="3808" spans="22:22" x14ac:dyDescent="0.3">
      <c r="V3808">
        <v>27002</v>
      </c>
    </row>
    <row r="3809" spans="22:22" x14ac:dyDescent="0.3">
      <c r="V3809">
        <v>37602</v>
      </c>
    </row>
    <row r="3810" spans="22:22" x14ac:dyDescent="0.3">
      <c r="V3810">
        <v>19131</v>
      </c>
    </row>
    <row r="3811" spans="22:22" x14ac:dyDescent="0.3">
      <c r="V3811">
        <v>55356</v>
      </c>
    </row>
    <row r="3812" spans="22:22" x14ac:dyDescent="0.3">
      <c r="V3812">
        <v>13290</v>
      </c>
    </row>
    <row r="3813" spans="22:22" x14ac:dyDescent="0.3">
      <c r="V3813">
        <v>5207</v>
      </c>
    </row>
    <row r="3814" spans="22:22" x14ac:dyDescent="0.3">
      <c r="V3814">
        <v>14231</v>
      </c>
    </row>
    <row r="3815" spans="22:22" x14ac:dyDescent="0.3">
      <c r="V3815">
        <v>3458</v>
      </c>
    </row>
    <row r="3816" spans="22:22" x14ac:dyDescent="0.3">
      <c r="V3816">
        <v>9360</v>
      </c>
    </row>
    <row r="3817" spans="22:22" x14ac:dyDescent="0.3">
      <c r="V3817">
        <v>15689</v>
      </c>
    </row>
    <row r="3818" spans="22:22" x14ac:dyDescent="0.3">
      <c r="V3818">
        <v>10661</v>
      </c>
    </row>
    <row r="3819" spans="22:22" x14ac:dyDescent="0.3">
      <c r="V3819">
        <v>5249</v>
      </c>
    </row>
    <row r="3820" spans="22:22" x14ac:dyDescent="0.3">
      <c r="V3820">
        <v>16669</v>
      </c>
    </row>
    <row r="3821" spans="22:22" x14ac:dyDescent="0.3">
      <c r="V3821">
        <v>16781</v>
      </c>
    </row>
    <row r="3822" spans="22:22" x14ac:dyDescent="0.3">
      <c r="V3822">
        <v>18652</v>
      </c>
    </row>
    <row r="3823" spans="22:22" x14ac:dyDescent="0.3">
      <c r="V3823">
        <v>7544</v>
      </c>
    </row>
    <row r="3824" spans="22:22" x14ac:dyDescent="0.3">
      <c r="V3824">
        <v>13881</v>
      </c>
    </row>
    <row r="3825" spans="22:22" x14ac:dyDescent="0.3">
      <c r="V3825">
        <v>2959</v>
      </c>
    </row>
    <row r="3826" spans="22:22" x14ac:dyDescent="0.3">
      <c r="V3826">
        <v>32457</v>
      </c>
    </row>
    <row r="3827" spans="22:22" x14ac:dyDescent="0.3">
      <c r="V3827">
        <v>1923</v>
      </c>
    </row>
    <row r="3828" spans="22:22" x14ac:dyDescent="0.3">
      <c r="V3828">
        <v>12499</v>
      </c>
    </row>
    <row r="3829" spans="22:22" x14ac:dyDescent="0.3">
      <c r="V3829">
        <v>2648</v>
      </c>
    </row>
    <row r="3830" spans="22:22" x14ac:dyDescent="0.3">
      <c r="V3830">
        <v>1598</v>
      </c>
    </row>
    <row r="3831" spans="22:22" x14ac:dyDescent="0.3">
      <c r="V3831">
        <v>16902</v>
      </c>
    </row>
    <row r="3832" spans="22:22" x14ac:dyDescent="0.3">
      <c r="V3832">
        <v>10807</v>
      </c>
    </row>
    <row r="3833" spans="22:22" x14ac:dyDescent="0.3">
      <c r="V3833">
        <v>2243</v>
      </c>
    </row>
    <row r="3834" spans="22:22" x14ac:dyDescent="0.3">
      <c r="V3834">
        <v>29014</v>
      </c>
    </row>
    <row r="3835" spans="22:22" x14ac:dyDescent="0.3">
      <c r="V3835">
        <v>10125</v>
      </c>
    </row>
    <row r="3836" spans="22:22" x14ac:dyDescent="0.3">
      <c r="V3836">
        <v>14870</v>
      </c>
    </row>
    <row r="3837" spans="22:22" x14ac:dyDescent="0.3">
      <c r="V3837">
        <v>61984</v>
      </c>
    </row>
    <row r="3838" spans="22:22" x14ac:dyDescent="0.3">
      <c r="V3838">
        <v>36051</v>
      </c>
    </row>
    <row r="3839" spans="22:22" x14ac:dyDescent="0.3">
      <c r="V3839">
        <v>44908</v>
      </c>
    </row>
    <row r="3840" spans="22:22" x14ac:dyDescent="0.3">
      <c r="V3840">
        <v>12713</v>
      </c>
    </row>
    <row r="3841" spans="22:22" x14ac:dyDescent="0.3">
      <c r="V3841">
        <v>13314</v>
      </c>
    </row>
    <row r="3842" spans="22:22" x14ac:dyDescent="0.3">
      <c r="V3842">
        <v>29466</v>
      </c>
    </row>
    <row r="3843" spans="22:22" x14ac:dyDescent="0.3">
      <c r="V3843">
        <v>13581</v>
      </c>
    </row>
    <row r="3844" spans="22:22" x14ac:dyDescent="0.3">
      <c r="V3844">
        <v>18400</v>
      </c>
    </row>
    <row r="3845" spans="22:22" x14ac:dyDescent="0.3">
      <c r="V3845">
        <v>58536</v>
      </c>
    </row>
    <row r="3846" spans="22:22" x14ac:dyDescent="0.3">
      <c r="V3846">
        <v>23937</v>
      </c>
    </row>
    <row r="3847" spans="22:22" x14ac:dyDescent="0.3">
      <c r="V3847">
        <v>56252</v>
      </c>
    </row>
    <row r="3848" spans="22:22" x14ac:dyDescent="0.3">
      <c r="V3848">
        <v>2250</v>
      </c>
    </row>
    <row r="3849" spans="22:22" x14ac:dyDescent="0.3">
      <c r="V3849">
        <v>8817</v>
      </c>
    </row>
    <row r="3850" spans="22:22" x14ac:dyDescent="0.3">
      <c r="V3850">
        <v>10678</v>
      </c>
    </row>
    <row r="3851" spans="22:22" x14ac:dyDescent="0.3">
      <c r="V3851">
        <v>8086</v>
      </c>
    </row>
    <row r="3852" spans="22:22" x14ac:dyDescent="0.3">
      <c r="V3852">
        <v>78272</v>
      </c>
    </row>
    <row r="3853" spans="22:22" x14ac:dyDescent="0.3">
      <c r="V3853">
        <v>36568</v>
      </c>
    </row>
    <row r="3854" spans="22:22" x14ac:dyDescent="0.3">
      <c r="V3854">
        <v>11436</v>
      </c>
    </row>
    <row r="3855" spans="22:22" x14ac:dyDescent="0.3">
      <c r="V3855">
        <v>12044</v>
      </c>
    </row>
    <row r="3856" spans="22:22" x14ac:dyDescent="0.3">
      <c r="V3856">
        <v>17492</v>
      </c>
    </row>
    <row r="3857" spans="22:22" x14ac:dyDescent="0.3">
      <c r="V3857">
        <v>4167</v>
      </c>
    </row>
    <row r="3858" spans="22:22" x14ac:dyDescent="0.3">
      <c r="V3858">
        <v>78828</v>
      </c>
    </row>
    <row r="3859" spans="22:22" x14ac:dyDescent="0.3">
      <c r="V3859">
        <v>28438</v>
      </c>
    </row>
    <row r="3860" spans="22:22" x14ac:dyDescent="0.3">
      <c r="V3860">
        <v>17320</v>
      </c>
    </row>
    <row r="3861" spans="22:22" x14ac:dyDescent="0.3">
      <c r="V3861">
        <v>17688</v>
      </c>
    </row>
    <row r="3862" spans="22:22" x14ac:dyDescent="0.3">
      <c r="V3862">
        <v>19716</v>
      </c>
    </row>
    <row r="3863" spans="22:22" x14ac:dyDescent="0.3">
      <c r="V3863">
        <v>18790</v>
      </c>
    </row>
    <row r="3864" spans="22:22" x14ac:dyDescent="0.3">
      <c r="V3864">
        <v>6991</v>
      </c>
    </row>
    <row r="3865" spans="22:22" x14ac:dyDescent="0.3">
      <c r="V3865">
        <v>22810</v>
      </c>
    </row>
    <row r="3866" spans="22:22" x14ac:dyDescent="0.3">
      <c r="V3866">
        <v>5984</v>
      </c>
    </row>
    <row r="3867" spans="22:22" x14ac:dyDescent="0.3">
      <c r="V3867">
        <v>13354</v>
      </c>
    </row>
    <row r="3868" spans="22:22" x14ac:dyDescent="0.3">
      <c r="V3868">
        <v>12589</v>
      </c>
    </row>
    <row r="3869" spans="22:22" x14ac:dyDescent="0.3">
      <c r="V3869">
        <v>10654</v>
      </c>
    </row>
    <row r="3870" spans="22:22" x14ac:dyDescent="0.3">
      <c r="V3870">
        <v>11041</v>
      </c>
    </row>
    <row r="3871" spans="22:22" x14ac:dyDescent="0.3">
      <c r="V3871">
        <v>9562</v>
      </c>
    </row>
    <row r="3872" spans="22:22" x14ac:dyDescent="0.3">
      <c r="V3872">
        <v>13727</v>
      </c>
    </row>
    <row r="3873" spans="22:22" x14ac:dyDescent="0.3">
      <c r="V3873">
        <v>29682</v>
      </c>
    </row>
    <row r="3874" spans="22:22" x14ac:dyDescent="0.3">
      <c r="V3874">
        <v>2727</v>
      </c>
    </row>
    <row r="3875" spans="22:22" x14ac:dyDescent="0.3">
      <c r="V3875">
        <v>13558</v>
      </c>
    </row>
    <row r="3876" spans="22:22" x14ac:dyDescent="0.3">
      <c r="V3876">
        <v>1477</v>
      </c>
    </row>
    <row r="3877" spans="22:22" x14ac:dyDescent="0.3">
      <c r="V3877">
        <v>37776</v>
      </c>
    </row>
    <row r="3878" spans="22:22" x14ac:dyDescent="0.3">
      <c r="V3878">
        <v>39010</v>
      </c>
    </row>
    <row r="3879" spans="22:22" x14ac:dyDescent="0.3">
      <c r="V3879">
        <v>19415</v>
      </c>
    </row>
    <row r="3880" spans="22:22" x14ac:dyDescent="0.3">
      <c r="V3880">
        <v>13518</v>
      </c>
    </row>
    <row r="3881" spans="22:22" x14ac:dyDescent="0.3">
      <c r="V3881">
        <v>12289</v>
      </c>
    </row>
    <row r="3882" spans="22:22" x14ac:dyDescent="0.3">
      <c r="V3882">
        <v>17928</v>
      </c>
    </row>
    <row r="3883" spans="22:22" x14ac:dyDescent="0.3">
      <c r="V3883">
        <v>61976</v>
      </c>
    </row>
    <row r="3884" spans="22:22" x14ac:dyDescent="0.3">
      <c r="V3884">
        <v>13440</v>
      </c>
    </row>
    <row r="3885" spans="22:22" x14ac:dyDescent="0.3">
      <c r="V3885">
        <v>2314</v>
      </c>
    </row>
    <row r="3886" spans="22:22" x14ac:dyDescent="0.3">
      <c r="V3886">
        <v>19198</v>
      </c>
    </row>
    <row r="3887" spans="22:22" x14ac:dyDescent="0.3">
      <c r="V3887">
        <v>14372</v>
      </c>
    </row>
    <row r="3888" spans="22:22" x14ac:dyDescent="0.3">
      <c r="V3888">
        <v>40611</v>
      </c>
    </row>
    <row r="3889" spans="22:22" x14ac:dyDescent="0.3">
      <c r="V3889">
        <v>44144</v>
      </c>
    </row>
    <row r="3890" spans="22:22" x14ac:dyDescent="0.3">
      <c r="V3890">
        <v>8051</v>
      </c>
    </row>
    <row r="3891" spans="22:22" x14ac:dyDescent="0.3">
      <c r="V3891">
        <v>9038</v>
      </c>
    </row>
    <row r="3892" spans="22:22" x14ac:dyDescent="0.3">
      <c r="V3892">
        <v>1812</v>
      </c>
    </row>
    <row r="3893" spans="22:22" x14ac:dyDescent="0.3">
      <c r="V3893">
        <v>17016</v>
      </c>
    </row>
    <row r="3894" spans="22:22" x14ac:dyDescent="0.3">
      <c r="V3894">
        <v>8101</v>
      </c>
    </row>
    <row r="3895" spans="22:22" x14ac:dyDescent="0.3">
      <c r="V3895">
        <v>19153</v>
      </c>
    </row>
    <row r="3896" spans="22:22" x14ac:dyDescent="0.3">
      <c r="V3896">
        <v>2227</v>
      </c>
    </row>
    <row r="3897" spans="22:22" x14ac:dyDescent="0.3">
      <c r="V3897">
        <v>16089</v>
      </c>
    </row>
    <row r="3898" spans="22:22" x14ac:dyDescent="0.3">
      <c r="V3898">
        <v>30770</v>
      </c>
    </row>
    <row r="3899" spans="22:22" x14ac:dyDescent="0.3">
      <c r="V3899">
        <v>18020</v>
      </c>
    </row>
    <row r="3900" spans="22:22" x14ac:dyDescent="0.3">
      <c r="V3900">
        <v>15419</v>
      </c>
    </row>
    <row r="3901" spans="22:22" x14ac:dyDescent="0.3">
      <c r="V3901">
        <v>11434</v>
      </c>
    </row>
    <row r="3902" spans="22:22" x14ac:dyDescent="0.3">
      <c r="V3902">
        <v>17562</v>
      </c>
    </row>
    <row r="3903" spans="22:22" x14ac:dyDescent="0.3">
      <c r="V3903">
        <v>9461</v>
      </c>
    </row>
    <row r="3904" spans="22:22" x14ac:dyDescent="0.3">
      <c r="V3904">
        <v>44292</v>
      </c>
    </row>
    <row r="3905" spans="22:22" x14ac:dyDescent="0.3">
      <c r="V3905">
        <v>26176</v>
      </c>
    </row>
    <row r="3906" spans="22:22" x14ac:dyDescent="0.3">
      <c r="V3906">
        <v>11822</v>
      </c>
    </row>
    <row r="3907" spans="22:22" x14ac:dyDescent="0.3">
      <c r="V3907">
        <v>39308</v>
      </c>
    </row>
    <row r="3908" spans="22:22" x14ac:dyDescent="0.3">
      <c r="V3908">
        <v>7259</v>
      </c>
    </row>
    <row r="3909" spans="22:22" x14ac:dyDescent="0.3">
      <c r="V3909">
        <v>5346</v>
      </c>
    </row>
    <row r="3910" spans="22:22" x14ac:dyDescent="0.3">
      <c r="V3910">
        <v>9071</v>
      </c>
    </row>
    <row r="3911" spans="22:22" x14ac:dyDescent="0.3">
      <c r="V3911">
        <v>5227</v>
      </c>
    </row>
    <row r="3912" spans="22:22" x14ac:dyDescent="0.3">
      <c r="V3912">
        <v>5810</v>
      </c>
    </row>
    <row r="3913" spans="22:22" x14ac:dyDescent="0.3">
      <c r="V3913">
        <v>35252</v>
      </c>
    </row>
    <row r="3914" spans="22:22" x14ac:dyDescent="0.3">
      <c r="V3914">
        <v>7934</v>
      </c>
    </row>
    <row r="3915" spans="22:22" x14ac:dyDescent="0.3">
      <c r="V3915">
        <v>3682</v>
      </c>
    </row>
    <row r="3916" spans="22:22" x14ac:dyDescent="0.3">
      <c r="V3916">
        <v>1156</v>
      </c>
    </row>
    <row r="3917" spans="22:22" x14ac:dyDescent="0.3">
      <c r="V3917">
        <v>31456</v>
      </c>
    </row>
    <row r="3918" spans="22:22" x14ac:dyDescent="0.3">
      <c r="V3918">
        <v>13532</v>
      </c>
    </row>
    <row r="3919" spans="22:22" x14ac:dyDescent="0.3">
      <c r="V3919">
        <v>10333</v>
      </c>
    </row>
    <row r="3920" spans="22:22" x14ac:dyDescent="0.3">
      <c r="V3920">
        <v>4472</v>
      </c>
    </row>
    <row r="3921" spans="22:22" x14ac:dyDescent="0.3">
      <c r="V3921">
        <v>1230</v>
      </c>
    </row>
    <row r="3922" spans="22:22" x14ac:dyDescent="0.3">
      <c r="V3922">
        <v>34740</v>
      </c>
    </row>
    <row r="3923" spans="22:22" x14ac:dyDescent="0.3">
      <c r="V3923">
        <v>27222</v>
      </c>
    </row>
    <row r="3924" spans="22:22" x14ac:dyDescent="0.3">
      <c r="V3924">
        <v>5560</v>
      </c>
    </row>
    <row r="3925" spans="22:22" x14ac:dyDescent="0.3">
      <c r="V3925">
        <v>6120</v>
      </c>
    </row>
    <row r="3926" spans="22:22" x14ac:dyDescent="0.3">
      <c r="V3926">
        <v>2883</v>
      </c>
    </row>
  </sheetData>
  <phoneticPr fontId="3"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C9C1-58D1-41B5-9138-28C59C84ACF5}">
  <dimension ref="A1:P4824"/>
  <sheetViews>
    <sheetView topLeftCell="A118" workbookViewId="0">
      <selection sqref="A1:N1"/>
    </sheetView>
  </sheetViews>
  <sheetFormatPr defaultRowHeight="14.4" x14ac:dyDescent="0.3"/>
  <cols>
    <col min="1" max="1" width="10.33203125" bestFit="1" customWidth="1"/>
    <col min="2" max="2" width="12.44140625" bestFit="1" customWidth="1"/>
    <col min="3" max="3" width="13.6640625" bestFit="1" customWidth="1"/>
    <col min="4" max="4" width="7.33203125" bestFit="1" customWidth="1"/>
    <col min="5" max="5" width="10.33203125" bestFit="1" customWidth="1"/>
    <col min="6" max="6" width="18.21875" bestFit="1" customWidth="1"/>
    <col min="7" max="7" width="18" bestFit="1" customWidth="1"/>
    <col min="8" max="8" width="12.5546875" bestFit="1" customWidth="1"/>
    <col min="9" max="9" width="20.33203125" bestFit="1" customWidth="1"/>
    <col min="10" max="10" width="15.109375" bestFit="1" customWidth="1"/>
    <col min="11" max="11" width="16" bestFit="1" customWidth="1"/>
    <col min="12" max="12" width="18.5546875" bestFit="1" customWidth="1"/>
    <col min="13" max="13" width="10.5546875" bestFit="1" customWidth="1"/>
    <col min="14" max="14" width="8.77734375" bestFit="1" customWidth="1"/>
    <col min="15" max="15" width="21" bestFit="1" customWidth="1"/>
    <col min="16" max="16" width="24.44140625" bestFit="1" customWidth="1"/>
  </cols>
  <sheetData>
    <row r="1" spans="1:16" x14ac:dyDescent="0.3">
      <c r="A1" t="s">
        <v>25</v>
      </c>
      <c r="B1" t="s">
        <v>1</v>
      </c>
      <c r="C1" t="s">
        <v>13</v>
      </c>
      <c r="D1" t="s">
        <v>26</v>
      </c>
      <c r="E1" t="s">
        <v>27</v>
      </c>
      <c r="F1" t="s">
        <v>28</v>
      </c>
      <c r="G1" t="s">
        <v>29</v>
      </c>
      <c r="H1" t="s">
        <v>30</v>
      </c>
      <c r="I1" t="s">
        <v>31</v>
      </c>
      <c r="J1" t="s">
        <v>32</v>
      </c>
      <c r="K1" t="s">
        <v>33</v>
      </c>
      <c r="L1" t="s">
        <v>14</v>
      </c>
      <c r="M1" t="s">
        <v>34</v>
      </c>
      <c r="N1" t="s">
        <v>19</v>
      </c>
      <c r="O1" t="s">
        <v>35</v>
      </c>
      <c r="P1" t="s">
        <v>36</v>
      </c>
    </row>
    <row r="2" spans="1:16" x14ac:dyDescent="0.3">
      <c r="A2">
        <v>39254705</v>
      </c>
      <c r="B2">
        <v>877572</v>
      </c>
      <c r="C2">
        <v>206945</v>
      </c>
      <c r="D2">
        <v>4466</v>
      </c>
      <c r="E2">
        <v>1</v>
      </c>
      <c r="F2">
        <v>0</v>
      </c>
      <c r="G2">
        <v>0</v>
      </c>
      <c r="H2" t="s">
        <v>481</v>
      </c>
      <c r="I2">
        <v>2</v>
      </c>
      <c r="J2" t="s">
        <v>347</v>
      </c>
      <c r="K2" t="s">
        <v>39</v>
      </c>
      <c r="L2" t="s">
        <v>15</v>
      </c>
      <c r="M2">
        <v>4466</v>
      </c>
      <c r="N2" t="s">
        <v>22</v>
      </c>
      <c r="O2" t="s">
        <v>0</v>
      </c>
      <c r="P2" t="s">
        <v>0</v>
      </c>
    </row>
    <row r="3" spans="1:16" x14ac:dyDescent="0.3">
      <c r="A3">
        <v>67801537</v>
      </c>
      <c r="B3">
        <v>671858</v>
      </c>
      <c r="C3">
        <v>393079</v>
      </c>
      <c r="D3">
        <v>11802</v>
      </c>
      <c r="E3">
        <v>1</v>
      </c>
      <c r="F3">
        <v>590.1</v>
      </c>
      <c r="G3">
        <v>5</v>
      </c>
      <c r="H3" t="s">
        <v>481</v>
      </c>
      <c r="I3">
        <v>2</v>
      </c>
      <c r="J3" t="s">
        <v>347</v>
      </c>
      <c r="K3" t="s">
        <v>50</v>
      </c>
      <c r="L3" t="s">
        <v>16</v>
      </c>
      <c r="M3">
        <v>11211.9</v>
      </c>
      <c r="N3" t="s">
        <v>23</v>
      </c>
      <c r="O3" t="s">
        <v>0</v>
      </c>
      <c r="P3" t="s">
        <v>0</v>
      </c>
    </row>
    <row r="4" spans="1:16" x14ac:dyDescent="0.3">
      <c r="A4">
        <v>72336371</v>
      </c>
      <c r="B4">
        <v>334053</v>
      </c>
      <c r="C4">
        <v>739535</v>
      </c>
      <c r="D4">
        <v>18287</v>
      </c>
      <c r="E4">
        <v>2</v>
      </c>
      <c r="F4">
        <v>0</v>
      </c>
      <c r="G4">
        <v>0</v>
      </c>
      <c r="H4" t="s">
        <v>481</v>
      </c>
      <c r="I4">
        <v>6</v>
      </c>
      <c r="J4" t="s">
        <v>303</v>
      </c>
      <c r="K4" t="s">
        <v>39</v>
      </c>
      <c r="L4" t="s">
        <v>15</v>
      </c>
      <c r="M4">
        <v>36574</v>
      </c>
      <c r="N4" t="s">
        <v>22</v>
      </c>
      <c r="O4" t="s">
        <v>0</v>
      </c>
      <c r="P4" t="s">
        <v>0</v>
      </c>
    </row>
    <row r="5" spans="1:16" x14ac:dyDescent="0.3">
      <c r="A5">
        <v>35224301</v>
      </c>
      <c r="B5">
        <v>388389</v>
      </c>
      <c r="C5">
        <v>482967</v>
      </c>
      <c r="D5">
        <v>3868</v>
      </c>
      <c r="E5">
        <v>1</v>
      </c>
      <c r="F5">
        <v>386.8</v>
      </c>
      <c r="G5">
        <v>10</v>
      </c>
      <c r="H5" t="s">
        <v>481</v>
      </c>
      <c r="I5">
        <v>3</v>
      </c>
      <c r="J5" t="s">
        <v>348</v>
      </c>
      <c r="K5" t="s">
        <v>47</v>
      </c>
      <c r="L5" t="s">
        <v>15</v>
      </c>
      <c r="M5">
        <v>3481.2</v>
      </c>
      <c r="N5" t="s">
        <v>21</v>
      </c>
      <c r="O5" t="s">
        <v>0</v>
      </c>
      <c r="P5" t="s">
        <v>0</v>
      </c>
    </row>
    <row r="6" spans="1:16" x14ac:dyDescent="0.3">
      <c r="A6">
        <v>35529407</v>
      </c>
      <c r="B6">
        <v>671858</v>
      </c>
      <c r="C6">
        <v>775074</v>
      </c>
      <c r="D6">
        <v>18723</v>
      </c>
      <c r="E6">
        <v>1</v>
      </c>
      <c r="F6">
        <v>0</v>
      </c>
      <c r="G6">
        <v>0</v>
      </c>
      <c r="H6" t="s">
        <v>46</v>
      </c>
      <c r="I6">
        <v>7</v>
      </c>
      <c r="J6" t="s">
        <v>102</v>
      </c>
      <c r="K6" t="s">
        <v>39</v>
      </c>
      <c r="L6" t="s">
        <v>16</v>
      </c>
      <c r="M6">
        <v>18723</v>
      </c>
      <c r="N6" t="s">
        <v>20</v>
      </c>
      <c r="O6" t="s">
        <v>0</v>
      </c>
      <c r="P6" t="s">
        <v>0</v>
      </c>
    </row>
    <row r="7" spans="1:16" x14ac:dyDescent="0.3">
      <c r="A7">
        <v>76354180</v>
      </c>
      <c r="B7">
        <v>334053</v>
      </c>
      <c r="C7">
        <v>294545</v>
      </c>
      <c r="D7">
        <v>17258</v>
      </c>
      <c r="E7">
        <v>1</v>
      </c>
      <c r="F7">
        <v>1725.8</v>
      </c>
      <c r="G7">
        <v>10</v>
      </c>
      <c r="H7" t="s">
        <v>46</v>
      </c>
      <c r="I7">
        <v>3</v>
      </c>
      <c r="J7" t="s">
        <v>418</v>
      </c>
      <c r="K7" t="s">
        <v>39</v>
      </c>
      <c r="L7" t="s">
        <v>18</v>
      </c>
      <c r="M7">
        <v>15532.2</v>
      </c>
      <c r="N7" t="s">
        <v>21</v>
      </c>
      <c r="O7" t="s">
        <v>0</v>
      </c>
      <c r="P7" t="s">
        <v>0</v>
      </c>
    </row>
    <row r="8" spans="1:16" x14ac:dyDescent="0.3">
      <c r="A8">
        <v>12735359</v>
      </c>
      <c r="B8">
        <v>719176</v>
      </c>
      <c r="C8">
        <v>930550</v>
      </c>
      <c r="D8">
        <v>6946</v>
      </c>
      <c r="E8">
        <v>1</v>
      </c>
      <c r="F8">
        <v>0</v>
      </c>
      <c r="G8">
        <v>0</v>
      </c>
      <c r="H8" t="s">
        <v>46</v>
      </c>
      <c r="I8">
        <v>3</v>
      </c>
      <c r="J8" t="s">
        <v>418</v>
      </c>
      <c r="K8" t="s">
        <v>47</v>
      </c>
      <c r="L8" t="s">
        <v>15</v>
      </c>
      <c r="M8">
        <v>6946</v>
      </c>
      <c r="N8" t="s">
        <v>23</v>
      </c>
      <c r="O8" t="s">
        <v>0</v>
      </c>
      <c r="P8" t="s">
        <v>0</v>
      </c>
    </row>
    <row r="9" spans="1:16" x14ac:dyDescent="0.3">
      <c r="A9">
        <v>85958181</v>
      </c>
      <c r="B9">
        <v>809570</v>
      </c>
      <c r="C9">
        <v>405587</v>
      </c>
      <c r="D9">
        <v>18568</v>
      </c>
      <c r="E9">
        <v>1</v>
      </c>
      <c r="F9">
        <v>0</v>
      </c>
      <c r="G9">
        <v>0</v>
      </c>
      <c r="H9" t="s">
        <v>46</v>
      </c>
      <c r="I9">
        <v>3</v>
      </c>
      <c r="J9" t="s">
        <v>418</v>
      </c>
      <c r="K9" t="s">
        <v>39</v>
      </c>
      <c r="L9" t="s">
        <v>16</v>
      </c>
      <c r="M9">
        <v>18568</v>
      </c>
      <c r="N9" t="s">
        <v>21</v>
      </c>
      <c r="O9" t="s">
        <v>0</v>
      </c>
      <c r="P9" t="s">
        <v>0</v>
      </c>
    </row>
    <row r="10" spans="1:16" x14ac:dyDescent="0.3">
      <c r="A10">
        <v>41068214</v>
      </c>
      <c r="B10">
        <v>207473</v>
      </c>
      <c r="C10">
        <v>940951</v>
      </c>
      <c r="D10">
        <v>19694</v>
      </c>
      <c r="E10">
        <v>2</v>
      </c>
      <c r="F10">
        <v>0</v>
      </c>
      <c r="G10">
        <v>0</v>
      </c>
      <c r="H10" t="s">
        <v>46</v>
      </c>
      <c r="I10">
        <v>7</v>
      </c>
      <c r="J10" t="s">
        <v>102</v>
      </c>
      <c r="K10" t="s">
        <v>50</v>
      </c>
      <c r="L10" t="s">
        <v>17</v>
      </c>
      <c r="M10">
        <v>39388</v>
      </c>
      <c r="N10" t="s">
        <v>23</v>
      </c>
      <c r="O10" t="s">
        <v>0</v>
      </c>
      <c r="P10" t="s">
        <v>0</v>
      </c>
    </row>
    <row r="11" spans="1:16" x14ac:dyDescent="0.3">
      <c r="A11">
        <v>57123808</v>
      </c>
      <c r="B11">
        <v>388389</v>
      </c>
      <c r="C11">
        <v>804223</v>
      </c>
      <c r="D11">
        <v>5233</v>
      </c>
      <c r="E11">
        <v>4</v>
      </c>
      <c r="F11">
        <v>0</v>
      </c>
      <c r="G11">
        <v>0</v>
      </c>
      <c r="H11" t="s">
        <v>46</v>
      </c>
      <c r="I11">
        <v>5</v>
      </c>
      <c r="J11" t="s">
        <v>449</v>
      </c>
      <c r="K11" t="s">
        <v>39</v>
      </c>
      <c r="L11" t="s">
        <v>16</v>
      </c>
      <c r="M11">
        <v>20932</v>
      </c>
      <c r="N11" t="s">
        <v>21</v>
      </c>
      <c r="O11" t="s">
        <v>0</v>
      </c>
      <c r="P11" t="s">
        <v>0</v>
      </c>
    </row>
    <row r="12" spans="1:16" x14ac:dyDescent="0.3">
      <c r="A12">
        <v>89968863</v>
      </c>
      <c r="B12">
        <v>872246</v>
      </c>
      <c r="C12">
        <v>565004</v>
      </c>
      <c r="D12">
        <v>10663</v>
      </c>
      <c r="E12">
        <v>1</v>
      </c>
      <c r="F12">
        <v>1066.3</v>
      </c>
      <c r="G12">
        <v>10</v>
      </c>
      <c r="H12" t="s">
        <v>46</v>
      </c>
      <c r="I12">
        <v>5</v>
      </c>
      <c r="J12" t="s">
        <v>449</v>
      </c>
      <c r="K12" t="s">
        <v>39</v>
      </c>
      <c r="L12" t="s">
        <v>15</v>
      </c>
      <c r="M12">
        <v>9596.7000000000007</v>
      </c>
      <c r="N12" t="s">
        <v>21</v>
      </c>
      <c r="O12" t="s">
        <v>0</v>
      </c>
      <c r="P12" t="s">
        <v>0</v>
      </c>
    </row>
    <row r="13" spans="1:16" x14ac:dyDescent="0.3">
      <c r="A13">
        <v>85721444</v>
      </c>
      <c r="B13">
        <v>356787</v>
      </c>
      <c r="C13">
        <v>362230</v>
      </c>
      <c r="D13">
        <v>8845</v>
      </c>
      <c r="E13">
        <v>1</v>
      </c>
      <c r="F13">
        <v>442.25</v>
      </c>
      <c r="G13">
        <v>5</v>
      </c>
      <c r="H13" t="s">
        <v>46</v>
      </c>
      <c r="I13">
        <v>7</v>
      </c>
      <c r="J13" t="s">
        <v>102</v>
      </c>
      <c r="K13" t="s">
        <v>39</v>
      </c>
      <c r="L13" t="s">
        <v>18</v>
      </c>
      <c r="M13">
        <v>8402.75</v>
      </c>
      <c r="N13" t="s">
        <v>22</v>
      </c>
      <c r="O13" t="s">
        <v>0</v>
      </c>
      <c r="P13" t="s">
        <v>0</v>
      </c>
    </row>
    <row r="14" spans="1:16" x14ac:dyDescent="0.3">
      <c r="A14">
        <v>27849589</v>
      </c>
      <c r="B14">
        <v>877572</v>
      </c>
      <c r="C14">
        <v>942846</v>
      </c>
      <c r="D14">
        <v>18254</v>
      </c>
      <c r="E14">
        <v>1</v>
      </c>
      <c r="F14">
        <v>0</v>
      </c>
      <c r="G14">
        <v>0</v>
      </c>
      <c r="H14" t="s">
        <v>46</v>
      </c>
      <c r="I14">
        <v>3</v>
      </c>
      <c r="J14" t="s">
        <v>418</v>
      </c>
      <c r="K14" t="s">
        <v>39</v>
      </c>
      <c r="L14" t="s">
        <v>15</v>
      </c>
      <c r="M14">
        <v>18254</v>
      </c>
      <c r="N14" t="s">
        <v>20</v>
      </c>
      <c r="O14" t="s">
        <v>0</v>
      </c>
      <c r="P14" t="s">
        <v>0</v>
      </c>
    </row>
    <row r="15" spans="1:16" x14ac:dyDescent="0.3">
      <c r="A15">
        <v>70272714</v>
      </c>
      <c r="B15">
        <v>388389</v>
      </c>
      <c r="C15">
        <v>477860</v>
      </c>
      <c r="D15">
        <v>10603</v>
      </c>
      <c r="E15">
        <v>1</v>
      </c>
      <c r="F15">
        <v>0</v>
      </c>
      <c r="G15">
        <v>0</v>
      </c>
      <c r="H15" t="s">
        <v>46</v>
      </c>
      <c r="I15">
        <v>5</v>
      </c>
      <c r="J15" t="s">
        <v>449</v>
      </c>
      <c r="K15" t="s">
        <v>39</v>
      </c>
      <c r="L15" t="s">
        <v>16</v>
      </c>
      <c r="M15">
        <v>10603</v>
      </c>
      <c r="N15" t="s">
        <v>21</v>
      </c>
      <c r="O15" t="s">
        <v>0</v>
      </c>
      <c r="P15" t="s">
        <v>0</v>
      </c>
    </row>
    <row r="16" spans="1:16" x14ac:dyDescent="0.3">
      <c r="A16">
        <v>34931439</v>
      </c>
      <c r="B16">
        <v>872246</v>
      </c>
      <c r="C16">
        <v>533025</v>
      </c>
      <c r="D16">
        <v>8895</v>
      </c>
      <c r="E16">
        <v>3</v>
      </c>
      <c r="F16">
        <v>1334.25</v>
      </c>
      <c r="G16">
        <v>5</v>
      </c>
      <c r="H16" t="s">
        <v>46</v>
      </c>
      <c r="I16">
        <v>1</v>
      </c>
      <c r="J16" t="s">
        <v>448</v>
      </c>
      <c r="K16" t="s">
        <v>47</v>
      </c>
      <c r="L16" t="s">
        <v>16</v>
      </c>
      <c r="M16">
        <v>25350.75</v>
      </c>
      <c r="N16" t="s">
        <v>20</v>
      </c>
      <c r="O16" t="s">
        <v>0</v>
      </c>
      <c r="P16" t="s">
        <v>0</v>
      </c>
    </row>
    <row r="17" spans="1:16" x14ac:dyDescent="0.3">
      <c r="A17">
        <v>58189421</v>
      </c>
      <c r="B17">
        <v>334053</v>
      </c>
      <c r="C17">
        <v>705048</v>
      </c>
      <c r="D17">
        <v>4116</v>
      </c>
      <c r="E17">
        <v>3</v>
      </c>
      <c r="F17">
        <v>617.4</v>
      </c>
      <c r="G17">
        <v>5</v>
      </c>
      <c r="H17" t="s">
        <v>46</v>
      </c>
      <c r="I17">
        <v>4</v>
      </c>
      <c r="J17" t="s">
        <v>224</v>
      </c>
      <c r="K17" t="s">
        <v>39</v>
      </c>
      <c r="L17" t="s">
        <v>15</v>
      </c>
      <c r="M17">
        <v>11730.6</v>
      </c>
      <c r="N17" t="s">
        <v>22</v>
      </c>
      <c r="O17" t="s">
        <v>0</v>
      </c>
      <c r="P17" t="s">
        <v>0</v>
      </c>
    </row>
    <row r="18" spans="1:16" x14ac:dyDescent="0.3">
      <c r="A18">
        <v>28405182</v>
      </c>
      <c r="B18">
        <v>334053</v>
      </c>
      <c r="C18">
        <v>853453</v>
      </c>
      <c r="D18">
        <v>517</v>
      </c>
      <c r="E18">
        <v>1</v>
      </c>
      <c r="F18">
        <v>77.55</v>
      </c>
      <c r="G18">
        <v>15</v>
      </c>
      <c r="H18" t="s">
        <v>46</v>
      </c>
      <c r="I18">
        <v>3</v>
      </c>
      <c r="J18" t="s">
        <v>418</v>
      </c>
      <c r="K18" t="s">
        <v>39</v>
      </c>
      <c r="L18" t="s">
        <v>15</v>
      </c>
      <c r="M18">
        <v>439.45</v>
      </c>
      <c r="N18" t="s">
        <v>20</v>
      </c>
      <c r="O18" t="s">
        <v>0</v>
      </c>
      <c r="P18" t="s">
        <v>0</v>
      </c>
    </row>
    <row r="19" spans="1:16" x14ac:dyDescent="0.3">
      <c r="A19">
        <v>31062435</v>
      </c>
      <c r="B19">
        <v>876646</v>
      </c>
      <c r="C19">
        <v>963611</v>
      </c>
      <c r="D19">
        <v>5840</v>
      </c>
      <c r="E19">
        <v>1</v>
      </c>
      <c r="F19">
        <v>0</v>
      </c>
      <c r="G19">
        <v>0</v>
      </c>
      <c r="H19" t="s">
        <v>46</v>
      </c>
      <c r="I19">
        <v>7</v>
      </c>
      <c r="J19" t="s">
        <v>102</v>
      </c>
      <c r="K19" t="s">
        <v>39</v>
      </c>
      <c r="L19" t="s">
        <v>16</v>
      </c>
      <c r="M19">
        <v>5840</v>
      </c>
      <c r="N19" t="s">
        <v>21</v>
      </c>
      <c r="O19" t="s">
        <v>0</v>
      </c>
      <c r="P19" t="s">
        <v>0</v>
      </c>
    </row>
    <row r="20" spans="1:16" x14ac:dyDescent="0.3">
      <c r="A20">
        <v>38418851</v>
      </c>
      <c r="B20">
        <v>246316</v>
      </c>
      <c r="C20">
        <v>803869</v>
      </c>
      <c r="D20">
        <v>19226</v>
      </c>
      <c r="E20">
        <v>4</v>
      </c>
      <c r="F20">
        <v>0</v>
      </c>
      <c r="G20">
        <v>0</v>
      </c>
      <c r="H20" t="s">
        <v>46</v>
      </c>
      <c r="I20">
        <v>1</v>
      </c>
      <c r="J20" t="s">
        <v>448</v>
      </c>
      <c r="K20" t="s">
        <v>50</v>
      </c>
      <c r="L20" t="s">
        <v>15</v>
      </c>
      <c r="M20">
        <v>76904</v>
      </c>
      <c r="N20" t="s">
        <v>21</v>
      </c>
      <c r="O20" t="s">
        <v>0</v>
      </c>
      <c r="P20" t="s">
        <v>0</v>
      </c>
    </row>
    <row r="21" spans="1:16" x14ac:dyDescent="0.3">
      <c r="A21">
        <v>82503409</v>
      </c>
      <c r="B21">
        <v>191161</v>
      </c>
      <c r="C21">
        <v>583010</v>
      </c>
      <c r="D21">
        <v>3297</v>
      </c>
      <c r="E21">
        <v>1</v>
      </c>
      <c r="F21">
        <v>0</v>
      </c>
      <c r="G21">
        <v>0</v>
      </c>
      <c r="H21" t="s">
        <v>490</v>
      </c>
      <c r="I21">
        <v>4</v>
      </c>
      <c r="J21" t="s">
        <v>262</v>
      </c>
      <c r="K21" t="s">
        <v>39</v>
      </c>
      <c r="L21" t="s">
        <v>15</v>
      </c>
      <c r="M21">
        <v>3297</v>
      </c>
      <c r="N21" t="s">
        <v>23</v>
      </c>
      <c r="O21" t="s">
        <v>0</v>
      </c>
      <c r="P21" t="s">
        <v>0</v>
      </c>
    </row>
    <row r="22" spans="1:16" x14ac:dyDescent="0.3">
      <c r="A22">
        <v>63798927</v>
      </c>
      <c r="B22">
        <v>872246</v>
      </c>
      <c r="C22">
        <v>864442</v>
      </c>
      <c r="D22">
        <v>13969</v>
      </c>
      <c r="E22">
        <v>2</v>
      </c>
      <c r="F22">
        <v>2793.8</v>
      </c>
      <c r="G22">
        <v>10</v>
      </c>
      <c r="H22" t="s">
        <v>490</v>
      </c>
      <c r="I22">
        <v>3</v>
      </c>
      <c r="J22" t="s">
        <v>242</v>
      </c>
      <c r="K22" t="s">
        <v>39</v>
      </c>
      <c r="L22" t="s">
        <v>15</v>
      </c>
      <c r="M22">
        <v>25144.2</v>
      </c>
      <c r="N22" t="s">
        <v>23</v>
      </c>
      <c r="O22" t="s">
        <v>0</v>
      </c>
      <c r="P22" t="s">
        <v>0</v>
      </c>
    </row>
    <row r="23" spans="1:16" x14ac:dyDescent="0.3">
      <c r="A23">
        <v>85579195</v>
      </c>
      <c r="B23">
        <v>671858</v>
      </c>
      <c r="C23">
        <v>883226</v>
      </c>
      <c r="D23">
        <v>3012</v>
      </c>
      <c r="E23">
        <v>2</v>
      </c>
      <c r="F23">
        <v>903.6</v>
      </c>
      <c r="G23">
        <v>15</v>
      </c>
      <c r="H23" t="s">
        <v>490</v>
      </c>
      <c r="I23">
        <v>6</v>
      </c>
      <c r="J23" t="s">
        <v>147</v>
      </c>
      <c r="K23" t="s">
        <v>39</v>
      </c>
      <c r="L23" t="s">
        <v>16</v>
      </c>
      <c r="M23">
        <v>5120.3999999999996</v>
      </c>
      <c r="N23" t="s">
        <v>21</v>
      </c>
      <c r="O23" t="s">
        <v>0</v>
      </c>
      <c r="P23" t="s">
        <v>0</v>
      </c>
    </row>
    <row r="24" spans="1:16" x14ac:dyDescent="0.3">
      <c r="A24">
        <v>25503345</v>
      </c>
      <c r="B24">
        <v>719176</v>
      </c>
      <c r="C24">
        <v>745940</v>
      </c>
      <c r="D24">
        <v>17258</v>
      </c>
      <c r="E24">
        <v>1</v>
      </c>
      <c r="F24">
        <v>2588.6999999999998</v>
      </c>
      <c r="G24">
        <v>15</v>
      </c>
      <c r="H24" t="s">
        <v>490</v>
      </c>
      <c r="I24">
        <v>3</v>
      </c>
      <c r="J24" t="s">
        <v>242</v>
      </c>
      <c r="K24" t="s">
        <v>39</v>
      </c>
      <c r="L24" t="s">
        <v>18</v>
      </c>
      <c r="M24">
        <v>14669.3</v>
      </c>
      <c r="N24" t="s">
        <v>20</v>
      </c>
      <c r="O24" t="s">
        <v>0</v>
      </c>
      <c r="P24" t="s">
        <v>0</v>
      </c>
    </row>
    <row r="25" spans="1:16" x14ac:dyDescent="0.3">
      <c r="A25">
        <v>89864260</v>
      </c>
      <c r="B25">
        <v>216739</v>
      </c>
      <c r="C25">
        <v>517012</v>
      </c>
      <c r="D25">
        <v>11474</v>
      </c>
      <c r="E25">
        <v>1</v>
      </c>
      <c r="F25">
        <v>1721.1</v>
      </c>
      <c r="G25">
        <v>15</v>
      </c>
      <c r="H25" t="s">
        <v>195</v>
      </c>
      <c r="I25">
        <v>2</v>
      </c>
      <c r="J25" t="s">
        <v>196</v>
      </c>
      <c r="K25" t="s">
        <v>39</v>
      </c>
      <c r="L25" t="s">
        <v>18</v>
      </c>
      <c r="M25">
        <v>9752.9</v>
      </c>
      <c r="N25" t="s">
        <v>21</v>
      </c>
      <c r="O25" t="s">
        <v>0</v>
      </c>
      <c r="P25" t="s">
        <v>0</v>
      </c>
    </row>
    <row r="26" spans="1:16" x14ac:dyDescent="0.3">
      <c r="A26">
        <v>51870192</v>
      </c>
      <c r="B26">
        <v>809570</v>
      </c>
      <c r="C26">
        <v>861282</v>
      </c>
      <c r="D26">
        <v>2858</v>
      </c>
      <c r="E26">
        <v>4</v>
      </c>
      <c r="F26">
        <v>571.6</v>
      </c>
      <c r="G26">
        <v>5</v>
      </c>
      <c r="H26" t="s">
        <v>195</v>
      </c>
      <c r="I26">
        <v>4</v>
      </c>
      <c r="J26" t="s">
        <v>362</v>
      </c>
      <c r="K26" t="s">
        <v>39</v>
      </c>
      <c r="L26" t="s">
        <v>15</v>
      </c>
      <c r="M26">
        <v>10860.4</v>
      </c>
      <c r="N26" t="s">
        <v>21</v>
      </c>
      <c r="O26" t="s">
        <v>0</v>
      </c>
      <c r="P26" t="s">
        <v>0</v>
      </c>
    </row>
    <row r="27" spans="1:16" x14ac:dyDescent="0.3">
      <c r="A27">
        <v>42594692</v>
      </c>
      <c r="B27">
        <v>334053</v>
      </c>
      <c r="C27">
        <v>634152</v>
      </c>
      <c r="D27">
        <v>18004</v>
      </c>
      <c r="E27">
        <v>2</v>
      </c>
      <c r="F27">
        <v>0</v>
      </c>
      <c r="G27">
        <v>0</v>
      </c>
      <c r="H27" t="s">
        <v>195</v>
      </c>
      <c r="I27">
        <v>7</v>
      </c>
      <c r="J27" t="s">
        <v>360</v>
      </c>
      <c r="K27" t="s">
        <v>39</v>
      </c>
      <c r="L27" t="s">
        <v>15</v>
      </c>
      <c r="M27">
        <v>36008</v>
      </c>
      <c r="N27" t="s">
        <v>20</v>
      </c>
      <c r="O27" t="s">
        <v>0</v>
      </c>
      <c r="P27" t="s">
        <v>0</v>
      </c>
    </row>
    <row r="28" spans="1:16" x14ac:dyDescent="0.3">
      <c r="A28">
        <v>50780112</v>
      </c>
      <c r="B28">
        <v>207473</v>
      </c>
      <c r="C28">
        <v>375018</v>
      </c>
      <c r="D28">
        <v>5473</v>
      </c>
      <c r="E28">
        <v>2</v>
      </c>
      <c r="F28">
        <v>547.29999999999995</v>
      </c>
      <c r="G28">
        <v>5</v>
      </c>
      <c r="H28" t="s">
        <v>195</v>
      </c>
      <c r="I28">
        <v>6</v>
      </c>
      <c r="J28" t="s">
        <v>204</v>
      </c>
      <c r="K28" t="s">
        <v>39</v>
      </c>
      <c r="L28" t="s">
        <v>15</v>
      </c>
      <c r="M28">
        <v>10398.700000000001</v>
      </c>
      <c r="N28" t="s">
        <v>20</v>
      </c>
      <c r="O28" t="s">
        <v>0</v>
      </c>
      <c r="P28" t="s">
        <v>0</v>
      </c>
    </row>
    <row r="29" spans="1:16" x14ac:dyDescent="0.3">
      <c r="A29">
        <v>32269779</v>
      </c>
      <c r="B29">
        <v>126225</v>
      </c>
      <c r="C29">
        <v>972918</v>
      </c>
      <c r="D29">
        <v>17859</v>
      </c>
      <c r="E29">
        <v>1</v>
      </c>
      <c r="F29">
        <v>892.95</v>
      </c>
      <c r="G29">
        <v>5</v>
      </c>
      <c r="H29" t="s">
        <v>195</v>
      </c>
      <c r="I29">
        <v>1</v>
      </c>
      <c r="J29" t="s">
        <v>291</v>
      </c>
      <c r="K29" t="s">
        <v>50</v>
      </c>
      <c r="L29" t="s">
        <v>15</v>
      </c>
      <c r="M29">
        <v>16966.05</v>
      </c>
      <c r="N29" t="s">
        <v>21</v>
      </c>
      <c r="O29" t="s">
        <v>0</v>
      </c>
      <c r="P29" t="s">
        <v>0</v>
      </c>
    </row>
    <row r="30" spans="1:16" x14ac:dyDescent="0.3">
      <c r="A30">
        <v>97488142</v>
      </c>
      <c r="B30">
        <v>877572</v>
      </c>
      <c r="C30">
        <v>388783</v>
      </c>
      <c r="D30">
        <v>16397</v>
      </c>
      <c r="E30">
        <v>1</v>
      </c>
      <c r="F30">
        <v>0</v>
      </c>
      <c r="G30">
        <v>0</v>
      </c>
      <c r="H30" t="s">
        <v>195</v>
      </c>
      <c r="I30">
        <v>1</v>
      </c>
      <c r="J30" t="s">
        <v>291</v>
      </c>
      <c r="K30" t="s">
        <v>50</v>
      </c>
      <c r="L30" t="s">
        <v>18</v>
      </c>
      <c r="M30">
        <v>16397</v>
      </c>
      <c r="N30" t="s">
        <v>21</v>
      </c>
      <c r="O30" t="s">
        <v>0</v>
      </c>
      <c r="P30" t="s">
        <v>0</v>
      </c>
    </row>
    <row r="31" spans="1:16" x14ac:dyDescent="0.3">
      <c r="A31">
        <v>90161060</v>
      </c>
      <c r="B31">
        <v>334053</v>
      </c>
      <c r="C31">
        <v>444831</v>
      </c>
      <c r="D31">
        <v>14214</v>
      </c>
      <c r="E31">
        <v>1</v>
      </c>
      <c r="F31">
        <v>710.7</v>
      </c>
      <c r="G31">
        <v>5</v>
      </c>
      <c r="H31" t="s">
        <v>195</v>
      </c>
      <c r="I31">
        <v>5</v>
      </c>
      <c r="J31" t="s">
        <v>297</v>
      </c>
      <c r="K31" t="s">
        <v>50</v>
      </c>
      <c r="L31" t="s">
        <v>15</v>
      </c>
      <c r="M31">
        <v>13503.3</v>
      </c>
      <c r="N31" t="s">
        <v>21</v>
      </c>
      <c r="O31" t="s">
        <v>0</v>
      </c>
      <c r="P31" t="s">
        <v>0</v>
      </c>
    </row>
    <row r="32" spans="1:16" x14ac:dyDescent="0.3">
      <c r="A32">
        <v>93851247</v>
      </c>
      <c r="B32">
        <v>126225</v>
      </c>
      <c r="C32">
        <v>924305</v>
      </c>
      <c r="D32">
        <v>2282</v>
      </c>
      <c r="E32">
        <v>2</v>
      </c>
      <c r="F32">
        <v>0</v>
      </c>
      <c r="G32">
        <v>0</v>
      </c>
      <c r="H32" t="s">
        <v>195</v>
      </c>
      <c r="I32">
        <v>1</v>
      </c>
      <c r="J32" t="s">
        <v>291</v>
      </c>
      <c r="K32" t="s">
        <v>50</v>
      </c>
      <c r="L32" t="s">
        <v>15</v>
      </c>
      <c r="M32">
        <v>4564</v>
      </c>
      <c r="N32" t="s">
        <v>20</v>
      </c>
      <c r="O32" t="s">
        <v>0</v>
      </c>
      <c r="P32" t="s">
        <v>0</v>
      </c>
    </row>
    <row r="33" spans="1:16" x14ac:dyDescent="0.3">
      <c r="A33">
        <v>17003454</v>
      </c>
      <c r="B33">
        <v>719176</v>
      </c>
      <c r="C33">
        <v>476106</v>
      </c>
      <c r="D33">
        <v>2652</v>
      </c>
      <c r="E33">
        <v>2</v>
      </c>
      <c r="F33">
        <v>0</v>
      </c>
      <c r="G33">
        <v>0</v>
      </c>
      <c r="H33" t="s">
        <v>195</v>
      </c>
      <c r="I33">
        <v>2</v>
      </c>
      <c r="J33" t="s">
        <v>196</v>
      </c>
      <c r="K33" t="s">
        <v>39</v>
      </c>
      <c r="L33" t="s">
        <v>17</v>
      </c>
      <c r="M33">
        <v>5304</v>
      </c>
      <c r="N33" t="s">
        <v>23</v>
      </c>
      <c r="O33" t="s">
        <v>0</v>
      </c>
      <c r="P33" t="s">
        <v>0</v>
      </c>
    </row>
    <row r="34" spans="1:16" x14ac:dyDescent="0.3">
      <c r="A34">
        <v>50261914</v>
      </c>
      <c r="B34">
        <v>216739</v>
      </c>
      <c r="C34">
        <v>671706</v>
      </c>
      <c r="D34">
        <v>6722</v>
      </c>
      <c r="E34">
        <v>2</v>
      </c>
      <c r="F34">
        <v>672.2</v>
      </c>
      <c r="G34">
        <v>5</v>
      </c>
      <c r="H34" t="s">
        <v>195</v>
      </c>
      <c r="I34">
        <v>3</v>
      </c>
      <c r="J34" t="s">
        <v>386</v>
      </c>
      <c r="K34" t="s">
        <v>39</v>
      </c>
      <c r="L34" t="s">
        <v>15</v>
      </c>
      <c r="M34">
        <v>12771.8</v>
      </c>
      <c r="N34" t="s">
        <v>21</v>
      </c>
      <c r="O34" t="s">
        <v>0</v>
      </c>
      <c r="P34" t="s">
        <v>0</v>
      </c>
    </row>
    <row r="35" spans="1:16" x14ac:dyDescent="0.3">
      <c r="A35">
        <v>24032377</v>
      </c>
      <c r="B35">
        <v>671858</v>
      </c>
      <c r="C35">
        <v>971523</v>
      </c>
      <c r="D35">
        <v>7258</v>
      </c>
      <c r="E35">
        <v>1</v>
      </c>
      <c r="F35">
        <v>0</v>
      </c>
      <c r="G35">
        <v>0</v>
      </c>
      <c r="H35" t="s">
        <v>195</v>
      </c>
      <c r="I35">
        <v>3</v>
      </c>
      <c r="J35" t="s">
        <v>386</v>
      </c>
      <c r="K35" t="s">
        <v>39</v>
      </c>
      <c r="L35" t="s">
        <v>16</v>
      </c>
      <c r="M35">
        <v>7258</v>
      </c>
      <c r="N35" t="s">
        <v>23</v>
      </c>
      <c r="O35" t="s">
        <v>0</v>
      </c>
      <c r="P35" t="s">
        <v>0</v>
      </c>
    </row>
    <row r="36" spans="1:16" x14ac:dyDescent="0.3">
      <c r="A36">
        <v>12925970</v>
      </c>
      <c r="B36">
        <v>671858</v>
      </c>
      <c r="C36">
        <v>815332</v>
      </c>
      <c r="D36">
        <v>5370</v>
      </c>
      <c r="E36">
        <v>1</v>
      </c>
      <c r="F36">
        <v>0</v>
      </c>
      <c r="G36">
        <v>0</v>
      </c>
      <c r="H36" t="s">
        <v>195</v>
      </c>
      <c r="I36">
        <v>4</v>
      </c>
      <c r="J36" t="s">
        <v>362</v>
      </c>
      <c r="K36" t="s">
        <v>39</v>
      </c>
      <c r="L36" t="s">
        <v>16</v>
      </c>
      <c r="M36">
        <v>5370</v>
      </c>
      <c r="N36" t="s">
        <v>21</v>
      </c>
      <c r="O36" t="s">
        <v>0</v>
      </c>
      <c r="P36" t="s">
        <v>0</v>
      </c>
    </row>
    <row r="37" spans="1:16" x14ac:dyDescent="0.3">
      <c r="A37">
        <v>90267122</v>
      </c>
      <c r="B37">
        <v>719176</v>
      </c>
      <c r="C37">
        <v>583551</v>
      </c>
      <c r="D37">
        <v>8377</v>
      </c>
      <c r="E37">
        <v>1</v>
      </c>
      <c r="F37">
        <v>1675.4</v>
      </c>
      <c r="G37">
        <v>20</v>
      </c>
      <c r="H37" t="s">
        <v>527</v>
      </c>
      <c r="I37">
        <v>3</v>
      </c>
      <c r="J37" t="s">
        <v>412</v>
      </c>
      <c r="K37" t="s">
        <v>50</v>
      </c>
      <c r="L37" t="s">
        <v>15</v>
      </c>
      <c r="M37">
        <v>6701.6</v>
      </c>
      <c r="N37" t="s">
        <v>22</v>
      </c>
      <c r="O37" t="s">
        <v>0</v>
      </c>
      <c r="P37" t="s">
        <v>0</v>
      </c>
    </row>
    <row r="38" spans="1:16" x14ac:dyDescent="0.3">
      <c r="A38">
        <v>40158811</v>
      </c>
      <c r="B38">
        <v>334053</v>
      </c>
      <c r="C38">
        <v>341647</v>
      </c>
      <c r="D38">
        <v>12733</v>
      </c>
      <c r="E38">
        <v>2</v>
      </c>
      <c r="F38">
        <v>0</v>
      </c>
      <c r="G38">
        <v>0</v>
      </c>
      <c r="H38" t="s">
        <v>527</v>
      </c>
      <c r="I38">
        <v>3</v>
      </c>
      <c r="J38" t="s">
        <v>412</v>
      </c>
      <c r="K38" t="s">
        <v>39</v>
      </c>
      <c r="L38" t="s">
        <v>17</v>
      </c>
      <c r="M38">
        <v>25466</v>
      </c>
      <c r="N38" t="s">
        <v>23</v>
      </c>
      <c r="O38" t="s">
        <v>0</v>
      </c>
      <c r="P38" t="s">
        <v>0</v>
      </c>
    </row>
    <row r="39" spans="1:16" x14ac:dyDescent="0.3">
      <c r="A39">
        <v>91390501</v>
      </c>
      <c r="B39">
        <v>872246</v>
      </c>
      <c r="C39">
        <v>200754</v>
      </c>
      <c r="D39">
        <v>18670</v>
      </c>
      <c r="E39">
        <v>2</v>
      </c>
      <c r="F39">
        <v>0</v>
      </c>
      <c r="G39">
        <v>0</v>
      </c>
      <c r="H39" t="s">
        <v>527</v>
      </c>
      <c r="I39">
        <v>2</v>
      </c>
      <c r="J39" t="s">
        <v>485</v>
      </c>
      <c r="K39" t="s">
        <v>39</v>
      </c>
      <c r="L39" t="s">
        <v>18</v>
      </c>
      <c r="M39">
        <v>37340</v>
      </c>
      <c r="N39" t="s">
        <v>22</v>
      </c>
      <c r="O39" t="s">
        <v>0</v>
      </c>
      <c r="P39" t="s">
        <v>0</v>
      </c>
    </row>
    <row r="40" spans="1:16" x14ac:dyDescent="0.3">
      <c r="A40">
        <v>77292380</v>
      </c>
      <c r="B40">
        <v>334053</v>
      </c>
      <c r="C40">
        <v>911521</v>
      </c>
      <c r="D40">
        <v>10271</v>
      </c>
      <c r="E40">
        <v>1</v>
      </c>
      <c r="F40">
        <v>1540.65</v>
      </c>
      <c r="G40">
        <v>15</v>
      </c>
      <c r="H40" t="s">
        <v>527</v>
      </c>
      <c r="I40">
        <v>7</v>
      </c>
      <c r="J40" t="s">
        <v>413</v>
      </c>
      <c r="K40" t="s">
        <v>39</v>
      </c>
      <c r="L40" t="s">
        <v>15</v>
      </c>
      <c r="M40">
        <v>8730.35</v>
      </c>
      <c r="N40" t="s">
        <v>22</v>
      </c>
      <c r="O40" t="s">
        <v>0</v>
      </c>
      <c r="P40" t="s">
        <v>0</v>
      </c>
    </row>
    <row r="41" spans="1:16" x14ac:dyDescent="0.3">
      <c r="A41">
        <v>30560218</v>
      </c>
      <c r="B41">
        <v>207473</v>
      </c>
      <c r="C41">
        <v>442128</v>
      </c>
      <c r="D41">
        <v>4962</v>
      </c>
      <c r="E41">
        <v>1</v>
      </c>
      <c r="F41">
        <v>0</v>
      </c>
      <c r="G41">
        <v>0</v>
      </c>
      <c r="H41" t="s">
        <v>527</v>
      </c>
      <c r="I41">
        <v>5</v>
      </c>
      <c r="J41" t="s">
        <v>421</v>
      </c>
      <c r="K41" t="s">
        <v>50</v>
      </c>
      <c r="L41" t="s">
        <v>15</v>
      </c>
      <c r="M41">
        <v>4962</v>
      </c>
      <c r="N41" t="s">
        <v>20</v>
      </c>
      <c r="O41" t="s">
        <v>0</v>
      </c>
      <c r="P41" t="s">
        <v>0</v>
      </c>
    </row>
    <row r="42" spans="1:16" x14ac:dyDescent="0.3">
      <c r="A42">
        <v>15412975</v>
      </c>
      <c r="B42">
        <v>126225</v>
      </c>
      <c r="C42">
        <v>440341</v>
      </c>
      <c r="D42">
        <v>10236</v>
      </c>
      <c r="E42">
        <v>1</v>
      </c>
      <c r="F42">
        <v>0</v>
      </c>
      <c r="G42">
        <v>0</v>
      </c>
      <c r="H42" t="s">
        <v>527</v>
      </c>
      <c r="I42">
        <v>3</v>
      </c>
      <c r="J42" t="s">
        <v>412</v>
      </c>
      <c r="K42" t="s">
        <v>39</v>
      </c>
      <c r="L42" t="s">
        <v>15</v>
      </c>
      <c r="M42">
        <v>10236</v>
      </c>
      <c r="N42" t="s">
        <v>20</v>
      </c>
      <c r="O42" t="s">
        <v>0</v>
      </c>
      <c r="P42" t="s">
        <v>0</v>
      </c>
    </row>
    <row r="43" spans="1:16" x14ac:dyDescent="0.3">
      <c r="A43">
        <v>92362000</v>
      </c>
      <c r="B43">
        <v>809570</v>
      </c>
      <c r="C43">
        <v>252973</v>
      </c>
      <c r="D43">
        <v>13645</v>
      </c>
      <c r="E43">
        <v>4</v>
      </c>
      <c r="F43">
        <v>0</v>
      </c>
      <c r="G43">
        <v>0</v>
      </c>
      <c r="H43" t="s">
        <v>527</v>
      </c>
      <c r="I43">
        <v>6</v>
      </c>
      <c r="J43" t="s">
        <v>486</v>
      </c>
      <c r="K43" t="s">
        <v>39</v>
      </c>
      <c r="L43" t="s">
        <v>17</v>
      </c>
      <c r="M43">
        <v>54580</v>
      </c>
      <c r="N43" t="s">
        <v>22</v>
      </c>
      <c r="O43" t="s">
        <v>0</v>
      </c>
      <c r="P43" t="s">
        <v>0</v>
      </c>
    </row>
    <row r="44" spans="1:16" x14ac:dyDescent="0.3">
      <c r="A44">
        <v>59580252</v>
      </c>
      <c r="B44">
        <v>388389</v>
      </c>
      <c r="C44">
        <v>752329</v>
      </c>
      <c r="D44">
        <v>13318</v>
      </c>
      <c r="E44">
        <v>1</v>
      </c>
      <c r="F44">
        <v>0</v>
      </c>
      <c r="G44">
        <v>0</v>
      </c>
      <c r="H44" t="s">
        <v>527</v>
      </c>
      <c r="I44">
        <v>2</v>
      </c>
      <c r="J44" t="s">
        <v>485</v>
      </c>
      <c r="K44" t="s">
        <v>39</v>
      </c>
      <c r="L44" t="s">
        <v>15</v>
      </c>
      <c r="M44">
        <v>13318</v>
      </c>
      <c r="N44" t="s">
        <v>20</v>
      </c>
      <c r="O44" t="s">
        <v>0</v>
      </c>
      <c r="P44" t="s">
        <v>0</v>
      </c>
    </row>
    <row r="45" spans="1:16" x14ac:dyDescent="0.3">
      <c r="A45">
        <v>56802956</v>
      </c>
      <c r="B45">
        <v>191161</v>
      </c>
      <c r="C45">
        <v>792099</v>
      </c>
      <c r="D45">
        <v>11401</v>
      </c>
      <c r="E45">
        <v>1</v>
      </c>
      <c r="F45">
        <v>0</v>
      </c>
      <c r="G45">
        <v>0</v>
      </c>
      <c r="H45" t="s">
        <v>527</v>
      </c>
      <c r="I45">
        <v>7</v>
      </c>
      <c r="J45" t="s">
        <v>413</v>
      </c>
      <c r="K45" t="s">
        <v>47</v>
      </c>
      <c r="L45" t="s">
        <v>15</v>
      </c>
      <c r="M45">
        <v>11401</v>
      </c>
      <c r="N45" t="s">
        <v>22</v>
      </c>
      <c r="O45" t="s">
        <v>0</v>
      </c>
      <c r="P45" t="s">
        <v>0</v>
      </c>
    </row>
    <row r="46" spans="1:16" x14ac:dyDescent="0.3">
      <c r="A46">
        <v>97858385</v>
      </c>
      <c r="B46">
        <v>809570</v>
      </c>
      <c r="C46">
        <v>847033</v>
      </c>
      <c r="D46">
        <v>9252</v>
      </c>
      <c r="E46">
        <v>1</v>
      </c>
      <c r="F46">
        <v>0</v>
      </c>
      <c r="G46">
        <v>0</v>
      </c>
      <c r="H46" t="s">
        <v>527</v>
      </c>
      <c r="I46">
        <v>5</v>
      </c>
      <c r="J46" t="s">
        <v>421</v>
      </c>
      <c r="K46" t="s">
        <v>39</v>
      </c>
      <c r="L46" t="s">
        <v>15</v>
      </c>
      <c r="M46">
        <v>9252</v>
      </c>
      <c r="N46" t="s">
        <v>21</v>
      </c>
      <c r="O46" t="s">
        <v>0</v>
      </c>
      <c r="P46" t="s">
        <v>0</v>
      </c>
    </row>
    <row r="47" spans="1:16" x14ac:dyDescent="0.3">
      <c r="A47">
        <v>49189370</v>
      </c>
      <c r="B47">
        <v>356787</v>
      </c>
      <c r="C47">
        <v>692984</v>
      </c>
      <c r="D47">
        <v>13220</v>
      </c>
      <c r="E47">
        <v>1</v>
      </c>
      <c r="F47">
        <v>1322</v>
      </c>
      <c r="G47">
        <v>10</v>
      </c>
      <c r="H47" t="s">
        <v>527</v>
      </c>
      <c r="I47">
        <v>5</v>
      </c>
      <c r="J47" t="s">
        <v>421</v>
      </c>
      <c r="K47" t="s">
        <v>39</v>
      </c>
      <c r="L47" t="s">
        <v>17</v>
      </c>
      <c r="M47">
        <v>11898</v>
      </c>
      <c r="N47" t="s">
        <v>23</v>
      </c>
      <c r="O47" t="s">
        <v>0</v>
      </c>
      <c r="P47" t="s">
        <v>0</v>
      </c>
    </row>
    <row r="48" spans="1:16" x14ac:dyDescent="0.3">
      <c r="A48">
        <v>28546206</v>
      </c>
      <c r="B48">
        <v>809570</v>
      </c>
      <c r="C48">
        <v>324138</v>
      </c>
      <c r="D48">
        <v>17501</v>
      </c>
      <c r="E48">
        <v>1</v>
      </c>
      <c r="F48">
        <v>0</v>
      </c>
      <c r="G48">
        <v>0</v>
      </c>
      <c r="H48" t="s">
        <v>527</v>
      </c>
      <c r="I48">
        <v>3</v>
      </c>
      <c r="J48" t="s">
        <v>412</v>
      </c>
      <c r="K48" t="s">
        <v>39</v>
      </c>
      <c r="L48" t="s">
        <v>15</v>
      </c>
      <c r="M48">
        <v>17501</v>
      </c>
      <c r="N48" t="s">
        <v>21</v>
      </c>
      <c r="O48" t="s">
        <v>0</v>
      </c>
      <c r="P48" t="s">
        <v>0</v>
      </c>
    </row>
    <row r="49" spans="1:16" x14ac:dyDescent="0.3">
      <c r="A49">
        <v>77631432</v>
      </c>
      <c r="B49">
        <v>207473</v>
      </c>
      <c r="C49">
        <v>921179</v>
      </c>
      <c r="D49">
        <v>17602</v>
      </c>
      <c r="E49">
        <v>2</v>
      </c>
      <c r="F49">
        <v>1760.2</v>
      </c>
      <c r="G49">
        <v>5</v>
      </c>
      <c r="H49" t="s">
        <v>527</v>
      </c>
      <c r="I49">
        <v>1</v>
      </c>
      <c r="J49" t="s">
        <v>270</v>
      </c>
      <c r="K49" t="s">
        <v>50</v>
      </c>
      <c r="L49" t="s">
        <v>16</v>
      </c>
      <c r="M49">
        <v>33443.800000000003</v>
      </c>
      <c r="N49" t="s">
        <v>23</v>
      </c>
      <c r="O49" t="s">
        <v>0</v>
      </c>
      <c r="P49" t="s">
        <v>0</v>
      </c>
    </row>
    <row r="50" spans="1:16" x14ac:dyDescent="0.3">
      <c r="A50">
        <v>17221208</v>
      </c>
      <c r="B50">
        <v>356787</v>
      </c>
      <c r="C50">
        <v>757381</v>
      </c>
      <c r="D50">
        <v>12021</v>
      </c>
      <c r="E50">
        <v>4</v>
      </c>
      <c r="F50">
        <v>7212.6</v>
      </c>
      <c r="G50">
        <v>15</v>
      </c>
      <c r="H50" t="s">
        <v>527</v>
      </c>
      <c r="I50">
        <v>7</v>
      </c>
      <c r="J50" t="s">
        <v>413</v>
      </c>
      <c r="K50" t="s">
        <v>39</v>
      </c>
      <c r="L50" t="s">
        <v>17</v>
      </c>
      <c r="M50">
        <v>40871.4</v>
      </c>
      <c r="N50" t="s">
        <v>22</v>
      </c>
      <c r="O50" t="s">
        <v>0</v>
      </c>
      <c r="P50" t="s">
        <v>0</v>
      </c>
    </row>
    <row r="51" spans="1:16" x14ac:dyDescent="0.3">
      <c r="A51">
        <v>37257905</v>
      </c>
      <c r="B51">
        <v>872246</v>
      </c>
      <c r="C51">
        <v>437288</v>
      </c>
      <c r="D51">
        <v>19577</v>
      </c>
      <c r="E51">
        <v>1</v>
      </c>
      <c r="F51">
        <v>978.85</v>
      </c>
      <c r="G51">
        <v>5</v>
      </c>
      <c r="H51" t="s">
        <v>527</v>
      </c>
      <c r="I51">
        <v>7</v>
      </c>
      <c r="J51" t="s">
        <v>413</v>
      </c>
      <c r="K51" t="s">
        <v>50</v>
      </c>
      <c r="L51" t="s">
        <v>16</v>
      </c>
      <c r="M51">
        <v>18598.150000000001</v>
      </c>
      <c r="N51" t="s">
        <v>23</v>
      </c>
      <c r="O51" t="s">
        <v>0</v>
      </c>
      <c r="P51" t="s">
        <v>0</v>
      </c>
    </row>
    <row r="52" spans="1:16" x14ac:dyDescent="0.3">
      <c r="A52">
        <v>58486337</v>
      </c>
      <c r="B52">
        <v>356787</v>
      </c>
      <c r="C52">
        <v>211068</v>
      </c>
      <c r="D52">
        <v>5280</v>
      </c>
      <c r="E52">
        <v>1</v>
      </c>
      <c r="F52">
        <v>0</v>
      </c>
      <c r="G52">
        <v>0</v>
      </c>
      <c r="H52" t="s">
        <v>527</v>
      </c>
      <c r="I52">
        <v>5</v>
      </c>
      <c r="J52" t="s">
        <v>421</v>
      </c>
      <c r="K52" t="s">
        <v>39</v>
      </c>
      <c r="L52" t="s">
        <v>15</v>
      </c>
      <c r="M52">
        <v>5280</v>
      </c>
      <c r="N52" t="s">
        <v>22</v>
      </c>
      <c r="O52" t="s">
        <v>0</v>
      </c>
      <c r="P52" t="s">
        <v>0</v>
      </c>
    </row>
    <row r="53" spans="1:16" x14ac:dyDescent="0.3">
      <c r="A53">
        <v>16740197</v>
      </c>
      <c r="B53">
        <v>246316</v>
      </c>
      <c r="C53">
        <v>224223</v>
      </c>
      <c r="D53">
        <v>4362</v>
      </c>
      <c r="E53">
        <v>1</v>
      </c>
      <c r="F53">
        <v>0</v>
      </c>
      <c r="G53">
        <v>0</v>
      </c>
      <c r="H53" t="s">
        <v>86</v>
      </c>
      <c r="I53">
        <v>5</v>
      </c>
      <c r="J53" t="s">
        <v>306</v>
      </c>
      <c r="K53" t="s">
        <v>39</v>
      </c>
      <c r="L53" t="s">
        <v>15</v>
      </c>
      <c r="M53">
        <v>4362</v>
      </c>
      <c r="N53" t="s">
        <v>22</v>
      </c>
      <c r="O53" t="s">
        <v>0</v>
      </c>
      <c r="P53" t="s">
        <v>0</v>
      </c>
    </row>
    <row r="54" spans="1:16" x14ac:dyDescent="0.3">
      <c r="A54">
        <v>16895666</v>
      </c>
      <c r="B54">
        <v>770487</v>
      </c>
      <c r="C54">
        <v>716256</v>
      </c>
      <c r="D54">
        <v>4843</v>
      </c>
      <c r="E54">
        <v>1</v>
      </c>
      <c r="F54">
        <v>242.15</v>
      </c>
      <c r="G54">
        <v>5</v>
      </c>
      <c r="H54" t="s">
        <v>86</v>
      </c>
      <c r="I54">
        <v>1</v>
      </c>
      <c r="J54" t="s">
        <v>74</v>
      </c>
      <c r="K54" t="s">
        <v>39</v>
      </c>
      <c r="L54" t="s">
        <v>16</v>
      </c>
      <c r="M54">
        <v>4600.8500000000004</v>
      </c>
      <c r="N54" t="s">
        <v>20</v>
      </c>
      <c r="O54" t="s">
        <v>0</v>
      </c>
      <c r="P54" t="s">
        <v>0</v>
      </c>
    </row>
    <row r="55" spans="1:16" x14ac:dyDescent="0.3">
      <c r="A55">
        <v>10344303</v>
      </c>
      <c r="B55">
        <v>334053</v>
      </c>
      <c r="C55">
        <v>846901</v>
      </c>
      <c r="D55">
        <v>16784</v>
      </c>
      <c r="E55">
        <v>2</v>
      </c>
      <c r="F55">
        <v>5035.2</v>
      </c>
      <c r="G55">
        <v>15</v>
      </c>
      <c r="H55" t="s">
        <v>86</v>
      </c>
      <c r="I55">
        <v>3</v>
      </c>
      <c r="J55" t="s">
        <v>186</v>
      </c>
      <c r="K55" t="s">
        <v>39</v>
      </c>
      <c r="L55" t="s">
        <v>15</v>
      </c>
      <c r="M55">
        <v>28532.799999999999</v>
      </c>
      <c r="N55" t="s">
        <v>21</v>
      </c>
      <c r="O55" t="s">
        <v>0</v>
      </c>
      <c r="P55" t="s">
        <v>0</v>
      </c>
    </row>
    <row r="56" spans="1:16" x14ac:dyDescent="0.3">
      <c r="A56">
        <v>53851498</v>
      </c>
      <c r="B56">
        <v>126225</v>
      </c>
      <c r="C56">
        <v>890897</v>
      </c>
      <c r="D56">
        <v>18004</v>
      </c>
      <c r="E56">
        <v>2</v>
      </c>
      <c r="F56">
        <v>0</v>
      </c>
      <c r="G56">
        <v>0</v>
      </c>
      <c r="H56" t="s">
        <v>86</v>
      </c>
      <c r="I56">
        <v>1</v>
      </c>
      <c r="J56" t="s">
        <v>74</v>
      </c>
      <c r="K56" t="s">
        <v>39</v>
      </c>
      <c r="L56" t="s">
        <v>18</v>
      </c>
      <c r="M56">
        <v>36008</v>
      </c>
      <c r="N56" t="s">
        <v>21</v>
      </c>
      <c r="O56" t="s">
        <v>0</v>
      </c>
      <c r="P56" t="s">
        <v>0</v>
      </c>
    </row>
    <row r="57" spans="1:16" x14ac:dyDescent="0.3">
      <c r="A57">
        <v>40281491</v>
      </c>
      <c r="B57">
        <v>719176</v>
      </c>
      <c r="C57">
        <v>251706</v>
      </c>
      <c r="D57">
        <v>6875</v>
      </c>
      <c r="E57">
        <v>4</v>
      </c>
      <c r="F57">
        <v>0</v>
      </c>
      <c r="G57">
        <v>0</v>
      </c>
      <c r="H57" t="s">
        <v>86</v>
      </c>
      <c r="I57">
        <v>7</v>
      </c>
      <c r="J57" t="s">
        <v>187</v>
      </c>
      <c r="K57" t="s">
        <v>39</v>
      </c>
      <c r="L57" t="s">
        <v>15</v>
      </c>
      <c r="M57">
        <v>27500</v>
      </c>
      <c r="N57" t="s">
        <v>23</v>
      </c>
      <c r="O57" t="s">
        <v>0</v>
      </c>
      <c r="P57" t="s">
        <v>0</v>
      </c>
    </row>
    <row r="58" spans="1:16" x14ac:dyDescent="0.3">
      <c r="A58">
        <v>53380275</v>
      </c>
      <c r="B58">
        <v>876646</v>
      </c>
      <c r="C58">
        <v>598851</v>
      </c>
      <c r="D58">
        <v>19412</v>
      </c>
      <c r="E58">
        <v>2</v>
      </c>
      <c r="F58">
        <v>0</v>
      </c>
      <c r="G58">
        <v>0</v>
      </c>
      <c r="H58" t="s">
        <v>86</v>
      </c>
      <c r="I58">
        <v>5</v>
      </c>
      <c r="J58" t="s">
        <v>306</v>
      </c>
      <c r="K58" t="s">
        <v>39</v>
      </c>
      <c r="L58" t="s">
        <v>17</v>
      </c>
      <c r="M58">
        <v>38824</v>
      </c>
      <c r="N58" t="s">
        <v>20</v>
      </c>
      <c r="O58" t="s">
        <v>0</v>
      </c>
      <c r="P58" t="s">
        <v>0</v>
      </c>
    </row>
    <row r="59" spans="1:16" x14ac:dyDescent="0.3">
      <c r="A59">
        <v>77498993</v>
      </c>
      <c r="B59">
        <v>334053</v>
      </c>
      <c r="C59">
        <v>671923</v>
      </c>
      <c r="D59">
        <v>0</v>
      </c>
      <c r="E59">
        <v>4</v>
      </c>
      <c r="F59">
        <v>0</v>
      </c>
      <c r="G59">
        <v>0</v>
      </c>
      <c r="H59" t="s">
        <v>86</v>
      </c>
      <c r="I59">
        <v>2</v>
      </c>
      <c r="J59" t="s">
        <v>332</v>
      </c>
      <c r="K59" t="s">
        <v>47</v>
      </c>
      <c r="L59" t="s">
        <v>16</v>
      </c>
      <c r="M59">
        <v>0</v>
      </c>
      <c r="N59" t="s">
        <v>23</v>
      </c>
      <c r="O59" t="s">
        <v>0</v>
      </c>
      <c r="P59" t="s">
        <v>0</v>
      </c>
    </row>
    <row r="60" spans="1:16" x14ac:dyDescent="0.3">
      <c r="A60">
        <v>25867870</v>
      </c>
      <c r="B60">
        <v>809570</v>
      </c>
      <c r="C60">
        <v>962398</v>
      </c>
      <c r="D60">
        <v>5459</v>
      </c>
      <c r="E60">
        <v>2</v>
      </c>
      <c r="F60">
        <v>545.9</v>
      </c>
      <c r="G60">
        <v>5</v>
      </c>
      <c r="H60" t="s">
        <v>86</v>
      </c>
      <c r="I60">
        <v>7</v>
      </c>
      <c r="J60" t="s">
        <v>187</v>
      </c>
      <c r="K60" t="s">
        <v>39</v>
      </c>
      <c r="L60" t="s">
        <v>15</v>
      </c>
      <c r="M60">
        <v>10372.1</v>
      </c>
      <c r="N60" t="s">
        <v>20</v>
      </c>
      <c r="O60" t="s">
        <v>0</v>
      </c>
      <c r="P60" t="s">
        <v>0</v>
      </c>
    </row>
    <row r="61" spans="1:16" x14ac:dyDescent="0.3">
      <c r="A61">
        <v>60981231</v>
      </c>
      <c r="B61">
        <v>334053</v>
      </c>
      <c r="C61">
        <v>766157</v>
      </c>
      <c r="D61">
        <v>6638</v>
      </c>
      <c r="E61">
        <v>4</v>
      </c>
      <c r="F61">
        <v>1327.6</v>
      </c>
      <c r="G61">
        <v>5</v>
      </c>
      <c r="H61" t="s">
        <v>86</v>
      </c>
      <c r="I61">
        <v>3</v>
      </c>
      <c r="J61" t="s">
        <v>186</v>
      </c>
      <c r="K61" t="s">
        <v>39</v>
      </c>
      <c r="L61" t="s">
        <v>17</v>
      </c>
      <c r="M61">
        <v>25224.400000000001</v>
      </c>
      <c r="N61" t="s">
        <v>22</v>
      </c>
      <c r="O61" t="s">
        <v>0</v>
      </c>
      <c r="P61" t="s">
        <v>0</v>
      </c>
    </row>
    <row r="62" spans="1:16" x14ac:dyDescent="0.3">
      <c r="A62">
        <v>98911718</v>
      </c>
      <c r="B62">
        <v>809570</v>
      </c>
      <c r="C62">
        <v>213228</v>
      </c>
      <c r="D62">
        <v>4809</v>
      </c>
      <c r="E62">
        <v>1</v>
      </c>
      <c r="F62">
        <v>0</v>
      </c>
      <c r="G62">
        <v>0</v>
      </c>
      <c r="H62" t="s">
        <v>86</v>
      </c>
      <c r="I62">
        <v>3</v>
      </c>
      <c r="J62" t="s">
        <v>186</v>
      </c>
      <c r="K62" t="s">
        <v>39</v>
      </c>
      <c r="L62" t="s">
        <v>16</v>
      </c>
      <c r="M62">
        <v>4809</v>
      </c>
      <c r="N62" t="s">
        <v>22</v>
      </c>
      <c r="O62" t="s">
        <v>0</v>
      </c>
      <c r="P62" t="s">
        <v>0</v>
      </c>
    </row>
    <row r="63" spans="1:16" x14ac:dyDescent="0.3">
      <c r="A63">
        <v>22340723</v>
      </c>
      <c r="B63">
        <v>356787</v>
      </c>
      <c r="C63">
        <v>518319</v>
      </c>
      <c r="D63">
        <v>15121</v>
      </c>
      <c r="E63">
        <v>2</v>
      </c>
      <c r="F63">
        <v>0</v>
      </c>
      <c r="G63">
        <v>0</v>
      </c>
      <c r="H63" t="s">
        <v>86</v>
      </c>
      <c r="I63">
        <v>1</v>
      </c>
      <c r="J63" t="s">
        <v>74</v>
      </c>
      <c r="K63" t="s">
        <v>50</v>
      </c>
      <c r="L63" t="s">
        <v>16</v>
      </c>
      <c r="M63">
        <v>30242</v>
      </c>
      <c r="N63" t="s">
        <v>20</v>
      </c>
      <c r="O63" t="s">
        <v>0</v>
      </c>
      <c r="P63" t="s">
        <v>0</v>
      </c>
    </row>
    <row r="64" spans="1:16" x14ac:dyDescent="0.3">
      <c r="A64">
        <v>81690398</v>
      </c>
      <c r="B64">
        <v>671858</v>
      </c>
      <c r="C64">
        <v>245903</v>
      </c>
      <c r="D64">
        <v>17954</v>
      </c>
      <c r="E64">
        <v>2</v>
      </c>
      <c r="F64">
        <v>1795.4</v>
      </c>
      <c r="G64">
        <v>5</v>
      </c>
      <c r="H64" t="s">
        <v>422</v>
      </c>
      <c r="I64">
        <v>4</v>
      </c>
      <c r="J64" t="s">
        <v>106</v>
      </c>
      <c r="K64" t="s">
        <v>39</v>
      </c>
      <c r="L64" t="s">
        <v>16</v>
      </c>
      <c r="M64">
        <v>34112.6</v>
      </c>
      <c r="N64" t="s">
        <v>20</v>
      </c>
      <c r="O64" t="s">
        <v>0</v>
      </c>
      <c r="P64" t="s">
        <v>0</v>
      </c>
    </row>
    <row r="65" spans="1:16" x14ac:dyDescent="0.3">
      <c r="A65">
        <v>65833185</v>
      </c>
      <c r="B65">
        <v>809570</v>
      </c>
      <c r="C65">
        <v>475617</v>
      </c>
      <c r="D65">
        <v>10151</v>
      </c>
      <c r="E65">
        <v>1</v>
      </c>
      <c r="F65">
        <v>1522.65</v>
      </c>
      <c r="G65">
        <v>15</v>
      </c>
      <c r="H65" t="s">
        <v>422</v>
      </c>
      <c r="I65">
        <v>5</v>
      </c>
      <c r="J65" t="s">
        <v>137</v>
      </c>
      <c r="K65" t="s">
        <v>39</v>
      </c>
      <c r="L65" t="s">
        <v>15</v>
      </c>
      <c r="M65">
        <v>8628.35</v>
      </c>
      <c r="N65" t="s">
        <v>21</v>
      </c>
      <c r="O65" t="s">
        <v>0</v>
      </c>
      <c r="P65" t="s">
        <v>0</v>
      </c>
    </row>
    <row r="66" spans="1:16" x14ac:dyDescent="0.3">
      <c r="A66">
        <v>17467311</v>
      </c>
      <c r="B66">
        <v>356787</v>
      </c>
      <c r="C66">
        <v>841209</v>
      </c>
      <c r="D66">
        <v>18577</v>
      </c>
      <c r="E66">
        <v>3</v>
      </c>
      <c r="F66">
        <v>0</v>
      </c>
      <c r="G66">
        <v>0</v>
      </c>
      <c r="H66" t="s">
        <v>422</v>
      </c>
      <c r="I66">
        <v>7</v>
      </c>
      <c r="J66" t="s">
        <v>506</v>
      </c>
      <c r="K66" t="s">
        <v>39</v>
      </c>
      <c r="L66" t="s">
        <v>15</v>
      </c>
      <c r="M66">
        <v>55731</v>
      </c>
      <c r="N66" t="s">
        <v>23</v>
      </c>
      <c r="O66" t="s">
        <v>0</v>
      </c>
      <c r="P66" t="s">
        <v>0</v>
      </c>
    </row>
    <row r="67" spans="1:16" x14ac:dyDescent="0.3">
      <c r="A67">
        <v>60090149</v>
      </c>
      <c r="B67">
        <v>671858</v>
      </c>
      <c r="C67">
        <v>748736</v>
      </c>
      <c r="D67">
        <v>14009</v>
      </c>
      <c r="E67">
        <v>2</v>
      </c>
      <c r="F67">
        <v>1400.9</v>
      </c>
      <c r="G67">
        <v>5</v>
      </c>
      <c r="H67" t="s">
        <v>422</v>
      </c>
      <c r="I67">
        <v>4</v>
      </c>
      <c r="J67" t="s">
        <v>106</v>
      </c>
      <c r="K67" t="s">
        <v>39</v>
      </c>
      <c r="L67" t="s">
        <v>16</v>
      </c>
      <c r="M67">
        <v>26617.1</v>
      </c>
      <c r="N67" t="s">
        <v>21</v>
      </c>
      <c r="O67" t="s">
        <v>0</v>
      </c>
      <c r="P67" t="s">
        <v>0</v>
      </c>
    </row>
    <row r="68" spans="1:16" x14ac:dyDescent="0.3">
      <c r="A68">
        <v>45212476</v>
      </c>
      <c r="B68">
        <v>770487</v>
      </c>
      <c r="C68">
        <v>341003</v>
      </c>
      <c r="D68">
        <v>17183</v>
      </c>
      <c r="E68">
        <v>4</v>
      </c>
      <c r="F68">
        <v>0</v>
      </c>
      <c r="G68">
        <v>0</v>
      </c>
      <c r="H68" t="s">
        <v>422</v>
      </c>
      <c r="I68">
        <v>7</v>
      </c>
      <c r="J68" t="s">
        <v>506</v>
      </c>
      <c r="K68" t="s">
        <v>39</v>
      </c>
      <c r="L68" t="s">
        <v>15</v>
      </c>
      <c r="M68">
        <v>68732</v>
      </c>
      <c r="N68" t="s">
        <v>21</v>
      </c>
      <c r="O68" t="s">
        <v>0</v>
      </c>
      <c r="P68" t="s">
        <v>0</v>
      </c>
    </row>
    <row r="69" spans="1:16" x14ac:dyDescent="0.3">
      <c r="A69">
        <v>30858851</v>
      </c>
      <c r="B69">
        <v>216739</v>
      </c>
      <c r="C69">
        <v>853453</v>
      </c>
      <c r="D69">
        <v>18850</v>
      </c>
      <c r="E69">
        <v>1</v>
      </c>
      <c r="F69">
        <v>0</v>
      </c>
      <c r="G69">
        <v>0</v>
      </c>
      <c r="H69" t="s">
        <v>422</v>
      </c>
      <c r="I69">
        <v>1</v>
      </c>
      <c r="J69" t="s">
        <v>169</v>
      </c>
      <c r="K69" t="s">
        <v>47</v>
      </c>
      <c r="L69" t="s">
        <v>15</v>
      </c>
      <c r="M69">
        <v>18850</v>
      </c>
      <c r="N69" t="s">
        <v>23</v>
      </c>
      <c r="O69" t="s">
        <v>0</v>
      </c>
      <c r="P69" t="s">
        <v>0</v>
      </c>
    </row>
    <row r="70" spans="1:16" x14ac:dyDescent="0.3">
      <c r="A70">
        <v>36770773</v>
      </c>
      <c r="B70">
        <v>719176</v>
      </c>
      <c r="C70">
        <v>829057</v>
      </c>
      <c r="D70">
        <v>8676</v>
      </c>
      <c r="E70">
        <v>1</v>
      </c>
      <c r="F70">
        <v>0</v>
      </c>
      <c r="G70">
        <v>0</v>
      </c>
      <c r="H70" t="s">
        <v>422</v>
      </c>
      <c r="I70">
        <v>7</v>
      </c>
      <c r="J70" t="s">
        <v>506</v>
      </c>
      <c r="K70" t="s">
        <v>39</v>
      </c>
      <c r="L70" t="s">
        <v>16</v>
      </c>
      <c r="M70">
        <v>8676</v>
      </c>
      <c r="N70" t="s">
        <v>21</v>
      </c>
      <c r="O70" t="s">
        <v>0</v>
      </c>
      <c r="P70" t="s">
        <v>0</v>
      </c>
    </row>
    <row r="71" spans="1:16" x14ac:dyDescent="0.3">
      <c r="A71">
        <v>23209423</v>
      </c>
      <c r="B71">
        <v>872246</v>
      </c>
      <c r="C71">
        <v>341678</v>
      </c>
      <c r="D71">
        <v>6809</v>
      </c>
      <c r="E71">
        <v>2</v>
      </c>
      <c r="F71">
        <v>680.9</v>
      </c>
      <c r="G71">
        <v>5</v>
      </c>
      <c r="H71" t="s">
        <v>89</v>
      </c>
      <c r="I71">
        <v>2</v>
      </c>
      <c r="J71" t="s">
        <v>90</v>
      </c>
      <c r="K71" t="s">
        <v>39</v>
      </c>
      <c r="L71" t="s">
        <v>15</v>
      </c>
      <c r="M71">
        <v>12937.1</v>
      </c>
      <c r="N71" t="s">
        <v>21</v>
      </c>
      <c r="O71" t="s">
        <v>0</v>
      </c>
      <c r="P71" t="s">
        <v>0</v>
      </c>
    </row>
    <row r="72" spans="1:16" x14ac:dyDescent="0.3">
      <c r="A72">
        <v>66390708</v>
      </c>
      <c r="B72">
        <v>207473</v>
      </c>
      <c r="C72">
        <v>559946</v>
      </c>
      <c r="D72">
        <v>13201</v>
      </c>
      <c r="E72">
        <v>1</v>
      </c>
      <c r="F72">
        <v>0</v>
      </c>
      <c r="G72">
        <v>0</v>
      </c>
      <c r="H72" t="s">
        <v>89</v>
      </c>
      <c r="I72">
        <v>6</v>
      </c>
      <c r="J72" t="s">
        <v>288</v>
      </c>
      <c r="K72" t="s">
        <v>39</v>
      </c>
      <c r="L72" t="s">
        <v>16</v>
      </c>
      <c r="M72">
        <v>13201</v>
      </c>
      <c r="N72" t="s">
        <v>22</v>
      </c>
      <c r="O72" t="s">
        <v>0</v>
      </c>
      <c r="P72" t="s">
        <v>0</v>
      </c>
    </row>
    <row r="73" spans="1:16" x14ac:dyDescent="0.3">
      <c r="A73">
        <v>20796722</v>
      </c>
      <c r="B73">
        <v>246316</v>
      </c>
      <c r="C73">
        <v>850817</v>
      </c>
      <c r="D73">
        <v>2890</v>
      </c>
      <c r="E73">
        <v>2</v>
      </c>
      <c r="F73">
        <v>289</v>
      </c>
      <c r="G73">
        <v>5</v>
      </c>
      <c r="H73" t="s">
        <v>89</v>
      </c>
      <c r="I73">
        <v>2</v>
      </c>
      <c r="J73" t="s">
        <v>90</v>
      </c>
      <c r="K73" t="s">
        <v>39</v>
      </c>
      <c r="L73" t="s">
        <v>15</v>
      </c>
      <c r="M73">
        <v>5491</v>
      </c>
      <c r="N73" t="s">
        <v>22</v>
      </c>
      <c r="O73" t="s">
        <v>0</v>
      </c>
      <c r="P73" t="s">
        <v>0</v>
      </c>
    </row>
    <row r="74" spans="1:16" x14ac:dyDescent="0.3">
      <c r="A74">
        <v>23913528</v>
      </c>
      <c r="B74">
        <v>191161</v>
      </c>
      <c r="C74">
        <v>450385</v>
      </c>
      <c r="D74">
        <v>1029</v>
      </c>
      <c r="E74">
        <v>2</v>
      </c>
      <c r="F74">
        <v>0</v>
      </c>
      <c r="G74">
        <v>0</v>
      </c>
      <c r="H74" t="s">
        <v>89</v>
      </c>
      <c r="I74">
        <v>4</v>
      </c>
      <c r="J74" t="s">
        <v>526</v>
      </c>
      <c r="K74" t="s">
        <v>39</v>
      </c>
      <c r="L74" t="s">
        <v>15</v>
      </c>
      <c r="M74">
        <v>2058</v>
      </c>
      <c r="N74" t="s">
        <v>20</v>
      </c>
      <c r="O74" t="s">
        <v>0</v>
      </c>
      <c r="P74" t="s">
        <v>0</v>
      </c>
    </row>
    <row r="75" spans="1:16" x14ac:dyDescent="0.3">
      <c r="A75">
        <v>83504237</v>
      </c>
      <c r="B75">
        <v>334053</v>
      </c>
      <c r="C75">
        <v>213721</v>
      </c>
      <c r="D75">
        <v>10106</v>
      </c>
      <c r="E75">
        <v>1</v>
      </c>
      <c r="F75">
        <v>0</v>
      </c>
      <c r="G75">
        <v>0</v>
      </c>
      <c r="H75" t="s">
        <v>89</v>
      </c>
      <c r="I75">
        <v>4</v>
      </c>
      <c r="J75" t="s">
        <v>526</v>
      </c>
      <c r="K75" t="s">
        <v>73</v>
      </c>
      <c r="L75" t="s">
        <v>15</v>
      </c>
      <c r="M75">
        <v>10106</v>
      </c>
      <c r="N75" t="s">
        <v>23</v>
      </c>
      <c r="O75" t="s">
        <v>0</v>
      </c>
      <c r="P75" t="s">
        <v>0</v>
      </c>
    </row>
    <row r="76" spans="1:16" x14ac:dyDescent="0.3">
      <c r="A76">
        <v>21368176</v>
      </c>
      <c r="B76">
        <v>809570</v>
      </c>
      <c r="C76">
        <v>465617</v>
      </c>
      <c r="D76">
        <v>10661</v>
      </c>
      <c r="E76">
        <v>1</v>
      </c>
      <c r="F76">
        <v>1066.0999999999999</v>
      </c>
      <c r="G76">
        <v>10</v>
      </c>
      <c r="H76" t="s">
        <v>89</v>
      </c>
      <c r="I76">
        <v>1</v>
      </c>
      <c r="J76" t="s">
        <v>514</v>
      </c>
      <c r="K76" t="s">
        <v>39</v>
      </c>
      <c r="L76" t="s">
        <v>16</v>
      </c>
      <c r="M76">
        <v>9594.9</v>
      </c>
      <c r="N76" t="s">
        <v>22</v>
      </c>
      <c r="O76" t="s">
        <v>0</v>
      </c>
      <c r="P76" t="s">
        <v>0</v>
      </c>
    </row>
    <row r="77" spans="1:16" x14ac:dyDescent="0.3">
      <c r="A77">
        <v>95641960</v>
      </c>
      <c r="B77">
        <v>809570</v>
      </c>
      <c r="C77">
        <v>965344</v>
      </c>
      <c r="D77">
        <v>13084</v>
      </c>
      <c r="E77">
        <v>1</v>
      </c>
      <c r="F77">
        <v>654.20000000000005</v>
      </c>
      <c r="G77">
        <v>5</v>
      </c>
      <c r="H77" t="s">
        <v>89</v>
      </c>
      <c r="I77">
        <v>1</v>
      </c>
      <c r="J77" t="s">
        <v>514</v>
      </c>
      <c r="K77" t="s">
        <v>39</v>
      </c>
      <c r="L77" t="s">
        <v>16</v>
      </c>
      <c r="M77">
        <v>12429.8</v>
      </c>
      <c r="N77" t="s">
        <v>23</v>
      </c>
      <c r="O77" t="s">
        <v>0</v>
      </c>
      <c r="P77" t="s">
        <v>0</v>
      </c>
    </row>
    <row r="78" spans="1:16" x14ac:dyDescent="0.3">
      <c r="A78">
        <v>41272427</v>
      </c>
      <c r="B78">
        <v>719176</v>
      </c>
      <c r="C78">
        <v>726199</v>
      </c>
      <c r="D78">
        <v>19465</v>
      </c>
      <c r="E78">
        <v>3</v>
      </c>
      <c r="F78">
        <v>0</v>
      </c>
      <c r="G78">
        <v>0</v>
      </c>
      <c r="H78" t="s">
        <v>89</v>
      </c>
      <c r="I78">
        <v>7</v>
      </c>
      <c r="J78" t="s">
        <v>498</v>
      </c>
      <c r="K78" t="s">
        <v>39</v>
      </c>
      <c r="L78" t="s">
        <v>15</v>
      </c>
      <c r="M78">
        <v>58395</v>
      </c>
      <c r="N78" t="s">
        <v>21</v>
      </c>
      <c r="O78" t="s">
        <v>0</v>
      </c>
      <c r="P78" t="s">
        <v>0</v>
      </c>
    </row>
    <row r="79" spans="1:16" x14ac:dyDescent="0.3">
      <c r="A79">
        <v>83774469</v>
      </c>
      <c r="B79">
        <v>246316</v>
      </c>
      <c r="C79">
        <v>647820</v>
      </c>
      <c r="D79">
        <v>17069</v>
      </c>
      <c r="E79">
        <v>2</v>
      </c>
      <c r="F79">
        <v>1706.9</v>
      </c>
      <c r="G79">
        <v>5</v>
      </c>
      <c r="H79" t="s">
        <v>89</v>
      </c>
      <c r="I79">
        <v>4</v>
      </c>
      <c r="J79" t="s">
        <v>526</v>
      </c>
      <c r="K79" t="s">
        <v>39</v>
      </c>
      <c r="L79" t="s">
        <v>15</v>
      </c>
      <c r="M79">
        <v>32431.1</v>
      </c>
      <c r="N79" t="s">
        <v>20</v>
      </c>
      <c r="O79" t="s">
        <v>0</v>
      </c>
      <c r="P79" t="s">
        <v>0</v>
      </c>
    </row>
    <row r="80" spans="1:16" x14ac:dyDescent="0.3">
      <c r="A80">
        <v>27368573</v>
      </c>
      <c r="B80">
        <v>809570</v>
      </c>
      <c r="C80">
        <v>518667</v>
      </c>
      <c r="D80">
        <v>12816</v>
      </c>
      <c r="E80">
        <v>1</v>
      </c>
      <c r="F80">
        <v>0</v>
      </c>
      <c r="G80">
        <v>0</v>
      </c>
      <c r="H80" t="s">
        <v>89</v>
      </c>
      <c r="I80">
        <v>5</v>
      </c>
      <c r="J80" t="s">
        <v>444</v>
      </c>
      <c r="K80" t="s">
        <v>39</v>
      </c>
      <c r="L80" t="s">
        <v>18</v>
      </c>
      <c r="M80">
        <v>12816</v>
      </c>
      <c r="N80" t="s">
        <v>22</v>
      </c>
      <c r="O80" t="s">
        <v>0</v>
      </c>
      <c r="P80" t="s">
        <v>0</v>
      </c>
    </row>
    <row r="81" spans="1:16" x14ac:dyDescent="0.3">
      <c r="A81">
        <v>24510741</v>
      </c>
      <c r="B81">
        <v>877572</v>
      </c>
      <c r="C81">
        <v>749713</v>
      </c>
      <c r="D81">
        <v>16107</v>
      </c>
      <c r="E81">
        <v>1</v>
      </c>
      <c r="F81">
        <v>805.35</v>
      </c>
      <c r="G81">
        <v>5</v>
      </c>
      <c r="H81" t="s">
        <v>89</v>
      </c>
      <c r="I81">
        <v>5</v>
      </c>
      <c r="J81" t="s">
        <v>444</v>
      </c>
      <c r="K81" t="s">
        <v>39</v>
      </c>
      <c r="L81" t="s">
        <v>15</v>
      </c>
      <c r="M81">
        <v>15301.65</v>
      </c>
      <c r="N81" t="s">
        <v>21</v>
      </c>
      <c r="O81" t="s">
        <v>0</v>
      </c>
      <c r="P81" t="s">
        <v>0</v>
      </c>
    </row>
    <row r="82" spans="1:16" x14ac:dyDescent="0.3">
      <c r="A82">
        <v>55754284</v>
      </c>
      <c r="B82">
        <v>872246</v>
      </c>
      <c r="C82">
        <v>463871</v>
      </c>
      <c r="D82">
        <v>4819</v>
      </c>
      <c r="E82">
        <v>1</v>
      </c>
      <c r="F82">
        <v>722.85</v>
      </c>
      <c r="G82">
        <v>15</v>
      </c>
      <c r="H82" t="s">
        <v>99</v>
      </c>
      <c r="I82">
        <v>1</v>
      </c>
      <c r="J82" t="s">
        <v>82</v>
      </c>
      <c r="K82" t="s">
        <v>50</v>
      </c>
      <c r="L82" t="s">
        <v>17</v>
      </c>
      <c r="M82">
        <v>4096.1499999999996</v>
      </c>
      <c r="N82" t="s">
        <v>22</v>
      </c>
      <c r="O82" t="s">
        <v>0</v>
      </c>
      <c r="P82" t="s">
        <v>0</v>
      </c>
    </row>
    <row r="83" spans="1:16" x14ac:dyDescent="0.3">
      <c r="A83">
        <v>62607710</v>
      </c>
      <c r="B83">
        <v>872246</v>
      </c>
      <c r="C83">
        <v>805711</v>
      </c>
      <c r="D83">
        <v>11029</v>
      </c>
      <c r="E83">
        <v>2</v>
      </c>
      <c r="F83">
        <v>1102.9000000000001</v>
      </c>
      <c r="G83">
        <v>5</v>
      </c>
      <c r="H83" t="s">
        <v>99</v>
      </c>
      <c r="I83">
        <v>6</v>
      </c>
      <c r="J83" t="s">
        <v>158</v>
      </c>
      <c r="K83" t="s">
        <v>73</v>
      </c>
      <c r="L83" t="s">
        <v>15</v>
      </c>
      <c r="M83">
        <v>20955.099999999999</v>
      </c>
      <c r="N83" t="s">
        <v>20</v>
      </c>
      <c r="O83" t="s">
        <v>0</v>
      </c>
      <c r="P83" t="s">
        <v>0</v>
      </c>
    </row>
    <row r="84" spans="1:16" x14ac:dyDescent="0.3">
      <c r="A84">
        <v>92518345</v>
      </c>
      <c r="B84">
        <v>246316</v>
      </c>
      <c r="C84">
        <v>843852</v>
      </c>
      <c r="D84">
        <v>5232</v>
      </c>
      <c r="E84">
        <v>1</v>
      </c>
      <c r="F84">
        <v>0</v>
      </c>
      <c r="G84">
        <v>0</v>
      </c>
      <c r="H84" t="s">
        <v>99</v>
      </c>
      <c r="I84">
        <v>2</v>
      </c>
      <c r="J84" t="s">
        <v>157</v>
      </c>
      <c r="K84" t="s">
        <v>39</v>
      </c>
      <c r="L84" t="s">
        <v>152</v>
      </c>
      <c r="M84">
        <v>5232</v>
      </c>
      <c r="N84" t="s">
        <v>22</v>
      </c>
      <c r="O84" t="s">
        <v>0</v>
      </c>
      <c r="P84" t="s">
        <v>0</v>
      </c>
    </row>
    <row r="85" spans="1:16" x14ac:dyDescent="0.3">
      <c r="A85">
        <v>56488123</v>
      </c>
      <c r="B85">
        <v>216739</v>
      </c>
      <c r="C85">
        <v>561083</v>
      </c>
      <c r="D85">
        <v>12525</v>
      </c>
      <c r="E85">
        <v>4</v>
      </c>
      <c r="F85">
        <v>0</v>
      </c>
      <c r="G85">
        <v>0</v>
      </c>
      <c r="H85" t="s">
        <v>99</v>
      </c>
      <c r="I85">
        <v>4</v>
      </c>
      <c r="J85" t="s">
        <v>83</v>
      </c>
      <c r="K85" t="s">
        <v>39</v>
      </c>
      <c r="L85" t="s">
        <v>16</v>
      </c>
      <c r="M85">
        <v>50100</v>
      </c>
      <c r="N85" t="s">
        <v>23</v>
      </c>
      <c r="O85" t="s">
        <v>0</v>
      </c>
      <c r="P85" t="s">
        <v>0</v>
      </c>
    </row>
    <row r="86" spans="1:16" x14ac:dyDescent="0.3">
      <c r="A86">
        <v>22007214</v>
      </c>
      <c r="B86">
        <v>876646</v>
      </c>
      <c r="C86">
        <v>366316</v>
      </c>
      <c r="D86">
        <v>14015</v>
      </c>
      <c r="E86">
        <v>1</v>
      </c>
      <c r="F86">
        <v>0</v>
      </c>
      <c r="G86">
        <v>0</v>
      </c>
      <c r="H86" t="s">
        <v>99</v>
      </c>
      <c r="I86">
        <v>4</v>
      </c>
      <c r="J86" t="s">
        <v>83</v>
      </c>
      <c r="K86" t="s">
        <v>39</v>
      </c>
      <c r="L86" t="s">
        <v>15</v>
      </c>
      <c r="M86">
        <v>14015</v>
      </c>
      <c r="N86" t="s">
        <v>20</v>
      </c>
      <c r="O86" t="s">
        <v>0</v>
      </c>
      <c r="P86" t="s">
        <v>0</v>
      </c>
    </row>
    <row r="87" spans="1:16" x14ac:dyDescent="0.3">
      <c r="A87">
        <v>31809610</v>
      </c>
      <c r="B87">
        <v>719176</v>
      </c>
      <c r="C87">
        <v>613477</v>
      </c>
      <c r="D87">
        <v>8453</v>
      </c>
      <c r="E87">
        <v>1</v>
      </c>
      <c r="F87">
        <v>0</v>
      </c>
      <c r="G87">
        <v>0</v>
      </c>
      <c r="H87" t="s">
        <v>99</v>
      </c>
      <c r="I87">
        <v>5</v>
      </c>
      <c r="J87" t="s">
        <v>395</v>
      </c>
      <c r="K87" t="s">
        <v>39</v>
      </c>
      <c r="L87" t="s">
        <v>16</v>
      </c>
      <c r="M87">
        <v>8453</v>
      </c>
      <c r="N87" t="s">
        <v>23</v>
      </c>
      <c r="O87" t="s">
        <v>0</v>
      </c>
      <c r="P87" t="s">
        <v>0</v>
      </c>
    </row>
    <row r="88" spans="1:16" x14ac:dyDescent="0.3">
      <c r="A88">
        <v>61091554</v>
      </c>
      <c r="B88">
        <v>388389</v>
      </c>
      <c r="C88">
        <v>701554</v>
      </c>
      <c r="D88">
        <v>14495</v>
      </c>
      <c r="E88">
        <v>3</v>
      </c>
      <c r="F88">
        <v>0</v>
      </c>
      <c r="G88">
        <v>0</v>
      </c>
      <c r="H88" t="s">
        <v>99</v>
      </c>
      <c r="I88">
        <v>7</v>
      </c>
      <c r="J88" t="s">
        <v>492</v>
      </c>
      <c r="K88" t="s">
        <v>39</v>
      </c>
      <c r="L88" t="s">
        <v>15</v>
      </c>
      <c r="M88">
        <v>43485</v>
      </c>
      <c r="N88" t="s">
        <v>22</v>
      </c>
      <c r="O88" t="s">
        <v>0</v>
      </c>
      <c r="P88" t="s">
        <v>0</v>
      </c>
    </row>
    <row r="89" spans="1:16" x14ac:dyDescent="0.3">
      <c r="A89">
        <v>44537812</v>
      </c>
      <c r="B89">
        <v>809570</v>
      </c>
      <c r="C89">
        <v>640186</v>
      </c>
      <c r="D89">
        <v>15165</v>
      </c>
      <c r="E89">
        <v>2</v>
      </c>
      <c r="F89">
        <v>1516.5</v>
      </c>
      <c r="G89">
        <v>5</v>
      </c>
      <c r="H89" t="s">
        <v>99</v>
      </c>
      <c r="I89">
        <v>5</v>
      </c>
      <c r="J89" t="s">
        <v>395</v>
      </c>
      <c r="K89" t="s">
        <v>39</v>
      </c>
      <c r="L89" t="s">
        <v>15</v>
      </c>
      <c r="M89">
        <v>28813.5</v>
      </c>
      <c r="N89" t="s">
        <v>22</v>
      </c>
      <c r="O89" t="s">
        <v>0</v>
      </c>
      <c r="P89" t="s">
        <v>0</v>
      </c>
    </row>
    <row r="90" spans="1:16" x14ac:dyDescent="0.3">
      <c r="A90">
        <v>80381817</v>
      </c>
      <c r="B90">
        <v>126225</v>
      </c>
      <c r="C90">
        <v>477370</v>
      </c>
      <c r="D90">
        <v>6330</v>
      </c>
      <c r="E90">
        <v>1</v>
      </c>
      <c r="F90">
        <v>316.5</v>
      </c>
      <c r="G90">
        <v>5</v>
      </c>
      <c r="H90" t="s">
        <v>99</v>
      </c>
      <c r="I90">
        <v>3</v>
      </c>
      <c r="J90" t="s">
        <v>258</v>
      </c>
      <c r="K90" t="s">
        <v>50</v>
      </c>
      <c r="L90" t="s">
        <v>18</v>
      </c>
      <c r="M90">
        <v>6013.5</v>
      </c>
      <c r="N90" t="s">
        <v>21</v>
      </c>
      <c r="O90" t="s">
        <v>0</v>
      </c>
      <c r="P90" t="s">
        <v>0</v>
      </c>
    </row>
    <row r="91" spans="1:16" x14ac:dyDescent="0.3">
      <c r="A91">
        <v>70726434</v>
      </c>
      <c r="B91">
        <v>334053</v>
      </c>
      <c r="C91">
        <v>650956</v>
      </c>
      <c r="D91">
        <v>4895</v>
      </c>
      <c r="E91">
        <v>4</v>
      </c>
      <c r="F91">
        <v>1958</v>
      </c>
      <c r="G91">
        <v>10</v>
      </c>
      <c r="H91" t="s">
        <v>99</v>
      </c>
      <c r="I91">
        <v>1</v>
      </c>
      <c r="J91" t="s">
        <v>82</v>
      </c>
      <c r="K91" t="s">
        <v>39</v>
      </c>
      <c r="L91" t="s">
        <v>15</v>
      </c>
      <c r="M91">
        <v>17622</v>
      </c>
      <c r="N91" t="s">
        <v>22</v>
      </c>
      <c r="O91" t="s">
        <v>0</v>
      </c>
      <c r="P91" t="s">
        <v>0</v>
      </c>
    </row>
    <row r="92" spans="1:16" x14ac:dyDescent="0.3">
      <c r="A92">
        <v>64069715</v>
      </c>
      <c r="B92">
        <v>876646</v>
      </c>
      <c r="C92">
        <v>766843</v>
      </c>
      <c r="D92">
        <v>19247</v>
      </c>
      <c r="E92">
        <v>2</v>
      </c>
      <c r="F92">
        <v>1924.7</v>
      </c>
      <c r="G92">
        <v>5</v>
      </c>
      <c r="H92" t="s">
        <v>99</v>
      </c>
      <c r="I92">
        <v>4</v>
      </c>
      <c r="J92" t="s">
        <v>83</v>
      </c>
      <c r="K92" t="s">
        <v>39</v>
      </c>
      <c r="L92" t="s">
        <v>17</v>
      </c>
      <c r="M92">
        <v>36569.300000000003</v>
      </c>
      <c r="N92" t="s">
        <v>20</v>
      </c>
      <c r="O92" t="s">
        <v>0</v>
      </c>
      <c r="P92" t="s">
        <v>0</v>
      </c>
    </row>
    <row r="93" spans="1:16" x14ac:dyDescent="0.3">
      <c r="A93">
        <v>63015826</v>
      </c>
      <c r="B93">
        <v>246316</v>
      </c>
      <c r="C93">
        <v>359540</v>
      </c>
      <c r="D93">
        <v>1557</v>
      </c>
      <c r="E93">
        <v>2</v>
      </c>
      <c r="F93">
        <v>0</v>
      </c>
      <c r="G93">
        <v>0</v>
      </c>
      <c r="H93" t="s">
        <v>99</v>
      </c>
      <c r="I93">
        <v>2</v>
      </c>
      <c r="J93" t="s">
        <v>157</v>
      </c>
      <c r="K93" t="s">
        <v>47</v>
      </c>
      <c r="L93" t="s">
        <v>15</v>
      </c>
      <c r="M93">
        <v>3114</v>
      </c>
      <c r="N93" t="s">
        <v>22</v>
      </c>
      <c r="O93" t="s">
        <v>0</v>
      </c>
      <c r="P93" t="s">
        <v>0</v>
      </c>
    </row>
    <row r="94" spans="1:16" x14ac:dyDescent="0.3">
      <c r="A94">
        <v>94184877</v>
      </c>
      <c r="B94">
        <v>872246</v>
      </c>
      <c r="C94">
        <v>827354</v>
      </c>
      <c r="D94">
        <v>5031</v>
      </c>
      <c r="E94">
        <v>3</v>
      </c>
      <c r="F94">
        <v>0</v>
      </c>
      <c r="G94">
        <v>0</v>
      </c>
      <c r="H94" t="s">
        <v>99</v>
      </c>
      <c r="I94">
        <v>6</v>
      </c>
      <c r="J94" t="s">
        <v>158</v>
      </c>
      <c r="K94" t="s">
        <v>39</v>
      </c>
      <c r="L94" t="s">
        <v>18</v>
      </c>
      <c r="M94">
        <v>15093</v>
      </c>
      <c r="N94" t="s">
        <v>22</v>
      </c>
      <c r="O94" t="s">
        <v>0</v>
      </c>
      <c r="P94" t="s">
        <v>0</v>
      </c>
    </row>
    <row r="95" spans="1:16" x14ac:dyDescent="0.3">
      <c r="A95">
        <v>95283260</v>
      </c>
      <c r="B95">
        <v>876646</v>
      </c>
      <c r="C95">
        <v>761671</v>
      </c>
      <c r="D95">
        <v>11807</v>
      </c>
      <c r="E95">
        <v>1</v>
      </c>
      <c r="F95">
        <v>0</v>
      </c>
      <c r="G95">
        <v>0</v>
      </c>
      <c r="H95" t="s">
        <v>99</v>
      </c>
      <c r="I95">
        <v>5</v>
      </c>
      <c r="J95" t="s">
        <v>395</v>
      </c>
      <c r="K95" t="s">
        <v>47</v>
      </c>
      <c r="L95" t="s">
        <v>152</v>
      </c>
      <c r="M95">
        <v>11807</v>
      </c>
      <c r="N95" t="s">
        <v>23</v>
      </c>
      <c r="O95" t="s">
        <v>0</v>
      </c>
      <c r="P95" t="s">
        <v>0</v>
      </c>
    </row>
    <row r="96" spans="1:16" x14ac:dyDescent="0.3">
      <c r="A96">
        <v>10986174</v>
      </c>
      <c r="B96">
        <v>872246</v>
      </c>
      <c r="C96">
        <v>306142</v>
      </c>
      <c r="D96">
        <v>18753</v>
      </c>
      <c r="E96">
        <v>4</v>
      </c>
      <c r="F96">
        <v>0</v>
      </c>
      <c r="G96">
        <v>0</v>
      </c>
      <c r="H96" t="s">
        <v>99</v>
      </c>
      <c r="I96">
        <v>5</v>
      </c>
      <c r="J96" t="s">
        <v>395</v>
      </c>
      <c r="K96" t="s">
        <v>73</v>
      </c>
      <c r="L96" t="s">
        <v>15</v>
      </c>
      <c r="M96">
        <v>75012</v>
      </c>
      <c r="N96" t="s">
        <v>24</v>
      </c>
      <c r="O96" t="s">
        <v>0</v>
      </c>
      <c r="P96" t="s">
        <v>0</v>
      </c>
    </row>
    <row r="97" spans="1:16" x14ac:dyDescent="0.3">
      <c r="A97">
        <v>43396474</v>
      </c>
      <c r="B97">
        <v>809570</v>
      </c>
      <c r="C97">
        <v>614828</v>
      </c>
      <c r="D97">
        <v>9473</v>
      </c>
      <c r="E97">
        <v>4</v>
      </c>
      <c r="F97">
        <v>1894.6</v>
      </c>
      <c r="G97">
        <v>5</v>
      </c>
      <c r="H97" t="s">
        <v>99</v>
      </c>
      <c r="I97">
        <v>1</v>
      </c>
      <c r="J97" t="s">
        <v>82</v>
      </c>
      <c r="K97" t="s">
        <v>50</v>
      </c>
      <c r="L97" t="s">
        <v>16</v>
      </c>
      <c r="M97">
        <v>35997.4</v>
      </c>
      <c r="N97" t="s">
        <v>20</v>
      </c>
      <c r="O97" t="s">
        <v>0</v>
      </c>
      <c r="P97" t="s">
        <v>0</v>
      </c>
    </row>
    <row r="98" spans="1:16" x14ac:dyDescent="0.3">
      <c r="A98">
        <v>66851377</v>
      </c>
      <c r="B98">
        <v>126225</v>
      </c>
      <c r="C98">
        <v>959364</v>
      </c>
      <c r="D98">
        <v>14917</v>
      </c>
      <c r="E98">
        <v>1</v>
      </c>
      <c r="F98">
        <v>0</v>
      </c>
      <c r="G98">
        <v>0</v>
      </c>
      <c r="H98" t="s">
        <v>286</v>
      </c>
      <c r="I98">
        <v>2</v>
      </c>
      <c r="J98" t="s">
        <v>287</v>
      </c>
      <c r="K98" t="s">
        <v>39</v>
      </c>
      <c r="L98" t="s">
        <v>17</v>
      </c>
      <c r="M98">
        <v>14917</v>
      </c>
      <c r="N98" t="s">
        <v>20</v>
      </c>
      <c r="O98" t="s">
        <v>0</v>
      </c>
      <c r="P98" t="s">
        <v>0</v>
      </c>
    </row>
    <row r="99" spans="1:16" x14ac:dyDescent="0.3">
      <c r="A99">
        <v>13278320</v>
      </c>
      <c r="B99">
        <v>216739</v>
      </c>
      <c r="C99">
        <v>498505</v>
      </c>
      <c r="D99">
        <v>6012</v>
      </c>
      <c r="E99">
        <v>1</v>
      </c>
      <c r="F99">
        <v>0</v>
      </c>
      <c r="G99">
        <v>0</v>
      </c>
      <c r="H99" t="s">
        <v>286</v>
      </c>
      <c r="I99">
        <v>4</v>
      </c>
      <c r="J99" t="s">
        <v>91</v>
      </c>
      <c r="K99" t="s">
        <v>39</v>
      </c>
      <c r="L99" t="s">
        <v>152</v>
      </c>
      <c r="M99">
        <v>6012</v>
      </c>
      <c r="N99" t="s">
        <v>23</v>
      </c>
      <c r="O99" t="s">
        <v>0</v>
      </c>
      <c r="P99" t="s">
        <v>0</v>
      </c>
    </row>
    <row r="100" spans="1:16" x14ac:dyDescent="0.3">
      <c r="A100">
        <v>84285882</v>
      </c>
      <c r="B100">
        <v>877572</v>
      </c>
      <c r="C100">
        <v>344192</v>
      </c>
      <c r="D100">
        <v>5602</v>
      </c>
      <c r="E100">
        <v>1</v>
      </c>
      <c r="F100">
        <v>280.10000000000002</v>
      </c>
      <c r="G100">
        <v>5</v>
      </c>
      <c r="H100" t="s">
        <v>286</v>
      </c>
      <c r="I100">
        <v>7</v>
      </c>
      <c r="J100" t="s">
        <v>453</v>
      </c>
      <c r="K100" t="s">
        <v>39</v>
      </c>
      <c r="L100" t="s">
        <v>15</v>
      </c>
      <c r="M100">
        <v>5321.9</v>
      </c>
      <c r="N100" t="s">
        <v>20</v>
      </c>
      <c r="O100" t="s">
        <v>0</v>
      </c>
      <c r="P100" t="s">
        <v>0</v>
      </c>
    </row>
    <row r="101" spans="1:16" x14ac:dyDescent="0.3">
      <c r="A101">
        <v>65590800</v>
      </c>
      <c r="B101">
        <v>388389</v>
      </c>
      <c r="C101">
        <v>864001</v>
      </c>
      <c r="D101">
        <v>2999</v>
      </c>
      <c r="E101">
        <v>2</v>
      </c>
      <c r="F101">
        <v>899.7</v>
      </c>
      <c r="G101">
        <v>15</v>
      </c>
      <c r="H101" t="s">
        <v>286</v>
      </c>
      <c r="I101">
        <v>7</v>
      </c>
      <c r="J101" t="s">
        <v>453</v>
      </c>
      <c r="K101" t="s">
        <v>39</v>
      </c>
      <c r="L101" t="s">
        <v>16</v>
      </c>
      <c r="M101">
        <v>5098.3</v>
      </c>
      <c r="N101" t="s">
        <v>22</v>
      </c>
      <c r="O101" t="s">
        <v>0</v>
      </c>
      <c r="P101" t="s">
        <v>0</v>
      </c>
    </row>
    <row r="102" spans="1:16" x14ac:dyDescent="0.3">
      <c r="A102">
        <v>28982195</v>
      </c>
      <c r="B102">
        <v>872246</v>
      </c>
      <c r="C102">
        <v>895186</v>
      </c>
      <c r="D102">
        <v>5452</v>
      </c>
      <c r="E102">
        <v>4</v>
      </c>
      <c r="F102">
        <v>0</v>
      </c>
      <c r="G102">
        <v>0</v>
      </c>
      <c r="H102" t="s">
        <v>286</v>
      </c>
      <c r="I102">
        <v>3</v>
      </c>
      <c r="J102" t="s">
        <v>264</v>
      </c>
      <c r="K102" t="s">
        <v>39</v>
      </c>
      <c r="L102" t="s">
        <v>18</v>
      </c>
      <c r="M102">
        <v>21808</v>
      </c>
      <c r="N102" t="s">
        <v>23</v>
      </c>
      <c r="O102" t="s">
        <v>0</v>
      </c>
      <c r="P102" t="s">
        <v>0</v>
      </c>
    </row>
    <row r="103" spans="1:16" x14ac:dyDescent="0.3">
      <c r="A103">
        <v>80651318</v>
      </c>
      <c r="B103">
        <v>334053</v>
      </c>
      <c r="C103">
        <v>421791</v>
      </c>
      <c r="D103">
        <v>689</v>
      </c>
      <c r="E103">
        <v>4</v>
      </c>
      <c r="F103">
        <v>0</v>
      </c>
      <c r="G103">
        <v>0</v>
      </c>
      <c r="H103" t="s">
        <v>286</v>
      </c>
      <c r="I103">
        <v>5</v>
      </c>
      <c r="J103" t="s">
        <v>474</v>
      </c>
      <c r="K103" t="s">
        <v>39</v>
      </c>
      <c r="L103" t="s">
        <v>15</v>
      </c>
      <c r="M103">
        <v>2756</v>
      </c>
      <c r="N103" t="s">
        <v>20</v>
      </c>
      <c r="O103" t="s">
        <v>0</v>
      </c>
      <c r="P103" t="s">
        <v>0</v>
      </c>
    </row>
    <row r="104" spans="1:16" x14ac:dyDescent="0.3">
      <c r="A104">
        <v>80137085</v>
      </c>
      <c r="B104">
        <v>207473</v>
      </c>
      <c r="C104">
        <v>799166</v>
      </c>
      <c r="D104">
        <v>12753</v>
      </c>
      <c r="E104">
        <v>1</v>
      </c>
      <c r="F104">
        <v>2550.6</v>
      </c>
      <c r="G104">
        <v>20</v>
      </c>
      <c r="H104" t="s">
        <v>286</v>
      </c>
      <c r="I104">
        <v>2</v>
      </c>
      <c r="J104" t="s">
        <v>287</v>
      </c>
      <c r="K104" t="s">
        <v>39</v>
      </c>
      <c r="L104" t="s">
        <v>15</v>
      </c>
      <c r="M104">
        <v>10202.4</v>
      </c>
      <c r="N104" t="s">
        <v>23</v>
      </c>
      <c r="O104" t="s">
        <v>0</v>
      </c>
      <c r="P104" t="s">
        <v>0</v>
      </c>
    </row>
    <row r="105" spans="1:16" x14ac:dyDescent="0.3">
      <c r="A105">
        <v>49613096</v>
      </c>
      <c r="B105">
        <v>356787</v>
      </c>
      <c r="C105">
        <v>916289</v>
      </c>
      <c r="D105">
        <v>18704</v>
      </c>
      <c r="E105">
        <v>2</v>
      </c>
      <c r="F105">
        <v>3740.8</v>
      </c>
      <c r="G105">
        <v>10</v>
      </c>
      <c r="H105" t="s">
        <v>286</v>
      </c>
      <c r="I105">
        <v>7</v>
      </c>
      <c r="J105" t="s">
        <v>453</v>
      </c>
      <c r="K105" t="s">
        <v>39</v>
      </c>
      <c r="L105" t="s">
        <v>18</v>
      </c>
      <c r="M105">
        <v>33667.199999999997</v>
      </c>
      <c r="N105" t="s">
        <v>22</v>
      </c>
      <c r="O105" t="s">
        <v>0</v>
      </c>
      <c r="P105" t="s">
        <v>0</v>
      </c>
    </row>
    <row r="106" spans="1:16" x14ac:dyDescent="0.3">
      <c r="A106">
        <v>77798790</v>
      </c>
      <c r="B106">
        <v>334053</v>
      </c>
      <c r="C106">
        <v>942846</v>
      </c>
      <c r="D106">
        <v>14744</v>
      </c>
      <c r="E106">
        <v>2</v>
      </c>
      <c r="F106">
        <v>5897.6</v>
      </c>
      <c r="G106">
        <v>20</v>
      </c>
      <c r="H106" t="s">
        <v>286</v>
      </c>
      <c r="I106">
        <v>4</v>
      </c>
      <c r="J106" t="s">
        <v>91</v>
      </c>
      <c r="K106" t="s">
        <v>39</v>
      </c>
      <c r="L106" t="s">
        <v>16</v>
      </c>
      <c r="M106">
        <v>23590.400000000001</v>
      </c>
      <c r="N106" t="s">
        <v>22</v>
      </c>
      <c r="O106" t="s">
        <v>0</v>
      </c>
      <c r="P106" t="s">
        <v>0</v>
      </c>
    </row>
    <row r="107" spans="1:16" x14ac:dyDescent="0.3">
      <c r="A107">
        <v>34941004</v>
      </c>
      <c r="B107">
        <v>877572</v>
      </c>
      <c r="C107">
        <v>974205</v>
      </c>
      <c r="D107">
        <v>18274</v>
      </c>
      <c r="E107">
        <v>1</v>
      </c>
      <c r="F107">
        <v>2741.1</v>
      </c>
      <c r="G107">
        <v>15</v>
      </c>
      <c r="H107" t="s">
        <v>66</v>
      </c>
      <c r="I107">
        <v>4</v>
      </c>
      <c r="J107" t="s">
        <v>192</v>
      </c>
      <c r="K107" t="s">
        <v>39</v>
      </c>
      <c r="L107" t="s">
        <v>15</v>
      </c>
      <c r="M107">
        <v>15532.9</v>
      </c>
      <c r="N107" t="s">
        <v>22</v>
      </c>
      <c r="O107" t="s">
        <v>0</v>
      </c>
      <c r="P107" t="s">
        <v>0</v>
      </c>
    </row>
    <row r="108" spans="1:16" x14ac:dyDescent="0.3">
      <c r="A108">
        <v>43567615</v>
      </c>
      <c r="B108">
        <v>809570</v>
      </c>
      <c r="C108">
        <v>399072</v>
      </c>
      <c r="D108">
        <v>19224</v>
      </c>
      <c r="E108">
        <v>1</v>
      </c>
      <c r="F108">
        <v>0</v>
      </c>
      <c r="G108">
        <v>0</v>
      </c>
      <c r="H108" t="s">
        <v>66</v>
      </c>
      <c r="I108">
        <v>6</v>
      </c>
      <c r="J108" t="s">
        <v>248</v>
      </c>
      <c r="K108" t="s">
        <v>39</v>
      </c>
      <c r="L108" t="s">
        <v>18</v>
      </c>
      <c r="M108">
        <v>19224</v>
      </c>
      <c r="N108" t="s">
        <v>23</v>
      </c>
      <c r="O108" t="s">
        <v>0</v>
      </c>
      <c r="P108" t="s">
        <v>0</v>
      </c>
    </row>
    <row r="109" spans="1:16" x14ac:dyDescent="0.3">
      <c r="A109">
        <v>68743530</v>
      </c>
      <c r="B109">
        <v>770487</v>
      </c>
      <c r="C109">
        <v>855910</v>
      </c>
      <c r="D109">
        <v>17754</v>
      </c>
      <c r="E109">
        <v>3</v>
      </c>
      <c r="F109">
        <v>0</v>
      </c>
      <c r="G109">
        <v>0</v>
      </c>
      <c r="H109" t="s">
        <v>66</v>
      </c>
      <c r="I109">
        <v>7</v>
      </c>
      <c r="J109" t="s">
        <v>72</v>
      </c>
      <c r="K109" t="s">
        <v>39</v>
      </c>
      <c r="L109" t="s">
        <v>16</v>
      </c>
      <c r="M109">
        <v>53262</v>
      </c>
      <c r="N109" t="s">
        <v>22</v>
      </c>
      <c r="O109" t="s">
        <v>0</v>
      </c>
      <c r="P109" t="s">
        <v>0</v>
      </c>
    </row>
    <row r="110" spans="1:16" x14ac:dyDescent="0.3">
      <c r="A110">
        <v>69619341</v>
      </c>
      <c r="B110">
        <v>809570</v>
      </c>
      <c r="C110">
        <v>358003</v>
      </c>
      <c r="D110">
        <v>5172</v>
      </c>
      <c r="E110">
        <v>1</v>
      </c>
      <c r="F110">
        <v>258.60000000000002</v>
      </c>
      <c r="G110">
        <v>5</v>
      </c>
      <c r="H110" t="s">
        <v>66</v>
      </c>
      <c r="I110">
        <v>7</v>
      </c>
      <c r="J110" t="s">
        <v>72</v>
      </c>
      <c r="K110" t="s">
        <v>39</v>
      </c>
      <c r="L110" t="s">
        <v>18</v>
      </c>
      <c r="M110">
        <v>4913.3999999999996</v>
      </c>
      <c r="N110" t="s">
        <v>21</v>
      </c>
      <c r="O110" t="s">
        <v>0</v>
      </c>
      <c r="P110" t="s">
        <v>0</v>
      </c>
    </row>
    <row r="111" spans="1:16" x14ac:dyDescent="0.3">
      <c r="A111">
        <v>61830338</v>
      </c>
      <c r="B111">
        <v>719176</v>
      </c>
      <c r="C111">
        <v>863653</v>
      </c>
      <c r="D111">
        <v>5554</v>
      </c>
      <c r="E111">
        <v>1</v>
      </c>
      <c r="F111">
        <v>0</v>
      </c>
      <c r="G111">
        <v>0</v>
      </c>
      <c r="H111" t="s">
        <v>66</v>
      </c>
      <c r="I111">
        <v>4</v>
      </c>
      <c r="J111" t="s">
        <v>192</v>
      </c>
      <c r="K111" t="s">
        <v>50</v>
      </c>
      <c r="L111" t="s">
        <v>15</v>
      </c>
      <c r="M111">
        <v>5554</v>
      </c>
      <c r="N111" t="s">
        <v>20</v>
      </c>
      <c r="O111" t="s">
        <v>0</v>
      </c>
      <c r="P111" t="s">
        <v>0</v>
      </c>
    </row>
    <row r="112" spans="1:16" x14ac:dyDescent="0.3">
      <c r="A112">
        <v>90115852</v>
      </c>
      <c r="B112">
        <v>207473</v>
      </c>
      <c r="C112">
        <v>281618</v>
      </c>
      <c r="D112">
        <v>1310</v>
      </c>
      <c r="E112">
        <v>2</v>
      </c>
      <c r="F112">
        <v>0</v>
      </c>
      <c r="G112">
        <v>0</v>
      </c>
      <c r="H112" t="s">
        <v>66</v>
      </c>
      <c r="I112">
        <v>5</v>
      </c>
      <c r="J112" t="s">
        <v>247</v>
      </c>
      <c r="K112" t="s">
        <v>39</v>
      </c>
      <c r="L112" t="s">
        <v>16</v>
      </c>
      <c r="M112">
        <v>2620</v>
      </c>
      <c r="N112" t="s">
        <v>20</v>
      </c>
      <c r="O112" t="s">
        <v>0</v>
      </c>
      <c r="P112" t="s">
        <v>0</v>
      </c>
    </row>
    <row r="113" spans="1:16" x14ac:dyDescent="0.3">
      <c r="A113">
        <v>19506414</v>
      </c>
      <c r="B113">
        <v>671858</v>
      </c>
      <c r="C113">
        <v>561083</v>
      </c>
      <c r="D113">
        <v>8693</v>
      </c>
      <c r="E113">
        <v>2</v>
      </c>
      <c r="F113">
        <v>869.3</v>
      </c>
      <c r="G113">
        <v>5</v>
      </c>
      <c r="H113" t="s">
        <v>66</v>
      </c>
      <c r="I113">
        <v>3</v>
      </c>
      <c r="J113" t="s">
        <v>330</v>
      </c>
      <c r="K113" t="s">
        <v>39</v>
      </c>
      <c r="L113" t="s">
        <v>16</v>
      </c>
      <c r="M113">
        <v>16516.7</v>
      </c>
      <c r="N113" t="s">
        <v>23</v>
      </c>
      <c r="O113" t="s">
        <v>0</v>
      </c>
      <c r="P113" t="s">
        <v>0</v>
      </c>
    </row>
    <row r="114" spans="1:16" x14ac:dyDescent="0.3">
      <c r="A114">
        <v>31154777</v>
      </c>
      <c r="B114">
        <v>356787</v>
      </c>
      <c r="C114">
        <v>485071</v>
      </c>
      <c r="D114">
        <v>10218</v>
      </c>
      <c r="E114">
        <v>1</v>
      </c>
      <c r="F114">
        <v>510.9</v>
      </c>
      <c r="G114">
        <v>5</v>
      </c>
      <c r="H114" t="s">
        <v>66</v>
      </c>
      <c r="I114">
        <v>3</v>
      </c>
      <c r="J114" t="s">
        <v>330</v>
      </c>
      <c r="K114" t="s">
        <v>39</v>
      </c>
      <c r="L114" t="s">
        <v>15</v>
      </c>
      <c r="M114">
        <v>9707.1</v>
      </c>
      <c r="N114" t="s">
        <v>23</v>
      </c>
      <c r="O114" t="s">
        <v>0</v>
      </c>
      <c r="P114" t="s">
        <v>0</v>
      </c>
    </row>
    <row r="115" spans="1:16" x14ac:dyDescent="0.3">
      <c r="A115">
        <v>12715612</v>
      </c>
      <c r="B115">
        <v>877572</v>
      </c>
      <c r="C115">
        <v>917817</v>
      </c>
      <c r="D115">
        <v>14200</v>
      </c>
      <c r="E115">
        <v>1</v>
      </c>
      <c r="F115">
        <v>0</v>
      </c>
      <c r="G115">
        <v>0</v>
      </c>
      <c r="H115" t="s">
        <v>66</v>
      </c>
      <c r="I115">
        <v>5</v>
      </c>
      <c r="J115" t="s">
        <v>247</v>
      </c>
      <c r="K115" t="s">
        <v>39</v>
      </c>
      <c r="L115" t="s">
        <v>18</v>
      </c>
      <c r="M115">
        <v>14200</v>
      </c>
      <c r="N115" t="s">
        <v>21</v>
      </c>
      <c r="O115" t="s">
        <v>0</v>
      </c>
      <c r="P115" t="s">
        <v>0</v>
      </c>
    </row>
    <row r="116" spans="1:16" x14ac:dyDescent="0.3">
      <c r="A116">
        <v>33328859</v>
      </c>
      <c r="B116">
        <v>872246</v>
      </c>
      <c r="C116">
        <v>432665</v>
      </c>
      <c r="D116">
        <v>5473</v>
      </c>
      <c r="E116">
        <v>1</v>
      </c>
      <c r="F116">
        <v>0</v>
      </c>
      <c r="G116">
        <v>0</v>
      </c>
      <c r="H116" t="s">
        <v>522</v>
      </c>
      <c r="I116">
        <v>5</v>
      </c>
      <c r="J116" t="s">
        <v>478</v>
      </c>
      <c r="K116" t="s">
        <v>39</v>
      </c>
      <c r="L116" t="s">
        <v>16</v>
      </c>
      <c r="M116">
        <v>5473</v>
      </c>
      <c r="N116" t="s">
        <v>24</v>
      </c>
      <c r="O116" t="s">
        <v>0</v>
      </c>
      <c r="P116" t="s">
        <v>0</v>
      </c>
    </row>
    <row r="117" spans="1:16" x14ac:dyDescent="0.3">
      <c r="A117">
        <v>75314742</v>
      </c>
      <c r="B117">
        <v>207473</v>
      </c>
      <c r="C117">
        <v>707122</v>
      </c>
      <c r="D117">
        <v>14194</v>
      </c>
      <c r="E117">
        <v>2</v>
      </c>
      <c r="F117">
        <v>1419.4</v>
      </c>
      <c r="G117">
        <v>5</v>
      </c>
      <c r="H117" t="s">
        <v>522</v>
      </c>
      <c r="I117">
        <v>5</v>
      </c>
      <c r="J117" t="s">
        <v>478</v>
      </c>
      <c r="K117" t="s">
        <v>39</v>
      </c>
      <c r="L117" t="s">
        <v>15</v>
      </c>
      <c r="M117">
        <v>26968.6</v>
      </c>
      <c r="N117" t="s">
        <v>20</v>
      </c>
      <c r="O117" t="s">
        <v>0</v>
      </c>
      <c r="P117" t="s">
        <v>0</v>
      </c>
    </row>
    <row r="118" spans="1:16" x14ac:dyDescent="0.3">
      <c r="A118">
        <v>37437207</v>
      </c>
      <c r="B118">
        <v>877572</v>
      </c>
      <c r="C118">
        <v>608783</v>
      </c>
      <c r="D118">
        <v>5033</v>
      </c>
      <c r="E118">
        <v>2</v>
      </c>
      <c r="F118">
        <v>503.3</v>
      </c>
      <c r="G118">
        <v>5</v>
      </c>
      <c r="H118" t="s">
        <v>522</v>
      </c>
      <c r="I118">
        <v>5</v>
      </c>
      <c r="J118" t="s">
        <v>478</v>
      </c>
      <c r="K118" t="s">
        <v>50</v>
      </c>
      <c r="L118" t="s">
        <v>15</v>
      </c>
      <c r="M118">
        <v>9562.7000000000007</v>
      </c>
      <c r="N118" t="s">
        <v>20</v>
      </c>
      <c r="O118" t="s">
        <v>0</v>
      </c>
      <c r="P118" t="s">
        <v>0</v>
      </c>
    </row>
    <row r="119" spans="1:16" x14ac:dyDescent="0.3">
      <c r="A119">
        <v>95235919</v>
      </c>
      <c r="B119">
        <v>246316</v>
      </c>
      <c r="C119">
        <v>583041</v>
      </c>
      <c r="D119">
        <v>3767</v>
      </c>
      <c r="E119">
        <v>1</v>
      </c>
      <c r="F119">
        <v>0</v>
      </c>
      <c r="G119">
        <v>0</v>
      </c>
      <c r="H119" t="s">
        <v>522</v>
      </c>
      <c r="I119">
        <v>2</v>
      </c>
      <c r="J119" t="s">
        <v>536</v>
      </c>
      <c r="K119" t="s">
        <v>39</v>
      </c>
      <c r="L119" t="s">
        <v>15</v>
      </c>
      <c r="M119">
        <v>3767</v>
      </c>
      <c r="N119" t="s">
        <v>22</v>
      </c>
      <c r="O119" t="s">
        <v>0</v>
      </c>
      <c r="P119" t="s">
        <v>0</v>
      </c>
    </row>
    <row r="120" spans="1:16" x14ac:dyDescent="0.3">
      <c r="A120">
        <v>66121095</v>
      </c>
      <c r="B120">
        <v>334053</v>
      </c>
      <c r="C120">
        <v>223536</v>
      </c>
      <c r="D120">
        <v>3391</v>
      </c>
      <c r="E120">
        <v>1</v>
      </c>
      <c r="F120">
        <v>0</v>
      </c>
      <c r="G120">
        <v>0</v>
      </c>
      <c r="H120" t="s">
        <v>522</v>
      </c>
      <c r="I120">
        <v>1</v>
      </c>
      <c r="J120" t="s">
        <v>173</v>
      </c>
      <c r="K120" t="s">
        <v>50</v>
      </c>
      <c r="L120" t="s">
        <v>15</v>
      </c>
      <c r="M120">
        <v>3391</v>
      </c>
      <c r="N120" t="s">
        <v>23</v>
      </c>
      <c r="O120" t="s">
        <v>0</v>
      </c>
      <c r="P120" t="s">
        <v>0</v>
      </c>
    </row>
    <row r="121" spans="1:16" x14ac:dyDescent="0.3">
      <c r="A121">
        <v>37765262</v>
      </c>
      <c r="B121">
        <v>872246</v>
      </c>
      <c r="C121">
        <v>891423</v>
      </c>
      <c r="D121">
        <v>13320</v>
      </c>
      <c r="E121">
        <v>1</v>
      </c>
      <c r="F121">
        <v>666</v>
      </c>
      <c r="G121">
        <v>5</v>
      </c>
      <c r="H121" t="s">
        <v>522</v>
      </c>
      <c r="I121">
        <v>6</v>
      </c>
      <c r="J121" t="s">
        <v>153</v>
      </c>
      <c r="K121" t="s">
        <v>39</v>
      </c>
      <c r="L121" t="s">
        <v>15</v>
      </c>
      <c r="M121">
        <v>12654</v>
      </c>
      <c r="N121" t="s">
        <v>22</v>
      </c>
      <c r="O121" t="s">
        <v>0</v>
      </c>
      <c r="P121" t="s">
        <v>0</v>
      </c>
    </row>
    <row r="122" spans="1:16" x14ac:dyDescent="0.3">
      <c r="A122">
        <v>39332201</v>
      </c>
      <c r="B122">
        <v>334053</v>
      </c>
      <c r="C122">
        <v>927632</v>
      </c>
      <c r="D122">
        <v>4431</v>
      </c>
      <c r="E122">
        <v>1</v>
      </c>
      <c r="F122">
        <v>443.1</v>
      </c>
      <c r="G122">
        <v>10</v>
      </c>
      <c r="H122" t="s">
        <v>522</v>
      </c>
      <c r="I122">
        <v>4</v>
      </c>
      <c r="J122" t="s">
        <v>371</v>
      </c>
      <c r="K122" t="s">
        <v>39</v>
      </c>
      <c r="L122" t="s">
        <v>15</v>
      </c>
      <c r="M122">
        <v>3987.9</v>
      </c>
      <c r="N122" t="s">
        <v>21</v>
      </c>
      <c r="O122" t="s">
        <v>0</v>
      </c>
      <c r="P122" t="s">
        <v>0</v>
      </c>
    </row>
    <row r="123" spans="1:16" x14ac:dyDescent="0.3">
      <c r="A123">
        <v>56020613</v>
      </c>
      <c r="B123">
        <v>719176</v>
      </c>
      <c r="C123">
        <v>286554</v>
      </c>
      <c r="D123">
        <v>12864</v>
      </c>
      <c r="E123">
        <v>1</v>
      </c>
      <c r="F123">
        <v>1929.6</v>
      </c>
      <c r="G123">
        <v>15</v>
      </c>
      <c r="H123" t="s">
        <v>278</v>
      </c>
      <c r="I123">
        <v>3</v>
      </c>
      <c r="J123" t="s">
        <v>279</v>
      </c>
      <c r="K123" t="s">
        <v>47</v>
      </c>
      <c r="L123" t="s">
        <v>16</v>
      </c>
      <c r="M123">
        <v>10934.4</v>
      </c>
      <c r="N123" t="s">
        <v>23</v>
      </c>
      <c r="O123" t="s">
        <v>0</v>
      </c>
      <c r="P123" t="s">
        <v>0</v>
      </c>
    </row>
    <row r="124" spans="1:16" x14ac:dyDescent="0.3">
      <c r="A124">
        <v>93889081</v>
      </c>
      <c r="B124">
        <v>356787</v>
      </c>
      <c r="C124">
        <v>465617</v>
      </c>
      <c r="D124">
        <v>14447</v>
      </c>
      <c r="E124">
        <v>1</v>
      </c>
      <c r="F124">
        <v>722.35</v>
      </c>
      <c r="G124">
        <v>5</v>
      </c>
      <c r="H124" t="s">
        <v>278</v>
      </c>
      <c r="I124">
        <v>7</v>
      </c>
      <c r="J124" t="s">
        <v>496</v>
      </c>
      <c r="K124" t="s">
        <v>50</v>
      </c>
      <c r="L124" t="s">
        <v>15</v>
      </c>
      <c r="M124">
        <v>13724.65</v>
      </c>
      <c r="N124" t="s">
        <v>22</v>
      </c>
      <c r="O124" t="s">
        <v>0</v>
      </c>
      <c r="P124" t="s">
        <v>0</v>
      </c>
    </row>
    <row r="125" spans="1:16" x14ac:dyDescent="0.3">
      <c r="A125">
        <v>79631857</v>
      </c>
      <c r="B125">
        <v>877572</v>
      </c>
      <c r="C125">
        <v>227351</v>
      </c>
      <c r="D125">
        <v>15893</v>
      </c>
      <c r="E125">
        <v>1</v>
      </c>
      <c r="F125">
        <v>0</v>
      </c>
      <c r="G125">
        <v>0</v>
      </c>
      <c r="H125" t="s">
        <v>278</v>
      </c>
      <c r="I125">
        <v>5</v>
      </c>
      <c r="J125" t="s">
        <v>300</v>
      </c>
      <c r="K125" t="s">
        <v>39</v>
      </c>
      <c r="L125" t="s">
        <v>16</v>
      </c>
      <c r="M125">
        <v>15893</v>
      </c>
      <c r="N125" t="s">
        <v>23</v>
      </c>
      <c r="O125" t="s">
        <v>0</v>
      </c>
      <c r="P125" t="s">
        <v>0</v>
      </c>
    </row>
    <row r="126" spans="1:16" x14ac:dyDescent="0.3">
      <c r="A126">
        <v>56748074</v>
      </c>
      <c r="B126">
        <v>719176</v>
      </c>
      <c r="C126">
        <v>641119</v>
      </c>
      <c r="D126">
        <v>9045</v>
      </c>
      <c r="E126">
        <v>1</v>
      </c>
      <c r="F126">
        <v>0</v>
      </c>
      <c r="G126">
        <v>0</v>
      </c>
      <c r="H126" t="s">
        <v>278</v>
      </c>
      <c r="I126">
        <v>2</v>
      </c>
      <c r="J126" t="s">
        <v>375</v>
      </c>
      <c r="K126" t="s">
        <v>39</v>
      </c>
      <c r="L126" t="s">
        <v>15</v>
      </c>
      <c r="M126">
        <v>9045</v>
      </c>
      <c r="N126" t="s">
        <v>21</v>
      </c>
      <c r="O126" t="s">
        <v>0</v>
      </c>
      <c r="P126" t="s">
        <v>0</v>
      </c>
    </row>
    <row r="127" spans="1:16" x14ac:dyDescent="0.3">
      <c r="A127">
        <v>79255529</v>
      </c>
      <c r="B127">
        <v>770487</v>
      </c>
      <c r="C127">
        <v>660905</v>
      </c>
      <c r="D127">
        <v>19572</v>
      </c>
      <c r="E127">
        <v>1</v>
      </c>
      <c r="F127">
        <v>0</v>
      </c>
      <c r="G127">
        <v>0</v>
      </c>
      <c r="H127" t="s">
        <v>278</v>
      </c>
      <c r="I127">
        <v>4</v>
      </c>
      <c r="J127" t="s">
        <v>267</v>
      </c>
      <c r="K127" t="s">
        <v>39</v>
      </c>
      <c r="L127" t="s">
        <v>16</v>
      </c>
      <c r="M127">
        <v>19572</v>
      </c>
      <c r="N127" t="s">
        <v>20</v>
      </c>
      <c r="O127" t="s">
        <v>0</v>
      </c>
      <c r="P127" t="s">
        <v>0</v>
      </c>
    </row>
    <row r="128" spans="1:16" x14ac:dyDescent="0.3">
      <c r="A128">
        <v>14484588</v>
      </c>
      <c r="B128">
        <v>356787</v>
      </c>
      <c r="C128">
        <v>569007</v>
      </c>
      <c r="D128">
        <v>15077</v>
      </c>
      <c r="E128">
        <v>1</v>
      </c>
      <c r="F128">
        <v>0</v>
      </c>
      <c r="G128">
        <v>0</v>
      </c>
      <c r="H128" t="s">
        <v>278</v>
      </c>
      <c r="I128">
        <v>1</v>
      </c>
      <c r="J128" t="s">
        <v>385</v>
      </c>
      <c r="K128" t="s">
        <v>39</v>
      </c>
      <c r="L128" t="s">
        <v>15</v>
      </c>
      <c r="M128">
        <v>15077</v>
      </c>
      <c r="N128" t="s">
        <v>21</v>
      </c>
      <c r="O128" t="s">
        <v>0</v>
      </c>
      <c r="P128" t="s">
        <v>0</v>
      </c>
    </row>
    <row r="129" spans="1:16" x14ac:dyDescent="0.3">
      <c r="A129">
        <v>98813650</v>
      </c>
      <c r="B129">
        <v>246316</v>
      </c>
      <c r="C129">
        <v>921978</v>
      </c>
      <c r="D129">
        <v>6852</v>
      </c>
      <c r="E129">
        <v>4</v>
      </c>
      <c r="F129">
        <v>4111.2</v>
      </c>
      <c r="G129">
        <v>15</v>
      </c>
      <c r="H129" t="s">
        <v>278</v>
      </c>
      <c r="I129">
        <v>1</v>
      </c>
      <c r="J129" t="s">
        <v>385</v>
      </c>
      <c r="K129" t="s">
        <v>39</v>
      </c>
      <c r="L129" t="s">
        <v>17</v>
      </c>
      <c r="M129">
        <v>23296.799999999999</v>
      </c>
      <c r="N129" t="s">
        <v>20</v>
      </c>
      <c r="O129" t="s">
        <v>0</v>
      </c>
      <c r="P129" t="s">
        <v>0</v>
      </c>
    </row>
    <row r="130" spans="1:16" x14ac:dyDescent="0.3">
      <c r="A130">
        <v>21052218</v>
      </c>
      <c r="B130">
        <v>356787</v>
      </c>
      <c r="C130">
        <v>796707</v>
      </c>
      <c r="D130">
        <v>18205</v>
      </c>
      <c r="E130">
        <v>1</v>
      </c>
      <c r="F130">
        <v>3641</v>
      </c>
      <c r="G130">
        <v>20</v>
      </c>
      <c r="H130" t="s">
        <v>278</v>
      </c>
      <c r="I130">
        <v>5</v>
      </c>
      <c r="J130" t="s">
        <v>300</v>
      </c>
      <c r="K130" t="s">
        <v>39</v>
      </c>
      <c r="L130" t="s">
        <v>16</v>
      </c>
      <c r="M130">
        <v>14564</v>
      </c>
      <c r="N130" t="s">
        <v>22</v>
      </c>
      <c r="O130" t="s">
        <v>0</v>
      </c>
      <c r="P130" t="s">
        <v>0</v>
      </c>
    </row>
    <row r="131" spans="1:16" x14ac:dyDescent="0.3">
      <c r="A131">
        <v>32775593</v>
      </c>
      <c r="B131">
        <v>388389</v>
      </c>
      <c r="C131">
        <v>927497</v>
      </c>
      <c r="D131">
        <v>3791</v>
      </c>
      <c r="E131">
        <v>1</v>
      </c>
      <c r="F131">
        <v>0</v>
      </c>
      <c r="G131">
        <v>0</v>
      </c>
      <c r="H131" t="s">
        <v>299</v>
      </c>
      <c r="I131">
        <v>6</v>
      </c>
      <c r="J131" t="s">
        <v>182</v>
      </c>
      <c r="K131" t="s">
        <v>39</v>
      </c>
      <c r="L131" t="s">
        <v>16</v>
      </c>
      <c r="M131">
        <v>3791</v>
      </c>
      <c r="N131" t="s">
        <v>22</v>
      </c>
      <c r="O131" t="s">
        <v>0</v>
      </c>
      <c r="P131" t="s">
        <v>0</v>
      </c>
    </row>
    <row r="132" spans="1:16" x14ac:dyDescent="0.3">
      <c r="A132">
        <v>73538641</v>
      </c>
      <c r="B132">
        <v>876646</v>
      </c>
      <c r="C132">
        <v>848696</v>
      </c>
      <c r="D132">
        <v>15496</v>
      </c>
      <c r="E132">
        <v>4</v>
      </c>
      <c r="F132">
        <v>3099.2</v>
      </c>
      <c r="G132">
        <v>5</v>
      </c>
      <c r="H132" t="s">
        <v>299</v>
      </c>
      <c r="I132">
        <v>1</v>
      </c>
      <c r="J132" t="s">
        <v>341</v>
      </c>
      <c r="K132" t="s">
        <v>39</v>
      </c>
      <c r="L132" t="s">
        <v>15</v>
      </c>
      <c r="M132">
        <v>58884.800000000003</v>
      </c>
      <c r="N132" t="s">
        <v>21</v>
      </c>
      <c r="O132" t="s">
        <v>0</v>
      </c>
      <c r="P132" t="s">
        <v>0</v>
      </c>
    </row>
    <row r="133" spans="1:16" x14ac:dyDescent="0.3">
      <c r="A133">
        <v>42445506</v>
      </c>
      <c r="B133">
        <v>770487</v>
      </c>
      <c r="C133">
        <v>327126</v>
      </c>
      <c r="D133">
        <v>18770</v>
      </c>
      <c r="E133">
        <v>3</v>
      </c>
      <c r="F133">
        <v>0</v>
      </c>
      <c r="G133">
        <v>0</v>
      </c>
      <c r="H133" t="s">
        <v>299</v>
      </c>
      <c r="I133">
        <v>4</v>
      </c>
      <c r="J133" t="s">
        <v>124</v>
      </c>
      <c r="K133" t="s">
        <v>50</v>
      </c>
      <c r="L133" t="s">
        <v>15</v>
      </c>
      <c r="M133">
        <v>56310</v>
      </c>
      <c r="N133" t="s">
        <v>20</v>
      </c>
      <c r="O133" t="s">
        <v>0</v>
      </c>
      <c r="P133" t="s">
        <v>0</v>
      </c>
    </row>
    <row r="134" spans="1:16" x14ac:dyDescent="0.3">
      <c r="A134">
        <v>59093843</v>
      </c>
      <c r="B134">
        <v>877572</v>
      </c>
      <c r="C134">
        <v>804106</v>
      </c>
      <c r="D134">
        <v>8071</v>
      </c>
      <c r="E134">
        <v>4</v>
      </c>
      <c r="F134">
        <v>0</v>
      </c>
      <c r="G134">
        <v>0</v>
      </c>
      <c r="H134" t="s">
        <v>299</v>
      </c>
      <c r="I134">
        <v>3</v>
      </c>
      <c r="J134" t="s">
        <v>530</v>
      </c>
      <c r="K134" t="s">
        <v>39</v>
      </c>
      <c r="L134" t="s">
        <v>17</v>
      </c>
      <c r="M134">
        <v>32284</v>
      </c>
      <c r="N134" t="s">
        <v>20</v>
      </c>
      <c r="O134" t="s">
        <v>0</v>
      </c>
      <c r="P134" t="s">
        <v>0</v>
      </c>
    </row>
    <row r="135" spans="1:16" x14ac:dyDescent="0.3">
      <c r="A135">
        <v>93650068</v>
      </c>
      <c r="B135">
        <v>671858</v>
      </c>
      <c r="C135">
        <v>341678</v>
      </c>
      <c r="D135">
        <v>14733</v>
      </c>
      <c r="E135">
        <v>2</v>
      </c>
      <c r="F135">
        <v>0</v>
      </c>
      <c r="G135">
        <v>0</v>
      </c>
      <c r="H135" t="s">
        <v>299</v>
      </c>
      <c r="I135">
        <v>3</v>
      </c>
      <c r="J135" t="s">
        <v>530</v>
      </c>
      <c r="K135" t="s">
        <v>39</v>
      </c>
      <c r="L135" t="s">
        <v>15</v>
      </c>
      <c r="M135">
        <v>29466</v>
      </c>
      <c r="N135" t="s">
        <v>23</v>
      </c>
      <c r="O135" t="s">
        <v>0</v>
      </c>
      <c r="P135" t="s">
        <v>0</v>
      </c>
    </row>
    <row r="136" spans="1:16" x14ac:dyDescent="0.3">
      <c r="A136">
        <v>65784972</v>
      </c>
      <c r="B136">
        <v>719176</v>
      </c>
      <c r="C136">
        <v>437288</v>
      </c>
      <c r="D136">
        <v>1156</v>
      </c>
      <c r="E136">
        <v>1</v>
      </c>
      <c r="F136">
        <v>231.2</v>
      </c>
      <c r="G136">
        <v>20</v>
      </c>
      <c r="H136" t="s">
        <v>299</v>
      </c>
      <c r="I136">
        <v>3</v>
      </c>
      <c r="J136" t="s">
        <v>530</v>
      </c>
      <c r="K136" t="s">
        <v>39</v>
      </c>
      <c r="L136" t="s">
        <v>15</v>
      </c>
      <c r="M136">
        <v>924.8</v>
      </c>
      <c r="N136" t="s">
        <v>21</v>
      </c>
      <c r="O136" t="s">
        <v>0</v>
      </c>
      <c r="P136" t="s">
        <v>0</v>
      </c>
    </row>
    <row r="137" spans="1:16" x14ac:dyDescent="0.3">
      <c r="A137">
        <v>95979171</v>
      </c>
      <c r="B137">
        <v>246316</v>
      </c>
      <c r="C137">
        <v>408535</v>
      </c>
      <c r="D137">
        <v>9351</v>
      </c>
      <c r="E137">
        <v>3</v>
      </c>
      <c r="F137">
        <v>0</v>
      </c>
      <c r="G137">
        <v>0</v>
      </c>
      <c r="H137" t="s">
        <v>299</v>
      </c>
      <c r="I137">
        <v>6</v>
      </c>
      <c r="J137" t="s">
        <v>182</v>
      </c>
      <c r="K137" t="s">
        <v>39</v>
      </c>
      <c r="L137" t="s">
        <v>15</v>
      </c>
      <c r="M137">
        <v>28053</v>
      </c>
      <c r="N137" t="s">
        <v>22</v>
      </c>
      <c r="O137" t="s">
        <v>0</v>
      </c>
      <c r="P137" t="s">
        <v>0</v>
      </c>
    </row>
    <row r="138" spans="1:16" x14ac:dyDescent="0.3">
      <c r="A138">
        <v>93446356</v>
      </c>
      <c r="B138">
        <v>877572</v>
      </c>
      <c r="C138">
        <v>757381</v>
      </c>
      <c r="D138">
        <v>18348</v>
      </c>
      <c r="E138">
        <v>4</v>
      </c>
      <c r="F138">
        <v>11008.8</v>
      </c>
      <c r="G138">
        <v>15</v>
      </c>
      <c r="H138" t="s">
        <v>420</v>
      </c>
      <c r="I138">
        <v>5</v>
      </c>
      <c r="J138" t="s">
        <v>406</v>
      </c>
      <c r="K138" t="s">
        <v>39</v>
      </c>
      <c r="L138" t="s">
        <v>18</v>
      </c>
      <c r="M138">
        <v>62383.199999999997</v>
      </c>
      <c r="N138" t="s">
        <v>23</v>
      </c>
      <c r="O138" t="s">
        <v>0</v>
      </c>
      <c r="P138" t="s">
        <v>0</v>
      </c>
    </row>
    <row r="139" spans="1:16" x14ac:dyDescent="0.3">
      <c r="A139">
        <v>52018286</v>
      </c>
      <c r="B139">
        <v>671858</v>
      </c>
      <c r="C139">
        <v>683100</v>
      </c>
      <c r="D139">
        <v>18745</v>
      </c>
      <c r="E139">
        <v>1</v>
      </c>
      <c r="F139">
        <v>0</v>
      </c>
      <c r="G139">
        <v>0</v>
      </c>
      <c r="H139" t="s">
        <v>420</v>
      </c>
      <c r="I139">
        <v>2</v>
      </c>
      <c r="J139" t="s">
        <v>178</v>
      </c>
      <c r="K139" t="s">
        <v>39</v>
      </c>
      <c r="L139" t="s">
        <v>17</v>
      </c>
      <c r="M139">
        <v>18745</v>
      </c>
      <c r="N139" t="s">
        <v>20</v>
      </c>
      <c r="O139" t="s">
        <v>0</v>
      </c>
      <c r="P139" t="s">
        <v>0</v>
      </c>
    </row>
    <row r="140" spans="1:16" x14ac:dyDescent="0.3">
      <c r="A140">
        <v>92950779</v>
      </c>
      <c r="B140">
        <v>126225</v>
      </c>
      <c r="C140">
        <v>318414</v>
      </c>
      <c r="D140">
        <v>10591</v>
      </c>
      <c r="E140">
        <v>2</v>
      </c>
      <c r="F140">
        <v>0</v>
      </c>
      <c r="G140">
        <v>0</v>
      </c>
      <c r="H140" t="s">
        <v>420</v>
      </c>
      <c r="I140">
        <v>4</v>
      </c>
      <c r="J140" t="s">
        <v>179</v>
      </c>
      <c r="K140" t="s">
        <v>39</v>
      </c>
      <c r="L140" t="s">
        <v>16</v>
      </c>
      <c r="M140">
        <v>21182</v>
      </c>
      <c r="N140" t="s">
        <v>20</v>
      </c>
      <c r="O140" t="s">
        <v>0</v>
      </c>
      <c r="P140" t="s">
        <v>0</v>
      </c>
    </row>
    <row r="141" spans="1:16" x14ac:dyDescent="0.3">
      <c r="A141">
        <v>46850196</v>
      </c>
      <c r="B141">
        <v>207473</v>
      </c>
      <c r="C141">
        <v>908029</v>
      </c>
      <c r="D141">
        <v>9733</v>
      </c>
      <c r="E141">
        <v>1</v>
      </c>
      <c r="F141">
        <v>973.3</v>
      </c>
      <c r="G141">
        <v>10</v>
      </c>
      <c r="H141" t="s">
        <v>420</v>
      </c>
      <c r="I141">
        <v>3</v>
      </c>
      <c r="J141" t="s">
        <v>349</v>
      </c>
      <c r="K141" t="s">
        <v>39</v>
      </c>
      <c r="L141" t="s">
        <v>15</v>
      </c>
      <c r="M141">
        <v>8759.7000000000007</v>
      </c>
      <c r="N141" t="s">
        <v>21</v>
      </c>
      <c r="O141" t="s">
        <v>0</v>
      </c>
      <c r="P141" t="s">
        <v>0</v>
      </c>
    </row>
    <row r="142" spans="1:16" x14ac:dyDescent="0.3">
      <c r="A142">
        <v>12541730</v>
      </c>
      <c r="B142">
        <v>216739</v>
      </c>
      <c r="C142">
        <v>671706</v>
      </c>
      <c r="D142">
        <v>14467</v>
      </c>
      <c r="E142">
        <v>1</v>
      </c>
      <c r="F142">
        <v>2893.4</v>
      </c>
      <c r="G142">
        <v>20</v>
      </c>
      <c r="H142" t="s">
        <v>420</v>
      </c>
      <c r="I142">
        <v>6</v>
      </c>
      <c r="J142" t="s">
        <v>510</v>
      </c>
      <c r="K142" t="s">
        <v>39</v>
      </c>
      <c r="L142" t="s">
        <v>15</v>
      </c>
      <c r="M142">
        <v>11573.6</v>
      </c>
      <c r="N142" t="s">
        <v>20</v>
      </c>
      <c r="O142" t="s">
        <v>0</v>
      </c>
      <c r="P142" t="s">
        <v>0</v>
      </c>
    </row>
    <row r="143" spans="1:16" x14ac:dyDescent="0.3">
      <c r="A143">
        <v>46685332</v>
      </c>
      <c r="B143">
        <v>246316</v>
      </c>
      <c r="C143">
        <v>689887</v>
      </c>
      <c r="D143">
        <v>11295</v>
      </c>
      <c r="E143">
        <v>1</v>
      </c>
      <c r="F143">
        <v>0</v>
      </c>
      <c r="G143">
        <v>0</v>
      </c>
      <c r="H143" t="s">
        <v>420</v>
      </c>
      <c r="I143">
        <v>3</v>
      </c>
      <c r="J143" t="s">
        <v>349</v>
      </c>
      <c r="K143" t="s">
        <v>39</v>
      </c>
      <c r="L143" t="s">
        <v>17</v>
      </c>
      <c r="M143">
        <v>11295</v>
      </c>
      <c r="N143" t="s">
        <v>23</v>
      </c>
      <c r="O143" t="s">
        <v>0</v>
      </c>
      <c r="P143" t="s">
        <v>0</v>
      </c>
    </row>
    <row r="144" spans="1:16" x14ac:dyDescent="0.3">
      <c r="A144">
        <v>37619925</v>
      </c>
      <c r="B144">
        <v>216739</v>
      </c>
      <c r="C144">
        <v>589776</v>
      </c>
      <c r="D144">
        <v>6870</v>
      </c>
      <c r="E144">
        <v>1</v>
      </c>
      <c r="F144">
        <v>0</v>
      </c>
      <c r="G144">
        <v>0</v>
      </c>
      <c r="H144" t="s">
        <v>420</v>
      </c>
      <c r="I144">
        <v>4</v>
      </c>
      <c r="J144" t="s">
        <v>179</v>
      </c>
      <c r="K144" t="s">
        <v>39</v>
      </c>
      <c r="L144" t="s">
        <v>16</v>
      </c>
      <c r="M144">
        <v>6870</v>
      </c>
      <c r="N144" t="s">
        <v>21</v>
      </c>
      <c r="O144" t="s">
        <v>0</v>
      </c>
      <c r="P144" t="s">
        <v>0</v>
      </c>
    </row>
    <row r="145" spans="1:16" x14ac:dyDescent="0.3">
      <c r="A145">
        <v>93967184</v>
      </c>
      <c r="B145">
        <v>671858</v>
      </c>
      <c r="C145">
        <v>834775</v>
      </c>
      <c r="D145">
        <v>3836</v>
      </c>
      <c r="E145">
        <v>4</v>
      </c>
      <c r="F145">
        <v>767.2</v>
      </c>
      <c r="G145">
        <v>5</v>
      </c>
      <c r="H145" t="s">
        <v>420</v>
      </c>
      <c r="I145">
        <v>2</v>
      </c>
      <c r="J145" t="s">
        <v>178</v>
      </c>
      <c r="K145" t="s">
        <v>39</v>
      </c>
      <c r="L145" t="s">
        <v>15</v>
      </c>
      <c r="M145">
        <v>14576.8</v>
      </c>
      <c r="N145" t="s">
        <v>20</v>
      </c>
      <c r="O145" t="s">
        <v>0</v>
      </c>
      <c r="P145" t="s">
        <v>0</v>
      </c>
    </row>
    <row r="146" spans="1:16" x14ac:dyDescent="0.3">
      <c r="A146">
        <v>44241100</v>
      </c>
      <c r="B146">
        <v>356787</v>
      </c>
      <c r="C146">
        <v>427999</v>
      </c>
      <c r="D146">
        <v>14147</v>
      </c>
      <c r="E146">
        <v>1</v>
      </c>
      <c r="F146">
        <v>707.35</v>
      </c>
      <c r="G146">
        <v>5</v>
      </c>
      <c r="H146" t="s">
        <v>420</v>
      </c>
      <c r="I146">
        <v>2</v>
      </c>
      <c r="J146" t="s">
        <v>178</v>
      </c>
      <c r="K146" t="s">
        <v>47</v>
      </c>
      <c r="L146" t="s">
        <v>16</v>
      </c>
      <c r="M146">
        <v>13439.65</v>
      </c>
      <c r="N146" t="s">
        <v>20</v>
      </c>
      <c r="O146" t="s">
        <v>0</v>
      </c>
      <c r="P146" t="s">
        <v>0</v>
      </c>
    </row>
    <row r="147" spans="1:16" x14ac:dyDescent="0.3">
      <c r="A147">
        <v>34341456</v>
      </c>
      <c r="B147">
        <v>719176</v>
      </c>
      <c r="C147">
        <v>462874</v>
      </c>
      <c r="D147">
        <v>10996</v>
      </c>
      <c r="E147">
        <v>1</v>
      </c>
      <c r="F147">
        <v>549.79999999999995</v>
      </c>
      <c r="G147">
        <v>5</v>
      </c>
      <c r="H147" t="s">
        <v>420</v>
      </c>
      <c r="I147">
        <v>4</v>
      </c>
      <c r="J147" t="s">
        <v>179</v>
      </c>
      <c r="K147" t="s">
        <v>39</v>
      </c>
      <c r="L147" t="s">
        <v>17</v>
      </c>
      <c r="M147">
        <v>10446.200000000001</v>
      </c>
      <c r="N147" t="s">
        <v>22</v>
      </c>
      <c r="O147" t="s">
        <v>0</v>
      </c>
      <c r="P147" t="s">
        <v>0</v>
      </c>
    </row>
    <row r="148" spans="1:16" x14ac:dyDescent="0.3">
      <c r="A148">
        <v>83774735</v>
      </c>
      <c r="B148">
        <v>877572</v>
      </c>
      <c r="C148">
        <v>850324</v>
      </c>
      <c r="D148">
        <v>17686</v>
      </c>
      <c r="E148">
        <v>1</v>
      </c>
      <c r="F148">
        <v>0</v>
      </c>
      <c r="G148">
        <v>0</v>
      </c>
      <c r="H148" t="s">
        <v>420</v>
      </c>
      <c r="I148">
        <v>2</v>
      </c>
      <c r="J148" t="s">
        <v>178</v>
      </c>
      <c r="K148" t="s">
        <v>39</v>
      </c>
      <c r="L148" t="s">
        <v>16</v>
      </c>
      <c r="M148">
        <v>17686</v>
      </c>
      <c r="N148" t="s">
        <v>20</v>
      </c>
      <c r="O148" t="s">
        <v>0</v>
      </c>
      <c r="P148" t="s">
        <v>0</v>
      </c>
    </row>
    <row r="149" spans="1:16" x14ac:dyDescent="0.3">
      <c r="A149">
        <v>54069864</v>
      </c>
      <c r="B149">
        <v>126225</v>
      </c>
      <c r="C149">
        <v>673546</v>
      </c>
      <c r="D149">
        <v>18948</v>
      </c>
      <c r="E149">
        <v>3</v>
      </c>
      <c r="F149">
        <v>0</v>
      </c>
      <c r="G149">
        <v>0</v>
      </c>
      <c r="H149" t="s">
        <v>420</v>
      </c>
      <c r="I149">
        <v>4</v>
      </c>
      <c r="J149" t="s">
        <v>179</v>
      </c>
      <c r="K149" t="s">
        <v>50</v>
      </c>
      <c r="L149" t="s">
        <v>16</v>
      </c>
      <c r="M149">
        <v>56844</v>
      </c>
      <c r="N149" t="s">
        <v>22</v>
      </c>
      <c r="O149" t="s">
        <v>0</v>
      </c>
      <c r="P149" t="s">
        <v>0</v>
      </c>
    </row>
    <row r="150" spans="1:16" x14ac:dyDescent="0.3">
      <c r="A150">
        <v>42614537</v>
      </c>
      <c r="B150">
        <v>876646</v>
      </c>
      <c r="C150">
        <v>786464</v>
      </c>
      <c r="D150">
        <v>6313</v>
      </c>
      <c r="E150">
        <v>1</v>
      </c>
      <c r="F150">
        <v>0</v>
      </c>
      <c r="G150">
        <v>0</v>
      </c>
      <c r="H150" t="s">
        <v>59</v>
      </c>
      <c r="I150">
        <v>5</v>
      </c>
      <c r="J150" t="s">
        <v>60</v>
      </c>
      <c r="K150" t="s">
        <v>50</v>
      </c>
      <c r="L150" t="s">
        <v>15</v>
      </c>
      <c r="M150">
        <v>6313</v>
      </c>
      <c r="N150" t="s">
        <v>22</v>
      </c>
      <c r="O150" t="s">
        <v>0</v>
      </c>
      <c r="P150" t="s">
        <v>0</v>
      </c>
    </row>
    <row r="151" spans="1:16" x14ac:dyDescent="0.3">
      <c r="A151">
        <v>35487660</v>
      </c>
      <c r="B151">
        <v>334053</v>
      </c>
      <c r="C151">
        <v>761091</v>
      </c>
      <c r="D151">
        <v>2567</v>
      </c>
      <c r="E151">
        <v>3</v>
      </c>
      <c r="F151">
        <v>1540.2</v>
      </c>
      <c r="G151">
        <v>20</v>
      </c>
      <c r="H151" t="s">
        <v>59</v>
      </c>
      <c r="I151">
        <v>7</v>
      </c>
      <c r="J151" t="s">
        <v>165</v>
      </c>
      <c r="K151" t="s">
        <v>39</v>
      </c>
      <c r="L151" t="s">
        <v>15</v>
      </c>
      <c r="M151">
        <v>6160.8</v>
      </c>
      <c r="N151" t="s">
        <v>22</v>
      </c>
      <c r="O151" t="s">
        <v>0</v>
      </c>
      <c r="P151" t="s">
        <v>0</v>
      </c>
    </row>
    <row r="152" spans="1:16" x14ac:dyDescent="0.3">
      <c r="A152">
        <v>27558317</v>
      </c>
      <c r="B152">
        <v>246316</v>
      </c>
      <c r="C152">
        <v>748887</v>
      </c>
      <c r="D152">
        <v>1936</v>
      </c>
      <c r="E152">
        <v>4</v>
      </c>
      <c r="F152">
        <v>0</v>
      </c>
      <c r="G152">
        <v>0</v>
      </c>
      <c r="H152" t="s">
        <v>59</v>
      </c>
      <c r="I152">
        <v>6</v>
      </c>
      <c r="J152" t="s">
        <v>80</v>
      </c>
      <c r="K152" t="s">
        <v>47</v>
      </c>
      <c r="L152" t="s">
        <v>17</v>
      </c>
      <c r="M152">
        <v>7744</v>
      </c>
      <c r="N152" t="s">
        <v>21</v>
      </c>
      <c r="O152" t="s">
        <v>0</v>
      </c>
      <c r="P152" t="s">
        <v>0</v>
      </c>
    </row>
    <row r="153" spans="1:16" x14ac:dyDescent="0.3">
      <c r="A153">
        <v>55617282</v>
      </c>
      <c r="B153">
        <v>207473</v>
      </c>
      <c r="C153">
        <v>801581</v>
      </c>
      <c r="D153">
        <v>11122</v>
      </c>
      <c r="E153">
        <v>1</v>
      </c>
      <c r="F153">
        <v>0</v>
      </c>
      <c r="G153">
        <v>0</v>
      </c>
      <c r="H153" t="s">
        <v>59</v>
      </c>
      <c r="I153">
        <v>5</v>
      </c>
      <c r="J153" t="s">
        <v>60</v>
      </c>
      <c r="K153" t="s">
        <v>50</v>
      </c>
      <c r="L153" t="s">
        <v>16</v>
      </c>
      <c r="M153">
        <v>11122</v>
      </c>
      <c r="N153" t="s">
        <v>20</v>
      </c>
      <c r="O153" t="s">
        <v>0</v>
      </c>
      <c r="P153" t="s">
        <v>0</v>
      </c>
    </row>
    <row r="154" spans="1:16" x14ac:dyDescent="0.3">
      <c r="A154">
        <v>95618110</v>
      </c>
      <c r="B154">
        <v>334053</v>
      </c>
      <c r="C154">
        <v>994268</v>
      </c>
      <c r="D154">
        <v>7564</v>
      </c>
      <c r="E154">
        <v>2</v>
      </c>
      <c r="F154">
        <v>1512.8</v>
      </c>
      <c r="G154">
        <v>10</v>
      </c>
      <c r="H154" t="s">
        <v>59</v>
      </c>
      <c r="I154">
        <v>5</v>
      </c>
      <c r="J154" t="s">
        <v>60</v>
      </c>
      <c r="K154" t="s">
        <v>39</v>
      </c>
      <c r="L154" t="s">
        <v>15</v>
      </c>
      <c r="M154">
        <v>13615.2</v>
      </c>
      <c r="N154" t="s">
        <v>21</v>
      </c>
      <c r="O154" t="s">
        <v>0</v>
      </c>
      <c r="P154" t="s">
        <v>0</v>
      </c>
    </row>
    <row r="155" spans="1:16" x14ac:dyDescent="0.3">
      <c r="A155">
        <v>26901217</v>
      </c>
      <c r="B155">
        <v>872246</v>
      </c>
      <c r="C155">
        <v>540464</v>
      </c>
      <c r="D155">
        <v>18411</v>
      </c>
      <c r="E155">
        <v>4</v>
      </c>
      <c r="F155">
        <v>3682.2</v>
      </c>
      <c r="G155">
        <v>5</v>
      </c>
      <c r="H155" t="s">
        <v>59</v>
      </c>
      <c r="I155">
        <v>5</v>
      </c>
      <c r="J155" t="s">
        <v>60</v>
      </c>
      <c r="K155" t="s">
        <v>50</v>
      </c>
      <c r="L155" t="s">
        <v>16</v>
      </c>
      <c r="M155">
        <v>69961.8</v>
      </c>
      <c r="N155" t="s">
        <v>23</v>
      </c>
      <c r="O155" t="s">
        <v>0</v>
      </c>
      <c r="P155" t="s">
        <v>0</v>
      </c>
    </row>
    <row r="156" spans="1:16" x14ac:dyDescent="0.3">
      <c r="A156">
        <v>60043345</v>
      </c>
      <c r="B156">
        <v>126225</v>
      </c>
      <c r="C156">
        <v>930897</v>
      </c>
      <c r="D156">
        <v>11608</v>
      </c>
      <c r="E156">
        <v>3</v>
      </c>
      <c r="F156">
        <v>1741.2</v>
      </c>
      <c r="G156">
        <v>5</v>
      </c>
      <c r="H156" t="s">
        <v>59</v>
      </c>
      <c r="I156">
        <v>4</v>
      </c>
      <c r="J156" t="s">
        <v>416</v>
      </c>
      <c r="K156" t="s">
        <v>50</v>
      </c>
      <c r="L156" t="s">
        <v>15</v>
      </c>
      <c r="M156">
        <v>33082.800000000003</v>
      </c>
      <c r="N156" t="s">
        <v>22</v>
      </c>
      <c r="O156" t="s">
        <v>0</v>
      </c>
      <c r="P156" t="s">
        <v>0</v>
      </c>
    </row>
    <row r="157" spans="1:16" x14ac:dyDescent="0.3">
      <c r="A157">
        <v>20746667</v>
      </c>
      <c r="B157">
        <v>876646</v>
      </c>
      <c r="C157">
        <v>864678</v>
      </c>
      <c r="D157">
        <v>9443</v>
      </c>
      <c r="E157">
        <v>1</v>
      </c>
      <c r="F157">
        <v>472.15</v>
      </c>
      <c r="G157">
        <v>5</v>
      </c>
      <c r="H157" t="s">
        <v>59</v>
      </c>
      <c r="I157">
        <v>3</v>
      </c>
      <c r="J157" t="s">
        <v>355</v>
      </c>
      <c r="K157" t="s">
        <v>39</v>
      </c>
      <c r="L157" t="s">
        <v>15</v>
      </c>
      <c r="M157">
        <v>8970.85</v>
      </c>
      <c r="N157" t="s">
        <v>22</v>
      </c>
      <c r="O157" t="s">
        <v>0</v>
      </c>
      <c r="P157" t="s">
        <v>0</v>
      </c>
    </row>
    <row r="158" spans="1:16" x14ac:dyDescent="0.3">
      <c r="A158">
        <v>30112846</v>
      </c>
      <c r="B158">
        <v>876646</v>
      </c>
      <c r="C158">
        <v>835988</v>
      </c>
      <c r="D158">
        <v>3289</v>
      </c>
      <c r="E158">
        <v>1</v>
      </c>
      <c r="F158">
        <v>657.8</v>
      </c>
      <c r="G158">
        <v>20</v>
      </c>
      <c r="H158" t="s">
        <v>59</v>
      </c>
      <c r="I158">
        <v>3</v>
      </c>
      <c r="J158" t="s">
        <v>355</v>
      </c>
      <c r="K158" t="s">
        <v>39</v>
      </c>
      <c r="L158" t="s">
        <v>15</v>
      </c>
      <c r="M158">
        <v>2631.2</v>
      </c>
      <c r="N158" t="s">
        <v>21</v>
      </c>
      <c r="O158" t="s">
        <v>0</v>
      </c>
      <c r="P158" t="s">
        <v>0</v>
      </c>
    </row>
    <row r="159" spans="1:16" x14ac:dyDescent="0.3">
      <c r="A159">
        <v>46778269</v>
      </c>
      <c r="B159">
        <v>126225</v>
      </c>
      <c r="C159">
        <v>835388</v>
      </c>
      <c r="D159">
        <v>5899</v>
      </c>
      <c r="E159">
        <v>2</v>
      </c>
      <c r="F159">
        <v>0</v>
      </c>
      <c r="G159">
        <v>0</v>
      </c>
      <c r="H159" t="s">
        <v>59</v>
      </c>
      <c r="I159">
        <v>4</v>
      </c>
      <c r="J159" t="s">
        <v>416</v>
      </c>
      <c r="K159" t="s">
        <v>50</v>
      </c>
      <c r="L159" t="s">
        <v>15</v>
      </c>
      <c r="M159">
        <v>11798</v>
      </c>
      <c r="N159" t="s">
        <v>23</v>
      </c>
      <c r="O159" t="s">
        <v>0</v>
      </c>
      <c r="P159" t="s">
        <v>0</v>
      </c>
    </row>
    <row r="160" spans="1:16" x14ac:dyDescent="0.3">
      <c r="A160">
        <v>90143600</v>
      </c>
      <c r="B160">
        <v>770487</v>
      </c>
      <c r="C160">
        <v>704283</v>
      </c>
      <c r="D160">
        <v>9979</v>
      </c>
      <c r="E160">
        <v>2</v>
      </c>
      <c r="F160">
        <v>0</v>
      </c>
      <c r="G160">
        <v>0</v>
      </c>
      <c r="H160" t="s">
        <v>59</v>
      </c>
      <c r="I160">
        <v>2</v>
      </c>
      <c r="J160" t="s">
        <v>253</v>
      </c>
      <c r="K160" t="s">
        <v>39</v>
      </c>
      <c r="L160" t="s">
        <v>16</v>
      </c>
      <c r="M160">
        <v>19958</v>
      </c>
      <c r="N160" t="s">
        <v>23</v>
      </c>
      <c r="O160" t="s">
        <v>0</v>
      </c>
      <c r="P160" t="s">
        <v>0</v>
      </c>
    </row>
    <row r="161" spans="1:16" x14ac:dyDescent="0.3">
      <c r="A161">
        <v>91198924</v>
      </c>
      <c r="B161">
        <v>388389</v>
      </c>
      <c r="C161">
        <v>979769</v>
      </c>
      <c r="D161">
        <v>5114</v>
      </c>
      <c r="E161">
        <v>2</v>
      </c>
      <c r="F161">
        <v>0</v>
      </c>
      <c r="G161">
        <v>0</v>
      </c>
      <c r="H161" t="s">
        <v>59</v>
      </c>
      <c r="I161">
        <v>4</v>
      </c>
      <c r="J161" t="s">
        <v>416</v>
      </c>
      <c r="K161" t="s">
        <v>39</v>
      </c>
      <c r="L161" t="s">
        <v>16</v>
      </c>
      <c r="M161">
        <v>10228</v>
      </c>
      <c r="N161" t="s">
        <v>22</v>
      </c>
      <c r="O161" t="s">
        <v>0</v>
      </c>
      <c r="P161" t="s">
        <v>0</v>
      </c>
    </row>
    <row r="162" spans="1:16" x14ac:dyDescent="0.3">
      <c r="A162">
        <v>87446468</v>
      </c>
      <c r="B162">
        <v>388389</v>
      </c>
      <c r="C162">
        <v>854280</v>
      </c>
      <c r="D162">
        <v>9327</v>
      </c>
      <c r="E162">
        <v>4</v>
      </c>
      <c r="F162">
        <v>3730.8</v>
      </c>
      <c r="G162">
        <v>10</v>
      </c>
      <c r="H162" t="s">
        <v>314</v>
      </c>
      <c r="I162">
        <v>5</v>
      </c>
      <c r="J162" t="s">
        <v>384</v>
      </c>
      <c r="K162" t="s">
        <v>39</v>
      </c>
      <c r="L162" t="s">
        <v>15</v>
      </c>
      <c r="M162">
        <v>33577.199999999997</v>
      </c>
      <c r="N162" t="s">
        <v>23</v>
      </c>
      <c r="O162" t="s">
        <v>0</v>
      </c>
      <c r="P162" t="s">
        <v>0</v>
      </c>
    </row>
    <row r="163" spans="1:16" x14ac:dyDescent="0.3">
      <c r="A163">
        <v>67985905</v>
      </c>
      <c r="B163">
        <v>334053</v>
      </c>
      <c r="C163">
        <v>825173</v>
      </c>
      <c r="D163">
        <v>13908</v>
      </c>
      <c r="E163">
        <v>1</v>
      </c>
      <c r="F163">
        <v>1390.8</v>
      </c>
      <c r="G163">
        <v>10</v>
      </c>
      <c r="H163" t="s">
        <v>314</v>
      </c>
      <c r="I163">
        <v>6</v>
      </c>
      <c r="J163" t="s">
        <v>528</v>
      </c>
      <c r="K163" t="s">
        <v>39</v>
      </c>
      <c r="L163" t="s">
        <v>17</v>
      </c>
      <c r="M163">
        <v>12517.2</v>
      </c>
      <c r="N163" t="s">
        <v>21</v>
      </c>
      <c r="O163" t="s">
        <v>0</v>
      </c>
      <c r="P163" t="s">
        <v>0</v>
      </c>
    </row>
    <row r="164" spans="1:16" x14ac:dyDescent="0.3">
      <c r="A164">
        <v>61167978</v>
      </c>
      <c r="B164">
        <v>872246</v>
      </c>
      <c r="C164">
        <v>326395</v>
      </c>
      <c r="D164">
        <v>10132</v>
      </c>
      <c r="E164">
        <v>1</v>
      </c>
      <c r="F164">
        <v>1519.8</v>
      </c>
      <c r="G164">
        <v>15</v>
      </c>
      <c r="H164" t="s">
        <v>314</v>
      </c>
      <c r="I164">
        <v>7</v>
      </c>
      <c r="J164" t="s">
        <v>482</v>
      </c>
      <c r="K164" t="s">
        <v>50</v>
      </c>
      <c r="L164" t="s">
        <v>16</v>
      </c>
      <c r="M164">
        <v>8612.2000000000007</v>
      </c>
      <c r="N164" t="s">
        <v>20</v>
      </c>
      <c r="O164" t="s">
        <v>0</v>
      </c>
      <c r="P164" t="s">
        <v>0</v>
      </c>
    </row>
    <row r="165" spans="1:16" x14ac:dyDescent="0.3">
      <c r="A165">
        <v>18484847</v>
      </c>
      <c r="B165">
        <v>191161</v>
      </c>
      <c r="C165">
        <v>280951</v>
      </c>
      <c r="D165">
        <v>8512</v>
      </c>
      <c r="E165">
        <v>1</v>
      </c>
      <c r="F165">
        <v>425.6</v>
      </c>
      <c r="G165">
        <v>5</v>
      </c>
      <c r="H165" t="s">
        <v>314</v>
      </c>
      <c r="I165">
        <v>3</v>
      </c>
      <c r="J165" t="s">
        <v>383</v>
      </c>
      <c r="K165" t="s">
        <v>39</v>
      </c>
      <c r="L165" t="s">
        <v>15</v>
      </c>
      <c r="M165">
        <v>8086.4</v>
      </c>
      <c r="N165" t="s">
        <v>20</v>
      </c>
      <c r="O165" t="s">
        <v>0</v>
      </c>
      <c r="P165" t="s">
        <v>0</v>
      </c>
    </row>
    <row r="166" spans="1:16" x14ac:dyDescent="0.3">
      <c r="A166">
        <v>97991930</v>
      </c>
      <c r="B166">
        <v>877572</v>
      </c>
      <c r="C166">
        <v>785253</v>
      </c>
      <c r="D166">
        <v>13812</v>
      </c>
      <c r="E166">
        <v>1</v>
      </c>
      <c r="F166">
        <v>0</v>
      </c>
      <c r="G166">
        <v>0</v>
      </c>
      <c r="H166" t="s">
        <v>314</v>
      </c>
      <c r="I166">
        <v>2</v>
      </c>
      <c r="J166" t="s">
        <v>467</v>
      </c>
      <c r="K166" t="s">
        <v>39</v>
      </c>
      <c r="L166" t="s">
        <v>17</v>
      </c>
      <c r="M166">
        <v>13812</v>
      </c>
      <c r="N166" t="s">
        <v>20</v>
      </c>
      <c r="O166" t="s">
        <v>0</v>
      </c>
      <c r="P166" t="s">
        <v>0</v>
      </c>
    </row>
    <row r="167" spans="1:16" x14ac:dyDescent="0.3">
      <c r="A167">
        <v>68000104</v>
      </c>
      <c r="B167">
        <v>770487</v>
      </c>
      <c r="C167">
        <v>843003</v>
      </c>
      <c r="D167">
        <v>8399</v>
      </c>
      <c r="E167">
        <v>1</v>
      </c>
      <c r="F167">
        <v>0</v>
      </c>
      <c r="G167">
        <v>0</v>
      </c>
      <c r="H167" t="s">
        <v>314</v>
      </c>
      <c r="I167">
        <v>5</v>
      </c>
      <c r="J167" t="s">
        <v>384</v>
      </c>
      <c r="K167" t="s">
        <v>39</v>
      </c>
      <c r="L167" t="s">
        <v>15</v>
      </c>
      <c r="M167">
        <v>8399</v>
      </c>
      <c r="N167" t="s">
        <v>21</v>
      </c>
      <c r="O167" t="s">
        <v>0</v>
      </c>
      <c r="P167" t="s">
        <v>0</v>
      </c>
    </row>
    <row r="168" spans="1:16" x14ac:dyDescent="0.3">
      <c r="A168">
        <v>28198434</v>
      </c>
      <c r="B168">
        <v>388389</v>
      </c>
      <c r="C168">
        <v>743899</v>
      </c>
      <c r="D168">
        <v>15614</v>
      </c>
      <c r="E168">
        <v>1</v>
      </c>
      <c r="F168">
        <v>780.7</v>
      </c>
      <c r="G168">
        <v>5</v>
      </c>
      <c r="H168" t="s">
        <v>314</v>
      </c>
      <c r="I168">
        <v>5</v>
      </c>
      <c r="J168" t="s">
        <v>384</v>
      </c>
      <c r="K168" t="s">
        <v>47</v>
      </c>
      <c r="L168" t="s">
        <v>15</v>
      </c>
      <c r="M168">
        <v>14833.3</v>
      </c>
      <c r="N168" t="s">
        <v>20</v>
      </c>
      <c r="O168" t="s">
        <v>0</v>
      </c>
      <c r="P168" t="s">
        <v>0</v>
      </c>
    </row>
    <row r="169" spans="1:16" x14ac:dyDescent="0.3">
      <c r="A169">
        <v>37540722</v>
      </c>
      <c r="B169">
        <v>876646</v>
      </c>
      <c r="C169">
        <v>641119</v>
      </c>
      <c r="D169">
        <v>12446</v>
      </c>
      <c r="E169">
        <v>2</v>
      </c>
      <c r="F169">
        <v>0</v>
      </c>
      <c r="G169">
        <v>0</v>
      </c>
      <c r="H169" t="s">
        <v>314</v>
      </c>
      <c r="I169">
        <v>7</v>
      </c>
      <c r="J169" t="s">
        <v>482</v>
      </c>
      <c r="K169" t="s">
        <v>39</v>
      </c>
      <c r="L169" t="s">
        <v>15</v>
      </c>
      <c r="M169">
        <v>24892</v>
      </c>
      <c r="N169" t="s">
        <v>21</v>
      </c>
      <c r="O169" t="s">
        <v>0</v>
      </c>
      <c r="P169" t="s">
        <v>0</v>
      </c>
    </row>
    <row r="170" spans="1:16" x14ac:dyDescent="0.3">
      <c r="A170">
        <v>45450260</v>
      </c>
      <c r="B170">
        <v>216739</v>
      </c>
      <c r="C170">
        <v>775074</v>
      </c>
      <c r="D170">
        <v>19661</v>
      </c>
      <c r="E170">
        <v>2</v>
      </c>
      <c r="F170">
        <v>0</v>
      </c>
      <c r="G170">
        <v>0</v>
      </c>
      <c r="H170" t="s">
        <v>314</v>
      </c>
      <c r="I170">
        <v>5</v>
      </c>
      <c r="J170" t="s">
        <v>384</v>
      </c>
      <c r="K170" t="s">
        <v>39</v>
      </c>
      <c r="L170" t="s">
        <v>15</v>
      </c>
      <c r="M170">
        <v>39322</v>
      </c>
      <c r="N170" t="s">
        <v>20</v>
      </c>
      <c r="O170" t="s">
        <v>0</v>
      </c>
      <c r="P170" t="s">
        <v>0</v>
      </c>
    </row>
    <row r="171" spans="1:16" x14ac:dyDescent="0.3">
      <c r="A171">
        <v>14818295</v>
      </c>
      <c r="B171">
        <v>216739</v>
      </c>
      <c r="C171">
        <v>581760</v>
      </c>
      <c r="D171">
        <v>9349</v>
      </c>
      <c r="E171">
        <v>1</v>
      </c>
      <c r="F171">
        <v>0</v>
      </c>
      <c r="G171">
        <v>0</v>
      </c>
      <c r="H171" t="s">
        <v>534</v>
      </c>
      <c r="I171">
        <v>2</v>
      </c>
      <c r="J171" t="s">
        <v>348</v>
      </c>
      <c r="K171" t="s">
        <v>50</v>
      </c>
      <c r="L171" t="s">
        <v>16</v>
      </c>
      <c r="M171">
        <v>9349</v>
      </c>
      <c r="N171" t="s">
        <v>20</v>
      </c>
      <c r="O171" t="s">
        <v>0</v>
      </c>
      <c r="P171" t="s">
        <v>0</v>
      </c>
    </row>
    <row r="172" spans="1:16" x14ac:dyDescent="0.3">
      <c r="A172">
        <v>93821894</v>
      </c>
      <c r="B172">
        <v>671858</v>
      </c>
      <c r="C172">
        <v>269832</v>
      </c>
      <c r="D172">
        <v>3525</v>
      </c>
      <c r="E172">
        <v>1</v>
      </c>
      <c r="F172">
        <v>0</v>
      </c>
      <c r="G172">
        <v>0</v>
      </c>
      <c r="H172" t="s">
        <v>534</v>
      </c>
      <c r="I172">
        <v>1</v>
      </c>
      <c r="J172" t="s">
        <v>347</v>
      </c>
      <c r="K172" t="s">
        <v>39</v>
      </c>
      <c r="L172" t="s">
        <v>15</v>
      </c>
      <c r="M172">
        <v>3525</v>
      </c>
      <c r="N172" t="s">
        <v>20</v>
      </c>
      <c r="O172" t="s">
        <v>0</v>
      </c>
      <c r="P172" t="s">
        <v>0</v>
      </c>
    </row>
    <row r="173" spans="1:16" x14ac:dyDescent="0.3">
      <c r="A173">
        <v>68848427</v>
      </c>
      <c r="B173">
        <v>388389</v>
      </c>
      <c r="C173">
        <v>698357</v>
      </c>
      <c r="D173">
        <v>10982</v>
      </c>
      <c r="E173">
        <v>4</v>
      </c>
      <c r="F173">
        <v>0</v>
      </c>
      <c r="G173">
        <v>0</v>
      </c>
      <c r="H173" t="s">
        <v>534</v>
      </c>
      <c r="I173">
        <v>5</v>
      </c>
      <c r="J173" t="s">
        <v>303</v>
      </c>
      <c r="K173" t="s">
        <v>39</v>
      </c>
      <c r="L173" t="s">
        <v>16</v>
      </c>
      <c r="M173">
        <v>43928</v>
      </c>
      <c r="N173" t="s">
        <v>21</v>
      </c>
      <c r="O173" t="s">
        <v>0</v>
      </c>
      <c r="P173" t="s">
        <v>0</v>
      </c>
    </row>
    <row r="174" spans="1:16" x14ac:dyDescent="0.3">
      <c r="A174">
        <v>98261798</v>
      </c>
      <c r="B174">
        <v>770487</v>
      </c>
      <c r="C174">
        <v>539813</v>
      </c>
      <c r="D174">
        <v>6759</v>
      </c>
      <c r="E174">
        <v>4</v>
      </c>
      <c r="F174">
        <v>2703.6</v>
      </c>
      <c r="G174">
        <v>10</v>
      </c>
      <c r="H174" t="s">
        <v>534</v>
      </c>
      <c r="I174">
        <v>2</v>
      </c>
      <c r="J174" t="s">
        <v>348</v>
      </c>
      <c r="K174" t="s">
        <v>39</v>
      </c>
      <c r="L174" t="s">
        <v>152</v>
      </c>
      <c r="M174">
        <v>24332.400000000001</v>
      </c>
      <c r="N174" t="s">
        <v>21</v>
      </c>
      <c r="O174" t="s">
        <v>0</v>
      </c>
      <c r="P174" t="s">
        <v>0</v>
      </c>
    </row>
    <row r="175" spans="1:16" x14ac:dyDescent="0.3">
      <c r="A175">
        <v>95963619</v>
      </c>
      <c r="B175">
        <v>388389</v>
      </c>
      <c r="C175">
        <v>399405</v>
      </c>
      <c r="D175">
        <v>11181</v>
      </c>
      <c r="E175">
        <v>2</v>
      </c>
      <c r="F175">
        <v>0</v>
      </c>
      <c r="G175">
        <v>0</v>
      </c>
      <c r="H175" t="s">
        <v>534</v>
      </c>
      <c r="I175">
        <v>3</v>
      </c>
      <c r="J175" t="s">
        <v>350</v>
      </c>
      <c r="K175" t="s">
        <v>39</v>
      </c>
      <c r="L175" t="s">
        <v>15</v>
      </c>
      <c r="M175">
        <v>22362</v>
      </c>
      <c r="N175" t="s">
        <v>22</v>
      </c>
      <c r="O175" t="s">
        <v>0</v>
      </c>
      <c r="P175" t="s">
        <v>0</v>
      </c>
    </row>
    <row r="176" spans="1:16" x14ac:dyDescent="0.3">
      <c r="A176">
        <v>70655283</v>
      </c>
      <c r="B176">
        <v>872246</v>
      </c>
      <c r="C176">
        <v>804277</v>
      </c>
      <c r="D176">
        <v>11905</v>
      </c>
      <c r="E176">
        <v>4</v>
      </c>
      <c r="F176">
        <v>0</v>
      </c>
      <c r="G176">
        <v>0</v>
      </c>
      <c r="H176" t="s">
        <v>534</v>
      </c>
      <c r="I176">
        <v>1</v>
      </c>
      <c r="J176" t="s">
        <v>347</v>
      </c>
      <c r="K176" t="s">
        <v>39</v>
      </c>
      <c r="L176" t="s">
        <v>17</v>
      </c>
      <c r="M176">
        <v>47620</v>
      </c>
      <c r="N176" t="s">
        <v>21</v>
      </c>
      <c r="O176" t="s">
        <v>0</v>
      </c>
      <c r="P176" t="s">
        <v>0</v>
      </c>
    </row>
    <row r="177" spans="1:16" x14ac:dyDescent="0.3">
      <c r="A177">
        <v>24887509</v>
      </c>
      <c r="B177">
        <v>126225</v>
      </c>
      <c r="C177">
        <v>811324</v>
      </c>
      <c r="D177">
        <v>4657</v>
      </c>
      <c r="E177">
        <v>2</v>
      </c>
      <c r="F177">
        <v>931.4</v>
      </c>
      <c r="G177">
        <v>10</v>
      </c>
      <c r="H177" t="s">
        <v>534</v>
      </c>
      <c r="I177">
        <v>7</v>
      </c>
      <c r="J177" t="s">
        <v>190</v>
      </c>
      <c r="K177" t="s">
        <v>39</v>
      </c>
      <c r="L177" t="s">
        <v>15</v>
      </c>
      <c r="M177">
        <v>8382.6</v>
      </c>
      <c r="N177" t="s">
        <v>22</v>
      </c>
      <c r="O177" t="s">
        <v>0</v>
      </c>
      <c r="P177" t="s">
        <v>0</v>
      </c>
    </row>
    <row r="178" spans="1:16" x14ac:dyDescent="0.3">
      <c r="A178">
        <v>39709238</v>
      </c>
      <c r="B178">
        <v>334053</v>
      </c>
      <c r="C178">
        <v>944162</v>
      </c>
      <c r="D178">
        <v>11058</v>
      </c>
      <c r="E178">
        <v>3</v>
      </c>
      <c r="F178">
        <v>1658.7</v>
      </c>
      <c r="G178">
        <v>5</v>
      </c>
      <c r="H178" t="s">
        <v>534</v>
      </c>
      <c r="I178">
        <v>3</v>
      </c>
      <c r="J178" t="s">
        <v>350</v>
      </c>
      <c r="K178" t="s">
        <v>39</v>
      </c>
      <c r="L178" t="s">
        <v>16</v>
      </c>
      <c r="M178">
        <v>31515.3</v>
      </c>
      <c r="N178" t="s">
        <v>21</v>
      </c>
      <c r="O178" t="s">
        <v>0</v>
      </c>
      <c r="P178" t="s">
        <v>0</v>
      </c>
    </row>
    <row r="179" spans="1:16" x14ac:dyDescent="0.3">
      <c r="A179">
        <v>28572252</v>
      </c>
      <c r="B179">
        <v>877572</v>
      </c>
      <c r="C179">
        <v>867830</v>
      </c>
      <c r="D179">
        <v>7687</v>
      </c>
      <c r="E179">
        <v>1</v>
      </c>
      <c r="F179">
        <v>0</v>
      </c>
      <c r="G179">
        <v>0</v>
      </c>
      <c r="H179" t="s">
        <v>448</v>
      </c>
      <c r="I179">
        <v>4</v>
      </c>
      <c r="J179" t="s">
        <v>449</v>
      </c>
      <c r="K179" t="s">
        <v>39</v>
      </c>
      <c r="L179" t="s">
        <v>16</v>
      </c>
      <c r="M179">
        <v>7687</v>
      </c>
      <c r="N179" t="s">
        <v>22</v>
      </c>
      <c r="O179" t="s">
        <v>0</v>
      </c>
      <c r="P179" t="s">
        <v>0</v>
      </c>
    </row>
    <row r="180" spans="1:16" x14ac:dyDescent="0.3">
      <c r="A180">
        <v>24541967</v>
      </c>
      <c r="B180">
        <v>719176</v>
      </c>
      <c r="C180">
        <v>757381</v>
      </c>
      <c r="D180">
        <v>7777</v>
      </c>
      <c r="E180">
        <v>2</v>
      </c>
      <c r="F180">
        <v>777.7</v>
      </c>
      <c r="G180">
        <v>5</v>
      </c>
      <c r="H180" t="s">
        <v>448</v>
      </c>
      <c r="I180">
        <v>4</v>
      </c>
      <c r="J180" t="s">
        <v>449</v>
      </c>
      <c r="K180" t="s">
        <v>39</v>
      </c>
      <c r="L180" t="s">
        <v>15</v>
      </c>
      <c r="M180">
        <v>14776.3</v>
      </c>
      <c r="N180" t="s">
        <v>23</v>
      </c>
      <c r="O180" t="s">
        <v>0</v>
      </c>
      <c r="P180" t="s">
        <v>0</v>
      </c>
    </row>
    <row r="181" spans="1:16" x14ac:dyDescent="0.3">
      <c r="A181">
        <v>99269266</v>
      </c>
      <c r="B181">
        <v>356787</v>
      </c>
      <c r="C181">
        <v>963611</v>
      </c>
      <c r="D181">
        <v>14916</v>
      </c>
      <c r="E181">
        <v>4</v>
      </c>
      <c r="F181">
        <v>0</v>
      </c>
      <c r="G181">
        <v>0</v>
      </c>
      <c r="H181" t="s">
        <v>448</v>
      </c>
      <c r="I181">
        <v>7</v>
      </c>
      <c r="J181" t="s">
        <v>51</v>
      </c>
      <c r="K181" t="s">
        <v>39</v>
      </c>
      <c r="L181" t="s">
        <v>15</v>
      </c>
      <c r="M181">
        <v>59664</v>
      </c>
      <c r="N181" t="s">
        <v>21</v>
      </c>
      <c r="O181" t="s">
        <v>0</v>
      </c>
      <c r="P181" t="s">
        <v>0</v>
      </c>
    </row>
    <row r="182" spans="1:16" x14ac:dyDescent="0.3">
      <c r="A182">
        <v>99686372</v>
      </c>
      <c r="B182">
        <v>872246</v>
      </c>
      <c r="C182">
        <v>311760</v>
      </c>
      <c r="D182">
        <v>4722</v>
      </c>
      <c r="E182">
        <v>1</v>
      </c>
      <c r="F182">
        <v>0</v>
      </c>
      <c r="G182">
        <v>0</v>
      </c>
      <c r="H182" t="s">
        <v>448</v>
      </c>
      <c r="I182">
        <v>1</v>
      </c>
      <c r="J182" t="s">
        <v>524</v>
      </c>
      <c r="K182" t="s">
        <v>73</v>
      </c>
      <c r="L182" t="s">
        <v>17</v>
      </c>
      <c r="M182">
        <v>4722</v>
      </c>
      <c r="N182" t="s">
        <v>23</v>
      </c>
      <c r="O182" t="s">
        <v>0</v>
      </c>
      <c r="P182" t="s">
        <v>0</v>
      </c>
    </row>
    <row r="183" spans="1:16" x14ac:dyDescent="0.3">
      <c r="A183">
        <v>64496076</v>
      </c>
      <c r="B183">
        <v>356787</v>
      </c>
      <c r="C183">
        <v>527270</v>
      </c>
      <c r="D183">
        <v>6681</v>
      </c>
      <c r="E183">
        <v>1</v>
      </c>
      <c r="F183">
        <v>0</v>
      </c>
      <c r="G183">
        <v>0</v>
      </c>
      <c r="H183" t="s">
        <v>448</v>
      </c>
      <c r="I183">
        <v>4</v>
      </c>
      <c r="J183" t="s">
        <v>449</v>
      </c>
      <c r="K183" t="s">
        <v>73</v>
      </c>
      <c r="L183" t="s">
        <v>15</v>
      </c>
      <c r="M183">
        <v>6681</v>
      </c>
      <c r="N183" t="s">
        <v>22</v>
      </c>
      <c r="O183" t="s">
        <v>0</v>
      </c>
      <c r="P183" t="s">
        <v>0</v>
      </c>
    </row>
    <row r="184" spans="1:16" x14ac:dyDescent="0.3">
      <c r="A184">
        <v>95462880</v>
      </c>
      <c r="B184">
        <v>719176</v>
      </c>
      <c r="C184">
        <v>710258</v>
      </c>
      <c r="D184">
        <v>5334</v>
      </c>
      <c r="E184">
        <v>1</v>
      </c>
      <c r="F184">
        <v>800.1</v>
      </c>
      <c r="G184">
        <v>15</v>
      </c>
      <c r="H184" t="s">
        <v>448</v>
      </c>
      <c r="I184">
        <v>1</v>
      </c>
      <c r="J184" t="s">
        <v>524</v>
      </c>
      <c r="K184" t="s">
        <v>39</v>
      </c>
      <c r="L184" t="s">
        <v>15</v>
      </c>
      <c r="M184">
        <v>4533.8999999999996</v>
      </c>
      <c r="N184" t="s">
        <v>21</v>
      </c>
      <c r="O184" t="s">
        <v>0</v>
      </c>
      <c r="P184" t="s">
        <v>0</v>
      </c>
    </row>
    <row r="185" spans="1:16" x14ac:dyDescent="0.3">
      <c r="A185">
        <v>20526386</v>
      </c>
      <c r="B185">
        <v>770487</v>
      </c>
      <c r="C185">
        <v>258627</v>
      </c>
      <c r="D185">
        <v>3968</v>
      </c>
      <c r="E185">
        <v>1</v>
      </c>
      <c r="F185">
        <v>0</v>
      </c>
      <c r="G185">
        <v>0</v>
      </c>
      <c r="H185" t="s">
        <v>448</v>
      </c>
      <c r="I185">
        <v>6</v>
      </c>
      <c r="J185" t="s">
        <v>102</v>
      </c>
      <c r="K185" t="s">
        <v>39</v>
      </c>
      <c r="L185" t="s">
        <v>18</v>
      </c>
      <c r="M185">
        <v>3968</v>
      </c>
      <c r="N185" t="s">
        <v>21</v>
      </c>
      <c r="O185" t="s">
        <v>0</v>
      </c>
      <c r="P185" t="s">
        <v>0</v>
      </c>
    </row>
    <row r="186" spans="1:16" x14ac:dyDescent="0.3">
      <c r="A186">
        <v>85678734</v>
      </c>
      <c r="B186">
        <v>126225</v>
      </c>
      <c r="C186">
        <v>363690</v>
      </c>
      <c r="D186">
        <v>853</v>
      </c>
      <c r="E186">
        <v>4</v>
      </c>
      <c r="F186">
        <v>511.8</v>
      </c>
      <c r="G186">
        <v>15</v>
      </c>
      <c r="H186" t="s">
        <v>448</v>
      </c>
      <c r="I186">
        <v>6</v>
      </c>
      <c r="J186" t="s">
        <v>102</v>
      </c>
      <c r="K186" t="s">
        <v>50</v>
      </c>
      <c r="L186" t="s">
        <v>15</v>
      </c>
      <c r="M186">
        <v>2900.2</v>
      </c>
      <c r="N186" t="s">
        <v>23</v>
      </c>
      <c r="O186" t="s">
        <v>0</v>
      </c>
      <c r="P186" t="s">
        <v>0</v>
      </c>
    </row>
    <row r="187" spans="1:16" x14ac:dyDescent="0.3">
      <c r="A187">
        <v>97131500</v>
      </c>
      <c r="B187">
        <v>246316</v>
      </c>
      <c r="C187">
        <v>886641</v>
      </c>
      <c r="D187">
        <v>8686</v>
      </c>
      <c r="E187">
        <v>2</v>
      </c>
      <c r="F187">
        <v>868.6</v>
      </c>
      <c r="G187">
        <v>5</v>
      </c>
      <c r="H187" t="s">
        <v>448</v>
      </c>
      <c r="I187">
        <v>6</v>
      </c>
      <c r="J187" t="s">
        <v>102</v>
      </c>
      <c r="K187" t="s">
        <v>39</v>
      </c>
      <c r="L187" t="s">
        <v>17</v>
      </c>
      <c r="M187">
        <v>16503.400000000001</v>
      </c>
      <c r="N187" t="s">
        <v>22</v>
      </c>
      <c r="O187" t="s">
        <v>0</v>
      </c>
      <c r="P187" t="s">
        <v>0</v>
      </c>
    </row>
    <row r="188" spans="1:16" x14ac:dyDescent="0.3">
      <c r="A188">
        <v>22132198</v>
      </c>
      <c r="B188">
        <v>356787</v>
      </c>
      <c r="C188">
        <v>248693</v>
      </c>
      <c r="D188">
        <v>5160</v>
      </c>
      <c r="E188">
        <v>3</v>
      </c>
      <c r="F188">
        <v>774</v>
      </c>
      <c r="G188">
        <v>5</v>
      </c>
      <c r="H188" t="s">
        <v>448</v>
      </c>
      <c r="I188">
        <v>3</v>
      </c>
      <c r="J188" t="s">
        <v>224</v>
      </c>
      <c r="K188" t="s">
        <v>39</v>
      </c>
      <c r="L188" t="s">
        <v>16</v>
      </c>
      <c r="M188">
        <v>14706</v>
      </c>
      <c r="N188" t="s">
        <v>21</v>
      </c>
      <c r="O188" t="s">
        <v>0</v>
      </c>
      <c r="P188" t="s">
        <v>0</v>
      </c>
    </row>
    <row r="189" spans="1:16" x14ac:dyDescent="0.3">
      <c r="A189">
        <v>88448538</v>
      </c>
      <c r="B189">
        <v>216739</v>
      </c>
      <c r="C189">
        <v>906423</v>
      </c>
      <c r="D189">
        <v>7399</v>
      </c>
      <c r="E189">
        <v>1</v>
      </c>
      <c r="F189">
        <v>0</v>
      </c>
      <c r="G189">
        <v>0</v>
      </c>
      <c r="H189" t="s">
        <v>448</v>
      </c>
      <c r="I189">
        <v>2</v>
      </c>
      <c r="J189" t="s">
        <v>418</v>
      </c>
      <c r="K189" t="s">
        <v>39</v>
      </c>
      <c r="L189" t="s">
        <v>18</v>
      </c>
      <c r="M189">
        <v>7399</v>
      </c>
      <c r="N189" t="s">
        <v>20</v>
      </c>
      <c r="O189" t="s">
        <v>0</v>
      </c>
      <c r="P189" t="s">
        <v>0</v>
      </c>
    </row>
    <row r="190" spans="1:16" x14ac:dyDescent="0.3">
      <c r="A190">
        <v>35578773</v>
      </c>
      <c r="B190">
        <v>876646</v>
      </c>
      <c r="C190">
        <v>723866</v>
      </c>
      <c r="D190">
        <v>8483</v>
      </c>
      <c r="E190">
        <v>1</v>
      </c>
      <c r="F190">
        <v>0</v>
      </c>
      <c r="G190">
        <v>0</v>
      </c>
      <c r="H190" t="s">
        <v>448</v>
      </c>
      <c r="I190">
        <v>3</v>
      </c>
      <c r="J190" t="s">
        <v>224</v>
      </c>
      <c r="K190" t="s">
        <v>50</v>
      </c>
      <c r="L190" t="s">
        <v>15</v>
      </c>
      <c r="M190">
        <v>8483</v>
      </c>
      <c r="N190" t="s">
        <v>21</v>
      </c>
      <c r="O190" t="s">
        <v>0</v>
      </c>
      <c r="P190" t="s">
        <v>0</v>
      </c>
    </row>
    <row r="191" spans="1:16" x14ac:dyDescent="0.3">
      <c r="A191">
        <v>33889703</v>
      </c>
      <c r="B191">
        <v>719176</v>
      </c>
      <c r="C191">
        <v>691989</v>
      </c>
      <c r="D191">
        <v>11037</v>
      </c>
      <c r="E191">
        <v>2</v>
      </c>
      <c r="F191">
        <v>0</v>
      </c>
      <c r="G191">
        <v>0</v>
      </c>
      <c r="H191" t="s">
        <v>448</v>
      </c>
      <c r="I191">
        <v>5</v>
      </c>
      <c r="J191" t="s">
        <v>319</v>
      </c>
      <c r="K191" t="s">
        <v>39</v>
      </c>
      <c r="L191" t="s">
        <v>17</v>
      </c>
      <c r="M191">
        <v>22074</v>
      </c>
      <c r="N191" t="s">
        <v>20</v>
      </c>
      <c r="O191" t="s">
        <v>0</v>
      </c>
      <c r="P191" t="s">
        <v>0</v>
      </c>
    </row>
    <row r="192" spans="1:16" x14ac:dyDescent="0.3">
      <c r="A192">
        <v>72409658</v>
      </c>
      <c r="B192">
        <v>809570</v>
      </c>
      <c r="C192">
        <v>583405</v>
      </c>
      <c r="D192">
        <v>8193</v>
      </c>
      <c r="E192">
        <v>1</v>
      </c>
      <c r="F192">
        <v>0</v>
      </c>
      <c r="G192">
        <v>0</v>
      </c>
      <c r="H192" t="s">
        <v>405</v>
      </c>
      <c r="I192">
        <v>3</v>
      </c>
      <c r="J192" t="s">
        <v>262</v>
      </c>
      <c r="K192" t="s">
        <v>73</v>
      </c>
      <c r="L192" t="s">
        <v>16</v>
      </c>
      <c r="M192">
        <v>8193</v>
      </c>
      <c r="N192" t="s">
        <v>22</v>
      </c>
      <c r="O192" t="s">
        <v>0</v>
      </c>
      <c r="P192" t="s">
        <v>0</v>
      </c>
    </row>
    <row r="193" spans="1:16" x14ac:dyDescent="0.3">
      <c r="A193">
        <v>77015343</v>
      </c>
      <c r="B193">
        <v>877572</v>
      </c>
      <c r="C193">
        <v>769578</v>
      </c>
      <c r="D193">
        <v>1407</v>
      </c>
      <c r="E193">
        <v>1</v>
      </c>
      <c r="F193">
        <v>0</v>
      </c>
      <c r="G193">
        <v>0</v>
      </c>
      <c r="H193" t="s">
        <v>405</v>
      </c>
      <c r="I193">
        <v>7</v>
      </c>
      <c r="J193" t="s">
        <v>94</v>
      </c>
      <c r="K193" t="s">
        <v>39</v>
      </c>
      <c r="L193" t="s">
        <v>15</v>
      </c>
      <c r="M193">
        <v>1407</v>
      </c>
      <c r="N193" t="s">
        <v>21</v>
      </c>
      <c r="O193" t="s">
        <v>0</v>
      </c>
      <c r="P193" t="s">
        <v>0</v>
      </c>
    </row>
    <row r="194" spans="1:16" x14ac:dyDescent="0.3">
      <c r="A194">
        <v>29173414</v>
      </c>
      <c r="B194">
        <v>126225</v>
      </c>
      <c r="C194">
        <v>980900</v>
      </c>
      <c r="D194">
        <v>10893</v>
      </c>
      <c r="E194">
        <v>2</v>
      </c>
      <c r="F194">
        <v>1089.3</v>
      </c>
      <c r="G194">
        <v>5</v>
      </c>
      <c r="H194" t="s">
        <v>405</v>
      </c>
      <c r="I194">
        <v>5</v>
      </c>
      <c r="J194" t="s">
        <v>147</v>
      </c>
      <c r="K194" t="s">
        <v>50</v>
      </c>
      <c r="L194" t="s">
        <v>16</v>
      </c>
      <c r="M194">
        <v>20696.7</v>
      </c>
      <c r="N194" t="s">
        <v>22</v>
      </c>
      <c r="O194" t="s">
        <v>0</v>
      </c>
      <c r="P194" t="s">
        <v>0</v>
      </c>
    </row>
    <row r="195" spans="1:16" x14ac:dyDescent="0.3">
      <c r="A195">
        <v>74468586</v>
      </c>
      <c r="B195">
        <v>388389</v>
      </c>
      <c r="C195">
        <v>605977</v>
      </c>
      <c r="D195">
        <v>5620</v>
      </c>
      <c r="E195">
        <v>1</v>
      </c>
      <c r="F195">
        <v>0</v>
      </c>
      <c r="G195">
        <v>0</v>
      </c>
      <c r="H195" t="s">
        <v>405</v>
      </c>
      <c r="I195">
        <v>6</v>
      </c>
      <c r="J195" t="s">
        <v>148</v>
      </c>
      <c r="K195" t="s">
        <v>39</v>
      </c>
      <c r="L195" t="s">
        <v>15</v>
      </c>
      <c r="M195">
        <v>5620</v>
      </c>
      <c r="N195" t="s">
        <v>21</v>
      </c>
      <c r="O195" t="s">
        <v>0</v>
      </c>
      <c r="P195" t="s">
        <v>0</v>
      </c>
    </row>
    <row r="196" spans="1:16" x14ac:dyDescent="0.3">
      <c r="A196">
        <v>23449152</v>
      </c>
      <c r="B196">
        <v>719176</v>
      </c>
      <c r="C196">
        <v>614521</v>
      </c>
      <c r="D196">
        <v>11971</v>
      </c>
      <c r="E196">
        <v>1</v>
      </c>
      <c r="F196">
        <v>0</v>
      </c>
      <c r="G196">
        <v>0</v>
      </c>
      <c r="H196" t="s">
        <v>405</v>
      </c>
      <c r="I196">
        <v>7</v>
      </c>
      <c r="J196" t="s">
        <v>94</v>
      </c>
      <c r="K196" t="s">
        <v>39</v>
      </c>
      <c r="L196" t="s">
        <v>18</v>
      </c>
      <c r="M196">
        <v>11971</v>
      </c>
      <c r="N196" t="s">
        <v>21</v>
      </c>
      <c r="O196" t="s">
        <v>0</v>
      </c>
      <c r="P196" t="s">
        <v>0</v>
      </c>
    </row>
    <row r="197" spans="1:16" x14ac:dyDescent="0.3">
      <c r="A197">
        <v>38765353</v>
      </c>
      <c r="B197">
        <v>334053</v>
      </c>
      <c r="C197">
        <v>441535</v>
      </c>
      <c r="D197">
        <v>14369</v>
      </c>
      <c r="E197">
        <v>2</v>
      </c>
      <c r="F197">
        <v>1436.9</v>
      </c>
      <c r="G197">
        <v>5</v>
      </c>
      <c r="H197" t="s">
        <v>405</v>
      </c>
      <c r="I197">
        <v>1</v>
      </c>
      <c r="J197" t="s">
        <v>353</v>
      </c>
      <c r="K197" t="s">
        <v>39</v>
      </c>
      <c r="L197" t="s">
        <v>18</v>
      </c>
      <c r="M197">
        <v>27301.1</v>
      </c>
      <c r="N197" t="s">
        <v>20</v>
      </c>
      <c r="O197" t="s">
        <v>0</v>
      </c>
      <c r="P197" t="s">
        <v>0</v>
      </c>
    </row>
    <row r="198" spans="1:16" x14ac:dyDescent="0.3">
      <c r="A198">
        <v>82634888</v>
      </c>
      <c r="B198">
        <v>877572</v>
      </c>
      <c r="C198">
        <v>500384</v>
      </c>
      <c r="D198">
        <v>7356</v>
      </c>
      <c r="E198">
        <v>1</v>
      </c>
      <c r="F198">
        <v>0</v>
      </c>
      <c r="G198">
        <v>0</v>
      </c>
      <c r="H198" t="s">
        <v>405</v>
      </c>
      <c r="I198">
        <v>4</v>
      </c>
      <c r="J198" t="s">
        <v>93</v>
      </c>
      <c r="K198" t="s">
        <v>73</v>
      </c>
      <c r="L198" t="s">
        <v>17</v>
      </c>
      <c r="M198">
        <v>7356</v>
      </c>
      <c r="N198" t="s">
        <v>20</v>
      </c>
      <c r="O198" t="s">
        <v>0</v>
      </c>
      <c r="P198" t="s">
        <v>0</v>
      </c>
    </row>
    <row r="199" spans="1:16" x14ac:dyDescent="0.3">
      <c r="A199">
        <v>95445405</v>
      </c>
      <c r="B199">
        <v>770487</v>
      </c>
      <c r="C199">
        <v>375490</v>
      </c>
      <c r="D199">
        <v>18845</v>
      </c>
      <c r="E199">
        <v>2</v>
      </c>
      <c r="F199">
        <v>0</v>
      </c>
      <c r="G199">
        <v>0</v>
      </c>
      <c r="H199" t="s">
        <v>291</v>
      </c>
      <c r="I199">
        <v>4</v>
      </c>
      <c r="J199" t="s">
        <v>297</v>
      </c>
      <c r="K199" t="s">
        <v>39</v>
      </c>
      <c r="L199" t="s">
        <v>15</v>
      </c>
      <c r="M199">
        <v>37690</v>
      </c>
      <c r="N199" t="s">
        <v>23</v>
      </c>
      <c r="O199" t="s">
        <v>0</v>
      </c>
      <c r="P199" t="s">
        <v>0</v>
      </c>
    </row>
    <row r="200" spans="1:16" x14ac:dyDescent="0.3">
      <c r="A200">
        <v>54024257</v>
      </c>
      <c r="B200">
        <v>809570</v>
      </c>
      <c r="C200">
        <v>211989</v>
      </c>
      <c r="D200">
        <v>15362</v>
      </c>
      <c r="E200">
        <v>1</v>
      </c>
      <c r="F200">
        <v>0</v>
      </c>
      <c r="G200">
        <v>0</v>
      </c>
      <c r="H200" t="s">
        <v>291</v>
      </c>
      <c r="I200">
        <v>7</v>
      </c>
      <c r="J200" t="s">
        <v>301</v>
      </c>
      <c r="K200" t="s">
        <v>39</v>
      </c>
      <c r="L200" t="s">
        <v>18</v>
      </c>
      <c r="M200">
        <v>15362</v>
      </c>
      <c r="N200" t="s">
        <v>23</v>
      </c>
      <c r="O200" t="s">
        <v>0</v>
      </c>
      <c r="P200" t="s">
        <v>0</v>
      </c>
    </row>
    <row r="201" spans="1:16" x14ac:dyDescent="0.3">
      <c r="A201">
        <v>57197152</v>
      </c>
      <c r="B201">
        <v>126225</v>
      </c>
      <c r="C201">
        <v>726199</v>
      </c>
      <c r="D201">
        <v>1377</v>
      </c>
      <c r="E201">
        <v>2</v>
      </c>
      <c r="F201">
        <v>275.39999999999998</v>
      </c>
      <c r="G201">
        <v>10</v>
      </c>
      <c r="H201" t="s">
        <v>291</v>
      </c>
      <c r="I201">
        <v>4</v>
      </c>
      <c r="J201" t="s">
        <v>297</v>
      </c>
      <c r="K201" t="s">
        <v>50</v>
      </c>
      <c r="L201" t="s">
        <v>15</v>
      </c>
      <c r="M201">
        <v>2478.6</v>
      </c>
      <c r="N201" t="s">
        <v>23</v>
      </c>
      <c r="O201" t="s">
        <v>0</v>
      </c>
      <c r="P201" t="s">
        <v>0</v>
      </c>
    </row>
    <row r="202" spans="1:16" x14ac:dyDescent="0.3">
      <c r="A202">
        <v>94019376</v>
      </c>
      <c r="B202">
        <v>388389</v>
      </c>
      <c r="C202">
        <v>303782</v>
      </c>
      <c r="D202">
        <v>18745</v>
      </c>
      <c r="E202">
        <v>2</v>
      </c>
      <c r="F202">
        <v>3749</v>
      </c>
      <c r="G202">
        <v>10</v>
      </c>
      <c r="H202" t="s">
        <v>291</v>
      </c>
      <c r="I202">
        <v>1</v>
      </c>
      <c r="J202" t="s">
        <v>196</v>
      </c>
      <c r="K202" t="s">
        <v>50</v>
      </c>
      <c r="L202" t="s">
        <v>18</v>
      </c>
      <c r="M202">
        <v>33741</v>
      </c>
      <c r="N202" t="s">
        <v>23</v>
      </c>
      <c r="O202" t="s">
        <v>0</v>
      </c>
      <c r="P202" t="s">
        <v>0</v>
      </c>
    </row>
    <row r="203" spans="1:16" x14ac:dyDescent="0.3">
      <c r="A203">
        <v>50364158</v>
      </c>
      <c r="B203">
        <v>671858</v>
      </c>
      <c r="C203">
        <v>344192</v>
      </c>
      <c r="D203">
        <v>4677</v>
      </c>
      <c r="E203">
        <v>1</v>
      </c>
      <c r="F203">
        <v>0</v>
      </c>
      <c r="G203">
        <v>0</v>
      </c>
      <c r="H203" t="s">
        <v>291</v>
      </c>
      <c r="I203">
        <v>7</v>
      </c>
      <c r="J203" t="s">
        <v>301</v>
      </c>
      <c r="K203" t="s">
        <v>39</v>
      </c>
      <c r="L203" t="s">
        <v>15</v>
      </c>
      <c r="M203">
        <v>4677</v>
      </c>
      <c r="N203" t="s">
        <v>23</v>
      </c>
      <c r="O203" t="s">
        <v>0</v>
      </c>
      <c r="P203" t="s">
        <v>0</v>
      </c>
    </row>
    <row r="204" spans="1:16" x14ac:dyDescent="0.3">
      <c r="A204">
        <v>42537638</v>
      </c>
      <c r="B204">
        <v>770487</v>
      </c>
      <c r="C204">
        <v>649793</v>
      </c>
      <c r="D204">
        <v>5741</v>
      </c>
      <c r="E204">
        <v>1</v>
      </c>
      <c r="F204">
        <v>0</v>
      </c>
      <c r="G204">
        <v>0</v>
      </c>
      <c r="H204" t="s">
        <v>291</v>
      </c>
      <c r="I204">
        <v>6</v>
      </c>
      <c r="J204" t="s">
        <v>360</v>
      </c>
      <c r="K204" t="s">
        <v>50</v>
      </c>
      <c r="L204" t="s">
        <v>15</v>
      </c>
      <c r="M204">
        <v>5741</v>
      </c>
      <c r="N204" t="s">
        <v>21</v>
      </c>
      <c r="O204" t="s">
        <v>0</v>
      </c>
      <c r="P204" t="s">
        <v>0</v>
      </c>
    </row>
    <row r="205" spans="1:16" x14ac:dyDescent="0.3">
      <c r="A205">
        <v>69239219</v>
      </c>
      <c r="B205">
        <v>191161</v>
      </c>
      <c r="C205">
        <v>542707</v>
      </c>
      <c r="D205">
        <v>9264</v>
      </c>
      <c r="E205">
        <v>2</v>
      </c>
      <c r="F205">
        <v>0</v>
      </c>
      <c r="G205">
        <v>0</v>
      </c>
      <c r="H205" t="s">
        <v>291</v>
      </c>
      <c r="I205">
        <v>2</v>
      </c>
      <c r="J205" t="s">
        <v>386</v>
      </c>
      <c r="K205" t="s">
        <v>47</v>
      </c>
      <c r="L205" t="s">
        <v>17</v>
      </c>
      <c r="M205">
        <v>18528</v>
      </c>
      <c r="N205" t="s">
        <v>23</v>
      </c>
      <c r="O205" t="s">
        <v>0</v>
      </c>
      <c r="P205" t="s">
        <v>0</v>
      </c>
    </row>
    <row r="206" spans="1:16" x14ac:dyDescent="0.3">
      <c r="A206">
        <v>68930964</v>
      </c>
      <c r="B206">
        <v>719176</v>
      </c>
      <c r="C206">
        <v>459409</v>
      </c>
      <c r="D206">
        <v>9595</v>
      </c>
      <c r="E206">
        <v>1</v>
      </c>
      <c r="F206">
        <v>0</v>
      </c>
      <c r="G206">
        <v>0</v>
      </c>
      <c r="H206" t="s">
        <v>291</v>
      </c>
      <c r="I206">
        <v>3</v>
      </c>
      <c r="J206" t="s">
        <v>362</v>
      </c>
      <c r="K206" t="s">
        <v>39</v>
      </c>
      <c r="L206" t="s">
        <v>17</v>
      </c>
      <c r="M206">
        <v>9595</v>
      </c>
      <c r="N206" t="s">
        <v>21</v>
      </c>
      <c r="O206" t="s">
        <v>0</v>
      </c>
      <c r="P206" t="s">
        <v>0</v>
      </c>
    </row>
    <row r="207" spans="1:16" x14ac:dyDescent="0.3">
      <c r="A207">
        <v>33203422</v>
      </c>
      <c r="B207">
        <v>770487</v>
      </c>
      <c r="C207">
        <v>360169</v>
      </c>
      <c r="D207">
        <v>6122</v>
      </c>
      <c r="E207">
        <v>1</v>
      </c>
      <c r="F207">
        <v>918.3</v>
      </c>
      <c r="G207">
        <v>15</v>
      </c>
      <c r="H207" t="s">
        <v>291</v>
      </c>
      <c r="I207">
        <v>5</v>
      </c>
      <c r="J207" t="s">
        <v>204</v>
      </c>
      <c r="K207" t="s">
        <v>39</v>
      </c>
      <c r="L207" t="s">
        <v>16</v>
      </c>
      <c r="M207">
        <v>5203.7</v>
      </c>
      <c r="N207" t="s">
        <v>20</v>
      </c>
      <c r="O207" t="s">
        <v>0</v>
      </c>
      <c r="P207" t="s">
        <v>0</v>
      </c>
    </row>
    <row r="208" spans="1:16" x14ac:dyDescent="0.3">
      <c r="A208">
        <v>93698993</v>
      </c>
      <c r="B208">
        <v>872246</v>
      </c>
      <c r="C208">
        <v>679404</v>
      </c>
      <c r="D208">
        <v>16859</v>
      </c>
      <c r="E208">
        <v>2</v>
      </c>
      <c r="F208">
        <v>0</v>
      </c>
      <c r="G208">
        <v>0</v>
      </c>
      <c r="H208" t="s">
        <v>291</v>
      </c>
      <c r="I208">
        <v>4</v>
      </c>
      <c r="J208" t="s">
        <v>297</v>
      </c>
      <c r="K208" t="s">
        <v>39</v>
      </c>
      <c r="L208" t="s">
        <v>152</v>
      </c>
      <c r="M208">
        <v>33718</v>
      </c>
      <c r="N208" t="s">
        <v>23</v>
      </c>
      <c r="O208" t="s">
        <v>0</v>
      </c>
      <c r="P208" t="s">
        <v>0</v>
      </c>
    </row>
    <row r="209" spans="1:16" x14ac:dyDescent="0.3">
      <c r="A209">
        <v>75709924</v>
      </c>
      <c r="B209">
        <v>356787</v>
      </c>
      <c r="C209">
        <v>842818</v>
      </c>
      <c r="D209">
        <v>3359</v>
      </c>
      <c r="E209">
        <v>3</v>
      </c>
      <c r="F209">
        <v>0</v>
      </c>
      <c r="G209">
        <v>0</v>
      </c>
      <c r="H209" t="s">
        <v>291</v>
      </c>
      <c r="I209">
        <v>6</v>
      </c>
      <c r="J209" t="s">
        <v>360</v>
      </c>
      <c r="K209" t="s">
        <v>39</v>
      </c>
      <c r="L209" t="s">
        <v>18</v>
      </c>
      <c r="M209">
        <v>10077</v>
      </c>
      <c r="N209" t="s">
        <v>23</v>
      </c>
      <c r="O209" t="s">
        <v>0</v>
      </c>
      <c r="P209" t="s">
        <v>0</v>
      </c>
    </row>
    <row r="210" spans="1:16" x14ac:dyDescent="0.3">
      <c r="A210">
        <v>32032560</v>
      </c>
      <c r="B210">
        <v>388389</v>
      </c>
      <c r="C210">
        <v>348213</v>
      </c>
      <c r="D210">
        <v>8548</v>
      </c>
      <c r="E210">
        <v>1</v>
      </c>
      <c r="F210">
        <v>854.8</v>
      </c>
      <c r="G210">
        <v>10</v>
      </c>
      <c r="H210" t="s">
        <v>291</v>
      </c>
      <c r="I210">
        <v>4</v>
      </c>
      <c r="J210" t="s">
        <v>297</v>
      </c>
      <c r="K210" t="s">
        <v>39</v>
      </c>
      <c r="L210" t="s">
        <v>16</v>
      </c>
      <c r="M210">
        <v>7693.2</v>
      </c>
      <c r="N210" t="s">
        <v>22</v>
      </c>
      <c r="O210" t="s">
        <v>0</v>
      </c>
      <c r="P210" t="s">
        <v>0</v>
      </c>
    </row>
    <row r="211" spans="1:16" x14ac:dyDescent="0.3">
      <c r="A211">
        <v>28026223</v>
      </c>
      <c r="B211">
        <v>388389</v>
      </c>
      <c r="C211">
        <v>559946</v>
      </c>
      <c r="D211">
        <v>14960</v>
      </c>
      <c r="E211">
        <v>2</v>
      </c>
      <c r="F211">
        <v>0</v>
      </c>
      <c r="G211">
        <v>0</v>
      </c>
      <c r="H211" t="s">
        <v>291</v>
      </c>
      <c r="I211">
        <v>1</v>
      </c>
      <c r="J211" t="s">
        <v>196</v>
      </c>
      <c r="K211" t="s">
        <v>39</v>
      </c>
      <c r="L211" t="s">
        <v>15</v>
      </c>
      <c r="M211">
        <v>29920</v>
      </c>
      <c r="N211" t="s">
        <v>21</v>
      </c>
      <c r="O211" t="s">
        <v>0</v>
      </c>
      <c r="P211" t="s">
        <v>0</v>
      </c>
    </row>
    <row r="212" spans="1:16" x14ac:dyDescent="0.3">
      <c r="A212">
        <v>80669879</v>
      </c>
      <c r="B212">
        <v>872246</v>
      </c>
      <c r="C212">
        <v>935395</v>
      </c>
      <c r="D212">
        <v>9097</v>
      </c>
      <c r="E212">
        <v>2</v>
      </c>
      <c r="F212">
        <v>1819.4</v>
      </c>
      <c r="G212">
        <v>10</v>
      </c>
      <c r="H212" t="s">
        <v>270</v>
      </c>
      <c r="I212">
        <v>6</v>
      </c>
      <c r="J212" t="s">
        <v>413</v>
      </c>
      <c r="K212" t="s">
        <v>39</v>
      </c>
      <c r="L212" t="s">
        <v>15</v>
      </c>
      <c r="M212">
        <v>16374.6</v>
      </c>
      <c r="N212" t="s">
        <v>23</v>
      </c>
      <c r="O212" t="s">
        <v>0</v>
      </c>
      <c r="P212" t="s">
        <v>0</v>
      </c>
    </row>
    <row r="213" spans="1:16" x14ac:dyDescent="0.3">
      <c r="A213">
        <v>80260907</v>
      </c>
      <c r="B213">
        <v>671858</v>
      </c>
      <c r="C213">
        <v>291061</v>
      </c>
      <c r="D213">
        <v>4823</v>
      </c>
      <c r="E213">
        <v>2</v>
      </c>
      <c r="F213">
        <v>0</v>
      </c>
      <c r="G213">
        <v>0</v>
      </c>
      <c r="H213" t="s">
        <v>270</v>
      </c>
      <c r="I213">
        <v>1</v>
      </c>
      <c r="J213" t="s">
        <v>485</v>
      </c>
      <c r="K213" t="s">
        <v>39</v>
      </c>
      <c r="L213" t="s">
        <v>18</v>
      </c>
      <c r="M213">
        <v>9646</v>
      </c>
      <c r="N213" t="s">
        <v>21</v>
      </c>
      <c r="O213" t="s">
        <v>0</v>
      </c>
      <c r="P213" t="s">
        <v>0</v>
      </c>
    </row>
    <row r="214" spans="1:16" x14ac:dyDescent="0.3">
      <c r="A214">
        <v>65472370</v>
      </c>
      <c r="B214">
        <v>334053</v>
      </c>
      <c r="C214">
        <v>726725</v>
      </c>
      <c r="D214">
        <v>4964</v>
      </c>
      <c r="E214">
        <v>3</v>
      </c>
      <c r="F214">
        <v>744.6</v>
      </c>
      <c r="G214">
        <v>5</v>
      </c>
      <c r="H214" t="s">
        <v>270</v>
      </c>
      <c r="I214">
        <v>6</v>
      </c>
      <c r="J214" t="s">
        <v>413</v>
      </c>
      <c r="K214" t="s">
        <v>39</v>
      </c>
      <c r="L214" t="s">
        <v>18</v>
      </c>
      <c r="M214">
        <v>14147.4</v>
      </c>
      <c r="N214" t="s">
        <v>23</v>
      </c>
      <c r="O214" t="s">
        <v>0</v>
      </c>
      <c r="P214" t="s">
        <v>0</v>
      </c>
    </row>
    <row r="215" spans="1:16" x14ac:dyDescent="0.3">
      <c r="A215">
        <v>23111164</v>
      </c>
      <c r="B215">
        <v>126225</v>
      </c>
      <c r="C215">
        <v>759713</v>
      </c>
      <c r="D215">
        <v>951</v>
      </c>
      <c r="E215">
        <v>1</v>
      </c>
      <c r="F215">
        <v>0</v>
      </c>
      <c r="G215">
        <v>0</v>
      </c>
      <c r="H215" t="s">
        <v>270</v>
      </c>
      <c r="I215">
        <v>5</v>
      </c>
      <c r="J215" t="s">
        <v>486</v>
      </c>
      <c r="K215" t="s">
        <v>39</v>
      </c>
      <c r="L215" t="s">
        <v>15</v>
      </c>
      <c r="M215">
        <v>951</v>
      </c>
      <c r="N215" t="s">
        <v>22</v>
      </c>
      <c r="O215" t="s">
        <v>0</v>
      </c>
      <c r="P215" t="s">
        <v>0</v>
      </c>
    </row>
    <row r="216" spans="1:16" x14ac:dyDescent="0.3">
      <c r="A216">
        <v>50060760</v>
      </c>
      <c r="B216">
        <v>207473</v>
      </c>
      <c r="C216">
        <v>969933</v>
      </c>
      <c r="D216">
        <v>5972</v>
      </c>
      <c r="E216">
        <v>4</v>
      </c>
      <c r="F216">
        <v>0</v>
      </c>
      <c r="G216">
        <v>0</v>
      </c>
      <c r="H216" t="s">
        <v>270</v>
      </c>
      <c r="I216">
        <v>2</v>
      </c>
      <c r="J216" t="s">
        <v>412</v>
      </c>
      <c r="K216" t="s">
        <v>39</v>
      </c>
      <c r="L216" t="s">
        <v>15</v>
      </c>
      <c r="M216">
        <v>23888</v>
      </c>
      <c r="N216" t="s">
        <v>21</v>
      </c>
      <c r="O216" t="s">
        <v>0</v>
      </c>
      <c r="P216" t="s">
        <v>0</v>
      </c>
    </row>
    <row r="217" spans="1:16" x14ac:dyDescent="0.3">
      <c r="A217">
        <v>95147289</v>
      </c>
      <c r="B217">
        <v>356787</v>
      </c>
      <c r="C217">
        <v>642306</v>
      </c>
      <c r="D217">
        <v>16006</v>
      </c>
      <c r="E217">
        <v>1</v>
      </c>
      <c r="F217">
        <v>800.3</v>
      </c>
      <c r="G217">
        <v>5</v>
      </c>
      <c r="H217" t="s">
        <v>270</v>
      </c>
      <c r="I217">
        <v>1</v>
      </c>
      <c r="J217" t="s">
        <v>485</v>
      </c>
      <c r="K217" t="s">
        <v>50</v>
      </c>
      <c r="L217" t="s">
        <v>15</v>
      </c>
      <c r="M217">
        <v>15205.7</v>
      </c>
      <c r="N217" t="s">
        <v>20</v>
      </c>
      <c r="O217" t="s">
        <v>0</v>
      </c>
      <c r="P217" t="s">
        <v>0</v>
      </c>
    </row>
    <row r="218" spans="1:16" x14ac:dyDescent="0.3">
      <c r="A218">
        <v>76951647</v>
      </c>
      <c r="B218">
        <v>876646</v>
      </c>
      <c r="C218">
        <v>547997</v>
      </c>
      <c r="D218">
        <v>9274</v>
      </c>
      <c r="E218">
        <v>2</v>
      </c>
      <c r="F218">
        <v>927.4</v>
      </c>
      <c r="G218">
        <v>5</v>
      </c>
      <c r="H218" t="s">
        <v>270</v>
      </c>
      <c r="I218">
        <v>4</v>
      </c>
      <c r="J218" t="s">
        <v>421</v>
      </c>
      <c r="K218" t="s">
        <v>39</v>
      </c>
      <c r="L218" t="s">
        <v>15</v>
      </c>
      <c r="M218">
        <v>17620.599999999999</v>
      </c>
      <c r="N218" t="s">
        <v>22</v>
      </c>
      <c r="O218" t="s">
        <v>0</v>
      </c>
      <c r="P218" t="s">
        <v>0</v>
      </c>
    </row>
    <row r="219" spans="1:16" x14ac:dyDescent="0.3">
      <c r="A219">
        <v>69467023</v>
      </c>
      <c r="B219">
        <v>126225</v>
      </c>
      <c r="C219">
        <v>872036</v>
      </c>
      <c r="D219">
        <v>3339</v>
      </c>
      <c r="E219">
        <v>4</v>
      </c>
      <c r="F219">
        <v>0</v>
      </c>
      <c r="G219">
        <v>0</v>
      </c>
      <c r="H219" t="s">
        <v>270</v>
      </c>
      <c r="I219">
        <v>3</v>
      </c>
      <c r="J219" t="s">
        <v>228</v>
      </c>
      <c r="K219" t="s">
        <v>50</v>
      </c>
      <c r="L219" t="s">
        <v>16</v>
      </c>
      <c r="M219">
        <v>13356</v>
      </c>
      <c r="N219" t="s">
        <v>21</v>
      </c>
      <c r="O219" t="s">
        <v>0</v>
      </c>
      <c r="P219" t="s">
        <v>0</v>
      </c>
    </row>
    <row r="220" spans="1:16" x14ac:dyDescent="0.3">
      <c r="A220">
        <v>82509424</v>
      </c>
      <c r="B220">
        <v>334053</v>
      </c>
      <c r="C220">
        <v>919871</v>
      </c>
      <c r="D220">
        <v>13519</v>
      </c>
      <c r="E220">
        <v>1</v>
      </c>
      <c r="F220">
        <v>0</v>
      </c>
      <c r="G220">
        <v>0</v>
      </c>
      <c r="H220" t="s">
        <v>270</v>
      </c>
      <c r="I220">
        <v>2</v>
      </c>
      <c r="J220" t="s">
        <v>412</v>
      </c>
      <c r="K220" t="s">
        <v>39</v>
      </c>
      <c r="L220" t="s">
        <v>15</v>
      </c>
      <c r="M220">
        <v>13519</v>
      </c>
      <c r="N220" t="s">
        <v>21</v>
      </c>
      <c r="O220" t="s">
        <v>0</v>
      </c>
      <c r="P220" t="s">
        <v>0</v>
      </c>
    </row>
    <row r="221" spans="1:16" x14ac:dyDescent="0.3">
      <c r="A221">
        <v>67854710</v>
      </c>
      <c r="B221">
        <v>671858</v>
      </c>
      <c r="C221">
        <v>368956</v>
      </c>
      <c r="D221">
        <v>16199</v>
      </c>
      <c r="E221">
        <v>2</v>
      </c>
      <c r="F221">
        <v>0</v>
      </c>
      <c r="G221">
        <v>0</v>
      </c>
      <c r="H221" t="s">
        <v>74</v>
      </c>
      <c r="I221">
        <v>3</v>
      </c>
      <c r="J221" t="s">
        <v>75</v>
      </c>
      <c r="K221" t="s">
        <v>39</v>
      </c>
      <c r="L221" t="s">
        <v>18</v>
      </c>
      <c r="M221">
        <v>32398</v>
      </c>
      <c r="N221" t="s">
        <v>20</v>
      </c>
      <c r="O221" t="s">
        <v>0</v>
      </c>
      <c r="P221" t="s">
        <v>0</v>
      </c>
    </row>
    <row r="222" spans="1:16" x14ac:dyDescent="0.3">
      <c r="A222">
        <v>59555330</v>
      </c>
      <c r="B222">
        <v>191161</v>
      </c>
      <c r="C222">
        <v>679770</v>
      </c>
      <c r="D222">
        <v>758</v>
      </c>
      <c r="E222">
        <v>1</v>
      </c>
      <c r="F222">
        <v>0</v>
      </c>
      <c r="G222">
        <v>0</v>
      </c>
      <c r="H222" t="s">
        <v>74</v>
      </c>
      <c r="I222">
        <v>4</v>
      </c>
      <c r="J222" t="s">
        <v>306</v>
      </c>
      <c r="K222" t="s">
        <v>39</v>
      </c>
      <c r="L222" t="s">
        <v>16</v>
      </c>
      <c r="M222">
        <v>758</v>
      </c>
      <c r="N222" t="s">
        <v>23</v>
      </c>
      <c r="O222" t="s">
        <v>0</v>
      </c>
      <c r="P222" t="s">
        <v>0</v>
      </c>
    </row>
    <row r="223" spans="1:16" x14ac:dyDescent="0.3">
      <c r="A223">
        <v>65767881</v>
      </c>
      <c r="B223">
        <v>207473</v>
      </c>
      <c r="C223">
        <v>468691</v>
      </c>
      <c r="D223">
        <v>16607</v>
      </c>
      <c r="E223">
        <v>3</v>
      </c>
      <c r="F223">
        <v>0</v>
      </c>
      <c r="G223">
        <v>0</v>
      </c>
      <c r="H223" t="s">
        <v>74</v>
      </c>
      <c r="I223">
        <v>2</v>
      </c>
      <c r="J223" t="s">
        <v>186</v>
      </c>
      <c r="K223" t="s">
        <v>39</v>
      </c>
      <c r="L223" t="s">
        <v>16</v>
      </c>
      <c r="M223">
        <v>49821</v>
      </c>
      <c r="N223" t="s">
        <v>22</v>
      </c>
      <c r="O223" t="s">
        <v>0</v>
      </c>
      <c r="P223" t="s">
        <v>0</v>
      </c>
    </row>
    <row r="224" spans="1:16" x14ac:dyDescent="0.3">
      <c r="A224">
        <v>84870921</v>
      </c>
      <c r="B224">
        <v>334053</v>
      </c>
      <c r="C224">
        <v>408376</v>
      </c>
      <c r="D224">
        <v>16935</v>
      </c>
      <c r="E224">
        <v>1</v>
      </c>
      <c r="F224">
        <v>1693.5</v>
      </c>
      <c r="G224">
        <v>10</v>
      </c>
      <c r="H224" t="s">
        <v>74</v>
      </c>
      <c r="I224">
        <v>4</v>
      </c>
      <c r="J224" t="s">
        <v>306</v>
      </c>
      <c r="K224" t="s">
        <v>47</v>
      </c>
      <c r="L224" t="s">
        <v>17</v>
      </c>
      <c r="M224">
        <v>15241.5</v>
      </c>
      <c r="N224" t="s">
        <v>21</v>
      </c>
      <c r="O224" t="s">
        <v>0</v>
      </c>
      <c r="P224" t="s">
        <v>0</v>
      </c>
    </row>
    <row r="225" spans="1:16" x14ac:dyDescent="0.3">
      <c r="A225">
        <v>79616482</v>
      </c>
      <c r="B225">
        <v>719176</v>
      </c>
      <c r="C225">
        <v>455506</v>
      </c>
      <c r="D225">
        <v>9075</v>
      </c>
      <c r="E225">
        <v>1</v>
      </c>
      <c r="F225">
        <v>907.5</v>
      </c>
      <c r="G225">
        <v>10</v>
      </c>
      <c r="H225" t="s">
        <v>74</v>
      </c>
      <c r="I225">
        <v>2</v>
      </c>
      <c r="J225" t="s">
        <v>186</v>
      </c>
      <c r="K225" t="s">
        <v>39</v>
      </c>
      <c r="L225" t="s">
        <v>16</v>
      </c>
      <c r="M225">
        <v>8167.5</v>
      </c>
      <c r="N225" t="s">
        <v>21</v>
      </c>
      <c r="O225" t="s">
        <v>0</v>
      </c>
      <c r="P225" t="s">
        <v>0</v>
      </c>
    </row>
    <row r="226" spans="1:16" x14ac:dyDescent="0.3">
      <c r="A226">
        <v>19976458</v>
      </c>
      <c r="B226">
        <v>246316</v>
      </c>
      <c r="C226">
        <v>762407</v>
      </c>
      <c r="D226">
        <v>16907</v>
      </c>
      <c r="E226">
        <v>1</v>
      </c>
      <c r="F226">
        <v>0</v>
      </c>
      <c r="G226">
        <v>0</v>
      </c>
      <c r="H226" t="s">
        <v>74</v>
      </c>
      <c r="I226">
        <v>2</v>
      </c>
      <c r="J226" t="s">
        <v>186</v>
      </c>
      <c r="K226" t="s">
        <v>39</v>
      </c>
      <c r="L226" t="s">
        <v>16</v>
      </c>
      <c r="M226">
        <v>16907</v>
      </c>
      <c r="N226" t="s">
        <v>23</v>
      </c>
      <c r="O226" t="s">
        <v>0</v>
      </c>
      <c r="P226" t="s">
        <v>0</v>
      </c>
    </row>
    <row r="227" spans="1:16" x14ac:dyDescent="0.3">
      <c r="A227">
        <v>10856822</v>
      </c>
      <c r="B227">
        <v>207473</v>
      </c>
      <c r="C227">
        <v>494450</v>
      </c>
      <c r="D227">
        <v>13817</v>
      </c>
      <c r="E227">
        <v>1</v>
      </c>
      <c r="F227">
        <v>0</v>
      </c>
      <c r="G227">
        <v>0</v>
      </c>
      <c r="H227" t="s">
        <v>74</v>
      </c>
      <c r="I227">
        <v>3</v>
      </c>
      <c r="J227" t="s">
        <v>75</v>
      </c>
      <c r="K227" t="s">
        <v>39</v>
      </c>
      <c r="L227" t="s">
        <v>15</v>
      </c>
      <c r="M227">
        <v>13817</v>
      </c>
      <c r="N227" t="s">
        <v>23</v>
      </c>
      <c r="O227" t="s">
        <v>0</v>
      </c>
      <c r="P227" t="s">
        <v>0</v>
      </c>
    </row>
    <row r="228" spans="1:16" x14ac:dyDescent="0.3">
      <c r="A228">
        <v>28792245</v>
      </c>
      <c r="B228">
        <v>719176</v>
      </c>
      <c r="C228">
        <v>402338</v>
      </c>
      <c r="D228">
        <v>11773</v>
      </c>
      <c r="E228">
        <v>1</v>
      </c>
      <c r="F228">
        <v>0</v>
      </c>
      <c r="G228">
        <v>0</v>
      </c>
      <c r="H228" t="s">
        <v>74</v>
      </c>
      <c r="I228">
        <v>2</v>
      </c>
      <c r="J228" t="s">
        <v>186</v>
      </c>
      <c r="K228" t="s">
        <v>39</v>
      </c>
      <c r="L228" t="s">
        <v>15</v>
      </c>
      <c r="M228">
        <v>11773</v>
      </c>
      <c r="N228" t="s">
        <v>22</v>
      </c>
      <c r="O228" t="s">
        <v>0</v>
      </c>
      <c r="P228" t="s">
        <v>0</v>
      </c>
    </row>
    <row r="229" spans="1:16" x14ac:dyDescent="0.3">
      <c r="A229">
        <v>60378298</v>
      </c>
      <c r="B229">
        <v>191161</v>
      </c>
      <c r="C229">
        <v>847033</v>
      </c>
      <c r="D229">
        <v>11812</v>
      </c>
      <c r="E229">
        <v>1</v>
      </c>
      <c r="F229">
        <v>1181.2</v>
      </c>
      <c r="G229">
        <v>10</v>
      </c>
      <c r="H229" t="s">
        <v>74</v>
      </c>
      <c r="I229">
        <v>2</v>
      </c>
      <c r="J229" t="s">
        <v>186</v>
      </c>
      <c r="K229" t="s">
        <v>39</v>
      </c>
      <c r="L229" t="s">
        <v>15</v>
      </c>
      <c r="M229">
        <v>10630.8</v>
      </c>
      <c r="N229" t="s">
        <v>23</v>
      </c>
      <c r="O229" t="s">
        <v>0</v>
      </c>
      <c r="P229" t="s">
        <v>0</v>
      </c>
    </row>
    <row r="230" spans="1:16" x14ac:dyDescent="0.3">
      <c r="A230">
        <v>72244897</v>
      </c>
      <c r="B230">
        <v>388389</v>
      </c>
      <c r="C230">
        <v>994586</v>
      </c>
      <c r="D230">
        <v>2572</v>
      </c>
      <c r="E230">
        <v>2</v>
      </c>
      <c r="F230">
        <v>257.2</v>
      </c>
      <c r="G230">
        <v>5</v>
      </c>
      <c r="H230" t="s">
        <v>74</v>
      </c>
      <c r="I230">
        <v>6</v>
      </c>
      <c r="J230" t="s">
        <v>187</v>
      </c>
      <c r="K230" t="s">
        <v>39</v>
      </c>
      <c r="L230" t="s">
        <v>17</v>
      </c>
      <c r="M230">
        <v>4886.8</v>
      </c>
      <c r="N230" t="s">
        <v>22</v>
      </c>
      <c r="O230" t="s">
        <v>0</v>
      </c>
      <c r="P230" t="s">
        <v>0</v>
      </c>
    </row>
    <row r="231" spans="1:16" x14ac:dyDescent="0.3">
      <c r="A231">
        <v>26588648</v>
      </c>
      <c r="B231">
        <v>191161</v>
      </c>
      <c r="C231">
        <v>236862</v>
      </c>
      <c r="D231">
        <v>2241</v>
      </c>
      <c r="E231">
        <v>1</v>
      </c>
      <c r="F231">
        <v>112.05</v>
      </c>
      <c r="G231">
        <v>5</v>
      </c>
      <c r="H231" t="s">
        <v>74</v>
      </c>
      <c r="I231">
        <v>3</v>
      </c>
      <c r="J231" t="s">
        <v>75</v>
      </c>
      <c r="K231" t="s">
        <v>73</v>
      </c>
      <c r="L231" t="s">
        <v>17</v>
      </c>
      <c r="M231">
        <v>2128.9499999999998</v>
      </c>
      <c r="N231" t="s">
        <v>22</v>
      </c>
      <c r="O231" t="s">
        <v>0</v>
      </c>
      <c r="P231" t="s">
        <v>0</v>
      </c>
    </row>
    <row r="232" spans="1:16" x14ac:dyDescent="0.3">
      <c r="A232">
        <v>20048242</v>
      </c>
      <c r="B232">
        <v>207473</v>
      </c>
      <c r="C232">
        <v>916289</v>
      </c>
      <c r="D232">
        <v>9649</v>
      </c>
      <c r="E232">
        <v>3</v>
      </c>
      <c r="F232">
        <v>0</v>
      </c>
      <c r="G232">
        <v>0</v>
      </c>
      <c r="H232" t="s">
        <v>74</v>
      </c>
      <c r="I232">
        <v>2</v>
      </c>
      <c r="J232" t="s">
        <v>186</v>
      </c>
      <c r="K232" t="s">
        <v>39</v>
      </c>
      <c r="L232" t="s">
        <v>18</v>
      </c>
      <c r="M232">
        <v>28947</v>
      </c>
      <c r="N232" t="s">
        <v>20</v>
      </c>
      <c r="O232" t="s">
        <v>0</v>
      </c>
      <c r="P232" t="s">
        <v>0</v>
      </c>
    </row>
    <row r="233" spans="1:16" x14ac:dyDescent="0.3">
      <c r="A233">
        <v>17849494</v>
      </c>
      <c r="B233">
        <v>334053</v>
      </c>
      <c r="C233">
        <v>442129</v>
      </c>
      <c r="D233">
        <v>19955</v>
      </c>
      <c r="E233">
        <v>3</v>
      </c>
      <c r="F233">
        <v>5986.5</v>
      </c>
      <c r="G233">
        <v>10</v>
      </c>
      <c r="H233" t="s">
        <v>169</v>
      </c>
      <c r="I233">
        <v>1</v>
      </c>
      <c r="J233" t="s">
        <v>128</v>
      </c>
      <c r="K233" t="s">
        <v>39</v>
      </c>
      <c r="L233" t="s">
        <v>15</v>
      </c>
      <c r="M233">
        <v>53878.5</v>
      </c>
      <c r="N233" t="s">
        <v>23</v>
      </c>
      <c r="O233" t="s">
        <v>0</v>
      </c>
      <c r="P233" t="s">
        <v>0</v>
      </c>
    </row>
    <row r="234" spans="1:16" x14ac:dyDescent="0.3">
      <c r="A234">
        <v>57284777</v>
      </c>
      <c r="B234">
        <v>876646</v>
      </c>
      <c r="C234">
        <v>802427</v>
      </c>
      <c r="D234">
        <v>11748</v>
      </c>
      <c r="E234">
        <v>3</v>
      </c>
      <c r="F234">
        <v>3524.4</v>
      </c>
      <c r="G234">
        <v>10</v>
      </c>
      <c r="H234" t="s">
        <v>169</v>
      </c>
      <c r="I234">
        <v>6</v>
      </c>
      <c r="J234" t="s">
        <v>506</v>
      </c>
      <c r="K234" t="s">
        <v>39</v>
      </c>
      <c r="L234" t="s">
        <v>15</v>
      </c>
      <c r="M234">
        <v>31719.599999999999</v>
      </c>
      <c r="N234" t="s">
        <v>23</v>
      </c>
      <c r="O234" t="s">
        <v>0</v>
      </c>
      <c r="P234" t="s">
        <v>0</v>
      </c>
    </row>
    <row r="235" spans="1:16" x14ac:dyDescent="0.3">
      <c r="A235">
        <v>76545476</v>
      </c>
      <c r="B235">
        <v>356787</v>
      </c>
      <c r="C235">
        <v>604186</v>
      </c>
      <c r="D235">
        <v>5049</v>
      </c>
      <c r="E235">
        <v>4</v>
      </c>
      <c r="F235">
        <v>0</v>
      </c>
      <c r="G235">
        <v>0</v>
      </c>
      <c r="H235" t="s">
        <v>169</v>
      </c>
      <c r="I235">
        <v>4</v>
      </c>
      <c r="J235" t="s">
        <v>137</v>
      </c>
      <c r="K235" t="s">
        <v>50</v>
      </c>
      <c r="L235" t="s">
        <v>17</v>
      </c>
      <c r="M235">
        <v>20196</v>
      </c>
      <c r="N235" t="s">
        <v>21</v>
      </c>
      <c r="O235" t="s">
        <v>0</v>
      </c>
      <c r="P235" t="s">
        <v>0</v>
      </c>
    </row>
    <row r="236" spans="1:16" x14ac:dyDescent="0.3">
      <c r="A236">
        <v>43257324</v>
      </c>
      <c r="B236">
        <v>872246</v>
      </c>
      <c r="C236">
        <v>614664</v>
      </c>
      <c r="D236">
        <v>19399</v>
      </c>
      <c r="E236">
        <v>2</v>
      </c>
      <c r="F236">
        <v>5819.7</v>
      </c>
      <c r="G236">
        <v>15</v>
      </c>
      <c r="H236" t="s">
        <v>169</v>
      </c>
      <c r="I236">
        <v>7</v>
      </c>
      <c r="J236" t="s">
        <v>138</v>
      </c>
      <c r="K236" t="s">
        <v>39</v>
      </c>
      <c r="L236" t="s">
        <v>15</v>
      </c>
      <c r="M236">
        <v>32978.300000000003</v>
      </c>
      <c r="N236" t="s">
        <v>23</v>
      </c>
      <c r="O236" t="s">
        <v>0</v>
      </c>
      <c r="P236" t="s">
        <v>0</v>
      </c>
    </row>
    <row r="237" spans="1:16" x14ac:dyDescent="0.3">
      <c r="A237">
        <v>73502927</v>
      </c>
      <c r="B237">
        <v>876646</v>
      </c>
      <c r="C237">
        <v>800727</v>
      </c>
      <c r="D237">
        <v>5325</v>
      </c>
      <c r="E237">
        <v>2</v>
      </c>
      <c r="F237">
        <v>532.5</v>
      </c>
      <c r="G237">
        <v>5</v>
      </c>
      <c r="H237" t="s">
        <v>169</v>
      </c>
      <c r="I237">
        <v>2</v>
      </c>
      <c r="J237" t="s">
        <v>476</v>
      </c>
      <c r="K237" t="s">
        <v>39</v>
      </c>
      <c r="L237" t="s">
        <v>15</v>
      </c>
      <c r="M237">
        <v>10117.5</v>
      </c>
      <c r="N237" t="s">
        <v>22</v>
      </c>
      <c r="O237" t="s">
        <v>0</v>
      </c>
      <c r="P237" t="s">
        <v>0</v>
      </c>
    </row>
    <row r="238" spans="1:16" x14ac:dyDescent="0.3">
      <c r="A238">
        <v>97253117</v>
      </c>
      <c r="B238">
        <v>216739</v>
      </c>
      <c r="C238">
        <v>444119</v>
      </c>
      <c r="D238">
        <v>11588</v>
      </c>
      <c r="E238">
        <v>1</v>
      </c>
      <c r="F238">
        <v>2317.6</v>
      </c>
      <c r="G238">
        <v>20</v>
      </c>
      <c r="H238" t="s">
        <v>169</v>
      </c>
      <c r="I238">
        <v>2</v>
      </c>
      <c r="J238" t="s">
        <v>476</v>
      </c>
      <c r="K238" t="s">
        <v>47</v>
      </c>
      <c r="L238" t="s">
        <v>16</v>
      </c>
      <c r="M238">
        <v>9270.4</v>
      </c>
      <c r="N238" t="s">
        <v>20</v>
      </c>
      <c r="O238" t="s">
        <v>0</v>
      </c>
      <c r="P238" t="s">
        <v>0</v>
      </c>
    </row>
    <row r="239" spans="1:16" x14ac:dyDescent="0.3">
      <c r="A239">
        <v>34695085</v>
      </c>
      <c r="B239">
        <v>356787</v>
      </c>
      <c r="C239">
        <v>891691</v>
      </c>
      <c r="D239">
        <v>7970</v>
      </c>
      <c r="E239">
        <v>1</v>
      </c>
      <c r="F239">
        <v>0</v>
      </c>
      <c r="G239">
        <v>0</v>
      </c>
      <c r="H239" t="s">
        <v>169</v>
      </c>
      <c r="I239">
        <v>4</v>
      </c>
      <c r="J239" t="s">
        <v>137</v>
      </c>
      <c r="K239" t="s">
        <v>39</v>
      </c>
      <c r="L239" t="s">
        <v>15</v>
      </c>
      <c r="M239">
        <v>7970</v>
      </c>
      <c r="N239" t="s">
        <v>21</v>
      </c>
      <c r="O239" t="s">
        <v>0</v>
      </c>
      <c r="P239" t="s">
        <v>0</v>
      </c>
    </row>
    <row r="240" spans="1:16" x14ac:dyDescent="0.3">
      <c r="A240">
        <v>36496940</v>
      </c>
      <c r="B240">
        <v>719176</v>
      </c>
      <c r="C240">
        <v>952146</v>
      </c>
      <c r="D240">
        <v>4752</v>
      </c>
      <c r="E240">
        <v>1</v>
      </c>
      <c r="F240">
        <v>0</v>
      </c>
      <c r="G240">
        <v>0</v>
      </c>
      <c r="H240" t="s">
        <v>169</v>
      </c>
      <c r="I240">
        <v>5</v>
      </c>
      <c r="J240" t="s">
        <v>206</v>
      </c>
      <c r="K240" t="s">
        <v>39</v>
      </c>
      <c r="L240" t="s">
        <v>15</v>
      </c>
      <c r="M240">
        <v>4752</v>
      </c>
      <c r="N240" t="s">
        <v>22</v>
      </c>
      <c r="O240" t="s">
        <v>0</v>
      </c>
      <c r="P240" t="s">
        <v>0</v>
      </c>
    </row>
    <row r="241" spans="1:16" x14ac:dyDescent="0.3">
      <c r="A241">
        <v>17318358</v>
      </c>
      <c r="B241">
        <v>809570</v>
      </c>
      <c r="C241">
        <v>975507</v>
      </c>
      <c r="D241">
        <v>15611</v>
      </c>
      <c r="E241">
        <v>1</v>
      </c>
      <c r="F241">
        <v>0</v>
      </c>
      <c r="G241">
        <v>0</v>
      </c>
      <c r="H241" t="s">
        <v>514</v>
      </c>
      <c r="I241">
        <v>1</v>
      </c>
      <c r="J241" t="s">
        <v>90</v>
      </c>
      <c r="K241" t="s">
        <v>39</v>
      </c>
      <c r="L241" t="s">
        <v>16</v>
      </c>
      <c r="M241">
        <v>15611</v>
      </c>
      <c r="N241" t="s">
        <v>23</v>
      </c>
      <c r="O241" t="s">
        <v>0</v>
      </c>
      <c r="P241" t="s">
        <v>0</v>
      </c>
    </row>
    <row r="242" spans="1:16" x14ac:dyDescent="0.3">
      <c r="A242">
        <v>18126895</v>
      </c>
      <c r="B242">
        <v>216739</v>
      </c>
      <c r="C242">
        <v>581760</v>
      </c>
      <c r="D242">
        <v>5029</v>
      </c>
      <c r="E242">
        <v>4</v>
      </c>
      <c r="F242">
        <v>3017.4</v>
      </c>
      <c r="G242">
        <v>15</v>
      </c>
      <c r="H242" t="s">
        <v>514</v>
      </c>
      <c r="I242">
        <v>3</v>
      </c>
      <c r="J242" t="s">
        <v>526</v>
      </c>
      <c r="K242" t="s">
        <v>39</v>
      </c>
      <c r="L242" t="s">
        <v>17</v>
      </c>
      <c r="M242">
        <v>17098.599999999999</v>
      </c>
      <c r="N242" t="s">
        <v>21</v>
      </c>
      <c r="O242" t="s">
        <v>0</v>
      </c>
      <c r="P242" t="s">
        <v>0</v>
      </c>
    </row>
    <row r="243" spans="1:16" x14ac:dyDescent="0.3">
      <c r="A243">
        <v>87566910</v>
      </c>
      <c r="B243">
        <v>356787</v>
      </c>
      <c r="C243">
        <v>251470</v>
      </c>
      <c r="D243">
        <v>6211</v>
      </c>
      <c r="E243">
        <v>2</v>
      </c>
      <c r="F243">
        <v>1242.2</v>
      </c>
      <c r="G243">
        <v>10</v>
      </c>
      <c r="H243" t="s">
        <v>514</v>
      </c>
      <c r="I243">
        <v>5</v>
      </c>
      <c r="J243" t="s">
        <v>288</v>
      </c>
      <c r="K243" t="s">
        <v>50</v>
      </c>
      <c r="L243" t="s">
        <v>15</v>
      </c>
      <c r="M243">
        <v>11179.8</v>
      </c>
      <c r="N243" t="s">
        <v>20</v>
      </c>
      <c r="O243" t="s">
        <v>0</v>
      </c>
      <c r="P243" t="s">
        <v>0</v>
      </c>
    </row>
    <row r="244" spans="1:16" x14ac:dyDescent="0.3">
      <c r="A244">
        <v>85291541</v>
      </c>
      <c r="B244">
        <v>809570</v>
      </c>
      <c r="C244">
        <v>459168</v>
      </c>
      <c r="D244">
        <v>6574</v>
      </c>
      <c r="E244">
        <v>2</v>
      </c>
      <c r="F244">
        <v>0</v>
      </c>
      <c r="G244">
        <v>0</v>
      </c>
      <c r="H244" t="s">
        <v>514</v>
      </c>
      <c r="I244">
        <v>4</v>
      </c>
      <c r="J244" t="s">
        <v>444</v>
      </c>
      <c r="K244" t="s">
        <v>73</v>
      </c>
      <c r="L244" t="s">
        <v>16</v>
      </c>
      <c r="M244">
        <v>13148</v>
      </c>
      <c r="N244" t="s">
        <v>22</v>
      </c>
      <c r="O244" t="s">
        <v>0</v>
      </c>
      <c r="P244" t="s">
        <v>0</v>
      </c>
    </row>
    <row r="245" spans="1:16" x14ac:dyDescent="0.3">
      <c r="A245">
        <v>10819505</v>
      </c>
      <c r="B245">
        <v>126225</v>
      </c>
      <c r="C245">
        <v>933281</v>
      </c>
      <c r="D245">
        <v>4729</v>
      </c>
      <c r="E245">
        <v>3</v>
      </c>
      <c r="F245">
        <v>1418.7</v>
      </c>
      <c r="G245">
        <v>10</v>
      </c>
      <c r="H245" t="s">
        <v>514</v>
      </c>
      <c r="I245">
        <v>7</v>
      </c>
      <c r="J245" t="s">
        <v>539</v>
      </c>
      <c r="K245" t="s">
        <v>39</v>
      </c>
      <c r="L245" t="s">
        <v>15</v>
      </c>
      <c r="M245">
        <v>12768.3</v>
      </c>
      <c r="N245" t="s">
        <v>22</v>
      </c>
      <c r="O245" t="s">
        <v>0</v>
      </c>
      <c r="P245" t="s">
        <v>0</v>
      </c>
    </row>
    <row r="246" spans="1:16" x14ac:dyDescent="0.3">
      <c r="A246">
        <v>68978194</v>
      </c>
      <c r="B246">
        <v>770487</v>
      </c>
      <c r="C246">
        <v>730535</v>
      </c>
      <c r="D246">
        <v>17414</v>
      </c>
      <c r="E246">
        <v>1</v>
      </c>
      <c r="F246">
        <v>0</v>
      </c>
      <c r="G246">
        <v>0</v>
      </c>
      <c r="H246" t="s">
        <v>514</v>
      </c>
      <c r="I246">
        <v>4</v>
      </c>
      <c r="J246" t="s">
        <v>444</v>
      </c>
      <c r="K246" t="s">
        <v>39</v>
      </c>
      <c r="L246" t="s">
        <v>16</v>
      </c>
      <c r="M246">
        <v>17414</v>
      </c>
      <c r="N246" t="s">
        <v>20</v>
      </c>
      <c r="O246" t="s">
        <v>0</v>
      </c>
      <c r="P246" t="s">
        <v>0</v>
      </c>
    </row>
    <row r="247" spans="1:16" x14ac:dyDescent="0.3">
      <c r="A247">
        <v>12232974</v>
      </c>
      <c r="B247">
        <v>719176</v>
      </c>
      <c r="C247">
        <v>691534</v>
      </c>
      <c r="D247">
        <v>4745</v>
      </c>
      <c r="E247">
        <v>1</v>
      </c>
      <c r="F247">
        <v>0</v>
      </c>
      <c r="G247">
        <v>0</v>
      </c>
      <c r="H247" t="s">
        <v>514</v>
      </c>
      <c r="I247">
        <v>5</v>
      </c>
      <c r="J247" t="s">
        <v>288</v>
      </c>
      <c r="K247" t="s">
        <v>73</v>
      </c>
      <c r="L247" t="s">
        <v>15</v>
      </c>
      <c r="M247">
        <v>4745</v>
      </c>
      <c r="N247" t="s">
        <v>22</v>
      </c>
      <c r="O247" t="s">
        <v>0</v>
      </c>
      <c r="P247" t="s">
        <v>0</v>
      </c>
    </row>
    <row r="248" spans="1:16" x14ac:dyDescent="0.3">
      <c r="A248">
        <v>20064609</v>
      </c>
      <c r="B248">
        <v>809570</v>
      </c>
      <c r="C248">
        <v>980746</v>
      </c>
      <c r="D248">
        <v>6523</v>
      </c>
      <c r="E248">
        <v>1</v>
      </c>
      <c r="F248">
        <v>0</v>
      </c>
      <c r="G248">
        <v>0</v>
      </c>
      <c r="H248" t="s">
        <v>514</v>
      </c>
      <c r="I248">
        <v>2</v>
      </c>
      <c r="J248" t="s">
        <v>43</v>
      </c>
      <c r="K248" t="s">
        <v>39</v>
      </c>
      <c r="L248" t="s">
        <v>16</v>
      </c>
      <c r="M248">
        <v>6523</v>
      </c>
      <c r="N248" t="s">
        <v>21</v>
      </c>
      <c r="O248" t="s">
        <v>0</v>
      </c>
      <c r="P248" t="s">
        <v>0</v>
      </c>
    </row>
    <row r="249" spans="1:16" x14ac:dyDescent="0.3">
      <c r="A249">
        <v>47071046</v>
      </c>
      <c r="B249">
        <v>356787</v>
      </c>
      <c r="C249">
        <v>761091</v>
      </c>
      <c r="D249">
        <v>10616</v>
      </c>
      <c r="E249">
        <v>4</v>
      </c>
      <c r="F249">
        <v>0</v>
      </c>
      <c r="G249">
        <v>0</v>
      </c>
      <c r="H249" t="s">
        <v>514</v>
      </c>
      <c r="I249">
        <v>4</v>
      </c>
      <c r="J249" t="s">
        <v>444</v>
      </c>
      <c r="K249" t="s">
        <v>39</v>
      </c>
      <c r="L249" t="s">
        <v>16</v>
      </c>
      <c r="M249">
        <v>42464</v>
      </c>
      <c r="N249" t="s">
        <v>21</v>
      </c>
      <c r="O249" t="s">
        <v>0</v>
      </c>
      <c r="P249" t="s">
        <v>0</v>
      </c>
    </row>
    <row r="250" spans="1:16" x14ac:dyDescent="0.3">
      <c r="A250">
        <v>52457517</v>
      </c>
      <c r="B250">
        <v>872246</v>
      </c>
      <c r="C250">
        <v>898359</v>
      </c>
      <c r="D250">
        <v>17893</v>
      </c>
      <c r="E250">
        <v>3</v>
      </c>
      <c r="F250">
        <v>0</v>
      </c>
      <c r="G250">
        <v>0</v>
      </c>
      <c r="H250" t="s">
        <v>514</v>
      </c>
      <c r="I250">
        <v>5</v>
      </c>
      <c r="J250" t="s">
        <v>288</v>
      </c>
      <c r="K250" t="s">
        <v>39</v>
      </c>
      <c r="L250" t="s">
        <v>15</v>
      </c>
      <c r="M250">
        <v>53679</v>
      </c>
      <c r="N250" t="s">
        <v>20</v>
      </c>
      <c r="O250" t="s">
        <v>0</v>
      </c>
      <c r="P250" t="s">
        <v>0</v>
      </c>
    </row>
    <row r="251" spans="1:16" x14ac:dyDescent="0.3">
      <c r="A251">
        <v>72682989</v>
      </c>
      <c r="B251">
        <v>388389</v>
      </c>
      <c r="C251">
        <v>228679</v>
      </c>
      <c r="D251">
        <v>10416</v>
      </c>
      <c r="E251">
        <v>1</v>
      </c>
      <c r="F251">
        <v>1041.5999999999999</v>
      </c>
      <c r="G251">
        <v>10</v>
      </c>
      <c r="H251" t="s">
        <v>82</v>
      </c>
      <c r="I251">
        <v>3</v>
      </c>
      <c r="J251" t="s">
        <v>83</v>
      </c>
      <c r="K251" t="s">
        <v>50</v>
      </c>
      <c r="L251" t="s">
        <v>18</v>
      </c>
      <c r="M251">
        <v>9374.4</v>
      </c>
      <c r="N251" t="s">
        <v>20</v>
      </c>
      <c r="O251" t="s">
        <v>0</v>
      </c>
      <c r="P251" t="s">
        <v>0</v>
      </c>
    </row>
    <row r="252" spans="1:16" x14ac:dyDescent="0.3">
      <c r="A252">
        <v>70867592</v>
      </c>
      <c r="B252">
        <v>334053</v>
      </c>
      <c r="C252">
        <v>671923</v>
      </c>
      <c r="D252">
        <v>7576</v>
      </c>
      <c r="E252">
        <v>4</v>
      </c>
      <c r="F252">
        <v>0</v>
      </c>
      <c r="G252">
        <v>0</v>
      </c>
      <c r="H252" t="s">
        <v>82</v>
      </c>
      <c r="I252">
        <v>4</v>
      </c>
      <c r="J252" t="s">
        <v>395</v>
      </c>
      <c r="K252" t="s">
        <v>39</v>
      </c>
      <c r="L252" t="s">
        <v>18</v>
      </c>
      <c r="M252">
        <v>30304</v>
      </c>
      <c r="N252" t="s">
        <v>22</v>
      </c>
      <c r="O252" t="s">
        <v>0</v>
      </c>
      <c r="P252" t="s">
        <v>0</v>
      </c>
    </row>
    <row r="253" spans="1:16" x14ac:dyDescent="0.3">
      <c r="A253">
        <v>21523236</v>
      </c>
      <c r="B253">
        <v>356787</v>
      </c>
      <c r="C253">
        <v>664276</v>
      </c>
      <c r="D253">
        <v>1488</v>
      </c>
      <c r="E253">
        <v>1</v>
      </c>
      <c r="F253">
        <v>0</v>
      </c>
      <c r="G253">
        <v>0</v>
      </c>
      <c r="H253" t="s">
        <v>82</v>
      </c>
      <c r="I253">
        <v>7</v>
      </c>
      <c r="J253" t="s">
        <v>265</v>
      </c>
      <c r="K253" t="s">
        <v>50</v>
      </c>
      <c r="L253" t="s">
        <v>18</v>
      </c>
      <c r="M253">
        <v>1488</v>
      </c>
      <c r="N253" t="s">
        <v>20</v>
      </c>
      <c r="O253" t="s">
        <v>0</v>
      </c>
      <c r="P253" t="s">
        <v>0</v>
      </c>
    </row>
    <row r="254" spans="1:16" x14ac:dyDescent="0.3">
      <c r="A254">
        <v>17993466</v>
      </c>
      <c r="B254">
        <v>334053</v>
      </c>
      <c r="C254">
        <v>954500</v>
      </c>
      <c r="D254">
        <v>10993</v>
      </c>
      <c r="E254">
        <v>1</v>
      </c>
      <c r="F254">
        <v>549.65</v>
      </c>
      <c r="G254">
        <v>5</v>
      </c>
      <c r="H254" t="s">
        <v>82</v>
      </c>
      <c r="I254">
        <v>5</v>
      </c>
      <c r="J254" t="s">
        <v>158</v>
      </c>
      <c r="K254" t="s">
        <v>39</v>
      </c>
      <c r="L254" t="s">
        <v>16</v>
      </c>
      <c r="M254">
        <v>10443.35</v>
      </c>
      <c r="N254" t="s">
        <v>23</v>
      </c>
      <c r="O254" t="s">
        <v>0</v>
      </c>
      <c r="P254" t="s">
        <v>0</v>
      </c>
    </row>
    <row r="255" spans="1:16" x14ac:dyDescent="0.3">
      <c r="A255">
        <v>91357521</v>
      </c>
      <c r="B255">
        <v>877572</v>
      </c>
      <c r="C255">
        <v>660905</v>
      </c>
      <c r="D255">
        <v>11191</v>
      </c>
      <c r="E255">
        <v>1</v>
      </c>
      <c r="F255">
        <v>0</v>
      </c>
      <c r="G255">
        <v>0</v>
      </c>
      <c r="H255" t="s">
        <v>82</v>
      </c>
      <c r="I255">
        <v>2</v>
      </c>
      <c r="J255" t="s">
        <v>258</v>
      </c>
      <c r="K255" t="s">
        <v>47</v>
      </c>
      <c r="L255" t="s">
        <v>15</v>
      </c>
      <c r="M255">
        <v>11191</v>
      </c>
      <c r="N255" t="s">
        <v>20</v>
      </c>
      <c r="O255" t="s">
        <v>0</v>
      </c>
      <c r="P255" t="s">
        <v>0</v>
      </c>
    </row>
    <row r="256" spans="1:16" x14ac:dyDescent="0.3">
      <c r="A256">
        <v>37380537</v>
      </c>
      <c r="B256">
        <v>126225</v>
      </c>
      <c r="C256">
        <v>437264</v>
      </c>
      <c r="D256">
        <v>5437</v>
      </c>
      <c r="E256">
        <v>3</v>
      </c>
      <c r="F256">
        <v>815.55</v>
      </c>
      <c r="G256">
        <v>5</v>
      </c>
      <c r="H256" t="s">
        <v>82</v>
      </c>
      <c r="I256">
        <v>4</v>
      </c>
      <c r="J256" t="s">
        <v>395</v>
      </c>
      <c r="K256" t="s">
        <v>39</v>
      </c>
      <c r="L256" t="s">
        <v>18</v>
      </c>
      <c r="M256">
        <v>15495.45</v>
      </c>
      <c r="N256" t="s">
        <v>20</v>
      </c>
      <c r="O256" t="s">
        <v>0</v>
      </c>
      <c r="P256" t="s">
        <v>0</v>
      </c>
    </row>
    <row r="257" spans="1:16" x14ac:dyDescent="0.3">
      <c r="A257">
        <v>54585178</v>
      </c>
      <c r="B257">
        <v>356787</v>
      </c>
      <c r="C257">
        <v>799198</v>
      </c>
      <c r="D257">
        <v>13889</v>
      </c>
      <c r="E257">
        <v>1</v>
      </c>
      <c r="F257">
        <v>0</v>
      </c>
      <c r="G257">
        <v>0</v>
      </c>
      <c r="H257" t="s">
        <v>328</v>
      </c>
      <c r="I257">
        <v>1</v>
      </c>
      <c r="J257" t="s">
        <v>287</v>
      </c>
      <c r="K257" t="s">
        <v>39</v>
      </c>
      <c r="L257" t="s">
        <v>15</v>
      </c>
      <c r="M257">
        <v>13889</v>
      </c>
      <c r="N257" t="s">
        <v>20</v>
      </c>
      <c r="O257" t="s">
        <v>0</v>
      </c>
      <c r="P257" t="s">
        <v>0</v>
      </c>
    </row>
    <row r="258" spans="1:16" x14ac:dyDescent="0.3">
      <c r="A258">
        <v>58678896</v>
      </c>
      <c r="B258">
        <v>877572</v>
      </c>
      <c r="C258">
        <v>683100</v>
      </c>
      <c r="D258">
        <v>19211</v>
      </c>
      <c r="E258">
        <v>2</v>
      </c>
      <c r="F258">
        <v>0</v>
      </c>
      <c r="G258">
        <v>0</v>
      </c>
      <c r="H258" t="s">
        <v>328</v>
      </c>
      <c r="I258">
        <v>1</v>
      </c>
      <c r="J258" t="s">
        <v>287</v>
      </c>
      <c r="K258" t="s">
        <v>39</v>
      </c>
      <c r="L258" t="s">
        <v>16</v>
      </c>
      <c r="M258">
        <v>38422</v>
      </c>
      <c r="N258" t="s">
        <v>20</v>
      </c>
      <c r="O258" t="s">
        <v>0</v>
      </c>
      <c r="P258" t="s">
        <v>0</v>
      </c>
    </row>
    <row r="259" spans="1:16" x14ac:dyDescent="0.3">
      <c r="A259">
        <v>15864298</v>
      </c>
      <c r="B259">
        <v>216739</v>
      </c>
      <c r="C259">
        <v>245548</v>
      </c>
      <c r="D259">
        <v>15800</v>
      </c>
      <c r="E259">
        <v>1</v>
      </c>
      <c r="F259">
        <v>0</v>
      </c>
      <c r="G259">
        <v>0</v>
      </c>
      <c r="H259" t="s">
        <v>328</v>
      </c>
      <c r="I259">
        <v>5</v>
      </c>
      <c r="J259" t="s">
        <v>377</v>
      </c>
      <c r="K259" t="s">
        <v>47</v>
      </c>
      <c r="L259" t="s">
        <v>16</v>
      </c>
      <c r="M259">
        <v>15800</v>
      </c>
      <c r="N259" t="s">
        <v>23</v>
      </c>
      <c r="O259" t="s">
        <v>0</v>
      </c>
      <c r="P259" t="s">
        <v>0</v>
      </c>
    </row>
    <row r="260" spans="1:16" x14ac:dyDescent="0.3">
      <c r="A260">
        <v>98487646</v>
      </c>
      <c r="B260">
        <v>671858</v>
      </c>
      <c r="C260">
        <v>715318</v>
      </c>
      <c r="D260">
        <v>18941</v>
      </c>
      <c r="E260">
        <v>1</v>
      </c>
      <c r="F260">
        <v>0</v>
      </c>
      <c r="G260">
        <v>0</v>
      </c>
      <c r="H260" t="s">
        <v>328</v>
      </c>
      <c r="I260">
        <v>6</v>
      </c>
      <c r="J260" t="s">
        <v>453</v>
      </c>
      <c r="K260" t="s">
        <v>39</v>
      </c>
      <c r="L260" t="s">
        <v>15</v>
      </c>
      <c r="M260">
        <v>18941</v>
      </c>
      <c r="N260" t="s">
        <v>22</v>
      </c>
      <c r="O260" t="s">
        <v>0</v>
      </c>
      <c r="P260" t="s">
        <v>0</v>
      </c>
    </row>
    <row r="261" spans="1:16" x14ac:dyDescent="0.3">
      <c r="A261">
        <v>90124068</v>
      </c>
      <c r="B261">
        <v>872246</v>
      </c>
      <c r="C261">
        <v>397731</v>
      </c>
      <c r="D261">
        <v>1305</v>
      </c>
      <c r="E261">
        <v>2</v>
      </c>
      <c r="F261">
        <v>0</v>
      </c>
      <c r="G261">
        <v>0</v>
      </c>
      <c r="H261" t="s">
        <v>328</v>
      </c>
      <c r="I261">
        <v>2</v>
      </c>
      <c r="J261" t="s">
        <v>264</v>
      </c>
      <c r="K261" t="s">
        <v>39</v>
      </c>
      <c r="L261" t="s">
        <v>15</v>
      </c>
      <c r="M261">
        <v>2610</v>
      </c>
      <c r="N261" t="s">
        <v>22</v>
      </c>
      <c r="O261" t="s">
        <v>0</v>
      </c>
      <c r="P261" t="s">
        <v>0</v>
      </c>
    </row>
    <row r="262" spans="1:16" x14ac:dyDescent="0.3">
      <c r="A262">
        <v>56697654</v>
      </c>
      <c r="B262">
        <v>671858</v>
      </c>
      <c r="C262">
        <v>389159</v>
      </c>
      <c r="D262">
        <v>3785</v>
      </c>
      <c r="E262">
        <v>2</v>
      </c>
      <c r="F262">
        <v>0</v>
      </c>
      <c r="G262">
        <v>0</v>
      </c>
      <c r="H262" t="s">
        <v>328</v>
      </c>
      <c r="I262">
        <v>4</v>
      </c>
      <c r="J262" t="s">
        <v>474</v>
      </c>
      <c r="K262" t="s">
        <v>39</v>
      </c>
      <c r="L262" t="s">
        <v>15</v>
      </c>
      <c r="M262">
        <v>7570</v>
      </c>
      <c r="N262" t="s">
        <v>22</v>
      </c>
      <c r="O262" t="s">
        <v>0</v>
      </c>
      <c r="P262" t="s">
        <v>0</v>
      </c>
    </row>
    <row r="263" spans="1:16" x14ac:dyDescent="0.3">
      <c r="A263">
        <v>12240013</v>
      </c>
      <c r="B263">
        <v>388389</v>
      </c>
      <c r="C263">
        <v>371276</v>
      </c>
      <c r="D263">
        <v>3303</v>
      </c>
      <c r="E263">
        <v>2</v>
      </c>
      <c r="F263">
        <v>0</v>
      </c>
      <c r="G263">
        <v>0</v>
      </c>
      <c r="H263" t="s">
        <v>328</v>
      </c>
      <c r="I263">
        <v>6</v>
      </c>
      <c r="J263" t="s">
        <v>453</v>
      </c>
      <c r="K263" t="s">
        <v>50</v>
      </c>
      <c r="L263" t="s">
        <v>16</v>
      </c>
      <c r="M263">
        <v>6606</v>
      </c>
      <c r="N263" t="s">
        <v>23</v>
      </c>
      <c r="O263" t="s">
        <v>0</v>
      </c>
      <c r="P263" t="s">
        <v>0</v>
      </c>
    </row>
    <row r="264" spans="1:16" x14ac:dyDescent="0.3">
      <c r="A264">
        <v>62343121</v>
      </c>
      <c r="B264">
        <v>809570</v>
      </c>
      <c r="C264">
        <v>671706</v>
      </c>
      <c r="D264">
        <v>14253</v>
      </c>
      <c r="E264">
        <v>1</v>
      </c>
      <c r="F264">
        <v>0</v>
      </c>
      <c r="G264">
        <v>0</v>
      </c>
      <c r="H264" t="s">
        <v>459</v>
      </c>
      <c r="I264">
        <v>7</v>
      </c>
      <c r="J264" t="s">
        <v>359</v>
      </c>
      <c r="K264" t="s">
        <v>50</v>
      </c>
      <c r="L264" t="s">
        <v>15</v>
      </c>
      <c r="M264">
        <v>14253</v>
      </c>
      <c r="N264" t="s">
        <v>22</v>
      </c>
      <c r="O264" t="s">
        <v>0</v>
      </c>
      <c r="P264" t="s">
        <v>0</v>
      </c>
    </row>
    <row r="265" spans="1:16" x14ac:dyDescent="0.3">
      <c r="A265">
        <v>66240084</v>
      </c>
      <c r="B265">
        <v>872246</v>
      </c>
      <c r="C265">
        <v>999484</v>
      </c>
      <c r="D265">
        <v>14233</v>
      </c>
      <c r="E265">
        <v>2</v>
      </c>
      <c r="F265">
        <v>5693.2</v>
      </c>
      <c r="G265">
        <v>20</v>
      </c>
      <c r="H265" t="s">
        <v>459</v>
      </c>
      <c r="I265">
        <v>2</v>
      </c>
      <c r="J265" t="s">
        <v>330</v>
      </c>
      <c r="K265" t="s">
        <v>39</v>
      </c>
      <c r="L265" t="s">
        <v>18</v>
      </c>
      <c r="M265">
        <v>22772.799999999999</v>
      </c>
      <c r="N265" t="s">
        <v>23</v>
      </c>
      <c r="O265" t="s">
        <v>0</v>
      </c>
      <c r="P265" t="s">
        <v>0</v>
      </c>
    </row>
    <row r="266" spans="1:16" x14ac:dyDescent="0.3">
      <c r="A266">
        <v>12515446</v>
      </c>
      <c r="B266">
        <v>671858</v>
      </c>
      <c r="C266">
        <v>537666</v>
      </c>
      <c r="D266">
        <v>10192</v>
      </c>
      <c r="E266">
        <v>1</v>
      </c>
      <c r="F266">
        <v>509.6</v>
      </c>
      <c r="G266">
        <v>5</v>
      </c>
      <c r="H266" t="s">
        <v>459</v>
      </c>
      <c r="I266">
        <v>4</v>
      </c>
      <c r="J266" t="s">
        <v>247</v>
      </c>
      <c r="K266" t="s">
        <v>39</v>
      </c>
      <c r="L266" t="s">
        <v>18</v>
      </c>
      <c r="M266">
        <v>9682.4</v>
      </c>
      <c r="N266" t="s">
        <v>20</v>
      </c>
      <c r="O266" t="s">
        <v>0</v>
      </c>
      <c r="P266" t="s">
        <v>0</v>
      </c>
    </row>
    <row r="267" spans="1:16" x14ac:dyDescent="0.3">
      <c r="A267">
        <v>37133023</v>
      </c>
      <c r="B267">
        <v>334053</v>
      </c>
      <c r="C267">
        <v>804570</v>
      </c>
      <c r="D267">
        <v>9168</v>
      </c>
      <c r="E267">
        <v>2</v>
      </c>
      <c r="F267">
        <v>0</v>
      </c>
      <c r="G267">
        <v>0</v>
      </c>
      <c r="H267" t="s">
        <v>459</v>
      </c>
      <c r="I267">
        <v>3</v>
      </c>
      <c r="J267" t="s">
        <v>192</v>
      </c>
      <c r="K267" t="s">
        <v>39</v>
      </c>
      <c r="L267" t="s">
        <v>16</v>
      </c>
      <c r="M267">
        <v>18336</v>
      </c>
      <c r="N267" t="s">
        <v>21</v>
      </c>
      <c r="O267" t="s">
        <v>0</v>
      </c>
      <c r="P267" t="s">
        <v>0</v>
      </c>
    </row>
    <row r="268" spans="1:16" x14ac:dyDescent="0.3">
      <c r="A268">
        <v>19031632</v>
      </c>
      <c r="B268">
        <v>191161</v>
      </c>
      <c r="C268">
        <v>503859</v>
      </c>
      <c r="D268">
        <v>3567</v>
      </c>
      <c r="E268">
        <v>2</v>
      </c>
      <c r="F268">
        <v>0</v>
      </c>
      <c r="G268">
        <v>0</v>
      </c>
      <c r="H268" t="s">
        <v>459</v>
      </c>
      <c r="I268">
        <v>4</v>
      </c>
      <c r="J268" t="s">
        <v>247</v>
      </c>
      <c r="K268" t="s">
        <v>39</v>
      </c>
      <c r="L268" t="s">
        <v>16</v>
      </c>
      <c r="M268">
        <v>7134</v>
      </c>
      <c r="N268" t="s">
        <v>20</v>
      </c>
      <c r="O268" t="s">
        <v>0</v>
      </c>
      <c r="P268" t="s">
        <v>0</v>
      </c>
    </row>
    <row r="269" spans="1:16" x14ac:dyDescent="0.3">
      <c r="A269">
        <v>72151291</v>
      </c>
      <c r="B269">
        <v>719176</v>
      </c>
      <c r="C269">
        <v>776680</v>
      </c>
      <c r="D269">
        <v>2406</v>
      </c>
      <c r="E269">
        <v>1</v>
      </c>
      <c r="F269">
        <v>0</v>
      </c>
      <c r="G269">
        <v>0</v>
      </c>
      <c r="H269" t="s">
        <v>459</v>
      </c>
      <c r="I269">
        <v>3</v>
      </c>
      <c r="J269" t="s">
        <v>192</v>
      </c>
      <c r="K269" t="s">
        <v>50</v>
      </c>
      <c r="L269" t="s">
        <v>15</v>
      </c>
      <c r="M269">
        <v>2406</v>
      </c>
      <c r="N269" t="s">
        <v>20</v>
      </c>
      <c r="O269" t="s">
        <v>0</v>
      </c>
      <c r="P269" t="s">
        <v>0</v>
      </c>
    </row>
    <row r="270" spans="1:16" x14ac:dyDescent="0.3">
      <c r="A270">
        <v>78386961</v>
      </c>
      <c r="B270">
        <v>246316</v>
      </c>
      <c r="C270">
        <v>599385</v>
      </c>
      <c r="D270">
        <v>18813</v>
      </c>
      <c r="E270">
        <v>1</v>
      </c>
      <c r="F270">
        <v>2821.95</v>
      </c>
      <c r="G270">
        <v>15</v>
      </c>
      <c r="H270" t="s">
        <v>459</v>
      </c>
      <c r="I270">
        <v>2</v>
      </c>
      <c r="J270" t="s">
        <v>330</v>
      </c>
      <c r="K270" t="s">
        <v>47</v>
      </c>
      <c r="L270" t="s">
        <v>15</v>
      </c>
      <c r="M270">
        <v>15991.05</v>
      </c>
      <c r="N270" t="s">
        <v>20</v>
      </c>
      <c r="O270" t="s">
        <v>0</v>
      </c>
      <c r="P270" t="s">
        <v>0</v>
      </c>
    </row>
    <row r="271" spans="1:16" x14ac:dyDescent="0.3">
      <c r="A271">
        <v>49608344</v>
      </c>
      <c r="B271">
        <v>770487</v>
      </c>
      <c r="C271">
        <v>244476</v>
      </c>
      <c r="D271">
        <v>8343</v>
      </c>
      <c r="E271">
        <v>3</v>
      </c>
      <c r="F271">
        <v>0</v>
      </c>
      <c r="G271">
        <v>0</v>
      </c>
      <c r="H271" t="s">
        <v>459</v>
      </c>
      <c r="I271">
        <v>1</v>
      </c>
      <c r="J271" t="s">
        <v>71</v>
      </c>
      <c r="K271" t="s">
        <v>39</v>
      </c>
      <c r="L271" t="s">
        <v>15</v>
      </c>
      <c r="M271">
        <v>25029</v>
      </c>
      <c r="N271" t="s">
        <v>20</v>
      </c>
      <c r="O271" t="s">
        <v>0</v>
      </c>
      <c r="P271" t="s">
        <v>0</v>
      </c>
    </row>
    <row r="272" spans="1:16" x14ac:dyDescent="0.3">
      <c r="A272">
        <v>10294869</v>
      </c>
      <c r="B272">
        <v>877572</v>
      </c>
      <c r="C272">
        <v>204877</v>
      </c>
      <c r="D272">
        <v>10615</v>
      </c>
      <c r="E272">
        <v>4</v>
      </c>
      <c r="F272">
        <v>2123</v>
      </c>
      <c r="G272">
        <v>5</v>
      </c>
      <c r="H272" t="s">
        <v>459</v>
      </c>
      <c r="I272">
        <v>7</v>
      </c>
      <c r="J272" t="s">
        <v>359</v>
      </c>
      <c r="K272" t="s">
        <v>39</v>
      </c>
      <c r="L272" t="s">
        <v>16</v>
      </c>
      <c r="M272">
        <v>40337</v>
      </c>
      <c r="N272" t="s">
        <v>21</v>
      </c>
      <c r="O272" t="s">
        <v>0</v>
      </c>
      <c r="P272" t="s">
        <v>0</v>
      </c>
    </row>
    <row r="273" spans="1:16" x14ac:dyDescent="0.3">
      <c r="A273">
        <v>19209801</v>
      </c>
      <c r="B273">
        <v>334053</v>
      </c>
      <c r="C273">
        <v>391267</v>
      </c>
      <c r="D273">
        <v>19426</v>
      </c>
      <c r="E273">
        <v>1</v>
      </c>
      <c r="F273">
        <v>0</v>
      </c>
      <c r="G273">
        <v>0</v>
      </c>
      <c r="H273" t="s">
        <v>173</v>
      </c>
      <c r="I273">
        <v>4</v>
      </c>
      <c r="J273" t="s">
        <v>478</v>
      </c>
      <c r="K273" t="s">
        <v>47</v>
      </c>
      <c r="L273" t="s">
        <v>15</v>
      </c>
      <c r="M273">
        <v>19426</v>
      </c>
      <c r="N273" t="s">
        <v>21</v>
      </c>
      <c r="O273" t="s">
        <v>0</v>
      </c>
      <c r="P273" t="s">
        <v>0</v>
      </c>
    </row>
    <row r="274" spans="1:16" x14ac:dyDescent="0.3">
      <c r="A274">
        <v>33497411</v>
      </c>
      <c r="B274">
        <v>356787</v>
      </c>
      <c r="C274">
        <v>289913</v>
      </c>
      <c r="D274">
        <v>6931</v>
      </c>
      <c r="E274">
        <v>3</v>
      </c>
      <c r="F274">
        <v>0</v>
      </c>
      <c r="G274">
        <v>0</v>
      </c>
      <c r="H274" t="s">
        <v>173</v>
      </c>
      <c r="I274">
        <v>1</v>
      </c>
      <c r="J274" t="s">
        <v>536</v>
      </c>
      <c r="K274" t="s">
        <v>50</v>
      </c>
      <c r="L274" t="s">
        <v>16</v>
      </c>
      <c r="M274">
        <v>20793</v>
      </c>
      <c r="N274" t="s">
        <v>20</v>
      </c>
      <c r="O274" t="s">
        <v>0</v>
      </c>
      <c r="P274" t="s">
        <v>0</v>
      </c>
    </row>
    <row r="275" spans="1:16" x14ac:dyDescent="0.3">
      <c r="A275">
        <v>28760553</v>
      </c>
      <c r="B275">
        <v>770487</v>
      </c>
      <c r="C275">
        <v>388783</v>
      </c>
      <c r="D275">
        <v>18030</v>
      </c>
      <c r="E275">
        <v>1</v>
      </c>
      <c r="F275">
        <v>0</v>
      </c>
      <c r="G275">
        <v>0</v>
      </c>
      <c r="H275" t="s">
        <v>173</v>
      </c>
      <c r="I275">
        <v>2</v>
      </c>
      <c r="J275" t="s">
        <v>284</v>
      </c>
      <c r="K275" t="s">
        <v>39</v>
      </c>
      <c r="L275" t="s">
        <v>18</v>
      </c>
      <c r="M275">
        <v>18030</v>
      </c>
      <c r="N275" t="s">
        <v>23</v>
      </c>
      <c r="O275" t="s">
        <v>0</v>
      </c>
      <c r="P275" t="s">
        <v>0</v>
      </c>
    </row>
    <row r="276" spans="1:16" x14ac:dyDescent="0.3">
      <c r="A276">
        <v>86010330</v>
      </c>
      <c r="B276">
        <v>191161</v>
      </c>
      <c r="C276">
        <v>315830</v>
      </c>
      <c r="D276">
        <v>4261</v>
      </c>
      <c r="E276">
        <v>1</v>
      </c>
      <c r="F276">
        <v>0</v>
      </c>
      <c r="G276">
        <v>0</v>
      </c>
      <c r="H276" t="s">
        <v>173</v>
      </c>
      <c r="I276">
        <v>1</v>
      </c>
      <c r="J276" t="s">
        <v>536</v>
      </c>
      <c r="K276" t="s">
        <v>39</v>
      </c>
      <c r="L276" t="s">
        <v>17</v>
      </c>
      <c r="M276">
        <v>4261</v>
      </c>
      <c r="N276" t="s">
        <v>20</v>
      </c>
      <c r="O276" t="s">
        <v>0</v>
      </c>
      <c r="P276" t="s">
        <v>0</v>
      </c>
    </row>
    <row r="277" spans="1:16" x14ac:dyDescent="0.3">
      <c r="A277">
        <v>80325062</v>
      </c>
      <c r="B277">
        <v>388389</v>
      </c>
      <c r="C277">
        <v>695962</v>
      </c>
      <c r="D277">
        <v>4290</v>
      </c>
      <c r="E277">
        <v>1</v>
      </c>
      <c r="F277">
        <v>214.5</v>
      </c>
      <c r="G277">
        <v>5</v>
      </c>
      <c r="H277" t="s">
        <v>173</v>
      </c>
      <c r="I277">
        <v>3</v>
      </c>
      <c r="J277" t="s">
        <v>371</v>
      </c>
      <c r="K277" t="s">
        <v>39</v>
      </c>
      <c r="L277" t="s">
        <v>15</v>
      </c>
      <c r="M277">
        <v>4075.5</v>
      </c>
      <c r="N277" t="s">
        <v>20</v>
      </c>
      <c r="O277" t="s">
        <v>0</v>
      </c>
      <c r="P277" t="s">
        <v>0</v>
      </c>
    </row>
    <row r="278" spans="1:16" x14ac:dyDescent="0.3">
      <c r="A278">
        <v>27905932</v>
      </c>
      <c r="B278">
        <v>809570</v>
      </c>
      <c r="C278">
        <v>995128</v>
      </c>
      <c r="D278">
        <v>12997</v>
      </c>
      <c r="E278">
        <v>1</v>
      </c>
      <c r="F278">
        <v>1299.7</v>
      </c>
      <c r="G278">
        <v>10</v>
      </c>
      <c r="H278" t="s">
        <v>173</v>
      </c>
      <c r="I278">
        <v>6</v>
      </c>
      <c r="J278" t="s">
        <v>285</v>
      </c>
      <c r="K278" t="s">
        <v>39</v>
      </c>
      <c r="L278" t="s">
        <v>16</v>
      </c>
      <c r="M278">
        <v>11697.3</v>
      </c>
      <c r="N278" t="s">
        <v>20</v>
      </c>
      <c r="O278" t="s">
        <v>0</v>
      </c>
      <c r="P278" t="s">
        <v>0</v>
      </c>
    </row>
    <row r="279" spans="1:16" x14ac:dyDescent="0.3">
      <c r="A279">
        <v>36975128</v>
      </c>
      <c r="B279">
        <v>246316</v>
      </c>
      <c r="C279">
        <v>993454</v>
      </c>
      <c r="D279">
        <v>3902</v>
      </c>
      <c r="E279">
        <v>1</v>
      </c>
      <c r="F279">
        <v>390.2</v>
      </c>
      <c r="G279">
        <v>10</v>
      </c>
      <c r="H279" t="s">
        <v>173</v>
      </c>
      <c r="I279">
        <v>6</v>
      </c>
      <c r="J279" t="s">
        <v>285</v>
      </c>
      <c r="K279" t="s">
        <v>39</v>
      </c>
      <c r="L279" t="s">
        <v>16</v>
      </c>
      <c r="M279">
        <v>3511.8</v>
      </c>
      <c r="N279" t="s">
        <v>22</v>
      </c>
      <c r="O279" t="s">
        <v>0</v>
      </c>
      <c r="P279" t="s">
        <v>0</v>
      </c>
    </row>
    <row r="280" spans="1:16" x14ac:dyDescent="0.3">
      <c r="A280">
        <v>20901547</v>
      </c>
      <c r="B280">
        <v>872246</v>
      </c>
      <c r="C280">
        <v>809231</v>
      </c>
      <c r="D280">
        <v>17404</v>
      </c>
      <c r="E280">
        <v>1</v>
      </c>
      <c r="F280">
        <v>0</v>
      </c>
      <c r="G280">
        <v>0</v>
      </c>
      <c r="H280" t="s">
        <v>173</v>
      </c>
      <c r="I280">
        <v>6</v>
      </c>
      <c r="J280" t="s">
        <v>285</v>
      </c>
      <c r="K280" t="s">
        <v>73</v>
      </c>
      <c r="L280" t="s">
        <v>18</v>
      </c>
      <c r="M280">
        <v>17404</v>
      </c>
      <c r="N280" t="s">
        <v>23</v>
      </c>
      <c r="O280" t="s">
        <v>0</v>
      </c>
      <c r="P280" t="s">
        <v>0</v>
      </c>
    </row>
    <row r="281" spans="1:16" x14ac:dyDescent="0.3">
      <c r="A281">
        <v>77674279</v>
      </c>
      <c r="B281">
        <v>216739</v>
      </c>
      <c r="C281">
        <v>972924</v>
      </c>
      <c r="D281">
        <v>1777</v>
      </c>
      <c r="E281">
        <v>2</v>
      </c>
      <c r="F281">
        <v>710.8</v>
      </c>
      <c r="G281">
        <v>20</v>
      </c>
      <c r="H281" t="s">
        <v>173</v>
      </c>
      <c r="I281">
        <v>5</v>
      </c>
      <c r="J281" t="s">
        <v>153</v>
      </c>
      <c r="K281" t="s">
        <v>39</v>
      </c>
      <c r="L281" t="s">
        <v>17</v>
      </c>
      <c r="M281">
        <v>2843.2</v>
      </c>
      <c r="N281" t="s">
        <v>21</v>
      </c>
      <c r="O281" t="s">
        <v>0</v>
      </c>
      <c r="P281" t="s">
        <v>0</v>
      </c>
    </row>
    <row r="282" spans="1:16" x14ac:dyDescent="0.3">
      <c r="A282">
        <v>16249441</v>
      </c>
      <c r="B282">
        <v>388389</v>
      </c>
      <c r="C282">
        <v>386040</v>
      </c>
      <c r="D282">
        <v>11483</v>
      </c>
      <c r="E282">
        <v>1</v>
      </c>
      <c r="F282">
        <v>0</v>
      </c>
      <c r="G282">
        <v>0</v>
      </c>
      <c r="H282" t="s">
        <v>173</v>
      </c>
      <c r="I282">
        <v>6</v>
      </c>
      <c r="J282" t="s">
        <v>285</v>
      </c>
      <c r="K282" t="s">
        <v>47</v>
      </c>
      <c r="L282" t="s">
        <v>15</v>
      </c>
      <c r="M282">
        <v>11483</v>
      </c>
      <c r="N282" t="s">
        <v>21</v>
      </c>
      <c r="O282" t="s">
        <v>0</v>
      </c>
      <c r="P282" t="s">
        <v>0</v>
      </c>
    </row>
    <row r="283" spans="1:16" x14ac:dyDescent="0.3">
      <c r="A283">
        <v>91224373</v>
      </c>
      <c r="B283">
        <v>671858</v>
      </c>
      <c r="C283">
        <v>829402</v>
      </c>
      <c r="D283">
        <v>12676</v>
      </c>
      <c r="E283">
        <v>1</v>
      </c>
      <c r="F283">
        <v>0</v>
      </c>
      <c r="G283">
        <v>0</v>
      </c>
      <c r="H283" t="s">
        <v>173</v>
      </c>
      <c r="I283">
        <v>6</v>
      </c>
      <c r="J283" t="s">
        <v>285</v>
      </c>
      <c r="K283" t="s">
        <v>39</v>
      </c>
      <c r="L283" t="s">
        <v>17</v>
      </c>
      <c r="M283">
        <v>12676</v>
      </c>
      <c r="N283" t="s">
        <v>21</v>
      </c>
      <c r="O283" t="s">
        <v>0</v>
      </c>
      <c r="P283" t="s">
        <v>0</v>
      </c>
    </row>
    <row r="284" spans="1:16" x14ac:dyDescent="0.3">
      <c r="A284">
        <v>19064068</v>
      </c>
      <c r="B284">
        <v>191161</v>
      </c>
      <c r="C284">
        <v>341822</v>
      </c>
      <c r="D284">
        <v>16012</v>
      </c>
      <c r="E284">
        <v>1</v>
      </c>
      <c r="F284">
        <v>0</v>
      </c>
      <c r="G284">
        <v>0</v>
      </c>
      <c r="H284" t="s">
        <v>173</v>
      </c>
      <c r="I284">
        <v>3</v>
      </c>
      <c r="J284" t="s">
        <v>371</v>
      </c>
      <c r="K284" t="s">
        <v>39</v>
      </c>
      <c r="L284" t="s">
        <v>15</v>
      </c>
      <c r="M284">
        <v>16012</v>
      </c>
      <c r="N284" t="s">
        <v>21</v>
      </c>
      <c r="O284" t="s">
        <v>0</v>
      </c>
      <c r="P284" t="s">
        <v>0</v>
      </c>
    </row>
    <row r="285" spans="1:16" x14ac:dyDescent="0.3">
      <c r="A285">
        <v>20024377</v>
      </c>
      <c r="B285">
        <v>877572</v>
      </c>
      <c r="C285">
        <v>272187</v>
      </c>
      <c r="D285">
        <v>10630</v>
      </c>
      <c r="E285">
        <v>1</v>
      </c>
      <c r="F285">
        <v>0</v>
      </c>
      <c r="G285">
        <v>0</v>
      </c>
      <c r="H285" t="s">
        <v>173</v>
      </c>
      <c r="I285">
        <v>5</v>
      </c>
      <c r="J285" t="s">
        <v>153</v>
      </c>
      <c r="K285" t="s">
        <v>39</v>
      </c>
      <c r="L285" t="s">
        <v>16</v>
      </c>
      <c r="M285">
        <v>10630</v>
      </c>
      <c r="N285" t="s">
        <v>21</v>
      </c>
      <c r="O285" t="s">
        <v>0</v>
      </c>
      <c r="P285" t="s">
        <v>0</v>
      </c>
    </row>
    <row r="286" spans="1:16" x14ac:dyDescent="0.3">
      <c r="A286">
        <v>57746984</v>
      </c>
      <c r="B286">
        <v>719176</v>
      </c>
      <c r="C286">
        <v>451198</v>
      </c>
      <c r="D286">
        <v>2064</v>
      </c>
      <c r="E286">
        <v>1</v>
      </c>
      <c r="F286">
        <v>103.2</v>
      </c>
      <c r="G286">
        <v>5</v>
      </c>
      <c r="H286" t="s">
        <v>173</v>
      </c>
      <c r="I286">
        <v>4</v>
      </c>
      <c r="J286" t="s">
        <v>478</v>
      </c>
      <c r="K286" t="s">
        <v>39</v>
      </c>
      <c r="L286" t="s">
        <v>152</v>
      </c>
      <c r="M286">
        <v>1960.8</v>
      </c>
      <c r="N286" t="s">
        <v>22</v>
      </c>
      <c r="O286" t="s">
        <v>0</v>
      </c>
      <c r="P286" t="s">
        <v>0</v>
      </c>
    </row>
    <row r="287" spans="1:16" x14ac:dyDescent="0.3">
      <c r="A287">
        <v>73308406</v>
      </c>
      <c r="B287">
        <v>207473</v>
      </c>
      <c r="C287">
        <v>437730</v>
      </c>
      <c r="D287">
        <v>11254</v>
      </c>
      <c r="E287">
        <v>3</v>
      </c>
      <c r="F287">
        <v>1688.1</v>
      </c>
      <c r="G287">
        <v>5</v>
      </c>
      <c r="H287" t="s">
        <v>173</v>
      </c>
      <c r="I287">
        <v>5</v>
      </c>
      <c r="J287" t="s">
        <v>153</v>
      </c>
      <c r="K287" t="s">
        <v>39</v>
      </c>
      <c r="L287" t="s">
        <v>15</v>
      </c>
      <c r="M287">
        <v>32073.9</v>
      </c>
      <c r="N287" t="s">
        <v>24</v>
      </c>
      <c r="O287" t="s">
        <v>0</v>
      </c>
      <c r="P287" t="s">
        <v>0</v>
      </c>
    </row>
    <row r="288" spans="1:16" x14ac:dyDescent="0.3">
      <c r="A288">
        <v>16109168</v>
      </c>
      <c r="B288">
        <v>388389</v>
      </c>
      <c r="C288">
        <v>895186</v>
      </c>
      <c r="D288">
        <v>14626</v>
      </c>
      <c r="E288">
        <v>2</v>
      </c>
      <c r="F288">
        <v>2925.2</v>
      </c>
      <c r="G288">
        <v>10</v>
      </c>
      <c r="H288" t="s">
        <v>173</v>
      </c>
      <c r="I288">
        <v>5</v>
      </c>
      <c r="J288" t="s">
        <v>153</v>
      </c>
      <c r="K288" t="s">
        <v>47</v>
      </c>
      <c r="L288" t="s">
        <v>16</v>
      </c>
      <c r="M288">
        <v>26326.799999999999</v>
      </c>
      <c r="N288" t="s">
        <v>21</v>
      </c>
      <c r="O288" t="s">
        <v>0</v>
      </c>
      <c r="P288" t="s">
        <v>0</v>
      </c>
    </row>
    <row r="289" spans="1:16" x14ac:dyDescent="0.3">
      <c r="A289">
        <v>63349308</v>
      </c>
      <c r="B289">
        <v>671858</v>
      </c>
      <c r="C289">
        <v>775458</v>
      </c>
      <c r="D289">
        <v>12320</v>
      </c>
      <c r="E289">
        <v>1</v>
      </c>
      <c r="F289">
        <v>0</v>
      </c>
      <c r="G289">
        <v>0</v>
      </c>
      <c r="H289" t="s">
        <v>385</v>
      </c>
      <c r="I289">
        <v>1</v>
      </c>
      <c r="J289" t="s">
        <v>375</v>
      </c>
      <c r="K289" t="s">
        <v>39</v>
      </c>
      <c r="L289" t="s">
        <v>17</v>
      </c>
      <c r="M289">
        <v>12320</v>
      </c>
      <c r="N289" t="s">
        <v>20</v>
      </c>
      <c r="O289" t="s">
        <v>0</v>
      </c>
      <c r="P289" t="s">
        <v>0</v>
      </c>
    </row>
    <row r="290" spans="1:16" x14ac:dyDescent="0.3">
      <c r="A290">
        <v>73698420</v>
      </c>
      <c r="B290">
        <v>876646</v>
      </c>
      <c r="C290">
        <v>352901</v>
      </c>
      <c r="D290">
        <v>12917</v>
      </c>
      <c r="E290">
        <v>1</v>
      </c>
      <c r="F290">
        <v>1291.7</v>
      </c>
      <c r="G290">
        <v>10</v>
      </c>
      <c r="H290" t="s">
        <v>385</v>
      </c>
      <c r="I290">
        <v>1</v>
      </c>
      <c r="J290" t="s">
        <v>375</v>
      </c>
      <c r="K290" t="s">
        <v>39</v>
      </c>
      <c r="L290" t="s">
        <v>18</v>
      </c>
      <c r="M290">
        <v>11625.3</v>
      </c>
      <c r="N290" t="s">
        <v>21</v>
      </c>
      <c r="O290" t="s">
        <v>0</v>
      </c>
      <c r="P290" t="s">
        <v>0</v>
      </c>
    </row>
    <row r="291" spans="1:16" x14ac:dyDescent="0.3">
      <c r="A291">
        <v>38818707</v>
      </c>
      <c r="B291">
        <v>872246</v>
      </c>
      <c r="C291">
        <v>489939</v>
      </c>
      <c r="D291">
        <v>8215</v>
      </c>
      <c r="E291">
        <v>3</v>
      </c>
      <c r="F291">
        <v>0</v>
      </c>
      <c r="G291">
        <v>0</v>
      </c>
      <c r="H291" t="s">
        <v>385</v>
      </c>
      <c r="I291">
        <v>1</v>
      </c>
      <c r="J291" t="s">
        <v>375</v>
      </c>
      <c r="K291" t="s">
        <v>39</v>
      </c>
      <c r="L291" t="s">
        <v>18</v>
      </c>
      <c r="M291">
        <v>24645</v>
      </c>
      <c r="N291" t="s">
        <v>23</v>
      </c>
      <c r="O291" t="s">
        <v>0</v>
      </c>
      <c r="P291" t="s">
        <v>0</v>
      </c>
    </row>
    <row r="292" spans="1:16" x14ac:dyDescent="0.3">
      <c r="A292">
        <v>88252116</v>
      </c>
      <c r="B292">
        <v>207473</v>
      </c>
      <c r="C292">
        <v>927912</v>
      </c>
      <c r="D292">
        <v>5192</v>
      </c>
      <c r="E292">
        <v>1</v>
      </c>
      <c r="F292">
        <v>0</v>
      </c>
      <c r="G292">
        <v>0</v>
      </c>
      <c r="H292" t="s">
        <v>385</v>
      </c>
      <c r="I292">
        <v>7</v>
      </c>
      <c r="J292" t="s">
        <v>497</v>
      </c>
      <c r="K292" t="s">
        <v>39</v>
      </c>
      <c r="L292" t="s">
        <v>15</v>
      </c>
      <c r="M292">
        <v>5192</v>
      </c>
      <c r="N292" t="s">
        <v>22</v>
      </c>
      <c r="O292" t="s">
        <v>0</v>
      </c>
      <c r="P292" t="s">
        <v>0</v>
      </c>
    </row>
    <row r="293" spans="1:16" x14ac:dyDescent="0.3">
      <c r="A293">
        <v>78574830</v>
      </c>
      <c r="B293">
        <v>877572</v>
      </c>
      <c r="C293">
        <v>600080</v>
      </c>
      <c r="D293">
        <v>11850</v>
      </c>
      <c r="E293">
        <v>3</v>
      </c>
      <c r="F293">
        <v>0</v>
      </c>
      <c r="G293">
        <v>0</v>
      </c>
      <c r="H293" t="s">
        <v>385</v>
      </c>
      <c r="I293">
        <v>5</v>
      </c>
      <c r="J293" t="s">
        <v>268</v>
      </c>
      <c r="K293" t="s">
        <v>39</v>
      </c>
      <c r="L293" t="s">
        <v>16</v>
      </c>
      <c r="M293">
        <v>35550</v>
      </c>
      <c r="N293" t="s">
        <v>21</v>
      </c>
      <c r="O293" t="s">
        <v>0</v>
      </c>
      <c r="P293" t="s">
        <v>0</v>
      </c>
    </row>
    <row r="294" spans="1:16" x14ac:dyDescent="0.3">
      <c r="A294">
        <v>55679506</v>
      </c>
      <c r="B294">
        <v>671858</v>
      </c>
      <c r="C294">
        <v>892165</v>
      </c>
      <c r="D294">
        <v>10678</v>
      </c>
      <c r="E294">
        <v>1</v>
      </c>
      <c r="F294">
        <v>0</v>
      </c>
      <c r="G294">
        <v>0</v>
      </c>
      <c r="H294" t="s">
        <v>341</v>
      </c>
      <c r="I294">
        <v>5</v>
      </c>
      <c r="J294" t="s">
        <v>182</v>
      </c>
      <c r="K294" t="s">
        <v>39</v>
      </c>
      <c r="L294" t="s">
        <v>18</v>
      </c>
      <c r="M294">
        <v>10678</v>
      </c>
      <c r="N294" t="s">
        <v>20</v>
      </c>
      <c r="O294" t="s">
        <v>0</v>
      </c>
      <c r="P294" t="s">
        <v>0</v>
      </c>
    </row>
    <row r="295" spans="1:16" x14ac:dyDescent="0.3">
      <c r="A295">
        <v>75998319</v>
      </c>
      <c r="B295">
        <v>191161</v>
      </c>
      <c r="C295">
        <v>847736</v>
      </c>
      <c r="D295">
        <v>19707</v>
      </c>
      <c r="E295">
        <v>4</v>
      </c>
      <c r="F295">
        <v>3941.4</v>
      </c>
      <c r="G295">
        <v>5</v>
      </c>
      <c r="H295" t="s">
        <v>341</v>
      </c>
      <c r="I295">
        <v>2</v>
      </c>
      <c r="J295" t="s">
        <v>530</v>
      </c>
      <c r="K295" t="s">
        <v>39</v>
      </c>
      <c r="L295" t="s">
        <v>18</v>
      </c>
      <c r="M295">
        <v>74886.600000000006</v>
      </c>
      <c r="N295" t="s">
        <v>22</v>
      </c>
      <c r="O295" t="s">
        <v>0</v>
      </c>
      <c r="P295" t="s">
        <v>0</v>
      </c>
    </row>
    <row r="296" spans="1:16" x14ac:dyDescent="0.3">
      <c r="A296">
        <v>50484137</v>
      </c>
      <c r="B296">
        <v>671858</v>
      </c>
      <c r="C296">
        <v>978427</v>
      </c>
      <c r="D296">
        <v>2939</v>
      </c>
      <c r="E296">
        <v>3</v>
      </c>
      <c r="F296">
        <v>1322.55</v>
      </c>
      <c r="G296">
        <v>15</v>
      </c>
      <c r="H296" t="s">
        <v>341</v>
      </c>
      <c r="I296">
        <v>3</v>
      </c>
      <c r="J296" t="s">
        <v>124</v>
      </c>
      <c r="K296" t="s">
        <v>39</v>
      </c>
      <c r="L296" t="s">
        <v>17</v>
      </c>
      <c r="M296">
        <v>7494.45</v>
      </c>
      <c r="N296" t="s">
        <v>21</v>
      </c>
      <c r="O296" t="s">
        <v>0</v>
      </c>
      <c r="P296" t="s">
        <v>0</v>
      </c>
    </row>
    <row r="297" spans="1:16" x14ac:dyDescent="0.3">
      <c r="A297">
        <v>19023909</v>
      </c>
      <c r="B297">
        <v>126225</v>
      </c>
      <c r="C297">
        <v>412616</v>
      </c>
      <c r="D297">
        <v>11487</v>
      </c>
      <c r="E297">
        <v>2</v>
      </c>
      <c r="F297">
        <v>0</v>
      </c>
      <c r="G297">
        <v>0</v>
      </c>
      <c r="H297" t="s">
        <v>341</v>
      </c>
      <c r="I297">
        <v>6</v>
      </c>
      <c r="J297" t="s">
        <v>331</v>
      </c>
      <c r="K297" t="s">
        <v>39</v>
      </c>
      <c r="L297" t="s">
        <v>15</v>
      </c>
      <c r="M297">
        <v>22974</v>
      </c>
      <c r="N297" t="s">
        <v>22</v>
      </c>
      <c r="O297" t="s">
        <v>0</v>
      </c>
      <c r="P297" t="s">
        <v>0</v>
      </c>
    </row>
    <row r="298" spans="1:16" x14ac:dyDescent="0.3">
      <c r="A298">
        <v>79119463</v>
      </c>
      <c r="B298">
        <v>877572</v>
      </c>
      <c r="C298">
        <v>694580</v>
      </c>
      <c r="D298">
        <v>2066</v>
      </c>
      <c r="E298">
        <v>3</v>
      </c>
      <c r="F298">
        <v>0</v>
      </c>
      <c r="G298">
        <v>0</v>
      </c>
      <c r="H298" t="s">
        <v>341</v>
      </c>
      <c r="I298">
        <v>6</v>
      </c>
      <c r="J298" t="s">
        <v>331</v>
      </c>
      <c r="K298" t="s">
        <v>50</v>
      </c>
      <c r="L298" t="s">
        <v>16</v>
      </c>
      <c r="M298">
        <v>6198</v>
      </c>
      <c r="N298" t="s">
        <v>22</v>
      </c>
      <c r="O298" t="s">
        <v>0</v>
      </c>
      <c r="P298" t="s">
        <v>0</v>
      </c>
    </row>
    <row r="299" spans="1:16" x14ac:dyDescent="0.3">
      <c r="A299">
        <v>22283664</v>
      </c>
      <c r="B299">
        <v>191161</v>
      </c>
      <c r="C299">
        <v>553777</v>
      </c>
      <c r="D299">
        <v>4472</v>
      </c>
      <c r="E299">
        <v>1</v>
      </c>
      <c r="F299">
        <v>0</v>
      </c>
      <c r="G299">
        <v>0</v>
      </c>
      <c r="H299" t="s">
        <v>341</v>
      </c>
      <c r="I299">
        <v>1</v>
      </c>
      <c r="J299" t="s">
        <v>143</v>
      </c>
      <c r="K299" t="s">
        <v>39</v>
      </c>
      <c r="L299" t="s">
        <v>16</v>
      </c>
      <c r="M299">
        <v>4472</v>
      </c>
      <c r="N299" t="s">
        <v>23</v>
      </c>
      <c r="O299" t="s">
        <v>0</v>
      </c>
      <c r="P299" t="s">
        <v>0</v>
      </c>
    </row>
    <row r="300" spans="1:16" x14ac:dyDescent="0.3">
      <c r="A300">
        <v>86286724</v>
      </c>
      <c r="B300">
        <v>809570</v>
      </c>
      <c r="C300">
        <v>418877</v>
      </c>
      <c r="D300">
        <v>13518</v>
      </c>
      <c r="E300">
        <v>1</v>
      </c>
      <c r="F300">
        <v>0</v>
      </c>
      <c r="G300">
        <v>0</v>
      </c>
      <c r="H300" t="s">
        <v>341</v>
      </c>
      <c r="I300">
        <v>7</v>
      </c>
      <c r="J300" t="s">
        <v>211</v>
      </c>
      <c r="K300" t="s">
        <v>39</v>
      </c>
      <c r="L300" t="s">
        <v>18</v>
      </c>
      <c r="M300">
        <v>13518</v>
      </c>
      <c r="N300" t="s">
        <v>20</v>
      </c>
      <c r="O300" t="s">
        <v>0</v>
      </c>
      <c r="P300" t="s">
        <v>0</v>
      </c>
    </row>
    <row r="301" spans="1:16" x14ac:dyDescent="0.3">
      <c r="A301">
        <v>59995026</v>
      </c>
      <c r="B301">
        <v>356787</v>
      </c>
      <c r="C301">
        <v>616760</v>
      </c>
      <c r="D301">
        <v>3765</v>
      </c>
      <c r="E301">
        <v>1</v>
      </c>
      <c r="F301">
        <v>0</v>
      </c>
      <c r="G301">
        <v>0</v>
      </c>
      <c r="H301" t="s">
        <v>341</v>
      </c>
      <c r="I301">
        <v>4</v>
      </c>
      <c r="J301" t="s">
        <v>181</v>
      </c>
      <c r="K301" t="s">
        <v>50</v>
      </c>
      <c r="L301" t="s">
        <v>152</v>
      </c>
      <c r="M301">
        <v>3765</v>
      </c>
      <c r="N301" t="s">
        <v>22</v>
      </c>
      <c r="O301" t="s">
        <v>0</v>
      </c>
      <c r="P301" t="s">
        <v>0</v>
      </c>
    </row>
    <row r="302" spans="1:16" x14ac:dyDescent="0.3">
      <c r="A302">
        <v>21773787</v>
      </c>
      <c r="B302">
        <v>216739</v>
      </c>
      <c r="C302">
        <v>690795</v>
      </c>
      <c r="D302">
        <v>13424</v>
      </c>
      <c r="E302">
        <v>2</v>
      </c>
      <c r="F302">
        <v>0</v>
      </c>
      <c r="G302">
        <v>0</v>
      </c>
      <c r="H302" t="s">
        <v>341</v>
      </c>
      <c r="I302">
        <v>6</v>
      </c>
      <c r="J302" t="s">
        <v>331</v>
      </c>
      <c r="K302" t="s">
        <v>39</v>
      </c>
      <c r="L302" t="s">
        <v>15</v>
      </c>
      <c r="M302">
        <v>26848</v>
      </c>
      <c r="N302" t="s">
        <v>23</v>
      </c>
      <c r="O302" t="s">
        <v>0</v>
      </c>
      <c r="P302" t="s">
        <v>0</v>
      </c>
    </row>
    <row r="303" spans="1:16" x14ac:dyDescent="0.3">
      <c r="A303">
        <v>95672999</v>
      </c>
      <c r="B303">
        <v>388389</v>
      </c>
      <c r="C303">
        <v>817661</v>
      </c>
      <c r="D303">
        <v>4100</v>
      </c>
      <c r="E303">
        <v>1</v>
      </c>
      <c r="F303">
        <v>410</v>
      </c>
      <c r="G303">
        <v>10</v>
      </c>
      <c r="H303" t="s">
        <v>341</v>
      </c>
      <c r="I303">
        <v>7</v>
      </c>
      <c r="J303" t="s">
        <v>211</v>
      </c>
      <c r="K303" t="s">
        <v>50</v>
      </c>
      <c r="L303" t="s">
        <v>15</v>
      </c>
      <c r="M303">
        <v>3690</v>
      </c>
      <c r="N303" t="s">
        <v>22</v>
      </c>
      <c r="O303" t="s">
        <v>0</v>
      </c>
      <c r="P303" t="s">
        <v>0</v>
      </c>
    </row>
    <row r="304" spans="1:16" x14ac:dyDescent="0.3">
      <c r="A304">
        <v>85374852</v>
      </c>
      <c r="B304">
        <v>191161</v>
      </c>
      <c r="C304">
        <v>900722</v>
      </c>
      <c r="D304">
        <v>19265</v>
      </c>
      <c r="E304">
        <v>4</v>
      </c>
      <c r="F304">
        <v>0</v>
      </c>
      <c r="G304">
        <v>0</v>
      </c>
      <c r="H304" t="s">
        <v>541</v>
      </c>
      <c r="I304">
        <v>6</v>
      </c>
      <c r="J304" t="s">
        <v>55</v>
      </c>
      <c r="K304" t="s">
        <v>39</v>
      </c>
      <c r="L304" t="s">
        <v>15</v>
      </c>
      <c r="M304">
        <v>77060</v>
      </c>
      <c r="N304" t="s">
        <v>23</v>
      </c>
      <c r="O304" t="s">
        <v>0</v>
      </c>
      <c r="P304" t="s">
        <v>0</v>
      </c>
    </row>
    <row r="305" spans="1:16" x14ac:dyDescent="0.3">
      <c r="A305">
        <v>79645282</v>
      </c>
      <c r="B305">
        <v>872246</v>
      </c>
      <c r="C305">
        <v>729208</v>
      </c>
      <c r="D305">
        <v>8367</v>
      </c>
      <c r="E305">
        <v>1</v>
      </c>
      <c r="F305">
        <v>0</v>
      </c>
      <c r="G305">
        <v>0</v>
      </c>
      <c r="H305" t="s">
        <v>541</v>
      </c>
      <c r="I305">
        <v>6</v>
      </c>
      <c r="J305" t="s">
        <v>55</v>
      </c>
      <c r="K305" t="s">
        <v>39</v>
      </c>
      <c r="L305" t="s">
        <v>16</v>
      </c>
      <c r="M305">
        <v>8367</v>
      </c>
      <c r="N305" t="s">
        <v>21</v>
      </c>
      <c r="O305" t="s">
        <v>0</v>
      </c>
      <c r="P305" t="s">
        <v>0</v>
      </c>
    </row>
    <row r="306" spans="1:16" x14ac:dyDescent="0.3">
      <c r="A306">
        <v>20584397</v>
      </c>
      <c r="B306">
        <v>126225</v>
      </c>
      <c r="C306">
        <v>878700</v>
      </c>
      <c r="D306">
        <v>12350</v>
      </c>
      <c r="E306">
        <v>2</v>
      </c>
      <c r="F306">
        <v>1235</v>
      </c>
      <c r="G306">
        <v>5</v>
      </c>
      <c r="H306" t="s">
        <v>541</v>
      </c>
      <c r="I306">
        <v>6</v>
      </c>
      <c r="J306" t="s">
        <v>55</v>
      </c>
      <c r="K306" t="s">
        <v>39</v>
      </c>
      <c r="L306" t="s">
        <v>15</v>
      </c>
      <c r="M306">
        <v>23465</v>
      </c>
      <c r="N306" t="s">
        <v>23</v>
      </c>
      <c r="O306" t="s">
        <v>0</v>
      </c>
      <c r="P306" t="s">
        <v>0</v>
      </c>
    </row>
    <row r="307" spans="1:16" x14ac:dyDescent="0.3">
      <c r="A307">
        <v>97550053</v>
      </c>
      <c r="B307">
        <v>207473</v>
      </c>
      <c r="C307">
        <v>633672</v>
      </c>
      <c r="D307">
        <v>10968</v>
      </c>
      <c r="E307">
        <v>2</v>
      </c>
      <c r="F307">
        <v>0</v>
      </c>
      <c r="G307">
        <v>0</v>
      </c>
      <c r="H307" t="s">
        <v>541</v>
      </c>
      <c r="I307">
        <v>7</v>
      </c>
      <c r="J307" t="s">
        <v>429</v>
      </c>
      <c r="K307" t="s">
        <v>50</v>
      </c>
      <c r="L307" t="s">
        <v>17</v>
      </c>
      <c r="M307">
        <v>21936</v>
      </c>
      <c r="N307" t="s">
        <v>22</v>
      </c>
      <c r="O307" t="s">
        <v>0</v>
      </c>
      <c r="P307" t="s">
        <v>0</v>
      </c>
    </row>
    <row r="308" spans="1:16" x14ac:dyDescent="0.3">
      <c r="A308">
        <v>74154596</v>
      </c>
      <c r="B308">
        <v>872246</v>
      </c>
      <c r="C308">
        <v>470343</v>
      </c>
      <c r="D308">
        <v>11973</v>
      </c>
      <c r="E308">
        <v>2</v>
      </c>
      <c r="F308">
        <v>3591.9</v>
      </c>
      <c r="G308">
        <v>15</v>
      </c>
      <c r="H308" t="s">
        <v>541</v>
      </c>
      <c r="I308">
        <v>7</v>
      </c>
      <c r="J308" t="s">
        <v>429</v>
      </c>
      <c r="K308" t="s">
        <v>39</v>
      </c>
      <c r="L308" t="s">
        <v>15</v>
      </c>
      <c r="M308">
        <v>20354.099999999999</v>
      </c>
      <c r="N308" t="s">
        <v>21</v>
      </c>
      <c r="O308" t="s">
        <v>0</v>
      </c>
      <c r="P308" t="s">
        <v>0</v>
      </c>
    </row>
    <row r="309" spans="1:16" x14ac:dyDescent="0.3">
      <c r="A309">
        <v>86863404</v>
      </c>
      <c r="B309">
        <v>872246</v>
      </c>
      <c r="C309">
        <v>404206</v>
      </c>
      <c r="D309">
        <v>16285</v>
      </c>
      <c r="E309">
        <v>2</v>
      </c>
      <c r="F309">
        <v>0</v>
      </c>
      <c r="G309">
        <v>0</v>
      </c>
      <c r="H309" t="s">
        <v>541</v>
      </c>
      <c r="I309">
        <v>1</v>
      </c>
      <c r="J309" t="s">
        <v>178</v>
      </c>
      <c r="K309" t="s">
        <v>39</v>
      </c>
      <c r="L309" t="s">
        <v>15</v>
      </c>
      <c r="M309">
        <v>32570</v>
      </c>
      <c r="N309" t="s">
        <v>23</v>
      </c>
      <c r="O309" t="s">
        <v>0</v>
      </c>
      <c r="P309" t="s">
        <v>0</v>
      </c>
    </row>
    <row r="310" spans="1:16" x14ac:dyDescent="0.3">
      <c r="A310">
        <v>39509878</v>
      </c>
      <c r="B310">
        <v>876646</v>
      </c>
      <c r="C310">
        <v>261132</v>
      </c>
      <c r="D310">
        <v>4830</v>
      </c>
      <c r="E310">
        <v>1</v>
      </c>
      <c r="F310">
        <v>241.5</v>
      </c>
      <c r="G310">
        <v>5</v>
      </c>
      <c r="H310" t="s">
        <v>541</v>
      </c>
      <c r="I310">
        <v>3</v>
      </c>
      <c r="J310" t="s">
        <v>179</v>
      </c>
      <c r="K310" t="s">
        <v>39</v>
      </c>
      <c r="L310" t="s">
        <v>16</v>
      </c>
      <c r="M310">
        <v>4588.5</v>
      </c>
      <c r="N310" t="s">
        <v>21</v>
      </c>
      <c r="O310" t="s">
        <v>0</v>
      </c>
      <c r="P310" t="s">
        <v>0</v>
      </c>
    </row>
    <row r="311" spans="1:16" x14ac:dyDescent="0.3">
      <c r="A311">
        <v>12601580</v>
      </c>
      <c r="B311">
        <v>719176</v>
      </c>
      <c r="C311">
        <v>392913</v>
      </c>
      <c r="D311">
        <v>3588</v>
      </c>
      <c r="E311">
        <v>2</v>
      </c>
      <c r="F311">
        <v>358.8</v>
      </c>
      <c r="G311">
        <v>5</v>
      </c>
      <c r="H311" t="s">
        <v>475</v>
      </c>
      <c r="I311">
        <v>3</v>
      </c>
      <c r="J311" t="s">
        <v>416</v>
      </c>
      <c r="K311" t="s">
        <v>50</v>
      </c>
      <c r="L311" t="s">
        <v>16</v>
      </c>
      <c r="M311">
        <v>6817.2</v>
      </c>
      <c r="N311" t="s">
        <v>21</v>
      </c>
      <c r="O311" t="s">
        <v>0</v>
      </c>
      <c r="P311" t="s">
        <v>0</v>
      </c>
    </row>
    <row r="312" spans="1:16" x14ac:dyDescent="0.3">
      <c r="A312">
        <v>85387867</v>
      </c>
      <c r="B312">
        <v>334053</v>
      </c>
      <c r="C312">
        <v>775074</v>
      </c>
      <c r="D312">
        <v>12663</v>
      </c>
      <c r="E312">
        <v>3</v>
      </c>
      <c r="F312">
        <v>0</v>
      </c>
      <c r="G312">
        <v>0</v>
      </c>
      <c r="H312" t="s">
        <v>475</v>
      </c>
      <c r="I312">
        <v>2</v>
      </c>
      <c r="J312" t="s">
        <v>355</v>
      </c>
      <c r="K312" t="s">
        <v>50</v>
      </c>
      <c r="L312" t="s">
        <v>15</v>
      </c>
      <c r="M312">
        <v>37989</v>
      </c>
      <c r="N312" t="s">
        <v>20</v>
      </c>
      <c r="O312" t="s">
        <v>0</v>
      </c>
      <c r="P312" t="s">
        <v>0</v>
      </c>
    </row>
    <row r="313" spans="1:16" x14ac:dyDescent="0.3">
      <c r="A313">
        <v>25276327</v>
      </c>
      <c r="B313">
        <v>126225</v>
      </c>
      <c r="C313">
        <v>971523</v>
      </c>
      <c r="D313">
        <v>7633</v>
      </c>
      <c r="E313">
        <v>2</v>
      </c>
      <c r="F313">
        <v>763.3</v>
      </c>
      <c r="G313">
        <v>5</v>
      </c>
      <c r="H313" t="s">
        <v>475</v>
      </c>
      <c r="I313">
        <v>4</v>
      </c>
      <c r="J313" t="s">
        <v>60</v>
      </c>
      <c r="K313" t="s">
        <v>39</v>
      </c>
      <c r="L313" t="s">
        <v>15</v>
      </c>
      <c r="M313">
        <v>14502.7</v>
      </c>
      <c r="N313" t="s">
        <v>21</v>
      </c>
      <c r="O313" t="s">
        <v>0</v>
      </c>
      <c r="P313" t="s">
        <v>0</v>
      </c>
    </row>
    <row r="314" spans="1:16" x14ac:dyDescent="0.3">
      <c r="A314">
        <v>21087928</v>
      </c>
      <c r="B314">
        <v>334053</v>
      </c>
      <c r="C314">
        <v>600080</v>
      </c>
      <c r="D314">
        <v>6579</v>
      </c>
      <c r="E314">
        <v>1</v>
      </c>
      <c r="F314">
        <v>0</v>
      </c>
      <c r="G314">
        <v>0</v>
      </c>
      <c r="H314" t="s">
        <v>475</v>
      </c>
      <c r="I314">
        <v>6</v>
      </c>
      <c r="J314" t="s">
        <v>165</v>
      </c>
      <c r="K314" t="s">
        <v>39</v>
      </c>
      <c r="L314" t="s">
        <v>15</v>
      </c>
      <c r="M314">
        <v>6579</v>
      </c>
      <c r="N314" t="s">
        <v>23</v>
      </c>
      <c r="O314" t="s">
        <v>0</v>
      </c>
      <c r="P314" t="s">
        <v>0</v>
      </c>
    </row>
    <row r="315" spans="1:16" x14ac:dyDescent="0.3">
      <c r="A315">
        <v>20593403</v>
      </c>
      <c r="B315">
        <v>719176</v>
      </c>
      <c r="C315">
        <v>271789</v>
      </c>
      <c r="D315">
        <v>17558</v>
      </c>
      <c r="E315">
        <v>1</v>
      </c>
      <c r="F315">
        <v>877.9</v>
      </c>
      <c r="G315">
        <v>5</v>
      </c>
      <c r="H315" t="s">
        <v>475</v>
      </c>
      <c r="I315">
        <v>6</v>
      </c>
      <c r="J315" t="s">
        <v>165</v>
      </c>
      <c r="K315" t="s">
        <v>39</v>
      </c>
      <c r="L315" t="s">
        <v>152</v>
      </c>
      <c r="M315">
        <v>16680.099999999999</v>
      </c>
      <c r="N315" t="s">
        <v>23</v>
      </c>
      <c r="O315" t="s">
        <v>0</v>
      </c>
      <c r="P315" t="s">
        <v>0</v>
      </c>
    </row>
    <row r="316" spans="1:16" x14ac:dyDescent="0.3">
      <c r="A316">
        <v>95726382</v>
      </c>
      <c r="B316">
        <v>191161</v>
      </c>
      <c r="C316">
        <v>336708</v>
      </c>
      <c r="D316">
        <v>3002</v>
      </c>
      <c r="E316">
        <v>1</v>
      </c>
      <c r="F316">
        <v>0</v>
      </c>
      <c r="G316">
        <v>0</v>
      </c>
      <c r="H316" t="s">
        <v>475</v>
      </c>
      <c r="I316">
        <v>2</v>
      </c>
      <c r="J316" t="s">
        <v>355</v>
      </c>
      <c r="K316" t="s">
        <v>39</v>
      </c>
      <c r="L316" t="s">
        <v>17</v>
      </c>
      <c r="M316">
        <v>3002</v>
      </c>
      <c r="N316" t="s">
        <v>20</v>
      </c>
      <c r="O316" t="s">
        <v>0</v>
      </c>
      <c r="P316" t="s">
        <v>0</v>
      </c>
    </row>
    <row r="317" spans="1:16" x14ac:dyDescent="0.3">
      <c r="A317">
        <v>97227356</v>
      </c>
      <c r="B317">
        <v>876646</v>
      </c>
      <c r="C317">
        <v>931510</v>
      </c>
      <c r="D317">
        <v>11272</v>
      </c>
      <c r="E317">
        <v>2</v>
      </c>
      <c r="F317">
        <v>0</v>
      </c>
      <c r="G317">
        <v>0</v>
      </c>
      <c r="H317" t="s">
        <v>475</v>
      </c>
      <c r="I317">
        <v>7</v>
      </c>
      <c r="J317" t="s">
        <v>145</v>
      </c>
      <c r="K317" t="s">
        <v>39</v>
      </c>
      <c r="L317" t="s">
        <v>16</v>
      </c>
      <c r="M317">
        <v>22544</v>
      </c>
      <c r="N317" t="s">
        <v>23</v>
      </c>
      <c r="O317" t="s">
        <v>0</v>
      </c>
      <c r="P317" t="s">
        <v>0</v>
      </c>
    </row>
    <row r="318" spans="1:16" x14ac:dyDescent="0.3">
      <c r="A318">
        <v>50515702</v>
      </c>
      <c r="B318">
        <v>809570</v>
      </c>
      <c r="C318">
        <v>341822</v>
      </c>
      <c r="D318">
        <v>12595</v>
      </c>
      <c r="E318">
        <v>3</v>
      </c>
      <c r="F318">
        <v>3778.5</v>
      </c>
      <c r="G318">
        <v>10</v>
      </c>
      <c r="H318" t="s">
        <v>475</v>
      </c>
      <c r="I318">
        <v>3</v>
      </c>
      <c r="J318" t="s">
        <v>416</v>
      </c>
      <c r="K318" t="s">
        <v>39</v>
      </c>
      <c r="L318" t="s">
        <v>15</v>
      </c>
      <c r="M318">
        <v>34006.5</v>
      </c>
      <c r="N318" t="s">
        <v>23</v>
      </c>
      <c r="O318" t="s">
        <v>0</v>
      </c>
      <c r="P318" t="s">
        <v>0</v>
      </c>
    </row>
    <row r="319" spans="1:16" x14ac:dyDescent="0.3">
      <c r="A319">
        <v>21220209</v>
      </c>
      <c r="B319">
        <v>191161</v>
      </c>
      <c r="C319">
        <v>624434</v>
      </c>
      <c r="D319">
        <v>12981</v>
      </c>
      <c r="E319">
        <v>1</v>
      </c>
      <c r="F319">
        <v>0</v>
      </c>
      <c r="G319">
        <v>0</v>
      </c>
      <c r="H319" t="s">
        <v>475</v>
      </c>
      <c r="I319">
        <v>4</v>
      </c>
      <c r="J319" t="s">
        <v>60</v>
      </c>
      <c r="K319" t="s">
        <v>39</v>
      </c>
      <c r="L319" t="s">
        <v>16</v>
      </c>
      <c r="M319">
        <v>12981</v>
      </c>
      <c r="N319" t="s">
        <v>21</v>
      </c>
      <c r="O319" t="s">
        <v>0</v>
      </c>
      <c r="P319" t="s">
        <v>0</v>
      </c>
    </row>
    <row r="320" spans="1:16" x14ac:dyDescent="0.3">
      <c r="A320">
        <v>14746418</v>
      </c>
      <c r="B320">
        <v>207473</v>
      </c>
      <c r="C320">
        <v>985290</v>
      </c>
      <c r="D320">
        <v>12152</v>
      </c>
      <c r="E320">
        <v>1</v>
      </c>
      <c r="F320">
        <v>1822.8</v>
      </c>
      <c r="G320">
        <v>15</v>
      </c>
      <c r="H320" t="s">
        <v>475</v>
      </c>
      <c r="I320">
        <v>1</v>
      </c>
      <c r="J320" t="s">
        <v>253</v>
      </c>
      <c r="K320" t="s">
        <v>47</v>
      </c>
      <c r="L320" t="s">
        <v>15</v>
      </c>
      <c r="M320">
        <v>10329.200000000001</v>
      </c>
      <c r="N320" t="s">
        <v>21</v>
      </c>
      <c r="O320" t="s">
        <v>0</v>
      </c>
      <c r="P320" t="s">
        <v>0</v>
      </c>
    </row>
    <row r="321" spans="1:16" x14ac:dyDescent="0.3">
      <c r="A321">
        <v>33732951</v>
      </c>
      <c r="B321">
        <v>207473</v>
      </c>
      <c r="C321">
        <v>809231</v>
      </c>
      <c r="D321">
        <v>4717</v>
      </c>
      <c r="E321">
        <v>1</v>
      </c>
      <c r="F321">
        <v>0</v>
      </c>
      <c r="G321">
        <v>0</v>
      </c>
      <c r="H321" t="s">
        <v>475</v>
      </c>
      <c r="I321">
        <v>7</v>
      </c>
      <c r="J321" t="s">
        <v>145</v>
      </c>
      <c r="K321" t="s">
        <v>50</v>
      </c>
      <c r="L321" t="s">
        <v>17</v>
      </c>
      <c r="M321">
        <v>4717</v>
      </c>
      <c r="N321" t="s">
        <v>22</v>
      </c>
      <c r="O321" t="s">
        <v>0</v>
      </c>
      <c r="P321" t="s">
        <v>0</v>
      </c>
    </row>
    <row r="322" spans="1:16" x14ac:dyDescent="0.3">
      <c r="A322">
        <v>67513345</v>
      </c>
      <c r="B322">
        <v>191161</v>
      </c>
      <c r="C322">
        <v>463871</v>
      </c>
      <c r="D322">
        <v>9191</v>
      </c>
      <c r="E322">
        <v>2</v>
      </c>
      <c r="F322">
        <v>0</v>
      </c>
      <c r="G322">
        <v>0</v>
      </c>
      <c r="H322" t="s">
        <v>475</v>
      </c>
      <c r="I322">
        <v>1</v>
      </c>
      <c r="J322" t="s">
        <v>253</v>
      </c>
      <c r="K322" t="s">
        <v>39</v>
      </c>
      <c r="L322" t="s">
        <v>15</v>
      </c>
      <c r="M322">
        <v>18382</v>
      </c>
      <c r="N322" t="s">
        <v>21</v>
      </c>
      <c r="O322" t="s">
        <v>0</v>
      </c>
      <c r="P322" t="s">
        <v>0</v>
      </c>
    </row>
    <row r="323" spans="1:16" x14ac:dyDescent="0.3">
      <c r="A323">
        <v>28974879</v>
      </c>
      <c r="B323">
        <v>356787</v>
      </c>
      <c r="C323">
        <v>799083</v>
      </c>
      <c r="D323">
        <v>6722</v>
      </c>
      <c r="E323">
        <v>1</v>
      </c>
      <c r="F323">
        <v>1008.3</v>
      </c>
      <c r="G323">
        <v>15</v>
      </c>
      <c r="H323" t="s">
        <v>475</v>
      </c>
      <c r="I323">
        <v>4</v>
      </c>
      <c r="J323" t="s">
        <v>60</v>
      </c>
      <c r="K323" t="s">
        <v>39</v>
      </c>
      <c r="L323" t="s">
        <v>15</v>
      </c>
      <c r="M323">
        <v>5713.7</v>
      </c>
      <c r="N323" t="s">
        <v>23</v>
      </c>
      <c r="O323" t="s">
        <v>0</v>
      </c>
      <c r="P323" t="s">
        <v>0</v>
      </c>
    </row>
    <row r="324" spans="1:16" x14ac:dyDescent="0.3">
      <c r="A324">
        <v>57236885</v>
      </c>
      <c r="B324">
        <v>876646</v>
      </c>
      <c r="C324">
        <v>222390</v>
      </c>
      <c r="D324">
        <v>12763</v>
      </c>
      <c r="E324">
        <v>1</v>
      </c>
      <c r="F324">
        <v>0</v>
      </c>
      <c r="G324">
        <v>0</v>
      </c>
      <c r="H324" t="s">
        <v>547</v>
      </c>
      <c r="I324">
        <v>3</v>
      </c>
      <c r="J324" t="s">
        <v>316</v>
      </c>
      <c r="K324" t="s">
        <v>73</v>
      </c>
      <c r="L324" t="s">
        <v>17</v>
      </c>
      <c r="M324">
        <v>12763</v>
      </c>
      <c r="N324" t="s">
        <v>23</v>
      </c>
      <c r="O324" t="s">
        <v>0</v>
      </c>
      <c r="P324" t="s">
        <v>0</v>
      </c>
    </row>
    <row r="325" spans="1:16" x14ac:dyDescent="0.3">
      <c r="A325">
        <v>69849800</v>
      </c>
      <c r="B325">
        <v>246316</v>
      </c>
      <c r="C325">
        <v>875958</v>
      </c>
      <c r="D325">
        <v>18708</v>
      </c>
      <c r="E325">
        <v>2</v>
      </c>
      <c r="F325">
        <v>1870.8</v>
      </c>
      <c r="G325">
        <v>5</v>
      </c>
      <c r="H325" t="s">
        <v>547</v>
      </c>
      <c r="I325">
        <v>3</v>
      </c>
      <c r="J325" t="s">
        <v>316</v>
      </c>
      <c r="K325" t="s">
        <v>39</v>
      </c>
      <c r="L325" t="s">
        <v>15</v>
      </c>
      <c r="M325">
        <v>35545.199999999997</v>
      </c>
      <c r="N325" t="s">
        <v>23</v>
      </c>
      <c r="O325" t="s">
        <v>0</v>
      </c>
      <c r="P325" t="s">
        <v>0</v>
      </c>
    </row>
    <row r="326" spans="1:16" x14ac:dyDescent="0.3">
      <c r="A326">
        <v>32978158</v>
      </c>
      <c r="B326">
        <v>207473</v>
      </c>
      <c r="C326">
        <v>471222</v>
      </c>
      <c r="D326">
        <v>16132</v>
      </c>
      <c r="E326">
        <v>1</v>
      </c>
      <c r="F326">
        <v>806.6</v>
      </c>
      <c r="G326">
        <v>5</v>
      </c>
      <c r="H326" t="s">
        <v>547</v>
      </c>
      <c r="I326">
        <v>3</v>
      </c>
      <c r="J326" t="s">
        <v>316</v>
      </c>
      <c r="K326" t="s">
        <v>39</v>
      </c>
      <c r="L326" t="s">
        <v>18</v>
      </c>
      <c r="M326">
        <v>15325.4</v>
      </c>
      <c r="N326" t="s">
        <v>21</v>
      </c>
      <c r="O326" t="s">
        <v>0</v>
      </c>
      <c r="P326" t="s">
        <v>0</v>
      </c>
    </row>
    <row r="327" spans="1:16" x14ac:dyDescent="0.3">
      <c r="A327">
        <v>14237322</v>
      </c>
      <c r="B327">
        <v>356787</v>
      </c>
      <c r="C327">
        <v>540881</v>
      </c>
      <c r="D327">
        <v>16526</v>
      </c>
      <c r="E327">
        <v>1</v>
      </c>
      <c r="F327">
        <v>0</v>
      </c>
      <c r="G327">
        <v>0</v>
      </c>
      <c r="H327" t="s">
        <v>547</v>
      </c>
      <c r="I327">
        <v>7</v>
      </c>
      <c r="J327" t="s">
        <v>387</v>
      </c>
      <c r="K327" t="s">
        <v>39</v>
      </c>
      <c r="L327" t="s">
        <v>15</v>
      </c>
      <c r="M327">
        <v>16526</v>
      </c>
      <c r="N327" t="s">
        <v>22</v>
      </c>
      <c r="O327" t="s">
        <v>0</v>
      </c>
      <c r="P327" t="s">
        <v>0</v>
      </c>
    </row>
    <row r="328" spans="1:16" x14ac:dyDescent="0.3">
      <c r="A328">
        <v>46875077</v>
      </c>
      <c r="B328">
        <v>770487</v>
      </c>
      <c r="C328">
        <v>757487</v>
      </c>
      <c r="D328">
        <v>13647</v>
      </c>
      <c r="E328">
        <v>1</v>
      </c>
      <c r="F328">
        <v>682.35</v>
      </c>
      <c r="G328">
        <v>5</v>
      </c>
      <c r="H328" t="s">
        <v>547</v>
      </c>
      <c r="I328">
        <v>7</v>
      </c>
      <c r="J328" t="s">
        <v>387</v>
      </c>
      <c r="K328" t="s">
        <v>73</v>
      </c>
      <c r="L328" t="s">
        <v>15</v>
      </c>
      <c r="M328">
        <v>12964.65</v>
      </c>
      <c r="N328" t="s">
        <v>23</v>
      </c>
      <c r="O328" t="s">
        <v>0</v>
      </c>
      <c r="P328" t="s">
        <v>0</v>
      </c>
    </row>
    <row r="329" spans="1:16" x14ac:dyDescent="0.3">
      <c r="A329">
        <v>75901885</v>
      </c>
      <c r="B329">
        <v>770487</v>
      </c>
      <c r="C329">
        <v>368546</v>
      </c>
      <c r="D329">
        <v>18340</v>
      </c>
      <c r="E329">
        <v>1</v>
      </c>
      <c r="F329">
        <v>917</v>
      </c>
      <c r="G329">
        <v>5</v>
      </c>
      <c r="H329" t="s">
        <v>547</v>
      </c>
      <c r="I329">
        <v>2</v>
      </c>
      <c r="J329" t="s">
        <v>383</v>
      </c>
      <c r="K329" t="s">
        <v>39</v>
      </c>
      <c r="L329" t="s">
        <v>15</v>
      </c>
      <c r="M329">
        <v>17423</v>
      </c>
      <c r="N329" t="s">
        <v>21</v>
      </c>
      <c r="O329" t="s">
        <v>0</v>
      </c>
      <c r="P329" t="s">
        <v>0</v>
      </c>
    </row>
    <row r="330" spans="1:16" x14ac:dyDescent="0.3">
      <c r="A330">
        <v>98588154</v>
      </c>
      <c r="B330">
        <v>876646</v>
      </c>
      <c r="C330">
        <v>402647</v>
      </c>
      <c r="D330">
        <v>14038</v>
      </c>
      <c r="E330">
        <v>1</v>
      </c>
      <c r="F330">
        <v>0</v>
      </c>
      <c r="G330">
        <v>0</v>
      </c>
      <c r="H330" t="s">
        <v>347</v>
      </c>
      <c r="I330">
        <v>1</v>
      </c>
      <c r="J330" t="s">
        <v>348</v>
      </c>
      <c r="K330" t="s">
        <v>39</v>
      </c>
      <c r="L330" t="s">
        <v>18</v>
      </c>
      <c r="M330">
        <v>14038</v>
      </c>
      <c r="N330" t="s">
        <v>23</v>
      </c>
      <c r="O330" t="s">
        <v>0</v>
      </c>
      <c r="P330" t="s">
        <v>0</v>
      </c>
    </row>
    <row r="331" spans="1:16" x14ac:dyDescent="0.3">
      <c r="A331">
        <v>69135982</v>
      </c>
      <c r="B331">
        <v>809570</v>
      </c>
      <c r="C331">
        <v>691534</v>
      </c>
      <c r="D331">
        <v>2127</v>
      </c>
      <c r="E331">
        <v>1</v>
      </c>
      <c r="F331">
        <v>0</v>
      </c>
      <c r="G331">
        <v>0</v>
      </c>
      <c r="H331" t="s">
        <v>347</v>
      </c>
      <c r="I331">
        <v>1</v>
      </c>
      <c r="J331" t="s">
        <v>348</v>
      </c>
      <c r="K331" t="s">
        <v>50</v>
      </c>
      <c r="L331" t="s">
        <v>17</v>
      </c>
      <c r="M331">
        <v>2127</v>
      </c>
      <c r="N331" t="s">
        <v>22</v>
      </c>
      <c r="O331" t="s">
        <v>0</v>
      </c>
      <c r="P331" t="s">
        <v>0</v>
      </c>
    </row>
    <row r="332" spans="1:16" x14ac:dyDescent="0.3">
      <c r="A332">
        <v>49428661</v>
      </c>
      <c r="B332">
        <v>207473</v>
      </c>
      <c r="C332">
        <v>604186</v>
      </c>
      <c r="D332">
        <v>13995</v>
      </c>
      <c r="E332">
        <v>2</v>
      </c>
      <c r="F332">
        <v>5598</v>
      </c>
      <c r="G332">
        <v>20</v>
      </c>
      <c r="H332" t="s">
        <v>347</v>
      </c>
      <c r="I332">
        <v>1</v>
      </c>
      <c r="J332" t="s">
        <v>348</v>
      </c>
      <c r="K332" t="s">
        <v>50</v>
      </c>
      <c r="L332" t="s">
        <v>15</v>
      </c>
      <c r="M332">
        <v>22392</v>
      </c>
      <c r="N332" t="s">
        <v>21</v>
      </c>
      <c r="O332" t="s">
        <v>0</v>
      </c>
      <c r="P332" t="s">
        <v>0</v>
      </c>
    </row>
    <row r="333" spans="1:16" x14ac:dyDescent="0.3">
      <c r="A333">
        <v>46207439</v>
      </c>
      <c r="B333">
        <v>770487</v>
      </c>
      <c r="C333">
        <v>980009</v>
      </c>
      <c r="D333">
        <v>3677</v>
      </c>
      <c r="E333">
        <v>2</v>
      </c>
      <c r="F333">
        <v>1103.0999999999999</v>
      </c>
      <c r="G333">
        <v>15</v>
      </c>
      <c r="H333" t="s">
        <v>347</v>
      </c>
      <c r="I333">
        <v>5</v>
      </c>
      <c r="J333" t="s">
        <v>163</v>
      </c>
      <c r="K333" t="s">
        <v>39</v>
      </c>
      <c r="L333" t="s">
        <v>15</v>
      </c>
      <c r="M333">
        <v>6250.9</v>
      </c>
      <c r="N333" t="s">
        <v>20</v>
      </c>
      <c r="O333" t="s">
        <v>0</v>
      </c>
      <c r="P333" t="s">
        <v>0</v>
      </c>
    </row>
    <row r="334" spans="1:16" x14ac:dyDescent="0.3">
      <c r="A334">
        <v>79941466</v>
      </c>
      <c r="B334">
        <v>770487</v>
      </c>
      <c r="C334">
        <v>362520</v>
      </c>
      <c r="D334">
        <v>18653</v>
      </c>
      <c r="E334">
        <v>3</v>
      </c>
      <c r="F334">
        <v>0</v>
      </c>
      <c r="G334">
        <v>0</v>
      </c>
      <c r="H334" t="s">
        <v>347</v>
      </c>
      <c r="I334">
        <v>4</v>
      </c>
      <c r="J334" t="s">
        <v>303</v>
      </c>
      <c r="K334" t="s">
        <v>50</v>
      </c>
      <c r="L334" t="s">
        <v>16</v>
      </c>
      <c r="M334">
        <v>55959</v>
      </c>
      <c r="N334" t="s">
        <v>23</v>
      </c>
      <c r="O334" t="s">
        <v>0</v>
      </c>
      <c r="P334" t="s">
        <v>0</v>
      </c>
    </row>
    <row r="335" spans="1:16" x14ac:dyDescent="0.3">
      <c r="A335">
        <v>61532114</v>
      </c>
      <c r="B335">
        <v>246316</v>
      </c>
      <c r="C335">
        <v>307241</v>
      </c>
      <c r="D335">
        <v>9404</v>
      </c>
      <c r="E335">
        <v>1</v>
      </c>
      <c r="F335">
        <v>0</v>
      </c>
      <c r="G335">
        <v>0</v>
      </c>
      <c r="H335" t="s">
        <v>347</v>
      </c>
      <c r="I335">
        <v>1</v>
      </c>
      <c r="J335" t="s">
        <v>348</v>
      </c>
      <c r="K335" t="s">
        <v>50</v>
      </c>
      <c r="L335" t="s">
        <v>152</v>
      </c>
      <c r="M335">
        <v>9404</v>
      </c>
      <c r="N335" t="s">
        <v>21</v>
      </c>
      <c r="O335" t="s">
        <v>0</v>
      </c>
      <c r="P335" t="s">
        <v>0</v>
      </c>
    </row>
    <row r="336" spans="1:16" x14ac:dyDescent="0.3">
      <c r="A336">
        <v>29081953</v>
      </c>
      <c r="B336">
        <v>191161</v>
      </c>
      <c r="C336">
        <v>458771</v>
      </c>
      <c r="D336">
        <v>5344</v>
      </c>
      <c r="E336">
        <v>1</v>
      </c>
      <c r="F336">
        <v>801.6</v>
      </c>
      <c r="G336">
        <v>15</v>
      </c>
      <c r="H336" t="s">
        <v>347</v>
      </c>
      <c r="I336">
        <v>7</v>
      </c>
      <c r="J336" t="s">
        <v>164</v>
      </c>
      <c r="K336" t="s">
        <v>50</v>
      </c>
      <c r="L336" t="s">
        <v>15</v>
      </c>
      <c r="M336">
        <v>4542.3999999999996</v>
      </c>
      <c r="N336" t="s">
        <v>21</v>
      </c>
      <c r="O336" t="s">
        <v>0</v>
      </c>
      <c r="P336" t="s">
        <v>0</v>
      </c>
    </row>
    <row r="337" spans="1:16" x14ac:dyDescent="0.3">
      <c r="A337">
        <v>76591799</v>
      </c>
      <c r="B337">
        <v>872246</v>
      </c>
      <c r="C337">
        <v>509030</v>
      </c>
      <c r="D337">
        <v>8533</v>
      </c>
      <c r="E337">
        <v>4</v>
      </c>
      <c r="F337">
        <v>0</v>
      </c>
      <c r="G337">
        <v>0</v>
      </c>
      <c r="H337" t="s">
        <v>347</v>
      </c>
      <c r="I337">
        <v>1</v>
      </c>
      <c r="J337" t="s">
        <v>348</v>
      </c>
      <c r="K337" t="s">
        <v>39</v>
      </c>
      <c r="L337" t="s">
        <v>15</v>
      </c>
      <c r="M337">
        <v>34132</v>
      </c>
      <c r="N337" t="s">
        <v>20</v>
      </c>
      <c r="O337" t="s">
        <v>0</v>
      </c>
      <c r="P337" t="s">
        <v>0</v>
      </c>
    </row>
    <row r="338" spans="1:16" x14ac:dyDescent="0.3">
      <c r="A338">
        <v>58249394</v>
      </c>
      <c r="B338">
        <v>809570</v>
      </c>
      <c r="C338">
        <v>572787</v>
      </c>
      <c r="D338">
        <v>2972</v>
      </c>
      <c r="E338">
        <v>2</v>
      </c>
      <c r="F338">
        <v>0</v>
      </c>
      <c r="G338">
        <v>0</v>
      </c>
      <c r="H338" t="s">
        <v>347</v>
      </c>
      <c r="I338">
        <v>4</v>
      </c>
      <c r="J338" t="s">
        <v>303</v>
      </c>
      <c r="K338" t="s">
        <v>39</v>
      </c>
      <c r="L338" t="s">
        <v>17</v>
      </c>
      <c r="M338">
        <v>5944</v>
      </c>
      <c r="N338" t="s">
        <v>23</v>
      </c>
      <c r="O338" t="s">
        <v>0</v>
      </c>
      <c r="P338" t="s">
        <v>0</v>
      </c>
    </row>
    <row r="339" spans="1:16" x14ac:dyDescent="0.3">
      <c r="A339">
        <v>74287863</v>
      </c>
      <c r="B339">
        <v>216739</v>
      </c>
      <c r="C339">
        <v>459168</v>
      </c>
      <c r="D339">
        <v>0</v>
      </c>
      <c r="E339">
        <v>4</v>
      </c>
      <c r="F339">
        <v>0</v>
      </c>
      <c r="G339">
        <v>0</v>
      </c>
      <c r="H339" t="s">
        <v>524</v>
      </c>
      <c r="I339">
        <v>4</v>
      </c>
      <c r="J339" t="s">
        <v>319</v>
      </c>
      <c r="K339" t="s">
        <v>47</v>
      </c>
      <c r="L339" t="s">
        <v>17</v>
      </c>
      <c r="M339">
        <v>0</v>
      </c>
      <c r="N339" t="s">
        <v>21</v>
      </c>
      <c r="O339" t="s">
        <v>0</v>
      </c>
      <c r="P339" t="s">
        <v>0</v>
      </c>
    </row>
    <row r="340" spans="1:16" x14ac:dyDescent="0.3">
      <c r="A340">
        <v>81216573</v>
      </c>
      <c r="B340">
        <v>356787</v>
      </c>
      <c r="C340">
        <v>916289</v>
      </c>
      <c r="D340">
        <v>4193</v>
      </c>
      <c r="E340">
        <v>1</v>
      </c>
      <c r="F340">
        <v>209.65</v>
      </c>
      <c r="G340">
        <v>5</v>
      </c>
      <c r="H340" t="s">
        <v>524</v>
      </c>
      <c r="I340">
        <v>1</v>
      </c>
      <c r="J340" t="s">
        <v>418</v>
      </c>
      <c r="K340" t="s">
        <v>39</v>
      </c>
      <c r="L340" t="s">
        <v>15</v>
      </c>
      <c r="M340">
        <v>3983.35</v>
      </c>
      <c r="N340" t="s">
        <v>20</v>
      </c>
      <c r="O340" t="s">
        <v>0</v>
      </c>
      <c r="P340" t="s">
        <v>0</v>
      </c>
    </row>
    <row r="341" spans="1:16" x14ac:dyDescent="0.3">
      <c r="A341">
        <v>22684373</v>
      </c>
      <c r="B341">
        <v>246316</v>
      </c>
      <c r="C341">
        <v>322692</v>
      </c>
      <c r="D341">
        <v>11350</v>
      </c>
      <c r="E341">
        <v>2</v>
      </c>
      <c r="F341">
        <v>0</v>
      </c>
      <c r="G341">
        <v>0</v>
      </c>
      <c r="H341" t="s">
        <v>524</v>
      </c>
      <c r="I341">
        <v>4</v>
      </c>
      <c r="J341" t="s">
        <v>319</v>
      </c>
      <c r="K341" t="s">
        <v>73</v>
      </c>
      <c r="L341" t="s">
        <v>16</v>
      </c>
      <c r="M341">
        <v>22700</v>
      </c>
      <c r="N341" t="s">
        <v>21</v>
      </c>
      <c r="O341" t="s">
        <v>0</v>
      </c>
      <c r="P341" t="s">
        <v>0</v>
      </c>
    </row>
    <row r="342" spans="1:16" x14ac:dyDescent="0.3">
      <c r="A342">
        <v>23769360</v>
      </c>
      <c r="B342">
        <v>388389</v>
      </c>
      <c r="C342">
        <v>373650</v>
      </c>
      <c r="D342">
        <v>10715</v>
      </c>
      <c r="E342">
        <v>1</v>
      </c>
      <c r="F342">
        <v>0</v>
      </c>
      <c r="G342">
        <v>0</v>
      </c>
      <c r="H342" t="s">
        <v>524</v>
      </c>
      <c r="I342">
        <v>3</v>
      </c>
      <c r="J342" t="s">
        <v>449</v>
      </c>
      <c r="K342" t="s">
        <v>47</v>
      </c>
      <c r="L342" t="s">
        <v>17</v>
      </c>
      <c r="M342">
        <v>10715</v>
      </c>
      <c r="N342" t="s">
        <v>21</v>
      </c>
      <c r="O342" t="s">
        <v>0</v>
      </c>
      <c r="P342" t="s">
        <v>0</v>
      </c>
    </row>
    <row r="343" spans="1:16" x14ac:dyDescent="0.3">
      <c r="A343">
        <v>37732020</v>
      </c>
      <c r="B343">
        <v>191161</v>
      </c>
      <c r="C343">
        <v>475311</v>
      </c>
      <c r="D343">
        <v>3069</v>
      </c>
      <c r="E343">
        <v>1</v>
      </c>
      <c r="F343">
        <v>153.44999999999999</v>
      </c>
      <c r="G343">
        <v>5</v>
      </c>
      <c r="H343" t="s">
        <v>524</v>
      </c>
      <c r="I343">
        <v>4</v>
      </c>
      <c r="J343" t="s">
        <v>319</v>
      </c>
      <c r="K343" t="s">
        <v>50</v>
      </c>
      <c r="L343" t="s">
        <v>15</v>
      </c>
      <c r="M343">
        <v>2915.55</v>
      </c>
      <c r="N343" t="s">
        <v>22</v>
      </c>
      <c r="O343" t="s">
        <v>0</v>
      </c>
      <c r="P343" t="s">
        <v>0</v>
      </c>
    </row>
    <row r="344" spans="1:16" x14ac:dyDescent="0.3">
      <c r="A344">
        <v>37868462</v>
      </c>
      <c r="B344">
        <v>770487</v>
      </c>
      <c r="C344">
        <v>813805</v>
      </c>
      <c r="D344">
        <v>9923</v>
      </c>
      <c r="E344">
        <v>1</v>
      </c>
      <c r="F344">
        <v>992.3</v>
      </c>
      <c r="G344">
        <v>10</v>
      </c>
      <c r="H344" t="s">
        <v>524</v>
      </c>
      <c r="I344">
        <v>3</v>
      </c>
      <c r="J344" t="s">
        <v>449</v>
      </c>
      <c r="K344" t="s">
        <v>47</v>
      </c>
      <c r="L344" t="s">
        <v>15</v>
      </c>
      <c r="M344">
        <v>8930.7000000000007</v>
      </c>
      <c r="N344" t="s">
        <v>21</v>
      </c>
      <c r="O344" t="s">
        <v>0</v>
      </c>
      <c r="P344" t="s">
        <v>0</v>
      </c>
    </row>
    <row r="345" spans="1:16" x14ac:dyDescent="0.3">
      <c r="A345">
        <v>85645982</v>
      </c>
      <c r="B345">
        <v>207473</v>
      </c>
      <c r="C345">
        <v>358003</v>
      </c>
      <c r="D345">
        <v>7745</v>
      </c>
      <c r="E345">
        <v>1</v>
      </c>
      <c r="F345">
        <v>387.25</v>
      </c>
      <c r="G345">
        <v>5</v>
      </c>
      <c r="H345" t="s">
        <v>524</v>
      </c>
      <c r="I345">
        <v>4</v>
      </c>
      <c r="J345" t="s">
        <v>319</v>
      </c>
      <c r="K345" t="s">
        <v>39</v>
      </c>
      <c r="L345" t="s">
        <v>15</v>
      </c>
      <c r="M345">
        <v>7357.75</v>
      </c>
      <c r="N345" t="s">
        <v>21</v>
      </c>
      <c r="O345" t="s">
        <v>0</v>
      </c>
      <c r="P345" t="s">
        <v>0</v>
      </c>
    </row>
    <row r="346" spans="1:16" x14ac:dyDescent="0.3">
      <c r="A346">
        <v>89865944</v>
      </c>
      <c r="B346">
        <v>216739</v>
      </c>
      <c r="C346">
        <v>495818</v>
      </c>
      <c r="D346">
        <v>2726</v>
      </c>
      <c r="E346">
        <v>1</v>
      </c>
      <c r="F346">
        <v>408.9</v>
      </c>
      <c r="G346">
        <v>15</v>
      </c>
      <c r="H346" t="s">
        <v>524</v>
      </c>
      <c r="I346">
        <v>5</v>
      </c>
      <c r="J346" t="s">
        <v>102</v>
      </c>
      <c r="K346" t="s">
        <v>39</v>
      </c>
      <c r="L346" t="s">
        <v>16</v>
      </c>
      <c r="M346">
        <v>2317.1</v>
      </c>
      <c r="N346" t="s">
        <v>22</v>
      </c>
      <c r="O346" t="s">
        <v>0</v>
      </c>
      <c r="P346" t="s">
        <v>0</v>
      </c>
    </row>
    <row r="347" spans="1:16" x14ac:dyDescent="0.3">
      <c r="A347">
        <v>68416623</v>
      </c>
      <c r="B347">
        <v>207473</v>
      </c>
      <c r="C347">
        <v>233795</v>
      </c>
      <c r="D347">
        <v>8915</v>
      </c>
      <c r="E347">
        <v>2</v>
      </c>
      <c r="F347">
        <v>0</v>
      </c>
      <c r="G347">
        <v>0</v>
      </c>
      <c r="H347" t="s">
        <v>524</v>
      </c>
      <c r="I347">
        <v>5</v>
      </c>
      <c r="J347" t="s">
        <v>102</v>
      </c>
      <c r="K347" t="s">
        <v>73</v>
      </c>
      <c r="L347" t="s">
        <v>15</v>
      </c>
      <c r="M347">
        <v>17830</v>
      </c>
      <c r="N347" t="s">
        <v>20</v>
      </c>
      <c r="O347" t="s">
        <v>0</v>
      </c>
      <c r="P347" t="s">
        <v>0</v>
      </c>
    </row>
    <row r="348" spans="1:16" x14ac:dyDescent="0.3">
      <c r="A348">
        <v>19317495</v>
      </c>
      <c r="B348">
        <v>719176</v>
      </c>
      <c r="C348">
        <v>552497</v>
      </c>
      <c r="D348">
        <v>2631</v>
      </c>
      <c r="E348">
        <v>3</v>
      </c>
      <c r="F348">
        <v>1183.95</v>
      </c>
      <c r="G348">
        <v>15</v>
      </c>
      <c r="H348" t="s">
        <v>353</v>
      </c>
      <c r="I348">
        <v>5</v>
      </c>
      <c r="J348" t="s">
        <v>148</v>
      </c>
      <c r="K348" t="s">
        <v>39</v>
      </c>
      <c r="L348" t="s">
        <v>15</v>
      </c>
      <c r="M348">
        <v>6709.05</v>
      </c>
      <c r="N348" t="s">
        <v>22</v>
      </c>
      <c r="O348" t="s">
        <v>0</v>
      </c>
      <c r="P348" t="s">
        <v>0</v>
      </c>
    </row>
    <row r="349" spans="1:16" x14ac:dyDescent="0.3">
      <c r="A349">
        <v>54446182</v>
      </c>
      <c r="B349">
        <v>207473</v>
      </c>
      <c r="C349">
        <v>687546</v>
      </c>
      <c r="D349">
        <v>14980</v>
      </c>
      <c r="E349">
        <v>1</v>
      </c>
      <c r="F349">
        <v>0</v>
      </c>
      <c r="G349">
        <v>0</v>
      </c>
      <c r="H349" t="s">
        <v>353</v>
      </c>
      <c r="I349">
        <v>7</v>
      </c>
      <c r="J349" t="s">
        <v>356</v>
      </c>
      <c r="K349" t="s">
        <v>39</v>
      </c>
      <c r="L349" t="s">
        <v>15</v>
      </c>
      <c r="M349">
        <v>14980</v>
      </c>
      <c r="N349" t="s">
        <v>22</v>
      </c>
      <c r="O349" t="s">
        <v>0</v>
      </c>
      <c r="P349" t="s">
        <v>0</v>
      </c>
    </row>
    <row r="350" spans="1:16" x14ac:dyDescent="0.3">
      <c r="A350">
        <v>63904155</v>
      </c>
      <c r="B350">
        <v>671858</v>
      </c>
      <c r="C350">
        <v>604186</v>
      </c>
      <c r="D350">
        <v>18930</v>
      </c>
      <c r="E350">
        <v>1</v>
      </c>
      <c r="F350">
        <v>946.5</v>
      </c>
      <c r="G350">
        <v>5</v>
      </c>
      <c r="H350" t="s">
        <v>353</v>
      </c>
      <c r="I350">
        <v>1</v>
      </c>
      <c r="J350" t="s">
        <v>242</v>
      </c>
      <c r="K350" t="s">
        <v>73</v>
      </c>
      <c r="L350" t="s">
        <v>16</v>
      </c>
      <c r="M350">
        <v>17983.5</v>
      </c>
      <c r="N350" t="s">
        <v>22</v>
      </c>
      <c r="O350" t="s">
        <v>0</v>
      </c>
      <c r="P350" t="s">
        <v>0</v>
      </c>
    </row>
    <row r="351" spans="1:16" x14ac:dyDescent="0.3">
      <c r="A351">
        <v>73837847</v>
      </c>
      <c r="B351">
        <v>191161</v>
      </c>
      <c r="C351">
        <v>853004</v>
      </c>
      <c r="D351">
        <v>4379</v>
      </c>
      <c r="E351">
        <v>2</v>
      </c>
      <c r="F351">
        <v>1313.7</v>
      </c>
      <c r="G351">
        <v>15</v>
      </c>
      <c r="H351" t="s">
        <v>353</v>
      </c>
      <c r="I351">
        <v>4</v>
      </c>
      <c r="J351" t="s">
        <v>147</v>
      </c>
      <c r="K351" t="s">
        <v>47</v>
      </c>
      <c r="L351" t="s">
        <v>15</v>
      </c>
      <c r="M351">
        <v>7444.3</v>
      </c>
      <c r="N351" t="s">
        <v>21</v>
      </c>
      <c r="O351" t="s">
        <v>0</v>
      </c>
      <c r="P351" t="s">
        <v>0</v>
      </c>
    </row>
    <row r="352" spans="1:16" x14ac:dyDescent="0.3">
      <c r="A352">
        <v>65910756</v>
      </c>
      <c r="B352">
        <v>770487</v>
      </c>
      <c r="C352">
        <v>534827</v>
      </c>
      <c r="D352">
        <v>10999</v>
      </c>
      <c r="E352">
        <v>2</v>
      </c>
      <c r="F352">
        <v>0</v>
      </c>
      <c r="G352">
        <v>0</v>
      </c>
      <c r="H352" t="s">
        <v>353</v>
      </c>
      <c r="I352">
        <v>3</v>
      </c>
      <c r="J352" t="s">
        <v>93</v>
      </c>
      <c r="K352" t="s">
        <v>73</v>
      </c>
      <c r="L352" t="s">
        <v>17</v>
      </c>
      <c r="M352">
        <v>21998</v>
      </c>
      <c r="N352" t="s">
        <v>23</v>
      </c>
      <c r="O352" t="s">
        <v>0</v>
      </c>
      <c r="P352" t="s">
        <v>0</v>
      </c>
    </row>
    <row r="353" spans="1:16" x14ac:dyDescent="0.3">
      <c r="A353">
        <v>31139996</v>
      </c>
      <c r="B353">
        <v>671858</v>
      </c>
      <c r="C353">
        <v>973422</v>
      </c>
      <c r="D353">
        <v>4234</v>
      </c>
      <c r="E353">
        <v>3</v>
      </c>
      <c r="F353">
        <v>0</v>
      </c>
      <c r="G353">
        <v>0</v>
      </c>
      <c r="H353" t="s">
        <v>353</v>
      </c>
      <c r="I353">
        <v>5</v>
      </c>
      <c r="J353" t="s">
        <v>148</v>
      </c>
      <c r="K353" t="s">
        <v>39</v>
      </c>
      <c r="L353" t="s">
        <v>16</v>
      </c>
      <c r="M353">
        <v>12702</v>
      </c>
      <c r="N353" t="s">
        <v>24</v>
      </c>
      <c r="O353" t="s">
        <v>0</v>
      </c>
      <c r="P353" t="s">
        <v>0</v>
      </c>
    </row>
    <row r="354" spans="1:16" x14ac:dyDescent="0.3">
      <c r="A354">
        <v>19954260</v>
      </c>
      <c r="B354">
        <v>809570</v>
      </c>
      <c r="C354">
        <v>939389</v>
      </c>
      <c r="D354">
        <v>9177</v>
      </c>
      <c r="E354">
        <v>2</v>
      </c>
      <c r="F354">
        <v>1835.4</v>
      </c>
      <c r="G354">
        <v>10</v>
      </c>
      <c r="H354" t="s">
        <v>353</v>
      </c>
      <c r="I354">
        <v>2</v>
      </c>
      <c r="J354" t="s">
        <v>262</v>
      </c>
      <c r="K354" t="s">
        <v>50</v>
      </c>
      <c r="L354" t="s">
        <v>16</v>
      </c>
      <c r="M354">
        <v>16518.599999999999</v>
      </c>
      <c r="N354" t="s">
        <v>22</v>
      </c>
      <c r="O354" t="s">
        <v>0</v>
      </c>
      <c r="P354" t="s">
        <v>0</v>
      </c>
    </row>
    <row r="355" spans="1:16" x14ac:dyDescent="0.3">
      <c r="A355">
        <v>65208920</v>
      </c>
      <c r="B355">
        <v>770487</v>
      </c>
      <c r="C355">
        <v>620018</v>
      </c>
      <c r="D355">
        <v>17294</v>
      </c>
      <c r="E355">
        <v>1</v>
      </c>
      <c r="F355">
        <v>864.7</v>
      </c>
      <c r="G355">
        <v>5</v>
      </c>
      <c r="H355" t="s">
        <v>353</v>
      </c>
      <c r="I355">
        <v>1</v>
      </c>
      <c r="J355" t="s">
        <v>242</v>
      </c>
      <c r="K355" t="s">
        <v>47</v>
      </c>
      <c r="L355" t="s">
        <v>15</v>
      </c>
      <c r="M355">
        <v>16429.3</v>
      </c>
      <c r="N355" t="s">
        <v>22</v>
      </c>
      <c r="O355" t="s">
        <v>0</v>
      </c>
      <c r="P355" t="s">
        <v>0</v>
      </c>
    </row>
    <row r="356" spans="1:16" x14ac:dyDescent="0.3">
      <c r="A356">
        <v>74992426</v>
      </c>
      <c r="B356">
        <v>719176</v>
      </c>
      <c r="C356">
        <v>369868</v>
      </c>
      <c r="D356">
        <v>5730</v>
      </c>
      <c r="E356">
        <v>1</v>
      </c>
      <c r="F356">
        <v>0</v>
      </c>
      <c r="G356">
        <v>0</v>
      </c>
      <c r="H356" t="s">
        <v>353</v>
      </c>
      <c r="I356">
        <v>6</v>
      </c>
      <c r="J356" t="s">
        <v>94</v>
      </c>
      <c r="K356" t="s">
        <v>47</v>
      </c>
      <c r="L356" t="s">
        <v>15</v>
      </c>
      <c r="M356">
        <v>5730</v>
      </c>
      <c r="N356" t="s">
        <v>20</v>
      </c>
      <c r="O356" t="s">
        <v>0</v>
      </c>
      <c r="P356" t="s">
        <v>0</v>
      </c>
    </row>
    <row r="357" spans="1:16" x14ac:dyDescent="0.3">
      <c r="A357">
        <v>39666377</v>
      </c>
      <c r="B357">
        <v>877572</v>
      </c>
      <c r="C357">
        <v>908640</v>
      </c>
      <c r="D357">
        <v>13102</v>
      </c>
      <c r="E357">
        <v>1</v>
      </c>
      <c r="F357">
        <v>655.1</v>
      </c>
      <c r="G357">
        <v>5</v>
      </c>
      <c r="H357" t="s">
        <v>353</v>
      </c>
      <c r="I357">
        <v>4</v>
      </c>
      <c r="J357" t="s">
        <v>147</v>
      </c>
      <c r="K357" t="s">
        <v>39</v>
      </c>
      <c r="L357" t="s">
        <v>15</v>
      </c>
      <c r="M357">
        <v>12446.9</v>
      </c>
      <c r="N357" t="s">
        <v>22</v>
      </c>
      <c r="O357" t="s">
        <v>0</v>
      </c>
      <c r="P357" t="s">
        <v>0</v>
      </c>
    </row>
    <row r="358" spans="1:16" x14ac:dyDescent="0.3">
      <c r="A358">
        <v>91915661</v>
      </c>
      <c r="B358">
        <v>356787</v>
      </c>
      <c r="C358">
        <v>781489</v>
      </c>
      <c r="D358">
        <v>9892</v>
      </c>
      <c r="E358">
        <v>2</v>
      </c>
      <c r="F358">
        <v>0</v>
      </c>
      <c r="G358">
        <v>0</v>
      </c>
      <c r="H358" t="s">
        <v>353</v>
      </c>
      <c r="I358">
        <v>7</v>
      </c>
      <c r="J358" t="s">
        <v>356</v>
      </c>
      <c r="K358" t="s">
        <v>47</v>
      </c>
      <c r="L358" t="s">
        <v>17</v>
      </c>
      <c r="M358">
        <v>19784</v>
      </c>
      <c r="N358" t="s">
        <v>21</v>
      </c>
      <c r="O358" t="s">
        <v>0</v>
      </c>
      <c r="P358" t="s">
        <v>0</v>
      </c>
    </row>
    <row r="359" spans="1:16" x14ac:dyDescent="0.3">
      <c r="A359">
        <v>57276557</v>
      </c>
      <c r="B359">
        <v>877572</v>
      </c>
      <c r="C359">
        <v>465617</v>
      </c>
      <c r="D359">
        <v>11849</v>
      </c>
      <c r="E359">
        <v>2</v>
      </c>
      <c r="F359">
        <v>3554.7</v>
      </c>
      <c r="G359">
        <v>15</v>
      </c>
      <c r="H359" t="s">
        <v>353</v>
      </c>
      <c r="I359">
        <v>4</v>
      </c>
      <c r="J359" t="s">
        <v>147</v>
      </c>
      <c r="K359" t="s">
        <v>39</v>
      </c>
      <c r="L359" t="s">
        <v>16</v>
      </c>
      <c r="M359">
        <v>20143.3</v>
      </c>
      <c r="N359" t="s">
        <v>21</v>
      </c>
      <c r="O359" t="s">
        <v>0</v>
      </c>
      <c r="P359" t="s">
        <v>0</v>
      </c>
    </row>
    <row r="360" spans="1:16" x14ac:dyDescent="0.3">
      <c r="A360">
        <v>19673809</v>
      </c>
      <c r="B360">
        <v>246316</v>
      </c>
      <c r="C360">
        <v>855700</v>
      </c>
      <c r="D360">
        <v>5191</v>
      </c>
      <c r="E360">
        <v>1</v>
      </c>
      <c r="F360">
        <v>519.1</v>
      </c>
      <c r="G360">
        <v>10</v>
      </c>
      <c r="H360" t="s">
        <v>196</v>
      </c>
      <c r="I360">
        <v>4</v>
      </c>
      <c r="J360" t="s">
        <v>204</v>
      </c>
      <c r="K360" t="s">
        <v>39</v>
      </c>
      <c r="L360" t="s">
        <v>16</v>
      </c>
      <c r="M360">
        <v>4671.8999999999996</v>
      </c>
      <c r="N360" t="s">
        <v>21</v>
      </c>
      <c r="O360" t="s">
        <v>0</v>
      </c>
      <c r="P360" t="s">
        <v>0</v>
      </c>
    </row>
    <row r="361" spans="1:16" x14ac:dyDescent="0.3">
      <c r="A361">
        <v>94676162</v>
      </c>
      <c r="B361">
        <v>388389</v>
      </c>
      <c r="C361">
        <v>971403</v>
      </c>
      <c r="D361">
        <v>853</v>
      </c>
      <c r="E361">
        <v>1</v>
      </c>
      <c r="F361">
        <v>0</v>
      </c>
      <c r="G361">
        <v>0</v>
      </c>
      <c r="H361" t="s">
        <v>196</v>
      </c>
      <c r="I361">
        <v>1</v>
      </c>
      <c r="J361" t="s">
        <v>386</v>
      </c>
      <c r="K361" t="s">
        <v>50</v>
      </c>
      <c r="L361" t="s">
        <v>15</v>
      </c>
      <c r="M361">
        <v>853</v>
      </c>
      <c r="N361" t="s">
        <v>22</v>
      </c>
      <c r="O361" t="s">
        <v>0</v>
      </c>
      <c r="P361" t="s">
        <v>0</v>
      </c>
    </row>
    <row r="362" spans="1:16" x14ac:dyDescent="0.3">
      <c r="A362">
        <v>10209961</v>
      </c>
      <c r="B362">
        <v>207473</v>
      </c>
      <c r="C362">
        <v>337654</v>
      </c>
      <c r="D362">
        <v>12355</v>
      </c>
      <c r="E362">
        <v>1</v>
      </c>
      <c r="F362">
        <v>0</v>
      </c>
      <c r="G362">
        <v>0</v>
      </c>
      <c r="H362" t="s">
        <v>196</v>
      </c>
      <c r="I362">
        <v>2</v>
      </c>
      <c r="J362" t="s">
        <v>362</v>
      </c>
      <c r="K362" t="s">
        <v>50</v>
      </c>
      <c r="L362" t="s">
        <v>18</v>
      </c>
      <c r="M362">
        <v>12355</v>
      </c>
      <c r="N362" t="s">
        <v>22</v>
      </c>
      <c r="O362" t="s">
        <v>0</v>
      </c>
      <c r="P362" t="s">
        <v>0</v>
      </c>
    </row>
    <row r="363" spans="1:16" x14ac:dyDescent="0.3">
      <c r="A363">
        <v>82383656</v>
      </c>
      <c r="B363">
        <v>719176</v>
      </c>
      <c r="C363">
        <v>614664</v>
      </c>
      <c r="D363">
        <v>9735</v>
      </c>
      <c r="E363">
        <v>1</v>
      </c>
      <c r="F363">
        <v>486.75</v>
      </c>
      <c r="G363">
        <v>5</v>
      </c>
      <c r="H363" t="s">
        <v>196</v>
      </c>
      <c r="I363">
        <v>5</v>
      </c>
      <c r="J363" t="s">
        <v>360</v>
      </c>
      <c r="K363" t="s">
        <v>39</v>
      </c>
      <c r="L363" t="s">
        <v>18</v>
      </c>
      <c r="M363">
        <v>9248.25</v>
      </c>
      <c r="N363" t="s">
        <v>21</v>
      </c>
      <c r="O363" t="s">
        <v>0</v>
      </c>
      <c r="P363" t="s">
        <v>0</v>
      </c>
    </row>
    <row r="364" spans="1:16" x14ac:dyDescent="0.3">
      <c r="A364">
        <v>31831387</v>
      </c>
      <c r="B364">
        <v>876646</v>
      </c>
      <c r="C364">
        <v>765482</v>
      </c>
      <c r="D364">
        <v>6055</v>
      </c>
      <c r="E364">
        <v>2</v>
      </c>
      <c r="F364">
        <v>1211</v>
      </c>
      <c r="G364">
        <v>10</v>
      </c>
      <c r="H364" t="s">
        <v>196</v>
      </c>
      <c r="I364">
        <v>6</v>
      </c>
      <c r="J364" t="s">
        <v>301</v>
      </c>
      <c r="K364" t="s">
        <v>47</v>
      </c>
      <c r="L364" t="s">
        <v>15</v>
      </c>
      <c r="M364">
        <v>10899</v>
      </c>
      <c r="N364" t="s">
        <v>21</v>
      </c>
      <c r="O364" t="s">
        <v>0</v>
      </c>
      <c r="P364" t="s">
        <v>0</v>
      </c>
    </row>
    <row r="365" spans="1:16" x14ac:dyDescent="0.3">
      <c r="A365">
        <v>97966375</v>
      </c>
      <c r="B365">
        <v>719176</v>
      </c>
      <c r="C365">
        <v>289982</v>
      </c>
      <c r="D365">
        <v>4049</v>
      </c>
      <c r="E365">
        <v>4</v>
      </c>
      <c r="F365">
        <v>809.8</v>
      </c>
      <c r="G365">
        <v>5</v>
      </c>
      <c r="H365" t="s">
        <v>196</v>
      </c>
      <c r="I365">
        <v>5</v>
      </c>
      <c r="J365" t="s">
        <v>360</v>
      </c>
      <c r="K365" t="s">
        <v>50</v>
      </c>
      <c r="L365" t="s">
        <v>17</v>
      </c>
      <c r="M365">
        <v>15386.2</v>
      </c>
      <c r="N365" t="s">
        <v>20</v>
      </c>
      <c r="O365" t="s">
        <v>0</v>
      </c>
      <c r="P365" t="s">
        <v>0</v>
      </c>
    </row>
    <row r="366" spans="1:16" x14ac:dyDescent="0.3">
      <c r="A366">
        <v>81600831</v>
      </c>
      <c r="B366">
        <v>246316</v>
      </c>
      <c r="C366">
        <v>682732</v>
      </c>
      <c r="D366">
        <v>1238</v>
      </c>
      <c r="E366">
        <v>3</v>
      </c>
      <c r="F366">
        <v>185.7</v>
      </c>
      <c r="G366">
        <v>5</v>
      </c>
      <c r="H366" t="s">
        <v>196</v>
      </c>
      <c r="I366">
        <v>4</v>
      </c>
      <c r="J366" t="s">
        <v>204</v>
      </c>
      <c r="K366" t="s">
        <v>39</v>
      </c>
      <c r="L366" t="s">
        <v>152</v>
      </c>
      <c r="M366">
        <v>3528.3</v>
      </c>
      <c r="N366" t="s">
        <v>21</v>
      </c>
      <c r="O366" t="s">
        <v>0</v>
      </c>
      <c r="P366" t="s">
        <v>0</v>
      </c>
    </row>
    <row r="367" spans="1:16" x14ac:dyDescent="0.3">
      <c r="A367">
        <v>23044889</v>
      </c>
      <c r="B367">
        <v>356787</v>
      </c>
      <c r="C367">
        <v>637605</v>
      </c>
      <c r="D367">
        <v>15130</v>
      </c>
      <c r="E367">
        <v>2</v>
      </c>
      <c r="F367">
        <v>0</v>
      </c>
      <c r="G367">
        <v>0</v>
      </c>
      <c r="H367" t="s">
        <v>485</v>
      </c>
      <c r="I367">
        <v>5</v>
      </c>
      <c r="J367" t="s">
        <v>413</v>
      </c>
      <c r="K367" t="s">
        <v>39</v>
      </c>
      <c r="L367" t="s">
        <v>15</v>
      </c>
      <c r="M367">
        <v>30260</v>
      </c>
      <c r="N367" t="s">
        <v>22</v>
      </c>
      <c r="O367" t="s">
        <v>0</v>
      </c>
      <c r="P367" t="s">
        <v>0</v>
      </c>
    </row>
    <row r="368" spans="1:16" x14ac:dyDescent="0.3">
      <c r="A368">
        <v>97069904</v>
      </c>
      <c r="B368">
        <v>334053</v>
      </c>
      <c r="C368">
        <v>628705</v>
      </c>
      <c r="D368">
        <v>8336</v>
      </c>
      <c r="E368">
        <v>3</v>
      </c>
      <c r="F368">
        <v>1250.4000000000001</v>
      </c>
      <c r="G368">
        <v>5</v>
      </c>
      <c r="H368" t="s">
        <v>485</v>
      </c>
      <c r="I368">
        <v>2</v>
      </c>
      <c r="J368" t="s">
        <v>228</v>
      </c>
      <c r="K368" t="s">
        <v>39</v>
      </c>
      <c r="L368" t="s">
        <v>16</v>
      </c>
      <c r="M368">
        <v>23757.599999999999</v>
      </c>
      <c r="N368" t="s">
        <v>21</v>
      </c>
      <c r="O368" t="s">
        <v>0</v>
      </c>
      <c r="P368" t="s">
        <v>0</v>
      </c>
    </row>
    <row r="369" spans="1:16" x14ac:dyDescent="0.3">
      <c r="A369">
        <v>60903955</v>
      </c>
      <c r="B369">
        <v>388389</v>
      </c>
      <c r="C369">
        <v>868595</v>
      </c>
      <c r="D369">
        <v>1500</v>
      </c>
      <c r="E369">
        <v>1</v>
      </c>
      <c r="F369">
        <v>75</v>
      </c>
      <c r="G369">
        <v>5</v>
      </c>
      <c r="H369" t="s">
        <v>485</v>
      </c>
      <c r="I369">
        <v>7</v>
      </c>
      <c r="J369" t="s">
        <v>229</v>
      </c>
      <c r="K369" t="s">
        <v>39</v>
      </c>
      <c r="L369" t="s">
        <v>15</v>
      </c>
      <c r="M369">
        <v>1425</v>
      </c>
      <c r="N369" t="s">
        <v>20</v>
      </c>
      <c r="O369" t="s">
        <v>0</v>
      </c>
      <c r="P369" t="s">
        <v>0</v>
      </c>
    </row>
    <row r="370" spans="1:16" x14ac:dyDescent="0.3">
      <c r="A370">
        <v>25328557</v>
      </c>
      <c r="B370">
        <v>246316</v>
      </c>
      <c r="C370">
        <v>994541</v>
      </c>
      <c r="D370">
        <v>13667</v>
      </c>
      <c r="E370">
        <v>1</v>
      </c>
      <c r="F370">
        <v>683.35</v>
      </c>
      <c r="G370">
        <v>5</v>
      </c>
      <c r="H370" t="s">
        <v>485</v>
      </c>
      <c r="I370">
        <v>7</v>
      </c>
      <c r="J370" t="s">
        <v>229</v>
      </c>
      <c r="K370" t="s">
        <v>39</v>
      </c>
      <c r="L370" t="s">
        <v>15</v>
      </c>
      <c r="M370">
        <v>12983.65</v>
      </c>
      <c r="N370" t="s">
        <v>20</v>
      </c>
      <c r="O370" t="s">
        <v>0</v>
      </c>
      <c r="P370" t="s">
        <v>0</v>
      </c>
    </row>
    <row r="371" spans="1:16" x14ac:dyDescent="0.3">
      <c r="A371">
        <v>45882178</v>
      </c>
      <c r="B371">
        <v>356787</v>
      </c>
      <c r="C371">
        <v>973449</v>
      </c>
      <c r="D371">
        <v>9997</v>
      </c>
      <c r="E371">
        <v>1</v>
      </c>
      <c r="F371">
        <v>499.85</v>
      </c>
      <c r="G371">
        <v>5</v>
      </c>
      <c r="H371" t="s">
        <v>485</v>
      </c>
      <c r="I371">
        <v>7</v>
      </c>
      <c r="J371" t="s">
        <v>229</v>
      </c>
      <c r="K371" t="s">
        <v>39</v>
      </c>
      <c r="L371" t="s">
        <v>152</v>
      </c>
      <c r="M371">
        <v>9497.15</v>
      </c>
      <c r="N371" t="s">
        <v>21</v>
      </c>
      <c r="O371" t="s">
        <v>0</v>
      </c>
      <c r="P371" t="s">
        <v>0</v>
      </c>
    </row>
    <row r="372" spans="1:16" x14ac:dyDescent="0.3">
      <c r="A372">
        <v>56496201</v>
      </c>
      <c r="B372">
        <v>809570</v>
      </c>
      <c r="C372">
        <v>872925</v>
      </c>
      <c r="D372">
        <v>19312</v>
      </c>
      <c r="E372">
        <v>1</v>
      </c>
      <c r="F372">
        <v>0</v>
      </c>
      <c r="G372">
        <v>0</v>
      </c>
      <c r="H372" t="s">
        <v>485</v>
      </c>
      <c r="I372">
        <v>4</v>
      </c>
      <c r="J372" t="s">
        <v>486</v>
      </c>
      <c r="K372" t="s">
        <v>39</v>
      </c>
      <c r="L372" t="s">
        <v>16</v>
      </c>
      <c r="M372">
        <v>19312</v>
      </c>
      <c r="N372" t="s">
        <v>22</v>
      </c>
      <c r="O372" t="s">
        <v>0</v>
      </c>
      <c r="P372" t="s">
        <v>0</v>
      </c>
    </row>
    <row r="373" spans="1:16" x14ac:dyDescent="0.3">
      <c r="A373">
        <v>78915391</v>
      </c>
      <c r="B373">
        <v>671858</v>
      </c>
      <c r="C373">
        <v>786252</v>
      </c>
      <c r="D373">
        <v>11783</v>
      </c>
      <c r="E373">
        <v>1</v>
      </c>
      <c r="F373">
        <v>0</v>
      </c>
      <c r="G373">
        <v>0</v>
      </c>
      <c r="H373" t="s">
        <v>485</v>
      </c>
      <c r="I373">
        <v>1</v>
      </c>
      <c r="J373" t="s">
        <v>412</v>
      </c>
      <c r="K373" t="s">
        <v>50</v>
      </c>
      <c r="L373" t="s">
        <v>15</v>
      </c>
      <c r="M373">
        <v>11783</v>
      </c>
      <c r="N373" t="s">
        <v>20</v>
      </c>
      <c r="O373" t="s">
        <v>0</v>
      </c>
      <c r="P373" t="s">
        <v>0</v>
      </c>
    </row>
    <row r="374" spans="1:16" x14ac:dyDescent="0.3">
      <c r="A374">
        <v>12941099</v>
      </c>
      <c r="B374">
        <v>770487</v>
      </c>
      <c r="C374">
        <v>946606</v>
      </c>
      <c r="D374">
        <v>18578</v>
      </c>
      <c r="E374">
        <v>1</v>
      </c>
      <c r="F374">
        <v>0</v>
      </c>
      <c r="G374">
        <v>0</v>
      </c>
      <c r="H374" t="s">
        <v>485</v>
      </c>
      <c r="I374">
        <v>7</v>
      </c>
      <c r="J374" t="s">
        <v>229</v>
      </c>
      <c r="K374" t="s">
        <v>47</v>
      </c>
      <c r="L374" t="s">
        <v>16</v>
      </c>
      <c r="M374">
        <v>18578</v>
      </c>
      <c r="N374" t="s">
        <v>21</v>
      </c>
      <c r="O374" t="s">
        <v>0</v>
      </c>
      <c r="P374" t="s">
        <v>0</v>
      </c>
    </row>
    <row r="375" spans="1:16" x14ac:dyDescent="0.3">
      <c r="A375">
        <v>22232184</v>
      </c>
      <c r="B375">
        <v>872246</v>
      </c>
      <c r="C375">
        <v>742752</v>
      </c>
      <c r="D375">
        <v>13512</v>
      </c>
      <c r="E375">
        <v>2</v>
      </c>
      <c r="F375">
        <v>1351.2</v>
      </c>
      <c r="G375">
        <v>5</v>
      </c>
      <c r="H375" t="s">
        <v>485</v>
      </c>
      <c r="I375">
        <v>4</v>
      </c>
      <c r="J375" t="s">
        <v>486</v>
      </c>
      <c r="K375" t="s">
        <v>39</v>
      </c>
      <c r="L375" t="s">
        <v>18</v>
      </c>
      <c r="M375">
        <v>25672.799999999999</v>
      </c>
      <c r="N375" t="s">
        <v>20</v>
      </c>
      <c r="O375" t="s">
        <v>0</v>
      </c>
      <c r="P375" t="s">
        <v>0</v>
      </c>
    </row>
    <row r="376" spans="1:16" x14ac:dyDescent="0.3">
      <c r="A376">
        <v>22979206</v>
      </c>
      <c r="B376">
        <v>876646</v>
      </c>
      <c r="C376">
        <v>558388</v>
      </c>
      <c r="D376">
        <v>11391</v>
      </c>
      <c r="E376">
        <v>2</v>
      </c>
      <c r="F376">
        <v>0</v>
      </c>
      <c r="G376">
        <v>0</v>
      </c>
      <c r="H376" t="s">
        <v>485</v>
      </c>
      <c r="I376">
        <v>3</v>
      </c>
      <c r="J376" t="s">
        <v>421</v>
      </c>
      <c r="K376" t="s">
        <v>39</v>
      </c>
      <c r="L376" t="s">
        <v>16</v>
      </c>
      <c r="M376">
        <v>22782</v>
      </c>
      <c r="N376" t="s">
        <v>23</v>
      </c>
      <c r="O376" t="s">
        <v>0</v>
      </c>
      <c r="P376" t="s">
        <v>0</v>
      </c>
    </row>
    <row r="377" spans="1:16" x14ac:dyDescent="0.3">
      <c r="A377">
        <v>84673939</v>
      </c>
      <c r="B377">
        <v>126225</v>
      </c>
      <c r="C377">
        <v>960397</v>
      </c>
      <c r="D377">
        <v>13840</v>
      </c>
      <c r="E377">
        <v>2</v>
      </c>
      <c r="F377">
        <v>1384</v>
      </c>
      <c r="G377">
        <v>5</v>
      </c>
      <c r="H377" t="s">
        <v>485</v>
      </c>
      <c r="I377">
        <v>5</v>
      </c>
      <c r="J377" t="s">
        <v>413</v>
      </c>
      <c r="K377" t="s">
        <v>39</v>
      </c>
      <c r="L377" t="s">
        <v>15</v>
      </c>
      <c r="M377">
        <v>26296</v>
      </c>
      <c r="N377" t="s">
        <v>20</v>
      </c>
      <c r="O377" t="s">
        <v>0</v>
      </c>
      <c r="P377" t="s">
        <v>0</v>
      </c>
    </row>
    <row r="378" spans="1:16" x14ac:dyDescent="0.3">
      <c r="A378">
        <v>11714029</v>
      </c>
      <c r="B378">
        <v>876646</v>
      </c>
      <c r="C378">
        <v>556160</v>
      </c>
      <c r="D378">
        <v>4713</v>
      </c>
      <c r="E378">
        <v>1</v>
      </c>
      <c r="F378">
        <v>706.95</v>
      </c>
      <c r="G378">
        <v>15</v>
      </c>
      <c r="H378" t="s">
        <v>485</v>
      </c>
      <c r="I378">
        <v>4</v>
      </c>
      <c r="J378" t="s">
        <v>486</v>
      </c>
      <c r="K378" t="s">
        <v>39</v>
      </c>
      <c r="L378" t="s">
        <v>15</v>
      </c>
      <c r="M378">
        <v>4006.05</v>
      </c>
      <c r="N378" t="s">
        <v>23</v>
      </c>
      <c r="O378" t="s">
        <v>0</v>
      </c>
      <c r="P378" t="s">
        <v>0</v>
      </c>
    </row>
    <row r="379" spans="1:16" x14ac:dyDescent="0.3">
      <c r="A379">
        <v>80517332</v>
      </c>
      <c r="B379">
        <v>872246</v>
      </c>
      <c r="C379">
        <v>978427</v>
      </c>
      <c r="D379">
        <v>15072</v>
      </c>
      <c r="E379">
        <v>1</v>
      </c>
      <c r="F379">
        <v>0</v>
      </c>
      <c r="G379">
        <v>0</v>
      </c>
      <c r="H379" t="s">
        <v>485</v>
      </c>
      <c r="I379">
        <v>5</v>
      </c>
      <c r="J379" t="s">
        <v>413</v>
      </c>
      <c r="K379" t="s">
        <v>39</v>
      </c>
      <c r="L379" t="s">
        <v>18</v>
      </c>
      <c r="M379">
        <v>15072</v>
      </c>
      <c r="N379" t="s">
        <v>22</v>
      </c>
      <c r="O379" t="s">
        <v>0</v>
      </c>
      <c r="P379" t="s">
        <v>0</v>
      </c>
    </row>
    <row r="380" spans="1:16" x14ac:dyDescent="0.3">
      <c r="A380">
        <v>68743898</v>
      </c>
      <c r="B380">
        <v>877572</v>
      </c>
      <c r="C380">
        <v>375018</v>
      </c>
      <c r="D380">
        <v>1670</v>
      </c>
      <c r="E380">
        <v>1</v>
      </c>
      <c r="F380">
        <v>83.5</v>
      </c>
      <c r="G380">
        <v>5</v>
      </c>
      <c r="H380" t="s">
        <v>485</v>
      </c>
      <c r="I380">
        <v>2</v>
      </c>
      <c r="J380" t="s">
        <v>228</v>
      </c>
      <c r="K380" t="s">
        <v>50</v>
      </c>
      <c r="L380" t="s">
        <v>15</v>
      </c>
      <c r="M380">
        <v>1586.5</v>
      </c>
      <c r="N380" t="s">
        <v>20</v>
      </c>
      <c r="O380" t="s">
        <v>0</v>
      </c>
      <c r="P380" t="s">
        <v>0</v>
      </c>
    </row>
    <row r="381" spans="1:16" x14ac:dyDescent="0.3">
      <c r="A381">
        <v>43308443</v>
      </c>
      <c r="B381">
        <v>872246</v>
      </c>
      <c r="C381">
        <v>708205</v>
      </c>
      <c r="D381">
        <v>4851</v>
      </c>
      <c r="E381">
        <v>1</v>
      </c>
      <c r="F381">
        <v>0</v>
      </c>
      <c r="G381">
        <v>0</v>
      </c>
      <c r="H381" t="s">
        <v>332</v>
      </c>
      <c r="I381">
        <v>6</v>
      </c>
      <c r="J381" t="s">
        <v>276</v>
      </c>
      <c r="K381" t="s">
        <v>39</v>
      </c>
      <c r="L381" t="s">
        <v>18</v>
      </c>
      <c r="M381">
        <v>4851</v>
      </c>
      <c r="N381" t="s">
        <v>20</v>
      </c>
      <c r="O381" t="s">
        <v>0</v>
      </c>
      <c r="P381" t="s">
        <v>0</v>
      </c>
    </row>
    <row r="382" spans="1:16" x14ac:dyDescent="0.3">
      <c r="A382">
        <v>90014570</v>
      </c>
      <c r="B382">
        <v>191161</v>
      </c>
      <c r="C382">
        <v>806739</v>
      </c>
      <c r="D382">
        <v>19024</v>
      </c>
      <c r="E382">
        <v>1</v>
      </c>
      <c r="F382">
        <v>0</v>
      </c>
      <c r="G382">
        <v>0</v>
      </c>
      <c r="H382" t="s">
        <v>332</v>
      </c>
      <c r="I382">
        <v>2</v>
      </c>
      <c r="J382" t="s">
        <v>75</v>
      </c>
      <c r="K382" t="s">
        <v>39</v>
      </c>
      <c r="L382" t="s">
        <v>16</v>
      </c>
      <c r="M382">
        <v>19024</v>
      </c>
      <c r="N382" t="s">
        <v>20</v>
      </c>
      <c r="O382" t="s">
        <v>0</v>
      </c>
      <c r="P382" t="s">
        <v>0</v>
      </c>
    </row>
    <row r="383" spans="1:16" x14ac:dyDescent="0.3">
      <c r="A383">
        <v>51708177</v>
      </c>
      <c r="B383">
        <v>876646</v>
      </c>
      <c r="C383">
        <v>835988</v>
      </c>
      <c r="D383">
        <v>16508</v>
      </c>
      <c r="E383">
        <v>1</v>
      </c>
      <c r="F383">
        <v>0</v>
      </c>
      <c r="G383">
        <v>0</v>
      </c>
      <c r="H383" t="s">
        <v>332</v>
      </c>
      <c r="I383">
        <v>7</v>
      </c>
      <c r="J383" t="s">
        <v>87</v>
      </c>
      <c r="K383" t="s">
        <v>39</v>
      </c>
      <c r="L383" t="s">
        <v>17</v>
      </c>
      <c r="M383">
        <v>16508</v>
      </c>
      <c r="N383" t="s">
        <v>20</v>
      </c>
      <c r="O383" t="s">
        <v>0</v>
      </c>
      <c r="P383" t="s">
        <v>0</v>
      </c>
    </row>
    <row r="384" spans="1:16" x14ac:dyDescent="0.3">
      <c r="A384">
        <v>78885632</v>
      </c>
      <c r="B384">
        <v>719176</v>
      </c>
      <c r="C384">
        <v>345308</v>
      </c>
      <c r="D384">
        <v>2009</v>
      </c>
      <c r="E384">
        <v>1</v>
      </c>
      <c r="F384">
        <v>0</v>
      </c>
      <c r="G384">
        <v>0</v>
      </c>
      <c r="H384" t="s">
        <v>332</v>
      </c>
      <c r="I384">
        <v>1</v>
      </c>
      <c r="J384" t="s">
        <v>186</v>
      </c>
      <c r="K384" t="s">
        <v>39</v>
      </c>
      <c r="L384" t="s">
        <v>18</v>
      </c>
      <c r="M384">
        <v>2009</v>
      </c>
      <c r="N384" t="s">
        <v>20</v>
      </c>
      <c r="O384" t="s">
        <v>0</v>
      </c>
      <c r="P384" t="s">
        <v>0</v>
      </c>
    </row>
    <row r="385" spans="1:16" x14ac:dyDescent="0.3">
      <c r="A385">
        <v>79987997</v>
      </c>
      <c r="B385">
        <v>876646</v>
      </c>
      <c r="C385">
        <v>536318</v>
      </c>
      <c r="D385">
        <v>9685</v>
      </c>
      <c r="E385">
        <v>1</v>
      </c>
      <c r="F385">
        <v>0</v>
      </c>
      <c r="G385">
        <v>0</v>
      </c>
      <c r="H385" t="s">
        <v>332</v>
      </c>
      <c r="I385">
        <v>6</v>
      </c>
      <c r="J385" t="s">
        <v>276</v>
      </c>
      <c r="K385" t="s">
        <v>39</v>
      </c>
      <c r="L385" t="s">
        <v>15</v>
      </c>
      <c r="M385">
        <v>9685</v>
      </c>
      <c r="N385" t="s">
        <v>23</v>
      </c>
      <c r="O385" t="s">
        <v>0</v>
      </c>
      <c r="P385" t="s">
        <v>0</v>
      </c>
    </row>
    <row r="386" spans="1:16" x14ac:dyDescent="0.3">
      <c r="A386">
        <v>64520614</v>
      </c>
      <c r="B386">
        <v>671858</v>
      </c>
      <c r="C386">
        <v>455506</v>
      </c>
      <c r="D386">
        <v>4635</v>
      </c>
      <c r="E386">
        <v>1</v>
      </c>
      <c r="F386">
        <v>0</v>
      </c>
      <c r="G386">
        <v>0</v>
      </c>
      <c r="H386" t="s">
        <v>332</v>
      </c>
      <c r="I386">
        <v>1</v>
      </c>
      <c r="J386" t="s">
        <v>186</v>
      </c>
      <c r="K386" t="s">
        <v>39</v>
      </c>
      <c r="L386" t="s">
        <v>15</v>
      </c>
      <c r="M386">
        <v>4635</v>
      </c>
      <c r="N386" t="s">
        <v>21</v>
      </c>
      <c r="O386" t="s">
        <v>0</v>
      </c>
      <c r="P386" t="s">
        <v>0</v>
      </c>
    </row>
    <row r="387" spans="1:16" x14ac:dyDescent="0.3">
      <c r="A387">
        <v>74819756</v>
      </c>
      <c r="B387">
        <v>877572</v>
      </c>
      <c r="C387">
        <v>671923</v>
      </c>
      <c r="D387">
        <v>18252</v>
      </c>
      <c r="E387">
        <v>2</v>
      </c>
      <c r="F387">
        <v>3650.4</v>
      </c>
      <c r="G387">
        <v>10</v>
      </c>
      <c r="H387" t="s">
        <v>332</v>
      </c>
      <c r="I387">
        <v>1</v>
      </c>
      <c r="J387" t="s">
        <v>186</v>
      </c>
      <c r="K387" t="s">
        <v>50</v>
      </c>
      <c r="L387" t="s">
        <v>17</v>
      </c>
      <c r="M387">
        <v>32853.599999999999</v>
      </c>
      <c r="N387" t="s">
        <v>20</v>
      </c>
      <c r="O387" t="s">
        <v>0</v>
      </c>
      <c r="P387" t="s">
        <v>0</v>
      </c>
    </row>
    <row r="388" spans="1:16" x14ac:dyDescent="0.3">
      <c r="A388">
        <v>98612211</v>
      </c>
      <c r="B388">
        <v>719176</v>
      </c>
      <c r="C388">
        <v>696864</v>
      </c>
      <c r="D388">
        <v>12481</v>
      </c>
      <c r="E388">
        <v>1</v>
      </c>
      <c r="F388">
        <v>0</v>
      </c>
      <c r="G388">
        <v>0</v>
      </c>
      <c r="H388" t="s">
        <v>332</v>
      </c>
      <c r="I388">
        <v>7</v>
      </c>
      <c r="J388" t="s">
        <v>87</v>
      </c>
      <c r="K388" t="s">
        <v>39</v>
      </c>
      <c r="L388" t="s">
        <v>16</v>
      </c>
      <c r="M388">
        <v>12481</v>
      </c>
      <c r="N388" t="s">
        <v>21</v>
      </c>
      <c r="O388" t="s">
        <v>0</v>
      </c>
      <c r="P388" t="s">
        <v>0</v>
      </c>
    </row>
    <row r="389" spans="1:16" x14ac:dyDescent="0.3">
      <c r="A389">
        <v>13209180</v>
      </c>
      <c r="B389">
        <v>191161</v>
      </c>
      <c r="C389">
        <v>463871</v>
      </c>
      <c r="D389">
        <v>7179</v>
      </c>
      <c r="E389">
        <v>1</v>
      </c>
      <c r="F389">
        <v>358.95</v>
      </c>
      <c r="G389">
        <v>5</v>
      </c>
      <c r="H389" t="s">
        <v>332</v>
      </c>
      <c r="I389">
        <v>7</v>
      </c>
      <c r="J389" t="s">
        <v>87</v>
      </c>
      <c r="K389" t="s">
        <v>73</v>
      </c>
      <c r="L389" t="s">
        <v>17</v>
      </c>
      <c r="M389">
        <v>6820.05</v>
      </c>
      <c r="N389" t="s">
        <v>21</v>
      </c>
      <c r="O389" t="s">
        <v>0</v>
      </c>
      <c r="P389" t="s">
        <v>0</v>
      </c>
    </row>
    <row r="390" spans="1:16" x14ac:dyDescent="0.3">
      <c r="A390">
        <v>11711195</v>
      </c>
      <c r="B390">
        <v>246316</v>
      </c>
      <c r="C390">
        <v>655401</v>
      </c>
      <c r="D390">
        <v>18311</v>
      </c>
      <c r="E390">
        <v>1</v>
      </c>
      <c r="F390">
        <v>0</v>
      </c>
      <c r="G390">
        <v>0</v>
      </c>
      <c r="H390" t="s">
        <v>332</v>
      </c>
      <c r="I390">
        <v>5</v>
      </c>
      <c r="J390" t="s">
        <v>187</v>
      </c>
      <c r="K390" t="s">
        <v>50</v>
      </c>
      <c r="L390" t="s">
        <v>15</v>
      </c>
      <c r="M390">
        <v>18311</v>
      </c>
      <c r="N390" t="s">
        <v>21</v>
      </c>
      <c r="O390" t="s">
        <v>0</v>
      </c>
      <c r="P390" t="s">
        <v>0</v>
      </c>
    </row>
    <row r="391" spans="1:16" x14ac:dyDescent="0.3">
      <c r="A391">
        <v>54556611</v>
      </c>
      <c r="B391">
        <v>719176</v>
      </c>
      <c r="C391">
        <v>599581</v>
      </c>
      <c r="D391">
        <v>11951</v>
      </c>
      <c r="E391">
        <v>4</v>
      </c>
      <c r="F391">
        <v>2390.1999999999998</v>
      </c>
      <c r="G391">
        <v>5</v>
      </c>
      <c r="H391" t="s">
        <v>332</v>
      </c>
      <c r="I391">
        <v>1</v>
      </c>
      <c r="J391" t="s">
        <v>186</v>
      </c>
      <c r="K391" t="s">
        <v>47</v>
      </c>
      <c r="L391" t="s">
        <v>16</v>
      </c>
      <c r="M391">
        <v>45413.8</v>
      </c>
      <c r="N391" t="s">
        <v>21</v>
      </c>
      <c r="O391" t="s">
        <v>0</v>
      </c>
      <c r="P391" t="s">
        <v>0</v>
      </c>
    </row>
    <row r="392" spans="1:16" x14ac:dyDescent="0.3">
      <c r="A392">
        <v>36296134</v>
      </c>
      <c r="B392">
        <v>356787</v>
      </c>
      <c r="C392">
        <v>855910</v>
      </c>
      <c r="D392">
        <v>19201</v>
      </c>
      <c r="E392">
        <v>2</v>
      </c>
      <c r="F392">
        <v>3840.2</v>
      </c>
      <c r="G392">
        <v>10</v>
      </c>
      <c r="H392" t="s">
        <v>332</v>
      </c>
      <c r="I392">
        <v>7</v>
      </c>
      <c r="J392" t="s">
        <v>87</v>
      </c>
      <c r="K392" t="s">
        <v>50</v>
      </c>
      <c r="L392" t="s">
        <v>16</v>
      </c>
      <c r="M392">
        <v>34561.800000000003</v>
      </c>
      <c r="N392" t="s">
        <v>20</v>
      </c>
      <c r="O392" t="s">
        <v>0</v>
      </c>
      <c r="P392" t="s">
        <v>0</v>
      </c>
    </row>
    <row r="393" spans="1:16" x14ac:dyDescent="0.3">
      <c r="A393">
        <v>56017729</v>
      </c>
      <c r="B393">
        <v>356787</v>
      </c>
      <c r="C393">
        <v>843852</v>
      </c>
      <c r="D393">
        <v>8100</v>
      </c>
      <c r="E393">
        <v>2</v>
      </c>
      <c r="F393">
        <v>810</v>
      </c>
      <c r="G393">
        <v>5</v>
      </c>
      <c r="H393" t="s">
        <v>332</v>
      </c>
      <c r="I393">
        <v>3</v>
      </c>
      <c r="J393" t="s">
        <v>306</v>
      </c>
      <c r="K393" t="s">
        <v>39</v>
      </c>
      <c r="L393" t="s">
        <v>15</v>
      </c>
      <c r="M393">
        <v>15390</v>
      </c>
      <c r="N393" t="s">
        <v>23</v>
      </c>
      <c r="O393" t="s">
        <v>0</v>
      </c>
      <c r="P393" t="s">
        <v>0</v>
      </c>
    </row>
    <row r="394" spans="1:16" x14ac:dyDescent="0.3">
      <c r="A394">
        <v>80159631</v>
      </c>
      <c r="B394">
        <v>246316</v>
      </c>
      <c r="C394">
        <v>554861</v>
      </c>
      <c r="D394">
        <v>5920</v>
      </c>
      <c r="E394">
        <v>1</v>
      </c>
      <c r="F394">
        <v>0</v>
      </c>
      <c r="G394">
        <v>0</v>
      </c>
      <c r="H394" t="s">
        <v>332</v>
      </c>
      <c r="I394">
        <v>5</v>
      </c>
      <c r="J394" t="s">
        <v>187</v>
      </c>
      <c r="K394" t="s">
        <v>39</v>
      </c>
      <c r="L394" t="s">
        <v>15</v>
      </c>
      <c r="M394">
        <v>5920</v>
      </c>
      <c r="N394" t="s">
        <v>24</v>
      </c>
      <c r="O394" t="s">
        <v>0</v>
      </c>
      <c r="P394" t="s">
        <v>0</v>
      </c>
    </row>
    <row r="395" spans="1:16" x14ac:dyDescent="0.3">
      <c r="A395">
        <v>31602928</v>
      </c>
      <c r="B395">
        <v>356787</v>
      </c>
      <c r="C395">
        <v>671706</v>
      </c>
      <c r="D395">
        <v>5438</v>
      </c>
      <c r="E395">
        <v>2</v>
      </c>
      <c r="F395">
        <v>543.79999999999995</v>
      </c>
      <c r="G395">
        <v>5</v>
      </c>
      <c r="H395" t="s">
        <v>332</v>
      </c>
      <c r="I395">
        <v>7</v>
      </c>
      <c r="J395" t="s">
        <v>87</v>
      </c>
      <c r="K395" t="s">
        <v>39</v>
      </c>
      <c r="L395" t="s">
        <v>18</v>
      </c>
      <c r="M395">
        <v>10332.200000000001</v>
      </c>
      <c r="N395" t="s">
        <v>20</v>
      </c>
      <c r="O395" t="s">
        <v>0</v>
      </c>
      <c r="P395" t="s">
        <v>0</v>
      </c>
    </row>
    <row r="396" spans="1:16" x14ac:dyDescent="0.3">
      <c r="A396">
        <v>38688676</v>
      </c>
      <c r="B396">
        <v>770487</v>
      </c>
      <c r="C396">
        <v>244033</v>
      </c>
      <c r="D396">
        <v>777</v>
      </c>
      <c r="E396">
        <v>1</v>
      </c>
      <c r="F396">
        <v>0</v>
      </c>
      <c r="G396">
        <v>0</v>
      </c>
      <c r="H396" t="s">
        <v>128</v>
      </c>
      <c r="I396">
        <v>3</v>
      </c>
      <c r="J396" t="s">
        <v>137</v>
      </c>
      <c r="K396" t="s">
        <v>39</v>
      </c>
      <c r="L396" t="s">
        <v>15</v>
      </c>
      <c r="M396">
        <v>777</v>
      </c>
      <c r="N396" t="s">
        <v>20</v>
      </c>
      <c r="O396" t="s">
        <v>0</v>
      </c>
      <c r="P396" t="s">
        <v>0</v>
      </c>
    </row>
    <row r="397" spans="1:16" x14ac:dyDescent="0.3">
      <c r="A397">
        <v>21267237</v>
      </c>
      <c r="B397">
        <v>216739</v>
      </c>
      <c r="C397">
        <v>701554</v>
      </c>
      <c r="D397">
        <v>6592</v>
      </c>
      <c r="E397">
        <v>2</v>
      </c>
      <c r="F397">
        <v>0</v>
      </c>
      <c r="G397">
        <v>0</v>
      </c>
      <c r="H397" t="s">
        <v>128</v>
      </c>
      <c r="I397">
        <v>7</v>
      </c>
      <c r="J397" t="s">
        <v>139</v>
      </c>
      <c r="K397" t="s">
        <v>50</v>
      </c>
      <c r="L397" t="s">
        <v>15</v>
      </c>
      <c r="M397">
        <v>13184</v>
      </c>
      <c r="N397" t="s">
        <v>20</v>
      </c>
      <c r="O397" t="s">
        <v>0</v>
      </c>
      <c r="P397" t="s">
        <v>0</v>
      </c>
    </row>
    <row r="398" spans="1:16" x14ac:dyDescent="0.3">
      <c r="A398">
        <v>46698468</v>
      </c>
      <c r="B398">
        <v>719176</v>
      </c>
      <c r="C398">
        <v>444312</v>
      </c>
      <c r="D398">
        <v>19015</v>
      </c>
      <c r="E398">
        <v>2</v>
      </c>
      <c r="F398">
        <v>0</v>
      </c>
      <c r="G398">
        <v>0</v>
      </c>
      <c r="H398" t="s">
        <v>128</v>
      </c>
      <c r="I398">
        <v>4</v>
      </c>
      <c r="J398" t="s">
        <v>206</v>
      </c>
      <c r="K398" t="s">
        <v>39</v>
      </c>
      <c r="L398" t="s">
        <v>16</v>
      </c>
      <c r="M398">
        <v>38030</v>
      </c>
      <c r="N398" t="s">
        <v>20</v>
      </c>
      <c r="O398" t="s">
        <v>0</v>
      </c>
      <c r="P398" t="s">
        <v>0</v>
      </c>
    </row>
    <row r="399" spans="1:16" x14ac:dyDescent="0.3">
      <c r="A399">
        <v>40289135</v>
      </c>
      <c r="B399">
        <v>334053</v>
      </c>
      <c r="C399">
        <v>528096</v>
      </c>
      <c r="D399">
        <v>11902</v>
      </c>
      <c r="E399">
        <v>1</v>
      </c>
      <c r="F399">
        <v>595.1</v>
      </c>
      <c r="G399">
        <v>5</v>
      </c>
      <c r="H399" t="s">
        <v>128</v>
      </c>
      <c r="I399">
        <v>4</v>
      </c>
      <c r="J399" t="s">
        <v>206</v>
      </c>
      <c r="K399" t="s">
        <v>39</v>
      </c>
      <c r="L399" t="s">
        <v>17</v>
      </c>
      <c r="M399">
        <v>11306.9</v>
      </c>
      <c r="N399" t="s">
        <v>21</v>
      </c>
      <c r="O399" t="s">
        <v>0</v>
      </c>
      <c r="P399" t="s">
        <v>0</v>
      </c>
    </row>
    <row r="400" spans="1:16" x14ac:dyDescent="0.3">
      <c r="A400">
        <v>35566010</v>
      </c>
      <c r="B400">
        <v>246316</v>
      </c>
      <c r="C400">
        <v>243182</v>
      </c>
      <c r="D400">
        <v>13240</v>
      </c>
      <c r="E400">
        <v>2</v>
      </c>
      <c r="F400">
        <v>0</v>
      </c>
      <c r="G400">
        <v>0</v>
      </c>
      <c r="H400" t="s">
        <v>128</v>
      </c>
      <c r="I400">
        <v>1</v>
      </c>
      <c r="J400" t="s">
        <v>476</v>
      </c>
      <c r="K400" t="s">
        <v>39</v>
      </c>
      <c r="L400" t="s">
        <v>15</v>
      </c>
      <c r="M400">
        <v>26480</v>
      </c>
      <c r="N400" t="s">
        <v>23</v>
      </c>
      <c r="O400" t="s">
        <v>0</v>
      </c>
      <c r="P400" t="s">
        <v>0</v>
      </c>
    </row>
    <row r="401" spans="1:16" x14ac:dyDescent="0.3">
      <c r="A401">
        <v>71453148</v>
      </c>
      <c r="B401">
        <v>809570</v>
      </c>
      <c r="C401">
        <v>985161</v>
      </c>
      <c r="D401">
        <v>3435</v>
      </c>
      <c r="E401">
        <v>1</v>
      </c>
      <c r="F401">
        <v>0</v>
      </c>
      <c r="G401">
        <v>0</v>
      </c>
      <c r="H401" t="s">
        <v>128</v>
      </c>
      <c r="I401">
        <v>1</v>
      </c>
      <c r="J401" t="s">
        <v>476</v>
      </c>
      <c r="K401" t="s">
        <v>47</v>
      </c>
      <c r="L401" t="s">
        <v>15</v>
      </c>
      <c r="M401">
        <v>3435</v>
      </c>
      <c r="N401" t="s">
        <v>23</v>
      </c>
      <c r="O401" t="s">
        <v>0</v>
      </c>
      <c r="P401" t="s">
        <v>0</v>
      </c>
    </row>
    <row r="402" spans="1:16" x14ac:dyDescent="0.3">
      <c r="A402">
        <v>47173969</v>
      </c>
      <c r="B402">
        <v>671858</v>
      </c>
      <c r="C402">
        <v>861286</v>
      </c>
      <c r="D402">
        <v>1593</v>
      </c>
      <c r="E402">
        <v>1</v>
      </c>
      <c r="F402">
        <v>0</v>
      </c>
      <c r="G402">
        <v>0</v>
      </c>
      <c r="H402" t="s">
        <v>128</v>
      </c>
      <c r="I402">
        <v>2</v>
      </c>
      <c r="J402" t="s">
        <v>106</v>
      </c>
      <c r="K402" t="s">
        <v>39</v>
      </c>
      <c r="L402" t="s">
        <v>17</v>
      </c>
      <c r="M402">
        <v>1593</v>
      </c>
      <c r="N402" t="s">
        <v>21</v>
      </c>
      <c r="O402" t="s">
        <v>0</v>
      </c>
      <c r="P402" t="s">
        <v>0</v>
      </c>
    </row>
    <row r="403" spans="1:16" x14ac:dyDescent="0.3">
      <c r="A403">
        <v>20997276</v>
      </c>
      <c r="B403">
        <v>770487</v>
      </c>
      <c r="C403">
        <v>472427</v>
      </c>
      <c r="D403">
        <v>19452</v>
      </c>
      <c r="E403">
        <v>1</v>
      </c>
      <c r="F403">
        <v>0</v>
      </c>
      <c r="G403">
        <v>0</v>
      </c>
      <c r="H403" t="s">
        <v>128</v>
      </c>
      <c r="I403">
        <v>6</v>
      </c>
      <c r="J403" t="s">
        <v>138</v>
      </c>
      <c r="K403" t="s">
        <v>50</v>
      </c>
      <c r="L403" t="s">
        <v>15</v>
      </c>
      <c r="M403">
        <v>19452</v>
      </c>
      <c r="N403" t="s">
        <v>22</v>
      </c>
      <c r="O403" t="s">
        <v>0</v>
      </c>
      <c r="P403" t="s">
        <v>0</v>
      </c>
    </row>
    <row r="404" spans="1:16" x14ac:dyDescent="0.3">
      <c r="A404">
        <v>47135391</v>
      </c>
      <c r="B404">
        <v>872246</v>
      </c>
      <c r="C404">
        <v>754718</v>
      </c>
      <c r="D404">
        <v>12182</v>
      </c>
      <c r="E404">
        <v>1</v>
      </c>
      <c r="F404">
        <v>0</v>
      </c>
      <c r="G404">
        <v>0</v>
      </c>
      <c r="H404" t="s">
        <v>90</v>
      </c>
      <c r="I404">
        <v>4</v>
      </c>
      <c r="J404" t="s">
        <v>288</v>
      </c>
      <c r="K404" t="s">
        <v>39</v>
      </c>
      <c r="L404" t="s">
        <v>15</v>
      </c>
      <c r="M404">
        <v>12182</v>
      </c>
      <c r="N404" t="s">
        <v>20</v>
      </c>
      <c r="O404" t="s">
        <v>0</v>
      </c>
      <c r="P404" t="s">
        <v>0</v>
      </c>
    </row>
    <row r="405" spans="1:16" x14ac:dyDescent="0.3">
      <c r="A405">
        <v>38408562</v>
      </c>
      <c r="B405">
        <v>877572</v>
      </c>
      <c r="C405">
        <v>341422</v>
      </c>
      <c r="D405">
        <v>4509</v>
      </c>
      <c r="E405">
        <v>1</v>
      </c>
      <c r="F405">
        <v>0</v>
      </c>
      <c r="G405">
        <v>0</v>
      </c>
      <c r="H405" t="s">
        <v>90</v>
      </c>
      <c r="I405">
        <v>4</v>
      </c>
      <c r="J405" t="s">
        <v>288</v>
      </c>
      <c r="K405" t="s">
        <v>39</v>
      </c>
      <c r="L405" t="s">
        <v>17</v>
      </c>
      <c r="M405">
        <v>4509</v>
      </c>
      <c r="N405" t="s">
        <v>20</v>
      </c>
      <c r="O405" t="s">
        <v>0</v>
      </c>
      <c r="P405" t="s">
        <v>0</v>
      </c>
    </row>
    <row r="406" spans="1:16" x14ac:dyDescent="0.3">
      <c r="A406">
        <v>61385847</v>
      </c>
      <c r="B406">
        <v>216739</v>
      </c>
      <c r="C406">
        <v>282216</v>
      </c>
      <c r="D406">
        <v>5069</v>
      </c>
      <c r="E406">
        <v>2</v>
      </c>
      <c r="F406">
        <v>0</v>
      </c>
      <c r="G406">
        <v>0</v>
      </c>
      <c r="H406" t="s">
        <v>90</v>
      </c>
      <c r="I406">
        <v>2</v>
      </c>
      <c r="J406" t="s">
        <v>526</v>
      </c>
      <c r="K406" t="s">
        <v>39</v>
      </c>
      <c r="L406" t="s">
        <v>15</v>
      </c>
      <c r="M406">
        <v>10138</v>
      </c>
      <c r="N406" t="s">
        <v>23</v>
      </c>
      <c r="O406" t="s">
        <v>0</v>
      </c>
      <c r="P406" t="s">
        <v>0</v>
      </c>
    </row>
    <row r="407" spans="1:16" x14ac:dyDescent="0.3">
      <c r="A407">
        <v>43502308</v>
      </c>
      <c r="B407">
        <v>877572</v>
      </c>
      <c r="C407">
        <v>516503</v>
      </c>
      <c r="D407">
        <v>18223</v>
      </c>
      <c r="E407">
        <v>2</v>
      </c>
      <c r="F407">
        <v>1822.3</v>
      </c>
      <c r="G407">
        <v>5</v>
      </c>
      <c r="H407" t="s">
        <v>90</v>
      </c>
      <c r="I407">
        <v>6</v>
      </c>
      <c r="J407" t="s">
        <v>539</v>
      </c>
      <c r="K407" t="s">
        <v>50</v>
      </c>
      <c r="L407" t="s">
        <v>17</v>
      </c>
      <c r="M407">
        <v>34623.699999999997</v>
      </c>
      <c r="N407" t="s">
        <v>20</v>
      </c>
      <c r="O407" t="s">
        <v>0</v>
      </c>
      <c r="P407" t="s">
        <v>0</v>
      </c>
    </row>
    <row r="408" spans="1:16" x14ac:dyDescent="0.3">
      <c r="A408">
        <v>30820038</v>
      </c>
      <c r="B408">
        <v>126225</v>
      </c>
      <c r="C408">
        <v>906423</v>
      </c>
      <c r="D408">
        <v>7679</v>
      </c>
      <c r="E408">
        <v>1</v>
      </c>
      <c r="F408">
        <v>383.95</v>
      </c>
      <c r="G408">
        <v>5</v>
      </c>
      <c r="H408" t="s">
        <v>90</v>
      </c>
      <c r="I408">
        <v>7</v>
      </c>
      <c r="J408" t="s">
        <v>44</v>
      </c>
      <c r="K408" t="s">
        <v>39</v>
      </c>
      <c r="L408" t="s">
        <v>15</v>
      </c>
      <c r="M408">
        <v>7295.05</v>
      </c>
      <c r="N408" t="s">
        <v>21</v>
      </c>
      <c r="O408" t="s">
        <v>0</v>
      </c>
      <c r="P408" t="s">
        <v>0</v>
      </c>
    </row>
    <row r="409" spans="1:16" x14ac:dyDescent="0.3">
      <c r="A409">
        <v>54524025</v>
      </c>
      <c r="B409">
        <v>809570</v>
      </c>
      <c r="C409">
        <v>641119</v>
      </c>
      <c r="D409">
        <v>2287</v>
      </c>
      <c r="E409">
        <v>2</v>
      </c>
      <c r="F409">
        <v>0</v>
      </c>
      <c r="G409">
        <v>0</v>
      </c>
      <c r="H409" t="s">
        <v>90</v>
      </c>
      <c r="I409">
        <v>4</v>
      </c>
      <c r="J409" t="s">
        <v>288</v>
      </c>
      <c r="K409" t="s">
        <v>39</v>
      </c>
      <c r="L409" t="s">
        <v>15</v>
      </c>
      <c r="M409">
        <v>4574</v>
      </c>
      <c r="N409" t="s">
        <v>21</v>
      </c>
      <c r="O409" t="s">
        <v>0</v>
      </c>
      <c r="P409" t="s">
        <v>0</v>
      </c>
    </row>
    <row r="410" spans="1:16" x14ac:dyDescent="0.3">
      <c r="A410">
        <v>61518966</v>
      </c>
      <c r="B410">
        <v>671858</v>
      </c>
      <c r="C410">
        <v>679404</v>
      </c>
      <c r="D410">
        <v>11911</v>
      </c>
      <c r="E410">
        <v>2</v>
      </c>
      <c r="F410">
        <v>0</v>
      </c>
      <c r="G410">
        <v>0</v>
      </c>
      <c r="H410" t="s">
        <v>90</v>
      </c>
      <c r="I410">
        <v>3</v>
      </c>
      <c r="J410" t="s">
        <v>444</v>
      </c>
      <c r="K410" t="s">
        <v>47</v>
      </c>
      <c r="L410" t="s">
        <v>17</v>
      </c>
      <c r="M410">
        <v>23822</v>
      </c>
      <c r="N410" t="s">
        <v>20</v>
      </c>
      <c r="O410" t="s">
        <v>0</v>
      </c>
      <c r="P410" t="s">
        <v>0</v>
      </c>
    </row>
    <row r="411" spans="1:16" x14ac:dyDescent="0.3">
      <c r="A411">
        <v>24301022</v>
      </c>
      <c r="B411">
        <v>876646</v>
      </c>
      <c r="C411">
        <v>373650</v>
      </c>
      <c r="D411">
        <v>5394</v>
      </c>
      <c r="E411">
        <v>1</v>
      </c>
      <c r="F411">
        <v>0</v>
      </c>
      <c r="G411">
        <v>0</v>
      </c>
      <c r="H411" t="s">
        <v>90</v>
      </c>
      <c r="I411">
        <v>6</v>
      </c>
      <c r="J411" t="s">
        <v>539</v>
      </c>
      <c r="K411" t="s">
        <v>39</v>
      </c>
      <c r="L411" t="s">
        <v>15</v>
      </c>
      <c r="M411">
        <v>5394</v>
      </c>
      <c r="N411" t="s">
        <v>23</v>
      </c>
      <c r="O411" t="s">
        <v>0</v>
      </c>
      <c r="P411" t="s">
        <v>0</v>
      </c>
    </row>
    <row r="412" spans="1:16" x14ac:dyDescent="0.3">
      <c r="A412">
        <v>91460345</v>
      </c>
      <c r="B412">
        <v>770487</v>
      </c>
      <c r="C412">
        <v>213721</v>
      </c>
      <c r="D412">
        <v>12659</v>
      </c>
      <c r="E412">
        <v>1</v>
      </c>
      <c r="F412">
        <v>0</v>
      </c>
      <c r="G412">
        <v>0</v>
      </c>
      <c r="H412" t="s">
        <v>90</v>
      </c>
      <c r="I412">
        <v>1</v>
      </c>
      <c r="J412" t="s">
        <v>43</v>
      </c>
      <c r="K412" t="s">
        <v>39</v>
      </c>
      <c r="L412" t="s">
        <v>15</v>
      </c>
      <c r="M412">
        <v>12659</v>
      </c>
      <c r="N412" t="s">
        <v>22</v>
      </c>
      <c r="O412" t="s">
        <v>0</v>
      </c>
      <c r="P412" t="s">
        <v>0</v>
      </c>
    </row>
    <row r="413" spans="1:16" x14ac:dyDescent="0.3">
      <c r="A413">
        <v>58974686</v>
      </c>
      <c r="B413">
        <v>388389</v>
      </c>
      <c r="C413">
        <v>853306</v>
      </c>
      <c r="D413">
        <v>16468</v>
      </c>
      <c r="E413">
        <v>1</v>
      </c>
      <c r="F413">
        <v>823.4</v>
      </c>
      <c r="G413">
        <v>5</v>
      </c>
      <c r="H413" t="s">
        <v>90</v>
      </c>
      <c r="I413">
        <v>6</v>
      </c>
      <c r="J413" t="s">
        <v>539</v>
      </c>
      <c r="K413" t="s">
        <v>39</v>
      </c>
      <c r="L413" t="s">
        <v>15</v>
      </c>
      <c r="M413">
        <v>15644.6</v>
      </c>
      <c r="N413" t="s">
        <v>22</v>
      </c>
      <c r="O413" t="s">
        <v>0</v>
      </c>
      <c r="P413" t="s">
        <v>0</v>
      </c>
    </row>
    <row r="414" spans="1:16" x14ac:dyDescent="0.3">
      <c r="A414">
        <v>88222933</v>
      </c>
      <c r="B414">
        <v>671858</v>
      </c>
      <c r="C414">
        <v>802819</v>
      </c>
      <c r="D414">
        <v>15921</v>
      </c>
      <c r="E414">
        <v>1</v>
      </c>
      <c r="F414">
        <v>0</v>
      </c>
      <c r="G414">
        <v>0</v>
      </c>
      <c r="H414" t="s">
        <v>90</v>
      </c>
      <c r="I414">
        <v>2</v>
      </c>
      <c r="J414" t="s">
        <v>526</v>
      </c>
      <c r="K414" t="s">
        <v>39</v>
      </c>
      <c r="L414" t="s">
        <v>18</v>
      </c>
      <c r="M414">
        <v>15921</v>
      </c>
      <c r="N414" t="s">
        <v>23</v>
      </c>
      <c r="O414" t="s">
        <v>0</v>
      </c>
      <c r="P414" t="s">
        <v>0</v>
      </c>
    </row>
    <row r="415" spans="1:16" x14ac:dyDescent="0.3">
      <c r="A415">
        <v>68119636</v>
      </c>
      <c r="B415">
        <v>334053</v>
      </c>
      <c r="C415">
        <v>262952</v>
      </c>
      <c r="D415">
        <v>2836</v>
      </c>
      <c r="E415">
        <v>1</v>
      </c>
      <c r="F415">
        <v>0</v>
      </c>
      <c r="G415">
        <v>0</v>
      </c>
      <c r="H415" t="s">
        <v>90</v>
      </c>
      <c r="I415">
        <v>2</v>
      </c>
      <c r="J415" t="s">
        <v>526</v>
      </c>
      <c r="K415" t="s">
        <v>50</v>
      </c>
      <c r="L415" t="s">
        <v>15</v>
      </c>
      <c r="M415">
        <v>2836</v>
      </c>
      <c r="N415" t="s">
        <v>20</v>
      </c>
      <c r="O415" t="s">
        <v>0</v>
      </c>
      <c r="P415" t="s">
        <v>0</v>
      </c>
    </row>
    <row r="416" spans="1:16" x14ac:dyDescent="0.3">
      <c r="A416">
        <v>84593961</v>
      </c>
      <c r="B416">
        <v>246316</v>
      </c>
      <c r="C416">
        <v>477860</v>
      </c>
      <c r="D416">
        <v>18212</v>
      </c>
      <c r="E416">
        <v>4</v>
      </c>
      <c r="F416">
        <v>7284.8</v>
      </c>
      <c r="G416">
        <v>10</v>
      </c>
      <c r="H416" t="s">
        <v>157</v>
      </c>
      <c r="I416">
        <v>4</v>
      </c>
      <c r="J416" t="s">
        <v>158</v>
      </c>
      <c r="K416" t="s">
        <v>73</v>
      </c>
      <c r="L416" t="s">
        <v>15</v>
      </c>
      <c r="M416">
        <v>65563.199999999997</v>
      </c>
      <c r="N416" t="s">
        <v>20</v>
      </c>
      <c r="O416" t="s">
        <v>0</v>
      </c>
      <c r="P416" t="s">
        <v>0</v>
      </c>
    </row>
    <row r="417" spans="1:16" x14ac:dyDescent="0.3">
      <c r="A417">
        <v>84437458</v>
      </c>
      <c r="B417">
        <v>191161</v>
      </c>
      <c r="C417">
        <v>497979</v>
      </c>
      <c r="D417">
        <v>1407</v>
      </c>
      <c r="E417">
        <v>1</v>
      </c>
      <c r="F417">
        <v>70.349999999999994</v>
      </c>
      <c r="G417">
        <v>5</v>
      </c>
      <c r="H417" t="s">
        <v>157</v>
      </c>
      <c r="I417">
        <v>1</v>
      </c>
      <c r="J417" t="s">
        <v>258</v>
      </c>
      <c r="K417" t="s">
        <v>39</v>
      </c>
      <c r="L417" t="s">
        <v>16</v>
      </c>
      <c r="M417">
        <v>1336.65</v>
      </c>
      <c r="N417" t="s">
        <v>21</v>
      </c>
      <c r="O417" t="s">
        <v>0</v>
      </c>
      <c r="P417" t="s">
        <v>0</v>
      </c>
    </row>
    <row r="418" spans="1:16" x14ac:dyDescent="0.3">
      <c r="A418">
        <v>61003997</v>
      </c>
      <c r="B418">
        <v>671858</v>
      </c>
      <c r="C418">
        <v>972303</v>
      </c>
      <c r="D418">
        <v>2065</v>
      </c>
      <c r="E418">
        <v>1</v>
      </c>
      <c r="F418">
        <v>309.75</v>
      </c>
      <c r="G418">
        <v>15</v>
      </c>
      <c r="H418" t="s">
        <v>157</v>
      </c>
      <c r="I418">
        <v>4</v>
      </c>
      <c r="J418" t="s">
        <v>158</v>
      </c>
      <c r="K418" t="s">
        <v>47</v>
      </c>
      <c r="L418" t="s">
        <v>15</v>
      </c>
      <c r="M418">
        <v>1755.25</v>
      </c>
      <c r="N418" t="s">
        <v>22</v>
      </c>
      <c r="O418" t="s">
        <v>0</v>
      </c>
      <c r="P418" t="s">
        <v>0</v>
      </c>
    </row>
    <row r="419" spans="1:16" x14ac:dyDescent="0.3">
      <c r="A419">
        <v>22960658</v>
      </c>
      <c r="B419">
        <v>207473</v>
      </c>
      <c r="C419">
        <v>518083</v>
      </c>
      <c r="D419">
        <v>3273</v>
      </c>
      <c r="E419">
        <v>1</v>
      </c>
      <c r="F419">
        <v>0</v>
      </c>
      <c r="G419">
        <v>0</v>
      </c>
      <c r="H419" t="s">
        <v>157</v>
      </c>
      <c r="I419">
        <v>6</v>
      </c>
      <c r="J419" t="s">
        <v>265</v>
      </c>
      <c r="K419" t="s">
        <v>39</v>
      </c>
      <c r="L419" t="s">
        <v>17</v>
      </c>
      <c r="M419">
        <v>3273</v>
      </c>
      <c r="N419" t="s">
        <v>22</v>
      </c>
      <c r="O419" t="s">
        <v>0</v>
      </c>
      <c r="P419" t="s">
        <v>0</v>
      </c>
    </row>
    <row r="420" spans="1:16" x14ac:dyDescent="0.3">
      <c r="A420">
        <v>20555833</v>
      </c>
      <c r="B420">
        <v>126225</v>
      </c>
      <c r="C420">
        <v>299996</v>
      </c>
      <c r="D420">
        <v>15472</v>
      </c>
      <c r="E420">
        <v>2</v>
      </c>
      <c r="F420">
        <v>0</v>
      </c>
      <c r="G420">
        <v>0</v>
      </c>
      <c r="H420" t="s">
        <v>157</v>
      </c>
      <c r="I420">
        <v>4</v>
      </c>
      <c r="J420" t="s">
        <v>158</v>
      </c>
      <c r="K420" t="s">
        <v>39</v>
      </c>
      <c r="L420" t="s">
        <v>15</v>
      </c>
      <c r="M420">
        <v>30944</v>
      </c>
      <c r="N420" t="s">
        <v>20</v>
      </c>
      <c r="O420" t="s">
        <v>0</v>
      </c>
      <c r="P420" t="s">
        <v>0</v>
      </c>
    </row>
    <row r="421" spans="1:16" x14ac:dyDescent="0.3">
      <c r="A421">
        <v>95268296</v>
      </c>
      <c r="B421">
        <v>872246</v>
      </c>
      <c r="C421">
        <v>799198</v>
      </c>
      <c r="D421">
        <v>658</v>
      </c>
      <c r="E421">
        <v>2</v>
      </c>
      <c r="F421">
        <v>65.8</v>
      </c>
      <c r="G421">
        <v>5</v>
      </c>
      <c r="H421" t="s">
        <v>157</v>
      </c>
      <c r="I421">
        <v>5</v>
      </c>
      <c r="J421" t="s">
        <v>492</v>
      </c>
      <c r="K421" t="s">
        <v>39</v>
      </c>
      <c r="L421" t="s">
        <v>15</v>
      </c>
      <c r="M421">
        <v>1250.2</v>
      </c>
      <c r="N421" t="s">
        <v>20</v>
      </c>
      <c r="O421" t="s">
        <v>0</v>
      </c>
      <c r="P421" t="s">
        <v>0</v>
      </c>
    </row>
    <row r="422" spans="1:16" x14ac:dyDescent="0.3">
      <c r="A422">
        <v>51361818</v>
      </c>
      <c r="B422">
        <v>719176</v>
      </c>
      <c r="C422">
        <v>341003</v>
      </c>
      <c r="D422">
        <v>5706</v>
      </c>
      <c r="E422">
        <v>1</v>
      </c>
      <c r="F422">
        <v>570.6</v>
      </c>
      <c r="G422">
        <v>10</v>
      </c>
      <c r="H422" t="s">
        <v>157</v>
      </c>
      <c r="I422">
        <v>6</v>
      </c>
      <c r="J422" t="s">
        <v>265</v>
      </c>
      <c r="K422" t="s">
        <v>39</v>
      </c>
      <c r="L422" t="s">
        <v>15</v>
      </c>
      <c r="M422">
        <v>5135.3999999999996</v>
      </c>
      <c r="N422" t="s">
        <v>22</v>
      </c>
      <c r="O422" t="s">
        <v>0</v>
      </c>
      <c r="P422" t="s">
        <v>0</v>
      </c>
    </row>
    <row r="423" spans="1:16" x14ac:dyDescent="0.3">
      <c r="A423">
        <v>48478684</v>
      </c>
      <c r="B423">
        <v>809570</v>
      </c>
      <c r="C423">
        <v>538270</v>
      </c>
      <c r="D423">
        <v>19142</v>
      </c>
      <c r="E423">
        <v>2</v>
      </c>
      <c r="F423">
        <v>1914.2</v>
      </c>
      <c r="G423">
        <v>5</v>
      </c>
      <c r="H423" t="s">
        <v>157</v>
      </c>
      <c r="I423">
        <v>7</v>
      </c>
      <c r="J423" t="s">
        <v>125</v>
      </c>
      <c r="K423" t="s">
        <v>50</v>
      </c>
      <c r="L423" t="s">
        <v>16</v>
      </c>
      <c r="M423">
        <v>36369.800000000003</v>
      </c>
      <c r="N423" t="s">
        <v>20</v>
      </c>
      <c r="O423" t="s">
        <v>0</v>
      </c>
      <c r="P423" t="s">
        <v>0</v>
      </c>
    </row>
    <row r="424" spans="1:16" x14ac:dyDescent="0.3">
      <c r="A424">
        <v>14416002</v>
      </c>
      <c r="B424">
        <v>126225</v>
      </c>
      <c r="C424">
        <v>304721</v>
      </c>
      <c r="D424">
        <v>18032</v>
      </c>
      <c r="E424">
        <v>1</v>
      </c>
      <c r="F424">
        <v>0</v>
      </c>
      <c r="G424">
        <v>0</v>
      </c>
      <c r="H424" t="s">
        <v>157</v>
      </c>
      <c r="I424">
        <v>1</v>
      </c>
      <c r="J424" t="s">
        <v>258</v>
      </c>
      <c r="K424" t="s">
        <v>50</v>
      </c>
      <c r="L424" t="s">
        <v>17</v>
      </c>
      <c r="M424">
        <v>18032</v>
      </c>
      <c r="N424" t="s">
        <v>23</v>
      </c>
      <c r="O424" t="s">
        <v>0</v>
      </c>
      <c r="P424" t="s">
        <v>0</v>
      </c>
    </row>
    <row r="425" spans="1:16" x14ac:dyDescent="0.3">
      <c r="A425">
        <v>25755285</v>
      </c>
      <c r="B425">
        <v>809570</v>
      </c>
      <c r="C425">
        <v>993454</v>
      </c>
      <c r="D425">
        <v>17820</v>
      </c>
      <c r="E425">
        <v>4</v>
      </c>
      <c r="F425">
        <v>7128</v>
      </c>
      <c r="G425">
        <v>10</v>
      </c>
      <c r="H425" t="s">
        <v>157</v>
      </c>
      <c r="I425">
        <v>6</v>
      </c>
      <c r="J425" t="s">
        <v>265</v>
      </c>
      <c r="K425" t="s">
        <v>39</v>
      </c>
      <c r="L425" t="s">
        <v>18</v>
      </c>
      <c r="M425">
        <v>64152</v>
      </c>
      <c r="N425" t="s">
        <v>20</v>
      </c>
      <c r="O425" t="s">
        <v>0</v>
      </c>
      <c r="P425" t="s">
        <v>0</v>
      </c>
    </row>
    <row r="426" spans="1:16" x14ac:dyDescent="0.3">
      <c r="A426">
        <v>69618021</v>
      </c>
      <c r="B426">
        <v>719176</v>
      </c>
      <c r="C426">
        <v>890897</v>
      </c>
      <c r="D426">
        <v>6395</v>
      </c>
      <c r="E426">
        <v>2</v>
      </c>
      <c r="F426">
        <v>0</v>
      </c>
      <c r="G426">
        <v>0</v>
      </c>
      <c r="H426" t="s">
        <v>157</v>
      </c>
      <c r="I426">
        <v>2</v>
      </c>
      <c r="J426" t="s">
        <v>83</v>
      </c>
      <c r="K426" t="s">
        <v>39</v>
      </c>
      <c r="L426" t="s">
        <v>16</v>
      </c>
      <c r="M426">
        <v>12790</v>
      </c>
      <c r="N426" t="s">
        <v>21</v>
      </c>
      <c r="O426" t="s">
        <v>0</v>
      </c>
      <c r="P426" t="s">
        <v>0</v>
      </c>
    </row>
    <row r="427" spans="1:16" x14ac:dyDescent="0.3">
      <c r="A427">
        <v>39522801</v>
      </c>
      <c r="B427">
        <v>809570</v>
      </c>
      <c r="C427">
        <v>431087</v>
      </c>
      <c r="D427">
        <v>10920</v>
      </c>
      <c r="E427">
        <v>1</v>
      </c>
      <c r="F427">
        <v>0</v>
      </c>
      <c r="G427">
        <v>0</v>
      </c>
      <c r="H427" t="s">
        <v>157</v>
      </c>
      <c r="I427">
        <v>6</v>
      </c>
      <c r="J427" t="s">
        <v>265</v>
      </c>
      <c r="K427" t="s">
        <v>39</v>
      </c>
      <c r="L427" t="s">
        <v>17</v>
      </c>
      <c r="M427">
        <v>10920</v>
      </c>
      <c r="N427" t="s">
        <v>21</v>
      </c>
      <c r="O427" t="s">
        <v>0</v>
      </c>
      <c r="P427" t="s">
        <v>0</v>
      </c>
    </row>
    <row r="428" spans="1:16" x14ac:dyDescent="0.3">
      <c r="A428">
        <v>30248230</v>
      </c>
      <c r="B428">
        <v>126225</v>
      </c>
      <c r="C428">
        <v>274809</v>
      </c>
      <c r="D428">
        <v>8955</v>
      </c>
      <c r="E428">
        <v>3</v>
      </c>
      <c r="F428">
        <v>1343.25</v>
      </c>
      <c r="G428">
        <v>5</v>
      </c>
      <c r="H428" t="s">
        <v>287</v>
      </c>
      <c r="I428">
        <v>7</v>
      </c>
      <c r="J428" t="s">
        <v>92</v>
      </c>
      <c r="K428" t="s">
        <v>39</v>
      </c>
      <c r="L428" t="s">
        <v>16</v>
      </c>
      <c r="M428">
        <v>25521.75</v>
      </c>
      <c r="N428" t="s">
        <v>22</v>
      </c>
      <c r="O428" t="s">
        <v>0</v>
      </c>
      <c r="P428" t="s">
        <v>0</v>
      </c>
    </row>
    <row r="429" spans="1:16" x14ac:dyDescent="0.3">
      <c r="A429">
        <v>27589104</v>
      </c>
      <c r="B429">
        <v>877572</v>
      </c>
      <c r="C429">
        <v>524703</v>
      </c>
      <c r="D429">
        <v>3354</v>
      </c>
      <c r="E429">
        <v>1</v>
      </c>
      <c r="F429">
        <v>670.8</v>
      </c>
      <c r="G429">
        <v>20</v>
      </c>
      <c r="H429" t="s">
        <v>287</v>
      </c>
      <c r="I429">
        <v>6</v>
      </c>
      <c r="J429" t="s">
        <v>483</v>
      </c>
      <c r="K429" t="s">
        <v>39</v>
      </c>
      <c r="L429" t="s">
        <v>15</v>
      </c>
      <c r="M429">
        <v>2683.2</v>
      </c>
      <c r="N429" t="s">
        <v>20</v>
      </c>
      <c r="O429" t="s">
        <v>0</v>
      </c>
      <c r="P429" t="s">
        <v>0</v>
      </c>
    </row>
    <row r="430" spans="1:16" x14ac:dyDescent="0.3">
      <c r="A430">
        <v>29659692</v>
      </c>
      <c r="B430">
        <v>246316</v>
      </c>
      <c r="C430">
        <v>913666</v>
      </c>
      <c r="D430">
        <v>13025</v>
      </c>
      <c r="E430">
        <v>1</v>
      </c>
      <c r="F430">
        <v>0</v>
      </c>
      <c r="G430">
        <v>0</v>
      </c>
      <c r="H430" t="s">
        <v>287</v>
      </c>
      <c r="I430">
        <v>3</v>
      </c>
      <c r="J430" t="s">
        <v>474</v>
      </c>
      <c r="K430" t="s">
        <v>39</v>
      </c>
      <c r="L430" t="s">
        <v>16</v>
      </c>
      <c r="M430">
        <v>13025</v>
      </c>
      <c r="N430" t="s">
        <v>21</v>
      </c>
      <c r="O430" t="s">
        <v>0</v>
      </c>
      <c r="P430" t="s">
        <v>0</v>
      </c>
    </row>
    <row r="431" spans="1:16" x14ac:dyDescent="0.3">
      <c r="A431">
        <v>53166435</v>
      </c>
      <c r="B431">
        <v>216739</v>
      </c>
      <c r="C431">
        <v>421791</v>
      </c>
      <c r="D431">
        <v>2787</v>
      </c>
      <c r="E431">
        <v>1</v>
      </c>
      <c r="F431">
        <v>0</v>
      </c>
      <c r="G431">
        <v>0</v>
      </c>
      <c r="H431" t="s">
        <v>287</v>
      </c>
      <c r="I431">
        <v>7</v>
      </c>
      <c r="J431" t="s">
        <v>92</v>
      </c>
      <c r="K431" t="s">
        <v>39</v>
      </c>
      <c r="L431" t="s">
        <v>17</v>
      </c>
      <c r="M431">
        <v>2787</v>
      </c>
      <c r="N431" t="s">
        <v>21</v>
      </c>
      <c r="O431" t="s">
        <v>0</v>
      </c>
      <c r="P431" t="s">
        <v>0</v>
      </c>
    </row>
    <row r="432" spans="1:16" x14ac:dyDescent="0.3">
      <c r="A432">
        <v>73697356</v>
      </c>
      <c r="B432">
        <v>770487</v>
      </c>
      <c r="C432">
        <v>971403</v>
      </c>
      <c r="D432">
        <v>11187</v>
      </c>
      <c r="E432">
        <v>3</v>
      </c>
      <c r="F432">
        <v>1678.05</v>
      </c>
      <c r="G432">
        <v>5</v>
      </c>
      <c r="H432" t="s">
        <v>287</v>
      </c>
      <c r="I432">
        <v>2</v>
      </c>
      <c r="J432" t="s">
        <v>91</v>
      </c>
      <c r="K432" t="s">
        <v>50</v>
      </c>
      <c r="L432" t="s">
        <v>15</v>
      </c>
      <c r="M432">
        <v>31882.95</v>
      </c>
      <c r="N432" t="s">
        <v>20</v>
      </c>
      <c r="O432" t="s">
        <v>0</v>
      </c>
      <c r="P432" t="s">
        <v>0</v>
      </c>
    </row>
    <row r="433" spans="1:16" x14ac:dyDescent="0.3">
      <c r="A433">
        <v>31390345</v>
      </c>
      <c r="B433">
        <v>877572</v>
      </c>
      <c r="C433">
        <v>579167</v>
      </c>
      <c r="D433">
        <v>10893</v>
      </c>
      <c r="E433">
        <v>1</v>
      </c>
      <c r="F433">
        <v>0</v>
      </c>
      <c r="G433">
        <v>0</v>
      </c>
      <c r="H433" t="s">
        <v>287</v>
      </c>
      <c r="I433">
        <v>1</v>
      </c>
      <c r="J433" t="s">
        <v>264</v>
      </c>
      <c r="K433" t="s">
        <v>39</v>
      </c>
      <c r="L433" t="s">
        <v>16</v>
      </c>
      <c r="M433">
        <v>10893</v>
      </c>
      <c r="N433" t="s">
        <v>22</v>
      </c>
      <c r="O433" t="s">
        <v>0</v>
      </c>
      <c r="P433" t="s">
        <v>0</v>
      </c>
    </row>
    <row r="434" spans="1:16" x14ac:dyDescent="0.3">
      <c r="A434">
        <v>98447167</v>
      </c>
      <c r="B434">
        <v>356787</v>
      </c>
      <c r="C434">
        <v>507151</v>
      </c>
      <c r="D434">
        <v>700</v>
      </c>
      <c r="E434">
        <v>1</v>
      </c>
      <c r="F434">
        <v>35</v>
      </c>
      <c r="G434">
        <v>5</v>
      </c>
      <c r="H434" t="s">
        <v>71</v>
      </c>
      <c r="I434">
        <v>5</v>
      </c>
      <c r="J434" t="s">
        <v>72</v>
      </c>
      <c r="K434" t="s">
        <v>73</v>
      </c>
      <c r="L434" t="s">
        <v>17</v>
      </c>
      <c r="M434">
        <v>665</v>
      </c>
      <c r="N434" t="s">
        <v>21</v>
      </c>
      <c r="O434" t="s">
        <v>0</v>
      </c>
      <c r="P434" t="s">
        <v>0</v>
      </c>
    </row>
    <row r="435" spans="1:16" x14ac:dyDescent="0.3">
      <c r="A435">
        <v>72415804</v>
      </c>
      <c r="B435">
        <v>191161</v>
      </c>
      <c r="C435">
        <v>239186</v>
      </c>
      <c r="D435">
        <v>6530</v>
      </c>
      <c r="E435">
        <v>1</v>
      </c>
      <c r="F435">
        <v>326.5</v>
      </c>
      <c r="G435">
        <v>5</v>
      </c>
      <c r="H435" t="s">
        <v>71</v>
      </c>
      <c r="I435">
        <v>4</v>
      </c>
      <c r="J435" t="s">
        <v>248</v>
      </c>
      <c r="K435" t="s">
        <v>39</v>
      </c>
      <c r="L435" t="s">
        <v>16</v>
      </c>
      <c r="M435">
        <v>6203.5</v>
      </c>
      <c r="N435" t="s">
        <v>21</v>
      </c>
      <c r="O435" t="s">
        <v>0</v>
      </c>
      <c r="P435" t="s">
        <v>0</v>
      </c>
    </row>
    <row r="436" spans="1:16" x14ac:dyDescent="0.3">
      <c r="A436">
        <v>66828640</v>
      </c>
      <c r="B436">
        <v>388389</v>
      </c>
      <c r="C436">
        <v>875958</v>
      </c>
      <c r="D436">
        <v>3748</v>
      </c>
      <c r="E436">
        <v>1</v>
      </c>
      <c r="F436">
        <v>187.4</v>
      </c>
      <c r="G436">
        <v>5</v>
      </c>
      <c r="H436" t="s">
        <v>71</v>
      </c>
      <c r="I436">
        <v>2</v>
      </c>
      <c r="J436" t="s">
        <v>192</v>
      </c>
      <c r="K436" t="s">
        <v>39</v>
      </c>
      <c r="L436" t="s">
        <v>16</v>
      </c>
      <c r="M436">
        <v>3560.6</v>
      </c>
      <c r="N436" t="s">
        <v>23</v>
      </c>
      <c r="O436" t="s">
        <v>0</v>
      </c>
      <c r="P436" t="s">
        <v>0</v>
      </c>
    </row>
    <row r="437" spans="1:16" x14ac:dyDescent="0.3">
      <c r="A437">
        <v>57928328</v>
      </c>
      <c r="B437">
        <v>719176</v>
      </c>
      <c r="C437">
        <v>596583</v>
      </c>
      <c r="D437">
        <v>16212</v>
      </c>
      <c r="E437">
        <v>2</v>
      </c>
      <c r="F437">
        <v>0</v>
      </c>
      <c r="G437">
        <v>0</v>
      </c>
      <c r="H437" t="s">
        <v>71</v>
      </c>
      <c r="I437">
        <v>7</v>
      </c>
      <c r="J437" t="s">
        <v>463</v>
      </c>
      <c r="K437" t="s">
        <v>39</v>
      </c>
      <c r="L437" t="s">
        <v>16</v>
      </c>
      <c r="M437">
        <v>32424</v>
      </c>
      <c r="N437" t="s">
        <v>22</v>
      </c>
      <c r="O437" t="s">
        <v>0</v>
      </c>
      <c r="P437" t="s">
        <v>0</v>
      </c>
    </row>
    <row r="438" spans="1:16" x14ac:dyDescent="0.3">
      <c r="A438">
        <v>65135987</v>
      </c>
      <c r="B438">
        <v>809570</v>
      </c>
      <c r="C438">
        <v>872036</v>
      </c>
      <c r="D438">
        <v>5554</v>
      </c>
      <c r="E438">
        <v>1</v>
      </c>
      <c r="F438">
        <v>0</v>
      </c>
      <c r="G438">
        <v>0</v>
      </c>
      <c r="H438" t="s">
        <v>71</v>
      </c>
      <c r="I438">
        <v>5</v>
      </c>
      <c r="J438" t="s">
        <v>72</v>
      </c>
      <c r="K438" t="s">
        <v>39</v>
      </c>
      <c r="L438" t="s">
        <v>16</v>
      </c>
      <c r="M438">
        <v>5554</v>
      </c>
      <c r="N438" t="s">
        <v>23</v>
      </c>
      <c r="O438" t="s">
        <v>0</v>
      </c>
      <c r="P438" t="s">
        <v>0</v>
      </c>
    </row>
    <row r="439" spans="1:16" x14ac:dyDescent="0.3">
      <c r="A439">
        <v>64504816</v>
      </c>
      <c r="B439">
        <v>388389</v>
      </c>
      <c r="C439">
        <v>488078</v>
      </c>
      <c r="D439">
        <v>8039</v>
      </c>
      <c r="E439">
        <v>1</v>
      </c>
      <c r="F439">
        <v>0</v>
      </c>
      <c r="G439">
        <v>0</v>
      </c>
      <c r="H439" t="s">
        <v>71</v>
      </c>
      <c r="I439">
        <v>6</v>
      </c>
      <c r="J439" t="s">
        <v>359</v>
      </c>
      <c r="K439" t="s">
        <v>73</v>
      </c>
      <c r="L439" t="s">
        <v>16</v>
      </c>
      <c r="M439">
        <v>8039</v>
      </c>
      <c r="N439" t="s">
        <v>20</v>
      </c>
      <c r="O439" t="s">
        <v>0</v>
      </c>
      <c r="P439" t="s">
        <v>0</v>
      </c>
    </row>
    <row r="440" spans="1:16" x14ac:dyDescent="0.3">
      <c r="A440">
        <v>36126192</v>
      </c>
      <c r="B440">
        <v>246316</v>
      </c>
      <c r="C440">
        <v>483062</v>
      </c>
      <c r="D440">
        <v>11432</v>
      </c>
      <c r="E440">
        <v>1</v>
      </c>
      <c r="F440">
        <v>1714.8</v>
      </c>
      <c r="G440">
        <v>15</v>
      </c>
      <c r="H440" t="s">
        <v>71</v>
      </c>
      <c r="I440">
        <v>5</v>
      </c>
      <c r="J440" t="s">
        <v>72</v>
      </c>
      <c r="K440" t="s">
        <v>39</v>
      </c>
      <c r="L440" t="s">
        <v>152</v>
      </c>
      <c r="M440">
        <v>9717.2000000000007</v>
      </c>
      <c r="N440" t="s">
        <v>20</v>
      </c>
      <c r="O440" t="s">
        <v>0</v>
      </c>
      <c r="P440" t="s">
        <v>0</v>
      </c>
    </row>
    <row r="441" spans="1:16" x14ac:dyDescent="0.3">
      <c r="A441">
        <v>78501420</v>
      </c>
      <c r="B441">
        <v>877572</v>
      </c>
      <c r="C441">
        <v>994268</v>
      </c>
      <c r="D441">
        <v>12374</v>
      </c>
      <c r="E441">
        <v>2</v>
      </c>
      <c r="F441">
        <v>0</v>
      </c>
      <c r="G441">
        <v>0</v>
      </c>
      <c r="H441" t="s">
        <v>71</v>
      </c>
      <c r="I441">
        <v>1</v>
      </c>
      <c r="J441" t="s">
        <v>330</v>
      </c>
      <c r="K441" t="s">
        <v>39</v>
      </c>
      <c r="L441" t="s">
        <v>152</v>
      </c>
      <c r="M441">
        <v>24748</v>
      </c>
      <c r="N441" t="s">
        <v>22</v>
      </c>
      <c r="O441" t="s">
        <v>0</v>
      </c>
      <c r="P441" t="s">
        <v>0</v>
      </c>
    </row>
    <row r="442" spans="1:16" x14ac:dyDescent="0.3">
      <c r="A442">
        <v>95655118</v>
      </c>
      <c r="B442">
        <v>191161</v>
      </c>
      <c r="C442">
        <v>692984</v>
      </c>
      <c r="D442">
        <v>18033</v>
      </c>
      <c r="E442">
        <v>4</v>
      </c>
      <c r="F442">
        <v>0</v>
      </c>
      <c r="G442">
        <v>0</v>
      </c>
      <c r="H442" t="s">
        <v>71</v>
      </c>
      <c r="I442">
        <v>2</v>
      </c>
      <c r="J442" t="s">
        <v>192</v>
      </c>
      <c r="K442" t="s">
        <v>39</v>
      </c>
      <c r="L442" t="s">
        <v>152</v>
      </c>
      <c r="M442">
        <v>72132</v>
      </c>
      <c r="N442" t="s">
        <v>23</v>
      </c>
      <c r="O442" t="s">
        <v>0</v>
      </c>
      <c r="P442" t="s">
        <v>0</v>
      </c>
    </row>
    <row r="443" spans="1:16" x14ac:dyDescent="0.3">
      <c r="A443">
        <v>69830944</v>
      </c>
      <c r="B443">
        <v>207473</v>
      </c>
      <c r="C443">
        <v>297716</v>
      </c>
      <c r="D443">
        <v>11231</v>
      </c>
      <c r="E443">
        <v>1</v>
      </c>
      <c r="F443">
        <v>561.54999999999995</v>
      </c>
      <c r="G443">
        <v>5</v>
      </c>
      <c r="H443" t="s">
        <v>71</v>
      </c>
      <c r="I443">
        <v>6</v>
      </c>
      <c r="J443" t="s">
        <v>359</v>
      </c>
      <c r="K443" t="s">
        <v>39</v>
      </c>
      <c r="L443" t="s">
        <v>17</v>
      </c>
      <c r="M443">
        <v>10669.45</v>
      </c>
      <c r="N443" t="s">
        <v>23</v>
      </c>
      <c r="O443" t="s">
        <v>0</v>
      </c>
      <c r="P443" t="s">
        <v>0</v>
      </c>
    </row>
    <row r="444" spans="1:16" x14ac:dyDescent="0.3">
      <c r="A444">
        <v>44716747</v>
      </c>
      <c r="B444">
        <v>809570</v>
      </c>
      <c r="C444">
        <v>973449</v>
      </c>
      <c r="D444">
        <v>720</v>
      </c>
      <c r="E444">
        <v>1</v>
      </c>
      <c r="F444">
        <v>36</v>
      </c>
      <c r="G444">
        <v>5</v>
      </c>
      <c r="H444" t="s">
        <v>71</v>
      </c>
      <c r="I444">
        <v>6</v>
      </c>
      <c r="J444" t="s">
        <v>359</v>
      </c>
      <c r="K444" t="s">
        <v>50</v>
      </c>
      <c r="L444" t="s">
        <v>15</v>
      </c>
      <c r="M444">
        <v>684</v>
      </c>
      <c r="N444" t="s">
        <v>20</v>
      </c>
      <c r="O444" t="s">
        <v>0</v>
      </c>
      <c r="P444" t="s">
        <v>0</v>
      </c>
    </row>
    <row r="445" spans="1:16" x14ac:dyDescent="0.3">
      <c r="A445">
        <v>58039455</v>
      </c>
      <c r="B445">
        <v>126225</v>
      </c>
      <c r="C445">
        <v>870593</v>
      </c>
      <c r="D445">
        <v>18925</v>
      </c>
      <c r="E445">
        <v>1</v>
      </c>
      <c r="F445">
        <v>0</v>
      </c>
      <c r="G445">
        <v>0</v>
      </c>
      <c r="H445" t="s">
        <v>71</v>
      </c>
      <c r="I445">
        <v>3</v>
      </c>
      <c r="J445" t="s">
        <v>247</v>
      </c>
      <c r="K445" t="s">
        <v>50</v>
      </c>
      <c r="L445" t="s">
        <v>15</v>
      </c>
      <c r="M445">
        <v>18925</v>
      </c>
      <c r="N445" t="s">
        <v>23</v>
      </c>
      <c r="O445" t="s">
        <v>0</v>
      </c>
      <c r="P445" t="s">
        <v>0</v>
      </c>
    </row>
    <row r="446" spans="1:16" x14ac:dyDescent="0.3">
      <c r="A446">
        <v>71304112</v>
      </c>
      <c r="B446">
        <v>388389</v>
      </c>
      <c r="C446">
        <v>432873</v>
      </c>
      <c r="D446">
        <v>5779</v>
      </c>
      <c r="E446">
        <v>1</v>
      </c>
      <c r="F446">
        <v>0</v>
      </c>
      <c r="G446">
        <v>0</v>
      </c>
      <c r="H446" t="s">
        <v>71</v>
      </c>
      <c r="I446">
        <v>2</v>
      </c>
      <c r="J446" t="s">
        <v>192</v>
      </c>
      <c r="K446" t="s">
        <v>39</v>
      </c>
      <c r="L446" t="s">
        <v>15</v>
      </c>
      <c r="M446">
        <v>5779</v>
      </c>
      <c r="N446" t="s">
        <v>23</v>
      </c>
      <c r="O446" t="s">
        <v>0</v>
      </c>
      <c r="P446" t="s">
        <v>0</v>
      </c>
    </row>
    <row r="447" spans="1:16" x14ac:dyDescent="0.3">
      <c r="A447">
        <v>24245271</v>
      </c>
      <c r="B447">
        <v>872246</v>
      </c>
      <c r="C447">
        <v>869536</v>
      </c>
      <c r="D447">
        <v>18358</v>
      </c>
      <c r="E447">
        <v>2</v>
      </c>
      <c r="F447">
        <v>1835.8</v>
      </c>
      <c r="G447">
        <v>5</v>
      </c>
      <c r="H447" t="s">
        <v>71</v>
      </c>
      <c r="I447">
        <v>7</v>
      </c>
      <c r="J447" t="s">
        <v>463</v>
      </c>
      <c r="K447" t="s">
        <v>39</v>
      </c>
      <c r="L447" t="s">
        <v>15</v>
      </c>
      <c r="M447">
        <v>34880.199999999997</v>
      </c>
      <c r="N447" t="s">
        <v>20</v>
      </c>
      <c r="O447" t="s">
        <v>0</v>
      </c>
      <c r="P447" t="s">
        <v>0</v>
      </c>
    </row>
    <row r="448" spans="1:16" x14ac:dyDescent="0.3">
      <c r="A448">
        <v>19369589</v>
      </c>
      <c r="B448">
        <v>388389</v>
      </c>
      <c r="C448">
        <v>835388</v>
      </c>
      <c r="D448">
        <v>16922</v>
      </c>
      <c r="E448">
        <v>2</v>
      </c>
      <c r="F448">
        <v>0</v>
      </c>
      <c r="G448">
        <v>0</v>
      </c>
      <c r="H448" t="s">
        <v>71</v>
      </c>
      <c r="I448">
        <v>1</v>
      </c>
      <c r="J448" t="s">
        <v>330</v>
      </c>
      <c r="K448" t="s">
        <v>39</v>
      </c>
      <c r="L448" t="s">
        <v>15</v>
      </c>
      <c r="M448">
        <v>33844</v>
      </c>
      <c r="N448" t="s">
        <v>23</v>
      </c>
      <c r="O448" t="s">
        <v>0</v>
      </c>
      <c r="P448" t="s">
        <v>0</v>
      </c>
    </row>
    <row r="449" spans="1:16" x14ac:dyDescent="0.3">
      <c r="A449">
        <v>33505978</v>
      </c>
      <c r="B449">
        <v>671858</v>
      </c>
      <c r="C449">
        <v>430019</v>
      </c>
      <c r="D449">
        <v>3418</v>
      </c>
      <c r="E449">
        <v>3</v>
      </c>
      <c r="F449">
        <v>1025.4000000000001</v>
      </c>
      <c r="G449">
        <v>10</v>
      </c>
      <c r="H449" t="s">
        <v>536</v>
      </c>
      <c r="I449">
        <v>1</v>
      </c>
      <c r="J449" t="s">
        <v>284</v>
      </c>
      <c r="K449" t="s">
        <v>39</v>
      </c>
      <c r="L449" t="s">
        <v>15</v>
      </c>
      <c r="M449">
        <v>9228.6</v>
      </c>
      <c r="N449" t="s">
        <v>22</v>
      </c>
      <c r="O449" t="s">
        <v>0</v>
      </c>
      <c r="P449" t="s">
        <v>0</v>
      </c>
    </row>
    <row r="450" spans="1:16" x14ac:dyDescent="0.3">
      <c r="A450">
        <v>69085720</v>
      </c>
      <c r="B450">
        <v>334053</v>
      </c>
      <c r="C450">
        <v>564032</v>
      </c>
      <c r="D450">
        <v>12326</v>
      </c>
      <c r="E450">
        <v>2</v>
      </c>
      <c r="F450">
        <v>0</v>
      </c>
      <c r="G450">
        <v>0</v>
      </c>
      <c r="H450" t="s">
        <v>536</v>
      </c>
      <c r="I450">
        <v>6</v>
      </c>
      <c r="J450" t="s">
        <v>543</v>
      </c>
      <c r="K450" t="s">
        <v>50</v>
      </c>
      <c r="L450" t="s">
        <v>16</v>
      </c>
      <c r="M450">
        <v>24652</v>
      </c>
      <c r="N450" t="s">
        <v>23</v>
      </c>
      <c r="O450" t="s">
        <v>0</v>
      </c>
      <c r="P450" t="s">
        <v>0</v>
      </c>
    </row>
    <row r="451" spans="1:16" x14ac:dyDescent="0.3">
      <c r="A451">
        <v>82162880</v>
      </c>
      <c r="B451">
        <v>126225</v>
      </c>
      <c r="C451">
        <v>711540</v>
      </c>
      <c r="D451">
        <v>11313</v>
      </c>
      <c r="E451">
        <v>1</v>
      </c>
      <c r="F451">
        <v>565.65</v>
      </c>
      <c r="G451">
        <v>5</v>
      </c>
      <c r="H451" t="s">
        <v>536</v>
      </c>
      <c r="I451">
        <v>1</v>
      </c>
      <c r="J451" t="s">
        <v>284</v>
      </c>
      <c r="K451" t="s">
        <v>39</v>
      </c>
      <c r="L451" t="s">
        <v>17</v>
      </c>
      <c r="M451">
        <v>10747.35</v>
      </c>
      <c r="N451" t="s">
        <v>23</v>
      </c>
      <c r="O451" t="s">
        <v>0</v>
      </c>
      <c r="P451" t="s">
        <v>0</v>
      </c>
    </row>
    <row r="452" spans="1:16" x14ac:dyDescent="0.3">
      <c r="A452">
        <v>78626154</v>
      </c>
      <c r="B452">
        <v>877572</v>
      </c>
      <c r="C452">
        <v>356826</v>
      </c>
      <c r="D452">
        <v>19585</v>
      </c>
      <c r="E452">
        <v>2</v>
      </c>
      <c r="F452">
        <v>0</v>
      </c>
      <c r="G452">
        <v>0</v>
      </c>
      <c r="H452" t="s">
        <v>536</v>
      </c>
      <c r="I452">
        <v>3</v>
      </c>
      <c r="J452" t="s">
        <v>478</v>
      </c>
      <c r="K452" t="s">
        <v>39</v>
      </c>
      <c r="L452" t="s">
        <v>15</v>
      </c>
      <c r="M452">
        <v>39170</v>
      </c>
      <c r="N452" t="s">
        <v>20</v>
      </c>
      <c r="O452" t="s">
        <v>0</v>
      </c>
      <c r="P452" t="s">
        <v>0</v>
      </c>
    </row>
    <row r="453" spans="1:16" x14ac:dyDescent="0.3">
      <c r="A453">
        <v>53191535</v>
      </c>
      <c r="B453">
        <v>126225</v>
      </c>
      <c r="C453">
        <v>361618</v>
      </c>
      <c r="D453">
        <v>13841</v>
      </c>
      <c r="E453">
        <v>1</v>
      </c>
      <c r="F453">
        <v>2076.15</v>
      </c>
      <c r="G453">
        <v>15</v>
      </c>
      <c r="H453" t="s">
        <v>536</v>
      </c>
      <c r="I453">
        <v>1</v>
      </c>
      <c r="J453" t="s">
        <v>284</v>
      </c>
      <c r="K453" t="s">
        <v>39</v>
      </c>
      <c r="L453" t="s">
        <v>15</v>
      </c>
      <c r="M453">
        <v>11764.85</v>
      </c>
      <c r="N453" t="s">
        <v>23</v>
      </c>
      <c r="O453" t="s">
        <v>0</v>
      </c>
      <c r="P453" t="s">
        <v>0</v>
      </c>
    </row>
    <row r="454" spans="1:16" x14ac:dyDescent="0.3">
      <c r="A454">
        <v>23182514</v>
      </c>
      <c r="B454">
        <v>809570</v>
      </c>
      <c r="C454">
        <v>442397</v>
      </c>
      <c r="D454">
        <v>7419</v>
      </c>
      <c r="E454">
        <v>1</v>
      </c>
      <c r="F454">
        <v>1112.8499999999999</v>
      </c>
      <c r="G454">
        <v>15</v>
      </c>
      <c r="H454" t="s">
        <v>536</v>
      </c>
      <c r="I454">
        <v>7</v>
      </c>
      <c r="J454" t="s">
        <v>304</v>
      </c>
      <c r="K454" t="s">
        <v>39</v>
      </c>
      <c r="L454" t="s">
        <v>15</v>
      </c>
      <c r="M454">
        <v>6306.15</v>
      </c>
      <c r="N454" t="s">
        <v>22</v>
      </c>
      <c r="O454" t="s">
        <v>0</v>
      </c>
      <c r="P454" t="s">
        <v>0</v>
      </c>
    </row>
    <row r="455" spans="1:16" x14ac:dyDescent="0.3">
      <c r="A455">
        <v>78663747</v>
      </c>
      <c r="B455">
        <v>671858</v>
      </c>
      <c r="C455">
        <v>699704</v>
      </c>
      <c r="D455">
        <v>12268</v>
      </c>
      <c r="E455">
        <v>1</v>
      </c>
      <c r="F455">
        <v>1226.8</v>
      </c>
      <c r="G455">
        <v>10</v>
      </c>
      <c r="H455" t="s">
        <v>536</v>
      </c>
      <c r="I455">
        <v>1</v>
      </c>
      <c r="J455" t="s">
        <v>284</v>
      </c>
      <c r="K455" t="s">
        <v>39</v>
      </c>
      <c r="L455" t="s">
        <v>15</v>
      </c>
      <c r="M455">
        <v>11041.2</v>
      </c>
      <c r="N455" t="s">
        <v>22</v>
      </c>
      <c r="O455" t="s">
        <v>0</v>
      </c>
      <c r="P455" t="s">
        <v>0</v>
      </c>
    </row>
    <row r="456" spans="1:16" x14ac:dyDescent="0.3">
      <c r="A456">
        <v>55748676</v>
      </c>
      <c r="B456">
        <v>207473</v>
      </c>
      <c r="C456">
        <v>988734</v>
      </c>
      <c r="D456">
        <v>5966</v>
      </c>
      <c r="E456">
        <v>2</v>
      </c>
      <c r="F456">
        <v>0</v>
      </c>
      <c r="G456">
        <v>0</v>
      </c>
      <c r="H456" t="s">
        <v>536</v>
      </c>
      <c r="I456">
        <v>2</v>
      </c>
      <c r="J456" t="s">
        <v>371</v>
      </c>
      <c r="K456" t="s">
        <v>73</v>
      </c>
      <c r="L456" t="s">
        <v>15</v>
      </c>
      <c r="M456">
        <v>11932</v>
      </c>
      <c r="N456" t="s">
        <v>23</v>
      </c>
      <c r="O456" t="s">
        <v>0</v>
      </c>
      <c r="P456" t="s">
        <v>0</v>
      </c>
    </row>
    <row r="457" spans="1:16" x14ac:dyDescent="0.3">
      <c r="A457">
        <v>23948820</v>
      </c>
      <c r="B457">
        <v>809570</v>
      </c>
      <c r="C457">
        <v>727611</v>
      </c>
      <c r="D457">
        <v>11139</v>
      </c>
      <c r="E457">
        <v>1</v>
      </c>
      <c r="F457">
        <v>1670.85</v>
      </c>
      <c r="G457">
        <v>15</v>
      </c>
      <c r="H457" t="s">
        <v>536</v>
      </c>
      <c r="I457">
        <v>7</v>
      </c>
      <c r="J457" t="s">
        <v>304</v>
      </c>
      <c r="K457" t="s">
        <v>39</v>
      </c>
      <c r="L457" t="s">
        <v>17</v>
      </c>
      <c r="M457">
        <v>9468.15</v>
      </c>
      <c r="N457" t="s">
        <v>22</v>
      </c>
      <c r="O457" t="s">
        <v>0</v>
      </c>
      <c r="P457" t="s">
        <v>0</v>
      </c>
    </row>
    <row r="458" spans="1:16" x14ac:dyDescent="0.3">
      <c r="A458">
        <v>38556255</v>
      </c>
      <c r="B458">
        <v>388389</v>
      </c>
      <c r="C458">
        <v>518083</v>
      </c>
      <c r="D458">
        <v>16791</v>
      </c>
      <c r="E458">
        <v>1</v>
      </c>
      <c r="F458">
        <v>0</v>
      </c>
      <c r="G458">
        <v>0</v>
      </c>
      <c r="H458" t="s">
        <v>536</v>
      </c>
      <c r="I458">
        <v>6</v>
      </c>
      <c r="J458" t="s">
        <v>543</v>
      </c>
      <c r="K458" t="s">
        <v>39</v>
      </c>
      <c r="L458" t="s">
        <v>15</v>
      </c>
      <c r="M458">
        <v>16791</v>
      </c>
      <c r="N458" t="s">
        <v>22</v>
      </c>
      <c r="O458" t="s">
        <v>0</v>
      </c>
      <c r="P458" t="s">
        <v>0</v>
      </c>
    </row>
    <row r="459" spans="1:16" x14ac:dyDescent="0.3">
      <c r="A459">
        <v>82269803</v>
      </c>
      <c r="B459">
        <v>876646</v>
      </c>
      <c r="C459">
        <v>798199</v>
      </c>
      <c r="D459">
        <v>13717</v>
      </c>
      <c r="E459">
        <v>1</v>
      </c>
      <c r="F459">
        <v>685.85</v>
      </c>
      <c r="G459">
        <v>5</v>
      </c>
      <c r="H459" t="s">
        <v>375</v>
      </c>
      <c r="I459">
        <v>4</v>
      </c>
      <c r="J459" t="s">
        <v>268</v>
      </c>
      <c r="K459" t="s">
        <v>39</v>
      </c>
      <c r="L459" t="s">
        <v>15</v>
      </c>
      <c r="M459">
        <v>13031.15</v>
      </c>
      <c r="N459" t="s">
        <v>21</v>
      </c>
      <c r="O459" t="s">
        <v>0</v>
      </c>
      <c r="P459" t="s">
        <v>0</v>
      </c>
    </row>
    <row r="460" spans="1:16" x14ac:dyDescent="0.3">
      <c r="A460">
        <v>26989677</v>
      </c>
      <c r="B460">
        <v>126225</v>
      </c>
      <c r="C460">
        <v>223853</v>
      </c>
      <c r="D460">
        <v>1451</v>
      </c>
      <c r="E460">
        <v>2</v>
      </c>
      <c r="F460">
        <v>0</v>
      </c>
      <c r="G460">
        <v>0</v>
      </c>
      <c r="H460" t="s">
        <v>375</v>
      </c>
      <c r="I460">
        <v>4</v>
      </c>
      <c r="J460" t="s">
        <v>268</v>
      </c>
      <c r="K460" t="s">
        <v>39</v>
      </c>
      <c r="L460" t="s">
        <v>17</v>
      </c>
      <c r="M460">
        <v>2902</v>
      </c>
      <c r="N460" t="s">
        <v>22</v>
      </c>
      <c r="O460" t="s">
        <v>0</v>
      </c>
      <c r="P460" t="s">
        <v>0</v>
      </c>
    </row>
    <row r="461" spans="1:16" x14ac:dyDescent="0.3">
      <c r="A461">
        <v>21819185</v>
      </c>
      <c r="B461">
        <v>191161</v>
      </c>
      <c r="C461">
        <v>506703</v>
      </c>
      <c r="D461">
        <v>10878</v>
      </c>
      <c r="E461">
        <v>1</v>
      </c>
      <c r="F461">
        <v>0</v>
      </c>
      <c r="G461">
        <v>0</v>
      </c>
      <c r="H461" t="s">
        <v>375</v>
      </c>
      <c r="I461">
        <v>1</v>
      </c>
      <c r="J461" t="s">
        <v>279</v>
      </c>
      <c r="K461" t="s">
        <v>39</v>
      </c>
      <c r="L461" t="s">
        <v>17</v>
      </c>
      <c r="M461">
        <v>10878</v>
      </c>
      <c r="N461" t="s">
        <v>22</v>
      </c>
      <c r="O461" t="s">
        <v>0</v>
      </c>
      <c r="P461" t="s">
        <v>0</v>
      </c>
    </row>
    <row r="462" spans="1:16" x14ac:dyDescent="0.3">
      <c r="A462">
        <v>45495029</v>
      </c>
      <c r="B462">
        <v>671858</v>
      </c>
      <c r="C462">
        <v>785472</v>
      </c>
      <c r="D462">
        <v>17687</v>
      </c>
      <c r="E462">
        <v>1</v>
      </c>
      <c r="F462">
        <v>0</v>
      </c>
      <c r="G462">
        <v>0</v>
      </c>
      <c r="H462" t="s">
        <v>375</v>
      </c>
      <c r="I462">
        <v>4</v>
      </c>
      <c r="J462" t="s">
        <v>268</v>
      </c>
      <c r="K462" t="s">
        <v>39</v>
      </c>
      <c r="L462" t="s">
        <v>16</v>
      </c>
      <c r="M462">
        <v>17687</v>
      </c>
      <c r="N462" t="s">
        <v>22</v>
      </c>
      <c r="O462" t="s">
        <v>0</v>
      </c>
      <c r="P462" t="s">
        <v>0</v>
      </c>
    </row>
    <row r="463" spans="1:16" x14ac:dyDescent="0.3">
      <c r="A463">
        <v>59394697</v>
      </c>
      <c r="B463">
        <v>388389</v>
      </c>
      <c r="C463">
        <v>345131</v>
      </c>
      <c r="D463">
        <v>7221</v>
      </c>
      <c r="E463">
        <v>2</v>
      </c>
      <c r="F463">
        <v>0</v>
      </c>
      <c r="G463">
        <v>0</v>
      </c>
      <c r="H463" t="s">
        <v>375</v>
      </c>
      <c r="I463">
        <v>7</v>
      </c>
      <c r="J463" t="s">
        <v>113</v>
      </c>
      <c r="K463" t="s">
        <v>50</v>
      </c>
      <c r="L463" t="s">
        <v>16</v>
      </c>
      <c r="M463">
        <v>14442</v>
      </c>
      <c r="N463" t="s">
        <v>23</v>
      </c>
      <c r="O463" t="s">
        <v>0</v>
      </c>
      <c r="P463" t="s">
        <v>0</v>
      </c>
    </row>
    <row r="464" spans="1:16" x14ac:dyDescent="0.3">
      <c r="A464">
        <v>14670638</v>
      </c>
      <c r="B464">
        <v>216739</v>
      </c>
      <c r="C464">
        <v>392913</v>
      </c>
      <c r="D464">
        <v>19357</v>
      </c>
      <c r="E464">
        <v>2</v>
      </c>
      <c r="F464">
        <v>0</v>
      </c>
      <c r="G464">
        <v>0</v>
      </c>
      <c r="H464" t="s">
        <v>375</v>
      </c>
      <c r="I464">
        <v>1</v>
      </c>
      <c r="J464" t="s">
        <v>279</v>
      </c>
      <c r="K464" t="s">
        <v>39</v>
      </c>
      <c r="L464" t="s">
        <v>16</v>
      </c>
      <c r="M464">
        <v>38714</v>
      </c>
      <c r="N464" t="s">
        <v>22</v>
      </c>
      <c r="O464" t="s">
        <v>0</v>
      </c>
      <c r="P464" t="s">
        <v>0</v>
      </c>
    </row>
    <row r="465" spans="1:16" x14ac:dyDescent="0.3">
      <c r="A465">
        <v>65913331</v>
      </c>
      <c r="B465">
        <v>877572</v>
      </c>
      <c r="C465">
        <v>467865</v>
      </c>
      <c r="D465">
        <v>2680</v>
      </c>
      <c r="E465">
        <v>1</v>
      </c>
      <c r="F465">
        <v>402</v>
      </c>
      <c r="G465">
        <v>15</v>
      </c>
      <c r="H465" t="s">
        <v>375</v>
      </c>
      <c r="I465">
        <v>4</v>
      </c>
      <c r="J465" t="s">
        <v>268</v>
      </c>
      <c r="K465" t="s">
        <v>39</v>
      </c>
      <c r="L465" t="s">
        <v>16</v>
      </c>
      <c r="M465">
        <v>2278</v>
      </c>
      <c r="N465" t="s">
        <v>21</v>
      </c>
      <c r="O465" t="s">
        <v>0</v>
      </c>
      <c r="P465" t="s">
        <v>0</v>
      </c>
    </row>
    <row r="466" spans="1:16" x14ac:dyDescent="0.3">
      <c r="A466">
        <v>57201978</v>
      </c>
      <c r="B466">
        <v>719176</v>
      </c>
      <c r="C466">
        <v>988734</v>
      </c>
      <c r="D466">
        <v>3804</v>
      </c>
      <c r="E466">
        <v>1</v>
      </c>
      <c r="F466">
        <v>190.2</v>
      </c>
      <c r="G466">
        <v>5</v>
      </c>
      <c r="H466" t="s">
        <v>375</v>
      </c>
      <c r="I466">
        <v>6</v>
      </c>
      <c r="J466" t="s">
        <v>497</v>
      </c>
      <c r="K466" t="s">
        <v>39</v>
      </c>
      <c r="L466" t="s">
        <v>16</v>
      </c>
      <c r="M466">
        <v>3613.8</v>
      </c>
      <c r="N466" t="s">
        <v>20</v>
      </c>
      <c r="O466" t="s">
        <v>0</v>
      </c>
      <c r="P466" t="s">
        <v>0</v>
      </c>
    </row>
    <row r="467" spans="1:16" x14ac:dyDescent="0.3">
      <c r="A467">
        <v>39319229</v>
      </c>
      <c r="B467">
        <v>872246</v>
      </c>
      <c r="C467">
        <v>589439</v>
      </c>
      <c r="D467">
        <v>14553</v>
      </c>
      <c r="E467">
        <v>4</v>
      </c>
      <c r="F467">
        <v>8731.7999999999993</v>
      </c>
      <c r="G467">
        <v>15</v>
      </c>
      <c r="H467" t="s">
        <v>375</v>
      </c>
      <c r="I467">
        <v>2</v>
      </c>
      <c r="J467" t="s">
        <v>267</v>
      </c>
      <c r="K467" t="s">
        <v>50</v>
      </c>
      <c r="L467" t="s">
        <v>16</v>
      </c>
      <c r="M467">
        <v>49480.2</v>
      </c>
      <c r="N467" t="s">
        <v>22</v>
      </c>
      <c r="O467" t="s">
        <v>0</v>
      </c>
      <c r="P467" t="s">
        <v>0</v>
      </c>
    </row>
    <row r="468" spans="1:16" x14ac:dyDescent="0.3">
      <c r="A468">
        <v>81291936</v>
      </c>
      <c r="B468">
        <v>877572</v>
      </c>
      <c r="C468">
        <v>980550</v>
      </c>
      <c r="D468">
        <v>4874</v>
      </c>
      <c r="E468">
        <v>1</v>
      </c>
      <c r="F468">
        <v>0</v>
      </c>
      <c r="G468">
        <v>0</v>
      </c>
      <c r="H468" t="s">
        <v>143</v>
      </c>
      <c r="I468">
        <v>2</v>
      </c>
      <c r="J468" t="s">
        <v>124</v>
      </c>
      <c r="K468" t="s">
        <v>47</v>
      </c>
      <c r="L468" t="s">
        <v>16</v>
      </c>
      <c r="M468">
        <v>4874</v>
      </c>
      <c r="N468" t="s">
        <v>22</v>
      </c>
      <c r="O468" t="s">
        <v>0</v>
      </c>
      <c r="P468" t="s">
        <v>0</v>
      </c>
    </row>
    <row r="469" spans="1:16" x14ac:dyDescent="0.3">
      <c r="A469">
        <v>91259008</v>
      </c>
      <c r="B469">
        <v>877572</v>
      </c>
      <c r="C469">
        <v>452036</v>
      </c>
      <c r="D469">
        <v>4606</v>
      </c>
      <c r="E469">
        <v>1</v>
      </c>
      <c r="F469">
        <v>460.6</v>
      </c>
      <c r="G469">
        <v>10</v>
      </c>
      <c r="H469" t="s">
        <v>143</v>
      </c>
      <c r="I469">
        <v>5</v>
      </c>
      <c r="J469" t="s">
        <v>331</v>
      </c>
      <c r="K469" t="s">
        <v>39</v>
      </c>
      <c r="L469" t="s">
        <v>16</v>
      </c>
      <c r="M469">
        <v>4145.3999999999996</v>
      </c>
      <c r="N469" t="s">
        <v>24</v>
      </c>
      <c r="O469" t="s">
        <v>0</v>
      </c>
      <c r="P469" t="s">
        <v>0</v>
      </c>
    </row>
    <row r="470" spans="1:16" x14ac:dyDescent="0.3">
      <c r="A470">
        <v>99170406</v>
      </c>
      <c r="B470">
        <v>809570</v>
      </c>
      <c r="C470">
        <v>466105</v>
      </c>
      <c r="D470">
        <v>8292</v>
      </c>
      <c r="E470">
        <v>1</v>
      </c>
      <c r="F470">
        <v>1243.8</v>
      </c>
      <c r="G470">
        <v>15</v>
      </c>
      <c r="H470" t="s">
        <v>143</v>
      </c>
      <c r="I470">
        <v>4</v>
      </c>
      <c r="J470" t="s">
        <v>182</v>
      </c>
      <c r="K470" t="s">
        <v>50</v>
      </c>
      <c r="L470" t="s">
        <v>16</v>
      </c>
      <c r="M470">
        <v>7048.2</v>
      </c>
      <c r="N470" t="s">
        <v>23</v>
      </c>
      <c r="O470" t="s">
        <v>0</v>
      </c>
      <c r="P470" t="s">
        <v>0</v>
      </c>
    </row>
    <row r="471" spans="1:16" x14ac:dyDescent="0.3">
      <c r="A471">
        <v>36347197</v>
      </c>
      <c r="B471">
        <v>872246</v>
      </c>
      <c r="C471">
        <v>561260</v>
      </c>
      <c r="D471">
        <v>913</v>
      </c>
      <c r="E471">
        <v>2</v>
      </c>
      <c r="F471">
        <v>91.3</v>
      </c>
      <c r="G471">
        <v>5</v>
      </c>
      <c r="H471" t="s">
        <v>143</v>
      </c>
      <c r="I471">
        <v>2</v>
      </c>
      <c r="J471" t="s">
        <v>124</v>
      </c>
      <c r="K471" t="s">
        <v>39</v>
      </c>
      <c r="L471" t="s">
        <v>15</v>
      </c>
      <c r="M471">
        <v>1734.7</v>
      </c>
      <c r="N471" t="s">
        <v>21</v>
      </c>
      <c r="O471" t="s">
        <v>0</v>
      </c>
      <c r="P471" t="s">
        <v>0</v>
      </c>
    </row>
    <row r="472" spans="1:16" x14ac:dyDescent="0.3">
      <c r="A472">
        <v>92961108</v>
      </c>
      <c r="B472">
        <v>876646</v>
      </c>
      <c r="C472">
        <v>531067</v>
      </c>
      <c r="D472">
        <v>10125</v>
      </c>
      <c r="E472">
        <v>1</v>
      </c>
      <c r="F472">
        <v>506.25</v>
      </c>
      <c r="G472">
        <v>5</v>
      </c>
      <c r="H472" t="s">
        <v>143</v>
      </c>
      <c r="I472">
        <v>6</v>
      </c>
      <c r="J472" t="s">
        <v>211</v>
      </c>
      <c r="K472" t="s">
        <v>39</v>
      </c>
      <c r="L472" t="s">
        <v>17</v>
      </c>
      <c r="M472">
        <v>9618.75</v>
      </c>
      <c r="N472" t="s">
        <v>22</v>
      </c>
      <c r="O472" t="s">
        <v>0</v>
      </c>
      <c r="P472" t="s">
        <v>0</v>
      </c>
    </row>
    <row r="473" spans="1:16" x14ac:dyDescent="0.3">
      <c r="A473">
        <v>67226329</v>
      </c>
      <c r="B473">
        <v>216739</v>
      </c>
      <c r="C473">
        <v>938315</v>
      </c>
      <c r="D473">
        <v>13911</v>
      </c>
      <c r="E473">
        <v>3</v>
      </c>
      <c r="F473">
        <v>6259.95</v>
      </c>
      <c r="G473">
        <v>15</v>
      </c>
      <c r="H473" t="s">
        <v>143</v>
      </c>
      <c r="I473">
        <v>7</v>
      </c>
      <c r="J473" t="s">
        <v>67</v>
      </c>
      <c r="K473" t="s">
        <v>39</v>
      </c>
      <c r="L473" t="s">
        <v>15</v>
      </c>
      <c r="M473">
        <v>35473.050000000003</v>
      </c>
      <c r="N473" t="s">
        <v>23</v>
      </c>
      <c r="O473" t="s">
        <v>0</v>
      </c>
      <c r="P473" t="s">
        <v>0</v>
      </c>
    </row>
    <row r="474" spans="1:16" x14ac:dyDescent="0.3">
      <c r="A474">
        <v>94658420</v>
      </c>
      <c r="B474">
        <v>877572</v>
      </c>
      <c r="C474">
        <v>955829</v>
      </c>
      <c r="D474">
        <v>19198</v>
      </c>
      <c r="E474">
        <v>1</v>
      </c>
      <c r="F474">
        <v>1919.8</v>
      </c>
      <c r="G474">
        <v>10</v>
      </c>
      <c r="H474" t="s">
        <v>143</v>
      </c>
      <c r="I474">
        <v>4</v>
      </c>
      <c r="J474" t="s">
        <v>182</v>
      </c>
      <c r="K474" t="s">
        <v>39</v>
      </c>
      <c r="L474" t="s">
        <v>17</v>
      </c>
      <c r="M474">
        <v>17278.2</v>
      </c>
      <c r="N474" t="s">
        <v>20</v>
      </c>
      <c r="O474" t="s">
        <v>0</v>
      </c>
      <c r="P474" t="s">
        <v>0</v>
      </c>
    </row>
    <row r="475" spans="1:16" x14ac:dyDescent="0.3">
      <c r="A475">
        <v>95656500</v>
      </c>
      <c r="B475">
        <v>388389</v>
      </c>
      <c r="C475">
        <v>651344</v>
      </c>
      <c r="D475">
        <v>15385</v>
      </c>
      <c r="E475">
        <v>2</v>
      </c>
      <c r="F475">
        <v>0</v>
      </c>
      <c r="G475">
        <v>0</v>
      </c>
      <c r="H475" t="s">
        <v>143</v>
      </c>
      <c r="I475">
        <v>3</v>
      </c>
      <c r="J475" t="s">
        <v>181</v>
      </c>
      <c r="K475" t="s">
        <v>39</v>
      </c>
      <c r="L475" t="s">
        <v>15</v>
      </c>
      <c r="M475">
        <v>30770</v>
      </c>
      <c r="N475" t="s">
        <v>23</v>
      </c>
      <c r="O475" t="s">
        <v>0</v>
      </c>
      <c r="P475" t="s">
        <v>0</v>
      </c>
    </row>
    <row r="476" spans="1:16" x14ac:dyDescent="0.3">
      <c r="A476">
        <v>17672593</v>
      </c>
      <c r="B476">
        <v>216739</v>
      </c>
      <c r="C476">
        <v>832789</v>
      </c>
      <c r="D476">
        <v>1452</v>
      </c>
      <c r="E476">
        <v>3</v>
      </c>
      <c r="F476">
        <v>217.8</v>
      </c>
      <c r="G476">
        <v>5</v>
      </c>
      <c r="H476" t="s">
        <v>178</v>
      </c>
      <c r="I476">
        <v>2</v>
      </c>
      <c r="J476" t="s">
        <v>179</v>
      </c>
      <c r="K476" t="s">
        <v>39</v>
      </c>
      <c r="L476" t="s">
        <v>15</v>
      </c>
      <c r="M476">
        <v>4138.2</v>
      </c>
      <c r="N476" t="s">
        <v>21</v>
      </c>
      <c r="O476" t="s">
        <v>0</v>
      </c>
      <c r="P476" t="s">
        <v>0</v>
      </c>
    </row>
    <row r="477" spans="1:16" x14ac:dyDescent="0.3">
      <c r="A477">
        <v>35921441</v>
      </c>
      <c r="B477">
        <v>356787</v>
      </c>
      <c r="C477">
        <v>640656</v>
      </c>
      <c r="D477">
        <v>15087</v>
      </c>
      <c r="E477">
        <v>3</v>
      </c>
      <c r="F477">
        <v>0</v>
      </c>
      <c r="G477">
        <v>0</v>
      </c>
      <c r="H477" t="s">
        <v>178</v>
      </c>
      <c r="I477">
        <v>1</v>
      </c>
      <c r="J477" t="s">
        <v>349</v>
      </c>
      <c r="K477" t="s">
        <v>39</v>
      </c>
      <c r="L477" t="s">
        <v>17</v>
      </c>
      <c r="M477">
        <v>45261</v>
      </c>
      <c r="N477" t="s">
        <v>23</v>
      </c>
      <c r="O477" t="s">
        <v>0</v>
      </c>
      <c r="P477" t="s">
        <v>0</v>
      </c>
    </row>
    <row r="478" spans="1:16" x14ac:dyDescent="0.3">
      <c r="A478">
        <v>33640702</v>
      </c>
      <c r="B478">
        <v>809570</v>
      </c>
      <c r="C478">
        <v>743323</v>
      </c>
      <c r="D478">
        <v>13856</v>
      </c>
      <c r="E478">
        <v>2</v>
      </c>
      <c r="F478">
        <v>2771.2</v>
      </c>
      <c r="G478">
        <v>10</v>
      </c>
      <c r="H478" t="s">
        <v>178</v>
      </c>
      <c r="I478">
        <v>2</v>
      </c>
      <c r="J478" t="s">
        <v>179</v>
      </c>
      <c r="K478" t="s">
        <v>39</v>
      </c>
      <c r="L478" t="s">
        <v>15</v>
      </c>
      <c r="M478">
        <v>24940.799999999999</v>
      </c>
      <c r="N478" t="s">
        <v>20</v>
      </c>
      <c r="O478" t="s">
        <v>0</v>
      </c>
      <c r="P478" t="s">
        <v>0</v>
      </c>
    </row>
    <row r="479" spans="1:16" x14ac:dyDescent="0.3">
      <c r="A479">
        <v>93893865</v>
      </c>
      <c r="B479">
        <v>388389</v>
      </c>
      <c r="C479">
        <v>841603</v>
      </c>
      <c r="D479">
        <v>7957</v>
      </c>
      <c r="E479">
        <v>4</v>
      </c>
      <c r="F479">
        <v>0</v>
      </c>
      <c r="G479">
        <v>0</v>
      </c>
      <c r="H479" t="s">
        <v>178</v>
      </c>
      <c r="I479">
        <v>6</v>
      </c>
      <c r="J479" t="s">
        <v>429</v>
      </c>
      <c r="K479" t="s">
        <v>39</v>
      </c>
      <c r="L479" t="s">
        <v>16</v>
      </c>
      <c r="M479">
        <v>31828</v>
      </c>
      <c r="N479" t="s">
        <v>23</v>
      </c>
      <c r="O479" t="s">
        <v>0</v>
      </c>
      <c r="P479" t="s">
        <v>0</v>
      </c>
    </row>
    <row r="480" spans="1:16" x14ac:dyDescent="0.3">
      <c r="A480">
        <v>98882576</v>
      </c>
      <c r="B480">
        <v>809570</v>
      </c>
      <c r="C480">
        <v>293826</v>
      </c>
      <c r="D480">
        <v>11085</v>
      </c>
      <c r="E480">
        <v>4</v>
      </c>
      <c r="F480">
        <v>0</v>
      </c>
      <c r="G480">
        <v>0</v>
      </c>
      <c r="H480" t="s">
        <v>178</v>
      </c>
      <c r="I480">
        <v>6</v>
      </c>
      <c r="J480" t="s">
        <v>429</v>
      </c>
      <c r="K480" t="s">
        <v>39</v>
      </c>
      <c r="L480" t="s">
        <v>18</v>
      </c>
      <c r="M480">
        <v>44340</v>
      </c>
      <c r="N480" t="s">
        <v>24</v>
      </c>
      <c r="O480" t="s">
        <v>0</v>
      </c>
      <c r="P480" t="s">
        <v>0</v>
      </c>
    </row>
    <row r="481" spans="1:16" x14ac:dyDescent="0.3">
      <c r="A481">
        <v>76489301</v>
      </c>
      <c r="B481">
        <v>719176</v>
      </c>
      <c r="C481">
        <v>681137</v>
      </c>
      <c r="D481">
        <v>4723</v>
      </c>
      <c r="E481">
        <v>1</v>
      </c>
      <c r="F481">
        <v>0</v>
      </c>
      <c r="G481">
        <v>0</v>
      </c>
      <c r="H481" t="s">
        <v>178</v>
      </c>
      <c r="I481">
        <v>7</v>
      </c>
      <c r="J481" t="s">
        <v>334</v>
      </c>
      <c r="K481" t="s">
        <v>39</v>
      </c>
      <c r="L481" t="s">
        <v>15</v>
      </c>
      <c r="M481">
        <v>4723</v>
      </c>
      <c r="N481" t="s">
        <v>20</v>
      </c>
      <c r="O481" t="s">
        <v>0</v>
      </c>
      <c r="P481" t="s">
        <v>0</v>
      </c>
    </row>
    <row r="482" spans="1:16" x14ac:dyDescent="0.3">
      <c r="A482">
        <v>82199509</v>
      </c>
      <c r="B482">
        <v>719176</v>
      </c>
      <c r="C482">
        <v>478297</v>
      </c>
      <c r="D482">
        <v>7789</v>
      </c>
      <c r="E482">
        <v>2</v>
      </c>
      <c r="F482">
        <v>778.9</v>
      </c>
      <c r="G482">
        <v>5</v>
      </c>
      <c r="H482" t="s">
        <v>178</v>
      </c>
      <c r="I482">
        <v>7</v>
      </c>
      <c r="J482" t="s">
        <v>334</v>
      </c>
      <c r="K482" t="s">
        <v>50</v>
      </c>
      <c r="L482" t="s">
        <v>16</v>
      </c>
      <c r="M482">
        <v>14799.1</v>
      </c>
      <c r="N482" t="s">
        <v>23</v>
      </c>
      <c r="O482" t="s">
        <v>0</v>
      </c>
      <c r="P482" t="s">
        <v>0</v>
      </c>
    </row>
    <row r="483" spans="1:16" x14ac:dyDescent="0.3">
      <c r="A483">
        <v>88834594</v>
      </c>
      <c r="B483">
        <v>334053</v>
      </c>
      <c r="C483">
        <v>892165</v>
      </c>
      <c r="D483">
        <v>11109</v>
      </c>
      <c r="E483">
        <v>1</v>
      </c>
      <c r="F483">
        <v>0</v>
      </c>
      <c r="G483">
        <v>0</v>
      </c>
      <c r="H483" t="s">
        <v>178</v>
      </c>
      <c r="I483">
        <v>3</v>
      </c>
      <c r="J483" t="s">
        <v>406</v>
      </c>
      <c r="K483" t="s">
        <v>47</v>
      </c>
      <c r="L483" t="s">
        <v>18</v>
      </c>
      <c r="M483">
        <v>11109</v>
      </c>
      <c r="N483" t="s">
        <v>20</v>
      </c>
      <c r="O483" t="s">
        <v>0</v>
      </c>
      <c r="P483" t="s">
        <v>0</v>
      </c>
    </row>
    <row r="484" spans="1:16" x14ac:dyDescent="0.3">
      <c r="A484">
        <v>95525640</v>
      </c>
      <c r="B484">
        <v>671858</v>
      </c>
      <c r="C484">
        <v>895650</v>
      </c>
      <c r="D484">
        <v>4952</v>
      </c>
      <c r="E484">
        <v>4</v>
      </c>
      <c r="F484">
        <v>990.4</v>
      </c>
      <c r="G484">
        <v>5</v>
      </c>
      <c r="H484" t="s">
        <v>178</v>
      </c>
      <c r="I484">
        <v>2</v>
      </c>
      <c r="J484" t="s">
        <v>179</v>
      </c>
      <c r="K484" t="s">
        <v>73</v>
      </c>
      <c r="L484" t="s">
        <v>152</v>
      </c>
      <c r="M484">
        <v>18817.599999999999</v>
      </c>
      <c r="N484" t="s">
        <v>20</v>
      </c>
      <c r="O484" t="s">
        <v>0</v>
      </c>
      <c r="P484" t="s">
        <v>0</v>
      </c>
    </row>
    <row r="485" spans="1:16" x14ac:dyDescent="0.3">
      <c r="A485">
        <v>26301180</v>
      </c>
      <c r="B485">
        <v>388389</v>
      </c>
      <c r="C485">
        <v>254581</v>
      </c>
      <c r="D485">
        <v>8002</v>
      </c>
      <c r="E485">
        <v>1</v>
      </c>
      <c r="F485">
        <v>1600.4</v>
      </c>
      <c r="G485">
        <v>20</v>
      </c>
      <c r="H485" t="s">
        <v>178</v>
      </c>
      <c r="I485">
        <v>4</v>
      </c>
      <c r="J485" t="s">
        <v>510</v>
      </c>
      <c r="K485" t="s">
        <v>47</v>
      </c>
      <c r="L485" t="s">
        <v>17</v>
      </c>
      <c r="M485">
        <v>6401.6</v>
      </c>
      <c r="N485" t="s">
        <v>20</v>
      </c>
      <c r="O485" t="s">
        <v>0</v>
      </c>
      <c r="P485" t="s">
        <v>0</v>
      </c>
    </row>
    <row r="486" spans="1:16" x14ac:dyDescent="0.3">
      <c r="A486">
        <v>26194158</v>
      </c>
      <c r="B486">
        <v>126225</v>
      </c>
      <c r="C486">
        <v>575351</v>
      </c>
      <c r="D486">
        <v>3031</v>
      </c>
      <c r="E486">
        <v>1</v>
      </c>
      <c r="F486">
        <v>0</v>
      </c>
      <c r="G486">
        <v>0</v>
      </c>
      <c r="H486" t="s">
        <v>253</v>
      </c>
      <c r="I486">
        <v>7</v>
      </c>
      <c r="J486" t="s">
        <v>417</v>
      </c>
      <c r="K486" t="s">
        <v>39</v>
      </c>
      <c r="L486" t="s">
        <v>15</v>
      </c>
      <c r="M486">
        <v>3031</v>
      </c>
      <c r="N486" t="s">
        <v>23</v>
      </c>
      <c r="O486" t="s">
        <v>0</v>
      </c>
      <c r="P486" t="s">
        <v>0</v>
      </c>
    </row>
    <row r="487" spans="1:16" x14ac:dyDescent="0.3">
      <c r="A487">
        <v>93176117</v>
      </c>
      <c r="B487">
        <v>876646</v>
      </c>
      <c r="C487">
        <v>862398</v>
      </c>
      <c r="D487">
        <v>8403</v>
      </c>
      <c r="E487">
        <v>1</v>
      </c>
      <c r="F487">
        <v>420.15</v>
      </c>
      <c r="G487">
        <v>5</v>
      </c>
      <c r="H487" t="s">
        <v>253</v>
      </c>
      <c r="I487">
        <v>5</v>
      </c>
      <c r="J487" t="s">
        <v>165</v>
      </c>
      <c r="K487" t="s">
        <v>39</v>
      </c>
      <c r="L487" t="s">
        <v>15</v>
      </c>
      <c r="M487">
        <v>7982.85</v>
      </c>
      <c r="N487" t="s">
        <v>22</v>
      </c>
      <c r="O487" t="s">
        <v>0</v>
      </c>
      <c r="P487" t="s">
        <v>0</v>
      </c>
    </row>
    <row r="488" spans="1:16" x14ac:dyDescent="0.3">
      <c r="A488">
        <v>62958901</v>
      </c>
      <c r="B488">
        <v>876646</v>
      </c>
      <c r="C488">
        <v>200096</v>
      </c>
      <c r="D488">
        <v>7025</v>
      </c>
      <c r="E488">
        <v>2</v>
      </c>
      <c r="F488">
        <v>0</v>
      </c>
      <c r="G488">
        <v>0</v>
      </c>
      <c r="H488" t="s">
        <v>253</v>
      </c>
      <c r="I488">
        <v>4</v>
      </c>
      <c r="J488" t="s">
        <v>80</v>
      </c>
      <c r="K488" t="s">
        <v>39</v>
      </c>
      <c r="L488" t="s">
        <v>17</v>
      </c>
      <c r="M488">
        <v>14050</v>
      </c>
      <c r="N488" t="s">
        <v>21</v>
      </c>
      <c r="O488" t="s">
        <v>0</v>
      </c>
      <c r="P488" t="s">
        <v>0</v>
      </c>
    </row>
    <row r="489" spans="1:16" x14ac:dyDescent="0.3">
      <c r="A489">
        <v>86181117</v>
      </c>
      <c r="B489">
        <v>356787</v>
      </c>
      <c r="C489">
        <v>462227</v>
      </c>
      <c r="D489">
        <v>19667</v>
      </c>
      <c r="E489">
        <v>1</v>
      </c>
      <c r="F489">
        <v>0</v>
      </c>
      <c r="G489">
        <v>0</v>
      </c>
      <c r="H489" t="s">
        <v>253</v>
      </c>
      <c r="I489">
        <v>1</v>
      </c>
      <c r="J489" t="s">
        <v>355</v>
      </c>
      <c r="K489" t="s">
        <v>39</v>
      </c>
      <c r="L489" t="s">
        <v>18</v>
      </c>
      <c r="M489">
        <v>19667</v>
      </c>
      <c r="N489" t="s">
        <v>23</v>
      </c>
      <c r="O489" t="s">
        <v>0</v>
      </c>
      <c r="P489" t="s">
        <v>0</v>
      </c>
    </row>
    <row r="490" spans="1:16" x14ac:dyDescent="0.3">
      <c r="A490">
        <v>34422678</v>
      </c>
      <c r="B490">
        <v>770487</v>
      </c>
      <c r="C490">
        <v>664687</v>
      </c>
      <c r="D490">
        <v>14781</v>
      </c>
      <c r="E490">
        <v>1</v>
      </c>
      <c r="F490">
        <v>739.05</v>
      </c>
      <c r="G490">
        <v>5</v>
      </c>
      <c r="H490" t="s">
        <v>253</v>
      </c>
      <c r="I490">
        <v>3</v>
      </c>
      <c r="J490" t="s">
        <v>60</v>
      </c>
      <c r="K490" t="s">
        <v>39</v>
      </c>
      <c r="L490" t="s">
        <v>17</v>
      </c>
      <c r="M490">
        <v>14041.95</v>
      </c>
      <c r="N490" t="s">
        <v>20</v>
      </c>
      <c r="O490" t="s">
        <v>0</v>
      </c>
      <c r="P490" t="s">
        <v>0</v>
      </c>
    </row>
    <row r="491" spans="1:16" x14ac:dyDescent="0.3">
      <c r="A491">
        <v>88319168</v>
      </c>
      <c r="B491">
        <v>246316</v>
      </c>
      <c r="C491">
        <v>837460</v>
      </c>
      <c r="D491">
        <v>17075</v>
      </c>
      <c r="E491">
        <v>3</v>
      </c>
      <c r="F491">
        <v>0</v>
      </c>
      <c r="G491">
        <v>0</v>
      </c>
      <c r="H491" t="s">
        <v>253</v>
      </c>
      <c r="I491">
        <v>3</v>
      </c>
      <c r="J491" t="s">
        <v>60</v>
      </c>
      <c r="K491" t="s">
        <v>39</v>
      </c>
      <c r="L491" t="s">
        <v>18</v>
      </c>
      <c r="M491">
        <v>51225</v>
      </c>
      <c r="N491" t="s">
        <v>21</v>
      </c>
      <c r="O491" t="s">
        <v>0</v>
      </c>
      <c r="P491" t="s">
        <v>0</v>
      </c>
    </row>
    <row r="492" spans="1:16" x14ac:dyDescent="0.3">
      <c r="A492">
        <v>58219001</v>
      </c>
      <c r="B492">
        <v>216739</v>
      </c>
      <c r="C492">
        <v>592124</v>
      </c>
      <c r="D492">
        <v>10251</v>
      </c>
      <c r="E492">
        <v>2</v>
      </c>
      <c r="F492">
        <v>0</v>
      </c>
      <c r="G492">
        <v>0</v>
      </c>
      <c r="H492" t="s">
        <v>253</v>
      </c>
      <c r="I492">
        <v>6</v>
      </c>
      <c r="J492" t="s">
        <v>145</v>
      </c>
      <c r="K492" t="s">
        <v>47</v>
      </c>
      <c r="L492" t="s">
        <v>16</v>
      </c>
      <c r="M492">
        <v>20502</v>
      </c>
      <c r="N492" t="s">
        <v>22</v>
      </c>
      <c r="O492" t="s">
        <v>0</v>
      </c>
      <c r="P492" t="s">
        <v>0</v>
      </c>
    </row>
    <row r="493" spans="1:16" x14ac:dyDescent="0.3">
      <c r="A493">
        <v>84076145</v>
      </c>
      <c r="B493">
        <v>719176</v>
      </c>
      <c r="C493">
        <v>486780</v>
      </c>
      <c r="D493">
        <v>16975</v>
      </c>
      <c r="E493">
        <v>4</v>
      </c>
      <c r="F493">
        <v>0</v>
      </c>
      <c r="G493">
        <v>0</v>
      </c>
      <c r="H493" t="s">
        <v>253</v>
      </c>
      <c r="I493">
        <v>5</v>
      </c>
      <c r="J493" t="s">
        <v>165</v>
      </c>
      <c r="K493" t="s">
        <v>39</v>
      </c>
      <c r="L493" t="s">
        <v>16</v>
      </c>
      <c r="M493">
        <v>67900</v>
      </c>
      <c r="N493" t="s">
        <v>20</v>
      </c>
      <c r="O493" t="s">
        <v>0</v>
      </c>
      <c r="P493" t="s">
        <v>0</v>
      </c>
    </row>
    <row r="494" spans="1:16" x14ac:dyDescent="0.3">
      <c r="A494">
        <v>92861016</v>
      </c>
      <c r="B494">
        <v>719176</v>
      </c>
      <c r="C494">
        <v>527557</v>
      </c>
      <c r="D494">
        <v>9985</v>
      </c>
      <c r="E494">
        <v>1</v>
      </c>
      <c r="F494">
        <v>0</v>
      </c>
      <c r="G494">
        <v>0</v>
      </c>
      <c r="H494" t="s">
        <v>253</v>
      </c>
      <c r="I494">
        <v>7</v>
      </c>
      <c r="J494" t="s">
        <v>417</v>
      </c>
      <c r="K494" t="s">
        <v>39</v>
      </c>
      <c r="L494" t="s">
        <v>15</v>
      </c>
      <c r="M494">
        <v>9985</v>
      </c>
      <c r="N494" t="s">
        <v>22</v>
      </c>
      <c r="O494" t="s">
        <v>0</v>
      </c>
      <c r="P494" t="s">
        <v>0</v>
      </c>
    </row>
    <row r="495" spans="1:16" x14ac:dyDescent="0.3">
      <c r="A495">
        <v>97653539</v>
      </c>
      <c r="B495">
        <v>191161</v>
      </c>
      <c r="C495">
        <v>241683</v>
      </c>
      <c r="D495">
        <v>12782</v>
      </c>
      <c r="E495">
        <v>4</v>
      </c>
      <c r="F495">
        <v>0</v>
      </c>
      <c r="G495">
        <v>0</v>
      </c>
      <c r="H495" t="s">
        <v>253</v>
      </c>
      <c r="I495">
        <v>2</v>
      </c>
      <c r="J495" t="s">
        <v>416</v>
      </c>
      <c r="K495" t="s">
        <v>39</v>
      </c>
      <c r="L495" t="s">
        <v>15</v>
      </c>
      <c r="M495">
        <v>51128</v>
      </c>
      <c r="N495" t="s">
        <v>23</v>
      </c>
      <c r="O495" t="s">
        <v>0</v>
      </c>
      <c r="P495" t="s">
        <v>0</v>
      </c>
    </row>
    <row r="496" spans="1:16" x14ac:dyDescent="0.3">
      <c r="A496">
        <v>84275638</v>
      </c>
      <c r="B496">
        <v>877572</v>
      </c>
      <c r="C496">
        <v>362555</v>
      </c>
      <c r="D496">
        <v>8572</v>
      </c>
      <c r="E496">
        <v>2</v>
      </c>
      <c r="F496">
        <v>3428.8</v>
      </c>
      <c r="G496">
        <v>20</v>
      </c>
      <c r="H496" t="s">
        <v>253</v>
      </c>
      <c r="I496">
        <v>5</v>
      </c>
      <c r="J496" t="s">
        <v>165</v>
      </c>
      <c r="K496" t="s">
        <v>39</v>
      </c>
      <c r="L496" t="s">
        <v>17</v>
      </c>
      <c r="M496">
        <v>13715.2</v>
      </c>
      <c r="N496" t="s">
        <v>21</v>
      </c>
      <c r="O496" t="s">
        <v>0</v>
      </c>
      <c r="P496" t="s">
        <v>0</v>
      </c>
    </row>
    <row r="497" spans="1:16" x14ac:dyDescent="0.3">
      <c r="A497">
        <v>50790016</v>
      </c>
      <c r="B497">
        <v>207473</v>
      </c>
      <c r="C497">
        <v>981828</v>
      </c>
      <c r="D497">
        <v>18728</v>
      </c>
      <c r="E497">
        <v>1</v>
      </c>
      <c r="F497">
        <v>2809.2</v>
      </c>
      <c r="G497">
        <v>15</v>
      </c>
      <c r="H497" t="s">
        <v>253</v>
      </c>
      <c r="I497">
        <v>2</v>
      </c>
      <c r="J497" t="s">
        <v>416</v>
      </c>
      <c r="K497" t="s">
        <v>73</v>
      </c>
      <c r="L497" t="s">
        <v>15</v>
      </c>
      <c r="M497">
        <v>15918.8</v>
      </c>
      <c r="N497" t="s">
        <v>22</v>
      </c>
      <c r="O497" t="s">
        <v>0</v>
      </c>
      <c r="P497" t="s">
        <v>0</v>
      </c>
    </row>
    <row r="498" spans="1:16" x14ac:dyDescent="0.3">
      <c r="A498">
        <v>61226775</v>
      </c>
      <c r="B498">
        <v>872246</v>
      </c>
      <c r="C498">
        <v>438475</v>
      </c>
      <c r="D498">
        <v>18502</v>
      </c>
      <c r="E498">
        <v>2</v>
      </c>
      <c r="F498">
        <v>0</v>
      </c>
      <c r="G498">
        <v>0</v>
      </c>
      <c r="H498" t="s">
        <v>253</v>
      </c>
      <c r="I498">
        <v>5</v>
      </c>
      <c r="J498" t="s">
        <v>165</v>
      </c>
      <c r="K498" t="s">
        <v>39</v>
      </c>
      <c r="L498" t="s">
        <v>16</v>
      </c>
      <c r="M498">
        <v>37004</v>
      </c>
      <c r="N498" t="s">
        <v>20</v>
      </c>
      <c r="O498" t="s">
        <v>0</v>
      </c>
      <c r="P498" t="s">
        <v>0</v>
      </c>
    </row>
    <row r="499" spans="1:16" x14ac:dyDescent="0.3">
      <c r="A499">
        <v>43363439</v>
      </c>
      <c r="B499">
        <v>719176</v>
      </c>
      <c r="C499">
        <v>341822</v>
      </c>
      <c r="D499">
        <v>19195</v>
      </c>
      <c r="E499">
        <v>2</v>
      </c>
      <c r="F499">
        <v>1919.5</v>
      </c>
      <c r="G499">
        <v>5</v>
      </c>
      <c r="H499" t="s">
        <v>253</v>
      </c>
      <c r="I499">
        <v>4</v>
      </c>
      <c r="J499" t="s">
        <v>80</v>
      </c>
      <c r="K499" t="s">
        <v>39</v>
      </c>
      <c r="L499" t="s">
        <v>15</v>
      </c>
      <c r="M499">
        <v>36470.5</v>
      </c>
      <c r="N499" t="s">
        <v>21</v>
      </c>
      <c r="O499" t="s">
        <v>0</v>
      </c>
      <c r="P499" t="s">
        <v>0</v>
      </c>
    </row>
    <row r="500" spans="1:16" x14ac:dyDescent="0.3">
      <c r="A500">
        <v>70465703</v>
      </c>
      <c r="B500">
        <v>809570</v>
      </c>
      <c r="C500">
        <v>994541</v>
      </c>
      <c r="D500">
        <v>2742</v>
      </c>
      <c r="E500">
        <v>2</v>
      </c>
      <c r="F500">
        <v>0</v>
      </c>
      <c r="G500">
        <v>0</v>
      </c>
      <c r="H500" t="s">
        <v>253</v>
      </c>
      <c r="I500">
        <v>6</v>
      </c>
      <c r="J500" t="s">
        <v>145</v>
      </c>
      <c r="K500" t="s">
        <v>39</v>
      </c>
      <c r="L500" t="s">
        <v>16</v>
      </c>
      <c r="M500">
        <v>5484</v>
      </c>
      <c r="N500" t="s">
        <v>23</v>
      </c>
      <c r="O500" t="s">
        <v>0</v>
      </c>
      <c r="P500" t="s">
        <v>0</v>
      </c>
    </row>
    <row r="501" spans="1:16" x14ac:dyDescent="0.3">
      <c r="A501">
        <v>66192230</v>
      </c>
      <c r="B501">
        <v>809570</v>
      </c>
      <c r="C501">
        <v>532270</v>
      </c>
      <c r="D501">
        <v>17643</v>
      </c>
      <c r="E501">
        <v>2</v>
      </c>
      <c r="F501">
        <v>1764.3</v>
      </c>
      <c r="G501">
        <v>5</v>
      </c>
      <c r="H501" t="s">
        <v>253</v>
      </c>
      <c r="I501">
        <v>4</v>
      </c>
      <c r="J501" t="s">
        <v>80</v>
      </c>
      <c r="K501" t="s">
        <v>39</v>
      </c>
      <c r="L501" t="s">
        <v>16</v>
      </c>
      <c r="M501">
        <v>33521.699999999997</v>
      </c>
      <c r="N501" t="s">
        <v>23</v>
      </c>
      <c r="O501" t="s">
        <v>0</v>
      </c>
      <c r="P501" t="s">
        <v>0</v>
      </c>
    </row>
    <row r="502" spans="1:16" x14ac:dyDescent="0.3">
      <c r="A502">
        <v>97766064</v>
      </c>
      <c r="B502">
        <v>126225</v>
      </c>
      <c r="C502">
        <v>711174</v>
      </c>
      <c r="D502">
        <v>5010</v>
      </c>
      <c r="E502">
        <v>1</v>
      </c>
      <c r="F502">
        <v>0</v>
      </c>
      <c r="G502">
        <v>0</v>
      </c>
      <c r="H502" t="s">
        <v>253</v>
      </c>
      <c r="I502">
        <v>1</v>
      </c>
      <c r="J502" t="s">
        <v>355</v>
      </c>
      <c r="K502" t="s">
        <v>47</v>
      </c>
      <c r="L502" t="s">
        <v>17</v>
      </c>
      <c r="M502">
        <v>5010</v>
      </c>
      <c r="N502" t="s">
        <v>21</v>
      </c>
      <c r="O502" t="s">
        <v>0</v>
      </c>
      <c r="P502" t="s">
        <v>0</v>
      </c>
    </row>
    <row r="503" spans="1:16" x14ac:dyDescent="0.3">
      <c r="A503">
        <v>34044459</v>
      </c>
      <c r="B503">
        <v>719176</v>
      </c>
      <c r="C503">
        <v>853306</v>
      </c>
      <c r="D503">
        <v>13856</v>
      </c>
      <c r="E503">
        <v>3</v>
      </c>
      <c r="F503">
        <v>0</v>
      </c>
      <c r="G503">
        <v>0</v>
      </c>
      <c r="H503" t="s">
        <v>253</v>
      </c>
      <c r="I503">
        <v>6</v>
      </c>
      <c r="J503" t="s">
        <v>145</v>
      </c>
      <c r="K503" t="s">
        <v>73</v>
      </c>
      <c r="L503" t="s">
        <v>15</v>
      </c>
      <c r="M503">
        <v>41568</v>
      </c>
      <c r="N503" t="s">
        <v>22</v>
      </c>
      <c r="O503" t="s">
        <v>0</v>
      </c>
      <c r="P503" t="s">
        <v>0</v>
      </c>
    </row>
    <row r="504" spans="1:16" x14ac:dyDescent="0.3">
      <c r="A504">
        <v>26247735</v>
      </c>
      <c r="B504">
        <v>872246</v>
      </c>
      <c r="C504">
        <v>705719</v>
      </c>
      <c r="D504">
        <v>3002</v>
      </c>
      <c r="E504">
        <v>1</v>
      </c>
      <c r="F504">
        <v>150.1</v>
      </c>
      <c r="G504">
        <v>5</v>
      </c>
      <c r="H504" t="s">
        <v>467</v>
      </c>
      <c r="I504">
        <v>1</v>
      </c>
      <c r="J504" t="s">
        <v>383</v>
      </c>
      <c r="K504" t="s">
        <v>39</v>
      </c>
      <c r="L504" t="s">
        <v>18</v>
      </c>
      <c r="M504">
        <v>2851.9</v>
      </c>
      <c r="N504" t="s">
        <v>21</v>
      </c>
      <c r="O504" t="s">
        <v>0</v>
      </c>
      <c r="P504" t="s">
        <v>0</v>
      </c>
    </row>
    <row r="505" spans="1:16" x14ac:dyDescent="0.3">
      <c r="A505">
        <v>47215199</v>
      </c>
      <c r="B505">
        <v>207473</v>
      </c>
      <c r="C505">
        <v>757244</v>
      </c>
      <c r="D505">
        <v>4901</v>
      </c>
      <c r="E505">
        <v>1</v>
      </c>
      <c r="F505">
        <v>0</v>
      </c>
      <c r="G505">
        <v>0</v>
      </c>
      <c r="H505" t="s">
        <v>467</v>
      </c>
      <c r="I505">
        <v>4</v>
      </c>
      <c r="J505" t="s">
        <v>528</v>
      </c>
      <c r="K505" t="s">
        <v>39</v>
      </c>
      <c r="L505" t="s">
        <v>17</v>
      </c>
      <c r="M505">
        <v>4901</v>
      </c>
      <c r="N505" t="s">
        <v>21</v>
      </c>
      <c r="O505" t="s">
        <v>0</v>
      </c>
      <c r="P505" t="s">
        <v>0</v>
      </c>
    </row>
    <row r="506" spans="1:16" x14ac:dyDescent="0.3">
      <c r="A506">
        <v>36040410</v>
      </c>
      <c r="B506">
        <v>356787</v>
      </c>
      <c r="C506">
        <v>884488</v>
      </c>
      <c r="D506">
        <v>18462</v>
      </c>
      <c r="E506">
        <v>2</v>
      </c>
      <c r="F506">
        <v>3692.4</v>
      </c>
      <c r="G506">
        <v>10</v>
      </c>
      <c r="H506" t="s">
        <v>467</v>
      </c>
      <c r="I506">
        <v>7</v>
      </c>
      <c r="J506" t="s">
        <v>388</v>
      </c>
      <c r="K506" t="s">
        <v>39</v>
      </c>
      <c r="L506" t="s">
        <v>16</v>
      </c>
      <c r="M506">
        <v>33231.599999999999</v>
      </c>
      <c r="N506" t="s">
        <v>23</v>
      </c>
      <c r="O506" t="s">
        <v>0</v>
      </c>
      <c r="P506" t="s">
        <v>0</v>
      </c>
    </row>
    <row r="507" spans="1:16" x14ac:dyDescent="0.3">
      <c r="A507">
        <v>87324220</v>
      </c>
      <c r="B507">
        <v>126225</v>
      </c>
      <c r="C507">
        <v>305149</v>
      </c>
      <c r="D507">
        <v>14460</v>
      </c>
      <c r="E507">
        <v>3</v>
      </c>
      <c r="F507">
        <v>0</v>
      </c>
      <c r="G507">
        <v>0</v>
      </c>
      <c r="H507" t="s">
        <v>467</v>
      </c>
      <c r="I507">
        <v>6</v>
      </c>
      <c r="J507" t="s">
        <v>387</v>
      </c>
      <c r="K507" t="s">
        <v>50</v>
      </c>
      <c r="L507" t="s">
        <v>17</v>
      </c>
      <c r="M507">
        <v>43380</v>
      </c>
      <c r="N507" t="s">
        <v>22</v>
      </c>
      <c r="O507" t="s">
        <v>0</v>
      </c>
      <c r="P507" t="s">
        <v>0</v>
      </c>
    </row>
    <row r="508" spans="1:16" x14ac:dyDescent="0.3">
      <c r="A508">
        <v>36816708</v>
      </c>
      <c r="B508">
        <v>872246</v>
      </c>
      <c r="C508">
        <v>970881</v>
      </c>
      <c r="D508">
        <v>816</v>
      </c>
      <c r="E508">
        <v>1</v>
      </c>
      <c r="F508">
        <v>40.799999999999997</v>
      </c>
      <c r="G508">
        <v>5</v>
      </c>
      <c r="H508" t="s">
        <v>467</v>
      </c>
      <c r="I508">
        <v>6</v>
      </c>
      <c r="J508" t="s">
        <v>387</v>
      </c>
      <c r="K508" t="s">
        <v>39</v>
      </c>
      <c r="L508" t="s">
        <v>15</v>
      </c>
      <c r="M508">
        <v>775.2</v>
      </c>
      <c r="N508" t="s">
        <v>22</v>
      </c>
      <c r="O508" t="s">
        <v>0</v>
      </c>
      <c r="P508" t="s">
        <v>0</v>
      </c>
    </row>
    <row r="509" spans="1:16" x14ac:dyDescent="0.3">
      <c r="A509">
        <v>26031369</v>
      </c>
      <c r="B509">
        <v>126225</v>
      </c>
      <c r="C509">
        <v>528096</v>
      </c>
      <c r="D509">
        <v>13719</v>
      </c>
      <c r="E509">
        <v>1</v>
      </c>
      <c r="F509">
        <v>685.95</v>
      </c>
      <c r="G509">
        <v>5</v>
      </c>
      <c r="H509" t="s">
        <v>467</v>
      </c>
      <c r="I509">
        <v>1</v>
      </c>
      <c r="J509" t="s">
        <v>383</v>
      </c>
      <c r="K509" t="s">
        <v>39</v>
      </c>
      <c r="L509" t="s">
        <v>16</v>
      </c>
      <c r="M509">
        <v>13033.05</v>
      </c>
      <c r="N509" t="s">
        <v>21</v>
      </c>
      <c r="O509" t="s">
        <v>0</v>
      </c>
      <c r="P509" t="s">
        <v>0</v>
      </c>
    </row>
    <row r="510" spans="1:16" x14ac:dyDescent="0.3">
      <c r="A510">
        <v>45292504</v>
      </c>
      <c r="B510">
        <v>207473</v>
      </c>
      <c r="C510">
        <v>861938</v>
      </c>
      <c r="D510">
        <v>10825</v>
      </c>
      <c r="E510">
        <v>1</v>
      </c>
      <c r="F510">
        <v>0</v>
      </c>
      <c r="G510">
        <v>0</v>
      </c>
      <c r="H510" t="s">
        <v>467</v>
      </c>
      <c r="I510">
        <v>3</v>
      </c>
      <c r="J510" t="s">
        <v>384</v>
      </c>
      <c r="K510" t="s">
        <v>50</v>
      </c>
      <c r="L510" t="s">
        <v>15</v>
      </c>
      <c r="M510">
        <v>10825</v>
      </c>
      <c r="N510" t="s">
        <v>23</v>
      </c>
      <c r="O510" t="s">
        <v>0</v>
      </c>
      <c r="P510" t="s">
        <v>0</v>
      </c>
    </row>
    <row r="511" spans="1:16" x14ac:dyDescent="0.3">
      <c r="A511">
        <v>47940248</v>
      </c>
      <c r="B511">
        <v>126225</v>
      </c>
      <c r="C511">
        <v>848127</v>
      </c>
      <c r="D511">
        <v>16816</v>
      </c>
      <c r="E511">
        <v>1</v>
      </c>
      <c r="F511">
        <v>0</v>
      </c>
      <c r="G511">
        <v>0</v>
      </c>
      <c r="H511" t="s">
        <v>467</v>
      </c>
      <c r="I511">
        <v>5</v>
      </c>
      <c r="J511" t="s">
        <v>482</v>
      </c>
      <c r="K511" t="s">
        <v>50</v>
      </c>
      <c r="L511" t="s">
        <v>17</v>
      </c>
      <c r="M511">
        <v>16816</v>
      </c>
      <c r="N511" t="s">
        <v>22</v>
      </c>
      <c r="O511" t="s">
        <v>0</v>
      </c>
      <c r="P511" t="s">
        <v>0</v>
      </c>
    </row>
    <row r="512" spans="1:16" x14ac:dyDescent="0.3">
      <c r="A512">
        <v>91424737</v>
      </c>
      <c r="B512">
        <v>671858</v>
      </c>
      <c r="C512">
        <v>699753</v>
      </c>
      <c r="D512">
        <v>551</v>
      </c>
      <c r="E512">
        <v>1</v>
      </c>
      <c r="F512">
        <v>0</v>
      </c>
      <c r="G512">
        <v>0</v>
      </c>
      <c r="H512" t="s">
        <v>348</v>
      </c>
      <c r="I512">
        <v>2</v>
      </c>
      <c r="J512" t="s">
        <v>351</v>
      </c>
      <c r="K512" t="s">
        <v>39</v>
      </c>
      <c r="L512" t="s">
        <v>15</v>
      </c>
      <c r="M512">
        <v>551</v>
      </c>
      <c r="N512" t="s">
        <v>21</v>
      </c>
      <c r="O512" t="s">
        <v>0</v>
      </c>
      <c r="P512" t="s">
        <v>0</v>
      </c>
    </row>
    <row r="513" spans="1:16" x14ac:dyDescent="0.3">
      <c r="A513">
        <v>31306555</v>
      </c>
      <c r="B513">
        <v>207473</v>
      </c>
      <c r="C513">
        <v>450878</v>
      </c>
      <c r="D513">
        <v>17697</v>
      </c>
      <c r="E513">
        <v>1</v>
      </c>
      <c r="F513">
        <v>884.85</v>
      </c>
      <c r="G513">
        <v>5</v>
      </c>
      <c r="H513" t="s">
        <v>348</v>
      </c>
      <c r="I513">
        <v>3</v>
      </c>
      <c r="J513" t="s">
        <v>303</v>
      </c>
      <c r="K513" t="s">
        <v>39</v>
      </c>
      <c r="L513" t="s">
        <v>18</v>
      </c>
      <c r="M513">
        <v>16812.150000000001</v>
      </c>
      <c r="N513" t="s">
        <v>20</v>
      </c>
      <c r="O513" t="s">
        <v>0</v>
      </c>
      <c r="P513" t="s">
        <v>0</v>
      </c>
    </row>
    <row r="514" spans="1:16" x14ac:dyDescent="0.3">
      <c r="A514">
        <v>58557943</v>
      </c>
      <c r="B514">
        <v>877572</v>
      </c>
      <c r="C514">
        <v>568145</v>
      </c>
      <c r="D514">
        <v>18094</v>
      </c>
      <c r="E514">
        <v>2</v>
      </c>
      <c r="F514">
        <v>0</v>
      </c>
      <c r="G514">
        <v>0</v>
      </c>
      <c r="H514" t="s">
        <v>348</v>
      </c>
      <c r="I514">
        <v>4</v>
      </c>
      <c r="J514" t="s">
        <v>163</v>
      </c>
      <c r="K514" t="s">
        <v>50</v>
      </c>
      <c r="L514" t="s">
        <v>17</v>
      </c>
      <c r="M514">
        <v>36188</v>
      </c>
      <c r="N514" t="s">
        <v>22</v>
      </c>
      <c r="O514" t="s">
        <v>0</v>
      </c>
      <c r="P514" t="s">
        <v>0</v>
      </c>
    </row>
    <row r="515" spans="1:16" x14ac:dyDescent="0.3">
      <c r="A515">
        <v>65507111</v>
      </c>
      <c r="B515">
        <v>719176</v>
      </c>
      <c r="C515">
        <v>570248</v>
      </c>
      <c r="D515">
        <v>2737</v>
      </c>
      <c r="E515">
        <v>4</v>
      </c>
      <c r="F515">
        <v>1094.8</v>
      </c>
      <c r="G515">
        <v>10</v>
      </c>
      <c r="H515" t="s">
        <v>348</v>
      </c>
      <c r="I515">
        <v>4</v>
      </c>
      <c r="J515" t="s">
        <v>163</v>
      </c>
      <c r="K515" t="s">
        <v>39</v>
      </c>
      <c r="L515" t="s">
        <v>17</v>
      </c>
      <c r="M515">
        <v>9853.2000000000007</v>
      </c>
      <c r="N515" t="s">
        <v>23</v>
      </c>
      <c r="O515" t="s">
        <v>0</v>
      </c>
      <c r="P515" t="s">
        <v>0</v>
      </c>
    </row>
    <row r="516" spans="1:16" x14ac:dyDescent="0.3">
      <c r="A516">
        <v>11226946</v>
      </c>
      <c r="B516">
        <v>770487</v>
      </c>
      <c r="C516">
        <v>785472</v>
      </c>
      <c r="D516">
        <v>14807</v>
      </c>
      <c r="E516">
        <v>2</v>
      </c>
      <c r="F516">
        <v>0</v>
      </c>
      <c r="G516">
        <v>0</v>
      </c>
      <c r="H516" t="s">
        <v>348</v>
      </c>
      <c r="I516">
        <v>3</v>
      </c>
      <c r="J516" t="s">
        <v>303</v>
      </c>
      <c r="K516" t="s">
        <v>73</v>
      </c>
      <c r="L516" t="s">
        <v>17</v>
      </c>
      <c r="M516">
        <v>29614</v>
      </c>
      <c r="N516" t="s">
        <v>22</v>
      </c>
      <c r="O516" t="s">
        <v>0</v>
      </c>
      <c r="P516" t="s">
        <v>0</v>
      </c>
    </row>
    <row r="517" spans="1:16" x14ac:dyDescent="0.3">
      <c r="A517">
        <v>81432350</v>
      </c>
      <c r="B517">
        <v>246316</v>
      </c>
      <c r="C517">
        <v>798199</v>
      </c>
      <c r="D517">
        <v>6395</v>
      </c>
      <c r="E517">
        <v>3</v>
      </c>
      <c r="F517">
        <v>0</v>
      </c>
      <c r="G517">
        <v>0</v>
      </c>
      <c r="H517" t="s">
        <v>348</v>
      </c>
      <c r="I517">
        <v>5</v>
      </c>
      <c r="J517" t="s">
        <v>190</v>
      </c>
      <c r="K517" t="s">
        <v>39</v>
      </c>
      <c r="L517" t="s">
        <v>18</v>
      </c>
      <c r="M517">
        <v>19185</v>
      </c>
      <c r="N517" t="s">
        <v>21</v>
      </c>
      <c r="O517" t="s">
        <v>0</v>
      </c>
      <c r="P517" t="s">
        <v>0</v>
      </c>
    </row>
    <row r="518" spans="1:16" x14ac:dyDescent="0.3">
      <c r="A518">
        <v>40838737</v>
      </c>
      <c r="B518">
        <v>809570</v>
      </c>
      <c r="C518">
        <v>341422</v>
      </c>
      <c r="D518">
        <v>10249</v>
      </c>
      <c r="E518">
        <v>2</v>
      </c>
      <c r="F518">
        <v>2049.8000000000002</v>
      </c>
      <c r="G518">
        <v>10</v>
      </c>
      <c r="H518" t="s">
        <v>348</v>
      </c>
      <c r="I518">
        <v>6</v>
      </c>
      <c r="J518" t="s">
        <v>164</v>
      </c>
      <c r="K518" t="s">
        <v>39</v>
      </c>
      <c r="L518" t="s">
        <v>17</v>
      </c>
      <c r="M518">
        <v>18448.2</v>
      </c>
      <c r="N518" t="s">
        <v>20</v>
      </c>
      <c r="O518" t="s">
        <v>0</v>
      </c>
      <c r="P518" t="s">
        <v>0</v>
      </c>
    </row>
    <row r="519" spans="1:16" x14ac:dyDescent="0.3">
      <c r="A519">
        <v>80209719</v>
      </c>
      <c r="B519">
        <v>388389</v>
      </c>
      <c r="C519">
        <v>888842</v>
      </c>
      <c r="D519">
        <v>14274</v>
      </c>
      <c r="E519">
        <v>2</v>
      </c>
      <c r="F519">
        <v>2854.8</v>
      </c>
      <c r="G519">
        <v>10</v>
      </c>
      <c r="H519" t="s">
        <v>348</v>
      </c>
      <c r="I519">
        <v>1</v>
      </c>
      <c r="J519" t="s">
        <v>350</v>
      </c>
      <c r="K519" t="s">
        <v>39</v>
      </c>
      <c r="L519" t="s">
        <v>15</v>
      </c>
      <c r="M519">
        <v>25693.200000000001</v>
      </c>
      <c r="N519" t="s">
        <v>22</v>
      </c>
      <c r="O519" t="s">
        <v>0</v>
      </c>
      <c r="P519" t="s">
        <v>0</v>
      </c>
    </row>
    <row r="520" spans="1:16" x14ac:dyDescent="0.3">
      <c r="A520">
        <v>31257157</v>
      </c>
      <c r="B520">
        <v>388389</v>
      </c>
      <c r="C520">
        <v>781489</v>
      </c>
      <c r="D520">
        <v>9258</v>
      </c>
      <c r="E520">
        <v>1</v>
      </c>
      <c r="F520">
        <v>0</v>
      </c>
      <c r="G520">
        <v>0</v>
      </c>
      <c r="H520" t="s">
        <v>418</v>
      </c>
      <c r="I520">
        <v>4</v>
      </c>
      <c r="J520" t="s">
        <v>102</v>
      </c>
      <c r="K520" t="s">
        <v>39</v>
      </c>
      <c r="L520" t="s">
        <v>16</v>
      </c>
      <c r="M520">
        <v>9258</v>
      </c>
      <c r="N520" t="s">
        <v>22</v>
      </c>
      <c r="O520" t="s">
        <v>0</v>
      </c>
      <c r="P520" t="s">
        <v>0</v>
      </c>
    </row>
    <row r="521" spans="1:16" x14ac:dyDescent="0.3">
      <c r="A521">
        <v>32084778</v>
      </c>
      <c r="B521">
        <v>388389</v>
      </c>
      <c r="C521">
        <v>572640</v>
      </c>
      <c r="D521">
        <v>8717</v>
      </c>
      <c r="E521">
        <v>1</v>
      </c>
      <c r="F521">
        <v>1307.55</v>
      </c>
      <c r="G521">
        <v>15</v>
      </c>
      <c r="H521" t="s">
        <v>418</v>
      </c>
      <c r="I521">
        <v>5</v>
      </c>
      <c r="J521" t="s">
        <v>51</v>
      </c>
      <c r="K521" t="s">
        <v>39</v>
      </c>
      <c r="L521" t="s">
        <v>17</v>
      </c>
      <c r="M521">
        <v>7409.45</v>
      </c>
      <c r="N521" t="s">
        <v>20</v>
      </c>
      <c r="O521" t="s">
        <v>0</v>
      </c>
      <c r="P521" t="s">
        <v>0</v>
      </c>
    </row>
    <row r="522" spans="1:16" x14ac:dyDescent="0.3">
      <c r="A522">
        <v>60015814</v>
      </c>
      <c r="B522">
        <v>809570</v>
      </c>
      <c r="C522">
        <v>272187</v>
      </c>
      <c r="D522">
        <v>6616</v>
      </c>
      <c r="E522">
        <v>1</v>
      </c>
      <c r="F522">
        <v>0</v>
      </c>
      <c r="G522">
        <v>0</v>
      </c>
      <c r="H522" t="s">
        <v>418</v>
      </c>
      <c r="I522">
        <v>3</v>
      </c>
      <c r="J522" t="s">
        <v>319</v>
      </c>
      <c r="K522" t="s">
        <v>39</v>
      </c>
      <c r="L522" t="s">
        <v>18</v>
      </c>
      <c r="M522">
        <v>6616</v>
      </c>
      <c r="N522" t="s">
        <v>22</v>
      </c>
      <c r="O522" t="s">
        <v>0</v>
      </c>
      <c r="P522" t="s">
        <v>0</v>
      </c>
    </row>
    <row r="523" spans="1:16" x14ac:dyDescent="0.3">
      <c r="A523">
        <v>75184410</v>
      </c>
      <c r="B523">
        <v>207473</v>
      </c>
      <c r="C523">
        <v>745940</v>
      </c>
      <c r="D523">
        <v>13889</v>
      </c>
      <c r="E523">
        <v>1</v>
      </c>
      <c r="F523">
        <v>1388.9</v>
      </c>
      <c r="G523">
        <v>10</v>
      </c>
      <c r="H523" t="s">
        <v>418</v>
      </c>
      <c r="I523">
        <v>7</v>
      </c>
      <c r="J523" t="s">
        <v>442</v>
      </c>
      <c r="K523" t="s">
        <v>39</v>
      </c>
      <c r="L523" t="s">
        <v>15</v>
      </c>
      <c r="M523">
        <v>12500.1</v>
      </c>
      <c r="N523" t="s">
        <v>21</v>
      </c>
      <c r="O523" t="s">
        <v>0</v>
      </c>
      <c r="P523" t="s">
        <v>0</v>
      </c>
    </row>
    <row r="524" spans="1:16" x14ac:dyDescent="0.3">
      <c r="A524">
        <v>63448727</v>
      </c>
      <c r="B524">
        <v>207473</v>
      </c>
      <c r="C524">
        <v>946606</v>
      </c>
      <c r="D524">
        <v>11577</v>
      </c>
      <c r="E524">
        <v>2</v>
      </c>
      <c r="F524">
        <v>3473.1</v>
      </c>
      <c r="G524">
        <v>15</v>
      </c>
      <c r="H524" t="s">
        <v>418</v>
      </c>
      <c r="I524">
        <v>3</v>
      </c>
      <c r="J524" t="s">
        <v>319</v>
      </c>
      <c r="K524" t="s">
        <v>39</v>
      </c>
      <c r="L524" t="s">
        <v>16</v>
      </c>
      <c r="M524">
        <v>19680.900000000001</v>
      </c>
      <c r="N524" t="s">
        <v>23</v>
      </c>
      <c r="O524" t="s">
        <v>0</v>
      </c>
      <c r="P524" t="s">
        <v>0</v>
      </c>
    </row>
    <row r="525" spans="1:16" x14ac:dyDescent="0.3">
      <c r="A525">
        <v>85386435</v>
      </c>
      <c r="B525">
        <v>872246</v>
      </c>
      <c r="C525">
        <v>530738</v>
      </c>
      <c r="D525">
        <v>11406</v>
      </c>
      <c r="E525">
        <v>1</v>
      </c>
      <c r="F525">
        <v>0</v>
      </c>
      <c r="G525">
        <v>0</v>
      </c>
      <c r="H525" t="s">
        <v>418</v>
      </c>
      <c r="I525">
        <v>3</v>
      </c>
      <c r="J525" t="s">
        <v>319</v>
      </c>
      <c r="K525" t="s">
        <v>39</v>
      </c>
      <c r="L525" t="s">
        <v>15</v>
      </c>
      <c r="M525">
        <v>11406</v>
      </c>
      <c r="N525" t="s">
        <v>20</v>
      </c>
      <c r="O525" t="s">
        <v>0</v>
      </c>
      <c r="P525" t="s">
        <v>0</v>
      </c>
    </row>
    <row r="526" spans="1:16" x14ac:dyDescent="0.3">
      <c r="A526">
        <v>83819367</v>
      </c>
      <c r="B526">
        <v>671858</v>
      </c>
      <c r="C526">
        <v>801344</v>
      </c>
      <c r="D526">
        <v>10005</v>
      </c>
      <c r="E526">
        <v>2</v>
      </c>
      <c r="F526">
        <v>1000.5</v>
      </c>
      <c r="G526">
        <v>5</v>
      </c>
      <c r="H526" t="s">
        <v>418</v>
      </c>
      <c r="I526">
        <v>4</v>
      </c>
      <c r="J526" t="s">
        <v>102</v>
      </c>
      <c r="K526" t="s">
        <v>39</v>
      </c>
      <c r="L526" t="s">
        <v>15</v>
      </c>
      <c r="M526">
        <v>19009.5</v>
      </c>
      <c r="N526" t="s">
        <v>20</v>
      </c>
      <c r="O526" t="s">
        <v>0</v>
      </c>
      <c r="P526" t="s">
        <v>0</v>
      </c>
    </row>
    <row r="527" spans="1:16" x14ac:dyDescent="0.3">
      <c r="A527">
        <v>80528349</v>
      </c>
      <c r="B527">
        <v>770487</v>
      </c>
      <c r="C527">
        <v>402647</v>
      </c>
      <c r="D527">
        <v>18940</v>
      </c>
      <c r="E527">
        <v>1</v>
      </c>
      <c r="F527">
        <v>0</v>
      </c>
      <c r="G527">
        <v>0</v>
      </c>
      <c r="H527" t="s">
        <v>418</v>
      </c>
      <c r="I527">
        <v>2</v>
      </c>
      <c r="J527" t="s">
        <v>449</v>
      </c>
      <c r="K527" t="s">
        <v>39</v>
      </c>
      <c r="L527" t="s">
        <v>16</v>
      </c>
      <c r="M527">
        <v>18940</v>
      </c>
      <c r="N527" t="s">
        <v>21</v>
      </c>
      <c r="O527" t="s">
        <v>0</v>
      </c>
      <c r="P527" t="s">
        <v>0</v>
      </c>
    </row>
    <row r="528" spans="1:16" x14ac:dyDescent="0.3">
      <c r="A528">
        <v>41168067</v>
      </c>
      <c r="B528">
        <v>246316</v>
      </c>
      <c r="C528">
        <v>365725</v>
      </c>
      <c r="D528">
        <v>3296</v>
      </c>
      <c r="E528">
        <v>1</v>
      </c>
      <c r="F528">
        <v>0</v>
      </c>
      <c r="G528">
        <v>0</v>
      </c>
      <c r="H528" t="s">
        <v>418</v>
      </c>
      <c r="I528">
        <v>4</v>
      </c>
      <c r="J528" t="s">
        <v>102</v>
      </c>
      <c r="K528" t="s">
        <v>47</v>
      </c>
      <c r="L528" t="s">
        <v>15</v>
      </c>
      <c r="M528">
        <v>3296</v>
      </c>
      <c r="N528" t="s">
        <v>23</v>
      </c>
      <c r="O528" t="s">
        <v>0</v>
      </c>
      <c r="P528" t="s">
        <v>0</v>
      </c>
    </row>
    <row r="529" spans="1:16" x14ac:dyDescent="0.3">
      <c r="A529">
        <v>79204468</v>
      </c>
      <c r="B529">
        <v>246316</v>
      </c>
      <c r="C529">
        <v>364631</v>
      </c>
      <c r="D529">
        <v>12455</v>
      </c>
      <c r="E529">
        <v>1</v>
      </c>
      <c r="F529">
        <v>0</v>
      </c>
      <c r="G529">
        <v>0</v>
      </c>
      <c r="H529" t="s">
        <v>418</v>
      </c>
      <c r="I529">
        <v>2</v>
      </c>
      <c r="J529" t="s">
        <v>449</v>
      </c>
      <c r="K529" t="s">
        <v>39</v>
      </c>
      <c r="L529" t="s">
        <v>15</v>
      </c>
      <c r="M529">
        <v>12455</v>
      </c>
      <c r="N529" t="s">
        <v>23</v>
      </c>
      <c r="O529" t="s">
        <v>0</v>
      </c>
      <c r="P529" t="s">
        <v>0</v>
      </c>
    </row>
    <row r="530" spans="1:16" x14ac:dyDescent="0.3">
      <c r="A530">
        <v>22114140</v>
      </c>
      <c r="B530">
        <v>809570</v>
      </c>
      <c r="C530">
        <v>462292</v>
      </c>
      <c r="D530">
        <v>11496</v>
      </c>
      <c r="E530">
        <v>2</v>
      </c>
      <c r="F530">
        <v>1149.5999999999999</v>
      </c>
      <c r="G530">
        <v>5</v>
      </c>
      <c r="H530" t="s">
        <v>418</v>
      </c>
      <c r="I530">
        <v>6</v>
      </c>
      <c r="J530" t="s">
        <v>440</v>
      </c>
      <c r="K530" t="s">
        <v>39</v>
      </c>
      <c r="L530" t="s">
        <v>15</v>
      </c>
      <c r="M530">
        <v>21842.400000000001</v>
      </c>
      <c r="N530" t="s">
        <v>20</v>
      </c>
      <c r="O530" t="s">
        <v>0</v>
      </c>
      <c r="P530" t="s">
        <v>0</v>
      </c>
    </row>
    <row r="531" spans="1:16" x14ac:dyDescent="0.3">
      <c r="A531">
        <v>19959009</v>
      </c>
      <c r="B531">
        <v>126225</v>
      </c>
      <c r="C531">
        <v>485647</v>
      </c>
      <c r="D531">
        <v>14541</v>
      </c>
      <c r="E531">
        <v>2</v>
      </c>
      <c r="F531">
        <v>0</v>
      </c>
      <c r="G531">
        <v>0</v>
      </c>
      <c r="H531" t="s">
        <v>418</v>
      </c>
      <c r="I531">
        <v>7</v>
      </c>
      <c r="J531" t="s">
        <v>442</v>
      </c>
      <c r="K531" t="s">
        <v>39</v>
      </c>
      <c r="L531" t="s">
        <v>15</v>
      </c>
      <c r="M531">
        <v>29082</v>
      </c>
      <c r="N531" t="s">
        <v>23</v>
      </c>
      <c r="O531" t="s">
        <v>0</v>
      </c>
      <c r="P531" t="s">
        <v>0</v>
      </c>
    </row>
    <row r="532" spans="1:16" x14ac:dyDescent="0.3">
      <c r="A532">
        <v>45050544</v>
      </c>
      <c r="B532">
        <v>246316</v>
      </c>
      <c r="C532">
        <v>324078</v>
      </c>
      <c r="D532">
        <v>12973</v>
      </c>
      <c r="E532">
        <v>1</v>
      </c>
      <c r="F532">
        <v>0</v>
      </c>
      <c r="G532">
        <v>0</v>
      </c>
      <c r="H532" t="s">
        <v>418</v>
      </c>
      <c r="I532">
        <v>1</v>
      </c>
      <c r="J532" t="s">
        <v>224</v>
      </c>
      <c r="K532" t="s">
        <v>39</v>
      </c>
      <c r="L532" t="s">
        <v>15</v>
      </c>
      <c r="M532">
        <v>12973</v>
      </c>
      <c r="N532" t="s">
        <v>23</v>
      </c>
      <c r="O532" t="s">
        <v>0</v>
      </c>
      <c r="P532" t="s">
        <v>0</v>
      </c>
    </row>
    <row r="533" spans="1:16" x14ac:dyDescent="0.3">
      <c r="A533">
        <v>11658959</v>
      </c>
      <c r="B533">
        <v>671858</v>
      </c>
      <c r="C533">
        <v>536219</v>
      </c>
      <c r="D533">
        <v>10485</v>
      </c>
      <c r="E533">
        <v>2</v>
      </c>
      <c r="F533">
        <v>0</v>
      </c>
      <c r="G533">
        <v>0</v>
      </c>
      <c r="H533" t="s">
        <v>418</v>
      </c>
      <c r="I533">
        <v>7</v>
      </c>
      <c r="J533" t="s">
        <v>442</v>
      </c>
      <c r="K533" t="s">
        <v>50</v>
      </c>
      <c r="L533" t="s">
        <v>15</v>
      </c>
      <c r="M533">
        <v>20970</v>
      </c>
      <c r="N533" t="s">
        <v>20</v>
      </c>
      <c r="O533" t="s">
        <v>0</v>
      </c>
      <c r="P533" t="s">
        <v>0</v>
      </c>
    </row>
    <row r="534" spans="1:16" x14ac:dyDescent="0.3">
      <c r="A534">
        <v>16241172</v>
      </c>
      <c r="B534">
        <v>191161</v>
      </c>
      <c r="C534">
        <v>208721</v>
      </c>
      <c r="D534">
        <v>18928</v>
      </c>
      <c r="E534">
        <v>1</v>
      </c>
      <c r="F534">
        <v>0</v>
      </c>
      <c r="G534">
        <v>0</v>
      </c>
      <c r="H534" t="s">
        <v>418</v>
      </c>
      <c r="I534">
        <v>2</v>
      </c>
      <c r="J534" t="s">
        <v>449</v>
      </c>
      <c r="K534" t="s">
        <v>39</v>
      </c>
      <c r="L534" t="s">
        <v>16</v>
      </c>
      <c r="M534">
        <v>18928</v>
      </c>
      <c r="N534" t="s">
        <v>22</v>
      </c>
      <c r="O534" t="s">
        <v>0</v>
      </c>
      <c r="P534" t="s">
        <v>0</v>
      </c>
    </row>
    <row r="535" spans="1:16" x14ac:dyDescent="0.3">
      <c r="A535">
        <v>38611881</v>
      </c>
      <c r="B535">
        <v>809570</v>
      </c>
      <c r="C535">
        <v>869536</v>
      </c>
      <c r="D535">
        <v>13904</v>
      </c>
      <c r="E535">
        <v>2</v>
      </c>
      <c r="F535">
        <v>1390.4</v>
      </c>
      <c r="G535">
        <v>5</v>
      </c>
      <c r="H535" t="s">
        <v>418</v>
      </c>
      <c r="I535">
        <v>7</v>
      </c>
      <c r="J535" t="s">
        <v>442</v>
      </c>
      <c r="K535" t="s">
        <v>39</v>
      </c>
      <c r="L535" t="s">
        <v>15</v>
      </c>
      <c r="M535">
        <v>26417.599999999999</v>
      </c>
      <c r="N535" t="s">
        <v>20</v>
      </c>
      <c r="O535" t="s">
        <v>0</v>
      </c>
      <c r="P535" t="s">
        <v>0</v>
      </c>
    </row>
    <row r="536" spans="1:16" x14ac:dyDescent="0.3">
      <c r="A536">
        <v>45594597</v>
      </c>
      <c r="B536">
        <v>809570</v>
      </c>
      <c r="C536">
        <v>524703</v>
      </c>
      <c r="D536">
        <v>6368</v>
      </c>
      <c r="E536">
        <v>1</v>
      </c>
      <c r="F536">
        <v>318.39999999999998</v>
      </c>
      <c r="G536">
        <v>5</v>
      </c>
      <c r="H536" t="s">
        <v>242</v>
      </c>
      <c r="I536">
        <v>4</v>
      </c>
      <c r="J536" t="s">
        <v>148</v>
      </c>
      <c r="K536" t="s">
        <v>39</v>
      </c>
      <c r="L536" t="s">
        <v>15</v>
      </c>
      <c r="M536">
        <v>6049.6</v>
      </c>
      <c r="N536" t="s">
        <v>23</v>
      </c>
      <c r="O536" t="s">
        <v>0</v>
      </c>
      <c r="P536" t="s">
        <v>0</v>
      </c>
    </row>
    <row r="537" spans="1:16" x14ac:dyDescent="0.3">
      <c r="A537">
        <v>99038359</v>
      </c>
      <c r="B537">
        <v>334053</v>
      </c>
      <c r="C537">
        <v>884488</v>
      </c>
      <c r="D537">
        <v>7619</v>
      </c>
      <c r="E537">
        <v>1</v>
      </c>
      <c r="F537">
        <v>0</v>
      </c>
      <c r="G537">
        <v>0</v>
      </c>
      <c r="H537" t="s">
        <v>242</v>
      </c>
      <c r="I537">
        <v>6</v>
      </c>
      <c r="J537" t="s">
        <v>356</v>
      </c>
      <c r="K537" t="s">
        <v>50</v>
      </c>
      <c r="L537" t="s">
        <v>16</v>
      </c>
      <c r="M537">
        <v>7619</v>
      </c>
      <c r="N537" t="s">
        <v>22</v>
      </c>
      <c r="O537" t="s">
        <v>0</v>
      </c>
      <c r="P537" t="s">
        <v>0</v>
      </c>
    </row>
    <row r="538" spans="1:16" x14ac:dyDescent="0.3">
      <c r="A538">
        <v>71308842</v>
      </c>
      <c r="B538">
        <v>872246</v>
      </c>
      <c r="C538">
        <v>653214</v>
      </c>
      <c r="D538">
        <v>12219</v>
      </c>
      <c r="E538">
        <v>4</v>
      </c>
      <c r="F538">
        <v>7331.4</v>
      </c>
      <c r="G538">
        <v>15</v>
      </c>
      <c r="H538" t="s">
        <v>242</v>
      </c>
      <c r="I538">
        <v>1</v>
      </c>
      <c r="J538" t="s">
        <v>262</v>
      </c>
      <c r="K538" t="s">
        <v>39</v>
      </c>
      <c r="L538" t="s">
        <v>15</v>
      </c>
      <c r="M538">
        <v>41544.6</v>
      </c>
      <c r="N538" t="s">
        <v>23</v>
      </c>
      <c r="O538" t="s">
        <v>0</v>
      </c>
      <c r="P538" t="s">
        <v>0</v>
      </c>
    </row>
    <row r="539" spans="1:16" x14ac:dyDescent="0.3">
      <c r="A539">
        <v>86849080</v>
      </c>
      <c r="B539">
        <v>126225</v>
      </c>
      <c r="C539">
        <v>312255</v>
      </c>
      <c r="D539">
        <v>9316</v>
      </c>
      <c r="E539">
        <v>1</v>
      </c>
      <c r="F539">
        <v>465.8</v>
      </c>
      <c r="G539">
        <v>5</v>
      </c>
      <c r="H539" t="s">
        <v>242</v>
      </c>
      <c r="I539">
        <v>1</v>
      </c>
      <c r="J539" t="s">
        <v>262</v>
      </c>
      <c r="K539" t="s">
        <v>50</v>
      </c>
      <c r="L539" t="s">
        <v>15</v>
      </c>
      <c r="M539">
        <v>8850.2000000000007</v>
      </c>
      <c r="N539" t="s">
        <v>20</v>
      </c>
      <c r="O539" t="s">
        <v>0</v>
      </c>
      <c r="P539" t="s">
        <v>0</v>
      </c>
    </row>
    <row r="540" spans="1:16" x14ac:dyDescent="0.3">
      <c r="A540">
        <v>33414716</v>
      </c>
      <c r="B540">
        <v>388389</v>
      </c>
      <c r="C540">
        <v>263029</v>
      </c>
      <c r="D540">
        <v>13542</v>
      </c>
      <c r="E540">
        <v>1</v>
      </c>
      <c r="F540">
        <v>0</v>
      </c>
      <c r="G540">
        <v>0</v>
      </c>
      <c r="H540" t="s">
        <v>242</v>
      </c>
      <c r="I540">
        <v>2</v>
      </c>
      <c r="J540" t="s">
        <v>93</v>
      </c>
      <c r="K540" t="s">
        <v>39</v>
      </c>
      <c r="L540" t="s">
        <v>15</v>
      </c>
      <c r="M540">
        <v>13542</v>
      </c>
      <c r="N540" t="s">
        <v>22</v>
      </c>
      <c r="O540" t="s">
        <v>0</v>
      </c>
      <c r="P540" t="s">
        <v>0</v>
      </c>
    </row>
    <row r="541" spans="1:16" x14ac:dyDescent="0.3">
      <c r="A541">
        <v>85886408</v>
      </c>
      <c r="B541">
        <v>246316</v>
      </c>
      <c r="C541">
        <v>267193</v>
      </c>
      <c r="D541">
        <v>14295</v>
      </c>
      <c r="E541">
        <v>1</v>
      </c>
      <c r="F541">
        <v>0</v>
      </c>
      <c r="G541">
        <v>0</v>
      </c>
      <c r="H541" t="s">
        <v>242</v>
      </c>
      <c r="I541">
        <v>3</v>
      </c>
      <c r="J541" t="s">
        <v>147</v>
      </c>
      <c r="K541" t="s">
        <v>39</v>
      </c>
      <c r="L541" t="s">
        <v>17</v>
      </c>
      <c r="M541">
        <v>14295</v>
      </c>
      <c r="N541" t="s">
        <v>24</v>
      </c>
      <c r="O541" t="s">
        <v>0</v>
      </c>
      <c r="P541" t="s">
        <v>0</v>
      </c>
    </row>
    <row r="542" spans="1:16" x14ac:dyDescent="0.3">
      <c r="A542">
        <v>91512791</v>
      </c>
      <c r="B542">
        <v>334053</v>
      </c>
      <c r="C542">
        <v>705065</v>
      </c>
      <c r="D542">
        <v>7420</v>
      </c>
      <c r="E542">
        <v>1</v>
      </c>
      <c r="F542">
        <v>371</v>
      </c>
      <c r="G542">
        <v>5</v>
      </c>
      <c r="H542" t="s">
        <v>242</v>
      </c>
      <c r="I542">
        <v>7</v>
      </c>
      <c r="J542" t="s">
        <v>324</v>
      </c>
      <c r="K542" t="s">
        <v>39</v>
      </c>
      <c r="L542" t="s">
        <v>17</v>
      </c>
      <c r="M542">
        <v>7049</v>
      </c>
      <c r="N542" t="s">
        <v>23</v>
      </c>
      <c r="O542" t="s">
        <v>0</v>
      </c>
      <c r="P542" t="s">
        <v>0</v>
      </c>
    </row>
    <row r="543" spans="1:16" x14ac:dyDescent="0.3">
      <c r="A543">
        <v>31865061</v>
      </c>
      <c r="B543">
        <v>719176</v>
      </c>
      <c r="C543">
        <v>980550</v>
      </c>
      <c r="D543">
        <v>7802</v>
      </c>
      <c r="E543">
        <v>2</v>
      </c>
      <c r="F543">
        <v>780.2</v>
      </c>
      <c r="G543">
        <v>5</v>
      </c>
      <c r="H543" t="s">
        <v>242</v>
      </c>
      <c r="I543">
        <v>4</v>
      </c>
      <c r="J543" t="s">
        <v>148</v>
      </c>
      <c r="K543" t="s">
        <v>39</v>
      </c>
      <c r="L543" t="s">
        <v>16</v>
      </c>
      <c r="M543">
        <v>14823.8</v>
      </c>
      <c r="N543" t="s">
        <v>20</v>
      </c>
      <c r="O543" t="s">
        <v>0</v>
      </c>
      <c r="P543" t="s">
        <v>0</v>
      </c>
    </row>
    <row r="544" spans="1:16" x14ac:dyDescent="0.3">
      <c r="A544">
        <v>81757508</v>
      </c>
      <c r="B544">
        <v>876646</v>
      </c>
      <c r="C544">
        <v>293946</v>
      </c>
      <c r="D544">
        <v>6920</v>
      </c>
      <c r="E544">
        <v>1</v>
      </c>
      <c r="F544">
        <v>692</v>
      </c>
      <c r="G544">
        <v>10</v>
      </c>
      <c r="H544" t="s">
        <v>242</v>
      </c>
      <c r="I544">
        <v>6</v>
      </c>
      <c r="J544" t="s">
        <v>356</v>
      </c>
      <c r="K544" t="s">
        <v>47</v>
      </c>
      <c r="L544" t="s">
        <v>15</v>
      </c>
      <c r="M544">
        <v>6228</v>
      </c>
      <c r="N544" t="s">
        <v>20</v>
      </c>
      <c r="O544" t="s">
        <v>0</v>
      </c>
      <c r="P544" t="s">
        <v>0</v>
      </c>
    </row>
    <row r="545" spans="1:16" x14ac:dyDescent="0.3">
      <c r="A545">
        <v>55866538</v>
      </c>
      <c r="B545">
        <v>877572</v>
      </c>
      <c r="C545">
        <v>213721</v>
      </c>
      <c r="D545">
        <v>1565</v>
      </c>
      <c r="E545">
        <v>1</v>
      </c>
      <c r="F545">
        <v>0</v>
      </c>
      <c r="G545">
        <v>0</v>
      </c>
      <c r="H545" t="s">
        <v>386</v>
      </c>
      <c r="I545">
        <v>5</v>
      </c>
      <c r="J545" t="s">
        <v>301</v>
      </c>
      <c r="K545" t="s">
        <v>39</v>
      </c>
      <c r="L545" t="s">
        <v>15</v>
      </c>
      <c r="M545">
        <v>1565</v>
      </c>
      <c r="N545" t="s">
        <v>22</v>
      </c>
      <c r="O545" t="s">
        <v>0</v>
      </c>
      <c r="P545" t="s">
        <v>0</v>
      </c>
    </row>
    <row r="546" spans="1:16" x14ac:dyDescent="0.3">
      <c r="A546">
        <v>77119320</v>
      </c>
      <c r="B546">
        <v>334053</v>
      </c>
      <c r="C546">
        <v>784413</v>
      </c>
      <c r="D546">
        <v>19681</v>
      </c>
      <c r="E546">
        <v>1</v>
      </c>
      <c r="F546">
        <v>0</v>
      </c>
      <c r="G546">
        <v>0</v>
      </c>
      <c r="H546" t="s">
        <v>386</v>
      </c>
      <c r="I546">
        <v>2</v>
      </c>
      <c r="J546" t="s">
        <v>297</v>
      </c>
      <c r="K546" t="s">
        <v>50</v>
      </c>
      <c r="L546" t="s">
        <v>16</v>
      </c>
      <c r="M546">
        <v>19681</v>
      </c>
      <c r="N546" t="s">
        <v>21</v>
      </c>
      <c r="O546" t="s">
        <v>0</v>
      </c>
      <c r="P546" t="s">
        <v>0</v>
      </c>
    </row>
    <row r="547" spans="1:16" x14ac:dyDescent="0.3">
      <c r="A547">
        <v>51178850</v>
      </c>
      <c r="B547">
        <v>671858</v>
      </c>
      <c r="C547">
        <v>914544</v>
      </c>
      <c r="D547">
        <v>15053</v>
      </c>
      <c r="E547">
        <v>2</v>
      </c>
      <c r="F547">
        <v>3010.6</v>
      </c>
      <c r="G547">
        <v>10</v>
      </c>
      <c r="H547" t="s">
        <v>386</v>
      </c>
      <c r="I547">
        <v>5</v>
      </c>
      <c r="J547" t="s">
        <v>301</v>
      </c>
      <c r="K547" t="s">
        <v>39</v>
      </c>
      <c r="L547" t="s">
        <v>15</v>
      </c>
      <c r="M547">
        <v>27095.4</v>
      </c>
      <c r="N547" t="s">
        <v>20</v>
      </c>
      <c r="O547" t="s">
        <v>0</v>
      </c>
      <c r="P547" t="s">
        <v>0</v>
      </c>
    </row>
    <row r="548" spans="1:16" x14ac:dyDescent="0.3">
      <c r="A548">
        <v>11268380</v>
      </c>
      <c r="B548">
        <v>719176</v>
      </c>
      <c r="C548">
        <v>789444</v>
      </c>
      <c r="D548">
        <v>5069</v>
      </c>
      <c r="E548">
        <v>1</v>
      </c>
      <c r="F548">
        <v>0</v>
      </c>
      <c r="G548">
        <v>0</v>
      </c>
      <c r="H548" t="s">
        <v>386</v>
      </c>
      <c r="I548">
        <v>2</v>
      </c>
      <c r="J548" t="s">
        <v>297</v>
      </c>
      <c r="K548" t="s">
        <v>39</v>
      </c>
      <c r="L548" t="s">
        <v>15</v>
      </c>
      <c r="M548">
        <v>5069</v>
      </c>
      <c r="N548" t="s">
        <v>20</v>
      </c>
      <c r="O548" t="s">
        <v>0</v>
      </c>
      <c r="P548" t="s">
        <v>0</v>
      </c>
    </row>
    <row r="549" spans="1:16" x14ac:dyDescent="0.3">
      <c r="A549">
        <v>86072480</v>
      </c>
      <c r="B549">
        <v>388389</v>
      </c>
      <c r="C549">
        <v>707122</v>
      </c>
      <c r="D549">
        <v>9657</v>
      </c>
      <c r="E549">
        <v>1</v>
      </c>
      <c r="F549">
        <v>0</v>
      </c>
      <c r="G549">
        <v>0</v>
      </c>
      <c r="H549" t="s">
        <v>386</v>
      </c>
      <c r="I549">
        <v>7</v>
      </c>
      <c r="J549" t="s">
        <v>110</v>
      </c>
      <c r="K549" t="s">
        <v>39</v>
      </c>
      <c r="L549" t="s">
        <v>15</v>
      </c>
      <c r="M549">
        <v>9657</v>
      </c>
      <c r="N549" t="s">
        <v>22</v>
      </c>
      <c r="O549" t="s">
        <v>0</v>
      </c>
      <c r="P549" t="s">
        <v>0</v>
      </c>
    </row>
    <row r="550" spans="1:16" x14ac:dyDescent="0.3">
      <c r="A550">
        <v>71957885</v>
      </c>
      <c r="B550">
        <v>388389</v>
      </c>
      <c r="C550">
        <v>700318</v>
      </c>
      <c r="D550">
        <v>1836</v>
      </c>
      <c r="E550">
        <v>1</v>
      </c>
      <c r="F550">
        <v>183.6</v>
      </c>
      <c r="G550">
        <v>10</v>
      </c>
      <c r="H550" t="s">
        <v>386</v>
      </c>
      <c r="I550">
        <v>1</v>
      </c>
      <c r="J550" t="s">
        <v>362</v>
      </c>
      <c r="K550" t="s">
        <v>47</v>
      </c>
      <c r="L550" t="s">
        <v>15</v>
      </c>
      <c r="M550">
        <v>1652.4</v>
      </c>
      <c r="N550" t="s">
        <v>22</v>
      </c>
      <c r="O550" t="s">
        <v>0</v>
      </c>
      <c r="P550" t="s">
        <v>0</v>
      </c>
    </row>
    <row r="551" spans="1:16" x14ac:dyDescent="0.3">
      <c r="A551">
        <v>63415303</v>
      </c>
      <c r="B551">
        <v>246316</v>
      </c>
      <c r="C551">
        <v>387401</v>
      </c>
      <c r="D551">
        <v>8890</v>
      </c>
      <c r="E551">
        <v>1</v>
      </c>
      <c r="F551">
        <v>0</v>
      </c>
      <c r="G551">
        <v>0</v>
      </c>
      <c r="H551" t="s">
        <v>386</v>
      </c>
      <c r="I551">
        <v>4</v>
      </c>
      <c r="J551" t="s">
        <v>360</v>
      </c>
      <c r="K551" t="s">
        <v>39</v>
      </c>
      <c r="L551" t="s">
        <v>16</v>
      </c>
      <c r="M551">
        <v>8890</v>
      </c>
      <c r="N551" t="s">
        <v>20</v>
      </c>
      <c r="O551" t="s">
        <v>0</v>
      </c>
      <c r="P551" t="s">
        <v>0</v>
      </c>
    </row>
    <row r="552" spans="1:16" x14ac:dyDescent="0.3">
      <c r="A552">
        <v>31139813</v>
      </c>
      <c r="B552">
        <v>126225</v>
      </c>
      <c r="C552">
        <v>392818</v>
      </c>
      <c r="D552">
        <v>5492</v>
      </c>
      <c r="E552">
        <v>2</v>
      </c>
      <c r="F552">
        <v>2196.8000000000002</v>
      </c>
      <c r="G552">
        <v>20</v>
      </c>
      <c r="H552" t="s">
        <v>386</v>
      </c>
      <c r="I552">
        <v>2</v>
      </c>
      <c r="J552" t="s">
        <v>297</v>
      </c>
      <c r="K552" t="s">
        <v>39</v>
      </c>
      <c r="L552" t="s">
        <v>16</v>
      </c>
      <c r="M552">
        <v>8787.2000000000007</v>
      </c>
      <c r="N552" t="s">
        <v>21</v>
      </c>
      <c r="O552" t="s">
        <v>0</v>
      </c>
      <c r="P552" t="s">
        <v>0</v>
      </c>
    </row>
    <row r="553" spans="1:16" x14ac:dyDescent="0.3">
      <c r="A553">
        <v>32928708</v>
      </c>
      <c r="B553">
        <v>356787</v>
      </c>
      <c r="C553">
        <v>612509</v>
      </c>
      <c r="D553">
        <v>5853</v>
      </c>
      <c r="E553">
        <v>2</v>
      </c>
      <c r="F553">
        <v>2341.1999999999998</v>
      </c>
      <c r="G553">
        <v>20</v>
      </c>
      <c r="H553" t="s">
        <v>386</v>
      </c>
      <c r="I553">
        <v>2</v>
      </c>
      <c r="J553" t="s">
        <v>297</v>
      </c>
      <c r="K553" t="s">
        <v>39</v>
      </c>
      <c r="L553" t="s">
        <v>15</v>
      </c>
      <c r="M553">
        <v>9364.7999999999993</v>
      </c>
      <c r="N553" t="s">
        <v>23</v>
      </c>
      <c r="O553" t="s">
        <v>0</v>
      </c>
      <c r="P553" t="s">
        <v>0</v>
      </c>
    </row>
    <row r="554" spans="1:16" x14ac:dyDescent="0.3">
      <c r="A554">
        <v>85475000</v>
      </c>
      <c r="B554">
        <v>872246</v>
      </c>
      <c r="C554">
        <v>369078</v>
      </c>
      <c r="D554">
        <v>17417</v>
      </c>
      <c r="E554">
        <v>1</v>
      </c>
      <c r="F554">
        <v>0</v>
      </c>
      <c r="G554">
        <v>0</v>
      </c>
      <c r="H554" t="s">
        <v>386</v>
      </c>
      <c r="I554">
        <v>4</v>
      </c>
      <c r="J554" t="s">
        <v>360</v>
      </c>
      <c r="K554" t="s">
        <v>39</v>
      </c>
      <c r="L554" t="s">
        <v>17</v>
      </c>
      <c r="M554">
        <v>17417</v>
      </c>
      <c r="N554" t="s">
        <v>22</v>
      </c>
      <c r="O554" t="s">
        <v>0</v>
      </c>
      <c r="P554" t="s">
        <v>0</v>
      </c>
    </row>
    <row r="555" spans="1:16" x14ac:dyDescent="0.3">
      <c r="A555">
        <v>99031246</v>
      </c>
      <c r="B555">
        <v>877572</v>
      </c>
      <c r="C555">
        <v>348213</v>
      </c>
      <c r="D555">
        <v>1098</v>
      </c>
      <c r="E555">
        <v>2</v>
      </c>
      <c r="F555">
        <v>0</v>
      </c>
      <c r="G555">
        <v>0</v>
      </c>
      <c r="H555" t="s">
        <v>386</v>
      </c>
      <c r="I555">
        <v>3</v>
      </c>
      <c r="J555" t="s">
        <v>204</v>
      </c>
      <c r="K555" t="s">
        <v>50</v>
      </c>
      <c r="L555" t="s">
        <v>16</v>
      </c>
      <c r="M555">
        <v>2196</v>
      </c>
      <c r="N555" t="s">
        <v>22</v>
      </c>
      <c r="O555" t="s">
        <v>0</v>
      </c>
      <c r="P555" t="s">
        <v>0</v>
      </c>
    </row>
    <row r="556" spans="1:16" x14ac:dyDescent="0.3">
      <c r="A556">
        <v>73771720</v>
      </c>
      <c r="B556">
        <v>207473</v>
      </c>
      <c r="C556">
        <v>774779</v>
      </c>
      <c r="D556">
        <v>17203</v>
      </c>
      <c r="E556">
        <v>1</v>
      </c>
      <c r="F556">
        <v>0</v>
      </c>
      <c r="G556">
        <v>0</v>
      </c>
      <c r="H556" t="s">
        <v>412</v>
      </c>
      <c r="I556">
        <v>4</v>
      </c>
      <c r="J556" t="s">
        <v>413</v>
      </c>
      <c r="K556" t="s">
        <v>39</v>
      </c>
      <c r="L556" t="s">
        <v>15</v>
      </c>
      <c r="M556">
        <v>17203</v>
      </c>
      <c r="N556" t="s">
        <v>23</v>
      </c>
      <c r="O556" t="s">
        <v>0</v>
      </c>
      <c r="P556" t="s">
        <v>0</v>
      </c>
    </row>
    <row r="557" spans="1:16" x14ac:dyDescent="0.3">
      <c r="A557">
        <v>26587799</v>
      </c>
      <c r="B557">
        <v>207473</v>
      </c>
      <c r="C557">
        <v>888049</v>
      </c>
      <c r="D557">
        <v>15995</v>
      </c>
      <c r="E557">
        <v>2</v>
      </c>
      <c r="F557">
        <v>0</v>
      </c>
      <c r="G557">
        <v>0</v>
      </c>
      <c r="H557" t="s">
        <v>412</v>
      </c>
      <c r="I557">
        <v>6</v>
      </c>
      <c r="J557" t="s">
        <v>229</v>
      </c>
      <c r="K557" t="s">
        <v>39</v>
      </c>
      <c r="L557" t="s">
        <v>15</v>
      </c>
      <c r="M557">
        <v>31990</v>
      </c>
      <c r="N557" t="s">
        <v>20</v>
      </c>
      <c r="O557" t="s">
        <v>0</v>
      </c>
      <c r="P557" t="s">
        <v>0</v>
      </c>
    </row>
    <row r="558" spans="1:16" x14ac:dyDescent="0.3">
      <c r="A558">
        <v>18530615</v>
      </c>
      <c r="B558">
        <v>334053</v>
      </c>
      <c r="C558">
        <v>886341</v>
      </c>
      <c r="D558">
        <v>10182</v>
      </c>
      <c r="E558">
        <v>1</v>
      </c>
      <c r="F558">
        <v>1527.3</v>
      </c>
      <c r="G558">
        <v>15</v>
      </c>
      <c r="H558" t="s">
        <v>412</v>
      </c>
      <c r="I558">
        <v>1</v>
      </c>
      <c r="J558" t="s">
        <v>228</v>
      </c>
      <c r="K558" t="s">
        <v>39</v>
      </c>
      <c r="L558" t="s">
        <v>16</v>
      </c>
      <c r="M558">
        <v>8654.7000000000007</v>
      </c>
      <c r="N558" t="s">
        <v>22</v>
      </c>
      <c r="O558" t="s">
        <v>0</v>
      </c>
      <c r="P558" t="s">
        <v>0</v>
      </c>
    </row>
    <row r="559" spans="1:16" x14ac:dyDescent="0.3">
      <c r="A559">
        <v>15253567</v>
      </c>
      <c r="B559">
        <v>246316</v>
      </c>
      <c r="C559">
        <v>239569</v>
      </c>
      <c r="D559">
        <v>9136</v>
      </c>
      <c r="E559">
        <v>1</v>
      </c>
      <c r="F559">
        <v>913.6</v>
      </c>
      <c r="G559">
        <v>10</v>
      </c>
      <c r="H559" t="s">
        <v>412</v>
      </c>
      <c r="I559">
        <v>3</v>
      </c>
      <c r="J559" t="s">
        <v>486</v>
      </c>
      <c r="K559" t="s">
        <v>39</v>
      </c>
      <c r="L559" t="s">
        <v>17</v>
      </c>
      <c r="M559">
        <v>8222.4</v>
      </c>
      <c r="N559" t="s">
        <v>21</v>
      </c>
      <c r="O559" t="s">
        <v>0</v>
      </c>
      <c r="P559" t="s">
        <v>0</v>
      </c>
    </row>
    <row r="560" spans="1:16" x14ac:dyDescent="0.3">
      <c r="A560">
        <v>73187139</v>
      </c>
      <c r="B560">
        <v>191161</v>
      </c>
      <c r="C560">
        <v>385636</v>
      </c>
      <c r="D560">
        <v>11236</v>
      </c>
      <c r="E560">
        <v>2</v>
      </c>
      <c r="F560">
        <v>2247.1999999999998</v>
      </c>
      <c r="G560">
        <v>10</v>
      </c>
      <c r="H560" t="s">
        <v>412</v>
      </c>
      <c r="I560">
        <v>4</v>
      </c>
      <c r="J560" t="s">
        <v>413</v>
      </c>
      <c r="K560" t="s">
        <v>39</v>
      </c>
      <c r="L560" t="s">
        <v>18</v>
      </c>
      <c r="M560">
        <v>20224.8</v>
      </c>
      <c r="N560" t="s">
        <v>20</v>
      </c>
      <c r="O560" t="s">
        <v>0</v>
      </c>
      <c r="P560" t="s">
        <v>0</v>
      </c>
    </row>
    <row r="561" spans="1:16" x14ac:dyDescent="0.3">
      <c r="A561">
        <v>71343676</v>
      </c>
      <c r="B561">
        <v>719176</v>
      </c>
      <c r="C561">
        <v>336659</v>
      </c>
      <c r="D561">
        <v>19526</v>
      </c>
      <c r="E561">
        <v>1</v>
      </c>
      <c r="F561">
        <v>0</v>
      </c>
      <c r="G561">
        <v>0</v>
      </c>
      <c r="H561" t="s">
        <v>412</v>
      </c>
      <c r="I561">
        <v>5</v>
      </c>
      <c r="J561" t="s">
        <v>283</v>
      </c>
      <c r="K561" t="s">
        <v>39</v>
      </c>
      <c r="L561" t="s">
        <v>16</v>
      </c>
      <c r="M561">
        <v>19526</v>
      </c>
      <c r="N561" t="s">
        <v>20</v>
      </c>
      <c r="O561" t="s">
        <v>0</v>
      </c>
      <c r="P561" t="s">
        <v>0</v>
      </c>
    </row>
    <row r="562" spans="1:16" x14ac:dyDescent="0.3">
      <c r="A562">
        <v>92692727</v>
      </c>
      <c r="B562">
        <v>356787</v>
      </c>
      <c r="C562">
        <v>479825</v>
      </c>
      <c r="D562">
        <v>7976</v>
      </c>
      <c r="E562">
        <v>1</v>
      </c>
      <c r="F562">
        <v>398.8</v>
      </c>
      <c r="G562">
        <v>5</v>
      </c>
      <c r="H562" t="s">
        <v>412</v>
      </c>
      <c r="I562">
        <v>6</v>
      </c>
      <c r="J562" t="s">
        <v>229</v>
      </c>
      <c r="K562" t="s">
        <v>39</v>
      </c>
      <c r="L562" t="s">
        <v>18</v>
      </c>
      <c r="M562">
        <v>7577.2</v>
      </c>
      <c r="N562" t="s">
        <v>20</v>
      </c>
      <c r="O562" t="s">
        <v>0</v>
      </c>
      <c r="P562" t="s">
        <v>0</v>
      </c>
    </row>
    <row r="563" spans="1:16" x14ac:dyDescent="0.3">
      <c r="A563">
        <v>54367386</v>
      </c>
      <c r="B563">
        <v>671858</v>
      </c>
      <c r="C563">
        <v>749855</v>
      </c>
      <c r="D563">
        <v>5924</v>
      </c>
      <c r="E563">
        <v>1</v>
      </c>
      <c r="F563">
        <v>296.2</v>
      </c>
      <c r="G563">
        <v>5</v>
      </c>
      <c r="H563" t="s">
        <v>412</v>
      </c>
      <c r="I563">
        <v>7</v>
      </c>
      <c r="J563" t="s">
        <v>274</v>
      </c>
      <c r="K563" t="s">
        <v>50</v>
      </c>
      <c r="L563" t="s">
        <v>16</v>
      </c>
      <c r="M563">
        <v>5627.8</v>
      </c>
      <c r="N563" t="s">
        <v>22</v>
      </c>
      <c r="O563" t="s">
        <v>0</v>
      </c>
      <c r="P563" t="s">
        <v>0</v>
      </c>
    </row>
    <row r="564" spans="1:16" x14ac:dyDescent="0.3">
      <c r="A564">
        <v>81286543</v>
      </c>
      <c r="B564">
        <v>877572</v>
      </c>
      <c r="C564">
        <v>641996</v>
      </c>
      <c r="D564">
        <v>14528</v>
      </c>
      <c r="E564">
        <v>1</v>
      </c>
      <c r="F564">
        <v>726.4</v>
      </c>
      <c r="G564">
        <v>5</v>
      </c>
      <c r="H564" t="s">
        <v>186</v>
      </c>
      <c r="I564">
        <v>4</v>
      </c>
      <c r="J564" t="s">
        <v>187</v>
      </c>
      <c r="K564" t="s">
        <v>50</v>
      </c>
      <c r="L564" t="s">
        <v>16</v>
      </c>
      <c r="M564">
        <v>13801.6</v>
      </c>
      <c r="N564" t="s">
        <v>21</v>
      </c>
      <c r="O564" t="s">
        <v>0</v>
      </c>
      <c r="P564" t="s">
        <v>0</v>
      </c>
    </row>
    <row r="565" spans="1:16" x14ac:dyDescent="0.3">
      <c r="A565">
        <v>48668783</v>
      </c>
      <c r="B565">
        <v>809570</v>
      </c>
      <c r="C565">
        <v>611484</v>
      </c>
      <c r="D565">
        <v>17505</v>
      </c>
      <c r="E565">
        <v>1</v>
      </c>
      <c r="F565">
        <v>0</v>
      </c>
      <c r="G565">
        <v>0</v>
      </c>
      <c r="H565" t="s">
        <v>186</v>
      </c>
      <c r="I565">
        <v>5</v>
      </c>
      <c r="J565" t="s">
        <v>276</v>
      </c>
      <c r="K565" t="s">
        <v>50</v>
      </c>
      <c r="L565" t="s">
        <v>16</v>
      </c>
      <c r="M565">
        <v>17505</v>
      </c>
      <c r="N565" t="s">
        <v>21</v>
      </c>
      <c r="O565" t="s">
        <v>0</v>
      </c>
      <c r="P565" t="s">
        <v>0</v>
      </c>
    </row>
    <row r="566" spans="1:16" x14ac:dyDescent="0.3">
      <c r="A566">
        <v>98930456</v>
      </c>
      <c r="B566">
        <v>388389</v>
      </c>
      <c r="C566">
        <v>919678</v>
      </c>
      <c r="D566">
        <v>14009</v>
      </c>
      <c r="E566">
        <v>1</v>
      </c>
      <c r="F566">
        <v>1400.9</v>
      </c>
      <c r="G566">
        <v>10</v>
      </c>
      <c r="H566" t="s">
        <v>186</v>
      </c>
      <c r="I566">
        <v>5</v>
      </c>
      <c r="J566" t="s">
        <v>276</v>
      </c>
      <c r="K566" t="s">
        <v>39</v>
      </c>
      <c r="L566" t="s">
        <v>16</v>
      </c>
      <c r="M566">
        <v>12608.1</v>
      </c>
      <c r="N566" t="s">
        <v>23</v>
      </c>
      <c r="O566" t="s">
        <v>0</v>
      </c>
      <c r="P566" t="s">
        <v>0</v>
      </c>
    </row>
    <row r="567" spans="1:16" x14ac:dyDescent="0.3">
      <c r="A567">
        <v>19863756</v>
      </c>
      <c r="B567">
        <v>246316</v>
      </c>
      <c r="C567">
        <v>908640</v>
      </c>
      <c r="D567">
        <v>17364</v>
      </c>
      <c r="E567">
        <v>3</v>
      </c>
      <c r="F567">
        <v>5209.2</v>
      </c>
      <c r="G567">
        <v>10</v>
      </c>
      <c r="H567" t="s">
        <v>186</v>
      </c>
      <c r="I567">
        <v>6</v>
      </c>
      <c r="J567" t="s">
        <v>87</v>
      </c>
      <c r="K567" t="s">
        <v>39</v>
      </c>
      <c r="L567" t="s">
        <v>18</v>
      </c>
      <c r="M567">
        <v>46882.8</v>
      </c>
      <c r="N567" t="s">
        <v>23</v>
      </c>
      <c r="O567" t="s">
        <v>0</v>
      </c>
      <c r="P567" t="s">
        <v>0</v>
      </c>
    </row>
    <row r="568" spans="1:16" x14ac:dyDescent="0.3">
      <c r="A568">
        <v>39246218</v>
      </c>
      <c r="B568">
        <v>126225</v>
      </c>
      <c r="C568">
        <v>641996</v>
      </c>
      <c r="D568">
        <v>8546</v>
      </c>
      <c r="E568">
        <v>1</v>
      </c>
      <c r="F568">
        <v>0</v>
      </c>
      <c r="G568">
        <v>0</v>
      </c>
      <c r="H568" t="s">
        <v>186</v>
      </c>
      <c r="I568">
        <v>4</v>
      </c>
      <c r="J568" t="s">
        <v>187</v>
      </c>
      <c r="K568" t="s">
        <v>39</v>
      </c>
      <c r="L568" t="s">
        <v>15</v>
      </c>
      <c r="M568">
        <v>8546</v>
      </c>
      <c r="N568" t="s">
        <v>23</v>
      </c>
      <c r="O568" t="s">
        <v>0</v>
      </c>
      <c r="P568" t="s">
        <v>0</v>
      </c>
    </row>
    <row r="569" spans="1:16" x14ac:dyDescent="0.3">
      <c r="A569">
        <v>68341261</v>
      </c>
      <c r="B569">
        <v>719176</v>
      </c>
      <c r="C569">
        <v>838613</v>
      </c>
      <c r="D569">
        <v>15383</v>
      </c>
      <c r="E569">
        <v>1</v>
      </c>
      <c r="F569">
        <v>1538.3</v>
      </c>
      <c r="G569">
        <v>10</v>
      </c>
      <c r="H569" t="s">
        <v>186</v>
      </c>
      <c r="I569">
        <v>1</v>
      </c>
      <c r="J569" t="s">
        <v>75</v>
      </c>
      <c r="K569" t="s">
        <v>39</v>
      </c>
      <c r="L569" t="s">
        <v>15</v>
      </c>
      <c r="M569">
        <v>13844.7</v>
      </c>
      <c r="N569" t="s">
        <v>21</v>
      </c>
      <c r="O569" t="s">
        <v>0</v>
      </c>
      <c r="P569" t="s">
        <v>0</v>
      </c>
    </row>
    <row r="570" spans="1:16" x14ac:dyDescent="0.3">
      <c r="A570">
        <v>81203615</v>
      </c>
      <c r="B570">
        <v>388389</v>
      </c>
      <c r="C570">
        <v>746012</v>
      </c>
      <c r="D570">
        <v>16000</v>
      </c>
      <c r="E570">
        <v>1</v>
      </c>
      <c r="F570">
        <v>0</v>
      </c>
      <c r="G570">
        <v>0</v>
      </c>
      <c r="H570" t="s">
        <v>186</v>
      </c>
      <c r="I570">
        <v>1</v>
      </c>
      <c r="J570" t="s">
        <v>75</v>
      </c>
      <c r="K570" t="s">
        <v>39</v>
      </c>
      <c r="L570" t="s">
        <v>17</v>
      </c>
      <c r="M570">
        <v>16000</v>
      </c>
      <c r="N570" t="s">
        <v>21</v>
      </c>
      <c r="O570" t="s">
        <v>0</v>
      </c>
      <c r="P570" t="s">
        <v>0</v>
      </c>
    </row>
    <row r="571" spans="1:16" x14ac:dyDescent="0.3">
      <c r="A571">
        <v>39974566</v>
      </c>
      <c r="B571">
        <v>388389</v>
      </c>
      <c r="C571">
        <v>802833</v>
      </c>
      <c r="D571">
        <v>12088</v>
      </c>
      <c r="E571">
        <v>1</v>
      </c>
      <c r="F571">
        <v>0</v>
      </c>
      <c r="G571">
        <v>0</v>
      </c>
      <c r="H571" t="s">
        <v>186</v>
      </c>
      <c r="I571">
        <v>2</v>
      </c>
      <c r="J571" t="s">
        <v>306</v>
      </c>
      <c r="K571" t="s">
        <v>39</v>
      </c>
      <c r="L571" t="s">
        <v>18</v>
      </c>
      <c r="M571">
        <v>12088</v>
      </c>
      <c r="N571" t="s">
        <v>22</v>
      </c>
      <c r="O571" t="s">
        <v>0</v>
      </c>
      <c r="P571" t="s">
        <v>0</v>
      </c>
    </row>
    <row r="572" spans="1:16" x14ac:dyDescent="0.3">
      <c r="A572">
        <v>78973779</v>
      </c>
      <c r="B572">
        <v>216739</v>
      </c>
      <c r="C572">
        <v>360169</v>
      </c>
      <c r="D572">
        <v>12182</v>
      </c>
      <c r="E572">
        <v>1</v>
      </c>
      <c r="F572">
        <v>0</v>
      </c>
      <c r="G572">
        <v>0</v>
      </c>
      <c r="H572" t="s">
        <v>186</v>
      </c>
      <c r="I572">
        <v>5</v>
      </c>
      <c r="J572" t="s">
        <v>276</v>
      </c>
      <c r="K572" t="s">
        <v>47</v>
      </c>
      <c r="L572" t="s">
        <v>16</v>
      </c>
      <c r="M572">
        <v>12182</v>
      </c>
      <c r="N572" t="s">
        <v>20</v>
      </c>
      <c r="O572" t="s">
        <v>0</v>
      </c>
      <c r="P572" t="s">
        <v>0</v>
      </c>
    </row>
    <row r="573" spans="1:16" x14ac:dyDescent="0.3">
      <c r="A573">
        <v>56328316</v>
      </c>
      <c r="B573">
        <v>126225</v>
      </c>
      <c r="C573">
        <v>764139</v>
      </c>
      <c r="D573">
        <v>2595</v>
      </c>
      <c r="E573">
        <v>1</v>
      </c>
      <c r="F573">
        <v>0</v>
      </c>
      <c r="G573">
        <v>0</v>
      </c>
      <c r="H573" t="s">
        <v>476</v>
      </c>
      <c r="I573">
        <v>1</v>
      </c>
      <c r="J573" t="s">
        <v>106</v>
      </c>
      <c r="K573" t="s">
        <v>73</v>
      </c>
      <c r="L573" t="s">
        <v>15</v>
      </c>
      <c r="M573">
        <v>2595</v>
      </c>
      <c r="N573" t="s">
        <v>20</v>
      </c>
      <c r="O573" t="s">
        <v>0</v>
      </c>
      <c r="P573" t="s">
        <v>0</v>
      </c>
    </row>
    <row r="574" spans="1:16" x14ac:dyDescent="0.3">
      <c r="A574">
        <v>20113745</v>
      </c>
      <c r="B574">
        <v>877572</v>
      </c>
      <c r="C574">
        <v>620106</v>
      </c>
      <c r="D574">
        <v>12071</v>
      </c>
      <c r="E574">
        <v>1</v>
      </c>
      <c r="F574">
        <v>0</v>
      </c>
      <c r="G574">
        <v>0</v>
      </c>
      <c r="H574" t="s">
        <v>476</v>
      </c>
      <c r="I574">
        <v>4</v>
      </c>
      <c r="J574" t="s">
        <v>506</v>
      </c>
      <c r="K574" t="s">
        <v>39</v>
      </c>
      <c r="L574" t="s">
        <v>17</v>
      </c>
      <c r="M574">
        <v>12071</v>
      </c>
      <c r="N574" t="s">
        <v>23</v>
      </c>
      <c r="O574" t="s">
        <v>0</v>
      </c>
      <c r="P574" t="s">
        <v>0</v>
      </c>
    </row>
    <row r="575" spans="1:16" x14ac:dyDescent="0.3">
      <c r="A575">
        <v>43292316</v>
      </c>
      <c r="B575">
        <v>872246</v>
      </c>
      <c r="C575">
        <v>791380</v>
      </c>
      <c r="D575">
        <v>10840</v>
      </c>
      <c r="E575">
        <v>1</v>
      </c>
      <c r="F575">
        <v>0</v>
      </c>
      <c r="G575">
        <v>0</v>
      </c>
      <c r="H575" t="s">
        <v>476</v>
      </c>
      <c r="I575">
        <v>4</v>
      </c>
      <c r="J575" t="s">
        <v>506</v>
      </c>
      <c r="K575" t="s">
        <v>50</v>
      </c>
      <c r="L575" t="s">
        <v>17</v>
      </c>
      <c r="M575">
        <v>10840</v>
      </c>
      <c r="N575" t="s">
        <v>22</v>
      </c>
      <c r="O575" t="s">
        <v>0</v>
      </c>
      <c r="P575" t="s">
        <v>0</v>
      </c>
    </row>
    <row r="576" spans="1:16" x14ac:dyDescent="0.3">
      <c r="A576">
        <v>28784915</v>
      </c>
      <c r="B576">
        <v>671858</v>
      </c>
      <c r="C576">
        <v>725600</v>
      </c>
      <c r="D576">
        <v>5280</v>
      </c>
      <c r="E576">
        <v>2</v>
      </c>
      <c r="F576">
        <v>1584</v>
      </c>
      <c r="G576">
        <v>15</v>
      </c>
      <c r="H576" t="s">
        <v>476</v>
      </c>
      <c r="I576">
        <v>7</v>
      </c>
      <c r="J576" t="s">
        <v>542</v>
      </c>
      <c r="K576" t="s">
        <v>39</v>
      </c>
      <c r="L576" t="s">
        <v>15</v>
      </c>
      <c r="M576">
        <v>8976</v>
      </c>
      <c r="N576" t="s">
        <v>20</v>
      </c>
      <c r="O576" t="s">
        <v>0</v>
      </c>
      <c r="P576" t="s">
        <v>0</v>
      </c>
    </row>
    <row r="577" spans="1:16" x14ac:dyDescent="0.3">
      <c r="A577">
        <v>23811663</v>
      </c>
      <c r="B577">
        <v>334053</v>
      </c>
      <c r="C577">
        <v>402647</v>
      </c>
      <c r="D577">
        <v>17026</v>
      </c>
      <c r="E577">
        <v>1</v>
      </c>
      <c r="F577">
        <v>851.3</v>
      </c>
      <c r="G577">
        <v>5</v>
      </c>
      <c r="H577" t="s">
        <v>476</v>
      </c>
      <c r="I577">
        <v>1</v>
      </c>
      <c r="J577" t="s">
        <v>106</v>
      </c>
      <c r="K577" t="s">
        <v>39</v>
      </c>
      <c r="L577" t="s">
        <v>15</v>
      </c>
      <c r="M577">
        <v>16174.7</v>
      </c>
      <c r="N577" t="s">
        <v>23</v>
      </c>
      <c r="O577" t="s">
        <v>0</v>
      </c>
      <c r="P577" t="s">
        <v>0</v>
      </c>
    </row>
    <row r="578" spans="1:16" x14ac:dyDescent="0.3">
      <c r="A578">
        <v>19251149</v>
      </c>
      <c r="B578">
        <v>809570</v>
      </c>
      <c r="C578">
        <v>632373</v>
      </c>
      <c r="D578">
        <v>5486</v>
      </c>
      <c r="E578">
        <v>1</v>
      </c>
      <c r="F578">
        <v>0</v>
      </c>
      <c r="G578">
        <v>0</v>
      </c>
      <c r="H578" t="s">
        <v>476</v>
      </c>
      <c r="I578">
        <v>4</v>
      </c>
      <c r="J578" t="s">
        <v>506</v>
      </c>
      <c r="K578" t="s">
        <v>50</v>
      </c>
      <c r="L578" t="s">
        <v>18</v>
      </c>
      <c r="M578">
        <v>5486</v>
      </c>
      <c r="N578" t="s">
        <v>20</v>
      </c>
      <c r="O578" t="s">
        <v>0</v>
      </c>
      <c r="P578" t="s">
        <v>0</v>
      </c>
    </row>
    <row r="579" spans="1:16" x14ac:dyDescent="0.3">
      <c r="A579">
        <v>93302863</v>
      </c>
      <c r="B579">
        <v>246316</v>
      </c>
      <c r="C579">
        <v>281721</v>
      </c>
      <c r="D579">
        <v>13617</v>
      </c>
      <c r="E579">
        <v>2</v>
      </c>
      <c r="F579">
        <v>0</v>
      </c>
      <c r="G579">
        <v>0</v>
      </c>
      <c r="H579" t="s">
        <v>476</v>
      </c>
      <c r="I579">
        <v>7</v>
      </c>
      <c r="J579" t="s">
        <v>542</v>
      </c>
      <c r="K579" t="s">
        <v>39</v>
      </c>
      <c r="L579" t="s">
        <v>15</v>
      </c>
      <c r="M579">
        <v>27234</v>
      </c>
      <c r="N579" t="s">
        <v>20</v>
      </c>
      <c r="O579" t="s">
        <v>0</v>
      </c>
      <c r="P579" t="s">
        <v>0</v>
      </c>
    </row>
    <row r="580" spans="1:16" x14ac:dyDescent="0.3">
      <c r="A580">
        <v>37068117</v>
      </c>
      <c r="B580">
        <v>191161</v>
      </c>
      <c r="C580">
        <v>748615</v>
      </c>
      <c r="D580">
        <v>9011</v>
      </c>
      <c r="E580">
        <v>2</v>
      </c>
      <c r="F580">
        <v>901.1</v>
      </c>
      <c r="G580">
        <v>5</v>
      </c>
      <c r="H580" t="s">
        <v>476</v>
      </c>
      <c r="I580">
        <v>2</v>
      </c>
      <c r="J580" t="s">
        <v>137</v>
      </c>
      <c r="K580" t="s">
        <v>39</v>
      </c>
      <c r="L580" t="s">
        <v>16</v>
      </c>
      <c r="M580">
        <v>17120.900000000001</v>
      </c>
      <c r="N580" t="s">
        <v>22</v>
      </c>
      <c r="O580" t="s">
        <v>0</v>
      </c>
      <c r="P580" t="s">
        <v>0</v>
      </c>
    </row>
    <row r="581" spans="1:16" x14ac:dyDescent="0.3">
      <c r="A581">
        <v>17597364</v>
      </c>
      <c r="B581">
        <v>671858</v>
      </c>
      <c r="C581">
        <v>385636</v>
      </c>
      <c r="D581">
        <v>8384</v>
      </c>
      <c r="E581">
        <v>1</v>
      </c>
      <c r="F581">
        <v>419.2</v>
      </c>
      <c r="G581">
        <v>5</v>
      </c>
      <c r="H581" t="s">
        <v>476</v>
      </c>
      <c r="I581">
        <v>1</v>
      </c>
      <c r="J581" t="s">
        <v>106</v>
      </c>
      <c r="K581" t="s">
        <v>39</v>
      </c>
      <c r="L581" t="s">
        <v>18</v>
      </c>
      <c r="M581">
        <v>7964.8</v>
      </c>
      <c r="N581" t="s">
        <v>20</v>
      </c>
      <c r="O581" t="s">
        <v>0</v>
      </c>
      <c r="P581" t="s">
        <v>0</v>
      </c>
    </row>
    <row r="582" spans="1:16" x14ac:dyDescent="0.3">
      <c r="A582">
        <v>75151231</v>
      </c>
      <c r="B582">
        <v>356787</v>
      </c>
      <c r="C582">
        <v>842108</v>
      </c>
      <c r="D582">
        <v>15399</v>
      </c>
      <c r="E582">
        <v>2</v>
      </c>
      <c r="F582">
        <v>1539.9</v>
      </c>
      <c r="G582">
        <v>5</v>
      </c>
      <c r="H582" t="s">
        <v>43</v>
      </c>
      <c r="I582">
        <v>6</v>
      </c>
      <c r="J582" t="s">
        <v>44</v>
      </c>
      <c r="K582" t="s">
        <v>39</v>
      </c>
      <c r="L582" t="s">
        <v>17</v>
      </c>
      <c r="M582">
        <v>29258.1</v>
      </c>
      <c r="N582" t="s">
        <v>21</v>
      </c>
      <c r="O582" t="s">
        <v>0</v>
      </c>
      <c r="P582" t="s">
        <v>0</v>
      </c>
    </row>
    <row r="583" spans="1:16" x14ac:dyDescent="0.3">
      <c r="A583">
        <v>49171088</v>
      </c>
      <c r="B583">
        <v>207473</v>
      </c>
      <c r="C583">
        <v>831264</v>
      </c>
      <c r="D583">
        <v>5717</v>
      </c>
      <c r="E583">
        <v>1</v>
      </c>
      <c r="F583">
        <v>285.85000000000002</v>
      </c>
      <c r="G583">
        <v>5</v>
      </c>
      <c r="H583" t="s">
        <v>43</v>
      </c>
      <c r="I583">
        <v>7</v>
      </c>
      <c r="J583" t="s">
        <v>221</v>
      </c>
      <c r="K583" t="s">
        <v>39</v>
      </c>
      <c r="L583" t="s">
        <v>18</v>
      </c>
      <c r="M583">
        <v>5431.15</v>
      </c>
      <c r="N583" t="s">
        <v>21</v>
      </c>
      <c r="O583" t="s">
        <v>0</v>
      </c>
      <c r="P583" t="s">
        <v>0</v>
      </c>
    </row>
    <row r="584" spans="1:16" x14ac:dyDescent="0.3">
      <c r="A584">
        <v>88786439</v>
      </c>
      <c r="B584">
        <v>671858</v>
      </c>
      <c r="C584">
        <v>864343</v>
      </c>
      <c r="D584">
        <v>8332</v>
      </c>
      <c r="E584">
        <v>1</v>
      </c>
      <c r="F584">
        <v>0</v>
      </c>
      <c r="G584">
        <v>0</v>
      </c>
      <c r="H584" t="s">
        <v>43</v>
      </c>
      <c r="I584">
        <v>5</v>
      </c>
      <c r="J584" t="s">
        <v>539</v>
      </c>
      <c r="K584" t="s">
        <v>39</v>
      </c>
      <c r="L584" t="s">
        <v>15</v>
      </c>
      <c r="M584">
        <v>8332</v>
      </c>
      <c r="N584" t="s">
        <v>22</v>
      </c>
      <c r="O584" t="s">
        <v>0</v>
      </c>
      <c r="P584" t="s">
        <v>0</v>
      </c>
    </row>
    <row r="585" spans="1:16" x14ac:dyDescent="0.3">
      <c r="A585">
        <v>93135800</v>
      </c>
      <c r="B585">
        <v>246316</v>
      </c>
      <c r="C585">
        <v>988930</v>
      </c>
      <c r="D585">
        <v>17088</v>
      </c>
      <c r="E585">
        <v>2</v>
      </c>
      <c r="F585">
        <v>0</v>
      </c>
      <c r="G585">
        <v>0</v>
      </c>
      <c r="H585" t="s">
        <v>43</v>
      </c>
      <c r="I585">
        <v>6</v>
      </c>
      <c r="J585" t="s">
        <v>44</v>
      </c>
      <c r="K585" t="s">
        <v>47</v>
      </c>
      <c r="L585" t="s">
        <v>16</v>
      </c>
      <c r="M585">
        <v>34176</v>
      </c>
      <c r="N585" t="s">
        <v>20</v>
      </c>
      <c r="O585" t="s">
        <v>0</v>
      </c>
      <c r="P585" t="s">
        <v>0</v>
      </c>
    </row>
    <row r="586" spans="1:16" x14ac:dyDescent="0.3">
      <c r="A586">
        <v>61920550</v>
      </c>
      <c r="B586">
        <v>876646</v>
      </c>
      <c r="C586">
        <v>666509</v>
      </c>
      <c r="D586">
        <v>19506</v>
      </c>
      <c r="E586">
        <v>2</v>
      </c>
      <c r="F586">
        <v>3901.2</v>
      </c>
      <c r="G586">
        <v>10</v>
      </c>
      <c r="H586" t="s">
        <v>43</v>
      </c>
      <c r="I586">
        <v>4</v>
      </c>
      <c r="J586" t="s">
        <v>498</v>
      </c>
      <c r="K586" t="s">
        <v>39</v>
      </c>
      <c r="L586" t="s">
        <v>16</v>
      </c>
      <c r="M586">
        <v>35110.800000000003</v>
      </c>
      <c r="N586" t="s">
        <v>23</v>
      </c>
      <c r="O586" t="s">
        <v>0</v>
      </c>
      <c r="P586" t="s">
        <v>0</v>
      </c>
    </row>
    <row r="587" spans="1:16" x14ac:dyDescent="0.3">
      <c r="A587">
        <v>59961172</v>
      </c>
      <c r="B587">
        <v>216739</v>
      </c>
      <c r="C587">
        <v>436540</v>
      </c>
      <c r="D587">
        <v>8031</v>
      </c>
      <c r="E587">
        <v>1</v>
      </c>
      <c r="F587">
        <v>0</v>
      </c>
      <c r="G587">
        <v>0</v>
      </c>
      <c r="H587" t="s">
        <v>43</v>
      </c>
      <c r="I587">
        <v>6</v>
      </c>
      <c r="J587" t="s">
        <v>44</v>
      </c>
      <c r="K587" t="s">
        <v>39</v>
      </c>
      <c r="L587" t="s">
        <v>16</v>
      </c>
      <c r="M587">
        <v>8031</v>
      </c>
      <c r="N587" t="s">
        <v>23</v>
      </c>
      <c r="O587" t="s">
        <v>0</v>
      </c>
      <c r="P587" t="s">
        <v>0</v>
      </c>
    </row>
    <row r="588" spans="1:16" x14ac:dyDescent="0.3">
      <c r="A588">
        <v>14159837</v>
      </c>
      <c r="B588">
        <v>872246</v>
      </c>
      <c r="C588">
        <v>295841</v>
      </c>
      <c r="D588">
        <v>14000</v>
      </c>
      <c r="E588">
        <v>1</v>
      </c>
      <c r="F588">
        <v>1400</v>
      </c>
      <c r="G588">
        <v>10</v>
      </c>
      <c r="H588" t="s">
        <v>43</v>
      </c>
      <c r="I588">
        <v>4</v>
      </c>
      <c r="J588" t="s">
        <v>498</v>
      </c>
      <c r="K588" t="s">
        <v>39</v>
      </c>
      <c r="L588" t="s">
        <v>16</v>
      </c>
      <c r="M588">
        <v>12600</v>
      </c>
      <c r="N588" t="s">
        <v>23</v>
      </c>
      <c r="O588" t="s">
        <v>0</v>
      </c>
      <c r="P588" t="s">
        <v>0</v>
      </c>
    </row>
    <row r="589" spans="1:16" x14ac:dyDescent="0.3">
      <c r="A589">
        <v>72419022</v>
      </c>
      <c r="B589">
        <v>334053</v>
      </c>
      <c r="C589">
        <v>723238</v>
      </c>
      <c r="D589">
        <v>4336</v>
      </c>
      <c r="E589">
        <v>2</v>
      </c>
      <c r="F589">
        <v>867.2</v>
      </c>
      <c r="G589">
        <v>10</v>
      </c>
      <c r="H589" t="s">
        <v>43</v>
      </c>
      <c r="I589">
        <v>5</v>
      </c>
      <c r="J589" t="s">
        <v>539</v>
      </c>
      <c r="K589" t="s">
        <v>50</v>
      </c>
      <c r="L589" t="s">
        <v>17</v>
      </c>
      <c r="M589">
        <v>7804.8</v>
      </c>
      <c r="N589" t="s">
        <v>23</v>
      </c>
      <c r="O589" t="s">
        <v>0</v>
      </c>
      <c r="P589" t="s">
        <v>0</v>
      </c>
    </row>
    <row r="590" spans="1:16" x14ac:dyDescent="0.3">
      <c r="A590">
        <v>32384662</v>
      </c>
      <c r="B590">
        <v>216739</v>
      </c>
      <c r="C590">
        <v>459414</v>
      </c>
      <c r="D590">
        <v>1260</v>
      </c>
      <c r="E590">
        <v>2</v>
      </c>
      <c r="F590">
        <v>504</v>
      </c>
      <c r="G590">
        <v>20</v>
      </c>
      <c r="H590" t="s">
        <v>43</v>
      </c>
      <c r="I590">
        <v>4</v>
      </c>
      <c r="J590" t="s">
        <v>498</v>
      </c>
      <c r="K590" t="s">
        <v>39</v>
      </c>
      <c r="L590" t="s">
        <v>15</v>
      </c>
      <c r="M590">
        <v>2016</v>
      </c>
      <c r="N590" t="s">
        <v>23</v>
      </c>
      <c r="O590" t="s">
        <v>0</v>
      </c>
      <c r="P590" t="s">
        <v>0</v>
      </c>
    </row>
    <row r="591" spans="1:16" x14ac:dyDescent="0.3">
      <c r="A591">
        <v>53269298</v>
      </c>
      <c r="B591">
        <v>191161</v>
      </c>
      <c r="C591">
        <v>572358</v>
      </c>
      <c r="D591">
        <v>5894</v>
      </c>
      <c r="E591">
        <v>1</v>
      </c>
      <c r="F591">
        <v>0</v>
      </c>
      <c r="G591">
        <v>0</v>
      </c>
      <c r="H591" t="s">
        <v>43</v>
      </c>
      <c r="I591">
        <v>4</v>
      </c>
      <c r="J591" t="s">
        <v>498</v>
      </c>
      <c r="K591" t="s">
        <v>50</v>
      </c>
      <c r="L591" t="s">
        <v>18</v>
      </c>
      <c r="M591">
        <v>5894</v>
      </c>
      <c r="N591" t="s">
        <v>23</v>
      </c>
      <c r="O591" t="s">
        <v>0</v>
      </c>
      <c r="P591" t="s">
        <v>0</v>
      </c>
    </row>
    <row r="592" spans="1:16" x14ac:dyDescent="0.3">
      <c r="A592">
        <v>53075436</v>
      </c>
      <c r="B592">
        <v>872246</v>
      </c>
      <c r="C592">
        <v>460846</v>
      </c>
      <c r="D592">
        <v>1473</v>
      </c>
      <c r="E592">
        <v>2</v>
      </c>
      <c r="F592">
        <v>147.30000000000001</v>
      </c>
      <c r="G592">
        <v>5</v>
      </c>
      <c r="H592" t="s">
        <v>43</v>
      </c>
      <c r="I592">
        <v>7</v>
      </c>
      <c r="J592" t="s">
        <v>221</v>
      </c>
      <c r="K592" t="s">
        <v>39</v>
      </c>
      <c r="L592" t="s">
        <v>152</v>
      </c>
      <c r="M592">
        <v>2798.7</v>
      </c>
      <c r="N592" t="s">
        <v>21</v>
      </c>
      <c r="O592" t="s">
        <v>0</v>
      </c>
      <c r="P592" t="s">
        <v>0</v>
      </c>
    </row>
    <row r="593" spans="1:16" x14ac:dyDescent="0.3">
      <c r="A593">
        <v>98575748</v>
      </c>
      <c r="B593">
        <v>719176</v>
      </c>
      <c r="C593">
        <v>983997</v>
      </c>
      <c r="D593">
        <v>19197</v>
      </c>
      <c r="E593">
        <v>1</v>
      </c>
      <c r="F593">
        <v>0</v>
      </c>
      <c r="G593">
        <v>0</v>
      </c>
      <c r="H593" t="s">
        <v>258</v>
      </c>
      <c r="I593">
        <v>2</v>
      </c>
      <c r="J593" t="s">
        <v>395</v>
      </c>
      <c r="K593" t="s">
        <v>39</v>
      </c>
      <c r="L593" t="s">
        <v>16</v>
      </c>
      <c r="M593">
        <v>19197</v>
      </c>
      <c r="N593" t="s">
        <v>23</v>
      </c>
      <c r="O593" t="s">
        <v>0</v>
      </c>
      <c r="P593" t="s">
        <v>0</v>
      </c>
    </row>
    <row r="594" spans="1:16" x14ac:dyDescent="0.3">
      <c r="A594">
        <v>86745380</v>
      </c>
      <c r="B594">
        <v>388389</v>
      </c>
      <c r="C594">
        <v>748615</v>
      </c>
      <c r="D594">
        <v>12532</v>
      </c>
      <c r="E594">
        <v>1</v>
      </c>
      <c r="F594">
        <v>0</v>
      </c>
      <c r="G594">
        <v>0</v>
      </c>
      <c r="H594" t="s">
        <v>258</v>
      </c>
      <c r="I594">
        <v>7</v>
      </c>
      <c r="J594" t="s">
        <v>135</v>
      </c>
      <c r="K594" t="s">
        <v>39</v>
      </c>
      <c r="L594" t="s">
        <v>15</v>
      </c>
      <c r="M594">
        <v>12532</v>
      </c>
      <c r="N594" t="s">
        <v>23</v>
      </c>
      <c r="O594" t="s">
        <v>0</v>
      </c>
      <c r="P594" t="s">
        <v>0</v>
      </c>
    </row>
    <row r="595" spans="1:16" x14ac:dyDescent="0.3">
      <c r="A595">
        <v>68614462</v>
      </c>
      <c r="B595">
        <v>191161</v>
      </c>
      <c r="C595">
        <v>572932</v>
      </c>
      <c r="D595">
        <v>841</v>
      </c>
      <c r="E595">
        <v>1</v>
      </c>
      <c r="F595">
        <v>42.05</v>
      </c>
      <c r="G595">
        <v>5</v>
      </c>
      <c r="H595" t="s">
        <v>258</v>
      </c>
      <c r="I595">
        <v>7</v>
      </c>
      <c r="J595" t="s">
        <v>135</v>
      </c>
      <c r="K595" t="s">
        <v>39</v>
      </c>
      <c r="L595" t="s">
        <v>15</v>
      </c>
      <c r="M595">
        <v>798.95</v>
      </c>
      <c r="N595" t="s">
        <v>22</v>
      </c>
      <c r="O595" t="s">
        <v>0</v>
      </c>
      <c r="P595" t="s">
        <v>0</v>
      </c>
    </row>
    <row r="596" spans="1:16" x14ac:dyDescent="0.3">
      <c r="A596">
        <v>72104107</v>
      </c>
      <c r="B596">
        <v>207473</v>
      </c>
      <c r="C596">
        <v>312255</v>
      </c>
      <c r="D596">
        <v>16765</v>
      </c>
      <c r="E596">
        <v>2</v>
      </c>
      <c r="F596">
        <v>1676.5</v>
      </c>
      <c r="G596">
        <v>5</v>
      </c>
      <c r="H596" t="s">
        <v>258</v>
      </c>
      <c r="I596">
        <v>1</v>
      </c>
      <c r="J596" t="s">
        <v>83</v>
      </c>
      <c r="K596" t="s">
        <v>39</v>
      </c>
      <c r="L596" t="s">
        <v>17</v>
      </c>
      <c r="M596">
        <v>31853.5</v>
      </c>
      <c r="N596" t="s">
        <v>22</v>
      </c>
      <c r="O596" t="s">
        <v>0</v>
      </c>
      <c r="P596" t="s">
        <v>0</v>
      </c>
    </row>
    <row r="597" spans="1:16" x14ac:dyDescent="0.3">
      <c r="A597">
        <v>50232066</v>
      </c>
      <c r="B597">
        <v>770487</v>
      </c>
      <c r="C597">
        <v>519739</v>
      </c>
      <c r="D597">
        <v>9560</v>
      </c>
      <c r="E597">
        <v>1</v>
      </c>
      <c r="F597">
        <v>0</v>
      </c>
      <c r="G597">
        <v>0</v>
      </c>
      <c r="H597" t="s">
        <v>258</v>
      </c>
      <c r="I597">
        <v>6</v>
      </c>
      <c r="J597" t="s">
        <v>125</v>
      </c>
      <c r="K597" t="s">
        <v>50</v>
      </c>
      <c r="L597" t="s">
        <v>17</v>
      </c>
      <c r="M597">
        <v>9560</v>
      </c>
      <c r="N597" t="s">
        <v>22</v>
      </c>
      <c r="O597" t="s">
        <v>0</v>
      </c>
      <c r="P597" t="s">
        <v>0</v>
      </c>
    </row>
    <row r="598" spans="1:16" x14ac:dyDescent="0.3">
      <c r="A598">
        <v>75697427</v>
      </c>
      <c r="B598">
        <v>877572</v>
      </c>
      <c r="C598">
        <v>300195</v>
      </c>
      <c r="D598">
        <v>18210</v>
      </c>
      <c r="E598">
        <v>2</v>
      </c>
      <c r="F598">
        <v>5463</v>
      </c>
      <c r="G598">
        <v>15</v>
      </c>
      <c r="H598" t="s">
        <v>258</v>
      </c>
      <c r="I598">
        <v>7</v>
      </c>
      <c r="J598" t="s">
        <v>135</v>
      </c>
      <c r="K598" t="s">
        <v>39</v>
      </c>
      <c r="L598" t="s">
        <v>17</v>
      </c>
      <c r="M598">
        <v>30957</v>
      </c>
      <c r="N598" t="s">
        <v>20</v>
      </c>
      <c r="O598" t="s">
        <v>0</v>
      </c>
      <c r="P598" t="s">
        <v>0</v>
      </c>
    </row>
    <row r="599" spans="1:16" x14ac:dyDescent="0.3">
      <c r="A599">
        <v>92698414</v>
      </c>
      <c r="B599">
        <v>719176</v>
      </c>
      <c r="C599">
        <v>766843</v>
      </c>
      <c r="D599">
        <v>2288</v>
      </c>
      <c r="E599">
        <v>1</v>
      </c>
      <c r="F599">
        <v>0</v>
      </c>
      <c r="G599">
        <v>0</v>
      </c>
      <c r="H599" t="s">
        <v>258</v>
      </c>
      <c r="I599">
        <v>2</v>
      </c>
      <c r="J599" t="s">
        <v>395</v>
      </c>
      <c r="K599" t="s">
        <v>39</v>
      </c>
      <c r="L599" t="s">
        <v>16</v>
      </c>
      <c r="M599">
        <v>2288</v>
      </c>
      <c r="N599" t="s">
        <v>23</v>
      </c>
      <c r="O599" t="s">
        <v>0</v>
      </c>
      <c r="P599" t="s">
        <v>0</v>
      </c>
    </row>
    <row r="600" spans="1:16" x14ac:dyDescent="0.3">
      <c r="A600">
        <v>38595818</v>
      </c>
      <c r="B600">
        <v>809570</v>
      </c>
      <c r="C600">
        <v>230897</v>
      </c>
      <c r="D600">
        <v>7803</v>
      </c>
      <c r="E600">
        <v>3</v>
      </c>
      <c r="F600">
        <v>0</v>
      </c>
      <c r="G600">
        <v>0</v>
      </c>
      <c r="H600" t="s">
        <v>258</v>
      </c>
      <c r="I600">
        <v>2</v>
      </c>
      <c r="J600" t="s">
        <v>395</v>
      </c>
      <c r="K600" t="s">
        <v>39</v>
      </c>
      <c r="L600" t="s">
        <v>16</v>
      </c>
      <c r="M600">
        <v>23409</v>
      </c>
      <c r="N600" t="s">
        <v>21</v>
      </c>
      <c r="O600" t="s">
        <v>0</v>
      </c>
      <c r="P600" t="s">
        <v>0</v>
      </c>
    </row>
    <row r="601" spans="1:16" x14ac:dyDescent="0.3">
      <c r="A601">
        <v>33318633</v>
      </c>
      <c r="B601">
        <v>719176</v>
      </c>
      <c r="C601">
        <v>797717</v>
      </c>
      <c r="D601">
        <v>1414</v>
      </c>
      <c r="E601">
        <v>1</v>
      </c>
      <c r="F601">
        <v>70.7</v>
      </c>
      <c r="G601">
        <v>5</v>
      </c>
      <c r="H601" t="s">
        <v>258</v>
      </c>
      <c r="I601">
        <v>4</v>
      </c>
      <c r="J601" t="s">
        <v>492</v>
      </c>
      <c r="K601" t="s">
        <v>39</v>
      </c>
      <c r="L601" t="s">
        <v>15</v>
      </c>
      <c r="M601">
        <v>1343.3</v>
      </c>
      <c r="N601" t="s">
        <v>20</v>
      </c>
      <c r="O601" t="s">
        <v>0</v>
      </c>
      <c r="P601" t="s">
        <v>0</v>
      </c>
    </row>
    <row r="602" spans="1:16" x14ac:dyDescent="0.3">
      <c r="A602">
        <v>43876400</v>
      </c>
      <c r="B602">
        <v>207473</v>
      </c>
      <c r="C602">
        <v>673546</v>
      </c>
      <c r="D602">
        <v>7962</v>
      </c>
      <c r="E602">
        <v>1</v>
      </c>
      <c r="F602">
        <v>0</v>
      </c>
      <c r="G602">
        <v>0</v>
      </c>
      <c r="H602" t="s">
        <v>264</v>
      </c>
      <c r="I602">
        <v>7</v>
      </c>
      <c r="J602" t="s">
        <v>378</v>
      </c>
      <c r="K602" t="s">
        <v>50</v>
      </c>
      <c r="L602" t="s">
        <v>16</v>
      </c>
      <c r="M602">
        <v>7962</v>
      </c>
      <c r="N602" t="s">
        <v>23</v>
      </c>
      <c r="O602" t="s">
        <v>0</v>
      </c>
      <c r="P602" t="s">
        <v>0</v>
      </c>
    </row>
    <row r="603" spans="1:16" x14ac:dyDescent="0.3">
      <c r="A603">
        <v>25558733</v>
      </c>
      <c r="B603">
        <v>809570</v>
      </c>
      <c r="C603">
        <v>900722</v>
      </c>
      <c r="D603">
        <v>11594</v>
      </c>
      <c r="E603">
        <v>1</v>
      </c>
      <c r="F603">
        <v>0</v>
      </c>
      <c r="G603">
        <v>0</v>
      </c>
      <c r="H603" t="s">
        <v>264</v>
      </c>
      <c r="I603">
        <v>3</v>
      </c>
      <c r="J603" t="s">
        <v>377</v>
      </c>
      <c r="K603" t="s">
        <v>39</v>
      </c>
      <c r="L603" t="s">
        <v>15</v>
      </c>
      <c r="M603">
        <v>11594</v>
      </c>
      <c r="N603" t="s">
        <v>23</v>
      </c>
      <c r="O603" t="s">
        <v>0</v>
      </c>
      <c r="P603" t="s">
        <v>0</v>
      </c>
    </row>
    <row r="604" spans="1:16" x14ac:dyDescent="0.3">
      <c r="A604">
        <v>96926431</v>
      </c>
      <c r="B604">
        <v>207473</v>
      </c>
      <c r="C604">
        <v>245548</v>
      </c>
      <c r="D604">
        <v>11213</v>
      </c>
      <c r="E604">
        <v>2</v>
      </c>
      <c r="F604">
        <v>0</v>
      </c>
      <c r="G604">
        <v>0</v>
      </c>
      <c r="H604" t="s">
        <v>264</v>
      </c>
      <c r="I604">
        <v>1</v>
      </c>
      <c r="J604" t="s">
        <v>91</v>
      </c>
      <c r="K604" t="s">
        <v>39</v>
      </c>
      <c r="L604" t="s">
        <v>15</v>
      </c>
      <c r="M604">
        <v>22426</v>
      </c>
      <c r="N604" t="s">
        <v>21</v>
      </c>
      <c r="O604" t="s">
        <v>0</v>
      </c>
      <c r="P604" t="s">
        <v>0</v>
      </c>
    </row>
    <row r="605" spans="1:16" x14ac:dyDescent="0.3">
      <c r="A605">
        <v>71965637</v>
      </c>
      <c r="B605">
        <v>191161</v>
      </c>
      <c r="C605">
        <v>528709</v>
      </c>
      <c r="D605">
        <v>7932</v>
      </c>
      <c r="E605">
        <v>2</v>
      </c>
      <c r="F605">
        <v>793.2</v>
      </c>
      <c r="G605">
        <v>5</v>
      </c>
      <c r="H605" t="s">
        <v>264</v>
      </c>
      <c r="I605">
        <v>7</v>
      </c>
      <c r="J605" t="s">
        <v>378</v>
      </c>
      <c r="K605" t="s">
        <v>39</v>
      </c>
      <c r="L605" t="s">
        <v>15</v>
      </c>
      <c r="M605">
        <v>15070.8</v>
      </c>
      <c r="N605" t="s">
        <v>21</v>
      </c>
      <c r="O605" t="s">
        <v>0</v>
      </c>
      <c r="P605" t="s">
        <v>0</v>
      </c>
    </row>
    <row r="606" spans="1:16" x14ac:dyDescent="0.3">
      <c r="A606">
        <v>32396311</v>
      </c>
      <c r="B606">
        <v>356787</v>
      </c>
      <c r="C606">
        <v>718382</v>
      </c>
      <c r="D606">
        <v>12227</v>
      </c>
      <c r="E606">
        <v>2</v>
      </c>
      <c r="F606">
        <v>3668.1</v>
      </c>
      <c r="G606">
        <v>15</v>
      </c>
      <c r="H606" t="s">
        <v>264</v>
      </c>
      <c r="I606">
        <v>5</v>
      </c>
      <c r="J606" t="s">
        <v>483</v>
      </c>
      <c r="K606" t="s">
        <v>39</v>
      </c>
      <c r="L606" t="s">
        <v>16</v>
      </c>
      <c r="M606">
        <v>20785.900000000001</v>
      </c>
      <c r="N606" t="s">
        <v>20</v>
      </c>
      <c r="O606" t="s">
        <v>0</v>
      </c>
      <c r="P606" t="s">
        <v>0</v>
      </c>
    </row>
    <row r="607" spans="1:16" x14ac:dyDescent="0.3">
      <c r="A607">
        <v>97976094</v>
      </c>
      <c r="B607">
        <v>719176</v>
      </c>
      <c r="C607">
        <v>704283</v>
      </c>
      <c r="D607">
        <v>5452</v>
      </c>
      <c r="E607">
        <v>1</v>
      </c>
      <c r="F607">
        <v>817.8</v>
      </c>
      <c r="G607">
        <v>15</v>
      </c>
      <c r="H607" t="s">
        <v>264</v>
      </c>
      <c r="I607">
        <v>5</v>
      </c>
      <c r="J607" t="s">
        <v>483</v>
      </c>
      <c r="K607" t="s">
        <v>39</v>
      </c>
      <c r="L607" t="s">
        <v>16</v>
      </c>
      <c r="M607">
        <v>4634.2</v>
      </c>
      <c r="N607" t="s">
        <v>23</v>
      </c>
      <c r="O607" t="s">
        <v>0</v>
      </c>
      <c r="P607" t="s">
        <v>0</v>
      </c>
    </row>
    <row r="608" spans="1:16" x14ac:dyDescent="0.3">
      <c r="A608">
        <v>46361787</v>
      </c>
      <c r="B608">
        <v>334053</v>
      </c>
      <c r="C608">
        <v>806063</v>
      </c>
      <c r="D608">
        <v>8239</v>
      </c>
      <c r="E608">
        <v>2</v>
      </c>
      <c r="F608">
        <v>0</v>
      </c>
      <c r="G608">
        <v>0</v>
      </c>
      <c r="H608" t="s">
        <v>330</v>
      </c>
      <c r="I608">
        <v>3</v>
      </c>
      <c r="J608" t="s">
        <v>248</v>
      </c>
      <c r="K608" t="s">
        <v>39</v>
      </c>
      <c r="L608" t="s">
        <v>17</v>
      </c>
      <c r="M608">
        <v>16478</v>
      </c>
      <c r="N608" t="s">
        <v>21</v>
      </c>
      <c r="O608" t="s">
        <v>0</v>
      </c>
      <c r="P608" t="s">
        <v>0</v>
      </c>
    </row>
    <row r="609" spans="1:16" x14ac:dyDescent="0.3">
      <c r="A609">
        <v>80361272</v>
      </c>
      <c r="B609">
        <v>191161</v>
      </c>
      <c r="C609">
        <v>331939</v>
      </c>
      <c r="D609">
        <v>1478</v>
      </c>
      <c r="E609">
        <v>2</v>
      </c>
      <c r="F609">
        <v>147.80000000000001</v>
      </c>
      <c r="G609">
        <v>5</v>
      </c>
      <c r="H609" t="s">
        <v>330</v>
      </c>
      <c r="I609">
        <v>2</v>
      </c>
      <c r="J609" t="s">
        <v>247</v>
      </c>
      <c r="K609" t="s">
        <v>39</v>
      </c>
      <c r="L609" t="s">
        <v>15</v>
      </c>
      <c r="M609">
        <v>2808.2</v>
      </c>
      <c r="N609" t="s">
        <v>23</v>
      </c>
      <c r="O609" t="s">
        <v>0</v>
      </c>
      <c r="P609" t="s">
        <v>0</v>
      </c>
    </row>
    <row r="610" spans="1:16" x14ac:dyDescent="0.3">
      <c r="A610">
        <v>53106399</v>
      </c>
      <c r="B610">
        <v>876646</v>
      </c>
      <c r="C610">
        <v>895186</v>
      </c>
      <c r="D610">
        <v>8636</v>
      </c>
      <c r="E610">
        <v>1</v>
      </c>
      <c r="F610">
        <v>431.8</v>
      </c>
      <c r="G610">
        <v>5</v>
      </c>
      <c r="H610" t="s">
        <v>330</v>
      </c>
      <c r="I610">
        <v>6</v>
      </c>
      <c r="J610" t="s">
        <v>463</v>
      </c>
      <c r="K610" t="s">
        <v>39</v>
      </c>
      <c r="L610" t="s">
        <v>16</v>
      </c>
      <c r="M610">
        <v>8204.2000000000007</v>
      </c>
      <c r="N610" t="s">
        <v>22</v>
      </c>
      <c r="O610" t="s">
        <v>0</v>
      </c>
      <c r="P610" t="s">
        <v>0</v>
      </c>
    </row>
    <row r="611" spans="1:16" x14ac:dyDescent="0.3">
      <c r="A611">
        <v>95132217</v>
      </c>
      <c r="B611">
        <v>671858</v>
      </c>
      <c r="C611">
        <v>560857</v>
      </c>
      <c r="D611">
        <v>9125</v>
      </c>
      <c r="E611">
        <v>1</v>
      </c>
      <c r="F611">
        <v>0</v>
      </c>
      <c r="G611">
        <v>0</v>
      </c>
      <c r="H611" t="s">
        <v>284</v>
      </c>
      <c r="I611">
        <v>4</v>
      </c>
      <c r="J611" t="s">
        <v>285</v>
      </c>
      <c r="K611" t="s">
        <v>39</v>
      </c>
      <c r="L611" t="s">
        <v>17</v>
      </c>
      <c r="M611">
        <v>9125</v>
      </c>
      <c r="N611" t="s">
        <v>20</v>
      </c>
      <c r="O611" t="s">
        <v>0</v>
      </c>
      <c r="P611" t="s">
        <v>0</v>
      </c>
    </row>
    <row r="612" spans="1:16" x14ac:dyDescent="0.3">
      <c r="A612">
        <v>30005727</v>
      </c>
      <c r="B612">
        <v>216739</v>
      </c>
      <c r="C612">
        <v>656526</v>
      </c>
      <c r="D612">
        <v>13443</v>
      </c>
      <c r="E612">
        <v>1</v>
      </c>
      <c r="F612">
        <v>0</v>
      </c>
      <c r="G612">
        <v>0</v>
      </c>
      <c r="H612" t="s">
        <v>284</v>
      </c>
      <c r="I612">
        <v>6</v>
      </c>
      <c r="J612" t="s">
        <v>304</v>
      </c>
      <c r="K612" t="s">
        <v>50</v>
      </c>
      <c r="L612" t="s">
        <v>16</v>
      </c>
      <c r="M612">
        <v>13443</v>
      </c>
      <c r="N612" t="s">
        <v>21</v>
      </c>
      <c r="O612" t="s">
        <v>0</v>
      </c>
      <c r="P612" t="s">
        <v>0</v>
      </c>
    </row>
    <row r="613" spans="1:16" x14ac:dyDescent="0.3">
      <c r="A613">
        <v>44188276</v>
      </c>
      <c r="B613">
        <v>356787</v>
      </c>
      <c r="C613">
        <v>759921</v>
      </c>
      <c r="D613">
        <v>11436</v>
      </c>
      <c r="E613">
        <v>1</v>
      </c>
      <c r="F613">
        <v>1143.5999999999999</v>
      </c>
      <c r="G613">
        <v>10</v>
      </c>
      <c r="H613" t="s">
        <v>284</v>
      </c>
      <c r="I613">
        <v>1</v>
      </c>
      <c r="J613" t="s">
        <v>371</v>
      </c>
      <c r="K613" t="s">
        <v>39</v>
      </c>
      <c r="L613" t="s">
        <v>15</v>
      </c>
      <c r="M613">
        <v>10292.4</v>
      </c>
      <c r="N613" t="s">
        <v>23</v>
      </c>
      <c r="O613" t="s">
        <v>0</v>
      </c>
      <c r="P613" t="s">
        <v>0</v>
      </c>
    </row>
    <row r="614" spans="1:16" x14ac:dyDescent="0.3">
      <c r="A614">
        <v>50392808</v>
      </c>
      <c r="B614">
        <v>872246</v>
      </c>
      <c r="C614">
        <v>223853</v>
      </c>
      <c r="D614">
        <v>15924</v>
      </c>
      <c r="E614">
        <v>2</v>
      </c>
      <c r="F614">
        <v>3184.8</v>
      </c>
      <c r="G614">
        <v>10</v>
      </c>
      <c r="H614" t="s">
        <v>284</v>
      </c>
      <c r="I614">
        <v>4</v>
      </c>
      <c r="J614" t="s">
        <v>285</v>
      </c>
      <c r="K614" t="s">
        <v>50</v>
      </c>
      <c r="L614" t="s">
        <v>17</v>
      </c>
      <c r="M614">
        <v>28663.200000000001</v>
      </c>
      <c r="N614" t="s">
        <v>21</v>
      </c>
      <c r="O614" t="s">
        <v>0</v>
      </c>
      <c r="P614" t="s">
        <v>0</v>
      </c>
    </row>
    <row r="615" spans="1:16" x14ac:dyDescent="0.3">
      <c r="A615">
        <v>54762841</v>
      </c>
      <c r="B615">
        <v>216739</v>
      </c>
      <c r="C615">
        <v>965380</v>
      </c>
      <c r="D615">
        <v>16739</v>
      </c>
      <c r="E615">
        <v>1</v>
      </c>
      <c r="F615">
        <v>0</v>
      </c>
      <c r="G615">
        <v>0</v>
      </c>
      <c r="H615" t="s">
        <v>284</v>
      </c>
      <c r="I615">
        <v>3</v>
      </c>
      <c r="J615" t="s">
        <v>153</v>
      </c>
      <c r="K615" t="s">
        <v>39</v>
      </c>
      <c r="L615" t="s">
        <v>15</v>
      </c>
      <c r="M615">
        <v>16739</v>
      </c>
      <c r="N615" t="s">
        <v>20</v>
      </c>
      <c r="O615" t="s">
        <v>0</v>
      </c>
      <c r="P615" t="s">
        <v>0</v>
      </c>
    </row>
    <row r="616" spans="1:16" x14ac:dyDescent="0.3">
      <c r="A616">
        <v>72734149</v>
      </c>
      <c r="B616">
        <v>207473</v>
      </c>
      <c r="C616">
        <v>437264</v>
      </c>
      <c r="D616">
        <v>6517</v>
      </c>
      <c r="E616">
        <v>2</v>
      </c>
      <c r="F616">
        <v>0</v>
      </c>
      <c r="G616">
        <v>0</v>
      </c>
      <c r="H616" t="s">
        <v>284</v>
      </c>
      <c r="I616">
        <v>7</v>
      </c>
      <c r="J616" t="s">
        <v>292</v>
      </c>
      <c r="K616" t="s">
        <v>39</v>
      </c>
      <c r="L616" t="s">
        <v>17</v>
      </c>
      <c r="M616">
        <v>13034</v>
      </c>
      <c r="N616" t="s">
        <v>20</v>
      </c>
      <c r="O616" t="s">
        <v>0</v>
      </c>
      <c r="P616" t="s">
        <v>0</v>
      </c>
    </row>
    <row r="617" spans="1:16" x14ac:dyDescent="0.3">
      <c r="A617">
        <v>37121108</v>
      </c>
      <c r="B617">
        <v>671858</v>
      </c>
      <c r="C617">
        <v>213228</v>
      </c>
      <c r="D617">
        <v>9507</v>
      </c>
      <c r="E617">
        <v>1</v>
      </c>
      <c r="F617">
        <v>0</v>
      </c>
      <c r="G617">
        <v>0</v>
      </c>
      <c r="H617" t="s">
        <v>284</v>
      </c>
      <c r="I617">
        <v>4</v>
      </c>
      <c r="J617" t="s">
        <v>285</v>
      </c>
      <c r="K617" t="s">
        <v>50</v>
      </c>
      <c r="L617" t="s">
        <v>16</v>
      </c>
      <c r="M617">
        <v>9507</v>
      </c>
      <c r="N617" t="s">
        <v>21</v>
      </c>
      <c r="O617" t="s">
        <v>0</v>
      </c>
      <c r="P617" t="s">
        <v>0</v>
      </c>
    </row>
    <row r="618" spans="1:16" x14ac:dyDescent="0.3">
      <c r="A618">
        <v>10466177</v>
      </c>
      <c r="B618">
        <v>191161</v>
      </c>
      <c r="C618">
        <v>809254</v>
      </c>
      <c r="D618">
        <v>10574</v>
      </c>
      <c r="E618">
        <v>1</v>
      </c>
      <c r="F618">
        <v>2114.8000000000002</v>
      </c>
      <c r="G618">
        <v>20</v>
      </c>
      <c r="H618" t="s">
        <v>284</v>
      </c>
      <c r="I618">
        <v>4</v>
      </c>
      <c r="J618" t="s">
        <v>285</v>
      </c>
      <c r="K618" t="s">
        <v>50</v>
      </c>
      <c r="L618" t="s">
        <v>15</v>
      </c>
      <c r="M618">
        <v>8459.2000000000007</v>
      </c>
      <c r="N618" t="s">
        <v>21</v>
      </c>
      <c r="O618" t="s">
        <v>0</v>
      </c>
      <c r="P618" t="s">
        <v>0</v>
      </c>
    </row>
    <row r="619" spans="1:16" x14ac:dyDescent="0.3">
      <c r="A619">
        <v>43511112</v>
      </c>
      <c r="B619">
        <v>770487</v>
      </c>
      <c r="C619">
        <v>584150</v>
      </c>
      <c r="D619">
        <v>19661</v>
      </c>
      <c r="E619">
        <v>1</v>
      </c>
      <c r="F619">
        <v>0</v>
      </c>
      <c r="G619">
        <v>0</v>
      </c>
      <c r="H619" t="s">
        <v>284</v>
      </c>
      <c r="I619">
        <v>3</v>
      </c>
      <c r="J619" t="s">
        <v>153</v>
      </c>
      <c r="K619" t="s">
        <v>39</v>
      </c>
      <c r="L619" t="s">
        <v>16</v>
      </c>
      <c r="M619">
        <v>19661</v>
      </c>
      <c r="N619" t="s">
        <v>23</v>
      </c>
      <c r="O619" t="s">
        <v>0</v>
      </c>
      <c r="P619" t="s">
        <v>0</v>
      </c>
    </row>
    <row r="620" spans="1:16" x14ac:dyDescent="0.3">
      <c r="A620">
        <v>58376818</v>
      </c>
      <c r="B620">
        <v>356787</v>
      </c>
      <c r="C620">
        <v>711174</v>
      </c>
      <c r="D620">
        <v>791</v>
      </c>
      <c r="E620">
        <v>4</v>
      </c>
      <c r="F620">
        <v>474.6</v>
      </c>
      <c r="G620">
        <v>15</v>
      </c>
      <c r="H620" t="s">
        <v>284</v>
      </c>
      <c r="I620">
        <v>3</v>
      </c>
      <c r="J620" t="s">
        <v>153</v>
      </c>
      <c r="K620" t="s">
        <v>39</v>
      </c>
      <c r="L620" t="s">
        <v>17</v>
      </c>
      <c r="M620">
        <v>2689.4</v>
      </c>
      <c r="N620" t="s">
        <v>22</v>
      </c>
      <c r="O620" t="s">
        <v>0</v>
      </c>
      <c r="P620" t="s">
        <v>0</v>
      </c>
    </row>
    <row r="621" spans="1:16" x14ac:dyDescent="0.3">
      <c r="A621">
        <v>46072958</v>
      </c>
      <c r="B621">
        <v>216739</v>
      </c>
      <c r="C621">
        <v>387155</v>
      </c>
      <c r="D621">
        <v>12617</v>
      </c>
      <c r="E621">
        <v>1</v>
      </c>
      <c r="F621">
        <v>0</v>
      </c>
      <c r="G621">
        <v>0</v>
      </c>
      <c r="H621" t="s">
        <v>284</v>
      </c>
      <c r="I621">
        <v>1</v>
      </c>
      <c r="J621" t="s">
        <v>371</v>
      </c>
      <c r="K621" t="s">
        <v>39</v>
      </c>
      <c r="L621" t="s">
        <v>17</v>
      </c>
      <c r="M621">
        <v>12617</v>
      </c>
      <c r="N621" t="s">
        <v>23</v>
      </c>
      <c r="O621" t="s">
        <v>0</v>
      </c>
      <c r="P621" t="s">
        <v>0</v>
      </c>
    </row>
    <row r="622" spans="1:16" x14ac:dyDescent="0.3">
      <c r="A622">
        <v>95800828</v>
      </c>
      <c r="B622">
        <v>191161</v>
      </c>
      <c r="C622">
        <v>834792</v>
      </c>
      <c r="D622">
        <v>16379</v>
      </c>
      <c r="E622">
        <v>1</v>
      </c>
      <c r="F622">
        <v>0</v>
      </c>
      <c r="G622">
        <v>0</v>
      </c>
      <c r="H622" t="s">
        <v>284</v>
      </c>
      <c r="I622">
        <v>7</v>
      </c>
      <c r="J622" t="s">
        <v>292</v>
      </c>
      <c r="K622" t="s">
        <v>39</v>
      </c>
      <c r="L622" t="s">
        <v>15</v>
      </c>
      <c r="M622">
        <v>16379</v>
      </c>
      <c r="N622" t="s">
        <v>22</v>
      </c>
      <c r="O622" t="s">
        <v>0</v>
      </c>
      <c r="P622" t="s">
        <v>0</v>
      </c>
    </row>
    <row r="623" spans="1:16" x14ac:dyDescent="0.3">
      <c r="A623">
        <v>44331441</v>
      </c>
      <c r="B623">
        <v>334053</v>
      </c>
      <c r="C623">
        <v>853484</v>
      </c>
      <c r="D623">
        <v>12269</v>
      </c>
      <c r="E623">
        <v>2</v>
      </c>
      <c r="F623">
        <v>0</v>
      </c>
      <c r="G623">
        <v>0</v>
      </c>
      <c r="H623" t="s">
        <v>284</v>
      </c>
      <c r="I623">
        <v>2</v>
      </c>
      <c r="J623" t="s">
        <v>478</v>
      </c>
      <c r="K623" t="s">
        <v>39</v>
      </c>
      <c r="L623" t="s">
        <v>15</v>
      </c>
      <c r="M623">
        <v>24538</v>
      </c>
      <c r="N623" t="s">
        <v>23</v>
      </c>
      <c r="O623" t="s">
        <v>0</v>
      </c>
      <c r="P623" t="s">
        <v>0</v>
      </c>
    </row>
    <row r="624" spans="1:16" x14ac:dyDescent="0.3">
      <c r="A624">
        <v>58837208</v>
      </c>
      <c r="B624">
        <v>191161</v>
      </c>
      <c r="C624">
        <v>254617</v>
      </c>
      <c r="D624">
        <v>13909</v>
      </c>
      <c r="E624">
        <v>1</v>
      </c>
      <c r="F624">
        <v>0</v>
      </c>
      <c r="G624">
        <v>0</v>
      </c>
      <c r="H624" t="s">
        <v>284</v>
      </c>
      <c r="I624">
        <v>5</v>
      </c>
      <c r="J624" t="s">
        <v>543</v>
      </c>
      <c r="K624" t="s">
        <v>39</v>
      </c>
      <c r="L624" t="s">
        <v>18</v>
      </c>
      <c r="M624">
        <v>13909</v>
      </c>
      <c r="N624" t="s">
        <v>20</v>
      </c>
      <c r="O624" t="s">
        <v>0</v>
      </c>
      <c r="P624" t="s">
        <v>0</v>
      </c>
    </row>
    <row r="625" spans="1:16" x14ac:dyDescent="0.3">
      <c r="A625">
        <v>70012727</v>
      </c>
      <c r="B625">
        <v>356787</v>
      </c>
      <c r="C625">
        <v>362555</v>
      </c>
      <c r="D625">
        <v>15322</v>
      </c>
      <c r="E625">
        <v>3</v>
      </c>
      <c r="F625">
        <v>0</v>
      </c>
      <c r="G625">
        <v>0</v>
      </c>
      <c r="H625" t="s">
        <v>279</v>
      </c>
      <c r="I625">
        <v>4</v>
      </c>
      <c r="J625" t="s">
        <v>496</v>
      </c>
      <c r="K625" t="s">
        <v>39</v>
      </c>
      <c r="L625" t="s">
        <v>15</v>
      </c>
      <c r="M625">
        <v>45966</v>
      </c>
      <c r="N625" t="s">
        <v>21</v>
      </c>
      <c r="O625" t="s">
        <v>0</v>
      </c>
      <c r="P625" t="s">
        <v>0</v>
      </c>
    </row>
    <row r="626" spans="1:16" x14ac:dyDescent="0.3">
      <c r="A626">
        <v>69741812</v>
      </c>
      <c r="B626">
        <v>809570</v>
      </c>
      <c r="C626">
        <v>539121</v>
      </c>
      <c r="D626">
        <v>11463</v>
      </c>
      <c r="E626">
        <v>1</v>
      </c>
      <c r="F626">
        <v>1719.45</v>
      </c>
      <c r="G626">
        <v>15</v>
      </c>
      <c r="H626" t="s">
        <v>279</v>
      </c>
      <c r="I626">
        <v>1</v>
      </c>
      <c r="J626" t="s">
        <v>267</v>
      </c>
      <c r="K626" t="s">
        <v>39</v>
      </c>
      <c r="L626" t="s">
        <v>17</v>
      </c>
      <c r="M626">
        <v>9743.5499999999993</v>
      </c>
      <c r="N626" t="s">
        <v>21</v>
      </c>
      <c r="O626" t="s">
        <v>0</v>
      </c>
      <c r="P626" t="s">
        <v>0</v>
      </c>
    </row>
    <row r="627" spans="1:16" x14ac:dyDescent="0.3">
      <c r="A627">
        <v>28908276</v>
      </c>
      <c r="B627">
        <v>876646</v>
      </c>
      <c r="C627">
        <v>776276</v>
      </c>
      <c r="D627">
        <v>16945</v>
      </c>
      <c r="E627">
        <v>3</v>
      </c>
      <c r="F627">
        <v>0</v>
      </c>
      <c r="G627">
        <v>0</v>
      </c>
      <c r="H627" t="s">
        <v>279</v>
      </c>
      <c r="I627">
        <v>1</v>
      </c>
      <c r="J627" t="s">
        <v>267</v>
      </c>
      <c r="K627" t="s">
        <v>39</v>
      </c>
      <c r="L627" t="s">
        <v>15</v>
      </c>
      <c r="M627">
        <v>50835</v>
      </c>
      <c r="N627" t="s">
        <v>22</v>
      </c>
      <c r="O627" t="s">
        <v>0</v>
      </c>
      <c r="P627" t="s">
        <v>0</v>
      </c>
    </row>
    <row r="628" spans="1:16" x14ac:dyDescent="0.3">
      <c r="A628">
        <v>30270856</v>
      </c>
      <c r="B628">
        <v>334053</v>
      </c>
      <c r="C628">
        <v>484489</v>
      </c>
      <c r="D628">
        <v>2274</v>
      </c>
      <c r="E628">
        <v>3</v>
      </c>
      <c r="F628">
        <v>341.1</v>
      </c>
      <c r="G628">
        <v>5</v>
      </c>
      <c r="H628" t="s">
        <v>279</v>
      </c>
      <c r="I628">
        <v>4</v>
      </c>
      <c r="J628" t="s">
        <v>496</v>
      </c>
      <c r="K628" t="s">
        <v>39</v>
      </c>
      <c r="L628" t="s">
        <v>17</v>
      </c>
      <c r="M628">
        <v>6480.9</v>
      </c>
      <c r="N628" t="s">
        <v>21</v>
      </c>
      <c r="O628" t="s">
        <v>0</v>
      </c>
      <c r="P628" t="s">
        <v>0</v>
      </c>
    </row>
    <row r="629" spans="1:16" x14ac:dyDescent="0.3">
      <c r="A629">
        <v>13296743</v>
      </c>
      <c r="B629">
        <v>388389</v>
      </c>
      <c r="C629">
        <v>919871</v>
      </c>
      <c r="D629">
        <v>8517</v>
      </c>
      <c r="E629">
        <v>1</v>
      </c>
      <c r="F629">
        <v>425.85</v>
      </c>
      <c r="G629">
        <v>5</v>
      </c>
      <c r="H629" t="s">
        <v>279</v>
      </c>
      <c r="I629">
        <v>3</v>
      </c>
      <c r="J629" t="s">
        <v>268</v>
      </c>
      <c r="K629" t="s">
        <v>50</v>
      </c>
      <c r="L629" t="s">
        <v>16</v>
      </c>
      <c r="M629">
        <v>8091.15</v>
      </c>
      <c r="N629" t="s">
        <v>21</v>
      </c>
      <c r="O629" t="s">
        <v>0</v>
      </c>
      <c r="P629" t="s">
        <v>0</v>
      </c>
    </row>
    <row r="630" spans="1:16" x14ac:dyDescent="0.3">
      <c r="A630">
        <v>97977738</v>
      </c>
      <c r="B630">
        <v>388389</v>
      </c>
      <c r="C630">
        <v>859726</v>
      </c>
      <c r="D630">
        <v>12953</v>
      </c>
      <c r="E630">
        <v>1</v>
      </c>
      <c r="F630">
        <v>0</v>
      </c>
      <c r="G630">
        <v>0</v>
      </c>
      <c r="H630" t="s">
        <v>279</v>
      </c>
      <c r="I630">
        <v>7</v>
      </c>
      <c r="J630" t="s">
        <v>430</v>
      </c>
      <c r="K630" t="s">
        <v>47</v>
      </c>
      <c r="L630" t="s">
        <v>16</v>
      </c>
      <c r="M630">
        <v>12953</v>
      </c>
      <c r="N630" t="s">
        <v>22</v>
      </c>
      <c r="O630" t="s">
        <v>0</v>
      </c>
      <c r="P630" t="s">
        <v>0</v>
      </c>
    </row>
    <row r="631" spans="1:16" x14ac:dyDescent="0.3">
      <c r="A631">
        <v>16171536</v>
      </c>
      <c r="B631">
        <v>770487</v>
      </c>
      <c r="C631">
        <v>473995</v>
      </c>
      <c r="D631">
        <v>1931</v>
      </c>
      <c r="E631">
        <v>1</v>
      </c>
      <c r="F631">
        <v>193.1</v>
      </c>
      <c r="G631">
        <v>10</v>
      </c>
      <c r="H631" t="s">
        <v>279</v>
      </c>
      <c r="I631">
        <v>4</v>
      </c>
      <c r="J631" t="s">
        <v>496</v>
      </c>
      <c r="K631" t="s">
        <v>39</v>
      </c>
      <c r="L631" t="s">
        <v>16</v>
      </c>
      <c r="M631">
        <v>1737.9</v>
      </c>
      <c r="N631" t="s">
        <v>20</v>
      </c>
      <c r="O631" t="s">
        <v>0</v>
      </c>
      <c r="P631" t="s">
        <v>0</v>
      </c>
    </row>
    <row r="632" spans="1:16" x14ac:dyDescent="0.3">
      <c r="A632">
        <v>28314232</v>
      </c>
      <c r="B632">
        <v>191161</v>
      </c>
      <c r="C632">
        <v>918651</v>
      </c>
      <c r="D632">
        <v>18431</v>
      </c>
      <c r="E632">
        <v>2</v>
      </c>
      <c r="F632">
        <v>0</v>
      </c>
      <c r="G632">
        <v>0</v>
      </c>
      <c r="H632" t="s">
        <v>279</v>
      </c>
      <c r="I632">
        <v>5</v>
      </c>
      <c r="J632" t="s">
        <v>497</v>
      </c>
      <c r="K632" t="s">
        <v>39</v>
      </c>
      <c r="L632" t="s">
        <v>16</v>
      </c>
      <c r="M632">
        <v>36862</v>
      </c>
      <c r="N632" t="s">
        <v>21</v>
      </c>
      <c r="O632" t="s">
        <v>0</v>
      </c>
      <c r="P632" t="s">
        <v>0</v>
      </c>
    </row>
    <row r="633" spans="1:16" x14ac:dyDescent="0.3">
      <c r="A633">
        <v>92874006</v>
      </c>
      <c r="B633">
        <v>216739</v>
      </c>
      <c r="C633">
        <v>741704</v>
      </c>
      <c r="D633">
        <v>3228</v>
      </c>
      <c r="E633">
        <v>1</v>
      </c>
      <c r="F633">
        <v>322.8</v>
      </c>
      <c r="G633">
        <v>10</v>
      </c>
      <c r="H633" t="s">
        <v>530</v>
      </c>
      <c r="I633">
        <v>6</v>
      </c>
      <c r="J633" t="s">
        <v>67</v>
      </c>
      <c r="K633" t="s">
        <v>39</v>
      </c>
      <c r="L633" t="s">
        <v>15</v>
      </c>
      <c r="M633">
        <v>2905.2</v>
      </c>
      <c r="N633" t="s">
        <v>21</v>
      </c>
      <c r="O633" t="s">
        <v>0</v>
      </c>
      <c r="P633" t="s">
        <v>0</v>
      </c>
    </row>
    <row r="634" spans="1:16" x14ac:dyDescent="0.3">
      <c r="A634">
        <v>82446804</v>
      </c>
      <c r="B634">
        <v>809570</v>
      </c>
      <c r="C634">
        <v>861701</v>
      </c>
      <c r="D634">
        <v>10819</v>
      </c>
      <c r="E634">
        <v>3</v>
      </c>
      <c r="F634">
        <v>3245.7</v>
      </c>
      <c r="G634">
        <v>10</v>
      </c>
      <c r="H634" t="s">
        <v>530</v>
      </c>
      <c r="I634">
        <v>4</v>
      </c>
      <c r="J634" t="s">
        <v>331</v>
      </c>
      <c r="K634" t="s">
        <v>39</v>
      </c>
      <c r="L634" t="s">
        <v>16</v>
      </c>
      <c r="M634">
        <v>29211.3</v>
      </c>
      <c r="N634" t="s">
        <v>21</v>
      </c>
      <c r="O634" t="s">
        <v>0</v>
      </c>
      <c r="P634" t="s">
        <v>0</v>
      </c>
    </row>
    <row r="635" spans="1:16" x14ac:dyDescent="0.3">
      <c r="A635">
        <v>69961498</v>
      </c>
      <c r="B635">
        <v>876646</v>
      </c>
      <c r="C635">
        <v>360169</v>
      </c>
      <c r="D635">
        <v>14507</v>
      </c>
      <c r="E635">
        <v>2</v>
      </c>
      <c r="F635">
        <v>0</v>
      </c>
      <c r="G635">
        <v>0</v>
      </c>
      <c r="H635" t="s">
        <v>530</v>
      </c>
      <c r="I635">
        <v>5</v>
      </c>
      <c r="J635" t="s">
        <v>211</v>
      </c>
      <c r="K635" t="s">
        <v>39</v>
      </c>
      <c r="L635" t="s">
        <v>16</v>
      </c>
      <c r="M635">
        <v>29014</v>
      </c>
      <c r="N635" t="s">
        <v>20</v>
      </c>
      <c r="O635" t="s">
        <v>0</v>
      </c>
      <c r="P635" t="s">
        <v>0</v>
      </c>
    </row>
    <row r="636" spans="1:16" x14ac:dyDescent="0.3">
      <c r="A636">
        <v>30699187</v>
      </c>
      <c r="B636">
        <v>356787</v>
      </c>
      <c r="C636">
        <v>946606</v>
      </c>
      <c r="D636">
        <v>7259</v>
      </c>
      <c r="E636">
        <v>1</v>
      </c>
      <c r="F636">
        <v>1088.8499999999999</v>
      </c>
      <c r="G636">
        <v>15</v>
      </c>
      <c r="H636" t="s">
        <v>530</v>
      </c>
      <c r="I636">
        <v>7</v>
      </c>
      <c r="J636" t="s">
        <v>234</v>
      </c>
      <c r="K636" t="s">
        <v>39</v>
      </c>
      <c r="L636" t="s">
        <v>16</v>
      </c>
      <c r="M636">
        <v>6170.15</v>
      </c>
      <c r="N636" t="s">
        <v>22</v>
      </c>
      <c r="O636" t="s">
        <v>0</v>
      </c>
      <c r="P636" t="s">
        <v>0</v>
      </c>
    </row>
    <row r="637" spans="1:16" x14ac:dyDescent="0.3">
      <c r="A637">
        <v>25285764</v>
      </c>
      <c r="B637">
        <v>876646</v>
      </c>
      <c r="C637">
        <v>751752</v>
      </c>
      <c r="D637">
        <v>2883</v>
      </c>
      <c r="E637">
        <v>1</v>
      </c>
      <c r="F637">
        <v>144.15</v>
      </c>
      <c r="G637">
        <v>5</v>
      </c>
      <c r="H637" t="s">
        <v>530</v>
      </c>
      <c r="I637">
        <v>1</v>
      </c>
      <c r="J637" t="s">
        <v>124</v>
      </c>
      <c r="K637" t="s">
        <v>39</v>
      </c>
      <c r="L637" t="s">
        <v>18</v>
      </c>
      <c r="M637">
        <v>2738.85</v>
      </c>
      <c r="N637" t="s">
        <v>21</v>
      </c>
      <c r="O637" t="s">
        <v>0</v>
      </c>
      <c r="P637" t="s">
        <v>0</v>
      </c>
    </row>
    <row r="638" spans="1:16" x14ac:dyDescent="0.3">
      <c r="A638">
        <v>84892608</v>
      </c>
      <c r="B638">
        <v>388389</v>
      </c>
      <c r="C638">
        <v>295841</v>
      </c>
      <c r="D638">
        <v>11434</v>
      </c>
      <c r="E638">
        <v>1</v>
      </c>
      <c r="F638">
        <v>0</v>
      </c>
      <c r="G638">
        <v>0</v>
      </c>
      <c r="H638" t="s">
        <v>530</v>
      </c>
      <c r="I638">
        <v>4</v>
      </c>
      <c r="J638" t="s">
        <v>331</v>
      </c>
      <c r="K638" t="s">
        <v>39</v>
      </c>
      <c r="L638" t="s">
        <v>15</v>
      </c>
      <c r="M638">
        <v>11434</v>
      </c>
      <c r="N638" t="s">
        <v>21</v>
      </c>
      <c r="O638" t="s">
        <v>0</v>
      </c>
      <c r="P638" t="s">
        <v>0</v>
      </c>
    </row>
    <row r="639" spans="1:16" x14ac:dyDescent="0.3">
      <c r="A639">
        <v>49276764</v>
      </c>
      <c r="B639">
        <v>876646</v>
      </c>
      <c r="C639">
        <v>917552</v>
      </c>
      <c r="D639">
        <v>2780</v>
      </c>
      <c r="E639">
        <v>2</v>
      </c>
      <c r="F639">
        <v>278</v>
      </c>
      <c r="G639">
        <v>5</v>
      </c>
      <c r="H639" t="s">
        <v>530</v>
      </c>
      <c r="I639">
        <v>3</v>
      </c>
      <c r="J639" t="s">
        <v>182</v>
      </c>
      <c r="K639" t="s">
        <v>39</v>
      </c>
      <c r="L639" t="s">
        <v>16</v>
      </c>
      <c r="M639">
        <v>5282</v>
      </c>
      <c r="N639" t="s">
        <v>20</v>
      </c>
      <c r="O639" t="s">
        <v>0</v>
      </c>
      <c r="P639" t="s">
        <v>0</v>
      </c>
    </row>
    <row r="640" spans="1:16" x14ac:dyDescent="0.3">
      <c r="A640">
        <v>61543890</v>
      </c>
      <c r="B640">
        <v>207473</v>
      </c>
      <c r="C640">
        <v>994586</v>
      </c>
      <c r="D640">
        <v>17152</v>
      </c>
      <c r="E640">
        <v>2</v>
      </c>
      <c r="F640">
        <v>0</v>
      </c>
      <c r="G640">
        <v>0</v>
      </c>
      <c r="H640" t="s">
        <v>530</v>
      </c>
      <c r="I640">
        <v>3</v>
      </c>
      <c r="J640" t="s">
        <v>182</v>
      </c>
      <c r="K640" t="s">
        <v>39</v>
      </c>
      <c r="L640" t="s">
        <v>18</v>
      </c>
      <c r="M640">
        <v>34304</v>
      </c>
      <c r="N640" t="s">
        <v>20</v>
      </c>
      <c r="O640" t="s">
        <v>0</v>
      </c>
      <c r="P640" t="s">
        <v>0</v>
      </c>
    </row>
    <row r="641" spans="1:16" x14ac:dyDescent="0.3">
      <c r="A641">
        <v>13416548</v>
      </c>
      <c r="B641">
        <v>872246</v>
      </c>
      <c r="C641">
        <v>786252</v>
      </c>
      <c r="D641">
        <v>8120</v>
      </c>
      <c r="E641">
        <v>1</v>
      </c>
      <c r="F641">
        <v>0</v>
      </c>
      <c r="G641">
        <v>0</v>
      </c>
      <c r="H641" t="s">
        <v>530</v>
      </c>
      <c r="I641">
        <v>2</v>
      </c>
      <c r="J641" t="s">
        <v>181</v>
      </c>
      <c r="K641" t="s">
        <v>50</v>
      </c>
      <c r="L641" t="s">
        <v>18</v>
      </c>
      <c r="M641">
        <v>8120</v>
      </c>
      <c r="N641" t="s">
        <v>20</v>
      </c>
      <c r="O641" t="s">
        <v>0</v>
      </c>
      <c r="P641" t="s">
        <v>0</v>
      </c>
    </row>
    <row r="642" spans="1:16" x14ac:dyDescent="0.3">
      <c r="A642">
        <v>96695458</v>
      </c>
      <c r="B642">
        <v>126225</v>
      </c>
      <c r="C642">
        <v>362555</v>
      </c>
      <c r="D642">
        <v>3118</v>
      </c>
      <c r="E642">
        <v>1</v>
      </c>
      <c r="F642">
        <v>0</v>
      </c>
      <c r="G642">
        <v>0</v>
      </c>
      <c r="H642" t="s">
        <v>530</v>
      </c>
      <c r="I642">
        <v>3</v>
      </c>
      <c r="J642" t="s">
        <v>182</v>
      </c>
      <c r="K642" t="s">
        <v>39</v>
      </c>
      <c r="L642" t="s">
        <v>15</v>
      </c>
      <c r="M642">
        <v>3118</v>
      </c>
      <c r="N642" t="s">
        <v>21</v>
      </c>
      <c r="O642" t="s">
        <v>0</v>
      </c>
      <c r="P642" t="s">
        <v>0</v>
      </c>
    </row>
    <row r="643" spans="1:16" x14ac:dyDescent="0.3">
      <c r="A643">
        <v>36364647</v>
      </c>
      <c r="B643">
        <v>719176</v>
      </c>
      <c r="C643">
        <v>735348</v>
      </c>
      <c r="D643">
        <v>9071</v>
      </c>
      <c r="E643">
        <v>1</v>
      </c>
      <c r="F643">
        <v>453.55</v>
      </c>
      <c r="G643">
        <v>5</v>
      </c>
      <c r="H643" t="s">
        <v>530</v>
      </c>
      <c r="I643">
        <v>1</v>
      </c>
      <c r="J643" t="s">
        <v>124</v>
      </c>
      <c r="K643" t="s">
        <v>39</v>
      </c>
      <c r="L643" t="s">
        <v>15</v>
      </c>
      <c r="M643">
        <v>8617.4500000000007</v>
      </c>
      <c r="N643" t="s">
        <v>20</v>
      </c>
      <c r="O643" t="s">
        <v>0</v>
      </c>
      <c r="P643" t="s">
        <v>0</v>
      </c>
    </row>
    <row r="644" spans="1:16" x14ac:dyDescent="0.3">
      <c r="A644">
        <v>21381064</v>
      </c>
      <c r="B644">
        <v>809570</v>
      </c>
      <c r="C644">
        <v>592124</v>
      </c>
      <c r="D644">
        <v>6084</v>
      </c>
      <c r="E644">
        <v>1</v>
      </c>
      <c r="F644">
        <v>0</v>
      </c>
      <c r="G644">
        <v>0</v>
      </c>
      <c r="H644" t="s">
        <v>349</v>
      </c>
      <c r="I644">
        <v>2</v>
      </c>
      <c r="J644" t="s">
        <v>406</v>
      </c>
      <c r="K644" t="s">
        <v>39</v>
      </c>
      <c r="L644" t="s">
        <v>15</v>
      </c>
      <c r="M644">
        <v>6084</v>
      </c>
      <c r="N644" t="s">
        <v>22</v>
      </c>
      <c r="O644" t="s">
        <v>0</v>
      </c>
      <c r="P644" t="s">
        <v>0</v>
      </c>
    </row>
    <row r="645" spans="1:16" x14ac:dyDescent="0.3">
      <c r="A645">
        <v>54915875</v>
      </c>
      <c r="B645">
        <v>671858</v>
      </c>
      <c r="C645">
        <v>748887</v>
      </c>
      <c r="D645">
        <v>1565</v>
      </c>
      <c r="E645">
        <v>1</v>
      </c>
      <c r="F645">
        <v>0</v>
      </c>
      <c r="G645">
        <v>0</v>
      </c>
      <c r="H645" t="s">
        <v>349</v>
      </c>
      <c r="I645">
        <v>2</v>
      </c>
      <c r="J645" t="s">
        <v>406</v>
      </c>
      <c r="K645" t="s">
        <v>39</v>
      </c>
      <c r="L645" t="s">
        <v>17</v>
      </c>
      <c r="M645">
        <v>1565</v>
      </c>
      <c r="N645" t="s">
        <v>22</v>
      </c>
      <c r="O645" t="s">
        <v>0</v>
      </c>
      <c r="P645" t="s">
        <v>0</v>
      </c>
    </row>
    <row r="646" spans="1:16" x14ac:dyDescent="0.3">
      <c r="A646">
        <v>32218290</v>
      </c>
      <c r="B646">
        <v>334053</v>
      </c>
      <c r="C646">
        <v>814549</v>
      </c>
      <c r="D646">
        <v>2649</v>
      </c>
      <c r="E646">
        <v>1</v>
      </c>
      <c r="F646">
        <v>132.44999999999999</v>
      </c>
      <c r="G646">
        <v>5</v>
      </c>
      <c r="H646" t="s">
        <v>349</v>
      </c>
      <c r="I646">
        <v>1</v>
      </c>
      <c r="J646" t="s">
        <v>179</v>
      </c>
      <c r="K646" t="s">
        <v>39</v>
      </c>
      <c r="L646" t="s">
        <v>15</v>
      </c>
      <c r="M646">
        <v>2516.5500000000002</v>
      </c>
      <c r="N646" t="s">
        <v>22</v>
      </c>
      <c r="O646" t="s">
        <v>0</v>
      </c>
      <c r="P646" t="s">
        <v>0</v>
      </c>
    </row>
    <row r="647" spans="1:16" x14ac:dyDescent="0.3">
      <c r="A647">
        <v>46613428</v>
      </c>
      <c r="B647">
        <v>216739</v>
      </c>
      <c r="C647">
        <v>207543</v>
      </c>
      <c r="D647">
        <v>9745</v>
      </c>
      <c r="E647">
        <v>1</v>
      </c>
      <c r="F647">
        <v>974.5</v>
      </c>
      <c r="G647">
        <v>10</v>
      </c>
      <c r="H647" t="s">
        <v>349</v>
      </c>
      <c r="I647">
        <v>7</v>
      </c>
      <c r="J647" t="s">
        <v>56</v>
      </c>
      <c r="K647" t="s">
        <v>39</v>
      </c>
      <c r="L647" t="s">
        <v>15</v>
      </c>
      <c r="M647">
        <v>8770.5</v>
      </c>
      <c r="N647" t="s">
        <v>21</v>
      </c>
      <c r="O647" t="s">
        <v>0</v>
      </c>
      <c r="P647" t="s">
        <v>0</v>
      </c>
    </row>
    <row r="648" spans="1:16" x14ac:dyDescent="0.3">
      <c r="A648">
        <v>87528776</v>
      </c>
      <c r="B648">
        <v>877572</v>
      </c>
      <c r="C648">
        <v>982401</v>
      </c>
      <c r="D648">
        <v>9918</v>
      </c>
      <c r="E648">
        <v>2</v>
      </c>
      <c r="F648">
        <v>1983.6</v>
      </c>
      <c r="G648">
        <v>10</v>
      </c>
      <c r="H648" t="s">
        <v>349</v>
      </c>
      <c r="I648">
        <v>6</v>
      </c>
      <c r="J648" t="s">
        <v>334</v>
      </c>
      <c r="K648" t="s">
        <v>39</v>
      </c>
      <c r="L648" t="s">
        <v>15</v>
      </c>
      <c r="M648">
        <v>17852.400000000001</v>
      </c>
      <c r="N648" t="s">
        <v>23</v>
      </c>
      <c r="O648" t="s">
        <v>0</v>
      </c>
      <c r="P648" t="s">
        <v>0</v>
      </c>
    </row>
    <row r="649" spans="1:16" x14ac:dyDescent="0.3">
      <c r="A649">
        <v>39641883</v>
      </c>
      <c r="B649">
        <v>126225</v>
      </c>
      <c r="C649">
        <v>749713</v>
      </c>
      <c r="D649">
        <v>13167</v>
      </c>
      <c r="E649">
        <v>1</v>
      </c>
      <c r="F649">
        <v>0</v>
      </c>
      <c r="G649">
        <v>0</v>
      </c>
      <c r="H649" t="s">
        <v>349</v>
      </c>
      <c r="I649">
        <v>3</v>
      </c>
      <c r="J649" t="s">
        <v>510</v>
      </c>
      <c r="K649" t="s">
        <v>39</v>
      </c>
      <c r="L649" t="s">
        <v>17</v>
      </c>
      <c r="M649">
        <v>13167</v>
      </c>
      <c r="N649" t="s">
        <v>22</v>
      </c>
      <c r="O649" t="s">
        <v>0</v>
      </c>
      <c r="P649" t="s">
        <v>0</v>
      </c>
    </row>
    <row r="650" spans="1:16" x14ac:dyDescent="0.3">
      <c r="A650">
        <v>51004756</v>
      </c>
      <c r="B650">
        <v>872246</v>
      </c>
      <c r="C650">
        <v>596583</v>
      </c>
      <c r="D650">
        <v>8676</v>
      </c>
      <c r="E650">
        <v>3</v>
      </c>
      <c r="F650">
        <v>3904.2</v>
      </c>
      <c r="G650">
        <v>15</v>
      </c>
      <c r="H650" t="s">
        <v>349</v>
      </c>
      <c r="I650">
        <v>7</v>
      </c>
      <c r="J650" t="s">
        <v>56</v>
      </c>
      <c r="K650" t="s">
        <v>39</v>
      </c>
      <c r="L650" t="s">
        <v>16</v>
      </c>
      <c r="M650">
        <v>22123.8</v>
      </c>
      <c r="N650" t="s">
        <v>23</v>
      </c>
      <c r="O650" t="s">
        <v>0</v>
      </c>
      <c r="P650" t="s">
        <v>0</v>
      </c>
    </row>
    <row r="651" spans="1:16" x14ac:dyDescent="0.3">
      <c r="A651">
        <v>25802066</v>
      </c>
      <c r="B651">
        <v>877572</v>
      </c>
      <c r="C651">
        <v>470196</v>
      </c>
      <c r="D651">
        <v>15848</v>
      </c>
      <c r="E651">
        <v>3</v>
      </c>
      <c r="F651">
        <v>4754.3999999999996</v>
      </c>
      <c r="G651">
        <v>10</v>
      </c>
      <c r="H651" t="s">
        <v>349</v>
      </c>
      <c r="I651">
        <v>3</v>
      </c>
      <c r="J651" t="s">
        <v>510</v>
      </c>
      <c r="K651" t="s">
        <v>39</v>
      </c>
      <c r="L651" t="s">
        <v>16</v>
      </c>
      <c r="M651">
        <v>42789.599999999999</v>
      </c>
      <c r="N651" t="s">
        <v>21</v>
      </c>
      <c r="O651" t="s">
        <v>0</v>
      </c>
      <c r="P651" t="s">
        <v>0</v>
      </c>
    </row>
    <row r="652" spans="1:16" x14ac:dyDescent="0.3">
      <c r="A652">
        <v>74683506</v>
      </c>
      <c r="B652">
        <v>216739</v>
      </c>
      <c r="C652">
        <v>921978</v>
      </c>
      <c r="D652">
        <v>18190</v>
      </c>
      <c r="E652">
        <v>2</v>
      </c>
      <c r="F652">
        <v>0</v>
      </c>
      <c r="G652">
        <v>0</v>
      </c>
      <c r="H652" t="s">
        <v>349</v>
      </c>
      <c r="I652">
        <v>6</v>
      </c>
      <c r="J652" t="s">
        <v>334</v>
      </c>
      <c r="K652" t="s">
        <v>39</v>
      </c>
      <c r="L652" t="s">
        <v>15</v>
      </c>
      <c r="M652">
        <v>36380</v>
      </c>
      <c r="N652" t="s">
        <v>21</v>
      </c>
      <c r="O652" t="s">
        <v>0</v>
      </c>
      <c r="P652" t="s">
        <v>0</v>
      </c>
    </row>
    <row r="653" spans="1:16" x14ac:dyDescent="0.3">
      <c r="A653">
        <v>81969657</v>
      </c>
      <c r="B653">
        <v>207473</v>
      </c>
      <c r="C653">
        <v>829402</v>
      </c>
      <c r="D653">
        <v>3634</v>
      </c>
      <c r="E653">
        <v>1</v>
      </c>
      <c r="F653">
        <v>0</v>
      </c>
      <c r="G653">
        <v>0</v>
      </c>
      <c r="H653" t="s">
        <v>355</v>
      </c>
      <c r="I653">
        <v>5</v>
      </c>
      <c r="J653" t="s">
        <v>145</v>
      </c>
      <c r="K653" t="s">
        <v>39</v>
      </c>
      <c r="L653" t="s">
        <v>15</v>
      </c>
      <c r="M653">
        <v>3634</v>
      </c>
      <c r="N653" t="s">
        <v>22</v>
      </c>
      <c r="O653" t="s">
        <v>0</v>
      </c>
      <c r="P653" t="s">
        <v>0</v>
      </c>
    </row>
    <row r="654" spans="1:16" x14ac:dyDescent="0.3">
      <c r="A654">
        <v>49620038</v>
      </c>
      <c r="B654">
        <v>876646</v>
      </c>
      <c r="C654">
        <v>365358</v>
      </c>
      <c r="D654">
        <v>10675</v>
      </c>
      <c r="E654">
        <v>1</v>
      </c>
      <c r="F654">
        <v>0</v>
      </c>
      <c r="G654">
        <v>0</v>
      </c>
      <c r="H654" t="s">
        <v>355</v>
      </c>
      <c r="I654">
        <v>3</v>
      </c>
      <c r="J654" t="s">
        <v>80</v>
      </c>
      <c r="K654" t="s">
        <v>39</v>
      </c>
      <c r="L654" t="s">
        <v>18</v>
      </c>
      <c r="M654">
        <v>10675</v>
      </c>
      <c r="N654" t="s">
        <v>20</v>
      </c>
      <c r="O654" t="s">
        <v>0</v>
      </c>
      <c r="P654" t="s">
        <v>0</v>
      </c>
    </row>
    <row r="655" spans="1:16" x14ac:dyDescent="0.3">
      <c r="A655">
        <v>84182331</v>
      </c>
      <c r="B655">
        <v>809570</v>
      </c>
      <c r="C655">
        <v>524703</v>
      </c>
      <c r="D655">
        <v>13134</v>
      </c>
      <c r="E655">
        <v>4</v>
      </c>
      <c r="F655">
        <v>10507.2</v>
      </c>
      <c r="G655">
        <v>20</v>
      </c>
      <c r="H655" t="s">
        <v>355</v>
      </c>
      <c r="I655">
        <v>1</v>
      </c>
      <c r="J655" t="s">
        <v>416</v>
      </c>
      <c r="K655" t="s">
        <v>47</v>
      </c>
      <c r="L655" t="s">
        <v>15</v>
      </c>
      <c r="M655">
        <v>42028.800000000003</v>
      </c>
      <c r="N655" t="s">
        <v>21</v>
      </c>
      <c r="O655" t="s">
        <v>0</v>
      </c>
      <c r="P655" t="s">
        <v>0</v>
      </c>
    </row>
    <row r="656" spans="1:16" x14ac:dyDescent="0.3">
      <c r="A656">
        <v>41157840</v>
      </c>
      <c r="B656">
        <v>809570</v>
      </c>
      <c r="C656">
        <v>819284</v>
      </c>
      <c r="D656">
        <v>2460</v>
      </c>
      <c r="E656">
        <v>1</v>
      </c>
      <c r="F656">
        <v>492</v>
      </c>
      <c r="G656">
        <v>20</v>
      </c>
      <c r="H656" t="s">
        <v>355</v>
      </c>
      <c r="I656">
        <v>7</v>
      </c>
      <c r="J656" t="s">
        <v>81</v>
      </c>
      <c r="K656" t="s">
        <v>39</v>
      </c>
      <c r="L656" t="s">
        <v>15</v>
      </c>
      <c r="M656">
        <v>1968</v>
      </c>
      <c r="N656" t="s">
        <v>20</v>
      </c>
      <c r="O656" t="s">
        <v>0</v>
      </c>
      <c r="P656" t="s">
        <v>0</v>
      </c>
    </row>
    <row r="657" spans="1:16" x14ac:dyDescent="0.3">
      <c r="A657">
        <v>29628462</v>
      </c>
      <c r="B657">
        <v>191161</v>
      </c>
      <c r="C657">
        <v>715276</v>
      </c>
      <c r="D657">
        <v>18492</v>
      </c>
      <c r="E657">
        <v>1</v>
      </c>
      <c r="F657">
        <v>924.6</v>
      </c>
      <c r="G657">
        <v>5</v>
      </c>
      <c r="H657" t="s">
        <v>355</v>
      </c>
      <c r="I657">
        <v>1</v>
      </c>
      <c r="J657" t="s">
        <v>416</v>
      </c>
      <c r="K657" t="s">
        <v>39</v>
      </c>
      <c r="L657" t="s">
        <v>15</v>
      </c>
      <c r="M657">
        <v>17567.400000000001</v>
      </c>
      <c r="N657" t="s">
        <v>23</v>
      </c>
      <c r="O657" t="s">
        <v>0</v>
      </c>
      <c r="P657" t="s">
        <v>0</v>
      </c>
    </row>
    <row r="658" spans="1:16" x14ac:dyDescent="0.3">
      <c r="A658">
        <v>57040785</v>
      </c>
      <c r="B658">
        <v>671858</v>
      </c>
      <c r="C658">
        <v>883932</v>
      </c>
      <c r="D658">
        <v>16403</v>
      </c>
      <c r="E658">
        <v>3</v>
      </c>
      <c r="F658">
        <v>0</v>
      </c>
      <c r="G658">
        <v>0</v>
      </c>
      <c r="H658" t="s">
        <v>355</v>
      </c>
      <c r="I658">
        <v>1</v>
      </c>
      <c r="J658" t="s">
        <v>416</v>
      </c>
      <c r="K658" t="s">
        <v>73</v>
      </c>
      <c r="L658" t="s">
        <v>18</v>
      </c>
      <c r="M658">
        <v>49209</v>
      </c>
      <c r="N658" t="s">
        <v>22</v>
      </c>
      <c r="O658" t="s">
        <v>0</v>
      </c>
      <c r="P658" t="s">
        <v>0</v>
      </c>
    </row>
    <row r="659" spans="1:16" x14ac:dyDescent="0.3">
      <c r="A659">
        <v>52133044</v>
      </c>
      <c r="B659">
        <v>770487</v>
      </c>
      <c r="C659">
        <v>803867</v>
      </c>
      <c r="D659">
        <v>3630</v>
      </c>
      <c r="E659">
        <v>3</v>
      </c>
      <c r="F659">
        <v>0</v>
      </c>
      <c r="G659">
        <v>0</v>
      </c>
      <c r="H659" t="s">
        <v>383</v>
      </c>
      <c r="I659">
        <v>2</v>
      </c>
      <c r="J659" t="s">
        <v>384</v>
      </c>
      <c r="K659" t="s">
        <v>50</v>
      </c>
      <c r="L659" t="s">
        <v>16</v>
      </c>
      <c r="M659">
        <v>10890</v>
      </c>
      <c r="N659" t="s">
        <v>23</v>
      </c>
      <c r="O659" t="s">
        <v>0</v>
      </c>
      <c r="P659" t="s">
        <v>0</v>
      </c>
    </row>
    <row r="660" spans="1:16" x14ac:dyDescent="0.3">
      <c r="A660">
        <v>78608612</v>
      </c>
      <c r="B660">
        <v>770487</v>
      </c>
      <c r="C660">
        <v>292296</v>
      </c>
      <c r="D660">
        <v>14037</v>
      </c>
      <c r="E660">
        <v>4</v>
      </c>
      <c r="F660">
        <v>5614.8</v>
      </c>
      <c r="G660">
        <v>10</v>
      </c>
      <c r="H660" t="s">
        <v>383</v>
      </c>
      <c r="I660">
        <v>7</v>
      </c>
      <c r="J660" t="s">
        <v>317</v>
      </c>
      <c r="K660" t="s">
        <v>39</v>
      </c>
      <c r="L660" t="s">
        <v>15</v>
      </c>
      <c r="M660">
        <v>50533.2</v>
      </c>
      <c r="N660" t="s">
        <v>21</v>
      </c>
      <c r="O660" t="s">
        <v>0</v>
      </c>
      <c r="P660" t="s">
        <v>0</v>
      </c>
    </row>
    <row r="661" spans="1:16" x14ac:dyDescent="0.3">
      <c r="A661">
        <v>54735895</v>
      </c>
      <c r="B661">
        <v>719176</v>
      </c>
      <c r="C661">
        <v>930361</v>
      </c>
      <c r="D661">
        <v>1528</v>
      </c>
      <c r="E661">
        <v>1</v>
      </c>
      <c r="F661">
        <v>76.400000000000006</v>
      </c>
      <c r="G661">
        <v>5</v>
      </c>
      <c r="H661" t="s">
        <v>383</v>
      </c>
      <c r="I661">
        <v>1</v>
      </c>
      <c r="J661" t="s">
        <v>316</v>
      </c>
      <c r="K661" t="s">
        <v>39</v>
      </c>
      <c r="L661" t="s">
        <v>15</v>
      </c>
      <c r="M661">
        <v>1451.6</v>
      </c>
      <c r="N661" t="s">
        <v>20</v>
      </c>
      <c r="O661" t="s">
        <v>0</v>
      </c>
      <c r="P661" t="s">
        <v>0</v>
      </c>
    </row>
    <row r="662" spans="1:16" x14ac:dyDescent="0.3">
      <c r="A662">
        <v>66500369</v>
      </c>
      <c r="B662">
        <v>126225</v>
      </c>
      <c r="C662">
        <v>294458</v>
      </c>
      <c r="D662">
        <v>13341</v>
      </c>
      <c r="E662">
        <v>1</v>
      </c>
      <c r="F662">
        <v>0</v>
      </c>
      <c r="G662">
        <v>0</v>
      </c>
      <c r="H662" t="s">
        <v>383</v>
      </c>
      <c r="I662">
        <v>5</v>
      </c>
      <c r="J662" t="s">
        <v>387</v>
      </c>
      <c r="K662" t="s">
        <v>50</v>
      </c>
      <c r="L662" t="s">
        <v>18</v>
      </c>
      <c r="M662">
        <v>13341</v>
      </c>
      <c r="N662" t="s">
        <v>23</v>
      </c>
      <c r="O662" t="s">
        <v>0</v>
      </c>
      <c r="P662" t="s">
        <v>0</v>
      </c>
    </row>
    <row r="663" spans="1:16" x14ac:dyDescent="0.3">
      <c r="A663">
        <v>78829070</v>
      </c>
      <c r="B663">
        <v>719176</v>
      </c>
      <c r="C663">
        <v>787569</v>
      </c>
      <c r="D663">
        <v>737</v>
      </c>
      <c r="E663">
        <v>2</v>
      </c>
      <c r="F663">
        <v>0</v>
      </c>
      <c r="G663">
        <v>0</v>
      </c>
      <c r="H663" t="s">
        <v>383</v>
      </c>
      <c r="I663">
        <v>3</v>
      </c>
      <c r="J663" t="s">
        <v>528</v>
      </c>
      <c r="K663" t="s">
        <v>39</v>
      </c>
      <c r="L663" t="s">
        <v>16</v>
      </c>
      <c r="M663">
        <v>1474</v>
      </c>
      <c r="N663" t="s">
        <v>21</v>
      </c>
      <c r="O663" t="s">
        <v>0</v>
      </c>
      <c r="P663" t="s">
        <v>0</v>
      </c>
    </row>
    <row r="664" spans="1:16" x14ac:dyDescent="0.3">
      <c r="A664">
        <v>52980983</v>
      </c>
      <c r="B664">
        <v>207473</v>
      </c>
      <c r="C664">
        <v>508545</v>
      </c>
      <c r="D664">
        <v>6917</v>
      </c>
      <c r="E664">
        <v>4</v>
      </c>
      <c r="F664">
        <v>0</v>
      </c>
      <c r="G664">
        <v>0</v>
      </c>
      <c r="H664" t="s">
        <v>383</v>
      </c>
      <c r="I664">
        <v>5</v>
      </c>
      <c r="J664" t="s">
        <v>387</v>
      </c>
      <c r="K664" t="s">
        <v>73</v>
      </c>
      <c r="L664" t="s">
        <v>15</v>
      </c>
      <c r="M664">
        <v>27668</v>
      </c>
      <c r="N664" t="s">
        <v>22</v>
      </c>
      <c r="O664" t="s">
        <v>0</v>
      </c>
      <c r="P664" t="s">
        <v>0</v>
      </c>
    </row>
    <row r="665" spans="1:16" x14ac:dyDescent="0.3">
      <c r="A665">
        <v>60829941</v>
      </c>
      <c r="B665">
        <v>809570</v>
      </c>
      <c r="C665">
        <v>338610</v>
      </c>
      <c r="D665">
        <v>17126</v>
      </c>
      <c r="E665">
        <v>3</v>
      </c>
      <c r="F665">
        <v>7706.7</v>
      </c>
      <c r="G665">
        <v>15</v>
      </c>
      <c r="H665" t="s">
        <v>383</v>
      </c>
      <c r="I665">
        <v>4</v>
      </c>
      <c r="J665" t="s">
        <v>482</v>
      </c>
      <c r="K665" t="s">
        <v>39</v>
      </c>
      <c r="L665" t="s">
        <v>16</v>
      </c>
      <c r="M665">
        <v>43671.3</v>
      </c>
      <c r="N665" t="s">
        <v>20</v>
      </c>
      <c r="O665" t="s">
        <v>0</v>
      </c>
      <c r="P665" t="s">
        <v>0</v>
      </c>
    </row>
    <row r="666" spans="1:16" x14ac:dyDescent="0.3">
      <c r="A666">
        <v>98263548</v>
      </c>
      <c r="B666">
        <v>246316</v>
      </c>
      <c r="C666">
        <v>829402</v>
      </c>
      <c r="D666">
        <v>9920</v>
      </c>
      <c r="E666">
        <v>3</v>
      </c>
      <c r="F666">
        <v>5952</v>
      </c>
      <c r="G666">
        <v>20</v>
      </c>
      <c r="H666" t="s">
        <v>383</v>
      </c>
      <c r="I666">
        <v>4</v>
      </c>
      <c r="J666" t="s">
        <v>482</v>
      </c>
      <c r="K666" t="s">
        <v>39</v>
      </c>
      <c r="L666" t="s">
        <v>15</v>
      </c>
      <c r="M666">
        <v>23808</v>
      </c>
      <c r="N666" t="s">
        <v>20</v>
      </c>
      <c r="O666" t="s">
        <v>0</v>
      </c>
      <c r="P666" t="s">
        <v>0</v>
      </c>
    </row>
    <row r="667" spans="1:16" x14ac:dyDescent="0.3">
      <c r="A667">
        <v>50415166</v>
      </c>
      <c r="B667">
        <v>356787</v>
      </c>
      <c r="C667">
        <v>646157</v>
      </c>
      <c r="D667">
        <v>7078</v>
      </c>
      <c r="E667">
        <v>2</v>
      </c>
      <c r="F667">
        <v>0</v>
      </c>
      <c r="G667">
        <v>0</v>
      </c>
      <c r="H667" t="s">
        <v>383</v>
      </c>
      <c r="I667">
        <v>3</v>
      </c>
      <c r="J667" t="s">
        <v>528</v>
      </c>
      <c r="K667" t="s">
        <v>73</v>
      </c>
      <c r="L667" t="s">
        <v>15</v>
      </c>
      <c r="M667">
        <v>14156</v>
      </c>
      <c r="N667" t="s">
        <v>21</v>
      </c>
      <c r="O667" t="s">
        <v>0</v>
      </c>
      <c r="P667" t="s">
        <v>0</v>
      </c>
    </row>
    <row r="668" spans="1:16" x14ac:dyDescent="0.3">
      <c r="A668">
        <v>23898777</v>
      </c>
      <c r="B668">
        <v>207473</v>
      </c>
      <c r="C668">
        <v>932162</v>
      </c>
      <c r="D668">
        <v>13313</v>
      </c>
      <c r="E668">
        <v>1</v>
      </c>
      <c r="F668">
        <v>665.65</v>
      </c>
      <c r="G668">
        <v>5</v>
      </c>
      <c r="H668" t="s">
        <v>383</v>
      </c>
      <c r="I668">
        <v>2</v>
      </c>
      <c r="J668" t="s">
        <v>384</v>
      </c>
      <c r="K668" t="s">
        <v>39</v>
      </c>
      <c r="L668" t="s">
        <v>17</v>
      </c>
      <c r="M668">
        <v>12647.35</v>
      </c>
      <c r="N668" t="s">
        <v>21</v>
      </c>
      <c r="O668" t="s">
        <v>0</v>
      </c>
      <c r="P668" t="s">
        <v>0</v>
      </c>
    </row>
    <row r="669" spans="1:16" x14ac:dyDescent="0.3">
      <c r="A669">
        <v>29622504</v>
      </c>
      <c r="B669">
        <v>770487</v>
      </c>
      <c r="C669">
        <v>401528</v>
      </c>
      <c r="D669">
        <v>18208</v>
      </c>
      <c r="E669">
        <v>2</v>
      </c>
      <c r="F669">
        <v>5462.4</v>
      </c>
      <c r="G669">
        <v>15</v>
      </c>
      <c r="H669" t="s">
        <v>383</v>
      </c>
      <c r="I669">
        <v>4</v>
      </c>
      <c r="J669" t="s">
        <v>482</v>
      </c>
      <c r="K669" t="s">
        <v>39</v>
      </c>
      <c r="L669" t="s">
        <v>15</v>
      </c>
      <c r="M669">
        <v>30953.599999999999</v>
      </c>
      <c r="N669" t="s">
        <v>22</v>
      </c>
      <c r="O669" t="s">
        <v>0</v>
      </c>
      <c r="P669" t="s">
        <v>0</v>
      </c>
    </row>
    <row r="670" spans="1:16" x14ac:dyDescent="0.3">
      <c r="A670">
        <v>63481198</v>
      </c>
      <c r="B670">
        <v>877572</v>
      </c>
      <c r="C670">
        <v>739535</v>
      </c>
      <c r="D670">
        <v>6823</v>
      </c>
      <c r="E670">
        <v>2</v>
      </c>
      <c r="F670">
        <v>682.3</v>
      </c>
      <c r="G670">
        <v>5</v>
      </c>
      <c r="H670" t="s">
        <v>350</v>
      </c>
      <c r="I670">
        <v>1</v>
      </c>
      <c r="J670" t="s">
        <v>351</v>
      </c>
      <c r="K670" t="s">
        <v>39</v>
      </c>
      <c r="L670" t="s">
        <v>15</v>
      </c>
      <c r="M670">
        <v>12963.7</v>
      </c>
      <c r="N670" t="s">
        <v>22</v>
      </c>
      <c r="O670" t="s">
        <v>0</v>
      </c>
      <c r="P670" t="s">
        <v>0</v>
      </c>
    </row>
    <row r="671" spans="1:16" x14ac:dyDescent="0.3">
      <c r="A671">
        <v>87925434</v>
      </c>
      <c r="B671">
        <v>872246</v>
      </c>
      <c r="C671">
        <v>356846</v>
      </c>
      <c r="D671">
        <v>5238</v>
      </c>
      <c r="E671">
        <v>3</v>
      </c>
      <c r="F671">
        <v>0</v>
      </c>
      <c r="G671">
        <v>0</v>
      </c>
      <c r="H671" t="s">
        <v>350</v>
      </c>
      <c r="I671">
        <v>5</v>
      </c>
      <c r="J671" t="s">
        <v>164</v>
      </c>
      <c r="K671" t="s">
        <v>39</v>
      </c>
      <c r="L671" t="s">
        <v>15</v>
      </c>
      <c r="M671">
        <v>15714</v>
      </c>
      <c r="N671" t="s">
        <v>22</v>
      </c>
      <c r="O671" t="s">
        <v>0</v>
      </c>
      <c r="P671" t="s">
        <v>0</v>
      </c>
    </row>
    <row r="672" spans="1:16" x14ac:dyDescent="0.3">
      <c r="A672">
        <v>54988206</v>
      </c>
      <c r="B672">
        <v>388389</v>
      </c>
      <c r="C672">
        <v>679404</v>
      </c>
      <c r="D672">
        <v>10852</v>
      </c>
      <c r="E672">
        <v>1</v>
      </c>
      <c r="F672">
        <v>0</v>
      </c>
      <c r="G672">
        <v>0</v>
      </c>
      <c r="H672" t="s">
        <v>350</v>
      </c>
      <c r="I672">
        <v>5</v>
      </c>
      <c r="J672" t="s">
        <v>164</v>
      </c>
      <c r="K672" t="s">
        <v>39</v>
      </c>
      <c r="L672" t="s">
        <v>15</v>
      </c>
      <c r="M672">
        <v>10852</v>
      </c>
      <c r="N672" t="s">
        <v>23</v>
      </c>
      <c r="O672" t="s">
        <v>0</v>
      </c>
      <c r="P672" t="s">
        <v>0</v>
      </c>
    </row>
    <row r="673" spans="1:16" x14ac:dyDescent="0.3">
      <c r="A673">
        <v>90180577</v>
      </c>
      <c r="B673">
        <v>671858</v>
      </c>
      <c r="C673">
        <v>872550</v>
      </c>
      <c r="D673">
        <v>7585</v>
      </c>
      <c r="E673">
        <v>1</v>
      </c>
      <c r="F673">
        <v>379.25</v>
      </c>
      <c r="G673">
        <v>5</v>
      </c>
      <c r="H673" t="s">
        <v>350</v>
      </c>
      <c r="I673">
        <v>4</v>
      </c>
      <c r="J673" t="s">
        <v>190</v>
      </c>
      <c r="K673" t="s">
        <v>39</v>
      </c>
      <c r="L673" t="s">
        <v>15</v>
      </c>
      <c r="M673">
        <v>7205.75</v>
      </c>
      <c r="N673" t="s">
        <v>20</v>
      </c>
      <c r="O673" t="s">
        <v>0</v>
      </c>
      <c r="P673" t="s">
        <v>0</v>
      </c>
    </row>
    <row r="674" spans="1:16" x14ac:dyDescent="0.3">
      <c r="A674">
        <v>52196099</v>
      </c>
      <c r="B674">
        <v>388389</v>
      </c>
      <c r="C674">
        <v>786179</v>
      </c>
      <c r="D674">
        <v>8796</v>
      </c>
      <c r="E674">
        <v>3</v>
      </c>
      <c r="F674">
        <v>1319.4</v>
      </c>
      <c r="G674">
        <v>5</v>
      </c>
      <c r="H674" t="s">
        <v>350</v>
      </c>
      <c r="I674">
        <v>7</v>
      </c>
      <c r="J674" t="s">
        <v>320</v>
      </c>
      <c r="K674" t="s">
        <v>39</v>
      </c>
      <c r="L674" t="s">
        <v>152</v>
      </c>
      <c r="M674">
        <v>25068.6</v>
      </c>
      <c r="N674" t="s">
        <v>22</v>
      </c>
      <c r="O674" t="s">
        <v>0</v>
      </c>
      <c r="P674" t="s">
        <v>0</v>
      </c>
    </row>
    <row r="675" spans="1:16" x14ac:dyDescent="0.3">
      <c r="A675">
        <v>28533117</v>
      </c>
      <c r="B675">
        <v>246316</v>
      </c>
      <c r="C675">
        <v>293826</v>
      </c>
      <c r="D675">
        <v>12110</v>
      </c>
      <c r="E675">
        <v>1</v>
      </c>
      <c r="F675">
        <v>1816.5</v>
      </c>
      <c r="G675">
        <v>15</v>
      </c>
      <c r="H675" t="s">
        <v>350</v>
      </c>
      <c r="I675">
        <v>5</v>
      </c>
      <c r="J675" t="s">
        <v>164</v>
      </c>
      <c r="K675" t="s">
        <v>39</v>
      </c>
      <c r="L675" t="s">
        <v>16</v>
      </c>
      <c r="M675">
        <v>10293.5</v>
      </c>
      <c r="N675" t="s">
        <v>22</v>
      </c>
      <c r="O675" t="s">
        <v>0</v>
      </c>
      <c r="P675" t="s">
        <v>0</v>
      </c>
    </row>
    <row r="676" spans="1:16" x14ac:dyDescent="0.3">
      <c r="A676">
        <v>38720823</v>
      </c>
      <c r="B676">
        <v>809570</v>
      </c>
      <c r="C676">
        <v>305149</v>
      </c>
      <c r="D676">
        <v>8084</v>
      </c>
      <c r="E676">
        <v>1</v>
      </c>
      <c r="F676">
        <v>404.2</v>
      </c>
      <c r="G676">
        <v>5</v>
      </c>
      <c r="H676" t="s">
        <v>350</v>
      </c>
      <c r="I676">
        <v>3</v>
      </c>
      <c r="J676" t="s">
        <v>163</v>
      </c>
      <c r="K676" t="s">
        <v>39</v>
      </c>
      <c r="L676" t="s">
        <v>15</v>
      </c>
      <c r="M676">
        <v>7679.8</v>
      </c>
      <c r="N676" t="s">
        <v>21</v>
      </c>
      <c r="O676" t="s">
        <v>0</v>
      </c>
      <c r="P676" t="s">
        <v>0</v>
      </c>
    </row>
    <row r="677" spans="1:16" x14ac:dyDescent="0.3">
      <c r="A677">
        <v>27709269</v>
      </c>
      <c r="B677">
        <v>671858</v>
      </c>
      <c r="C677">
        <v>440932</v>
      </c>
      <c r="D677">
        <v>19975</v>
      </c>
      <c r="E677">
        <v>1</v>
      </c>
      <c r="F677">
        <v>0</v>
      </c>
      <c r="G677">
        <v>0</v>
      </c>
      <c r="H677" t="s">
        <v>350</v>
      </c>
      <c r="I677">
        <v>1</v>
      </c>
      <c r="J677" t="s">
        <v>351</v>
      </c>
      <c r="K677" t="s">
        <v>73</v>
      </c>
      <c r="L677" t="s">
        <v>18</v>
      </c>
      <c r="M677">
        <v>19975</v>
      </c>
      <c r="N677" t="s">
        <v>21</v>
      </c>
      <c r="O677" t="s">
        <v>0</v>
      </c>
      <c r="P677" t="s">
        <v>0</v>
      </c>
    </row>
    <row r="678" spans="1:16" x14ac:dyDescent="0.3">
      <c r="A678">
        <v>67796330</v>
      </c>
      <c r="B678">
        <v>876646</v>
      </c>
      <c r="C678">
        <v>327126</v>
      </c>
      <c r="D678">
        <v>4690</v>
      </c>
      <c r="E678">
        <v>1</v>
      </c>
      <c r="F678">
        <v>0</v>
      </c>
      <c r="G678">
        <v>0</v>
      </c>
      <c r="H678" t="s">
        <v>350</v>
      </c>
      <c r="I678">
        <v>5</v>
      </c>
      <c r="J678" t="s">
        <v>164</v>
      </c>
      <c r="K678" t="s">
        <v>39</v>
      </c>
      <c r="L678" t="s">
        <v>15</v>
      </c>
      <c r="M678">
        <v>4690</v>
      </c>
      <c r="N678" t="s">
        <v>23</v>
      </c>
      <c r="O678" t="s">
        <v>0</v>
      </c>
      <c r="P678" t="s">
        <v>0</v>
      </c>
    </row>
    <row r="679" spans="1:16" x14ac:dyDescent="0.3">
      <c r="A679">
        <v>84371711</v>
      </c>
      <c r="B679">
        <v>356787</v>
      </c>
      <c r="C679">
        <v>301836</v>
      </c>
      <c r="D679">
        <v>1305</v>
      </c>
      <c r="E679">
        <v>2</v>
      </c>
      <c r="F679">
        <v>0</v>
      </c>
      <c r="G679">
        <v>0</v>
      </c>
      <c r="H679" t="s">
        <v>350</v>
      </c>
      <c r="I679">
        <v>5</v>
      </c>
      <c r="J679" t="s">
        <v>164</v>
      </c>
      <c r="K679" t="s">
        <v>50</v>
      </c>
      <c r="L679" t="s">
        <v>15</v>
      </c>
      <c r="M679">
        <v>2610</v>
      </c>
      <c r="N679" t="s">
        <v>20</v>
      </c>
      <c r="O679" t="s">
        <v>0</v>
      </c>
      <c r="P679" t="s">
        <v>0</v>
      </c>
    </row>
    <row r="680" spans="1:16" x14ac:dyDescent="0.3">
      <c r="A680">
        <v>35042738</v>
      </c>
      <c r="B680">
        <v>876646</v>
      </c>
      <c r="C680">
        <v>679094</v>
      </c>
      <c r="D680">
        <v>12320</v>
      </c>
      <c r="E680">
        <v>4</v>
      </c>
      <c r="F680">
        <v>4928</v>
      </c>
      <c r="G680">
        <v>10</v>
      </c>
      <c r="H680" t="s">
        <v>350</v>
      </c>
      <c r="I680">
        <v>7</v>
      </c>
      <c r="J680" t="s">
        <v>320</v>
      </c>
      <c r="K680" t="s">
        <v>39</v>
      </c>
      <c r="L680" t="s">
        <v>15</v>
      </c>
      <c r="M680">
        <v>44352</v>
      </c>
      <c r="N680" t="s">
        <v>20</v>
      </c>
      <c r="O680" t="s">
        <v>0</v>
      </c>
      <c r="P680" t="s">
        <v>0</v>
      </c>
    </row>
    <row r="681" spans="1:16" x14ac:dyDescent="0.3">
      <c r="A681">
        <v>92666356</v>
      </c>
      <c r="B681">
        <v>719176</v>
      </c>
      <c r="C681">
        <v>813099</v>
      </c>
      <c r="D681">
        <v>12131</v>
      </c>
      <c r="E681">
        <v>2</v>
      </c>
      <c r="F681">
        <v>1213.0999999999999</v>
      </c>
      <c r="G681">
        <v>5</v>
      </c>
      <c r="H681" t="s">
        <v>224</v>
      </c>
      <c r="I681">
        <v>1</v>
      </c>
      <c r="J681" t="s">
        <v>449</v>
      </c>
      <c r="K681" t="s">
        <v>39</v>
      </c>
      <c r="L681" t="s">
        <v>17</v>
      </c>
      <c r="M681">
        <v>23048.9</v>
      </c>
      <c r="N681" t="s">
        <v>23</v>
      </c>
      <c r="O681" t="s">
        <v>0</v>
      </c>
      <c r="P681" t="s">
        <v>0</v>
      </c>
    </row>
    <row r="682" spans="1:16" x14ac:dyDescent="0.3">
      <c r="A682">
        <v>31009452</v>
      </c>
      <c r="B682">
        <v>809570</v>
      </c>
      <c r="C682">
        <v>332552</v>
      </c>
      <c r="D682">
        <v>8735</v>
      </c>
      <c r="E682">
        <v>1</v>
      </c>
      <c r="F682">
        <v>436.75</v>
      </c>
      <c r="G682">
        <v>5</v>
      </c>
      <c r="H682" t="s">
        <v>224</v>
      </c>
      <c r="I682">
        <v>3</v>
      </c>
      <c r="J682" t="s">
        <v>102</v>
      </c>
      <c r="K682" t="s">
        <v>39</v>
      </c>
      <c r="L682" t="s">
        <v>15</v>
      </c>
      <c r="M682">
        <v>8298.25</v>
      </c>
      <c r="N682" t="s">
        <v>23</v>
      </c>
      <c r="O682" t="s">
        <v>0</v>
      </c>
      <c r="P682" t="s">
        <v>0</v>
      </c>
    </row>
    <row r="683" spans="1:16" x14ac:dyDescent="0.3">
      <c r="A683">
        <v>59667685</v>
      </c>
      <c r="B683">
        <v>872246</v>
      </c>
      <c r="C683">
        <v>748615</v>
      </c>
      <c r="D683">
        <v>8985</v>
      </c>
      <c r="E683">
        <v>2</v>
      </c>
      <c r="F683">
        <v>3594</v>
      </c>
      <c r="G683">
        <v>20</v>
      </c>
      <c r="H683" t="s">
        <v>224</v>
      </c>
      <c r="I683">
        <v>4</v>
      </c>
      <c r="J683" t="s">
        <v>51</v>
      </c>
      <c r="K683" t="s">
        <v>50</v>
      </c>
      <c r="L683" t="s">
        <v>16</v>
      </c>
      <c r="M683">
        <v>14376</v>
      </c>
      <c r="N683" t="s">
        <v>23</v>
      </c>
      <c r="O683" t="s">
        <v>0</v>
      </c>
      <c r="P683" t="s">
        <v>0</v>
      </c>
    </row>
    <row r="684" spans="1:16" x14ac:dyDescent="0.3">
      <c r="A684">
        <v>21828592</v>
      </c>
      <c r="B684">
        <v>809570</v>
      </c>
      <c r="C684">
        <v>666453</v>
      </c>
      <c r="D684">
        <v>889</v>
      </c>
      <c r="E684">
        <v>1</v>
      </c>
      <c r="F684">
        <v>44.45</v>
      </c>
      <c r="G684">
        <v>5</v>
      </c>
      <c r="H684" t="s">
        <v>224</v>
      </c>
      <c r="I684">
        <v>4</v>
      </c>
      <c r="J684" t="s">
        <v>51</v>
      </c>
      <c r="K684" t="s">
        <v>39</v>
      </c>
      <c r="L684" t="s">
        <v>17</v>
      </c>
      <c r="M684">
        <v>844.55</v>
      </c>
      <c r="N684" t="s">
        <v>21</v>
      </c>
      <c r="O684" t="s">
        <v>0</v>
      </c>
      <c r="P684" t="s">
        <v>0</v>
      </c>
    </row>
    <row r="685" spans="1:16" x14ac:dyDescent="0.3">
      <c r="A685">
        <v>32083803</v>
      </c>
      <c r="B685">
        <v>877572</v>
      </c>
      <c r="C685">
        <v>641996</v>
      </c>
      <c r="D685">
        <v>12818</v>
      </c>
      <c r="E685">
        <v>1</v>
      </c>
      <c r="F685">
        <v>0</v>
      </c>
      <c r="G685">
        <v>0</v>
      </c>
      <c r="H685" t="s">
        <v>224</v>
      </c>
      <c r="I685">
        <v>5</v>
      </c>
      <c r="J685" t="s">
        <v>440</v>
      </c>
      <c r="K685" t="s">
        <v>39</v>
      </c>
      <c r="L685" t="s">
        <v>18</v>
      </c>
      <c r="M685">
        <v>12818</v>
      </c>
      <c r="N685" t="s">
        <v>20</v>
      </c>
      <c r="O685" t="s">
        <v>0</v>
      </c>
      <c r="P685" t="s">
        <v>0</v>
      </c>
    </row>
    <row r="686" spans="1:16" x14ac:dyDescent="0.3">
      <c r="A686">
        <v>63458386</v>
      </c>
      <c r="B686">
        <v>126225</v>
      </c>
      <c r="C686">
        <v>393079</v>
      </c>
      <c r="D686">
        <v>5308</v>
      </c>
      <c r="E686">
        <v>1</v>
      </c>
      <c r="F686">
        <v>1061.5999999999999</v>
      </c>
      <c r="G686">
        <v>20</v>
      </c>
      <c r="H686" t="s">
        <v>224</v>
      </c>
      <c r="I686">
        <v>4</v>
      </c>
      <c r="J686" t="s">
        <v>51</v>
      </c>
      <c r="K686" t="s">
        <v>39</v>
      </c>
      <c r="L686" t="s">
        <v>18</v>
      </c>
      <c r="M686">
        <v>4246.3999999999996</v>
      </c>
      <c r="N686" t="s">
        <v>23</v>
      </c>
      <c r="O686" t="s">
        <v>0</v>
      </c>
      <c r="P686" t="s">
        <v>0</v>
      </c>
    </row>
    <row r="687" spans="1:16" x14ac:dyDescent="0.3">
      <c r="A687">
        <v>47785387</v>
      </c>
      <c r="B687">
        <v>207473</v>
      </c>
      <c r="C687">
        <v>766843</v>
      </c>
      <c r="D687">
        <v>3482</v>
      </c>
      <c r="E687">
        <v>1</v>
      </c>
      <c r="F687">
        <v>0</v>
      </c>
      <c r="G687">
        <v>0</v>
      </c>
      <c r="H687" t="s">
        <v>224</v>
      </c>
      <c r="I687">
        <v>3</v>
      </c>
      <c r="J687" t="s">
        <v>102</v>
      </c>
      <c r="K687" t="s">
        <v>39</v>
      </c>
      <c r="L687" t="s">
        <v>15</v>
      </c>
      <c r="M687">
        <v>3482</v>
      </c>
      <c r="N687" t="s">
        <v>22</v>
      </c>
      <c r="O687" t="s">
        <v>0</v>
      </c>
      <c r="P687" t="s">
        <v>0</v>
      </c>
    </row>
    <row r="688" spans="1:16" x14ac:dyDescent="0.3">
      <c r="A688">
        <v>78038903</v>
      </c>
      <c r="B688">
        <v>872246</v>
      </c>
      <c r="C688">
        <v>514889</v>
      </c>
      <c r="D688">
        <v>1097</v>
      </c>
      <c r="E688">
        <v>1</v>
      </c>
      <c r="F688">
        <v>109.7</v>
      </c>
      <c r="G688">
        <v>10</v>
      </c>
      <c r="H688" t="s">
        <v>224</v>
      </c>
      <c r="I688">
        <v>1</v>
      </c>
      <c r="J688" t="s">
        <v>449</v>
      </c>
      <c r="K688" t="s">
        <v>39</v>
      </c>
      <c r="L688" t="s">
        <v>17</v>
      </c>
      <c r="M688">
        <v>987.3</v>
      </c>
      <c r="N688" t="s">
        <v>20</v>
      </c>
      <c r="O688" t="s">
        <v>0</v>
      </c>
      <c r="P688" t="s">
        <v>0</v>
      </c>
    </row>
    <row r="689" spans="1:16" x14ac:dyDescent="0.3">
      <c r="A689">
        <v>67887757</v>
      </c>
      <c r="B689">
        <v>872246</v>
      </c>
      <c r="C689">
        <v>891423</v>
      </c>
      <c r="D689">
        <v>8136</v>
      </c>
      <c r="E689">
        <v>1</v>
      </c>
      <c r="F689">
        <v>0</v>
      </c>
      <c r="G689">
        <v>0</v>
      </c>
      <c r="H689" t="s">
        <v>262</v>
      </c>
      <c r="I689">
        <v>4</v>
      </c>
      <c r="J689" t="s">
        <v>94</v>
      </c>
      <c r="K689" t="s">
        <v>39</v>
      </c>
      <c r="L689" t="s">
        <v>15</v>
      </c>
      <c r="M689">
        <v>8136</v>
      </c>
      <c r="N689" t="s">
        <v>22</v>
      </c>
      <c r="O689" t="s">
        <v>0</v>
      </c>
      <c r="P689" t="s">
        <v>0</v>
      </c>
    </row>
    <row r="690" spans="1:16" x14ac:dyDescent="0.3">
      <c r="A690">
        <v>50559278</v>
      </c>
      <c r="B690">
        <v>207473</v>
      </c>
      <c r="C690">
        <v>233362</v>
      </c>
      <c r="D690">
        <v>8576</v>
      </c>
      <c r="E690">
        <v>2</v>
      </c>
      <c r="F690">
        <v>2572.8000000000002</v>
      </c>
      <c r="G690">
        <v>15</v>
      </c>
      <c r="H690" t="s">
        <v>262</v>
      </c>
      <c r="I690">
        <v>2</v>
      </c>
      <c r="J690" t="s">
        <v>147</v>
      </c>
      <c r="K690" t="s">
        <v>39</v>
      </c>
      <c r="L690" t="s">
        <v>15</v>
      </c>
      <c r="M690">
        <v>14579.2</v>
      </c>
      <c r="N690" t="s">
        <v>23</v>
      </c>
      <c r="O690" t="s">
        <v>0</v>
      </c>
      <c r="P690" t="s">
        <v>0</v>
      </c>
    </row>
    <row r="691" spans="1:16" x14ac:dyDescent="0.3">
      <c r="A691">
        <v>21783073</v>
      </c>
      <c r="B691">
        <v>770487</v>
      </c>
      <c r="C691">
        <v>776680</v>
      </c>
      <c r="D691">
        <v>5460</v>
      </c>
      <c r="E691">
        <v>1</v>
      </c>
      <c r="F691">
        <v>0</v>
      </c>
      <c r="G691">
        <v>0</v>
      </c>
      <c r="H691" t="s">
        <v>262</v>
      </c>
      <c r="I691">
        <v>4</v>
      </c>
      <c r="J691" t="s">
        <v>94</v>
      </c>
      <c r="K691" t="s">
        <v>39</v>
      </c>
      <c r="L691" t="s">
        <v>17</v>
      </c>
      <c r="M691">
        <v>5460</v>
      </c>
      <c r="N691" t="s">
        <v>23</v>
      </c>
      <c r="O691" t="s">
        <v>0</v>
      </c>
      <c r="P691" t="s">
        <v>0</v>
      </c>
    </row>
    <row r="692" spans="1:16" x14ac:dyDescent="0.3">
      <c r="A692">
        <v>97629787</v>
      </c>
      <c r="B692">
        <v>872246</v>
      </c>
      <c r="C692">
        <v>966288</v>
      </c>
      <c r="D692">
        <v>2853</v>
      </c>
      <c r="E692">
        <v>1</v>
      </c>
      <c r="F692">
        <v>0</v>
      </c>
      <c r="G692">
        <v>0</v>
      </c>
      <c r="H692" t="s">
        <v>262</v>
      </c>
      <c r="I692">
        <v>5</v>
      </c>
      <c r="J692" t="s">
        <v>356</v>
      </c>
      <c r="K692" t="s">
        <v>39</v>
      </c>
      <c r="L692" t="s">
        <v>17</v>
      </c>
      <c r="M692">
        <v>2853</v>
      </c>
      <c r="N692" t="s">
        <v>20</v>
      </c>
      <c r="O692" t="s">
        <v>0</v>
      </c>
      <c r="P692" t="s">
        <v>0</v>
      </c>
    </row>
    <row r="693" spans="1:16" x14ac:dyDescent="0.3">
      <c r="A693">
        <v>14877451</v>
      </c>
      <c r="B693">
        <v>876646</v>
      </c>
      <c r="C693">
        <v>922730</v>
      </c>
      <c r="D693">
        <v>5748</v>
      </c>
      <c r="E693">
        <v>2</v>
      </c>
      <c r="F693">
        <v>0</v>
      </c>
      <c r="G693">
        <v>0</v>
      </c>
      <c r="H693" t="s">
        <v>262</v>
      </c>
      <c r="I693">
        <v>4</v>
      </c>
      <c r="J693" t="s">
        <v>94</v>
      </c>
      <c r="K693" t="s">
        <v>39</v>
      </c>
      <c r="L693" t="s">
        <v>15</v>
      </c>
      <c r="M693">
        <v>11496</v>
      </c>
      <c r="N693" t="s">
        <v>23</v>
      </c>
      <c r="O693" t="s">
        <v>0</v>
      </c>
      <c r="P693" t="s">
        <v>0</v>
      </c>
    </row>
    <row r="694" spans="1:16" x14ac:dyDescent="0.3">
      <c r="A694">
        <v>18572753</v>
      </c>
      <c r="B694">
        <v>388389</v>
      </c>
      <c r="C694">
        <v>529119</v>
      </c>
      <c r="D694">
        <v>14598</v>
      </c>
      <c r="E694">
        <v>1</v>
      </c>
      <c r="F694">
        <v>0</v>
      </c>
      <c r="G694">
        <v>0</v>
      </c>
      <c r="H694" t="s">
        <v>262</v>
      </c>
      <c r="I694">
        <v>5</v>
      </c>
      <c r="J694" t="s">
        <v>356</v>
      </c>
      <c r="K694" t="s">
        <v>39</v>
      </c>
      <c r="L694" t="s">
        <v>16</v>
      </c>
      <c r="M694">
        <v>14598</v>
      </c>
      <c r="N694" t="s">
        <v>21</v>
      </c>
      <c r="O694" t="s">
        <v>0</v>
      </c>
      <c r="P694" t="s">
        <v>0</v>
      </c>
    </row>
    <row r="695" spans="1:16" x14ac:dyDescent="0.3">
      <c r="A695">
        <v>66324902</v>
      </c>
      <c r="B695">
        <v>388389</v>
      </c>
      <c r="C695">
        <v>418572</v>
      </c>
      <c r="D695">
        <v>10445</v>
      </c>
      <c r="E695">
        <v>2</v>
      </c>
      <c r="F695">
        <v>0</v>
      </c>
      <c r="G695">
        <v>0</v>
      </c>
      <c r="H695" t="s">
        <v>262</v>
      </c>
      <c r="I695">
        <v>5</v>
      </c>
      <c r="J695" t="s">
        <v>356</v>
      </c>
      <c r="K695" t="s">
        <v>39</v>
      </c>
      <c r="L695" t="s">
        <v>17</v>
      </c>
      <c r="M695">
        <v>20890</v>
      </c>
      <c r="N695" t="s">
        <v>21</v>
      </c>
      <c r="O695" t="s">
        <v>0</v>
      </c>
      <c r="P695" t="s">
        <v>0</v>
      </c>
    </row>
    <row r="696" spans="1:16" x14ac:dyDescent="0.3">
      <c r="A696">
        <v>24081350</v>
      </c>
      <c r="B696">
        <v>356787</v>
      </c>
      <c r="C696">
        <v>979592</v>
      </c>
      <c r="D696">
        <v>16456</v>
      </c>
      <c r="E696">
        <v>2</v>
      </c>
      <c r="F696">
        <v>1645.6</v>
      </c>
      <c r="G696">
        <v>5</v>
      </c>
      <c r="H696" t="s">
        <v>262</v>
      </c>
      <c r="I696">
        <v>1</v>
      </c>
      <c r="J696" t="s">
        <v>93</v>
      </c>
      <c r="K696" t="s">
        <v>39</v>
      </c>
      <c r="L696" t="s">
        <v>15</v>
      </c>
      <c r="M696">
        <v>31266.400000000001</v>
      </c>
      <c r="N696" t="s">
        <v>20</v>
      </c>
      <c r="O696" t="s">
        <v>0</v>
      </c>
      <c r="P696" t="s">
        <v>0</v>
      </c>
    </row>
    <row r="697" spans="1:16" x14ac:dyDescent="0.3">
      <c r="A697">
        <v>74474159</v>
      </c>
      <c r="B697">
        <v>334053</v>
      </c>
      <c r="C697">
        <v>772967</v>
      </c>
      <c r="D697">
        <v>14144</v>
      </c>
      <c r="E697">
        <v>1</v>
      </c>
      <c r="F697">
        <v>707.2</v>
      </c>
      <c r="G697">
        <v>5</v>
      </c>
      <c r="H697" t="s">
        <v>262</v>
      </c>
      <c r="I697">
        <v>1</v>
      </c>
      <c r="J697" t="s">
        <v>93</v>
      </c>
      <c r="K697" t="s">
        <v>39</v>
      </c>
      <c r="L697" t="s">
        <v>15</v>
      </c>
      <c r="M697">
        <v>13436.8</v>
      </c>
      <c r="N697" t="s">
        <v>22</v>
      </c>
      <c r="O697" t="s">
        <v>0</v>
      </c>
      <c r="P697" t="s">
        <v>0</v>
      </c>
    </row>
    <row r="698" spans="1:16" x14ac:dyDescent="0.3">
      <c r="A698">
        <v>69118721</v>
      </c>
      <c r="B698">
        <v>356787</v>
      </c>
      <c r="C698">
        <v>527557</v>
      </c>
      <c r="D698">
        <v>7983</v>
      </c>
      <c r="E698">
        <v>1</v>
      </c>
      <c r="F698">
        <v>399.15</v>
      </c>
      <c r="G698">
        <v>5</v>
      </c>
      <c r="H698" t="s">
        <v>362</v>
      </c>
      <c r="I698">
        <v>7</v>
      </c>
      <c r="J698" t="s">
        <v>309</v>
      </c>
      <c r="K698" t="s">
        <v>73</v>
      </c>
      <c r="L698" t="s">
        <v>16</v>
      </c>
      <c r="M698">
        <v>7583.85</v>
      </c>
      <c r="N698" t="s">
        <v>21</v>
      </c>
      <c r="O698" t="s">
        <v>0</v>
      </c>
      <c r="P698" t="s">
        <v>0</v>
      </c>
    </row>
    <row r="699" spans="1:16" x14ac:dyDescent="0.3">
      <c r="A699">
        <v>43887075</v>
      </c>
      <c r="B699">
        <v>216739</v>
      </c>
      <c r="C699">
        <v>781456</v>
      </c>
      <c r="D699">
        <v>2893</v>
      </c>
      <c r="E699">
        <v>1</v>
      </c>
      <c r="F699">
        <v>0</v>
      </c>
      <c r="G699">
        <v>0</v>
      </c>
      <c r="H699" t="s">
        <v>362</v>
      </c>
      <c r="I699">
        <v>1</v>
      </c>
      <c r="J699" t="s">
        <v>297</v>
      </c>
      <c r="K699" t="s">
        <v>39</v>
      </c>
      <c r="L699" t="s">
        <v>15</v>
      </c>
      <c r="M699">
        <v>2893</v>
      </c>
      <c r="N699" t="s">
        <v>20</v>
      </c>
      <c r="O699" t="s">
        <v>0</v>
      </c>
      <c r="P699" t="s">
        <v>0</v>
      </c>
    </row>
    <row r="700" spans="1:16" x14ac:dyDescent="0.3">
      <c r="A700">
        <v>29804386</v>
      </c>
      <c r="B700">
        <v>877572</v>
      </c>
      <c r="C700">
        <v>307241</v>
      </c>
      <c r="D700">
        <v>1446</v>
      </c>
      <c r="E700">
        <v>1</v>
      </c>
      <c r="F700">
        <v>0</v>
      </c>
      <c r="G700">
        <v>0</v>
      </c>
      <c r="H700" t="s">
        <v>362</v>
      </c>
      <c r="I700">
        <v>5</v>
      </c>
      <c r="J700" t="s">
        <v>205</v>
      </c>
      <c r="K700" t="s">
        <v>39</v>
      </c>
      <c r="L700" t="s">
        <v>15</v>
      </c>
      <c r="M700">
        <v>1446</v>
      </c>
      <c r="N700" t="s">
        <v>23</v>
      </c>
      <c r="O700" t="s">
        <v>0</v>
      </c>
      <c r="P700" t="s">
        <v>0</v>
      </c>
    </row>
    <row r="701" spans="1:16" x14ac:dyDescent="0.3">
      <c r="A701">
        <v>28419343</v>
      </c>
      <c r="B701">
        <v>356787</v>
      </c>
      <c r="C701">
        <v>359338</v>
      </c>
      <c r="D701">
        <v>16819</v>
      </c>
      <c r="E701">
        <v>2</v>
      </c>
      <c r="F701">
        <v>1681.9</v>
      </c>
      <c r="G701">
        <v>5</v>
      </c>
      <c r="H701" t="s">
        <v>362</v>
      </c>
      <c r="I701">
        <v>5</v>
      </c>
      <c r="J701" t="s">
        <v>205</v>
      </c>
      <c r="K701" t="s">
        <v>39</v>
      </c>
      <c r="L701" t="s">
        <v>15</v>
      </c>
      <c r="M701">
        <v>31956.1</v>
      </c>
      <c r="N701" t="s">
        <v>20</v>
      </c>
      <c r="O701" t="s">
        <v>0</v>
      </c>
      <c r="P701" t="s">
        <v>0</v>
      </c>
    </row>
    <row r="702" spans="1:16" x14ac:dyDescent="0.3">
      <c r="A702">
        <v>30703455</v>
      </c>
      <c r="B702">
        <v>872246</v>
      </c>
      <c r="C702">
        <v>971523</v>
      </c>
      <c r="D702">
        <v>2968</v>
      </c>
      <c r="E702">
        <v>1</v>
      </c>
      <c r="F702">
        <v>0</v>
      </c>
      <c r="G702">
        <v>0</v>
      </c>
      <c r="H702" t="s">
        <v>362</v>
      </c>
      <c r="I702">
        <v>7</v>
      </c>
      <c r="J702" t="s">
        <v>309</v>
      </c>
      <c r="K702" t="s">
        <v>47</v>
      </c>
      <c r="L702" t="s">
        <v>15</v>
      </c>
      <c r="M702">
        <v>2968</v>
      </c>
      <c r="N702" t="s">
        <v>20</v>
      </c>
      <c r="O702" t="s">
        <v>0</v>
      </c>
      <c r="P702" t="s">
        <v>0</v>
      </c>
    </row>
    <row r="703" spans="1:16" x14ac:dyDescent="0.3">
      <c r="A703">
        <v>48951595</v>
      </c>
      <c r="B703">
        <v>770487</v>
      </c>
      <c r="C703">
        <v>444119</v>
      </c>
      <c r="D703">
        <v>5325</v>
      </c>
      <c r="E703">
        <v>2</v>
      </c>
      <c r="F703">
        <v>0</v>
      </c>
      <c r="G703">
        <v>0</v>
      </c>
      <c r="H703" t="s">
        <v>362</v>
      </c>
      <c r="I703">
        <v>7</v>
      </c>
      <c r="J703" t="s">
        <v>309</v>
      </c>
      <c r="K703" t="s">
        <v>39</v>
      </c>
      <c r="L703" t="s">
        <v>16</v>
      </c>
      <c r="M703">
        <v>10650</v>
      </c>
      <c r="N703" t="s">
        <v>20</v>
      </c>
      <c r="O703" t="s">
        <v>0</v>
      </c>
      <c r="P703" t="s">
        <v>0</v>
      </c>
    </row>
    <row r="704" spans="1:16" x14ac:dyDescent="0.3">
      <c r="A704">
        <v>28972822</v>
      </c>
      <c r="B704">
        <v>671858</v>
      </c>
      <c r="C704">
        <v>781896</v>
      </c>
      <c r="D704">
        <v>18485</v>
      </c>
      <c r="E704">
        <v>1</v>
      </c>
      <c r="F704">
        <v>0</v>
      </c>
      <c r="G704">
        <v>0</v>
      </c>
      <c r="H704" t="s">
        <v>362</v>
      </c>
      <c r="I704">
        <v>2</v>
      </c>
      <c r="J704" t="s">
        <v>204</v>
      </c>
      <c r="K704" t="s">
        <v>50</v>
      </c>
      <c r="L704" t="s">
        <v>16</v>
      </c>
      <c r="M704">
        <v>18485</v>
      </c>
      <c r="N704" t="s">
        <v>21</v>
      </c>
      <c r="O704" t="s">
        <v>0</v>
      </c>
      <c r="P704" t="s">
        <v>0</v>
      </c>
    </row>
    <row r="705" spans="1:16" x14ac:dyDescent="0.3">
      <c r="A705">
        <v>29948970</v>
      </c>
      <c r="B705">
        <v>877572</v>
      </c>
      <c r="C705">
        <v>272187</v>
      </c>
      <c r="D705">
        <v>18752</v>
      </c>
      <c r="E705">
        <v>1</v>
      </c>
      <c r="F705">
        <v>0</v>
      </c>
      <c r="G705">
        <v>0</v>
      </c>
      <c r="H705" t="s">
        <v>362</v>
      </c>
      <c r="I705">
        <v>7</v>
      </c>
      <c r="J705" t="s">
        <v>309</v>
      </c>
      <c r="K705" t="s">
        <v>39</v>
      </c>
      <c r="L705" t="s">
        <v>15</v>
      </c>
      <c r="M705">
        <v>18752</v>
      </c>
      <c r="N705" t="s">
        <v>20</v>
      </c>
      <c r="O705" t="s">
        <v>0</v>
      </c>
      <c r="P705" t="s">
        <v>0</v>
      </c>
    </row>
    <row r="706" spans="1:16" x14ac:dyDescent="0.3">
      <c r="A706">
        <v>53165014</v>
      </c>
      <c r="B706">
        <v>809570</v>
      </c>
      <c r="C706">
        <v>539403</v>
      </c>
      <c r="D706">
        <v>19894</v>
      </c>
      <c r="E706">
        <v>1</v>
      </c>
      <c r="F706">
        <v>0</v>
      </c>
      <c r="G706">
        <v>0</v>
      </c>
      <c r="H706" t="s">
        <v>362</v>
      </c>
      <c r="I706">
        <v>6</v>
      </c>
      <c r="J706" t="s">
        <v>110</v>
      </c>
      <c r="K706" t="s">
        <v>39</v>
      </c>
      <c r="L706" t="s">
        <v>15</v>
      </c>
      <c r="M706">
        <v>19894</v>
      </c>
      <c r="N706" t="s">
        <v>20</v>
      </c>
      <c r="O706" t="s">
        <v>0</v>
      </c>
      <c r="P706" t="s">
        <v>0</v>
      </c>
    </row>
    <row r="707" spans="1:16" x14ac:dyDescent="0.3">
      <c r="A707">
        <v>77796914</v>
      </c>
      <c r="B707">
        <v>246316</v>
      </c>
      <c r="C707">
        <v>579167</v>
      </c>
      <c r="D707">
        <v>13048</v>
      </c>
      <c r="E707">
        <v>1</v>
      </c>
      <c r="F707">
        <v>1957.2</v>
      </c>
      <c r="G707">
        <v>15</v>
      </c>
      <c r="H707" t="s">
        <v>362</v>
      </c>
      <c r="I707">
        <v>7</v>
      </c>
      <c r="J707" t="s">
        <v>309</v>
      </c>
      <c r="K707" t="s">
        <v>39</v>
      </c>
      <c r="L707" t="s">
        <v>15</v>
      </c>
      <c r="M707">
        <v>11090.8</v>
      </c>
      <c r="N707" t="s">
        <v>24</v>
      </c>
      <c r="O707" t="s">
        <v>0</v>
      </c>
      <c r="P707" t="s">
        <v>0</v>
      </c>
    </row>
    <row r="708" spans="1:16" x14ac:dyDescent="0.3">
      <c r="A708">
        <v>11562947</v>
      </c>
      <c r="B708">
        <v>216739</v>
      </c>
      <c r="C708">
        <v>576712</v>
      </c>
      <c r="D708">
        <v>597</v>
      </c>
      <c r="E708">
        <v>3</v>
      </c>
      <c r="F708">
        <v>89.55</v>
      </c>
      <c r="G708">
        <v>5</v>
      </c>
      <c r="H708" t="s">
        <v>362</v>
      </c>
      <c r="I708">
        <v>4</v>
      </c>
      <c r="J708" t="s">
        <v>301</v>
      </c>
      <c r="K708" t="s">
        <v>39</v>
      </c>
      <c r="L708" t="s">
        <v>18</v>
      </c>
      <c r="M708">
        <v>1701.45</v>
      </c>
      <c r="N708" t="s">
        <v>23</v>
      </c>
      <c r="O708" t="s">
        <v>0</v>
      </c>
      <c r="P708" t="s">
        <v>0</v>
      </c>
    </row>
    <row r="709" spans="1:16" x14ac:dyDescent="0.3">
      <c r="A709">
        <v>19736572</v>
      </c>
      <c r="B709">
        <v>356787</v>
      </c>
      <c r="C709">
        <v>702073</v>
      </c>
      <c r="D709">
        <v>7054</v>
      </c>
      <c r="E709">
        <v>1</v>
      </c>
      <c r="F709">
        <v>705.4</v>
      </c>
      <c r="G709">
        <v>10</v>
      </c>
      <c r="H709" t="s">
        <v>228</v>
      </c>
      <c r="I709">
        <v>5</v>
      </c>
      <c r="J709" t="s">
        <v>229</v>
      </c>
      <c r="K709" t="s">
        <v>47</v>
      </c>
      <c r="L709" t="s">
        <v>18</v>
      </c>
      <c r="M709">
        <v>6348.6</v>
      </c>
      <c r="N709" t="s">
        <v>20</v>
      </c>
      <c r="O709" t="s">
        <v>0</v>
      </c>
      <c r="P709" t="s">
        <v>0</v>
      </c>
    </row>
    <row r="710" spans="1:16" x14ac:dyDescent="0.3">
      <c r="A710">
        <v>95756900</v>
      </c>
      <c r="B710">
        <v>876646</v>
      </c>
      <c r="C710">
        <v>860458</v>
      </c>
      <c r="D710">
        <v>662</v>
      </c>
      <c r="E710">
        <v>4</v>
      </c>
      <c r="F710">
        <v>132.4</v>
      </c>
      <c r="G710">
        <v>5</v>
      </c>
      <c r="H710" t="s">
        <v>228</v>
      </c>
      <c r="I710">
        <v>5</v>
      </c>
      <c r="J710" t="s">
        <v>229</v>
      </c>
      <c r="K710" t="s">
        <v>39</v>
      </c>
      <c r="L710" t="s">
        <v>16</v>
      </c>
      <c r="M710">
        <v>2515.6</v>
      </c>
      <c r="N710" t="s">
        <v>22</v>
      </c>
      <c r="O710" t="s">
        <v>0</v>
      </c>
      <c r="P710" t="s">
        <v>0</v>
      </c>
    </row>
    <row r="711" spans="1:16" x14ac:dyDescent="0.3">
      <c r="A711">
        <v>61185849</v>
      </c>
      <c r="B711">
        <v>216739</v>
      </c>
      <c r="C711">
        <v>313132</v>
      </c>
      <c r="D711">
        <v>7008</v>
      </c>
      <c r="E711">
        <v>2</v>
      </c>
      <c r="F711">
        <v>0</v>
      </c>
      <c r="G711">
        <v>0</v>
      </c>
      <c r="H711" t="s">
        <v>228</v>
      </c>
      <c r="I711">
        <v>5</v>
      </c>
      <c r="J711" t="s">
        <v>229</v>
      </c>
      <c r="K711" t="s">
        <v>39</v>
      </c>
      <c r="L711" t="s">
        <v>16</v>
      </c>
      <c r="M711">
        <v>14016</v>
      </c>
      <c r="N711" t="s">
        <v>24</v>
      </c>
      <c r="O711" t="s">
        <v>0</v>
      </c>
      <c r="P711" t="s">
        <v>0</v>
      </c>
    </row>
    <row r="712" spans="1:16" x14ac:dyDescent="0.3">
      <c r="A712">
        <v>33386929</v>
      </c>
      <c r="B712">
        <v>388389</v>
      </c>
      <c r="C712">
        <v>796707</v>
      </c>
      <c r="D712">
        <v>16960</v>
      </c>
      <c r="E712">
        <v>2</v>
      </c>
      <c r="F712">
        <v>3392</v>
      </c>
      <c r="G712">
        <v>10</v>
      </c>
      <c r="H712" t="s">
        <v>228</v>
      </c>
      <c r="I712">
        <v>2</v>
      </c>
      <c r="J712" t="s">
        <v>486</v>
      </c>
      <c r="K712" t="s">
        <v>39</v>
      </c>
      <c r="L712" t="s">
        <v>15</v>
      </c>
      <c r="M712">
        <v>30528</v>
      </c>
      <c r="N712" t="s">
        <v>23</v>
      </c>
      <c r="O712" t="s">
        <v>0</v>
      </c>
      <c r="P712" t="s">
        <v>0</v>
      </c>
    </row>
    <row r="713" spans="1:16" x14ac:dyDescent="0.3">
      <c r="A713">
        <v>77378254</v>
      </c>
      <c r="B713">
        <v>872246</v>
      </c>
      <c r="C713">
        <v>566704</v>
      </c>
      <c r="D713">
        <v>18884</v>
      </c>
      <c r="E713">
        <v>1</v>
      </c>
      <c r="F713">
        <v>944.2</v>
      </c>
      <c r="G713">
        <v>5</v>
      </c>
      <c r="H713" t="s">
        <v>228</v>
      </c>
      <c r="I713">
        <v>5</v>
      </c>
      <c r="J713" t="s">
        <v>229</v>
      </c>
      <c r="K713" t="s">
        <v>39</v>
      </c>
      <c r="L713" t="s">
        <v>15</v>
      </c>
      <c r="M713">
        <v>17939.8</v>
      </c>
      <c r="N713" t="s">
        <v>22</v>
      </c>
      <c r="O713" t="s">
        <v>0</v>
      </c>
      <c r="P713" t="s">
        <v>0</v>
      </c>
    </row>
    <row r="714" spans="1:16" x14ac:dyDescent="0.3">
      <c r="A714">
        <v>31217198</v>
      </c>
      <c r="B714">
        <v>671858</v>
      </c>
      <c r="C714">
        <v>536318</v>
      </c>
      <c r="D714">
        <v>7099</v>
      </c>
      <c r="E714">
        <v>2</v>
      </c>
      <c r="F714">
        <v>0</v>
      </c>
      <c r="G714">
        <v>0</v>
      </c>
      <c r="H714" t="s">
        <v>228</v>
      </c>
      <c r="I714">
        <v>7</v>
      </c>
      <c r="J714" t="s">
        <v>275</v>
      </c>
      <c r="K714" t="s">
        <v>39</v>
      </c>
      <c r="L714" t="s">
        <v>16</v>
      </c>
      <c r="M714">
        <v>14198</v>
      </c>
      <c r="N714" t="s">
        <v>20</v>
      </c>
      <c r="O714" t="s">
        <v>0</v>
      </c>
      <c r="P714" t="s">
        <v>0</v>
      </c>
    </row>
    <row r="715" spans="1:16" x14ac:dyDescent="0.3">
      <c r="A715">
        <v>55147280</v>
      </c>
      <c r="B715">
        <v>216739</v>
      </c>
      <c r="C715">
        <v>279721</v>
      </c>
      <c r="D715">
        <v>12747</v>
      </c>
      <c r="E715">
        <v>1</v>
      </c>
      <c r="F715">
        <v>0</v>
      </c>
      <c r="G715">
        <v>0</v>
      </c>
      <c r="H715" t="s">
        <v>228</v>
      </c>
      <c r="I715">
        <v>5</v>
      </c>
      <c r="J715" t="s">
        <v>229</v>
      </c>
      <c r="K715" t="s">
        <v>39</v>
      </c>
      <c r="L715" t="s">
        <v>16</v>
      </c>
      <c r="M715">
        <v>12747</v>
      </c>
      <c r="N715" t="s">
        <v>21</v>
      </c>
      <c r="O715" t="s">
        <v>0</v>
      </c>
      <c r="P715" t="s">
        <v>0</v>
      </c>
    </row>
    <row r="716" spans="1:16" x14ac:dyDescent="0.3">
      <c r="A716">
        <v>65426567</v>
      </c>
      <c r="B716">
        <v>809570</v>
      </c>
      <c r="C716">
        <v>756937</v>
      </c>
      <c r="D716">
        <v>7414</v>
      </c>
      <c r="E716">
        <v>1</v>
      </c>
      <c r="F716">
        <v>370.7</v>
      </c>
      <c r="G716">
        <v>5</v>
      </c>
      <c r="H716" t="s">
        <v>228</v>
      </c>
      <c r="I716">
        <v>1</v>
      </c>
      <c r="J716" t="s">
        <v>421</v>
      </c>
      <c r="K716" t="s">
        <v>73</v>
      </c>
      <c r="L716" t="s">
        <v>18</v>
      </c>
      <c r="M716">
        <v>7043.3</v>
      </c>
      <c r="N716" t="s">
        <v>20</v>
      </c>
      <c r="O716" t="s">
        <v>0</v>
      </c>
      <c r="P716" t="s">
        <v>0</v>
      </c>
    </row>
    <row r="717" spans="1:16" x14ac:dyDescent="0.3">
      <c r="A717">
        <v>64614193</v>
      </c>
      <c r="B717">
        <v>877572</v>
      </c>
      <c r="C717">
        <v>607523</v>
      </c>
      <c r="D717">
        <v>15776</v>
      </c>
      <c r="E717">
        <v>1</v>
      </c>
      <c r="F717">
        <v>1577.6</v>
      </c>
      <c r="G717">
        <v>10</v>
      </c>
      <c r="H717" t="s">
        <v>228</v>
      </c>
      <c r="I717">
        <v>4</v>
      </c>
      <c r="J717" t="s">
        <v>283</v>
      </c>
      <c r="K717" t="s">
        <v>47</v>
      </c>
      <c r="L717" t="s">
        <v>18</v>
      </c>
      <c r="M717">
        <v>14198.4</v>
      </c>
      <c r="N717" t="s">
        <v>23</v>
      </c>
      <c r="O717" t="s">
        <v>0</v>
      </c>
      <c r="P717" t="s">
        <v>0</v>
      </c>
    </row>
    <row r="718" spans="1:16" x14ac:dyDescent="0.3">
      <c r="A718">
        <v>29015320</v>
      </c>
      <c r="B718">
        <v>876646</v>
      </c>
      <c r="C718">
        <v>853306</v>
      </c>
      <c r="D718">
        <v>15292</v>
      </c>
      <c r="E718">
        <v>2</v>
      </c>
      <c r="F718">
        <v>0</v>
      </c>
      <c r="G718">
        <v>0</v>
      </c>
      <c r="H718" t="s">
        <v>228</v>
      </c>
      <c r="I718">
        <v>6</v>
      </c>
      <c r="J718" t="s">
        <v>274</v>
      </c>
      <c r="K718" t="s">
        <v>39</v>
      </c>
      <c r="L718" t="s">
        <v>17</v>
      </c>
      <c r="M718">
        <v>30584</v>
      </c>
      <c r="N718" t="s">
        <v>22</v>
      </c>
      <c r="O718" t="s">
        <v>0</v>
      </c>
      <c r="P718" t="s">
        <v>0</v>
      </c>
    </row>
    <row r="719" spans="1:16" x14ac:dyDescent="0.3">
      <c r="A719">
        <v>90664728</v>
      </c>
      <c r="B719">
        <v>809570</v>
      </c>
      <c r="C719">
        <v>759921</v>
      </c>
      <c r="D719">
        <v>7344</v>
      </c>
      <c r="E719">
        <v>2</v>
      </c>
      <c r="F719">
        <v>0</v>
      </c>
      <c r="G719">
        <v>0</v>
      </c>
      <c r="H719" t="s">
        <v>228</v>
      </c>
      <c r="I719">
        <v>1</v>
      </c>
      <c r="J719" t="s">
        <v>421</v>
      </c>
      <c r="K719" t="s">
        <v>39</v>
      </c>
      <c r="L719" t="s">
        <v>15</v>
      </c>
      <c r="M719">
        <v>14688</v>
      </c>
      <c r="N719" t="s">
        <v>20</v>
      </c>
      <c r="O719" t="s">
        <v>0</v>
      </c>
      <c r="P719" t="s">
        <v>0</v>
      </c>
    </row>
    <row r="720" spans="1:16" x14ac:dyDescent="0.3">
      <c r="A720">
        <v>25302505</v>
      </c>
      <c r="B720">
        <v>191161</v>
      </c>
      <c r="C720">
        <v>837967</v>
      </c>
      <c r="D720">
        <v>2059</v>
      </c>
      <c r="E720">
        <v>1</v>
      </c>
      <c r="F720">
        <v>0</v>
      </c>
      <c r="G720">
        <v>0</v>
      </c>
      <c r="H720" t="s">
        <v>228</v>
      </c>
      <c r="I720">
        <v>6</v>
      </c>
      <c r="J720" t="s">
        <v>274</v>
      </c>
      <c r="K720" t="s">
        <v>39</v>
      </c>
      <c r="L720" t="s">
        <v>16</v>
      </c>
      <c r="M720">
        <v>2059</v>
      </c>
      <c r="N720" t="s">
        <v>22</v>
      </c>
      <c r="O720" t="s">
        <v>0</v>
      </c>
      <c r="P720" t="s">
        <v>0</v>
      </c>
    </row>
    <row r="721" spans="1:16" x14ac:dyDescent="0.3">
      <c r="A721">
        <v>93150000</v>
      </c>
      <c r="B721">
        <v>671858</v>
      </c>
      <c r="C721">
        <v>880663</v>
      </c>
      <c r="D721">
        <v>18063</v>
      </c>
      <c r="E721">
        <v>1</v>
      </c>
      <c r="F721">
        <v>0</v>
      </c>
      <c r="G721">
        <v>0</v>
      </c>
      <c r="H721" t="s">
        <v>228</v>
      </c>
      <c r="I721">
        <v>1</v>
      </c>
      <c r="J721" t="s">
        <v>421</v>
      </c>
      <c r="K721" t="s">
        <v>39</v>
      </c>
      <c r="L721" t="s">
        <v>15</v>
      </c>
      <c r="M721">
        <v>18063</v>
      </c>
      <c r="N721" t="s">
        <v>23</v>
      </c>
      <c r="O721" t="s">
        <v>0</v>
      </c>
      <c r="P721" t="s">
        <v>0</v>
      </c>
    </row>
    <row r="722" spans="1:16" x14ac:dyDescent="0.3">
      <c r="A722">
        <v>56892354</v>
      </c>
      <c r="B722">
        <v>388389</v>
      </c>
      <c r="C722">
        <v>659713</v>
      </c>
      <c r="D722">
        <v>19014</v>
      </c>
      <c r="E722">
        <v>1</v>
      </c>
      <c r="F722">
        <v>0</v>
      </c>
      <c r="G722">
        <v>0</v>
      </c>
      <c r="H722" t="s">
        <v>75</v>
      </c>
      <c r="I722">
        <v>6</v>
      </c>
      <c r="J722" t="s">
        <v>251</v>
      </c>
      <c r="K722" t="s">
        <v>39</v>
      </c>
      <c r="L722" t="s">
        <v>15</v>
      </c>
      <c r="M722">
        <v>19014</v>
      </c>
      <c r="N722" t="s">
        <v>23</v>
      </c>
      <c r="O722" t="s">
        <v>0</v>
      </c>
      <c r="P722" t="s">
        <v>0</v>
      </c>
    </row>
    <row r="723" spans="1:16" x14ac:dyDescent="0.3">
      <c r="A723">
        <v>27152188</v>
      </c>
      <c r="B723">
        <v>126225</v>
      </c>
      <c r="C723">
        <v>240932</v>
      </c>
      <c r="D723">
        <v>12339</v>
      </c>
      <c r="E723">
        <v>1</v>
      </c>
      <c r="F723">
        <v>0</v>
      </c>
      <c r="G723">
        <v>0</v>
      </c>
      <c r="H723" t="s">
        <v>75</v>
      </c>
      <c r="I723">
        <v>1</v>
      </c>
      <c r="J723" t="s">
        <v>306</v>
      </c>
      <c r="K723" t="s">
        <v>39</v>
      </c>
      <c r="L723" t="s">
        <v>17</v>
      </c>
      <c r="M723">
        <v>12339</v>
      </c>
      <c r="N723" t="s">
        <v>23</v>
      </c>
      <c r="O723" t="s">
        <v>0</v>
      </c>
      <c r="P723" t="s">
        <v>0</v>
      </c>
    </row>
    <row r="724" spans="1:16" x14ac:dyDescent="0.3">
      <c r="A724">
        <v>49093864</v>
      </c>
      <c r="B724">
        <v>191161</v>
      </c>
      <c r="C724">
        <v>756937</v>
      </c>
      <c r="D724">
        <v>17419</v>
      </c>
      <c r="E724">
        <v>1</v>
      </c>
      <c r="F724">
        <v>0</v>
      </c>
      <c r="G724">
        <v>0</v>
      </c>
      <c r="H724" t="s">
        <v>75</v>
      </c>
      <c r="I724">
        <v>4</v>
      </c>
      <c r="J724" t="s">
        <v>276</v>
      </c>
      <c r="K724" t="s">
        <v>39</v>
      </c>
      <c r="L724" t="s">
        <v>17</v>
      </c>
      <c r="M724">
        <v>17419</v>
      </c>
      <c r="N724" t="s">
        <v>21</v>
      </c>
      <c r="O724" t="s">
        <v>0</v>
      </c>
      <c r="P724" t="s">
        <v>0</v>
      </c>
    </row>
    <row r="725" spans="1:16" x14ac:dyDescent="0.3">
      <c r="A725">
        <v>38428357</v>
      </c>
      <c r="B725">
        <v>671858</v>
      </c>
      <c r="C725">
        <v>560857</v>
      </c>
      <c r="D725">
        <v>11990</v>
      </c>
      <c r="E725">
        <v>2</v>
      </c>
      <c r="F725">
        <v>0</v>
      </c>
      <c r="G725">
        <v>0</v>
      </c>
      <c r="H725" t="s">
        <v>75</v>
      </c>
      <c r="I725">
        <v>4</v>
      </c>
      <c r="J725" t="s">
        <v>276</v>
      </c>
      <c r="K725" t="s">
        <v>39</v>
      </c>
      <c r="L725" t="s">
        <v>15</v>
      </c>
      <c r="M725">
        <v>23980</v>
      </c>
      <c r="N725" t="s">
        <v>23</v>
      </c>
      <c r="O725" t="s">
        <v>0</v>
      </c>
      <c r="P725" t="s">
        <v>0</v>
      </c>
    </row>
    <row r="726" spans="1:16" x14ac:dyDescent="0.3">
      <c r="A726">
        <v>98162850</v>
      </c>
      <c r="B726">
        <v>876646</v>
      </c>
      <c r="C726">
        <v>283336</v>
      </c>
      <c r="D726">
        <v>13056</v>
      </c>
      <c r="E726">
        <v>1</v>
      </c>
      <c r="F726">
        <v>1958.4</v>
      </c>
      <c r="G726">
        <v>15</v>
      </c>
      <c r="H726" t="s">
        <v>75</v>
      </c>
      <c r="I726">
        <v>4</v>
      </c>
      <c r="J726" t="s">
        <v>276</v>
      </c>
      <c r="K726" t="s">
        <v>39</v>
      </c>
      <c r="L726" t="s">
        <v>15</v>
      </c>
      <c r="M726">
        <v>11097.6</v>
      </c>
      <c r="N726" t="s">
        <v>20</v>
      </c>
      <c r="O726" t="s">
        <v>0</v>
      </c>
      <c r="P726" t="s">
        <v>0</v>
      </c>
    </row>
    <row r="727" spans="1:16" x14ac:dyDescent="0.3">
      <c r="A727">
        <v>65568711</v>
      </c>
      <c r="B727">
        <v>356787</v>
      </c>
      <c r="C727">
        <v>602995</v>
      </c>
      <c r="D727">
        <v>522</v>
      </c>
      <c r="E727">
        <v>2</v>
      </c>
      <c r="F727">
        <v>0</v>
      </c>
      <c r="G727">
        <v>0</v>
      </c>
      <c r="H727" t="s">
        <v>75</v>
      </c>
      <c r="I727">
        <v>2</v>
      </c>
      <c r="J727" t="s">
        <v>115</v>
      </c>
      <c r="K727" t="s">
        <v>50</v>
      </c>
      <c r="L727" t="s">
        <v>16</v>
      </c>
      <c r="M727">
        <v>1044</v>
      </c>
      <c r="N727" t="s">
        <v>21</v>
      </c>
      <c r="O727" t="s">
        <v>0</v>
      </c>
      <c r="P727" t="s">
        <v>0</v>
      </c>
    </row>
    <row r="728" spans="1:16" x14ac:dyDescent="0.3">
      <c r="A728">
        <v>61657265</v>
      </c>
      <c r="B728">
        <v>877572</v>
      </c>
      <c r="C728">
        <v>686279</v>
      </c>
      <c r="D728">
        <v>6012</v>
      </c>
      <c r="E728">
        <v>3</v>
      </c>
      <c r="F728">
        <v>1803.6</v>
      </c>
      <c r="G728">
        <v>10</v>
      </c>
      <c r="H728" t="s">
        <v>75</v>
      </c>
      <c r="I728">
        <v>6</v>
      </c>
      <c r="J728" t="s">
        <v>251</v>
      </c>
      <c r="K728" t="s">
        <v>50</v>
      </c>
      <c r="L728" t="s">
        <v>18</v>
      </c>
      <c r="M728">
        <v>16232.4</v>
      </c>
      <c r="N728" t="s">
        <v>21</v>
      </c>
      <c r="O728" t="s">
        <v>0</v>
      </c>
      <c r="P728" t="s">
        <v>0</v>
      </c>
    </row>
    <row r="729" spans="1:16" x14ac:dyDescent="0.3">
      <c r="A729">
        <v>91987136</v>
      </c>
      <c r="B729">
        <v>872246</v>
      </c>
      <c r="C729">
        <v>317996</v>
      </c>
      <c r="D729">
        <v>4348</v>
      </c>
      <c r="E729">
        <v>1</v>
      </c>
      <c r="F729">
        <v>652.20000000000005</v>
      </c>
      <c r="G729">
        <v>15</v>
      </c>
      <c r="H729" t="s">
        <v>75</v>
      </c>
      <c r="I729">
        <v>6</v>
      </c>
      <c r="J729" t="s">
        <v>251</v>
      </c>
      <c r="K729" t="s">
        <v>39</v>
      </c>
      <c r="L729" t="s">
        <v>17</v>
      </c>
      <c r="M729">
        <v>3695.8</v>
      </c>
      <c r="N729" t="s">
        <v>22</v>
      </c>
      <c r="O729" t="s">
        <v>0</v>
      </c>
      <c r="P729" t="s">
        <v>0</v>
      </c>
    </row>
    <row r="730" spans="1:16" x14ac:dyDescent="0.3">
      <c r="A730">
        <v>66032939</v>
      </c>
      <c r="B730">
        <v>246316</v>
      </c>
      <c r="C730">
        <v>666509</v>
      </c>
      <c r="D730">
        <v>11253</v>
      </c>
      <c r="E730">
        <v>2</v>
      </c>
      <c r="F730">
        <v>0</v>
      </c>
      <c r="G730">
        <v>0</v>
      </c>
      <c r="H730" t="s">
        <v>75</v>
      </c>
      <c r="I730">
        <v>1</v>
      </c>
      <c r="J730" t="s">
        <v>306</v>
      </c>
      <c r="K730" t="s">
        <v>39</v>
      </c>
      <c r="L730" t="s">
        <v>16</v>
      </c>
      <c r="M730">
        <v>22506</v>
      </c>
      <c r="N730" t="s">
        <v>23</v>
      </c>
      <c r="O730" t="s">
        <v>0</v>
      </c>
      <c r="P730" t="s">
        <v>0</v>
      </c>
    </row>
    <row r="731" spans="1:16" x14ac:dyDescent="0.3">
      <c r="A731">
        <v>75360192</v>
      </c>
      <c r="B731">
        <v>191161</v>
      </c>
      <c r="C731">
        <v>410040</v>
      </c>
      <c r="D731">
        <v>7012</v>
      </c>
      <c r="E731">
        <v>1</v>
      </c>
      <c r="F731">
        <v>0</v>
      </c>
      <c r="G731">
        <v>0</v>
      </c>
      <c r="H731" t="s">
        <v>75</v>
      </c>
      <c r="I731">
        <v>7</v>
      </c>
      <c r="J731" t="s">
        <v>112</v>
      </c>
      <c r="K731" t="s">
        <v>39</v>
      </c>
      <c r="L731" t="s">
        <v>18</v>
      </c>
      <c r="M731">
        <v>7012</v>
      </c>
      <c r="N731" t="s">
        <v>20</v>
      </c>
      <c r="O731" t="s">
        <v>0</v>
      </c>
      <c r="P731" t="s">
        <v>0</v>
      </c>
    </row>
    <row r="732" spans="1:16" x14ac:dyDescent="0.3">
      <c r="A732">
        <v>69473616</v>
      </c>
      <c r="B732">
        <v>126225</v>
      </c>
      <c r="C732">
        <v>623579</v>
      </c>
      <c r="D732">
        <v>16037</v>
      </c>
      <c r="E732">
        <v>4</v>
      </c>
      <c r="F732">
        <v>3207.4</v>
      </c>
      <c r="G732">
        <v>5</v>
      </c>
      <c r="H732" t="s">
        <v>106</v>
      </c>
      <c r="I732">
        <v>4</v>
      </c>
      <c r="J732" t="s">
        <v>138</v>
      </c>
      <c r="K732" t="s">
        <v>39</v>
      </c>
      <c r="L732" t="s">
        <v>15</v>
      </c>
      <c r="M732">
        <v>60940.6</v>
      </c>
      <c r="N732" t="s">
        <v>20</v>
      </c>
      <c r="O732" t="s">
        <v>0</v>
      </c>
      <c r="P732" t="s">
        <v>0</v>
      </c>
    </row>
    <row r="733" spans="1:16" x14ac:dyDescent="0.3">
      <c r="A733">
        <v>28099607</v>
      </c>
      <c r="B733">
        <v>876646</v>
      </c>
      <c r="C733">
        <v>342921</v>
      </c>
      <c r="D733">
        <v>11485</v>
      </c>
      <c r="E733">
        <v>4</v>
      </c>
      <c r="F733">
        <v>0</v>
      </c>
      <c r="G733">
        <v>0</v>
      </c>
      <c r="H733" t="s">
        <v>106</v>
      </c>
      <c r="I733">
        <v>5</v>
      </c>
      <c r="J733" t="s">
        <v>139</v>
      </c>
      <c r="K733" t="s">
        <v>39</v>
      </c>
      <c r="L733" t="s">
        <v>17</v>
      </c>
      <c r="M733">
        <v>45940</v>
      </c>
      <c r="N733" t="s">
        <v>21</v>
      </c>
      <c r="O733" t="s">
        <v>0</v>
      </c>
      <c r="P733" t="s">
        <v>0</v>
      </c>
    </row>
    <row r="734" spans="1:16" x14ac:dyDescent="0.3">
      <c r="A734">
        <v>62162278</v>
      </c>
      <c r="B734">
        <v>877572</v>
      </c>
      <c r="C734">
        <v>205547</v>
      </c>
      <c r="D734">
        <v>19203</v>
      </c>
      <c r="E734">
        <v>2</v>
      </c>
      <c r="F734">
        <v>0</v>
      </c>
      <c r="G734">
        <v>0</v>
      </c>
      <c r="H734" t="s">
        <v>106</v>
      </c>
      <c r="I734">
        <v>4</v>
      </c>
      <c r="J734" t="s">
        <v>138</v>
      </c>
      <c r="K734" t="s">
        <v>39</v>
      </c>
      <c r="L734" t="s">
        <v>18</v>
      </c>
      <c r="M734">
        <v>38406</v>
      </c>
      <c r="N734" t="s">
        <v>21</v>
      </c>
      <c r="O734" t="s">
        <v>0</v>
      </c>
      <c r="P734" t="s">
        <v>0</v>
      </c>
    </row>
    <row r="735" spans="1:16" x14ac:dyDescent="0.3">
      <c r="A735">
        <v>42900372</v>
      </c>
      <c r="B735">
        <v>876646</v>
      </c>
      <c r="C735">
        <v>749435</v>
      </c>
      <c r="D735">
        <v>11712</v>
      </c>
      <c r="E735">
        <v>1</v>
      </c>
      <c r="F735">
        <v>0</v>
      </c>
      <c r="G735">
        <v>0</v>
      </c>
      <c r="H735" t="s">
        <v>106</v>
      </c>
      <c r="I735">
        <v>4</v>
      </c>
      <c r="J735" t="s">
        <v>138</v>
      </c>
      <c r="K735" t="s">
        <v>39</v>
      </c>
      <c r="L735" t="s">
        <v>17</v>
      </c>
      <c r="M735">
        <v>11712</v>
      </c>
      <c r="N735" t="s">
        <v>22</v>
      </c>
      <c r="O735" t="s">
        <v>0</v>
      </c>
      <c r="P735" t="s">
        <v>0</v>
      </c>
    </row>
    <row r="736" spans="1:16" x14ac:dyDescent="0.3">
      <c r="A736">
        <v>86211608</v>
      </c>
      <c r="B736">
        <v>216739</v>
      </c>
      <c r="C736">
        <v>321916</v>
      </c>
      <c r="D736">
        <v>18547</v>
      </c>
      <c r="E736">
        <v>2</v>
      </c>
      <c r="F736">
        <v>1854.7</v>
      </c>
      <c r="G736">
        <v>5</v>
      </c>
      <c r="H736" t="s">
        <v>106</v>
      </c>
      <c r="I736">
        <v>5</v>
      </c>
      <c r="J736" t="s">
        <v>139</v>
      </c>
      <c r="K736" t="s">
        <v>50</v>
      </c>
      <c r="L736" t="s">
        <v>152</v>
      </c>
      <c r="M736">
        <v>35239.300000000003</v>
      </c>
      <c r="N736" t="s">
        <v>22</v>
      </c>
      <c r="O736" t="s">
        <v>0</v>
      </c>
      <c r="P736" t="s">
        <v>0</v>
      </c>
    </row>
    <row r="737" spans="1:16" x14ac:dyDescent="0.3">
      <c r="A737">
        <v>49148093</v>
      </c>
      <c r="B737">
        <v>216739</v>
      </c>
      <c r="C737">
        <v>272187</v>
      </c>
      <c r="D737">
        <v>16732</v>
      </c>
      <c r="E737">
        <v>1</v>
      </c>
      <c r="F737">
        <v>836.6</v>
      </c>
      <c r="G737">
        <v>5</v>
      </c>
      <c r="H737" t="s">
        <v>106</v>
      </c>
      <c r="I737">
        <v>4</v>
      </c>
      <c r="J737" t="s">
        <v>138</v>
      </c>
      <c r="K737" t="s">
        <v>39</v>
      </c>
      <c r="L737" t="s">
        <v>15</v>
      </c>
      <c r="M737">
        <v>15895.4</v>
      </c>
      <c r="N737" t="s">
        <v>23</v>
      </c>
      <c r="O737" t="s">
        <v>0</v>
      </c>
      <c r="P737" t="s">
        <v>0</v>
      </c>
    </row>
    <row r="738" spans="1:16" x14ac:dyDescent="0.3">
      <c r="A738">
        <v>55172462</v>
      </c>
      <c r="B738">
        <v>356787</v>
      </c>
      <c r="C738">
        <v>280951</v>
      </c>
      <c r="D738">
        <v>17433</v>
      </c>
      <c r="E738">
        <v>3</v>
      </c>
      <c r="F738">
        <v>10459.799999999999</v>
      </c>
      <c r="G738">
        <v>20</v>
      </c>
      <c r="H738" t="s">
        <v>106</v>
      </c>
      <c r="I738">
        <v>5</v>
      </c>
      <c r="J738" t="s">
        <v>139</v>
      </c>
      <c r="K738" t="s">
        <v>39</v>
      </c>
      <c r="L738" t="s">
        <v>15</v>
      </c>
      <c r="M738">
        <v>41839.199999999997</v>
      </c>
      <c r="N738" t="s">
        <v>21</v>
      </c>
      <c r="O738" t="s">
        <v>0</v>
      </c>
      <c r="P738" t="s">
        <v>0</v>
      </c>
    </row>
    <row r="739" spans="1:16" x14ac:dyDescent="0.3">
      <c r="A739">
        <v>76276072</v>
      </c>
      <c r="B739">
        <v>872246</v>
      </c>
      <c r="C739">
        <v>704906</v>
      </c>
      <c r="D739">
        <v>10777</v>
      </c>
      <c r="E739">
        <v>1</v>
      </c>
      <c r="F739">
        <v>0</v>
      </c>
      <c r="G739">
        <v>0</v>
      </c>
      <c r="H739" t="s">
        <v>526</v>
      </c>
      <c r="I739">
        <v>5</v>
      </c>
      <c r="J739" t="s">
        <v>44</v>
      </c>
      <c r="K739" t="s">
        <v>39</v>
      </c>
      <c r="L739" t="s">
        <v>18</v>
      </c>
      <c r="M739">
        <v>10777</v>
      </c>
      <c r="N739" t="s">
        <v>21</v>
      </c>
      <c r="O739" t="s">
        <v>0</v>
      </c>
      <c r="P739" t="s">
        <v>0</v>
      </c>
    </row>
    <row r="740" spans="1:16" x14ac:dyDescent="0.3">
      <c r="A740">
        <v>32099899</v>
      </c>
      <c r="B740">
        <v>246316</v>
      </c>
      <c r="C740">
        <v>509030</v>
      </c>
      <c r="D740">
        <v>15004</v>
      </c>
      <c r="E740">
        <v>2</v>
      </c>
      <c r="F740">
        <v>0</v>
      </c>
      <c r="G740">
        <v>0</v>
      </c>
      <c r="H740" t="s">
        <v>526</v>
      </c>
      <c r="I740">
        <v>1</v>
      </c>
      <c r="J740" t="s">
        <v>444</v>
      </c>
      <c r="K740" t="s">
        <v>39</v>
      </c>
      <c r="L740" t="s">
        <v>15</v>
      </c>
      <c r="M740">
        <v>30008</v>
      </c>
      <c r="N740" t="s">
        <v>20</v>
      </c>
      <c r="O740" t="s">
        <v>0</v>
      </c>
      <c r="P740" t="s">
        <v>0</v>
      </c>
    </row>
    <row r="741" spans="1:16" x14ac:dyDescent="0.3">
      <c r="A741">
        <v>82966824</v>
      </c>
      <c r="B741">
        <v>719176</v>
      </c>
      <c r="C741">
        <v>375490</v>
      </c>
      <c r="D741">
        <v>4145</v>
      </c>
      <c r="E741">
        <v>1</v>
      </c>
      <c r="F741">
        <v>0</v>
      </c>
      <c r="G741">
        <v>0</v>
      </c>
      <c r="H741" t="s">
        <v>526</v>
      </c>
      <c r="I741">
        <v>3</v>
      </c>
      <c r="J741" t="s">
        <v>498</v>
      </c>
      <c r="K741" t="s">
        <v>39</v>
      </c>
      <c r="L741" t="s">
        <v>18</v>
      </c>
      <c r="M741">
        <v>4145</v>
      </c>
      <c r="N741" t="s">
        <v>23</v>
      </c>
      <c r="O741" t="s">
        <v>0</v>
      </c>
      <c r="P741" t="s">
        <v>0</v>
      </c>
    </row>
    <row r="742" spans="1:16" x14ac:dyDescent="0.3">
      <c r="A742">
        <v>39158087</v>
      </c>
      <c r="B742">
        <v>246316</v>
      </c>
      <c r="C742">
        <v>539162</v>
      </c>
      <c r="D742">
        <v>12992</v>
      </c>
      <c r="E742">
        <v>2</v>
      </c>
      <c r="F742">
        <v>3897.6</v>
      </c>
      <c r="G742">
        <v>15</v>
      </c>
      <c r="H742" t="s">
        <v>526</v>
      </c>
      <c r="I742">
        <v>6</v>
      </c>
      <c r="J742" t="s">
        <v>221</v>
      </c>
      <c r="K742" t="s">
        <v>39</v>
      </c>
      <c r="L742" t="s">
        <v>18</v>
      </c>
      <c r="M742">
        <v>22086.400000000001</v>
      </c>
      <c r="N742" t="s">
        <v>24</v>
      </c>
      <c r="O742" t="s">
        <v>0</v>
      </c>
      <c r="P742" t="s">
        <v>0</v>
      </c>
    </row>
    <row r="743" spans="1:16" x14ac:dyDescent="0.3">
      <c r="A743">
        <v>86046949</v>
      </c>
      <c r="B743">
        <v>719176</v>
      </c>
      <c r="C743">
        <v>480465</v>
      </c>
      <c r="D743">
        <v>16728</v>
      </c>
      <c r="E743">
        <v>1</v>
      </c>
      <c r="F743">
        <v>1672.8</v>
      </c>
      <c r="G743">
        <v>10</v>
      </c>
      <c r="H743" t="s">
        <v>526</v>
      </c>
      <c r="I743">
        <v>2</v>
      </c>
      <c r="J743" t="s">
        <v>288</v>
      </c>
      <c r="K743" t="s">
        <v>39</v>
      </c>
      <c r="L743" t="s">
        <v>16</v>
      </c>
      <c r="M743">
        <v>15055.2</v>
      </c>
      <c r="N743" t="s">
        <v>21</v>
      </c>
      <c r="O743" t="s">
        <v>0</v>
      </c>
      <c r="P743" t="s">
        <v>0</v>
      </c>
    </row>
    <row r="744" spans="1:16" x14ac:dyDescent="0.3">
      <c r="A744">
        <v>78064830</v>
      </c>
      <c r="B744">
        <v>388389</v>
      </c>
      <c r="C744">
        <v>473791</v>
      </c>
      <c r="D744">
        <v>5095</v>
      </c>
      <c r="E744">
        <v>1</v>
      </c>
      <c r="F744">
        <v>0</v>
      </c>
      <c r="G744">
        <v>0</v>
      </c>
      <c r="H744" t="s">
        <v>83</v>
      </c>
      <c r="I744">
        <v>6</v>
      </c>
      <c r="J744" t="s">
        <v>135</v>
      </c>
      <c r="K744" t="s">
        <v>39</v>
      </c>
      <c r="L744" t="s">
        <v>15</v>
      </c>
      <c r="M744">
        <v>5095</v>
      </c>
      <c r="N744" t="s">
        <v>20</v>
      </c>
      <c r="O744" t="s">
        <v>0</v>
      </c>
      <c r="P744" t="s">
        <v>0</v>
      </c>
    </row>
    <row r="745" spans="1:16" x14ac:dyDescent="0.3">
      <c r="A745">
        <v>41039390</v>
      </c>
      <c r="B745">
        <v>216739</v>
      </c>
      <c r="C745">
        <v>283336</v>
      </c>
      <c r="D745">
        <v>2330</v>
      </c>
      <c r="E745">
        <v>2</v>
      </c>
      <c r="F745">
        <v>0</v>
      </c>
      <c r="G745">
        <v>0</v>
      </c>
      <c r="H745" t="s">
        <v>83</v>
      </c>
      <c r="I745">
        <v>2</v>
      </c>
      <c r="J745" t="s">
        <v>158</v>
      </c>
      <c r="K745" t="s">
        <v>39</v>
      </c>
      <c r="L745" t="s">
        <v>18</v>
      </c>
      <c r="M745">
        <v>4660</v>
      </c>
      <c r="N745" t="s">
        <v>20</v>
      </c>
      <c r="O745" t="s">
        <v>0</v>
      </c>
      <c r="P745" t="s">
        <v>0</v>
      </c>
    </row>
    <row r="746" spans="1:16" x14ac:dyDescent="0.3">
      <c r="A746">
        <v>73560289</v>
      </c>
      <c r="B746">
        <v>719176</v>
      </c>
      <c r="C746">
        <v>803198</v>
      </c>
      <c r="D746">
        <v>4670</v>
      </c>
      <c r="E746">
        <v>3</v>
      </c>
      <c r="F746">
        <v>0</v>
      </c>
      <c r="G746">
        <v>0</v>
      </c>
      <c r="H746" t="s">
        <v>83</v>
      </c>
      <c r="I746">
        <v>5</v>
      </c>
      <c r="J746" t="s">
        <v>125</v>
      </c>
      <c r="K746" t="s">
        <v>50</v>
      </c>
      <c r="L746" t="s">
        <v>15</v>
      </c>
      <c r="M746">
        <v>14010</v>
      </c>
      <c r="N746" t="s">
        <v>23</v>
      </c>
      <c r="O746" t="s">
        <v>0</v>
      </c>
      <c r="P746" t="s">
        <v>0</v>
      </c>
    </row>
    <row r="747" spans="1:16" x14ac:dyDescent="0.3">
      <c r="A747">
        <v>36950221</v>
      </c>
      <c r="B747">
        <v>356787</v>
      </c>
      <c r="C747">
        <v>489511</v>
      </c>
      <c r="D747">
        <v>6307</v>
      </c>
      <c r="E747">
        <v>1</v>
      </c>
      <c r="F747">
        <v>0</v>
      </c>
      <c r="G747">
        <v>0</v>
      </c>
      <c r="H747" t="s">
        <v>83</v>
      </c>
      <c r="I747">
        <v>1</v>
      </c>
      <c r="J747" t="s">
        <v>395</v>
      </c>
      <c r="K747" t="s">
        <v>50</v>
      </c>
      <c r="L747" t="s">
        <v>18</v>
      </c>
      <c r="M747">
        <v>6307</v>
      </c>
      <c r="N747" t="s">
        <v>21</v>
      </c>
      <c r="O747" t="s">
        <v>0</v>
      </c>
      <c r="P747" t="s">
        <v>0</v>
      </c>
    </row>
    <row r="748" spans="1:16" x14ac:dyDescent="0.3">
      <c r="A748">
        <v>33500064</v>
      </c>
      <c r="B748">
        <v>872246</v>
      </c>
      <c r="C748">
        <v>723238</v>
      </c>
      <c r="D748">
        <v>14768</v>
      </c>
      <c r="E748">
        <v>1</v>
      </c>
      <c r="F748">
        <v>0</v>
      </c>
      <c r="G748">
        <v>0</v>
      </c>
      <c r="H748" t="s">
        <v>83</v>
      </c>
      <c r="I748">
        <v>4</v>
      </c>
      <c r="J748" t="s">
        <v>265</v>
      </c>
      <c r="K748" t="s">
        <v>39</v>
      </c>
      <c r="L748" t="s">
        <v>15</v>
      </c>
      <c r="M748">
        <v>14768</v>
      </c>
      <c r="N748" t="s">
        <v>21</v>
      </c>
      <c r="O748" t="s">
        <v>0</v>
      </c>
      <c r="P748" t="s">
        <v>0</v>
      </c>
    </row>
    <row r="749" spans="1:16" x14ac:dyDescent="0.3">
      <c r="A749">
        <v>64953237</v>
      </c>
      <c r="B749">
        <v>207473</v>
      </c>
      <c r="C749">
        <v>931663</v>
      </c>
      <c r="D749">
        <v>13886</v>
      </c>
      <c r="E749">
        <v>1</v>
      </c>
      <c r="F749">
        <v>1388.6</v>
      </c>
      <c r="G749">
        <v>10</v>
      </c>
      <c r="H749" t="s">
        <v>83</v>
      </c>
      <c r="I749">
        <v>2</v>
      </c>
      <c r="J749" t="s">
        <v>158</v>
      </c>
      <c r="K749" t="s">
        <v>39</v>
      </c>
      <c r="L749" t="s">
        <v>15</v>
      </c>
      <c r="M749">
        <v>12497.4</v>
      </c>
      <c r="N749" t="s">
        <v>22</v>
      </c>
      <c r="O749" t="s">
        <v>0</v>
      </c>
      <c r="P749" t="s">
        <v>0</v>
      </c>
    </row>
    <row r="750" spans="1:16" x14ac:dyDescent="0.3">
      <c r="A750">
        <v>83905989</v>
      </c>
      <c r="B750">
        <v>207473</v>
      </c>
      <c r="C750">
        <v>577496</v>
      </c>
      <c r="D750">
        <v>14270</v>
      </c>
      <c r="E750">
        <v>1</v>
      </c>
      <c r="F750">
        <v>0</v>
      </c>
      <c r="G750">
        <v>0</v>
      </c>
      <c r="H750" t="s">
        <v>83</v>
      </c>
      <c r="I750">
        <v>7</v>
      </c>
      <c r="J750" t="s">
        <v>126</v>
      </c>
      <c r="K750" t="s">
        <v>39</v>
      </c>
      <c r="L750" t="s">
        <v>15</v>
      </c>
      <c r="M750">
        <v>14270</v>
      </c>
      <c r="N750" t="s">
        <v>21</v>
      </c>
      <c r="O750" t="s">
        <v>0</v>
      </c>
      <c r="P750" t="s">
        <v>0</v>
      </c>
    </row>
    <row r="751" spans="1:16" x14ac:dyDescent="0.3">
      <c r="A751">
        <v>64914054</v>
      </c>
      <c r="B751">
        <v>216739</v>
      </c>
      <c r="C751">
        <v>846915</v>
      </c>
      <c r="D751">
        <v>6640</v>
      </c>
      <c r="E751">
        <v>1</v>
      </c>
      <c r="F751">
        <v>0</v>
      </c>
      <c r="G751">
        <v>0</v>
      </c>
      <c r="H751" t="s">
        <v>83</v>
      </c>
      <c r="I751">
        <v>6</v>
      </c>
      <c r="J751" t="s">
        <v>135</v>
      </c>
      <c r="K751" t="s">
        <v>39</v>
      </c>
      <c r="L751" t="s">
        <v>15</v>
      </c>
      <c r="M751">
        <v>6640</v>
      </c>
      <c r="N751" t="s">
        <v>23</v>
      </c>
      <c r="O751" t="s">
        <v>0</v>
      </c>
      <c r="P751" t="s">
        <v>0</v>
      </c>
    </row>
    <row r="752" spans="1:16" x14ac:dyDescent="0.3">
      <c r="A752">
        <v>24679315</v>
      </c>
      <c r="B752">
        <v>719176</v>
      </c>
      <c r="C752">
        <v>489340</v>
      </c>
      <c r="D752">
        <v>10642</v>
      </c>
      <c r="E752">
        <v>2</v>
      </c>
      <c r="F752">
        <v>2128.4</v>
      </c>
      <c r="G752">
        <v>10</v>
      </c>
      <c r="H752" t="s">
        <v>83</v>
      </c>
      <c r="I752">
        <v>6</v>
      </c>
      <c r="J752" t="s">
        <v>135</v>
      </c>
      <c r="K752" t="s">
        <v>39</v>
      </c>
      <c r="L752" t="s">
        <v>16</v>
      </c>
      <c r="M752">
        <v>19155.599999999999</v>
      </c>
      <c r="N752" t="s">
        <v>22</v>
      </c>
      <c r="O752" t="s">
        <v>0</v>
      </c>
      <c r="P752" t="s">
        <v>0</v>
      </c>
    </row>
    <row r="753" spans="1:16" x14ac:dyDescent="0.3">
      <c r="A753">
        <v>44738319</v>
      </c>
      <c r="B753">
        <v>872246</v>
      </c>
      <c r="C753">
        <v>438161</v>
      </c>
      <c r="D753">
        <v>7754</v>
      </c>
      <c r="E753">
        <v>4</v>
      </c>
      <c r="F753">
        <v>1550.8</v>
      </c>
      <c r="G753">
        <v>5</v>
      </c>
      <c r="H753" t="s">
        <v>83</v>
      </c>
      <c r="I753">
        <v>4</v>
      </c>
      <c r="J753" t="s">
        <v>265</v>
      </c>
      <c r="K753" t="s">
        <v>47</v>
      </c>
      <c r="L753" t="s">
        <v>152</v>
      </c>
      <c r="M753">
        <v>29465.200000000001</v>
      </c>
      <c r="N753" t="s">
        <v>22</v>
      </c>
      <c r="O753" t="s">
        <v>0</v>
      </c>
      <c r="P753" t="s">
        <v>0</v>
      </c>
    </row>
    <row r="754" spans="1:16" x14ac:dyDescent="0.3">
      <c r="A754">
        <v>13933043</v>
      </c>
      <c r="B754">
        <v>191161</v>
      </c>
      <c r="C754">
        <v>832789</v>
      </c>
      <c r="D754">
        <v>7006</v>
      </c>
      <c r="E754">
        <v>2</v>
      </c>
      <c r="F754">
        <v>700.6</v>
      </c>
      <c r="G754">
        <v>5</v>
      </c>
      <c r="H754" t="s">
        <v>83</v>
      </c>
      <c r="I754">
        <v>5</v>
      </c>
      <c r="J754" t="s">
        <v>125</v>
      </c>
      <c r="K754" t="s">
        <v>50</v>
      </c>
      <c r="L754" t="s">
        <v>16</v>
      </c>
      <c r="M754">
        <v>13311.4</v>
      </c>
      <c r="N754" t="s">
        <v>23</v>
      </c>
      <c r="O754" t="s">
        <v>0</v>
      </c>
      <c r="P754" t="s">
        <v>0</v>
      </c>
    </row>
    <row r="755" spans="1:16" x14ac:dyDescent="0.3">
      <c r="A755">
        <v>86424055</v>
      </c>
      <c r="B755">
        <v>876646</v>
      </c>
      <c r="C755">
        <v>741704</v>
      </c>
      <c r="D755">
        <v>1802</v>
      </c>
      <c r="E755">
        <v>1</v>
      </c>
      <c r="F755">
        <v>0</v>
      </c>
      <c r="G755">
        <v>0</v>
      </c>
      <c r="H755" t="s">
        <v>83</v>
      </c>
      <c r="I755">
        <v>6</v>
      </c>
      <c r="J755" t="s">
        <v>135</v>
      </c>
      <c r="K755" t="s">
        <v>39</v>
      </c>
      <c r="L755" t="s">
        <v>18</v>
      </c>
      <c r="M755">
        <v>1802</v>
      </c>
      <c r="N755" t="s">
        <v>20</v>
      </c>
      <c r="O755" t="s">
        <v>0</v>
      </c>
      <c r="P755" t="s">
        <v>0</v>
      </c>
    </row>
    <row r="756" spans="1:16" x14ac:dyDescent="0.3">
      <c r="A756">
        <v>18135295</v>
      </c>
      <c r="B756">
        <v>356787</v>
      </c>
      <c r="C756">
        <v>550632</v>
      </c>
      <c r="D756">
        <v>3854</v>
      </c>
      <c r="E756">
        <v>1</v>
      </c>
      <c r="F756">
        <v>0</v>
      </c>
      <c r="G756">
        <v>0</v>
      </c>
      <c r="H756" t="s">
        <v>91</v>
      </c>
      <c r="I756">
        <v>5</v>
      </c>
      <c r="J756" t="s">
        <v>92</v>
      </c>
      <c r="K756" t="s">
        <v>39</v>
      </c>
      <c r="L756" t="s">
        <v>15</v>
      </c>
      <c r="M756">
        <v>3854</v>
      </c>
      <c r="N756" t="s">
        <v>21</v>
      </c>
      <c r="O756" t="s">
        <v>0</v>
      </c>
      <c r="P756" t="s">
        <v>0</v>
      </c>
    </row>
    <row r="757" spans="1:16" x14ac:dyDescent="0.3">
      <c r="A757">
        <v>20993268</v>
      </c>
      <c r="B757">
        <v>207473</v>
      </c>
      <c r="C757">
        <v>912597</v>
      </c>
      <c r="D757">
        <v>2241</v>
      </c>
      <c r="E757">
        <v>1</v>
      </c>
      <c r="F757">
        <v>0</v>
      </c>
      <c r="G757">
        <v>0</v>
      </c>
      <c r="H757" t="s">
        <v>91</v>
      </c>
      <c r="I757">
        <v>1</v>
      </c>
      <c r="J757" t="s">
        <v>474</v>
      </c>
      <c r="K757" t="s">
        <v>39</v>
      </c>
      <c r="L757" t="s">
        <v>18</v>
      </c>
      <c r="M757">
        <v>2241</v>
      </c>
      <c r="N757" t="s">
        <v>23</v>
      </c>
      <c r="O757" t="s">
        <v>0</v>
      </c>
      <c r="P757" t="s">
        <v>0</v>
      </c>
    </row>
    <row r="758" spans="1:16" x14ac:dyDescent="0.3">
      <c r="A758">
        <v>96924061</v>
      </c>
      <c r="B758">
        <v>207473</v>
      </c>
      <c r="C758">
        <v>838613</v>
      </c>
      <c r="D758">
        <v>8590</v>
      </c>
      <c r="E758">
        <v>1</v>
      </c>
      <c r="F758">
        <v>1288.5</v>
      </c>
      <c r="G758">
        <v>15</v>
      </c>
      <c r="H758" t="s">
        <v>91</v>
      </c>
      <c r="I758">
        <v>6</v>
      </c>
      <c r="J758" t="s">
        <v>378</v>
      </c>
      <c r="K758" t="s">
        <v>73</v>
      </c>
      <c r="L758" t="s">
        <v>17</v>
      </c>
      <c r="M758">
        <v>7301.5</v>
      </c>
      <c r="N758" t="s">
        <v>20</v>
      </c>
      <c r="O758" t="s">
        <v>0</v>
      </c>
      <c r="P758" t="s">
        <v>0</v>
      </c>
    </row>
    <row r="759" spans="1:16" x14ac:dyDescent="0.3">
      <c r="A759">
        <v>88561612</v>
      </c>
      <c r="B759">
        <v>719176</v>
      </c>
      <c r="C759">
        <v>540998</v>
      </c>
      <c r="D759">
        <v>2663</v>
      </c>
      <c r="E759">
        <v>2</v>
      </c>
      <c r="F759">
        <v>532.6</v>
      </c>
      <c r="G759">
        <v>10</v>
      </c>
      <c r="H759" t="s">
        <v>91</v>
      </c>
      <c r="I759">
        <v>2</v>
      </c>
      <c r="J759" t="s">
        <v>377</v>
      </c>
      <c r="K759" t="s">
        <v>39</v>
      </c>
      <c r="L759" t="s">
        <v>17</v>
      </c>
      <c r="M759">
        <v>4793.3999999999996</v>
      </c>
      <c r="N759" t="s">
        <v>20</v>
      </c>
      <c r="O759" t="s">
        <v>0</v>
      </c>
      <c r="P759" t="s">
        <v>0</v>
      </c>
    </row>
    <row r="760" spans="1:16" x14ac:dyDescent="0.3">
      <c r="A760">
        <v>85957578</v>
      </c>
      <c r="B760">
        <v>877572</v>
      </c>
      <c r="C760">
        <v>345308</v>
      </c>
      <c r="D760">
        <v>9767</v>
      </c>
      <c r="E760">
        <v>4</v>
      </c>
      <c r="F760">
        <v>3906.8</v>
      </c>
      <c r="G760">
        <v>10</v>
      </c>
      <c r="H760" t="s">
        <v>91</v>
      </c>
      <c r="I760">
        <v>1</v>
      </c>
      <c r="J760" t="s">
        <v>474</v>
      </c>
      <c r="K760" t="s">
        <v>39</v>
      </c>
      <c r="L760" t="s">
        <v>18</v>
      </c>
      <c r="M760">
        <v>35161.199999999997</v>
      </c>
      <c r="N760" t="s">
        <v>22</v>
      </c>
      <c r="O760" t="s">
        <v>0</v>
      </c>
      <c r="P760" t="s">
        <v>0</v>
      </c>
    </row>
    <row r="761" spans="1:16" x14ac:dyDescent="0.3">
      <c r="A761">
        <v>37828932</v>
      </c>
      <c r="B761">
        <v>809570</v>
      </c>
      <c r="C761">
        <v>363281</v>
      </c>
      <c r="D761">
        <v>2421</v>
      </c>
      <c r="E761">
        <v>1</v>
      </c>
      <c r="F761">
        <v>0</v>
      </c>
      <c r="G761">
        <v>0</v>
      </c>
      <c r="H761" t="s">
        <v>91</v>
      </c>
      <c r="I761">
        <v>3</v>
      </c>
      <c r="J761" t="s">
        <v>453</v>
      </c>
      <c r="K761" t="s">
        <v>47</v>
      </c>
      <c r="L761" t="s">
        <v>15</v>
      </c>
      <c r="M761">
        <v>2421</v>
      </c>
      <c r="N761" t="s">
        <v>20</v>
      </c>
      <c r="O761" t="s">
        <v>0</v>
      </c>
      <c r="P761" t="s">
        <v>0</v>
      </c>
    </row>
    <row r="762" spans="1:16" x14ac:dyDescent="0.3">
      <c r="A762">
        <v>80392240</v>
      </c>
      <c r="B762">
        <v>671858</v>
      </c>
      <c r="C762">
        <v>978533</v>
      </c>
      <c r="D762">
        <v>13287</v>
      </c>
      <c r="E762">
        <v>1</v>
      </c>
      <c r="F762">
        <v>0</v>
      </c>
      <c r="G762">
        <v>0</v>
      </c>
      <c r="H762" t="s">
        <v>91</v>
      </c>
      <c r="I762">
        <v>4</v>
      </c>
      <c r="J762" t="s">
        <v>483</v>
      </c>
      <c r="K762" t="s">
        <v>50</v>
      </c>
      <c r="L762" t="s">
        <v>15</v>
      </c>
      <c r="M762">
        <v>13287</v>
      </c>
      <c r="N762" t="s">
        <v>20</v>
      </c>
      <c r="O762" t="s">
        <v>0</v>
      </c>
      <c r="P762" t="s">
        <v>0</v>
      </c>
    </row>
    <row r="763" spans="1:16" x14ac:dyDescent="0.3">
      <c r="A763">
        <v>59239353</v>
      </c>
      <c r="B763">
        <v>207473</v>
      </c>
      <c r="C763">
        <v>644114</v>
      </c>
      <c r="D763">
        <v>14659</v>
      </c>
      <c r="E763">
        <v>1</v>
      </c>
      <c r="F763">
        <v>0</v>
      </c>
      <c r="G763">
        <v>0</v>
      </c>
      <c r="H763" t="s">
        <v>91</v>
      </c>
      <c r="I763">
        <v>6</v>
      </c>
      <c r="J763" t="s">
        <v>378</v>
      </c>
      <c r="K763" t="s">
        <v>39</v>
      </c>
      <c r="L763" t="s">
        <v>15</v>
      </c>
      <c r="M763">
        <v>14659</v>
      </c>
      <c r="N763" t="s">
        <v>21</v>
      </c>
      <c r="O763" t="s">
        <v>0</v>
      </c>
      <c r="P763" t="s">
        <v>0</v>
      </c>
    </row>
    <row r="764" spans="1:16" x14ac:dyDescent="0.3">
      <c r="A764">
        <v>39236638</v>
      </c>
      <c r="B764">
        <v>671858</v>
      </c>
      <c r="C764">
        <v>757381</v>
      </c>
      <c r="D764">
        <v>14993</v>
      </c>
      <c r="E764">
        <v>1</v>
      </c>
      <c r="F764">
        <v>0</v>
      </c>
      <c r="G764">
        <v>0</v>
      </c>
      <c r="H764" t="s">
        <v>91</v>
      </c>
      <c r="I764">
        <v>6</v>
      </c>
      <c r="J764" t="s">
        <v>378</v>
      </c>
      <c r="K764" t="s">
        <v>50</v>
      </c>
      <c r="L764" t="s">
        <v>17</v>
      </c>
      <c r="M764">
        <v>14993</v>
      </c>
      <c r="N764" t="s">
        <v>22</v>
      </c>
      <c r="O764" t="s">
        <v>0</v>
      </c>
      <c r="P764" t="s">
        <v>0</v>
      </c>
    </row>
    <row r="765" spans="1:16" x14ac:dyDescent="0.3">
      <c r="A765">
        <v>21307671</v>
      </c>
      <c r="B765">
        <v>216739</v>
      </c>
      <c r="C765">
        <v>331939</v>
      </c>
      <c r="D765">
        <v>6052</v>
      </c>
      <c r="E765">
        <v>3</v>
      </c>
      <c r="F765">
        <v>907.8</v>
      </c>
      <c r="G765">
        <v>5</v>
      </c>
      <c r="H765" t="s">
        <v>91</v>
      </c>
      <c r="I765">
        <v>5</v>
      </c>
      <c r="J765" t="s">
        <v>92</v>
      </c>
      <c r="K765" t="s">
        <v>39</v>
      </c>
      <c r="L765" t="s">
        <v>15</v>
      </c>
      <c r="M765">
        <v>17248.2</v>
      </c>
      <c r="N765" t="s">
        <v>21</v>
      </c>
      <c r="O765" t="s">
        <v>0</v>
      </c>
      <c r="P765" t="s">
        <v>0</v>
      </c>
    </row>
    <row r="766" spans="1:16" x14ac:dyDescent="0.3">
      <c r="A766">
        <v>44788100</v>
      </c>
      <c r="B766">
        <v>126225</v>
      </c>
      <c r="C766">
        <v>420989</v>
      </c>
      <c r="D766">
        <v>9298</v>
      </c>
      <c r="E766">
        <v>1</v>
      </c>
      <c r="F766">
        <v>0</v>
      </c>
      <c r="G766">
        <v>0</v>
      </c>
      <c r="H766" t="s">
        <v>192</v>
      </c>
      <c r="I766">
        <v>7</v>
      </c>
      <c r="J766" t="s">
        <v>390</v>
      </c>
      <c r="K766" t="s">
        <v>39</v>
      </c>
      <c r="L766" t="s">
        <v>15</v>
      </c>
      <c r="M766">
        <v>9298</v>
      </c>
      <c r="N766" t="s">
        <v>22</v>
      </c>
      <c r="O766" t="s">
        <v>0</v>
      </c>
      <c r="P766" t="s">
        <v>0</v>
      </c>
    </row>
    <row r="767" spans="1:16" x14ac:dyDescent="0.3">
      <c r="A767">
        <v>43189803</v>
      </c>
      <c r="B767">
        <v>770487</v>
      </c>
      <c r="C767">
        <v>612842</v>
      </c>
      <c r="D767">
        <v>10157</v>
      </c>
      <c r="E767">
        <v>1</v>
      </c>
      <c r="F767">
        <v>507.85</v>
      </c>
      <c r="G767">
        <v>5</v>
      </c>
      <c r="H767" t="s">
        <v>192</v>
      </c>
      <c r="I767">
        <v>4</v>
      </c>
      <c r="J767" t="s">
        <v>359</v>
      </c>
      <c r="K767" t="s">
        <v>39</v>
      </c>
      <c r="L767" t="s">
        <v>15</v>
      </c>
      <c r="M767">
        <v>9649.15</v>
      </c>
      <c r="N767" t="s">
        <v>20</v>
      </c>
      <c r="O767" t="s">
        <v>0</v>
      </c>
      <c r="P767" t="s">
        <v>0</v>
      </c>
    </row>
    <row r="768" spans="1:16" x14ac:dyDescent="0.3">
      <c r="A768">
        <v>25372341</v>
      </c>
      <c r="B768">
        <v>246316</v>
      </c>
      <c r="C768">
        <v>501659</v>
      </c>
      <c r="D768">
        <v>16351</v>
      </c>
      <c r="E768">
        <v>2</v>
      </c>
      <c r="F768">
        <v>1635.1</v>
      </c>
      <c r="G768">
        <v>5</v>
      </c>
      <c r="H768" t="s">
        <v>192</v>
      </c>
      <c r="I768">
        <v>4</v>
      </c>
      <c r="J768" t="s">
        <v>359</v>
      </c>
      <c r="K768" t="s">
        <v>47</v>
      </c>
      <c r="L768" t="s">
        <v>17</v>
      </c>
      <c r="M768">
        <v>31066.9</v>
      </c>
      <c r="N768" t="s">
        <v>20</v>
      </c>
      <c r="O768" t="s">
        <v>0</v>
      </c>
      <c r="P768" t="s">
        <v>0</v>
      </c>
    </row>
    <row r="769" spans="1:16" x14ac:dyDescent="0.3">
      <c r="A769">
        <v>26297533</v>
      </c>
      <c r="B769">
        <v>216739</v>
      </c>
      <c r="C769">
        <v>477370</v>
      </c>
      <c r="D769">
        <v>19115</v>
      </c>
      <c r="E769">
        <v>1</v>
      </c>
      <c r="F769">
        <v>955.75</v>
      </c>
      <c r="G769">
        <v>5</v>
      </c>
      <c r="H769" t="s">
        <v>192</v>
      </c>
      <c r="I769">
        <v>4</v>
      </c>
      <c r="J769" t="s">
        <v>359</v>
      </c>
      <c r="K769" t="s">
        <v>73</v>
      </c>
      <c r="L769" t="s">
        <v>17</v>
      </c>
      <c r="M769">
        <v>18159.25</v>
      </c>
      <c r="N769" t="s">
        <v>20</v>
      </c>
      <c r="O769" t="s">
        <v>0</v>
      </c>
      <c r="P769" t="s">
        <v>0</v>
      </c>
    </row>
    <row r="770" spans="1:16" x14ac:dyDescent="0.3">
      <c r="A770">
        <v>10704803</v>
      </c>
      <c r="B770">
        <v>770487</v>
      </c>
      <c r="C770">
        <v>787923</v>
      </c>
      <c r="D770">
        <v>3279</v>
      </c>
      <c r="E770">
        <v>1</v>
      </c>
      <c r="F770">
        <v>163.95</v>
      </c>
      <c r="G770">
        <v>5</v>
      </c>
      <c r="H770" t="s">
        <v>192</v>
      </c>
      <c r="I770">
        <v>2</v>
      </c>
      <c r="J770" t="s">
        <v>248</v>
      </c>
      <c r="K770" t="s">
        <v>39</v>
      </c>
      <c r="L770" t="s">
        <v>15</v>
      </c>
      <c r="M770">
        <v>3115.05</v>
      </c>
      <c r="N770" t="s">
        <v>20</v>
      </c>
      <c r="O770" t="s">
        <v>0</v>
      </c>
      <c r="P770" t="s">
        <v>0</v>
      </c>
    </row>
    <row r="771" spans="1:16" x14ac:dyDescent="0.3">
      <c r="A771">
        <v>28680305</v>
      </c>
      <c r="B771">
        <v>246316</v>
      </c>
      <c r="C771">
        <v>292296</v>
      </c>
      <c r="D771">
        <v>2604</v>
      </c>
      <c r="E771">
        <v>2</v>
      </c>
      <c r="F771">
        <v>0</v>
      </c>
      <c r="G771">
        <v>0</v>
      </c>
      <c r="H771" t="s">
        <v>192</v>
      </c>
      <c r="I771">
        <v>1</v>
      </c>
      <c r="J771" t="s">
        <v>247</v>
      </c>
      <c r="K771" t="s">
        <v>73</v>
      </c>
      <c r="L771" t="s">
        <v>17</v>
      </c>
      <c r="M771">
        <v>5208</v>
      </c>
      <c r="N771" t="s">
        <v>23</v>
      </c>
      <c r="O771" t="s">
        <v>0</v>
      </c>
      <c r="P771" t="s">
        <v>0</v>
      </c>
    </row>
    <row r="772" spans="1:16" x14ac:dyDescent="0.3">
      <c r="A772">
        <v>33834879</v>
      </c>
      <c r="B772">
        <v>809570</v>
      </c>
      <c r="C772">
        <v>263029</v>
      </c>
      <c r="D772">
        <v>11890</v>
      </c>
      <c r="E772">
        <v>4</v>
      </c>
      <c r="F772">
        <v>9512</v>
      </c>
      <c r="G772">
        <v>20</v>
      </c>
      <c r="H772" t="s">
        <v>192</v>
      </c>
      <c r="I772">
        <v>3</v>
      </c>
      <c r="J772" t="s">
        <v>72</v>
      </c>
      <c r="K772" t="s">
        <v>47</v>
      </c>
      <c r="L772" t="s">
        <v>15</v>
      </c>
      <c r="M772">
        <v>38048</v>
      </c>
      <c r="N772" t="s">
        <v>21</v>
      </c>
      <c r="O772" t="s">
        <v>0</v>
      </c>
      <c r="P772" t="s">
        <v>0</v>
      </c>
    </row>
    <row r="773" spans="1:16" x14ac:dyDescent="0.3">
      <c r="A773">
        <v>93517915</v>
      </c>
      <c r="B773">
        <v>770487</v>
      </c>
      <c r="C773">
        <v>825173</v>
      </c>
      <c r="D773">
        <v>3798</v>
      </c>
      <c r="E773">
        <v>1</v>
      </c>
      <c r="F773">
        <v>759.6</v>
      </c>
      <c r="G773">
        <v>20</v>
      </c>
      <c r="H773" t="s">
        <v>371</v>
      </c>
      <c r="I773">
        <v>7</v>
      </c>
      <c r="J773" t="s">
        <v>154</v>
      </c>
      <c r="K773" t="s">
        <v>39</v>
      </c>
      <c r="L773" t="s">
        <v>16</v>
      </c>
      <c r="M773">
        <v>3038.4</v>
      </c>
      <c r="N773" t="s">
        <v>20</v>
      </c>
      <c r="O773" t="s">
        <v>0</v>
      </c>
      <c r="P773" t="s">
        <v>0</v>
      </c>
    </row>
    <row r="774" spans="1:16" x14ac:dyDescent="0.3">
      <c r="A774">
        <v>34220459</v>
      </c>
      <c r="B774">
        <v>770487</v>
      </c>
      <c r="C774">
        <v>274316</v>
      </c>
      <c r="D774">
        <v>8986</v>
      </c>
      <c r="E774">
        <v>1</v>
      </c>
      <c r="F774">
        <v>0</v>
      </c>
      <c r="G774">
        <v>0</v>
      </c>
      <c r="H774" t="s">
        <v>371</v>
      </c>
      <c r="I774">
        <v>4</v>
      </c>
      <c r="J774" t="s">
        <v>543</v>
      </c>
      <c r="K774" t="s">
        <v>39</v>
      </c>
      <c r="L774" t="s">
        <v>152</v>
      </c>
      <c r="M774">
        <v>8986</v>
      </c>
      <c r="N774" t="s">
        <v>22</v>
      </c>
      <c r="O774" t="s">
        <v>0</v>
      </c>
      <c r="P774" t="s">
        <v>0</v>
      </c>
    </row>
    <row r="775" spans="1:16" x14ac:dyDescent="0.3">
      <c r="A775">
        <v>82033413</v>
      </c>
      <c r="B775">
        <v>207473</v>
      </c>
      <c r="C775">
        <v>397132</v>
      </c>
      <c r="D775">
        <v>4699</v>
      </c>
      <c r="E775">
        <v>3</v>
      </c>
      <c r="F775">
        <v>2819.4</v>
      </c>
      <c r="G775">
        <v>20</v>
      </c>
      <c r="H775" t="s">
        <v>371</v>
      </c>
      <c r="I775">
        <v>2</v>
      </c>
      <c r="J775" t="s">
        <v>153</v>
      </c>
      <c r="K775" t="s">
        <v>39</v>
      </c>
      <c r="L775" t="s">
        <v>15</v>
      </c>
      <c r="M775">
        <v>11277.6</v>
      </c>
      <c r="N775" t="s">
        <v>21</v>
      </c>
      <c r="O775" t="s">
        <v>0</v>
      </c>
      <c r="P775" t="s">
        <v>0</v>
      </c>
    </row>
    <row r="776" spans="1:16" x14ac:dyDescent="0.3">
      <c r="A776">
        <v>13576520</v>
      </c>
      <c r="B776">
        <v>246316</v>
      </c>
      <c r="C776">
        <v>625146</v>
      </c>
      <c r="D776">
        <v>12004</v>
      </c>
      <c r="E776">
        <v>1</v>
      </c>
      <c r="F776">
        <v>1200.4000000000001</v>
      </c>
      <c r="G776">
        <v>10</v>
      </c>
      <c r="H776" t="s">
        <v>371</v>
      </c>
      <c r="I776">
        <v>3</v>
      </c>
      <c r="J776" t="s">
        <v>285</v>
      </c>
      <c r="K776" t="s">
        <v>39</v>
      </c>
      <c r="L776" t="s">
        <v>15</v>
      </c>
      <c r="M776">
        <v>10803.6</v>
      </c>
      <c r="N776" t="s">
        <v>23</v>
      </c>
      <c r="O776" t="s">
        <v>0</v>
      </c>
      <c r="P776" t="s">
        <v>0</v>
      </c>
    </row>
    <row r="777" spans="1:16" x14ac:dyDescent="0.3">
      <c r="A777">
        <v>30208677</v>
      </c>
      <c r="B777">
        <v>207473</v>
      </c>
      <c r="C777">
        <v>755132</v>
      </c>
      <c r="D777">
        <v>6810</v>
      </c>
      <c r="E777">
        <v>1</v>
      </c>
      <c r="F777">
        <v>1362</v>
      </c>
      <c r="G777">
        <v>20</v>
      </c>
      <c r="H777" t="s">
        <v>371</v>
      </c>
      <c r="I777">
        <v>6</v>
      </c>
      <c r="J777" t="s">
        <v>292</v>
      </c>
      <c r="K777" t="s">
        <v>39</v>
      </c>
      <c r="L777" t="s">
        <v>15</v>
      </c>
      <c r="M777">
        <v>5448</v>
      </c>
      <c r="N777" t="s">
        <v>21</v>
      </c>
      <c r="O777" t="s">
        <v>0</v>
      </c>
      <c r="P777" t="s">
        <v>0</v>
      </c>
    </row>
    <row r="778" spans="1:16" x14ac:dyDescent="0.3">
      <c r="A778">
        <v>26205010</v>
      </c>
      <c r="B778">
        <v>207473</v>
      </c>
      <c r="C778">
        <v>765484</v>
      </c>
      <c r="D778">
        <v>7751</v>
      </c>
      <c r="E778">
        <v>3</v>
      </c>
      <c r="F778">
        <v>0</v>
      </c>
      <c r="G778">
        <v>0</v>
      </c>
      <c r="H778" t="s">
        <v>371</v>
      </c>
      <c r="I778">
        <v>4</v>
      </c>
      <c r="J778" t="s">
        <v>543</v>
      </c>
      <c r="K778" t="s">
        <v>39</v>
      </c>
      <c r="L778" t="s">
        <v>17</v>
      </c>
      <c r="M778">
        <v>23253</v>
      </c>
      <c r="N778" t="s">
        <v>20</v>
      </c>
      <c r="O778" t="s">
        <v>0</v>
      </c>
      <c r="P778" t="s">
        <v>0</v>
      </c>
    </row>
    <row r="779" spans="1:16" x14ac:dyDescent="0.3">
      <c r="A779">
        <v>45496015</v>
      </c>
      <c r="B779">
        <v>388389</v>
      </c>
      <c r="C779">
        <v>539403</v>
      </c>
      <c r="D779">
        <v>6239</v>
      </c>
      <c r="E779">
        <v>1</v>
      </c>
      <c r="F779">
        <v>623.9</v>
      </c>
      <c r="G779">
        <v>10</v>
      </c>
      <c r="H779" t="s">
        <v>267</v>
      </c>
      <c r="I779">
        <v>2</v>
      </c>
      <c r="J779" t="s">
        <v>268</v>
      </c>
      <c r="K779" t="s">
        <v>39</v>
      </c>
      <c r="L779" t="s">
        <v>16</v>
      </c>
      <c r="M779">
        <v>5615.1</v>
      </c>
      <c r="N779" t="s">
        <v>23</v>
      </c>
      <c r="O779" t="s">
        <v>0</v>
      </c>
      <c r="P779" t="s">
        <v>0</v>
      </c>
    </row>
    <row r="780" spans="1:16" x14ac:dyDescent="0.3">
      <c r="A780">
        <v>14835614</v>
      </c>
      <c r="B780">
        <v>246316</v>
      </c>
      <c r="C780">
        <v>754718</v>
      </c>
      <c r="D780">
        <v>5494</v>
      </c>
      <c r="E780">
        <v>1</v>
      </c>
      <c r="F780">
        <v>549.4</v>
      </c>
      <c r="G780">
        <v>10</v>
      </c>
      <c r="H780" t="s">
        <v>267</v>
      </c>
      <c r="I780">
        <v>1</v>
      </c>
      <c r="J780" t="s">
        <v>300</v>
      </c>
      <c r="K780" t="s">
        <v>39</v>
      </c>
      <c r="L780" t="s">
        <v>15</v>
      </c>
      <c r="M780">
        <v>4944.6000000000004</v>
      </c>
      <c r="N780" t="s">
        <v>23</v>
      </c>
      <c r="O780" t="s">
        <v>0</v>
      </c>
      <c r="P780" t="s">
        <v>0</v>
      </c>
    </row>
    <row r="781" spans="1:16" x14ac:dyDescent="0.3">
      <c r="A781">
        <v>78371272</v>
      </c>
      <c r="B781">
        <v>388389</v>
      </c>
      <c r="C781">
        <v>640186</v>
      </c>
      <c r="D781">
        <v>6951</v>
      </c>
      <c r="E781">
        <v>2</v>
      </c>
      <c r="F781">
        <v>0</v>
      </c>
      <c r="G781">
        <v>0</v>
      </c>
      <c r="H781" t="s">
        <v>267</v>
      </c>
      <c r="I781">
        <v>1</v>
      </c>
      <c r="J781" t="s">
        <v>300</v>
      </c>
      <c r="K781" t="s">
        <v>39</v>
      </c>
      <c r="L781" t="s">
        <v>17</v>
      </c>
      <c r="M781">
        <v>13902</v>
      </c>
      <c r="N781" t="s">
        <v>23</v>
      </c>
      <c r="O781" t="s">
        <v>0</v>
      </c>
      <c r="P781" t="s">
        <v>0</v>
      </c>
    </row>
    <row r="782" spans="1:16" x14ac:dyDescent="0.3">
      <c r="A782">
        <v>98986321</v>
      </c>
      <c r="B782">
        <v>207473</v>
      </c>
      <c r="C782">
        <v>274852</v>
      </c>
      <c r="D782">
        <v>10944</v>
      </c>
      <c r="E782">
        <v>1</v>
      </c>
      <c r="F782">
        <v>547.20000000000005</v>
      </c>
      <c r="G782">
        <v>5</v>
      </c>
      <c r="H782" t="s">
        <v>267</v>
      </c>
      <c r="I782">
        <v>5</v>
      </c>
      <c r="J782" t="s">
        <v>113</v>
      </c>
      <c r="K782" t="s">
        <v>39</v>
      </c>
      <c r="L782" t="s">
        <v>16</v>
      </c>
      <c r="M782">
        <v>10396.799999999999</v>
      </c>
      <c r="N782" t="s">
        <v>21</v>
      </c>
      <c r="O782" t="s">
        <v>0</v>
      </c>
      <c r="P782" t="s">
        <v>0</v>
      </c>
    </row>
    <row r="783" spans="1:16" x14ac:dyDescent="0.3">
      <c r="A783">
        <v>46249845</v>
      </c>
      <c r="B783">
        <v>388389</v>
      </c>
      <c r="C783">
        <v>843852</v>
      </c>
      <c r="D783">
        <v>18749</v>
      </c>
      <c r="E783">
        <v>1</v>
      </c>
      <c r="F783">
        <v>1874.9</v>
      </c>
      <c r="G783">
        <v>10</v>
      </c>
      <c r="H783" t="s">
        <v>267</v>
      </c>
      <c r="I783">
        <v>3</v>
      </c>
      <c r="J783" t="s">
        <v>496</v>
      </c>
      <c r="K783" t="s">
        <v>39</v>
      </c>
      <c r="L783" t="s">
        <v>16</v>
      </c>
      <c r="M783">
        <v>16874.099999999999</v>
      </c>
      <c r="N783" t="s">
        <v>21</v>
      </c>
      <c r="O783" t="s">
        <v>0</v>
      </c>
      <c r="P783" t="s">
        <v>0</v>
      </c>
    </row>
    <row r="784" spans="1:16" x14ac:dyDescent="0.3">
      <c r="A784">
        <v>37804191</v>
      </c>
      <c r="B784">
        <v>872246</v>
      </c>
      <c r="C784">
        <v>601066</v>
      </c>
      <c r="D784">
        <v>7940</v>
      </c>
      <c r="E784">
        <v>3</v>
      </c>
      <c r="F784">
        <v>0</v>
      </c>
      <c r="G784">
        <v>0</v>
      </c>
      <c r="H784" t="s">
        <v>267</v>
      </c>
      <c r="I784">
        <v>6</v>
      </c>
      <c r="J784" t="s">
        <v>430</v>
      </c>
      <c r="K784" t="s">
        <v>39</v>
      </c>
      <c r="L784" t="s">
        <v>15</v>
      </c>
      <c r="M784">
        <v>23820</v>
      </c>
      <c r="N784" t="s">
        <v>23</v>
      </c>
      <c r="O784" t="s">
        <v>0</v>
      </c>
      <c r="P784" t="s">
        <v>0</v>
      </c>
    </row>
    <row r="785" spans="1:16" x14ac:dyDescent="0.3">
      <c r="A785">
        <v>54098516</v>
      </c>
      <c r="B785">
        <v>719176</v>
      </c>
      <c r="C785">
        <v>702073</v>
      </c>
      <c r="D785">
        <v>15019</v>
      </c>
      <c r="E785">
        <v>2</v>
      </c>
      <c r="F785">
        <v>3003.8</v>
      </c>
      <c r="G785">
        <v>10</v>
      </c>
      <c r="H785" t="s">
        <v>267</v>
      </c>
      <c r="I785">
        <v>7</v>
      </c>
      <c r="J785" t="s">
        <v>335</v>
      </c>
      <c r="K785" t="s">
        <v>39</v>
      </c>
      <c r="L785" t="s">
        <v>15</v>
      </c>
      <c r="M785">
        <v>27034.2</v>
      </c>
      <c r="N785" t="s">
        <v>21</v>
      </c>
      <c r="O785" t="s">
        <v>0</v>
      </c>
      <c r="P785" t="s">
        <v>0</v>
      </c>
    </row>
    <row r="786" spans="1:16" x14ac:dyDescent="0.3">
      <c r="A786">
        <v>94790150</v>
      </c>
      <c r="B786">
        <v>334053</v>
      </c>
      <c r="C786">
        <v>459409</v>
      </c>
      <c r="D786">
        <v>15381</v>
      </c>
      <c r="E786">
        <v>1</v>
      </c>
      <c r="F786">
        <v>1538.1</v>
      </c>
      <c r="G786">
        <v>10</v>
      </c>
      <c r="H786" t="s">
        <v>267</v>
      </c>
      <c r="I786">
        <v>3</v>
      </c>
      <c r="J786" t="s">
        <v>496</v>
      </c>
      <c r="K786" t="s">
        <v>39</v>
      </c>
      <c r="L786" t="s">
        <v>15</v>
      </c>
      <c r="M786">
        <v>13842.9</v>
      </c>
      <c r="N786" t="s">
        <v>23</v>
      </c>
      <c r="O786" t="s">
        <v>0</v>
      </c>
      <c r="P786" t="s">
        <v>0</v>
      </c>
    </row>
    <row r="787" spans="1:16" x14ac:dyDescent="0.3">
      <c r="A787">
        <v>20770971</v>
      </c>
      <c r="B787">
        <v>876646</v>
      </c>
      <c r="C787">
        <v>323552</v>
      </c>
      <c r="D787">
        <v>17355</v>
      </c>
      <c r="E787">
        <v>2</v>
      </c>
      <c r="F787">
        <v>1735.5</v>
      </c>
      <c r="G787">
        <v>5</v>
      </c>
      <c r="H787" t="s">
        <v>267</v>
      </c>
      <c r="I787">
        <v>3</v>
      </c>
      <c r="J787" t="s">
        <v>496</v>
      </c>
      <c r="K787" t="s">
        <v>39</v>
      </c>
      <c r="L787" t="s">
        <v>15</v>
      </c>
      <c r="M787">
        <v>32974.5</v>
      </c>
      <c r="N787" t="s">
        <v>21</v>
      </c>
      <c r="O787" t="s">
        <v>0</v>
      </c>
      <c r="P787" t="s">
        <v>0</v>
      </c>
    </row>
    <row r="788" spans="1:16" x14ac:dyDescent="0.3">
      <c r="A788">
        <v>73013937</v>
      </c>
      <c r="B788">
        <v>356787</v>
      </c>
      <c r="C788">
        <v>403974</v>
      </c>
      <c r="D788">
        <v>2272</v>
      </c>
      <c r="E788">
        <v>1</v>
      </c>
      <c r="F788">
        <v>340.8</v>
      </c>
      <c r="G788">
        <v>15</v>
      </c>
      <c r="H788" t="s">
        <v>267</v>
      </c>
      <c r="I788">
        <v>5</v>
      </c>
      <c r="J788" t="s">
        <v>113</v>
      </c>
      <c r="K788" t="s">
        <v>39</v>
      </c>
      <c r="L788" t="s">
        <v>15</v>
      </c>
      <c r="M788">
        <v>1931.2</v>
      </c>
      <c r="N788" t="s">
        <v>22</v>
      </c>
      <c r="O788" t="s">
        <v>0</v>
      </c>
      <c r="P788" t="s">
        <v>0</v>
      </c>
    </row>
    <row r="789" spans="1:16" x14ac:dyDescent="0.3">
      <c r="A789">
        <v>85374270</v>
      </c>
      <c r="B789">
        <v>207473</v>
      </c>
      <c r="C789">
        <v>969969</v>
      </c>
      <c r="D789">
        <v>1822</v>
      </c>
      <c r="E789">
        <v>1</v>
      </c>
      <c r="F789">
        <v>0</v>
      </c>
      <c r="G789">
        <v>0</v>
      </c>
      <c r="H789" t="s">
        <v>267</v>
      </c>
      <c r="I789">
        <v>3</v>
      </c>
      <c r="J789" t="s">
        <v>496</v>
      </c>
      <c r="K789" t="s">
        <v>39</v>
      </c>
      <c r="L789" t="s">
        <v>15</v>
      </c>
      <c r="M789">
        <v>1822</v>
      </c>
      <c r="N789" t="s">
        <v>23</v>
      </c>
      <c r="O789" t="s">
        <v>0</v>
      </c>
      <c r="P789" t="s">
        <v>0</v>
      </c>
    </row>
    <row r="790" spans="1:16" x14ac:dyDescent="0.3">
      <c r="A790">
        <v>77052833</v>
      </c>
      <c r="B790">
        <v>876646</v>
      </c>
      <c r="C790">
        <v>889880</v>
      </c>
      <c r="D790">
        <v>6805</v>
      </c>
      <c r="E790">
        <v>2</v>
      </c>
      <c r="F790">
        <v>680.5</v>
      </c>
      <c r="G790">
        <v>5</v>
      </c>
      <c r="H790" t="s">
        <v>267</v>
      </c>
      <c r="I790">
        <v>1</v>
      </c>
      <c r="J790" t="s">
        <v>300</v>
      </c>
      <c r="K790" t="s">
        <v>39</v>
      </c>
      <c r="L790" t="s">
        <v>16</v>
      </c>
      <c r="M790">
        <v>12929.5</v>
      </c>
      <c r="N790" t="s">
        <v>21</v>
      </c>
      <c r="O790" t="s">
        <v>0</v>
      </c>
      <c r="P790" t="s">
        <v>0</v>
      </c>
    </row>
    <row r="791" spans="1:16" x14ac:dyDescent="0.3">
      <c r="A791">
        <v>63720675</v>
      </c>
      <c r="B791">
        <v>719176</v>
      </c>
      <c r="C791">
        <v>208827</v>
      </c>
      <c r="D791">
        <v>2297</v>
      </c>
      <c r="E791">
        <v>1</v>
      </c>
      <c r="F791">
        <v>114.85</v>
      </c>
      <c r="G791">
        <v>5</v>
      </c>
      <c r="H791" t="s">
        <v>267</v>
      </c>
      <c r="I791">
        <v>5</v>
      </c>
      <c r="J791" t="s">
        <v>113</v>
      </c>
      <c r="K791" t="s">
        <v>39</v>
      </c>
      <c r="L791" t="s">
        <v>17</v>
      </c>
      <c r="M791">
        <v>2182.15</v>
      </c>
      <c r="N791" t="s">
        <v>23</v>
      </c>
      <c r="O791" t="s">
        <v>0</v>
      </c>
      <c r="P791" t="s">
        <v>0</v>
      </c>
    </row>
    <row r="792" spans="1:16" x14ac:dyDescent="0.3">
      <c r="A792">
        <v>92493631</v>
      </c>
      <c r="B792">
        <v>126225</v>
      </c>
      <c r="C792">
        <v>300976</v>
      </c>
      <c r="D792">
        <v>3841</v>
      </c>
      <c r="E792">
        <v>3</v>
      </c>
      <c r="F792">
        <v>1152.3</v>
      </c>
      <c r="G792">
        <v>10</v>
      </c>
      <c r="H792" t="s">
        <v>124</v>
      </c>
      <c r="I792">
        <v>7</v>
      </c>
      <c r="J792" t="s">
        <v>200</v>
      </c>
      <c r="K792" t="s">
        <v>39</v>
      </c>
      <c r="L792" t="s">
        <v>16</v>
      </c>
      <c r="M792">
        <v>10370.700000000001</v>
      </c>
      <c r="N792" t="s">
        <v>23</v>
      </c>
      <c r="O792" t="s">
        <v>0</v>
      </c>
      <c r="P792" t="s">
        <v>0</v>
      </c>
    </row>
    <row r="793" spans="1:16" x14ac:dyDescent="0.3">
      <c r="A793">
        <v>93185576</v>
      </c>
      <c r="B793">
        <v>877572</v>
      </c>
      <c r="C793">
        <v>747403</v>
      </c>
      <c r="D793">
        <v>3084</v>
      </c>
      <c r="E793">
        <v>4</v>
      </c>
      <c r="F793">
        <v>616.79999999999995</v>
      </c>
      <c r="G793">
        <v>5</v>
      </c>
      <c r="H793" t="s">
        <v>124</v>
      </c>
      <c r="I793">
        <v>7</v>
      </c>
      <c r="J793" t="s">
        <v>200</v>
      </c>
      <c r="K793" t="s">
        <v>39</v>
      </c>
      <c r="L793" t="s">
        <v>16</v>
      </c>
      <c r="M793">
        <v>11719.2</v>
      </c>
      <c r="N793" t="s">
        <v>21</v>
      </c>
      <c r="O793" t="s">
        <v>0</v>
      </c>
      <c r="P793" t="s">
        <v>0</v>
      </c>
    </row>
    <row r="794" spans="1:16" x14ac:dyDescent="0.3">
      <c r="A794">
        <v>84227466</v>
      </c>
      <c r="B794">
        <v>388389</v>
      </c>
      <c r="C794">
        <v>917999</v>
      </c>
      <c r="D794">
        <v>9461</v>
      </c>
      <c r="E794">
        <v>1</v>
      </c>
      <c r="F794">
        <v>0</v>
      </c>
      <c r="G794">
        <v>0</v>
      </c>
      <c r="H794" t="s">
        <v>124</v>
      </c>
      <c r="I794">
        <v>3</v>
      </c>
      <c r="J794" t="s">
        <v>331</v>
      </c>
      <c r="K794" t="s">
        <v>39</v>
      </c>
      <c r="L794" t="s">
        <v>15</v>
      </c>
      <c r="M794">
        <v>9461</v>
      </c>
      <c r="N794" t="s">
        <v>20</v>
      </c>
      <c r="O794" t="s">
        <v>0</v>
      </c>
      <c r="P794" t="s">
        <v>0</v>
      </c>
    </row>
    <row r="795" spans="1:16" x14ac:dyDescent="0.3">
      <c r="A795">
        <v>98404247</v>
      </c>
      <c r="B795">
        <v>388389</v>
      </c>
      <c r="C795">
        <v>632227</v>
      </c>
      <c r="D795">
        <v>3598</v>
      </c>
      <c r="E795">
        <v>1</v>
      </c>
      <c r="F795">
        <v>539.70000000000005</v>
      </c>
      <c r="G795">
        <v>15</v>
      </c>
      <c r="H795" t="s">
        <v>124</v>
      </c>
      <c r="I795">
        <v>1</v>
      </c>
      <c r="J795" t="s">
        <v>181</v>
      </c>
      <c r="K795" t="s">
        <v>50</v>
      </c>
      <c r="L795" t="s">
        <v>16</v>
      </c>
      <c r="M795">
        <v>3058.3</v>
      </c>
      <c r="N795" t="s">
        <v>22</v>
      </c>
      <c r="O795" t="s">
        <v>0</v>
      </c>
      <c r="P795" t="s">
        <v>0</v>
      </c>
    </row>
    <row r="796" spans="1:16" x14ac:dyDescent="0.3">
      <c r="A796">
        <v>13785821</v>
      </c>
      <c r="B796">
        <v>770487</v>
      </c>
      <c r="C796">
        <v>850324</v>
      </c>
      <c r="D796">
        <v>15298</v>
      </c>
      <c r="E796">
        <v>2</v>
      </c>
      <c r="F796">
        <v>4589.3999999999996</v>
      </c>
      <c r="G796">
        <v>15</v>
      </c>
      <c r="H796" t="s">
        <v>124</v>
      </c>
      <c r="I796">
        <v>2</v>
      </c>
      <c r="J796" t="s">
        <v>182</v>
      </c>
      <c r="K796" t="s">
        <v>39</v>
      </c>
      <c r="L796" t="s">
        <v>16</v>
      </c>
      <c r="M796">
        <v>26006.6</v>
      </c>
      <c r="N796" t="s">
        <v>20</v>
      </c>
      <c r="O796" t="s">
        <v>0</v>
      </c>
      <c r="P796" t="s">
        <v>0</v>
      </c>
    </row>
    <row r="797" spans="1:16" x14ac:dyDescent="0.3">
      <c r="A797">
        <v>24508349</v>
      </c>
      <c r="B797">
        <v>671858</v>
      </c>
      <c r="C797">
        <v>952715</v>
      </c>
      <c r="D797">
        <v>19185</v>
      </c>
      <c r="E797">
        <v>1</v>
      </c>
      <c r="F797">
        <v>0</v>
      </c>
      <c r="G797">
        <v>0</v>
      </c>
      <c r="H797" t="s">
        <v>179</v>
      </c>
      <c r="I797">
        <v>5</v>
      </c>
      <c r="J797" t="s">
        <v>334</v>
      </c>
      <c r="K797" t="s">
        <v>39</v>
      </c>
      <c r="L797" t="s">
        <v>16</v>
      </c>
      <c r="M797">
        <v>19185</v>
      </c>
      <c r="N797" t="s">
        <v>22</v>
      </c>
      <c r="O797" t="s">
        <v>0</v>
      </c>
      <c r="P797" t="s">
        <v>0</v>
      </c>
    </row>
    <row r="798" spans="1:16" x14ac:dyDescent="0.3">
      <c r="A798">
        <v>89699989</v>
      </c>
      <c r="B798">
        <v>671858</v>
      </c>
      <c r="C798">
        <v>822650</v>
      </c>
      <c r="D798">
        <v>5535</v>
      </c>
      <c r="E798">
        <v>1</v>
      </c>
      <c r="F798">
        <v>0</v>
      </c>
      <c r="G798">
        <v>0</v>
      </c>
      <c r="H798" t="s">
        <v>179</v>
      </c>
      <c r="I798">
        <v>6</v>
      </c>
      <c r="J798" t="s">
        <v>56</v>
      </c>
      <c r="K798" t="s">
        <v>73</v>
      </c>
      <c r="L798" t="s">
        <v>15</v>
      </c>
      <c r="M798">
        <v>5535</v>
      </c>
      <c r="N798" t="s">
        <v>22</v>
      </c>
      <c r="O798" t="s">
        <v>0</v>
      </c>
      <c r="P798" t="s">
        <v>0</v>
      </c>
    </row>
    <row r="799" spans="1:16" x14ac:dyDescent="0.3">
      <c r="A799">
        <v>98843907</v>
      </c>
      <c r="B799">
        <v>356787</v>
      </c>
      <c r="C799">
        <v>251706</v>
      </c>
      <c r="D799">
        <v>4885</v>
      </c>
      <c r="E799">
        <v>2</v>
      </c>
      <c r="F799">
        <v>0</v>
      </c>
      <c r="G799">
        <v>0</v>
      </c>
      <c r="H799" t="s">
        <v>179</v>
      </c>
      <c r="I799">
        <v>1</v>
      </c>
      <c r="J799" t="s">
        <v>406</v>
      </c>
      <c r="K799" t="s">
        <v>39</v>
      </c>
      <c r="L799" t="s">
        <v>15</v>
      </c>
      <c r="M799">
        <v>9770</v>
      </c>
      <c r="N799" t="s">
        <v>20</v>
      </c>
      <c r="O799" t="s">
        <v>0</v>
      </c>
      <c r="P799" t="s">
        <v>0</v>
      </c>
    </row>
    <row r="800" spans="1:16" x14ac:dyDescent="0.3">
      <c r="A800">
        <v>51395350</v>
      </c>
      <c r="B800">
        <v>246316</v>
      </c>
      <c r="C800">
        <v>778923</v>
      </c>
      <c r="D800">
        <v>13688</v>
      </c>
      <c r="E800">
        <v>1</v>
      </c>
      <c r="F800">
        <v>684.4</v>
      </c>
      <c r="G800">
        <v>5</v>
      </c>
      <c r="H800" t="s">
        <v>179</v>
      </c>
      <c r="I800">
        <v>7</v>
      </c>
      <c r="J800" t="s">
        <v>344</v>
      </c>
      <c r="K800" t="s">
        <v>73</v>
      </c>
      <c r="L800" t="s">
        <v>15</v>
      </c>
      <c r="M800">
        <v>13003.6</v>
      </c>
      <c r="N800" t="s">
        <v>22</v>
      </c>
      <c r="O800" t="s">
        <v>0</v>
      </c>
      <c r="P800" t="s">
        <v>0</v>
      </c>
    </row>
    <row r="801" spans="1:16" x14ac:dyDescent="0.3">
      <c r="A801">
        <v>88343175</v>
      </c>
      <c r="B801">
        <v>876646</v>
      </c>
      <c r="C801">
        <v>770027</v>
      </c>
      <c r="D801">
        <v>1915</v>
      </c>
      <c r="E801">
        <v>2</v>
      </c>
      <c r="F801">
        <v>0</v>
      </c>
      <c r="G801">
        <v>0</v>
      </c>
      <c r="H801" t="s">
        <v>179</v>
      </c>
      <c r="I801">
        <v>3</v>
      </c>
      <c r="J801" t="s">
        <v>55</v>
      </c>
      <c r="K801" t="s">
        <v>39</v>
      </c>
      <c r="L801" t="s">
        <v>15</v>
      </c>
      <c r="M801">
        <v>3830</v>
      </c>
      <c r="N801" t="s">
        <v>20</v>
      </c>
      <c r="O801" t="s">
        <v>0</v>
      </c>
      <c r="P801" t="s">
        <v>0</v>
      </c>
    </row>
    <row r="802" spans="1:16" x14ac:dyDescent="0.3">
      <c r="A802">
        <v>66867700</v>
      </c>
      <c r="B802">
        <v>356787</v>
      </c>
      <c r="C802">
        <v>668640</v>
      </c>
      <c r="D802">
        <v>12749</v>
      </c>
      <c r="E802">
        <v>1</v>
      </c>
      <c r="F802">
        <v>0</v>
      </c>
      <c r="G802">
        <v>0</v>
      </c>
      <c r="H802" t="s">
        <v>179</v>
      </c>
      <c r="I802">
        <v>7</v>
      </c>
      <c r="J802" t="s">
        <v>344</v>
      </c>
      <c r="K802" t="s">
        <v>39</v>
      </c>
      <c r="L802" t="s">
        <v>16</v>
      </c>
      <c r="M802">
        <v>12749</v>
      </c>
      <c r="N802" t="s">
        <v>21</v>
      </c>
      <c r="O802" t="s">
        <v>0</v>
      </c>
      <c r="P802" t="s">
        <v>0</v>
      </c>
    </row>
    <row r="803" spans="1:16" x14ac:dyDescent="0.3">
      <c r="A803">
        <v>42483531</v>
      </c>
      <c r="B803">
        <v>216739</v>
      </c>
      <c r="C803">
        <v>644136</v>
      </c>
      <c r="D803">
        <v>19425</v>
      </c>
      <c r="E803">
        <v>1</v>
      </c>
      <c r="F803">
        <v>2913.75</v>
      </c>
      <c r="G803">
        <v>15</v>
      </c>
      <c r="H803" t="s">
        <v>179</v>
      </c>
      <c r="I803">
        <v>6</v>
      </c>
      <c r="J803" t="s">
        <v>56</v>
      </c>
      <c r="K803" t="s">
        <v>39</v>
      </c>
      <c r="L803" t="s">
        <v>18</v>
      </c>
      <c r="M803">
        <v>16511.25</v>
      </c>
      <c r="N803" t="s">
        <v>23</v>
      </c>
      <c r="O803" t="s">
        <v>0</v>
      </c>
      <c r="P803" t="s">
        <v>0</v>
      </c>
    </row>
    <row r="804" spans="1:16" x14ac:dyDescent="0.3">
      <c r="A804">
        <v>71532017</v>
      </c>
      <c r="B804">
        <v>876646</v>
      </c>
      <c r="C804">
        <v>437264</v>
      </c>
      <c r="D804">
        <v>5625</v>
      </c>
      <c r="E804">
        <v>1</v>
      </c>
      <c r="F804">
        <v>0</v>
      </c>
      <c r="G804">
        <v>0</v>
      </c>
      <c r="H804" t="s">
        <v>179</v>
      </c>
      <c r="I804">
        <v>1</v>
      </c>
      <c r="J804" t="s">
        <v>406</v>
      </c>
      <c r="K804" t="s">
        <v>39</v>
      </c>
      <c r="L804" t="s">
        <v>16</v>
      </c>
      <c r="M804">
        <v>5625</v>
      </c>
      <c r="N804" t="s">
        <v>20</v>
      </c>
      <c r="O804" t="s">
        <v>0</v>
      </c>
      <c r="P804" t="s">
        <v>0</v>
      </c>
    </row>
    <row r="805" spans="1:16" x14ac:dyDescent="0.3">
      <c r="A805">
        <v>58465780</v>
      </c>
      <c r="B805">
        <v>191161</v>
      </c>
      <c r="C805">
        <v>483062</v>
      </c>
      <c r="D805">
        <v>2705</v>
      </c>
      <c r="E805">
        <v>3</v>
      </c>
      <c r="F805">
        <v>405.75</v>
      </c>
      <c r="G805">
        <v>5</v>
      </c>
      <c r="H805" t="s">
        <v>179</v>
      </c>
      <c r="I805">
        <v>2</v>
      </c>
      <c r="J805" t="s">
        <v>510</v>
      </c>
      <c r="K805" t="s">
        <v>39</v>
      </c>
      <c r="L805" t="s">
        <v>17</v>
      </c>
      <c r="M805">
        <v>7709.25</v>
      </c>
      <c r="N805" t="s">
        <v>23</v>
      </c>
      <c r="O805" t="s">
        <v>0</v>
      </c>
      <c r="P805" t="s">
        <v>0</v>
      </c>
    </row>
    <row r="806" spans="1:16" x14ac:dyDescent="0.3">
      <c r="A806">
        <v>66851305</v>
      </c>
      <c r="B806">
        <v>719176</v>
      </c>
      <c r="C806">
        <v>757783</v>
      </c>
      <c r="D806">
        <v>3594</v>
      </c>
      <c r="E806">
        <v>2</v>
      </c>
      <c r="F806">
        <v>0</v>
      </c>
      <c r="G806">
        <v>0</v>
      </c>
      <c r="H806" t="s">
        <v>179</v>
      </c>
      <c r="I806">
        <v>2</v>
      </c>
      <c r="J806" t="s">
        <v>510</v>
      </c>
      <c r="K806" t="s">
        <v>39</v>
      </c>
      <c r="L806" t="s">
        <v>15</v>
      </c>
      <c r="M806">
        <v>7188</v>
      </c>
      <c r="N806" t="s">
        <v>22</v>
      </c>
      <c r="O806" t="s">
        <v>0</v>
      </c>
      <c r="P806" t="s">
        <v>0</v>
      </c>
    </row>
    <row r="807" spans="1:16" x14ac:dyDescent="0.3">
      <c r="A807">
        <v>77837366</v>
      </c>
      <c r="B807">
        <v>356787</v>
      </c>
      <c r="C807">
        <v>824702</v>
      </c>
      <c r="D807">
        <v>6633</v>
      </c>
      <c r="E807">
        <v>1</v>
      </c>
      <c r="F807">
        <v>0</v>
      </c>
      <c r="G807">
        <v>0</v>
      </c>
      <c r="H807" t="s">
        <v>179</v>
      </c>
      <c r="I807">
        <v>2</v>
      </c>
      <c r="J807" t="s">
        <v>510</v>
      </c>
      <c r="K807" t="s">
        <v>39</v>
      </c>
      <c r="L807" t="s">
        <v>17</v>
      </c>
      <c r="M807">
        <v>6633</v>
      </c>
      <c r="N807" t="s">
        <v>20</v>
      </c>
      <c r="O807" t="s">
        <v>0</v>
      </c>
      <c r="P807" t="s">
        <v>0</v>
      </c>
    </row>
    <row r="808" spans="1:16" x14ac:dyDescent="0.3">
      <c r="A808">
        <v>64963125</v>
      </c>
      <c r="B808">
        <v>191161</v>
      </c>
      <c r="C808">
        <v>363568</v>
      </c>
      <c r="D808">
        <v>18738</v>
      </c>
      <c r="E808">
        <v>1</v>
      </c>
      <c r="F808">
        <v>1873.8</v>
      </c>
      <c r="G808">
        <v>10</v>
      </c>
      <c r="H808" t="s">
        <v>179</v>
      </c>
      <c r="I808">
        <v>3</v>
      </c>
      <c r="J808" t="s">
        <v>55</v>
      </c>
      <c r="K808" t="s">
        <v>39</v>
      </c>
      <c r="L808" t="s">
        <v>17</v>
      </c>
      <c r="M808">
        <v>16864.2</v>
      </c>
      <c r="N808" t="s">
        <v>20</v>
      </c>
      <c r="O808" t="s">
        <v>0</v>
      </c>
      <c r="P808" t="s">
        <v>0</v>
      </c>
    </row>
    <row r="809" spans="1:16" x14ac:dyDescent="0.3">
      <c r="A809">
        <v>94112495</v>
      </c>
      <c r="B809">
        <v>719176</v>
      </c>
      <c r="C809">
        <v>263648</v>
      </c>
      <c r="D809">
        <v>11662</v>
      </c>
      <c r="E809">
        <v>2</v>
      </c>
      <c r="F809">
        <v>4664.8</v>
      </c>
      <c r="G809">
        <v>20</v>
      </c>
      <c r="H809" t="s">
        <v>179</v>
      </c>
      <c r="I809">
        <v>7</v>
      </c>
      <c r="J809" t="s">
        <v>344</v>
      </c>
      <c r="K809" t="s">
        <v>39</v>
      </c>
      <c r="L809" t="s">
        <v>16</v>
      </c>
      <c r="M809">
        <v>18659.2</v>
      </c>
      <c r="N809" t="s">
        <v>23</v>
      </c>
      <c r="O809" t="s">
        <v>0</v>
      </c>
      <c r="P809" t="s">
        <v>0</v>
      </c>
    </row>
    <row r="810" spans="1:16" x14ac:dyDescent="0.3">
      <c r="A810">
        <v>46721417</v>
      </c>
      <c r="B810">
        <v>246316</v>
      </c>
      <c r="C810">
        <v>369868</v>
      </c>
      <c r="D810">
        <v>743</v>
      </c>
      <c r="E810">
        <v>2</v>
      </c>
      <c r="F810">
        <v>0</v>
      </c>
      <c r="G810">
        <v>0</v>
      </c>
      <c r="H810" t="s">
        <v>179</v>
      </c>
      <c r="I810">
        <v>3</v>
      </c>
      <c r="J810" t="s">
        <v>55</v>
      </c>
      <c r="K810" t="s">
        <v>39</v>
      </c>
      <c r="L810" t="s">
        <v>15</v>
      </c>
      <c r="M810">
        <v>1486</v>
      </c>
      <c r="N810" t="s">
        <v>21</v>
      </c>
      <c r="O810" t="s">
        <v>0</v>
      </c>
      <c r="P810" t="s">
        <v>0</v>
      </c>
    </row>
    <row r="811" spans="1:16" x14ac:dyDescent="0.3">
      <c r="A811">
        <v>32467350</v>
      </c>
      <c r="B811">
        <v>719176</v>
      </c>
      <c r="C811">
        <v>612509</v>
      </c>
      <c r="D811">
        <v>11202</v>
      </c>
      <c r="E811">
        <v>1</v>
      </c>
      <c r="F811">
        <v>1680.3</v>
      </c>
      <c r="G811">
        <v>15</v>
      </c>
      <c r="H811" t="s">
        <v>179</v>
      </c>
      <c r="I811">
        <v>6</v>
      </c>
      <c r="J811" t="s">
        <v>56</v>
      </c>
      <c r="K811" t="s">
        <v>39</v>
      </c>
      <c r="L811" t="s">
        <v>16</v>
      </c>
      <c r="M811">
        <v>9521.7000000000007</v>
      </c>
      <c r="N811" t="s">
        <v>20</v>
      </c>
      <c r="O811" t="s">
        <v>0</v>
      </c>
      <c r="P811" t="s">
        <v>0</v>
      </c>
    </row>
    <row r="812" spans="1:16" x14ac:dyDescent="0.3">
      <c r="A812">
        <v>84500200</v>
      </c>
      <c r="B812">
        <v>876646</v>
      </c>
      <c r="C812">
        <v>519739</v>
      </c>
      <c r="D812">
        <v>4242</v>
      </c>
      <c r="E812">
        <v>3</v>
      </c>
      <c r="F812">
        <v>0</v>
      </c>
      <c r="G812">
        <v>0</v>
      </c>
      <c r="H812" t="s">
        <v>179</v>
      </c>
      <c r="I812">
        <v>6</v>
      </c>
      <c r="J812" t="s">
        <v>56</v>
      </c>
      <c r="K812" t="s">
        <v>39</v>
      </c>
      <c r="L812" t="s">
        <v>15</v>
      </c>
      <c r="M812">
        <v>12726</v>
      </c>
      <c r="N812" t="s">
        <v>23</v>
      </c>
      <c r="O812" t="s">
        <v>0</v>
      </c>
      <c r="P812" t="s">
        <v>0</v>
      </c>
    </row>
    <row r="813" spans="1:16" x14ac:dyDescent="0.3">
      <c r="A813">
        <v>36096655</v>
      </c>
      <c r="B813">
        <v>876646</v>
      </c>
      <c r="C813">
        <v>378593</v>
      </c>
      <c r="D813">
        <v>12265</v>
      </c>
      <c r="E813">
        <v>1</v>
      </c>
      <c r="F813">
        <v>0</v>
      </c>
      <c r="G813">
        <v>0</v>
      </c>
      <c r="H813" t="s">
        <v>416</v>
      </c>
      <c r="I813">
        <v>5</v>
      </c>
      <c r="J813" t="s">
        <v>417</v>
      </c>
      <c r="K813" t="s">
        <v>39</v>
      </c>
      <c r="L813" t="s">
        <v>16</v>
      </c>
      <c r="M813">
        <v>12265</v>
      </c>
      <c r="N813" t="s">
        <v>21</v>
      </c>
      <c r="O813" t="s">
        <v>0</v>
      </c>
      <c r="P813" t="s">
        <v>0</v>
      </c>
    </row>
    <row r="814" spans="1:16" x14ac:dyDescent="0.3">
      <c r="A814">
        <v>54410148</v>
      </c>
      <c r="B814">
        <v>126225</v>
      </c>
      <c r="C814">
        <v>705972</v>
      </c>
      <c r="D814">
        <v>1419</v>
      </c>
      <c r="E814">
        <v>1</v>
      </c>
      <c r="F814">
        <v>0</v>
      </c>
      <c r="G814">
        <v>0</v>
      </c>
      <c r="H814" t="s">
        <v>416</v>
      </c>
      <c r="I814">
        <v>7</v>
      </c>
      <c r="J814" t="s">
        <v>69</v>
      </c>
      <c r="K814" t="s">
        <v>39</v>
      </c>
      <c r="L814" t="s">
        <v>18</v>
      </c>
      <c r="M814">
        <v>1419</v>
      </c>
      <c r="N814" t="s">
        <v>21</v>
      </c>
      <c r="O814" t="s">
        <v>0</v>
      </c>
      <c r="P814" t="s">
        <v>0</v>
      </c>
    </row>
    <row r="815" spans="1:16" x14ac:dyDescent="0.3">
      <c r="A815">
        <v>12118101</v>
      </c>
      <c r="B815">
        <v>809570</v>
      </c>
      <c r="C815">
        <v>397062</v>
      </c>
      <c r="D815">
        <v>18603</v>
      </c>
      <c r="E815">
        <v>2</v>
      </c>
      <c r="F815">
        <v>5580.9</v>
      </c>
      <c r="G815">
        <v>15</v>
      </c>
      <c r="H815" t="s">
        <v>416</v>
      </c>
      <c r="I815">
        <v>5</v>
      </c>
      <c r="J815" t="s">
        <v>417</v>
      </c>
      <c r="K815" t="s">
        <v>39</v>
      </c>
      <c r="L815" t="s">
        <v>15</v>
      </c>
      <c r="M815">
        <v>31625.1</v>
      </c>
      <c r="N815" t="s">
        <v>23</v>
      </c>
      <c r="O815" t="s">
        <v>0</v>
      </c>
      <c r="P815" t="s">
        <v>0</v>
      </c>
    </row>
    <row r="816" spans="1:16" x14ac:dyDescent="0.3">
      <c r="A816">
        <v>50455821</v>
      </c>
      <c r="B816">
        <v>876646</v>
      </c>
      <c r="C816">
        <v>283953</v>
      </c>
      <c r="D816">
        <v>795</v>
      </c>
      <c r="E816">
        <v>3</v>
      </c>
      <c r="F816">
        <v>119.25</v>
      </c>
      <c r="G816">
        <v>5</v>
      </c>
      <c r="H816" t="s">
        <v>416</v>
      </c>
      <c r="I816">
        <v>3</v>
      </c>
      <c r="J816" t="s">
        <v>165</v>
      </c>
      <c r="K816" t="s">
        <v>39</v>
      </c>
      <c r="L816" t="s">
        <v>15</v>
      </c>
      <c r="M816">
        <v>2265.75</v>
      </c>
      <c r="N816" t="s">
        <v>23</v>
      </c>
      <c r="O816" t="s">
        <v>0</v>
      </c>
      <c r="P816" t="s">
        <v>0</v>
      </c>
    </row>
    <row r="817" spans="1:16" x14ac:dyDescent="0.3">
      <c r="A817">
        <v>91202508</v>
      </c>
      <c r="B817">
        <v>246316</v>
      </c>
      <c r="C817">
        <v>671706</v>
      </c>
      <c r="D817">
        <v>18571</v>
      </c>
      <c r="E817">
        <v>1</v>
      </c>
      <c r="F817">
        <v>0</v>
      </c>
      <c r="G817">
        <v>0</v>
      </c>
      <c r="H817" t="s">
        <v>416</v>
      </c>
      <c r="I817">
        <v>6</v>
      </c>
      <c r="J817" t="s">
        <v>81</v>
      </c>
      <c r="K817" t="s">
        <v>39</v>
      </c>
      <c r="L817" t="s">
        <v>15</v>
      </c>
      <c r="M817">
        <v>18571</v>
      </c>
      <c r="N817" t="s">
        <v>23</v>
      </c>
      <c r="O817" t="s">
        <v>0</v>
      </c>
      <c r="P817" t="s">
        <v>0</v>
      </c>
    </row>
    <row r="818" spans="1:16" x14ac:dyDescent="0.3">
      <c r="A818">
        <v>61894582</v>
      </c>
      <c r="B818">
        <v>191161</v>
      </c>
      <c r="C818">
        <v>363573</v>
      </c>
      <c r="D818">
        <v>5231</v>
      </c>
      <c r="E818">
        <v>1</v>
      </c>
      <c r="F818">
        <v>784.65</v>
      </c>
      <c r="G818">
        <v>15</v>
      </c>
      <c r="H818" t="s">
        <v>416</v>
      </c>
      <c r="I818">
        <v>1</v>
      </c>
      <c r="J818" t="s">
        <v>60</v>
      </c>
      <c r="K818" t="s">
        <v>47</v>
      </c>
      <c r="L818" t="s">
        <v>15</v>
      </c>
      <c r="M818">
        <v>4446.3500000000004</v>
      </c>
      <c r="N818" t="s">
        <v>21</v>
      </c>
      <c r="O818" t="s">
        <v>0</v>
      </c>
      <c r="P818" t="s">
        <v>0</v>
      </c>
    </row>
    <row r="819" spans="1:16" x14ac:dyDescent="0.3">
      <c r="A819">
        <v>13527782</v>
      </c>
      <c r="B819">
        <v>770487</v>
      </c>
      <c r="C819">
        <v>269918</v>
      </c>
      <c r="D819">
        <v>18121</v>
      </c>
      <c r="E819">
        <v>1</v>
      </c>
      <c r="F819">
        <v>906.05</v>
      </c>
      <c r="G819">
        <v>5</v>
      </c>
      <c r="H819" t="s">
        <v>416</v>
      </c>
      <c r="I819">
        <v>6</v>
      </c>
      <c r="J819" t="s">
        <v>81</v>
      </c>
      <c r="K819" t="s">
        <v>50</v>
      </c>
      <c r="L819" t="s">
        <v>16</v>
      </c>
      <c r="M819">
        <v>17214.95</v>
      </c>
      <c r="N819" t="s">
        <v>21</v>
      </c>
      <c r="O819" t="s">
        <v>0</v>
      </c>
      <c r="P819" t="s">
        <v>0</v>
      </c>
    </row>
    <row r="820" spans="1:16" x14ac:dyDescent="0.3">
      <c r="A820">
        <v>71066203</v>
      </c>
      <c r="B820">
        <v>216739</v>
      </c>
      <c r="C820">
        <v>691534</v>
      </c>
      <c r="D820">
        <v>15366</v>
      </c>
      <c r="E820">
        <v>2</v>
      </c>
      <c r="F820">
        <v>0</v>
      </c>
      <c r="G820">
        <v>0</v>
      </c>
      <c r="H820" t="s">
        <v>416</v>
      </c>
      <c r="I820">
        <v>4</v>
      </c>
      <c r="J820" t="s">
        <v>145</v>
      </c>
      <c r="K820" t="s">
        <v>50</v>
      </c>
      <c r="L820" t="s">
        <v>16</v>
      </c>
      <c r="M820">
        <v>30732</v>
      </c>
      <c r="N820" t="s">
        <v>21</v>
      </c>
      <c r="O820" t="s">
        <v>0</v>
      </c>
      <c r="P820" t="s">
        <v>0</v>
      </c>
    </row>
    <row r="821" spans="1:16" x14ac:dyDescent="0.3">
      <c r="A821">
        <v>37291394</v>
      </c>
      <c r="B821">
        <v>246316</v>
      </c>
      <c r="C821">
        <v>570040</v>
      </c>
      <c r="D821">
        <v>1842</v>
      </c>
      <c r="E821">
        <v>1</v>
      </c>
      <c r="F821">
        <v>0</v>
      </c>
      <c r="G821">
        <v>0</v>
      </c>
      <c r="H821" t="s">
        <v>416</v>
      </c>
      <c r="I821">
        <v>3</v>
      </c>
      <c r="J821" t="s">
        <v>165</v>
      </c>
      <c r="K821" t="s">
        <v>39</v>
      </c>
      <c r="L821" t="s">
        <v>15</v>
      </c>
      <c r="M821">
        <v>1842</v>
      </c>
      <c r="N821" t="s">
        <v>22</v>
      </c>
      <c r="O821" t="s">
        <v>0</v>
      </c>
      <c r="P821" t="s">
        <v>0</v>
      </c>
    </row>
    <row r="822" spans="1:16" x14ac:dyDescent="0.3">
      <c r="A822">
        <v>49652241</v>
      </c>
      <c r="B822">
        <v>388389</v>
      </c>
      <c r="C822">
        <v>975507</v>
      </c>
      <c r="D822">
        <v>19815</v>
      </c>
      <c r="E822">
        <v>1</v>
      </c>
      <c r="F822">
        <v>0</v>
      </c>
      <c r="G822">
        <v>0</v>
      </c>
      <c r="H822" t="s">
        <v>416</v>
      </c>
      <c r="I822">
        <v>1</v>
      </c>
      <c r="J822" t="s">
        <v>60</v>
      </c>
      <c r="K822" t="s">
        <v>39</v>
      </c>
      <c r="L822" t="s">
        <v>15</v>
      </c>
      <c r="M822">
        <v>19815</v>
      </c>
      <c r="N822" t="s">
        <v>23</v>
      </c>
      <c r="O822" t="s">
        <v>0</v>
      </c>
      <c r="P822" t="s">
        <v>0</v>
      </c>
    </row>
    <row r="823" spans="1:16" x14ac:dyDescent="0.3">
      <c r="A823">
        <v>95942441</v>
      </c>
      <c r="B823">
        <v>872246</v>
      </c>
      <c r="C823">
        <v>931770</v>
      </c>
      <c r="D823">
        <v>19017</v>
      </c>
      <c r="E823">
        <v>4</v>
      </c>
      <c r="F823">
        <v>0</v>
      </c>
      <c r="G823">
        <v>0</v>
      </c>
      <c r="H823" t="s">
        <v>416</v>
      </c>
      <c r="I823">
        <v>7</v>
      </c>
      <c r="J823" t="s">
        <v>69</v>
      </c>
      <c r="K823" t="s">
        <v>50</v>
      </c>
      <c r="L823" t="s">
        <v>15</v>
      </c>
      <c r="M823">
        <v>76068</v>
      </c>
      <c r="N823" t="s">
        <v>20</v>
      </c>
      <c r="O823" t="s">
        <v>0</v>
      </c>
      <c r="P823" t="s">
        <v>0</v>
      </c>
    </row>
    <row r="824" spans="1:16" x14ac:dyDescent="0.3">
      <c r="A824">
        <v>55999465</v>
      </c>
      <c r="B824">
        <v>388389</v>
      </c>
      <c r="C824">
        <v>538270</v>
      </c>
      <c r="D824">
        <v>18196</v>
      </c>
      <c r="E824">
        <v>1</v>
      </c>
      <c r="F824">
        <v>3639.2</v>
      </c>
      <c r="G824">
        <v>20</v>
      </c>
      <c r="H824" t="s">
        <v>416</v>
      </c>
      <c r="I824">
        <v>3</v>
      </c>
      <c r="J824" t="s">
        <v>165</v>
      </c>
      <c r="K824" t="s">
        <v>73</v>
      </c>
      <c r="L824" t="s">
        <v>17</v>
      </c>
      <c r="M824">
        <v>14556.8</v>
      </c>
      <c r="N824" t="s">
        <v>22</v>
      </c>
      <c r="O824" t="s">
        <v>0</v>
      </c>
      <c r="P824" t="s">
        <v>0</v>
      </c>
    </row>
    <row r="825" spans="1:16" x14ac:dyDescent="0.3">
      <c r="A825">
        <v>38935933</v>
      </c>
      <c r="B825">
        <v>671858</v>
      </c>
      <c r="C825">
        <v>597859</v>
      </c>
      <c r="D825">
        <v>989</v>
      </c>
      <c r="E825">
        <v>1</v>
      </c>
      <c r="F825">
        <v>0</v>
      </c>
      <c r="G825">
        <v>0</v>
      </c>
      <c r="H825" t="s">
        <v>416</v>
      </c>
      <c r="I825">
        <v>2</v>
      </c>
      <c r="J825" t="s">
        <v>80</v>
      </c>
      <c r="K825" t="s">
        <v>39</v>
      </c>
      <c r="L825" t="s">
        <v>17</v>
      </c>
      <c r="M825">
        <v>989</v>
      </c>
      <c r="N825" t="s">
        <v>20</v>
      </c>
      <c r="O825" t="s">
        <v>0</v>
      </c>
      <c r="P825" t="s">
        <v>0</v>
      </c>
    </row>
    <row r="826" spans="1:16" x14ac:dyDescent="0.3">
      <c r="A826">
        <v>10791740</v>
      </c>
      <c r="B826">
        <v>334053</v>
      </c>
      <c r="C826">
        <v>488698</v>
      </c>
      <c r="D826">
        <v>12282</v>
      </c>
      <c r="E826">
        <v>1</v>
      </c>
      <c r="F826">
        <v>0</v>
      </c>
      <c r="G826">
        <v>0</v>
      </c>
      <c r="H826" t="s">
        <v>416</v>
      </c>
      <c r="I826">
        <v>2</v>
      </c>
      <c r="J826" t="s">
        <v>80</v>
      </c>
      <c r="K826" t="s">
        <v>50</v>
      </c>
      <c r="L826" t="s">
        <v>17</v>
      </c>
      <c r="M826">
        <v>12282</v>
      </c>
      <c r="N826" t="s">
        <v>21</v>
      </c>
      <c r="O826" t="s">
        <v>0</v>
      </c>
      <c r="P826" t="s">
        <v>0</v>
      </c>
    </row>
    <row r="827" spans="1:16" x14ac:dyDescent="0.3">
      <c r="A827">
        <v>57469942</v>
      </c>
      <c r="B827">
        <v>809570</v>
      </c>
      <c r="C827">
        <v>679770</v>
      </c>
      <c r="D827">
        <v>19327</v>
      </c>
      <c r="E827">
        <v>2</v>
      </c>
      <c r="F827">
        <v>5798.1</v>
      </c>
      <c r="G827">
        <v>15</v>
      </c>
      <c r="H827" t="s">
        <v>316</v>
      </c>
      <c r="I827">
        <v>6</v>
      </c>
      <c r="J827" t="s">
        <v>317</v>
      </c>
      <c r="K827" t="s">
        <v>73</v>
      </c>
      <c r="L827" t="s">
        <v>15</v>
      </c>
      <c r="M827">
        <v>32855.9</v>
      </c>
      <c r="N827" t="s">
        <v>22</v>
      </c>
      <c r="O827" t="s">
        <v>0</v>
      </c>
      <c r="P827" t="s">
        <v>0</v>
      </c>
    </row>
    <row r="828" spans="1:16" x14ac:dyDescent="0.3">
      <c r="A828">
        <v>36757737</v>
      </c>
      <c r="B828">
        <v>719176</v>
      </c>
      <c r="C828">
        <v>560317</v>
      </c>
      <c r="D828">
        <v>8738</v>
      </c>
      <c r="E828">
        <v>2</v>
      </c>
      <c r="F828">
        <v>0</v>
      </c>
      <c r="G828">
        <v>0</v>
      </c>
      <c r="H828" t="s">
        <v>316</v>
      </c>
      <c r="I828">
        <v>7</v>
      </c>
      <c r="J828" t="s">
        <v>193</v>
      </c>
      <c r="K828" t="s">
        <v>73</v>
      </c>
      <c r="L828" t="s">
        <v>16</v>
      </c>
      <c r="M828">
        <v>17476</v>
      </c>
      <c r="N828" t="s">
        <v>22</v>
      </c>
      <c r="O828" t="s">
        <v>0</v>
      </c>
      <c r="P828" t="s">
        <v>0</v>
      </c>
    </row>
    <row r="829" spans="1:16" x14ac:dyDescent="0.3">
      <c r="A829">
        <v>21432787</v>
      </c>
      <c r="B829">
        <v>126225</v>
      </c>
      <c r="C829">
        <v>988930</v>
      </c>
      <c r="D829">
        <v>10049</v>
      </c>
      <c r="E829">
        <v>3</v>
      </c>
      <c r="F829">
        <v>1507.35</v>
      </c>
      <c r="G829">
        <v>5</v>
      </c>
      <c r="H829" t="s">
        <v>316</v>
      </c>
      <c r="I829">
        <v>3</v>
      </c>
      <c r="J829" t="s">
        <v>482</v>
      </c>
      <c r="K829" t="s">
        <v>39</v>
      </c>
      <c r="L829" t="s">
        <v>18</v>
      </c>
      <c r="M829">
        <v>28639.65</v>
      </c>
      <c r="N829" t="s">
        <v>20</v>
      </c>
      <c r="O829" t="s">
        <v>0</v>
      </c>
      <c r="P829" t="s">
        <v>0</v>
      </c>
    </row>
    <row r="830" spans="1:16" x14ac:dyDescent="0.3">
      <c r="A830">
        <v>83659258</v>
      </c>
      <c r="B830">
        <v>334053</v>
      </c>
      <c r="C830">
        <v>980009</v>
      </c>
      <c r="D830">
        <v>14162</v>
      </c>
      <c r="E830">
        <v>1</v>
      </c>
      <c r="F830">
        <v>0</v>
      </c>
      <c r="G830">
        <v>0</v>
      </c>
      <c r="H830" t="s">
        <v>316</v>
      </c>
      <c r="I830">
        <v>2</v>
      </c>
      <c r="J830" t="s">
        <v>528</v>
      </c>
      <c r="K830" t="s">
        <v>39</v>
      </c>
      <c r="L830" t="s">
        <v>16</v>
      </c>
      <c r="M830">
        <v>14162</v>
      </c>
      <c r="N830" t="s">
        <v>22</v>
      </c>
      <c r="O830" t="s">
        <v>0</v>
      </c>
      <c r="P830" t="s">
        <v>0</v>
      </c>
    </row>
    <row r="831" spans="1:16" x14ac:dyDescent="0.3">
      <c r="A831">
        <v>89431184</v>
      </c>
      <c r="B831">
        <v>207473</v>
      </c>
      <c r="C831">
        <v>212394</v>
      </c>
      <c r="D831">
        <v>2389</v>
      </c>
      <c r="E831">
        <v>1</v>
      </c>
      <c r="F831">
        <v>0</v>
      </c>
      <c r="G831">
        <v>0</v>
      </c>
      <c r="H831" t="s">
        <v>316</v>
      </c>
      <c r="I831">
        <v>6</v>
      </c>
      <c r="J831" t="s">
        <v>317</v>
      </c>
      <c r="K831" t="s">
        <v>39</v>
      </c>
      <c r="L831" t="s">
        <v>15</v>
      </c>
      <c r="M831">
        <v>2389</v>
      </c>
      <c r="N831" t="s">
        <v>22</v>
      </c>
      <c r="O831" t="s">
        <v>0</v>
      </c>
      <c r="P831" t="s">
        <v>0</v>
      </c>
    </row>
    <row r="832" spans="1:16" x14ac:dyDescent="0.3">
      <c r="A832">
        <v>48789478</v>
      </c>
      <c r="B832">
        <v>872246</v>
      </c>
      <c r="C832">
        <v>802833</v>
      </c>
      <c r="D832">
        <v>13615</v>
      </c>
      <c r="E832">
        <v>1</v>
      </c>
      <c r="F832">
        <v>0</v>
      </c>
      <c r="G832">
        <v>0</v>
      </c>
      <c r="H832" t="s">
        <v>316</v>
      </c>
      <c r="I832">
        <v>5</v>
      </c>
      <c r="J832" t="s">
        <v>388</v>
      </c>
      <c r="K832" t="s">
        <v>39</v>
      </c>
      <c r="L832" t="s">
        <v>16</v>
      </c>
      <c r="M832">
        <v>13615</v>
      </c>
      <c r="N832" t="s">
        <v>21</v>
      </c>
      <c r="O832" t="s">
        <v>0</v>
      </c>
      <c r="P832" t="s">
        <v>0</v>
      </c>
    </row>
    <row r="833" spans="1:16" x14ac:dyDescent="0.3">
      <c r="A833">
        <v>99903592</v>
      </c>
      <c r="B833">
        <v>876646</v>
      </c>
      <c r="C833">
        <v>442446</v>
      </c>
      <c r="D833">
        <v>19002</v>
      </c>
      <c r="E833">
        <v>1</v>
      </c>
      <c r="F833">
        <v>0</v>
      </c>
      <c r="G833">
        <v>0</v>
      </c>
      <c r="H833" t="s">
        <v>316</v>
      </c>
      <c r="I833">
        <v>5</v>
      </c>
      <c r="J833" t="s">
        <v>388</v>
      </c>
      <c r="K833" t="s">
        <v>39</v>
      </c>
      <c r="L833" t="s">
        <v>15</v>
      </c>
      <c r="M833">
        <v>19002</v>
      </c>
      <c r="N833" t="s">
        <v>22</v>
      </c>
      <c r="O833" t="s">
        <v>0</v>
      </c>
      <c r="P833" t="s">
        <v>0</v>
      </c>
    </row>
    <row r="834" spans="1:16" x14ac:dyDescent="0.3">
      <c r="A834">
        <v>77838742</v>
      </c>
      <c r="B834">
        <v>719176</v>
      </c>
      <c r="C834">
        <v>589227</v>
      </c>
      <c r="D834">
        <v>10510</v>
      </c>
      <c r="E834">
        <v>2</v>
      </c>
      <c r="F834">
        <v>0</v>
      </c>
      <c r="G834">
        <v>0</v>
      </c>
      <c r="H834" t="s">
        <v>316</v>
      </c>
      <c r="I834">
        <v>3</v>
      </c>
      <c r="J834" t="s">
        <v>482</v>
      </c>
      <c r="K834" t="s">
        <v>39</v>
      </c>
      <c r="L834" t="s">
        <v>16</v>
      </c>
      <c r="M834">
        <v>21020</v>
      </c>
      <c r="N834" t="s">
        <v>22</v>
      </c>
      <c r="O834" t="s">
        <v>0</v>
      </c>
      <c r="P834" t="s">
        <v>0</v>
      </c>
    </row>
    <row r="835" spans="1:16" x14ac:dyDescent="0.3">
      <c r="A835">
        <v>53855682</v>
      </c>
      <c r="B835">
        <v>191161</v>
      </c>
      <c r="C835">
        <v>326395</v>
      </c>
      <c r="D835">
        <v>14057</v>
      </c>
      <c r="E835">
        <v>2</v>
      </c>
      <c r="F835">
        <v>0</v>
      </c>
      <c r="G835">
        <v>0</v>
      </c>
      <c r="H835" t="s">
        <v>316</v>
      </c>
      <c r="I835">
        <v>3</v>
      </c>
      <c r="J835" t="s">
        <v>482</v>
      </c>
      <c r="K835" t="s">
        <v>50</v>
      </c>
      <c r="L835" t="s">
        <v>18</v>
      </c>
      <c r="M835">
        <v>28114</v>
      </c>
      <c r="N835" t="s">
        <v>23</v>
      </c>
      <c r="O835" t="s">
        <v>0</v>
      </c>
      <c r="P835" t="s">
        <v>0</v>
      </c>
    </row>
    <row r="836" spans="1:16" x14ac:dyDescent="0.3">
      <c r="A836">
        <v>60393104</v>
      </c>
      <c r="B836">
        <v>246316</v>
      </c>
      <c r="C836">
        <v>848127</v>
      </c>
      <c r="D836">
        <v>6553</v>
      </c>
      <c r="E836">
        <v>2</v>
      </c>
      <c r="F836">
        <v>0</v>
      </c>
      <c r="G836">
        <v>0</v>
      </c>
      <c r="H836" t="s">
        <v>316</v>
      </c>
      <c r="I836">
        <v>6</v>
      </c>
      <c r="J836" t="s">
        <v>317</v>
      </c>
      <c r="K836" t="s">
        <v>39</v>
      </c>
      <c r="L836" t="s">
        <v>18</v>
      </c>
      <c r="M836">
        <v>13106</v>
      </c>
      <c r="N836" t="s">
        <v>23</v>
      </c>
      <c r="O836" t="s">
        <v>0</v>
      </c>
      <c r="P836" t="s">
        <v>0</v>
      </c>
    </row>
    <row r="837" spans="1:16" x14ac:dyDescent="0.3">
      <c r="A837">
        <v>96268397</v>
      </c>
      <c r="B837">
        <v>356787</v>
      </c>
      <c r="C837">
        <v>722998</v>
      </c>
      <c r="D837">
        <v>15749</v>
      </c>
      <c r="E837">
        <v>2</v>
      </c>
      <c r="F837">
        <v>0</v>
      </c>
      <c r="G837">
        <v>0</v>
      </c>
      <c r="H837" t="s">
        <v>351</v>
      </c>
      <c r="I837">
        <v>6</v>
      </c>
      <c r="J837" t="s">
        <v>320</v>
      </c>
      <c r="K837" t="s">
        <v>39</v>
      </c>
      <c r="L837" t="s">
        <v>16</v>
      </c>
      <c r="M837">
        <v>31498</v>
      </c>
      <c r="N837" t="s">
        <v>21</v>
      </c>
      <c r="O837" t="s">
        <v>0</v>
      </c>
      <c r="P837" t="s">
        <v>0</v>
      </c>
    </row>
    <row r="838" spans="1:16" x14ac:dyDescent="0.3">
      <c r="A838">
        <v>53261270</v>
      </c>
      <c r="B838">
        <v>246316</v>
      </c>
      <c r="C838">
        <v>838613</v>
      </c>
      <c r="D838">
        <v>1869</v>
      </c>
      <c r="E838">
        <v>2</v>
      </c>
      <c r="F838">
        <v>0</v>
      </c>
      <c r="G838">
        <v>0</v>
      </c>
      <c r="H838" t="s">
        <v>351</v>
      </c>
      <c r="I838">
        <v>6</v>
      </c>
      <c r="J838" t="s">
        <v>320</v>
      </c>
      <c r="K838" t="s">
        <v>39</v>
      </c>
      <c r="L838" t="s">
        <v>15</v>
      </c>
      <c r="M838">
        <v>3738</v>
      </c>
      <c r="N838" t="s">
        <v>22</v>
      </c>
      <c r="O838" t="s">
        <v>0</v>
      </c>
      <c r="P838" t="s">
        <v>0</v>
      </c>
    </row>
    <row r="839" spans="1:16" x14ac:dyDescent="0.3">
      <c r="A839">
        <v>17275149</v>
      </c>
      <c r="B839">
        <v>770487</v>
      </c>
      <c r="C839">
        <v>856190</v>
      </c>
      <c r="D839">
        <v>5220</v>
      </c>
      <c r="E839">
        <v>2</v>
      </c>
      <c r="F839">
        <v>0</v>
      </c>
      <c r="G839">
        <v>0</v>
      </c>
      <c r="H839" t="s">
        <v>351</v>
      </c>
      <c r="I839">
        <v>3</v>
      </c>
      <c r="J839" t="s">
        <v>190</v>
      </c>
      <c r="K839" t="s">
        <v>39</v>
      </c>
      <c r="L839" t="s">
        <v>17</v>
      </c>
      <c r="M839">
        <v>10440</v>
      </c>
      <c r="N839" t="s">
        <v>24</v>
      </c>
      <c r="O839" t="s">
        <v>0</v>
      </c>
      <c r="P839" t="s">
        <v>0</v>
      </c>
    </row>
    <row r="840" spans="1:16" x14ac:dyDescent="0.3">
      <c r="A840">
        <v>96934122</v>
      </c>
      <c r="B840">
        <v>877572</v>
      </c>
      <c r="C840">
        <v>749435</v>
      </c>
      <c r="D840">
        <v>11744</v>
      </c>
      <c r="E840">
        <v>1</v>
      </c>
      <c r="F840">
        <v>587.20000000000005</v>
      </c>
      <c r="G840">
        <v>5</v>
      </c>
      <c r="H840" t="s">
        <v>351</v>
      </c>
      <c r="I840">
        <v>6</v>
      </c>
      <c r="J840" t="s">
        <v>320</v>
      </c>
      <c r="K840" t="s">
        <v>39</v>
      </c>
      <c r="L840" t="s">
        <v>16</v>
      </c>
      <c r="M840">
        <v>11156.8</v>
      </c>
      <c r="N840" t="s">
        <v>21</v>
      </c>
      <c r="O840" t="s">
        <v>0</v>
      </c>
      <c r="P840" t="s">
        <v>0</v>
      </c>
    </row>
    <row r="841" spans="1:16" x14ac:dyDescent="0.3">
      <c r="A841">
        <v>63690013</v>
      </c>
      <c r="B841">
        <v>216739</v>
      </c>
      <c r="C841">
        <v>893223</v>
      </c>
      <c r="D841">
        <v>19843</v>
      </c>
      <c r="E841">
        <v>1</v>
      </c>
      <c r="F841">
        <v>0</v>
      </c>
      <c r="G841">
        <v>0</v>
      </c>
      <c r="H841" t="s">
        <v>351</v>
      </c>
      <c r="I841">
        <v>3</v>
      </c>
      <c r="J841" t="s">
        <v>190</v>
      </c>
      <c r="K841" t="s">
        <v>50</v>
      </c>
      <c r="L841" t="s">
        <v>15</v>
      </c>
      <c r="M841">
        <v>19843</v>
      </c>
      <c r="N841" t="s">
        <v>22</v>
      </c>
      <c r="O841" t="s">
        <v>0</v>
      </c>
      <c r="P841" t="s">
        <v>0</v>
      </c>
    </row>
    <row r="842" spans="1:16" x14ac:dyDescent="0.3">
      <c r="A842">
        <v>59805178</v>
      </c>
      <c r="B842">
        <v>191161</v>
      </c>
      <c r="C842">
        <v>575565</v>
      </c>
      <c r="D842">
        <v>12301</v>
      </c>
      <c r="E842">
        <v>2</v>
      </c>
      <c r="F842">
        <v>1230.0999999999999</v>
      </c>
      <c r="G842">
        <v>5</v>
      </c>
      <c r="H842" t="s">
        <v>351</v>
      </c>
      <c r="I842">
        <v>3</v>
      </c>
      <c r="J842" t="s">
        <v>190</v>
      </c>
      <c r="K842" t="s">
        <v>39</v>
      </c>
      <c r="L842" t="s">
        <v>15</v>
      </c>
      <c r="M842">
        <v>23371.9</v>
      </c>
      <c r="N842" t="s">
        <v>23</v>
      </c>
      <c r="O842" t="s">
        <v>0</v>
      </c>
      <c r="P842" t="s">
        <v>0</v>
      </c>
    </row>
    <row r="843" spans="1:16" x14ac:dyDescent="0.3">
      <c r="A843">
        <v>16570040</v>
      </c>
      <c r="B843">
        <v>356787</v>
      </c>
      <c r="C843">
        <v>667262</v>
      </c>
      <c r="D843">
        <v>18244</v>
      </c>
      <c r="E843">
        <v>1</v>
      </c>
      <c r="F843">
        <v>1824.4</v>
      </c>
      <c r="G843">
        <v>10</v>
      </c>
      <c r="H843" t="s">
        <v>351</v>
      </c>
      <c r="I843">
        <v>2</v>
      </c>
      <c r="J843" t="s">
        <v>163</v>
      </c>
      <c r="K843" t="s">
        <v>39</v>
      </c>
      <c r="L843" t="s">
        <v>17</v>
      </c>
      <c r="M843">
        <v>16419.599999999999</v>
      </c>
      <c r="N843" t="s">
        <v>22</v>
      </c>
      <c r="O843" t="s">
        <v>0</v>
      </c>
      <c r="P843" t="s">
        <v>0</v>
      </c>
    </row>
    <row r="844" spans="1:16" x14ac:dyDescent="0.3">
      <c r="A844">
        <v>61407440</v>
      </c>
      <c r="B844">
        <v>809570</v>
      </c>
      <c r="C844">
        <v>775458</v>
      </c>
      <c r="D844">
        <v>13937</v>
      </c>
      <c r="E844">
        <v>1</v>
      </c>
      <c r="F844">
        <v>0</v>
      </c>
      <c r="G844">
        <v>0</v>
      </c>
      <c r="H844" t="s">
        <v>351</v>
      </c>
      <c r="I844">
        <v>2</v>
      </c>
      <c r="J844" t="s">
        <v>163</v>
      </c>
      <c r="K844" t="s">
        <v>39</v>
      </c>
      <c r="L844" t="s">
        <v>15</v>
      </c>
      <c r="M844">
        <v>13937</v>
      </c>
      <c r="N844" t="s">
        <v>20</v>
      </c>
      <c r="O844" t="s">
        <v>0</v>
      </c>
      <c r="P844" t="s">
        <v>0</v>
      </c>
    </row>
    <row r="845" spans="1:16" x14ac:dyDescent="0.3">
      <c r="A845">
        <v>43266810</v>
      </c>
      <c r="B845">
        <v>191161</v>
      </c>
      <c r="C845">
        <v>514922</v>
      </c>
      <c r="D845">
        <v>13156</v>
      </c>
      <c r="E845">
        <v>1</v>
      </c>
      <c r="F845">
        <v>0</v>
      </c>
      <c r="G845">
        <v>0</v>
      </c>
      <c r="H845" t="s">
        <v>351</v>
      </c>
      <c r="I845">
        <v>6</v>
      </c>
      <c r="J845" t="s">
        <v>320</v>
      </c>
      <c r="K845" t="s">
        <v>39</v>
      </c>
      <c r="L845" t="s">
        <v>16</v>
      </c>
      <c r="M845">
        <v>13156</v>
      </c>
      <c r="N845" t="s">
        <v>21</v>
      </c>
      <c r="O845" t="s">
        <v>0</v>
      </c>
      <c r="P845" t="s">
        <v>0</v>
      </c>
    </row>
    <row r="846" spans="1:16" x14ac:dyDescent="0.3">
      <c r="A846">
        <v>54544651</v>
      </c>
      <c r="B846">
        <v>191161</v>
      </c>
      <c r="C846">
        <v>861286</v>
      </c>
      <c r="D846">
        <v>9330</v>
      </c>
      <c r="E846">
        <v>1</v>
      </c>
      <c r="F846">
        <v>0</v>
      </c>
      <c r="G846">
        <v>0</v>
      </c>
      <c r="H846" t="s">
        <v>351</v>
      </c>
      <c r="I846">
        <v>2</v>
      </c>
      <c r="J846" t="s">
        <v>163</v>
      </c>
      <c r="K846" t="s">
        <v>39</v>
      </c>
      <c r="L846" t="s">
        <v>17</v>
      </c>
      <c r="M846">
        <v>9330</v>
      </c>
      <c r="N846" t="s">
        <v>20</v>
      </c>
      <c r="O846" t="s">
        <v>0</v>
      </c>
      <c r="P846" t="s">
        <v>0</v>
      </c>
    </row>
    <row r="847" spans="1:16" x14ac:dyDescent="0.3">
      <c r="A847">
        <v>93568503</v>
      </c>
      <c r="B847">
        <v>216739</v>
      </c>
      <c r="C847">
        <v>828636</v>
      </c>
      <c r="D847">
        <v>16775</v>
      </c>
      <c r="E847">
        <v>1</v>
      </c>
      <c r="F847">
        <v>0</v>
      </c>
      <c r="G847">
        <v>0</v>
      </c>
      <c r="H847" t="s">
        <v>449</v>
      </c>
      <c r="I847">
        <v>6</v>
      </c>
      <c r="J847" t="s">
        <v>407</v>
      </c>
      <c r="K847" t="s">
        <v>47</v>
      </c>
      <c r="L847" t="s">
        <v>15</v>
      </c>
      <c r="M847">
        <v>16775</v>
      </c>
      <c r="N847" t="s">
        <v>23</v>
      </c>
      <c r="O847" t="s">
        <v>0</v>
      </c>
      <c r="P847" t="s">
        <v>0</v>
      </c>
    </row>
    <row r="848" spans="1:16" x14ac:dyDescent="0.3">
      <c r="A848">
        <v>29208935</v>
      </c>
      <c r="B848">
        <v>334053</v>
      </c>
      <c r="C848">
        <v>776289</v>
      </c>
      <c r="D848">
        <v>10317</v>
      </c>
      <c r="E848">
        <v>2</v>
      </c>
      <c r="F848">
        <v>2063.4</v>
      </c>
      <c r="G848">
        <v>10</v>
      </c>
      <c r="H848" t="s">
        <v>449</v>
      </c>
      <c r="I848">
        <v>2</v>
      </c>
      <c r="J848" t="s">
        <v>102</v>
      </c>
      <c r="K848" t="s">
        <v>39</v>
      </c>
      <c r="L848" t="s">
        <v>15</v>
      </c>
      <c r="M848">
        <v>18570.599999999999</v>
      </c>
      <c r="N848" t="s">
        <v>21</v>
      </c>
      <c r="O848" t="s">
        <v>0</v>
      </c>
      <c r="P848" t="s">
        <v>0</v>
      </c>
    </row>
    <row r="849" spans="1:16" x14ac:dyDescent="0.3">
      <c r="A849">
        <v>22119391</v>
      </c>
      <c r="B849">
        <v>334053</v>
      </c>
      <c r="C849">
        <v>514889</v>
      </c>
      <c r="D849">
        <v>9584</v>
      </c>
      <c r="E849">
        <v>1</v>
      </c>
      <c r="F849">
        <v>0</v>
      </c>
      <c r="G849">
        <v>0</v>
      </c>
      <c r="H849" t="s">
        <v>449</v>
      </c>
      <c r="I849">
        <v>1</v>
      </c>
      <c r="J849" t="s">
        <v>319</v>
      </c>
      <c r="K849" t="s">
        <v>39</v>
      </c>
      <c r="L849" t="s">
        <v>17</v>
      </c>
      <c r="M849">
        <v>9584</v>
      </c>
      <c r="N849" t="s">
        <v>20</v>
      </c>
      <c r="O849" t="s">
        <v>0</v>
      </c>
      <c r="P849" t="s">
        <v>0</v>
      </c>
    </row>
    <row r="850" spans="1:16" x14ac:dyDescent="0.3">
      <c r="A850">
        <v>41895531</v>
      </c>
      <c r="B850">
        <v>246316</v>
      </c>
      <c r="C850">
        <v>617885</v>
      </c>
      <c r="D850">
        <v>12626</v>
      </c>
      <c r="E850">
        <v>2</v>
      </c>
      <c r="F850">
        <v>5050.3999999999996</v>
      </c>
      <c r="G850">
        <v>20</v>
      </c>
      <c r="H850" t="s">
        <v>449</v>
      </c>
      <c r="I850">
        <v>3</v>
      </c>
      <c r="J850" t="s">
        <v>51</v>
      </c>
      <c r="K850" t="s">
        <v>73</v>
      </c>
      <c r="L850" t="s">
        <v>15</v>
      </c>
      <c r="M850">
        <v>20201.599999999999</v>
      </c>
      <c r="N850" t="s">
        <v>23</v>
      </c>
      <c r="O850" t="s">
        <v>0</v>
      </c>
      <c r="P850" t="s">
        <v>0</v>
      </c>
    </row>
    <row r="851" spans="1:16" x14ac:dyDescent="0.3">
      <c r="A851">
        <v>57319709</v>
      </c>
      <c r="B851">
        <v>191161</v>
      </c>
      <c r="C851">
        <v>963611</v>
      </c>
      <c r="D851">
        <v>5766</v>
      </c>
      <c r="E851">
        <v>1</v>
      </c>
      <c r="F851">
        <v>0</v>
      </c>
      <c r="G851">
        <v>0</v>
      </c>
      <c r="H851" t="s">
        <v>449</v>
      </c>
      <c r="I851">
        <v>4</v>
      </c>
      <c r="J851" t="s">
        <v>440</v>
      </c>
      <c r="K851" t="s">
        <v>50</v>
      </c>
      <c r="L851" t="s">
        <v>16</v>
      </c>
      <c r="M851">
        <v>5766</v>
      </c>
      <c r="N851" t="s">
        <v>22</v>
      </c>
      <c r="O851" t="s">
        <v>0</v>
      </c>
      <c r="P851" t="s">
        <v>0</v>
      </c>
    </row>
    <row r="852" spans="1:16" x14ac:dyDescent="0.3">
      <c r="A852">
        <v>29585415</v>
      </c>
      <c r="B852">
        <v>877572</v>
      </c>
      <c r="C852">
        <v>477370</v>
      </c>
      <c r="D852">
        <v>11590</v>
      </c>
      <c r="E852">
        <v>4</v>
      </c>
      <c r="F852">
        <v>0</v>
      </c>
      <c r="G852">
        <v>0</v>
      </c>
      <c r="H852" t="s">
        <v>449</v>
      </c>
      <c r="I852">
        <v>1</v>
      </c>
      <c r="J852" t="s">
        <v>319</v>
      </c>
      <c r="K852" t="s">
        <v>39</v>
      </c>
      <c r="L852" t="s">
        <v>17</v>
      </c>
      <c r="M852">
        <v>46360</v>
      </c>
      <c r="N852" t="s">
        <v>22</v>
      </c>
      <c r="O852" t="s">
        <v>0</v>
      </c>
      <c r="P852" t="s">
        <v>0</v>
      </c>
    </row>
    <row r="853" spans="1:16" x14ac:dyDescent="0.3">
      <c r="A853">
        <v>90253323</v>
      </c>
      <c r="B853">
        <v>877572</v>
      </c>
      <c r="C853">
        <v>317830</v>
      </c>
      <c r="D853">
        <v>11864</v>
      </c>
      <c r="E853">
        <v>1</v>
      </c>
      <c r="F853">
        <v>593.20000000000005</v>
      </c>
      <c r="G853">
        <v>5</v>
      </c>
      <c r="H853" t="s">
        <v>449</v>
      </c>
      <c r="I853">
        <v>7</v>
      </c>
      <c r="J853" t="s">
        <v>202</v>
      </c>
      <c r="K853" t="s">
        <v>39</v>
      </c>
      <c r="L853" t="s">
        <v>16</v>
      </c>
      <c r="M853">
        <v>11270.8</v>
      </c>
      <c r="N853" t="s">
        <v>21</v>
      </c>
      <c r="O853" t="s">
        <v>0</v>
      </c>
      <c r="P853" t="s">
        <v>0</v>
      </c>
    </row>
    <row r="854" spans="1:16" x14ac:dyDescent="0.3">
      <c r="A854">
        <v>62497139</v>
      </c>
      <c r="B854">
        <v>246316</v>
      </c>
      <c r="C854">
        <v>919335</v>
      </c>
      <c r="D854">
        <v>15497</v>
      </c>
      <c r="E854">
        <v>3</v>
      </c>
      <c r="F854">
        <v>0</v>
      </c>
      <c r="G854">
        <v>0</v>
      </c>
      <c r="H854" t="s">
        <v>449</v>
      </c>
      <c r="I854">
        <v>4</v>
      </c>
      <c r="J854" t="s">
        <v>440</v>
      </c>
      <c r="K854" t="s">
        <v>73</v>
      </c>
      <c r="L854" t="s">
        <v>15</v>
      </c>
      <c r="M854">
        <v>46491</v>
      </c>
      <c r="N854" t="s">
        <v>20</v>
      </c>
      <c r="O854" t="s">
        <v>0</v>
      </c>
      <c r="P854" t="s">
        <v>0</v>
      </c>
    </row>
    <row r="855" spans="1:16" x14ac:dyDescent="0.3">
      <c r="A855">
        <v>59535894</v>
      </c>
      <c r="B855">
        <v>877572</v>
      </c>
      <c r="C855">
        <v>989410</v>
      </c>
      <c r="D855">
        <v>2614</v>
      </c>
      <c r="E855">
        <v>1</v>
      </c>
      <c r="F855">
        <v>0</v>
      </c>
      <c r="G855">
        <v>0</v>
      </c>
      <c r="H855" t="s">
        <v>449</v>
      </c>
      <c r="I855">
        <v>5</v>
      </c>
      <c r="J855" t="s">
        <v>442</v>
      </c>
      <c r="K855" t="s">
        <v>39</v>
      </c>
      <c r="L855" t="s">
        <v>16</v>
      </c>
      <c r="M855">
        <v>2614</v>
      </c>
      <c r="N855" t="s">
        <v>21</v>
      </c>
      <c r="O855" t="s">
        <v>0</v>
      </c>
      <c r="P855" t="s">
        <v>0</v>
      </c>
    </row>
    <row r="856" spans="1:16" x14ac:dyDescent="0.3">
      <c r="A856">
        <v>91692326</v>
      </c>
      <c r="B856">
        <v>356787</v>
      </c>
      <c r="C856">
        <v>432542</v>
      </c>
      <c r="D856">
        <v>9304</v>
      </c>
      <c r="E856">
        <v>1</v>
      </c>
      <c r="F856">
        <v>0</v>
      </c>
      <c r="G856">
        <v>0</v>
      </c>
      <c r="H856" t="s">
        <v>449</v>
      </c>
      <c r="I856">
        <v>2</v>
      </c>
      <c r="J856" t="s">
        <v>102</v>
      </c>
      <c r="K856" t="s">
        <v>39</v>
      </c>
      <c r="L856" t="s">
        <v>15</v>
      </c>
      <c r="M856">
        <v>9304</v>
      </c>
      <c r="N856" t="s">
        <v>21</v>
      </c>
      <c r="O856" t="s">
        <v>0</v>
      </c>
      <c r="P856" t="s">
        <v>0</v>
      </c>
    </row>
    <row r="857" spans="1:16" x14ac:dyDescent="0.3">
      <c r="A857">
        <v>64038913</v>
      </c>
      <c r="B857">
        <v>770487</v>
      </c>
      <c r="C857">
        <v>602995</v>
      </c>
      <c r="D857">
        <v>11599</v>
      </c>
      <c r="E857">
        <v>1</v>
      </c>
      <c r="F857">
        <v>1739.85</v>
      </c>
      <c r="G857">
        <v>15</v>
      </c>
      <c r="H857" t="s">
        <v>93</v>
      </c>
      <c r="I857">
        <v>3</v>
      </c>
      <c r="J857" t="s">
        <v>94</v>
      </c>
      <c r="K857" t="s">
        <v>39</v>
      </c>
      <c r="L857" t="s">
        <v>15</v>
      </c>
      <c r="M857">
        <v>9859.15</v>
      </c>
      <c r="N857" t="s">
        <v>21</v>
      </c>
      <c r="O857" t="s">
        <v>0</v>
      </c>
      <c r="P857" t="s">
        <v>0</v>
      </c>
    </row>
    <row r="858" spans="1:16" x14ac:dyDescent="0.3">
      <c r="A858">
        <v>47962005</v>
      </c>
      <c r="B858">
        <v>334053</v>
      </c>
      <c r="C858">
        <v>746699</v>
      </c>
      <c r="D858">
        <v>12839</v>
      </c>
      <c r="E858">
        <v>1</v>
      </c>
      <c r="F858">
        <v>1283.9000000000001</v>
      </c>
      <c r="G858">
        <v>10</v>
      </c>
      <c r="H858" t="s">
        <v>93</v>
      </c>
      <c r="I858">
        <v>3</v>
      </c>
      <c r="J858" t="s">
        <v>94</v>
      </c>
      <c r="K858" t="s">
        <v>39</v>
      </c>
      <c r="L858" t="s">
        <v>16</v>
      </c>
      <c r="M858">
        <v>11555.1</v>
      </c>
      <c r="N858" t="s">
        <v>22</v>
      </c>
      <c r="O858" t="s">
        <v>0</v>
      </c>
      <c r="P858" t="s">
        <v>0</v>
      </c>
    </row>
    <row r="859" spans="1:16" x14ac:dyDescent="0.3">
      <c r="A859">
        <v>20843514</v>
      </c>
      <c r="B859">
        <v>671858</v>
      </c>
      <c r="C859">
        <v>431522</v>
      </c>
      <c r="D859">
        <v>1987</v>
      </c>
      <c r="E859">
        <v>2</v>
      </c>
      <c r="F859">
        <v>0</v>
      </c>
      <c r="G859">
        <v>0</v>
      </c>
      <c r="H859" t="s">
        <v>93</v>
      </c>
      <c r="I859">
        <v>1</v>
      </c>
      <c r="J859" t="s">
        <v>147</v>
      </c>
      <c r="K859" t="s">
        <v>39</v>
      </c>
      <c r="L859" t="s">
        <v>15</v>
      </c>
      <c r="M859">
        <v>3974</v>
      </c>
      <c r="N859" t="s">
        <v>22</v>
      </c>
      <c r="O859" t="s">
        <v>0</v>
      </c>
      <c r="P859" t="s">
        <v>0</v>
      </c>
    </row>
    <row r="860" spans="1:16" x14ac:dyDescent="0.3">
      <c r="A860">
        <v>47388792</v>
      </c>
      <c r="B860">
        <v>388389</v>
      </c>
      <c r="C860">
        <v>726214</v>
      </c>
      <c r="D860">
        <v>11713</v>
      </c>
      <c r="E860">
        <v>2</v>
      </c>
      <c r="F860">
        <v>1171.3</v>
      </c>
      <c r="G860">
        <v>5</v>
      </c>
      <c r="H860" t="s">
        <v>93</v>
      </c>
      <c r="I860">
        <v>1</v>
      </c>
      <c r="J860" t="s">
        <v>147</v>
      </c>
      <c r="K860" t="s">
        <v>39</v>
      </c>
      <c r="L860" t="s">
        <v>15</v>
      </c>
      <c r="M860">
        <v>22254.7</v>
      </c>
      <c r="N860" t="s">
        <v>24</v>
      </c>
      <c r="O860" t="s">
        <v>0</v>
      </c>
      <c r="P860" t="s">
        <v>0</v>
      </c>
    </row>
    <row r="861" spans="1:16" x14ac:dyDescent="0.3">
      <c r="A861">
        <v>10695441</v>
      </c>
      <c r="B861">
        <v>671858</v>
      </c>
      <c r="C861">
        <v>514608</v>
      </c>
      <c r="D861">
        <v>6808</v>
      </c>
      <c r="E861">
        <v>4</v>
      </c>
      <c r="F861">
        <v>1361.6</v>
      </c>
      <c r="G861">
        <v>5</v>
      </c>
      <c r="H861" t="s">
        <v>93</v>
      </c>
      <c r="I861">
        <v>7</v>
      </c>
      <c r="J861" t="s">
        <v>535</v>
      </c>
      <c r="K861" t="s">
        <v>39</v>
      </c>
      <c r="L861" t="s">
        <v>15</v>
      </c>
      <c r="M861">
        <v>25870.400000000001</v>
      </c>
      <c r="N861" t="s">
        <v>22</v>
      </c>
      <c r="O861" t="s">
        <v>0</v>
      </c>
      <c r="P861" t="s">
        <v>0</v>
      </c>
    </row>
    <row r="862" spans="1:16" x14ac:dyDescent="0.3">
      <c r="A862">
        <v>65625517</v>
      </c>
      <c r="B862">
        <v>671858</v>
      </c>
      <c r="C862">
        <v>758850</v>
      </c>
      <c r="D862">
        <v>1393</v>
      </c>
      <c r="E862">
        <v>1</v>
      </c>
      <c r="F862">
        <v>0</v>
      </c>
      <c r="G862">
        <v>0</v>
      </c>
      <c r="H862" t="s">
        <v>93</v>
      </c>
      <c r="I862">
        <v>1</v>
      </c>
      <c r="J862" t="s">
        <v>147</v>
      </c>
      <c r="K862" t="s">
        <v>39</v>
      </c>
      <c r="L862" t="s">
        <v>15</v>
      </c>
      <c r="M862">
        <v>1393</v>
      </c>
      <c r="N862" t="s">
        <v>21</v>
      </c>
      <c r="O862" t="s">
        <v>0</v>
      </c>
      <c r="P862" t="s">
        <v>0</v>
      </c>
    </row>
    <row r="863" spans="1:16" x14ac:dyDescent="0.3">
      <c r="A863">
        <v>76756250</v>
      </c>
      <c r="B863">
        <v>126225</v>
      </c>
      <c r="C863">
        <v>245903</v>
      </c>
      <c r="D863">
        <v>18938</v>
      </c>
      <c r="E863">
        <v>1</v>
      </c>
      <c r="F863">
        <v>0</v>
      </c>
      <c r="G863">
        <v>0</v>
      </c>
      <c r="H863" t="s">
        <v>93</v>
      </c>
      <c r="I863">
        <v>6</v>
      </c>
      <c r="J863" t="s">
        <v>325</v>
      </c>
      <c r="K863" t="s">
        <v>50</v>
      </c>
      <c r="L863" t="s">
        <v>15</v>
      </c>
      <c r="M863">
        <v>18938</v>
      </c>
      <c r="N863" t="s">
        <v>21</v>
      </c>
      <c r="O863" t="s">
        <v>0</v>
      </c>
      <c r="P863" t="s">
        <v>0</v>
      </c>
    </row>
    <row r="864" spans="1:16" x14ac:dyDescent="0.3">
      <c r="A864">
        <v>16721650</v>
      </c>
      <c r="B864">
        <v>126225</v>
      </c>
      <c r="C864">
        <v>765484</v>
      </c>
      <c r="D864">
        <v>13998</v>
      </c>
      <c r="E864">
        <v>2</v>
      </c>
      <c r="F864">
        <v>1399.8</v>
      </c>
      <c r="G864">
        <v>5</v>
      </c>
      <c r="H864" t="s">
        <v>93</v>
      </c>
      <c r="I864">
        <v>2</v>
      </c>
      <c r="J864" t="s">
        <v>148</v>
      </c>
      <c r="K864" t="s">
        <v>39</v>
      </c>
      <c r="L864" t="s">
        <v>17</v>
      </c>
      <c r="M864">
        <v>26596.2</v>
      </c>
      <c r="N864" t="s">
        <v>21</v>
      </c>
      <c r="O864" t="s">
        <v>0</v>
      </c>
      <c r="P864" t="s">
        <v>0</v>
      </c>
    </row>
    <row r="865" spans="1:16" x14ac:dyDescent="0.3">
      <c r="A865">
        <v>58942697</v>
      </c>
      <c r="B865">
        <v>126225</v>
      </c>
      <c r="C865">
        <v>479825</v>
      </c>
      <c r="D865">
        <v>18752</v>
      </c>
      <c r="E865">
        <v>3</v>
      </c>
      <c r="F865">
        <v>2812.8</v>
      </c>
      <c r="G865">
        <v>5</v>
      </c>
      <c r="H865" t="s">
        <v>297</v>
      </c>
      <c r="I865">
        <v>3</v>
      </c>
      <c r="J865" t="s">
        <v>301</v>
      </c>
      <c r="K865" t="s">
        <v>39</v>
      </c>
      <c r="L865" t="s">
        <v>15</v>
      </c>
      <c r="M865">
        <v>53443.199999999997</v>
      </c>
      <c r="N865" t="s">
        <v>22</v>
      </c>
      <c r="O865" t="s">
        <v>0</v>
      </c>
      <c r="P865" t="s">
        <v>0</v>
      </c>
    </row>
    <row r="866" spans="1:16" x14ac:dyDescent="0.3">
      <c r="A866">
        <v>98473848</v>
      </c>
      <c r="B866">
        <v>126225</v>
      </c>
      <c r="C866">
        <v>658752</v>
      </c>
      <c r="D866">
        <v>12254</v>
      </c>
      <c r="E866">
        <v>2</v>
      </c>
      <c r="F866">
        <v>0</v>
      </c>
      <c r="G866">
        <v>0</v>
      </c>
      <c r="H866" t="s">
        <v>297</v>
      </c>
      <c r="I866">
        <v>2</v>
      </c>
      <c r="J866" t="s">
        <v>360</v>
      </c>
      <c r="K866" t="s">
        <v>39</v>
      </c>
      <c r="L866" t="s">
        <v>16</v>
      </c>
      <c r="M866">
        <v>24508</v>
      </c>
      <c r="N866" t="s">
        <v>20</v>
      </c>
      <c r="O866" t="s">
        <v>0</v>
      </c>
      <c r="P866" t="s">
        <v>0</v>
      </c>
    </row>
    <row r="867" spans="1:16" x14ac:dyDescent="0.3">
      <c r="A867">
        <v>58082464</v>
      </c>
      <c r="B867">
        <v>876646</v>
      </c>
      <c r="C867">
        <v>304442</v>
      </c>
      <c r="D867">
        <v>1866</v>
      </c>
      <c r="E867">
        <v>1</v>
      </c>
      <c r="F867">
        <v>0</v>
      </c>
      <c r="G867">
        <v>0</v>
      </c>
      <c r="H867" t="s">
        <v>297</v>
      </c>
      <c r="I867">
        <v>4</v>
      </c>
      <c r="J867" t="s">
        <v>205</v>
      </c>
      <c r="K867" t="s">
        <v>39</v>
      </c>
      <c r="L867" t="s">
        <v>18</v>
      </c>
      <c r="M867">
        <v>1866</v>
      </c>
      <c r="N867" t="s">
        <v>20</v>
      </c>
      <c r="O867" t="s">
        <v>0</v>
      </c>
      <c r="P867" t="s">
        <v>0</v>
      </c>
    </row>
    <row r="868" spans="1:16" x14ac:dyDescent="0.3">
      <c r="A868">
        <v>32885741</v>
      </c>
      <c r="B868">
        <v>388389</v>
      </c>
      <c r="C868">
        <v>906765</v>
      </c>
      <c r="D868">
        <v>12365</v>
      </c>
      <c r="E868">
        <v>1</v>
      </c>
      <c r="F868">
        <v>0</v>
      </c>
      <c r="G868">
        <v>0</v>
      </c>
      <c r="H868" t="s">
        <v>297</v>
      </c>
      <c r="I868">
        <v>1</v>
      </c>
      <c r="J868" t="s">
        <v>204</v>
      </c>
      <c r="K868" t="s">
        <v>39</v>
      </c>
      <c r="L868" t="s">
        <v>15</v>
      </c>
      <c r="M868">
        <v>12365</v>
      </c>
      <c r="N868" t="s">
        <v>23</v>
      </c>
      <c r="O868" t="s">
        <v>0</v>
      </c>
      <c r="P868" t="s">
        <v>0</v>
      </c>
    </row>
    <row r="869" spans="1:16" x14ac:dyDescent="0.3">
      <c r="A869">
        <v>67467610</v>
      </c>
      <c r="B869">
        <v>719176</v>
      </c>
      <c r="C869">
        <v>227470</v>
      </c>
      <c r="D869">
        <v>9850</v>
      </c>
      <c r="E869">
        <v>2</v>
      </c>
      <c r="F869">
        <v>2955</v>
      </c>
      <c r="G869">
        <v>15</v>
      </c>
      <c r="H869" t="s">
        <v>297</v>
      </c>
      <c r="I869">
        <v>1</v>
      </c>
      <c r="J869" t="s">
        <v>204</v>
      </c>
      <c r="K869" t="s">
        <v>50</v>
      </c>
      <c r="L869" t="s">
        <v>15</v>
      </c>
      <c r="M869">
        <v>16745</v>
      </c>
      <c r="N869" t="s">
        <v>23</v>
      </c>
      <c r="O869" t="s">
        <v>0</v>
      </c>
      <c r="P869" t="s">
        <v>0</v>
      </c>
    </row>
    <row r="870" spans="1:16" x14ac:dyDescent="0.3">
      <c r="A870">
        <v>30237141</v>
      </c>
      <c r="B870">
        <v>877572</v>
      </c>
      <c r="C870">
        <v>974205</v>
      </c>
      <c r="D870">
        <v>13896</v>
      </c>
      <c r="E870">
        <v>1</v>
      </c>
      <c r="F870">
        <v>0</v>
      </c>
      <c r="G870">
        <v>0</v>
      </c>
      <c r="H870" t="s">
        <v>297</v>
      </c>
      <c r="I870">
        <v>1</v>
      </c>
      <c r="J870" t="s">
        <v>204</v>
      </c>
      <c r="K870" t="s">
        <v>39</v>
      </c>
      <c r="L870" t="s">
        <v>15</v>
      </c>
      <c r="M870">
        <v>13896</v>
      </c>
      <c r="N870" t="s">
        <v>23</v>
      </c>
      <c r="O870" t="s">
        <v>0</v>
      </c>
      <c r="P870" t="s">
        <v>0</v>
      </c>
    </row>
    <row r="871" spans="1:16" x14ac:dyDescent="0.3">
      <c r="A871">
        <v>41541166</v>
      </c>
      <c r="B871">
        <v>876646</v>
      </c>
      <c r="C871">
        <v>596737</v>
      </c>
      <c r="D871">
        <v>961</v>
      </c>
      <c r="E871">
        <v>2</v>
      </c>
      <c r="F871">
        <v>96.1</v>
      </c>
      <c r="G871">
        <v>5</v>
      </c>
      <c r="H871" t="s">
        <v>297</v>
      </c>
      <c r="I871">
        <v>7</v>
      </c>
      <c r="J871" t="s">
        <v>538</v>
      </c>
      <c r="K871" t="s">
        <v>39</v>
      </c>
      <c r="L871" t="s">
        <v>15</v>
      </c>
      <c r="M871">
        <v>1825.9</v>
      </c>
      <c r="N871" t="s">
        <v>22</v>
      </c>
      <c r="O871" t="s">
        <v>0</v>
      </c>
      <c r="P871" t="s">
        <v>0</v>
      </c>
    </row>
    <row r="872" spans="1:16" x14ac:dyDescent="0.3">
      <c r="A872">
        <v>83665549</v>
      </c>
      <c r="B872">
        <v>126225</v>
      </c>
      <c r="C872">
        <v>288406</v>
      </c>
      <c r="D872">
        <v>11409</v>
      </c>
      <c r="E872">
        <v>2</v>
      </c>
      <c r="F872">
        <v>2281.8000000000002</v>
      </c>
      <c r="G872">
        <v>10</v>
      </c>
      <c r="H872" t="s">
        <v>297</v>
      </c>
      <c r="I872">
        <v>4</v>
      </c>
      <c r="J872" t="s">
        <v>205</v>
      </c>
      <c r="K872" t="s">
        <v>50</v>
      </c>
      <c r="L872" t="s">
        <v>16</v>
      </c>
      <c r="M872">
        <v>20536.2</v>
      </c>
      <c r="N872" t="s">
        <v>21</v>
      </c>
      <c r="O872" t="s">
        <v>0</v>
      </c>
      <c r="P872" t="s">
        <v>0</v>
      </c>
    </row>
    <row r="873" spans="1:16" x14ac:dyDescent="0.3">
      <c r="A873">
        <v>71021210</v>
      </c>
      <c r="B873">
        <v>876646</v>
      </c>
      <c r="C873">
        <v>853453</v>
      </c>
      <c r="D873">
        <v>4595</v>
      </c>
      <c r="E873">
        <v>2</v>
      </c>
      <c r="F873">
        <v>0</v>
      </c>
      <c r="G873">
        <v>0</v>
      </c>
      <c r="H873" t="s">
        <v>297</v>
      </c>
      <c r="I873">
        <v>7</v>
      </c>
      <c r="J873" t="s">
        <v>538</v>
      </c>
      <c r="K873" t="s">
        <v>39</v>
      </c>
      <c r="L873" t="s">
        <v>15</v>
      </c>
      <c r="M873">
        <v>9190</v>
      </c>
      <c r="N873" t="s">
        <v>20</v>
      </c>
      <c r="O873" t="s">
        <v>0</v>
      </c>
      <c r="P873" t="s">
        <v>0</v>
      </c>
    </row>
    <row r="874" spans="1:16" x14ac:dyDescent="0.3">
      <c r="A874">
        <v>10744212</v>
      </c>
      <c r="B874">
        <v>876646</v>
      </c>
      <c r="C874">
        <v>724970</v>
      </c>
      <c r="D874">
        <v>9261</v>
      </c>
      <c r="E874">
        <v>1</v>
      </c>
      <c r="F874">
        <v>463.05</v>
      </c>
      <c r="G874">
        <v>5</v>
      </c>
      <c r="H874" t="s">
        <v>421</v>
      </c>
      <c r="I874">
        <v>2</v>
      </c>
      <c r="J874" t="s">
        <v>413</v>
      </c>
      <c r="K874" t="s">
        <v>39</v>
      </c>
      <c r="L874" t="s">
        <v>16</v>
      </c>
      <c r="M874">
        <v>8797.9500000000007</v>
      </c>
      <c r="N874" t="s">
        <v>23</v>
      </c>
      <c r="O874" t="s">
        <v>0</v>
      </c>
      <c r="P874" t="s">
        <v>0</v>
      </c>
    </row>
    <row r="875" spans="1:16" x14ac:dyDescent="0.3">
      <c r="A875">
        <v>23676961</v>
      </c>
      <c r="B875">
        <v>246316</v>
      </c>
      <c r="C875">
        <v>554877</v>
      </c>
      <c r="D875">
        <v>18507</v>
      </c>
      <c r="E875">
        <v>3</v>
      </c>
      <c r="F875">
        <v>11104.2</v>
      </c>
      <c r="G875">
        <v>20</v>
      </c>
      <c r="H875" t="s">
        <v>421</v>
      </c>
      <c r="I875">
        <v>4</v>
      </c>
      <c r="J875" t="s">
        <v>229</v>
      </c>
      <c r="K875" t="s">
        <v>39</v>
      </c>
      <c r="L875" t="s">
        <v>15</v>
      </c>
      <c r="M875">
        <v>44416.800000000003</v>
      </c>
      <c r="N875" t="s">
        <v>20</v>
      </c>
      <c r="O875" t="s">
        <v>0</v>
      </c>
      <c r="P875" t="s">
        <v>0</v>
      </c>
    </row>
    <row r="876" spans="1:16" x14ac:dyDescent="0.3">
      <c r="A876">
        <v>71682508</v>
      </c>
      <c r="B876">
        <v>216739</v>
      </c>
      <c r="C876">
        <v>726806</v>
      </c>
      <c r="D876">
        <v>17983</v>
      </c>
      <c r="E876">
        <v>1</v>
      </c>
      <c r="F876">
        <v>2697.45</v>
      </c>
      <c r="G876">
        <v>15</v>
      </c>
      <c r="H876" t="s">
        <v>421</v>
      </c>
      <c r="I876">
        <v>1</v>
      </c>
      <c r="J876" t="s">
        <v>486</v>
      </c>
      <c r="K876" t="s">
        <v>39</v>
      </c>
      <c r="L876" t="s">
        <v>17</v>
      </c>
      <c r="M876">
        <v>15285.55</v>
      </c>
      <c r="N876" t="s">
        <v>21</v>
      </c>
      <c r="O876" t="s">
        <v>0</v>
      </c>
      <c r="P876" t="s">
        <v>0</v>
      </c>
    </row>
    <row r="877" spans="1:16" x14ac:dyDescent="0.3">
      <c r="A877">
        <v>88703005</v>
      </c>
      <c r="B877">
        <v>207473</v>
      </c>
      <c r="C877">
        <v>675497</v>
      </c>
      <c r="D877">
        <v>9016</v>
      </c>
      <c r="E877">
        <v>1</v>
      </c>
      <c r="F877">
        <v>0</v>
      </c>
      <c r="G877">
        <v>0</v>
      </c>
      <c r="H877" t="s">
        <v>421</v>
      </c>
      <c r="I877">
        <v>1</v>
      </c>
      <c r="J877" t="s">
        <v>486</v>
      </c>
      <c r="K877" t="s">
        <v>39</v>
      </c>
      <c r="L877" t="s">
        <v>16</v>
      </c>
      <c r="M877">
        <v>9016</v>
      </c>
      <c r="N877" t="s">
        <v>23</v>
      </c>
      <c r="O877" t="s">
        <v>0</v>
      </c>
      <c r="P877" t="s">
        <v>0</v>
      </c>
    </row>
    <row r="878" spans="1:16" x14ac:dyDescent="0.3">
      <c r="A878">
        <v>80794454</v>
      </c>
      <c r="B878">
        <v>191161</v>
      </c>
      <c r="C878">
        <v>334097</v>
      </c>
      <c r="D878">
        <v>18365</v>
      </c>
      <c r="E878">
        <v>2</v>
      </c>
      <c r="F878">
        <v>3673</v>
      </c>
      <c r="G878">
        <v>10</v>
      </c>
      <c r="H878" t="s">
        <v>421</v>
      </c>
      <c r="I878">
        <v>5</v>
      </c>
      <c r="J878" t="s">
        <v>274</v>
      </c>
      <c r="K878" t="s">
        <v>39</v>
      </c>
      <c r="L878" t="s">
        <v>15</v>
      </c>
      <c r="M878">
        <v>33057</v>
      </c>
      <c r="N878" t="s">
        <v>21</v>
      </c>
      <c r="O878" t="s">
        <v>0</v>
      </c>
      <c r="P878" t="s">
        <v>0</v>
      </c>
    </row>
    <row r="879" spans="1:16" x14ac:dyDescent="0.3">
      <c r="A879">
        <v>15879578</v>
      </c>
      <c r="B879">
        <v>671858</v>
      </c>
      <c r="C879">
        <v>283953</v>
      </c>
      <c r="D879">
        <v>16903</v>
      </c>
      <c r="E879">
        <v>2</v>
      </c>
      <c r="F879">
        <v>0</v>
      </c>
      <c r="G879">
        <v>0</v>
      </c>
      <c r="H879" t="s">
        <v>421</v>
      </c>
      <c r="I879">
        <v>2</v>
      </c>
      <c r="J879" t="s">
        <v>413</v>
      </c>
      <c r="K879" t="s">
        <v>39</v>
      </c>
      <c r="L879" t="s">
        <v>15</v>
      </c>
      <c r="M879">
        <v>33806</v>
      </c>
      <c r="N879" t="s">
        <v>20</v>
      </c>
      <c r="O879" t="s">
        <v>0</v>
      </c>
      <c r="P879" t="s">
        <v>0</v>
      </c>
    </row>
    <row r="880" spans="1:16" x14ac:dyDescent="0.3">
      <c r="A880">
        <v>28639738</v>
      </c>
      <c r="B880">
        <v>877572</v>
      </c>
      <c r="C880">
        <v>462874</v>
      </c>
      <c r="D880">
        <v>7602</v>
      </c>
      <c r="E880">
        <v>1</v>
      </c>
      <c r="F880">
        <v>1140.3</v>
      </c>
      <c r="G880">
        <v>15</v>
      </c>
      <c r="H880" t="s">
        <v>421</v>
      </c>
      <c r="I880">
        <v>6</v>
      </c>
      <c r="J880" t="s">
        <v>275</v>
      </c>
      <c r="K880" t="s">
        <v>39</v>
      </c>
      <c r="L880" t="s">
        <v>15</v>
      </c>
      <c r="M880">
        <v>6461.7</v>
      </c>
      <c r="N880" t="s">
        <v>23</v>
      </c>
      <c r="O880" t="s">
        <v>0</v>
      </c>
      <c r="P880" t="s">
        <v>0</v>
      </c>
    </row>
    <row r="881" spans="1:16" x14ac:dyDescent="0.3">
      <c r="A881">
        <v>38147161</v>
      </c>
      <c r="B881">
        <v>126225</v>
      </c>
      <c r="C881">
        <v>699284</v>
      </c>
      <c r="D881">
        <v>1200</v>
      </c>
      <c r="E881">
        <v>2</v>
      </c>
      <c r="F881">
        <v>0</v>
      </c>
      <c r="G881">
        <v>0</v>
      </c>
      <c r="H881" t="s">
        <v>421</v>
      </c>
      <c r="I881">
        <v>6</v>
      </c>
      <c r="J881" t="s">
        <v>275</v>
      </c>
      <c r="K881" t="s">
        <v>39</v>
      </c>
      <c r="L881" t="s">
        <v>16</v>
      </c>
      <c r="M881">
        <v>2400</v>
      </c>
      <c r="N881" t="s">
        <v>21</v>
      </c>
      <c r="O881" t="s">
        <v>0</v>
      </c>
      <c r="P881" t="s">
        <v>0</v>
      </c>
    </row>
    <row r="882" spans="1:16" x14ac:dyDescent="0.3">
      <c r="A882">
        <v>85907105</v>
      </c>
      <c r="B882">
        <v>872246</v>
      </c>
      <c r="C882">
        <v>250026</v>
      </c>
      <c r="D882">
        <v>5919</v>
      </c>
      <c r="E882">
        <v>1</v>
      </c>
      <c r="F882">
        <v>0</v>
      </c>
      <c r="G882">
        <v>0</v>
      </c>
      <c r="H882" t="s">
        <v>421</v>
      </c>
      <c r="I882">
        <v>4</v>
      </c>
      <c r="J882" t="s">
        <v>229</v>
      </c>
      <c r="K882" t="s">
        <v>39</v>
      </c>
      <c r="L882" t="s">
        <v>15</v>
      </c>
      <c r="M882">
        <v>5919</v>
      </c>
      <c r="N882" t="s">
        <v>23</v>
      </c>
      <c r="O882" t="s">
        <v>0</v>
      </c>
      <c r="P882" t="s">
        <v>0</v>
      </c>
    </row>
    <row r="883" spans="1:16" x14ac:dyDescent="0.3">
      <c r="A883">
        <v>93352876</v>
      </c>
      <c r="B883">
        <v>356787</v>
      </c>
      <c r="C883">
        <v>908029</v>
      </c>
      <c r="D883">
        <v>1433</v>
      </c>
      <c r="E883">
        <v>3</v>
      </c>
      <c r="F883">
        <v>0</v>
      </c>
      <c r="G883">
        <v>0</v>
      </c>
      <c r="H883" t="s">
        <v>306</v>
      </c>
      <c r="I883">
        <v>3</v>
      </c>
      <c r="J883" t="s">
        <v>276</v>
      </c>
      <c r="K883" t="s">
        <v>50</v>
      </c>
      <c r="L883" t="s">
        <v>18</v>
      </c>
      <c r="M883">
        <v>4299</v>
      </c>
      <c r="N883" t="s">
        <v>21</v>
      </c>
      <c r="O883" t="s">
        <v>0</v>
      </c>
      <c r="P883" t="s">
        <v>0</v>
      </c>
    </row>
    <row r="884" spans="1:16" x14ac:dyDescent="0.3">
      <c r="A884">
        <v>60576565</v>
      </c>
      <c r="B884">
        <v>246316</v>
      </c>
      <c r="C884">
        <v>861286</v>
      </c>
      <c r="D884">
        <v>5272</v>
      </c>
      <c r="E884">
        <v>3</v>
      </c>
      <c r="F884">
        <v>790.8</v>
      </c>
      <c r="G884">
        <v>5</v>
      </c>
      <c r="H884" t="s">
        <v>306</v>
      </c>
      <c r="I884">
        <v>6</v>
      </c>
      <c r="J884" t="s">
        <v>112</v>
      </c>
      <c r="K884" t="s">
        <v>39</v>
      </c>
      <c r="L884" t="s">
        <v>16</v>
      </c>
      <c r="M884">
        <v>15025.2</v>
      </c>
      <c r="N884" t="s">
        <v>21</v>
      </c>
      <c r="O884" t="s">
        <v>0</v>
      </c>
      <c r="P884" t="s">
        <v>0</v>
      </c>
    </row>
    <row r="885" spans="1:16" x14ac:dyDescent="0.3">
      <c r="A885">
        <v>96690951</v>
      </c>
      <c r="B885">
        <v>809570</v>
      </c>
      <c r="C885">
        <v>920767</v>
      </c>
      <c r="D885">
        <v>11894</v>
      </c>
      <c r="E885">
        <v>1</v>
      </c>
      <c r="F885">
        <v>594.70000000000005</v>
      </c>
      <c r="G885">
        <v>5</v>
      </c>
      <c r="H885" t="s">
        <v>306</v>
      </c>
      <c r="I885">
        <v>3</v>
      </c>
      <c r="J885" t="s">
        <v>276</v>
      </c>
      <c r="K885" t="s">
        <v>39</v>
      </c>
      <c r="L885" t="s">
        <v>18</v>
      </c>
      <c r="M885">
        <v>11299.3</v>
      </c>
      <c r="N885" t="s">
        <v>22</v>
      </c>
      <c r="O885" t="s">
        <v>0</v>
      </c>
      <c r="P885" t="s">
        <v>0</v>
      </c>
    </row>
    <row r="886" spans="1:16" x14ac:dyDescent="0.3">
      <c r="A886">
        <v>11286267</v>
      </c>
      <c r="B886">
        <v>246316</v>
      </c>
      <c r="C886">
        <v>252973</v>
      </c>
      <c r="D886">
        <v>4355</v>
      </c>
      <c r="E886">
        <v>2</v>
      </c>
      <c r="F886">
        <v>871</v>
      </c>
      <c r="G886">
        <v>10</v>
      </c>
      <c r="H886" t="s">
        <v>306</v>
      </c>
      <c r="I886">
        <v>7</v>
      </c>
      <c r="J886" t="s">
        <v>456</v>
      </c>
      <c r="K886" t="s">
        <v>39</v>
      </c>
      <c r="L886" t="s">
        <v>18</v>
      </c>
      <c r="M886">
        <v>7839</v>
      </c>
      <c r="N886" t="s">
        <v>21</v>
      </c>
      <c r="O886" t="s">
        <v>0</v>
      </c>
      <c r="P886" t="s">
        <v>0</v>
      </c>
    </row>
    <row r="887" spans="1:16" x14ac:dyDescent="0.3">
      <c r="A887">
        <v>42988674</v>
      </c>
      <c r="B887">
        <v>216739</v>
      </c>
      <c r="C887">
        <v>590394</v>
      </c>
      <c r="D887">
        <v>19224</v>
      </c>
      <c r="E887">
        <v>2</v>
      </c>
      <c r="F887">
        <v>0</v>
      </c>
      <c r="G887">
        <v>0</v>
      </c>
      <c r="H887" t="s">
        <v>306</v>
      </c>
      <c r="I887">
        <v>5</v>
      </c>
      <c r="J887" t="s">
        <v>251</v>
      </c>
      <c r="K887" t="s">
        <v>39</v>
      </c>
      <c r="L887" t="s">
        <v>16</v>
      </c>
      <c r="M887">
        <v>38448</v>
      </c>
      <c r="N887" t="s">
        <v>20</v>
      </c>
      <c r="O887" t="s">
        <v>0</v>
      </c>
      <c r="P887" t="s">
        <v>0</v>
      </c>
    </row>
    <row r="888" spans="1:16" x14ac:dyDescent="0.3">
      <c r="A888">
        <v>41222178</v>
      </c>
      <c r="B888">
        <v>877572</v>
      </c>
      <c r="C888">
        <v>568145</v>
      </c>
      <c r="D888">
        <v>13389</v>
      </c>
      <c r="E888">
        <v>1</v>
      </c>
      <c r="F888">
        <v>1338.9</v>
      </c>
      <c r="G888">
        <v>10</v>
      </c>
      <c r="H888" t="s">
        <v>306</v>
      </c>
      <c r="I888">
        <v>5</v>
      </c>
      <c r="J888" t="s">
        <v>251</v>
      </c>
      <c r="K888" t="s">
        <v>39</v>
      </c>
      <c r="L888" t="s">
        <v>18</v>
      </c>
      <c r="M888">
        <v>12050.1</v>
      </c>
      <c r="N888" t="s">
        <v>23</v>
      </c>
      <c r="O888" t="s">
        <v>0</v>
      </c>
      <c r="P888" t="s">
        <v>0</v>
      </c>
    </row>
    <row r="889" spans="1:16" x14ac:dyDescent="0.3">
      <c r="A889">
        <v>20443030</v>
      </c>
      <c r="B889">
        <v>876646</v>
      </c>
      <c r="C889">
        <v>292422</v>
      </c>
      <c r="D889">
        <v>608</v>
      </c>
      <c r="E889">
        <v>1</v>
      </c>
      <c r="F889">
        <v>0</v>
      </c>
      <c r="G889">
        <v>0</v>
      </c>
      <c r="H889" t="s">
        <v>306</v>
      </c>
      <c r="I889">
        <v>2</v>
      </c>
      <c r="J889" t="s">
        <v>187</v>
      </c>
      <c r="K889" t="s">
        <v>39</v>
      </c>
      <c r="L889" t="s">
        <v>15</v>
      </c>
      <c r="M889">
        <v>608</v>
      </c>
      <c r="N889" t="s">
        <v>20</v>
      </c>
      <c r="O889" t="s">
        <v>0</v>
      </c>
      <c r="P889" t="s">
        <v>0</v>
      </c>
    </row>
    <row r="890" spans="1:16" x14ac:dyDescent="0.3">
      <c r="A890">
        <v>52916049</v>
      </c>
      <c r="B890">
        <v>388389</v>
      </c>
      <c r="C890">
        <v>847033</v>
      </c>
      <c r="D890">
        <v>17194</v>
      </c>
      <c r="E890">
        <v>1</v>
      </c>
      <c r="F890">
        <v>859.7</v>
      </c>
      <c r="G890">
        <v>5</v>
      </c>
      <c r="H890" t="s">
        <v>306</v>
      </c>
      <c r="I890">
        <v>3</v>
      </c>
      <c r="J890" t="s">
        <v>276</v>
      </c>
      <c r="K890" t="s">
        <v>39</v>
      </c>
      <c r="L890" t="s">
        <v>15</v>
      </c>
      <c r="M890">
        <v>16334.3</v>
      </c>
      <c r="N890" t="s">
        <v>20</v>
      </c>
      <c r="O890" t="s">
        <v>0</v>
      </c>
      <c r="P890" t="s">
        <v>0</v>
      </c>
    </row>
    <row r="891" spans="1:16" x14ac:dyDescent="0.3">
      <c r="A891">
        <v>23776553</v>
      </c>
      <c r="B891">
        <v>877572</v>
      </c>
      <c r="C891">
        <v>744719</v>
      </c>
      <c r="D891">
        <v>11376</v>
      </c>
      <c r="E891">
        <v>1</v>
      </c>
      <c r="F891">
        <v>1137.5999999999999</v>
      </c>
      <c r="G891">
        <v>10</v>
      </c>
      <c r="H891" t="s">
        <v>306</v>
      </c>
      <c r="I891">
        <v>1</v>
      </c>
      <c r="J891" t="s">
        <v>115</v>
      </c>
      <c r="K891" t="s">
        <v>50</v>
      </c>
      <c r="L891" t="s">
        <v>16</v>
      </c>
      <c r="M891">
        <v>10238.4</v>
      </c>
      <c r="N891" t="s">
        <v>20</v>
      </c>
      <c r="O891" t="s">
        <v>0</v>
      </c>
      <c r="P891" t="s">
        <v>0</v>
      </c>
    </row>
    <row r="892" spans="1:16" x14ac:dyDescent="0.3">
      <c r="A892">
        <v>97873101</v>
      </c>
      <c r="B892">
        <v>216739</v>
      </c>
      <c r="C892">
        <v>219629</v>
      </c>
      <c r="D892">
        <v>16440</v>
      </c>
      <c r="E892">
        <v>2</v>
      </c>
      <c r="F892">
        <v>0</v>
      </c>
      <c r="G892">
        <v>0</v>
      </c>
      <c r="H892" t="s">
        <v>137</v>
      </c>
      <c r="I892">
        <v>6</v>
      </c>
      <c r="J892" t="s">
        <v>404</v>
      </c>
      <c r="K892" t="s">
        <v>39</v>
      </c>
      <c r="L892" t="s">
        <v>17</v>
      </c>
      <c r="M892">
        <v>32880</v>
      </c>
      <c r="N892" t="s">
        <v>22</v>
      </c>
      <c r="O892" t="s">
        <v>0</v>
      </c>
      <c r="P892" t="s">
        <v>0</v>
      </c>
    </row>
    <row r="893" spans="1:16" x14ac:dyDescent="0.3">
      <c r="A893">
        <v>56138336</v>
      </c>
      <c r="B893">
        <v>207473</v>
      </c>
      <c r="C893">
        <v>589438</v>
      </c>
      <c r="D893">
        <v>19728</v>
      </c>
      <c r="E893">
        <v>2</v>
      </c>
      <c r="F893">
        <v>5918.4</v>
      </c>
      <c r="G893">
        <v>15</v>
      </c>
      <c r="H893" t="s">
        <v>137</v>
      </c>
      <c r="I893">
        <v>4</v>
      </c>
      <c r="J893" t="s">
        <v>139</v>
      </c>
      <c r="K893" t="s">
        <v>39</v>
      </c>
      <c r="L893" t="s">
        <v>15</v>
      </c>
      <c r="M893">
        <v>33537.599999999999</v>
      </c>
      <c r="N893" t="s">
        <v>20</v>
      </c>
      <c r="O893" t="s">
        <v>0</v>
      </c>
      <c r="P893" t="s">
        <v>0</v>
      </c>
    </row>
    <row r="894" spans="1:16" x14ac:dyDescent="0.3">
      <c r="A894">
        <v>32814819</v>
      </c>
      <c r="B894">
        <v>671858</v>
      </c>
      <c r="C894">
        <v>540881</v>
      </c>
      <c r="D894">
        <v>14421</v>
      </c>
      <c r="E894">
        <v>2</v>
      </c>
      <c r="F894">
        <v>1442.1</v>
      </c>
      <c r="G894">
        <v>5</v>
      </c>
      <c r="H894" t="s">
        <v>137</v>
      </c>
      <c r="I894">
        <v>1</v>
      </c>
      <c r="J894" t="s">
        <v>206</v>
      </c>
      <c r="K894" t="s">
        <v>39</v>
      </c>
      <c r="L894" t="s">
        <v>18</v>
      </c>
      <c r="M894">
        <v>27399.9</v>
      </c>
      <c r="N894" t="s">
        <v>23</v>
      </c>
      <c r="O894" t="s">
        <v>0</v>
      </c>
      <c r="P894" t="s">
        <v>0</v>
      </c>
    </row>
    <row r="895" spans="1:16" x14ac:dyDescent="0.3">
      <c r="A895">
        <v>25356396</v>
      </c>
      <c r="B895">
        <v>877572</v>
      </c>
      <c r="C895">
        <v>608783</v>
      </c>
      <c r="D895">
        <v>5397</v>
      </c>
      <c r="E895">
        <v>1</v>
      </c>
      <c r="F895">
        <v>0</v>
      </c>
      <c r="G895">
        <v>0</v>
      </c>
      <c r="H895" t="s">
        <v>137</v>
      </c>
      <c r="I895">
        <v>6</v>
      </c>
      <c r="J895" t="s">
        <v>404</v>
      </c>
      <c r="K895" t="s">
        <v>39</v>
      </c>
      <c r="L895" t="s">
        <v>17</v>
      </c>
      <c r="M895">
        <v>5397</v>
      </c>
      <c r="N895" t="s">
        <v>23</v>
      </c>
      <c r="O895" t="s">
        <v>0</v>
      </c>
      <c r="P895" t="s">
        <v>0</v>
      </c>
    </row>
    <row r="896" spans="1:16" x14ac:dyDescent="0.3">
      <c r="A896">
        <v>65757342</v>
      </c>
      <c r="B896">
        <v>216739</v>
      </c>
      <c r="C896">
        <v>410040</v>
      </c>
      <c r="D896">
        <v>4708</v>
      </c>
      <c r="E896">
        <v>1</v>
      </c>
      <c r="F896">
        <v>0</v>
      </c>
      <c r="G896">
        <v>0</v>
      </c>
      <c r="H896" t="s">
        <v>137</v>
      </c>
      <c r="I896">
        <v>4</v>
      </c>
      <c r="J896" t="s">
        <v>139</v>
      </c>
      <c r="K896" t="s">
        <v>39</v>
      </c>
      <c r="L896" t="s">
        <v>16</v>
      </c>
      <c r="M896">
        <v>4708</v>
      </c>
      <c r="N896" t="s">
        <v>21</v>
      </c>
      <c r="O896" t="s">
        <v>0</v>
      </c>
      <c r="P896" t="s">
        <v>0</v>
      </c>
    </row>
    <row r="897" spans="1:16" x14ac:dyDescent="0.3">
      <c r="A897">
        <v>83356206</v>
      </c>
      <c r="B897">
        <v>876646</v>
      </c>
      <c r="C897">
        <v>534827</v>
      </c>
      <c r="D897">
        <v>7308</v>
      </c>
      <c r="E897">
        <v>2</v>
      </c>
      <c r="F897">
        <v>0</v>
      </c>
      <c r="G897">
        <v>0</v>
      </c>
      <c r="H897" t="s">
        <v>137</v>
      </c>
      <c r="I897">
        <v>1</v>
      </c>
      <c r="J897" t="s">
        <v>206</v>
      </c>
      <c r="K897" t="s">
        <v>39</v>
      </c>
      <c r="L897" t="s">
        <v>17</v>
      </c>
      <c r="M897">
        <v>14616</v>
      </c>
      <c r="N897" t="s">
        <v>21</v>
      </c>
      <c r="O897" t="s">
        <v>0</v>
      </c>
      <c r="P897" t="s">
        <v>0</v>
      </c>
    </row>
    <row r="898" spans="1:16" x14ac:dyDescent="0.3">
      <c r="A898">
        <v>82060023</v>
      </c>
      <c r="B898">
        <v>770487</v>
      </c>
      <c r="C898">
        <v>686208</v>
      </c>
      <c r="D898">
        <v>923</v>
      </c>
      <c r="E898">
        <v>1</v>
      </c>
      <c r="F898">
        <v>0</v>
      </c>
      <c r="G898">
        <v>0</v>
      </c>
      <c r="H898" t="s">
        <v>137</v>
      </c>
      <c r="I898">
        <v>2</v>
      </c>
      <c r="J898" t="s">
        <v>506</v>
      </c>
      <c r="K898" t="s">
        <v>39</v>
      </c>
      <c r="L898" t="s">
        <v>18</v>
      </c>
      <c r="M898">
        <v>923</v>
      </c>
      <c r="N898" t="s">
        <v>21</v>
      </c>
      <c r="O898" t="s">
        <v>0</v>
      </c>
      <c r="P898" t="s">
        <v>0</v>
      </c>
    </row>
    <row r="899" spans="1:16" x14ac:dyDescent="0.3">
      <c r="A899">
        <v>53995720</v>
      </c>
      <c r="B899">
        <v>719176</v>
      </c>
      <c r="C899">
        <v>297716</v>
      </c>
      <c r="D899">
        <v>19374</v>
      </c>
      <c r="E899">
        <v>1</v>
      </c>
      <c r="F899">
        <v>0</v>
      </c>
      <c r="G899">
        <v>0</v>
      </c>
      <c r="H899" t="s">
        <v>137</v>
      </c>
      <c r="I899">
        <v>5</v>
      </c>
      <c r="J899" t="s">
        <v>542</v>
      </c>
      <c r="K899" t="s">
        <v>39</v>
      </c>
      <c r="L899" t="s">
        <v>15</v>
      </c>
      <c r="M899">
        <v>19374</v>
      </c>
      <c r="N899" t="s">
        <v>22</v>
      </c>
      <c r="O899" t="s">
        <v>0</v>
      </c>
      <c r="P899" t="s">
        <v>0</v>
      </c>
    </row>
    <row r="900" spans="1:16" x14ac:dyDescent="0.3">
      <c r="A900">
        <v>45338986</v>
      </c>
      <c r="B900">
        <v>877572</v>
      </c>
      <c r="C900">
        <v>663324</v>
      </c>
      <c r="D900">
        <v>9208</v>
      </c>
      <c r="E900">
        <v>1</v>
      </c>
      <c r="F900">
        <v>0</v>
      </c>
      <c r="G900">
        <v>0</v>
      </c>
      <c r="H900" t="s">
        <v>137</v>
      </c>
      <c r="I900">
        <v>1</v>
      </c>
      <c r="J900" t="s">
        <v>206</v>
      </c>
      <c r="K900" t="s">
        <v>47</v>
      </c>
      <c r="L900" t="s">
        <v>15</v>
      </c>
      <c r="M900">
        <v>9208</v>
      </c>
      <c r="N900" t="s">
        <v>20</v>
      </c>
      <c r="O900" t="s">
        <v>0</v>
      </c>
      <c r="P900" t="s">
        <v>0</v>
      </c>
    </row>
    <row r="901" spans="1:16" x14ac:dyDescent="0.3">
      <c r="A901">
        <v>41473195</v>
      </c>
      <c r="B901">
        <v>388389</v>
      </c>
      <c r="C901">
        <v>757783</v>
      </c>
      <c r="D901">
        <v>4108</v>
      </c>
      <c r="E901">
        <v>1</v>
      </c>
      <c r="F901">
        <v>0</v>
      </c>
      <c r="G901">
        <v>0</v>
      </c>
      <c r="H901" t="s">
        <v>444</v>
      </c>
      <c r="I901">
        <v>1</v>
      </c>
      <c r="J901" t="s">
        <v>288</v>
      </c>
      <c r="K901" t="s">
        <v>39</v>
      </c>
      <c r="L901" t="s">
        <v>18</v>
      </c>
      <c r="M901">
        <v>4108</v>
      </c>
      <c r="N901" t="s">
        <v>21</v>
      </c>
      <c r="O901" t="s">
        <v>0</v>
      </c>
      <c r="P901" t="s">
        <v>0</v>
      </c>
    </row>
    <row r="902" spans="1:16" x14ac:dyDescent="0.3">
      <c r="A902">
        <v>15512205</v>
      </c>
      <c r="B902">
        <v>877572</v>
      </c>
      <c r="C902">
        <v>411505</v>
      </c>
      <c r="D902">
        <v>16432</v>
      </c>
      <c r="E902">
        <v>3</v>
      </c>
      <c r="F902">
        <v>0</v>
      </c>
      <c r="G902">
        <v>0</v>
      </c>
      <c r="H902" t="s">
        <v>444</v>
      </c>
      <c r="I902">
        <v>4</v>
      </c>
      <c r="J902" t="s">
        <v>44</v>
      </c>
      <c r="K902" t="s">
        <v>39</v>
      </c>
      <c r="L902" t="s">
        <v>16</v>
      </c>
      <c r="M902">
        <v>49296</v>
      </c>
      <c r="N902" t="s">
        <v>21</v>
      </c>
      <c r="O902" t="s">
        <v>0</v>
      </c>
      <c r="P902" t="s">
        <v>0</v>
      </c>
    </row>
    <row r="903" spans="1:16" x14ac:dyDescent="0.3">
      <c r="A903">
        <v>67110154</v>
      </c>
      <c r="B903">
        <v>809570</v>
      </c>
      <c r="C903">
        <v>792099</v>
      </c>
      <c r="D903">
        <v>16081</v>
      </c>
      <c r="E903">
        <v>1</v>
      </c>
      <c r="F903">
        <v>0</v>
      </c>
      <c r="G903">
        <v>0</v>
      </c>
      <c r="H903" t="s">
        <v>444</v>
      </c>
      <c r="I903">
        <v>1</v>
      </c>
      <c r="J903" t="s">
        <v>288</v>
      </c>
      <c r="K903" t="s">
        <v>39</v>
      </c>
      <c r="L903" t="s">
        <v>16</v>
      </c>
      <c r="M903">
        <v>16081</v>
      </c>
      <c r="N903" t="s">
        <v>23</v>
      </c>
      <c r="O903" t="s">
        <v>0</v>
      </c>
      <c r="P903" t="s">
        <v>0</v>
      </c>
    </row>
    <row r="904" spans="1:16" x14ac:dyDescent="0.3">
      <c r="A904">
        <v>65766169</v>
      </c>
      <c r="B904">
        <v>207473</v>
      </c>
      <c r="C904">
        <v>632227</v>
      </c>
      <c r="D904">
        <v>5832</v>
      </c>
      <c r="E904">
        <v>1</v>
      </c>
      <c r="F904">
        <v>291.60000000000002</v>
      </c>
      <c r="G904">
        <v>5</v>
      </c>
      <c r="H904" t="s">
        <v>444</v>
      </c>
      <c r="I904">
        <v>4</v>
      </c>
      <c r="J904" t="s">
        <v>44</v>
      </c>
      <c r="K904" t="s">
        <v>73</v>
      </c>
      <c r="L904" t="s">
        <v>15</v>
      </c>
      <c r="M904">
        <v>5540.4</v>
      </c>
      <c r="N904" t="s">
        <v>20</v>
      </c>
      <c r="O904" t="s">
        <v>0</v>
      </c>
      <c r="P904" t="s">
        <v>0</v>
      </c>
    </row>
    <row r="905" spans="1:16" x14ac:dyDescent="0.3">
      <c r="A905">
        <v>66254240</v>
      </c>
      <c r="B905">
        <v>126225</v>
      </c>
      <c r="C905">
        <v>867782</v>
      </c>
      <c r="D905">
        <v>9054</v>
      </c>
      <c r="E905">
        <v>2</v>
      </c>
      <c r="F905">
        <v>0</v>
      </c>
      <c r="G905">
        <v>0</v>
      </c>
      <c r="H905" t="s">
        <v>444</v>
      </c>
      <c r="I905">
        <v>1</v>
      </c>
      <c r="J905" t="s">
        <v>288</v>
      </c>
      <c r="K905" t="s">
        <v>39</v>
      </c>
      <c r="L905" t="s">
        <v>18</v>
      </c>
      <c r="M905">
        <v>18108</v>
      </c>
      <c r="N905" t="s">
        <v>21</v>
      </c>
      <c r="O905" t="s">
        <v>0</v>
      </c>
      <c r="P905" t="s">
        <v>0</v>
      </c>
    </row>
    <row r="906" spans="1:16" x14ac:dyDescent="0.3">
      <c r="A906">
        <v>57501571</v>
      </c>
      <c r="B906">
        <v>334053</v>
      </c>
      <c r="C906">
        <v>921179</v>
      </c>
      <c r="D906">
        <v>8557</v>
      </c>
      <c r="E906">
        <v>2</v>
      </c>
      <c r="F906">
        <v>0</v>
      </c>
      <c r="G906">
        <v>0</v>
      </c>
      <c r="H906" t="s">
        <v>444</v>
      </c>
      <c r="I906">
        <v>3</v>
      </c>
      <c r="J906" t="s">
        <v>539</v>
      </c>
      <c r="K906" t="s">
        <v>39</v>
      </c>
      <c r="L906" t="s">
        <v>15</v>
      </c>
      <c r="M906">
        <v>17114</v>
      </c>
      <c r="N906" t="s">
        <v>22</v>
      </c>
      <c r="O906" t="s">
        <v>0</v>
      </c>
      <c r="P906" t="s">
        <v>0</v>
      </c>
    </row>
    <row r="907" spans="1:16" x14ac:dyDescent="0.3">
      <c r="A907">
        <v>56217844</v>
      </c>
      <c r="B907">
        <v>191161</v>
      </c>
      <c r="C907">
        <v>751273</v>
      </c>
      <c r="D907">
        <v>17127</v>
      </c>
      <c r="E907">
        <v>1</v>
      </c>
      <c r="F907">
        <v>0</v>
      </c>
      <c r="G907">
        <v>0</v>
      </c>
      <c r="H907" t="s">
        <v>444</v>
      </c>
      <c r="I907">
        <v>6</v>
      </c>
      <c r="J907" t="s">
        <v>425</v>
      </c>
      <c r="K907" t="s">
        <v>50</v>
      </c>
      <c r="L907" t="s">
        <v>16</v>
      </c>
      <c r="M907">
        <v>17127</v>
      </c>
      <c r="N907" t="s">
        <v>23</v>
      </c>
      <c r="O907" t="s">
        <v>0</v>
      </c>
      <c r="P907" t="s">
        <v>0</v>
      </c>
    </row>
    <row r="908" spans="1:16" x14ac:dyDescent="0.3">
      <c r="A908">
        <v>10648524</v>
      </c>
      <c r="B908">
        <v>216739</v>
      </c>
      <c r="C908">
        <v>681003</v>
      </c>
      <c r="D908">
        <v>11605</v>
      </c>
      <c r="E908">
        <v>1</v>
      </c>
      <c r="F908">
        <v>580.25</v>
      </c>
      <c r="G908">
        <v>5</v>
      </c>
      <c r="H908" t="s">
        <v>444</v>
      </c>
      <c r="I908">
        <v>1</v>
      </c>
      <c r="J908" t="s">
        <v>288</v>
      </c>
      <c r="K908" t="s">
        <v>73</v>
      </c>
      <c r="L908" t="s">
        <v>15</v>
      </c>
      <c r="M908">
        <v>11024.75</v>
      </c>
      <c r="N908" t="s">
        <v>21</v>
      </c>
      <c r="O908" t="s">
        <v>0</v>
      </c>
      <c r="P908" t="s">
        <v>0</v>
      </c>
    </row>
    <row r="909" spans="1:16" x14ac:dyDescent="0.3">
      <c r="A909">
        <v>86384014</v>
      </c>
      <c r="B909">
        <v>207473</v>
      </c>
      <c r="C909">
        <v>730535</v>
      </c>
      <c r="D909">
        <v>8658</v>
      </c>
      <c r="E909">
        <v>4</v>
      </c>
      <c r="F909">
        <v>0</v>
      </c>
      <c r="G909">
        <v>0</v>
      </c>
      <c r="H909" t="s">
        <v>395</v>
      </c>
      <c r="I909">
        <v>4</v>
      </c>
      <c r="J909" t="s">
        <v>125</v>
      </c>
      <c r="K909" t="s">
        <v>50</v>
      </c>
      <c r="L909" t="s">
        <v>16</v>
      </c>
      <c r="M909">
        <v>34632</v>
      </c>
      <c r="N909" t="s">
        <v>22</v>
      </c>
      <c r="O909" t="s">
        <v>0</v>
      </c>
      <c r="P909" t="s">
        <v>0</v>
      </c>
    </row>
    <row r="910" spans="1:16" x14ac:dyDescent="0.3">
      <c r="A910">
        <v>49172995</v>
      </c>
      <c r="B910">
        <v>876646</v>
      </c>
      <c r="C910">
        <v>761091</v>
      </c>
      <c r="D910">
        <v>3580</v>
      </c>
      <c r="E910">
        <v>1</v>
      </c>
      <c r="F910">
        <v>716</v>
      </c>
      <c r="G910">
        <v>20</v>
      </c>
      <c r="H910" t="s">
        <v>395</v>
      </c>
      <c r="I910">
        <v>6</v>
      </c>
      <c r="J910" t="s">
        <v>126</v>
      </c>
      <c r="K910" t="s">
        <v>39</v>
      </c>
      <c r="L910" t="s">
        <v>15</v>
      </c>
      <c r="M910">
        <v>2864</v>
      </c>
      <c r="N910" t="s">
        <v>22</v>
      </c>
      <c r="O910" t="s">
        <v>0</v>
      </c>
      <c r="P910" t="s">
        <v>0</v>
      </c>
    </row>
    <row r="911" spans="1:16" x14ac:dyDescent="0.3">
      <c r="A911">
        <v>89212676</v>
      </c>
      <c r="B911">
        <v>356787</v>
      </c>
      <c r="C911">
        <v>530463</v>
      </c>
      <c r="D911">
        <v>14717</v>
      </c>
      <c r="E911">
        <v>1</v>
      </c>
      <c r="F911">
        <v>2943.4</v>
      </c>
      <c r="G911">
        <v>20</v>
      </c>
      <c r="H911" t="s">
        <v>395</v>
      </c>
      <c r="I911">
        <v>2</v>
      </c>
      <c r="J911" t="s">
        <v>492</v>
      </c>
      <c r="K911" t="s">
        <v>39</v>
      </c>
      <c r="L911" t="s">
        <v>15</v>
      </c>
      <c r="M911">
        <v>11773.6</v>
      </c>
      <c r="N911" t="s">
        <v>23</v>
      </c>
      <c r="O911" t="s">
        <v>0</v>
      </c>
      <c r="P911" t="s">
        <v>0</v>
      </c>
    </row>
    <row r="912" spans="1:16" x14ac:dyDescent="0.3">
      <c r="A912">
        <v>51471222</v>
      </c>
      <c r="B912">
        <v>246316</v>
      </c>
      <c r="C912">
        <v>532270</v>
      </c>
      <c r="D912">
        <v>8969</v>
      </c>
      <c r="E912">
        <v>1</v>
      </c>
      <c r="F912">
        <v>1345.35</v>
      </c>
      <c r="G912">
        <v>15</v>
      </c>
      <c r="H912" t="s">
        <v>395</v>
      </c>
      <c r="I912">
        <v>7</v>
      </c>
      <c r="J912" t="s">
        <v>266</v>
      </c>
      <c r="K912" t="s">
        <v>50</v>
      </c>
      <c r="L912" t="s">
        <v>15</v>
      </c>
      <c r="M912">
        <v>7623.65</v>
      </c>
      <c r="N912" t="s">
        <v>20</v>
      </c>
      <c r="O912" t="s">
        <v>0</v>
      </c>
      <c r="P912" t="s">
        <v>0</v>
      </c>
    </row>
    <row r="913" spans="1:16" x14ac:dyDescent="0.3">
      <c r="A913">
        <v>78765957</v>
      </c>
      <c r="B913">
        <v>334053</v>
      </c>
      <c r="C913">
        <v>292296</v>
      </c>
      <c r="D913">
        <v>11224</v>
      </c>
      <c r="E913">
        <v>1</v>
      </c>
      <c r="F913">
        <v>1683.6</v>
      </c>
      <c r="G913">
        <v>15</v>
      </c>
      <c r="H913" t="s">
        <v>395</v>
      </c>
      <c r="I913">
        <v>7</v>
      </c>
      <c r="J913" t="s">
        <v>266</v>
      </c>
      <c r="K913" t="s">
        <v>39</v>
      </c>
      <c r="L913" t="s">
        <v>15</v>
      </c>
      <c r="M913">
        <v>9540.4</v>
      </c>
      <c r="N913" t="s">
        <v>23</v>
      </c>
      <c r="O913" t="s">
        <v>0</v>
      </c>
      <c r="P913" t="s">
        <v>0</v>
      </c>
    </row>
    <row r="914" spans="1:16" x14ac:dyDescent="0.3">
      <c r="A914">
        <v>30182766</v>
      </c>
      <c r="B914">
        <v>334053</v>
      </c>
      <c r="C914">
        <v>311636</v>
      </c>
      <c r="D914">
        <v>10151</v>
      </c>
      <c r="E914">
        <v>2</v>
      </c>
      <c r="F914">
        <v>0</v>
      </c>
      <c r="G914">
        <v>0</v>
      </c>
      <c r="H914" t="s">
        <v>395</v>
      </c>
      <c r="I914">
        <v>2</v>
      </c>
      <c r="J914" t="s">
        <v>492</v>
      </c>
      <c r="K914" t="s">
        <v>50</v>
      </c>
      <c r="L914" t="s">
        <v>15</v>
      </c>
      <c r="M914">
        <v>20302</v>
      </c>
      <c r="N914" t="s">
        <v>23</v>
      </c>
      <c r="O914" t="s">
        <v>0</v>
      </c>
      <c r="P914" t="s">
        <v>0</v>
      </c>
    </row>
    <row r="915" spans="1:16" x14ac:dyDescent="0.3">
      <c r="A915">
        <v>48352498</v>
      </c>
      <c r="B915">
        <v>216739</v>
      </c>
      <c r="C915">
        <v>904378</v>
      </c>
      <c r="D915">
        <v>19162</v>
      </c>
      <c r="E915">
        <v>2</v>
      </c>
      <c r="F915">
        <v>0</v>
      </c>
      <c r="G915">
        <v>0</v>
      </c>
      <c r="H915" t="s">
        <v>395</v>
      </c>
      <c r="I915">
        <v>5</v>
      </c>
      <c r="J915" t="s">
        <v>135</v>
      </c>
      <c r="K915" t="s">
        <v>39</v>
      </c>
      <c r="L915" t="s">
        <v>16</v>
      </c>
      <c r="M915">
        <v>38324</v>
      </c>
      <c r="N915" t="s">
        <v>21</v>
      </c>
      <c r="O915" t="s">
        <v>0</v>
      </c>
      <c r="P915" t="s">
        <v>0</v>
      </c>
    </row>
    <row r="916" spans="1:16" x14ac:dyDescent="0.3">
      <c r="A916">
        <v>92000924</v>
      </c>
      <c r="B916">
        <v>671858</v>
      </c>
      <c r="C916">
        <v>413701</v>
      </c>
      <c r="D916">
        <v>2952</v>
      </c>
      <c r="E916">
        <v>1</v>
      </c>
      <c r="F916">
        <v>0</v>
      </c>
      <c r="G916">
        <v>0</v>
      </c>
      <c r="H916" t="s">
        <v>395</v>
      </c>
      <c r="I916">
        <v>3</v>
      </c>
      <c r="J916" t="s">
        <v>265</v>
      </c>
      <c r="K916" t="s">
        <v>39</v>
      </c>
      <c r="L916" t="s">
        <v>15</v>
      </c>
      <c r="M916">
        <v>2952</v>
      </c>
      <c r="N916" t="s">
        <v>20</v>
      </c>
      <c r="O916" t="s">
        <v>0</v>
      </c>
      <c r="P916" t="s">
        <v>0</v>
      </c>
    </row>
    <row r="917" spans="1:16" x14ac:dyDescent="0.3">
      <c r="A917">
        <v>17575790</v>
      </c>
      <c r="B917">
        <v>334053</v>
      </c>
      <c r="C917">
        <v>664531</v>
      </c>
      <c r="D917">
        <v>1922</v>
      </c>
      <c r="E917">
        <v>1</v>
      </c>
      <c r="F917">
        <v>0</v>
      </c>
      <c r="G917">
        <v>0</v>
      </c>
      <c r="H917" t="s">
        <v>395</v>
      </c>
      <c r="I917">
        <v>7</v>
      </c>
      <c r="J917" t="s">
        <v>266</v>
      </c>
      <c r="K917" t="s">
        <v>39</v>
      </c>
      <c r="L917" t="s">
        <v>15</v>
      </c>
      <c r="M917">
        <v>1922</v>
      </c>
      <c r="N917" t="s">
        <v>20</v>
      </c>
      <c r="O917" t="s">
        <v>0</v>
      </c>
      <c r="P917" t="s">
        <v>0</v>
      </c>
    </row>
    <row r="918" spans="1:16" x14ac:dyDescent="0.3">
      <c r="A918">
        <v>41062464</v>
      </c>
      <c r="B918">
        <v>671858</v>
      </c>
      <c r="C918">
        <v>470328</v>
      </c>
      <c r="D918">
        <v>15031</v>
      </c>
      <c r="E918">
        <v>1</v>
      </c>
      <c r="F918">
        <v>0</v>
      </c>
      <c r="G918">
        <v>0</v>
      </c>
      <c r="H918" t="s">
        <v>395</v>
      </c>
      <c r="I918">
        <v>1</v>
      </c>
      <c r="J918" t="s">
        <v>158</v>
      </c>
      <c r="K918" t="s">
        <v>39</v>
      </c>
      <c r="L918" t="s">
        <v>18</v>
      </c>
      <c r="M918">
        <v>15031</v>
      </c>
      <c r="N918" t="s">
        <v>21</v>
      </c>
      <c r="O918" t="s">
        <v>0</v>
      </c>
      <c r="P918" t="s">
        <v>0</v>
      </c>
    </row>
    <row r="919" spans="1:16" x14ac:dyDescent="0.3">
      <c r="A919">
        <v>92391596</v>
      </c>
      <c r="B919">
        <v>876646</v>
      </c>
      <c r="C919">
        <v>498313</v>
      </c>
      <c r="D919">
        <v>15582</v>
      </c>
      <c r="E919">
        <v>1</v>
      </c>
      <c r="F919">
        <v>0</v>
      </c>
      <c r="G919">
        <v>0</v>
      </c>
      <c r="H919" t="s">
        <v>395</v>
      </c>
      <c r="I919">
        <v>3</v>
      </c>
      <c r="J919" t="s">
        <v>265</v>
      </c>
      <c r="K919" t="s">
        <v>39</v>
      </c>
      <c r="L919" t="s">
        <v>15</v>
      </c>
      <c r="M919">
        <v>15582</v>
      </c>
      <c r="N919" t="s">
        <v>22</v>
      </c>
      <c r="O919" t="s">
        <v>0</v>
      </c>
      <c r="P919" t="s">
        <v>0</v>
      </c>
    </row>
    <row r="920" spans="1:16" x14ac:dyDescent="0.3">
      <c r="A920">
        <v>24219637</v>
      </c>
      <c r="B920">
        <v>191161</v>
      </c>
      <c r="C920">
        <v>676136</v>
      </c>
      <c r="D920">
        <v>19856</v>
      </c>
      <c r="E920">
        <v>2</v>
      </c>
      <c r="F920">
        <v>0</v>
      </c>
      <c r="G920">
        <v>0</v>
      </c>
      <c r="H920" t="s">
        <v>395</v>
      </c>
      <c r="I920">
        <v>4</v>
      </c>
      <c r="J920" t="s">
        <v>125</v>
      </c>
      <c r="K920" t="s">
        <v>39</v>
      </c>
      <c r="L920" t="s">
        <v>15</v>
      </c>
      <c r="M920">
        <v>39712</v>
      </c>
      <c r="N920" t="s">
        <v>22</v>
      </c>
      <c r="O920" t="s">
        <v>0</v>
      </c>
      <c r="P920" t="s">
        <v>0</v>
      </c>
    </row>
    <row r="921" spans="1:16" x14ac:dyDescent="0.3">
      <c r="A921">
        <v>72552858</v>
      </c>
      <c r="B921">
        <v>671858</v>
      </c>
      <c r="C921">
        <v>741198</v>
      </c>
      <c r="D921">
        <v>12400</v>
      </c>
      <c r="E921">
        <v>4</v>
      </c>
      <c r="F921">
        <v>0</v>
      </c>
      <c r="G921">
        <v>0</v>
      </c>
      <c r="H921" t="s">
        <v>395</v>
      </c>
      <c r="I921">
        <v>1</v>
      </c>
      <c r="J921" t="s">
        <v>158</v>
      </c>
      <c r="K921" t="s">
        <v>39</v>
      </c>
      <c r="L921" t="s">
        <v>15</v>
      </c>
      <c r="M921">
        <v>49600</v>
      </c>
      <c r="N921" t="s">
        <v>23</v>
      </c>
      <c r="O921" t="s">
        <v>0</v>
      </c>
      <c r="P921" t="s">
        <v>0</v>
      </c>
    </row>
    <row r="922" spans="1:16" x14ac:dyDescent="0.3">
      <c r="A922">
        <v>70693413</v>
      </c>
      <c r="B922">
        <v>356787</v>
      </c>
      <c r="C922">
        <v>921846</v>
      </c>
      <c r="D922">
        <v>10901</v>
      </c>
      <c r="E922">
        <v>1</v>
      </c>
      <c r="F922">
        <v>545.04999999999995</v>
      </c>
      <c r="G922">
        <v>5</v>
      </c>
      <c r="H922" t="s">
        <v>395</v>
      </c>
      <c r="I922">
        <v>1</v>
      </c>
      <c r="J922" t="s">
        <v>158</v>
      </c>
      <c r="K922" t="s">
        <v>39</v>
      </c>
      <c r="L922" t="s">
        <v>16</v>
      </c>
      <c r="M922">
        <v>10355.950000000001</v>
      </c>
      <c r="N922" t="s">
        <v>21</v>
      </c>
      <c r="O922" t="s">
        <v>0</v>
      </c>
      <c r="P922" t="s">
        <v>0</v>
      </c>
    </row>
    <row r="923" spans="1:16" x14ac:dyDescent="0.3">
      <c r="A923">
        <v>45596211</v>
      </c>
      <c r="B923">
        <v>877572</v>
      </c>
      <c r="C923">
        <v>608004</v>
      </c>
      <c r="D923">
        <v>4722</v>
      </c>
      <c r="E923">
        <v>2</v>
      </c>
      <c r="F923">
        <v>0</v>
      </c>
      <c r="G923">
        <v>0</v>
      </c>
      <c r="H923" t="s">
        <v>395</v>
      </c>
      <c r="I923">
        <v>2</v>
      </c>
      <c r="J923" t="s">
        <v>492</v>
      </c>
      <c r="K923" t="s">
        <v>39</v>
      </c>
      <c r="L923" t="s">
        <v>17</v>
      </c>
      <c r="M923">
        <v>9444</v>
      </c>
      <c r="N923" t="s">
        <v>20</v>
      </c>
      <c r="O923" t="s">
        <v>0</v>
      </c>
      <c r="P923" t="s">
        <v>0</v>
      </c>
    </row>
    <row r="924" spans="1:16" x14ac:dyDescent="0.3">
      <c r="A924">
        <v>95161010</v>
      </c>
      <c r="B924">
        <v>671858</v>
      </c>
      <c r="C924">
        <v>301836</v>
      </c>
      <c r="D924">
        <v>5009</v>
      </c>
      <c r="E924">
        <v>2</v>
      </c>
      <c r="F924">
        <v>0</v>
      </c>
      <c r="G924">
        <v>0</v>
      </c>
      <c r="H924" t="s">
        <v>395</v>
      </c>
      <c r="I924">
        <v>1</v>
      </c>
      <c r="J924" t="s">
        <v>158</v>
      </c>
      <c r="K924" t="s">
        <v>39</v>
      </c>
      <c r="L924" t="s">
        <v>17</v>
      </c>
      <c r="M924">
        <v>10018</v>
      </c>
      <c r="N924" t="s">
        <v>20</v>
      </c>
      <c r="O924" t="s">
        <v>0</v>
      </c>
      <c r="P924" t="s">
        <v>0</v>
      </c>
    </row>
    <row r="925" spans="1:16" x14ac:dyDescent="0.3">
      <c r="A925">
        <v>47080140</v>
      </c>
      <c r="B925">
        <v>872246</v>
      </c>
      <c r="C925">
        <v>862903</v>
      </c>
      <c r="D925">
        <v>15618</v>
      </c>
      <c r="E925">
        <v>3</v>
      </c>
      <c r="F925">
        <v>0</v>
      </c>
      <c r="G925">
        <v>0</v>
      </c>
      <c r="H925" t="s">
        <v>474</v>
      </c>
      <c r="I925">
        <v>6</v>
      </c>
      <c r="J925" t="s">
        <v>503</v>
      </c>
      <c r="K925" t="s">
        <v>39</v>
      </c>
      <c r="L925" t="s">
        <v>15</v>
      </c>
      <c r="M925">
        <v>46854</v>
      </c>
      <c r="N925" t="s">
        <v>23</v>
      </c>
      <c r="O925" t="s">
        <v>0</v>
      </c>
      <c r="P925" t="s">
        <v>0</v>
      </c>
    </row>
    <row r="926" spans="1:16" x14ac:dyDescent="0.3">
      <c r="A926">
        <v>64023778</v>
      </c>
      <c r="B926">
        <v>770487</v>
      </c>
      <c r="C926">
        <v>263648</v>
      </c>
      <c r="D926">
        <v>13747</v>
      </c>
      <c r="E926">
        <v>3</v>
      </c>
      <c r="F926">
        <v>6186.15</v>
      </c>
      <c r="G926">
        <v>15</v>
      </c>
      <c r="H926" t="s">
        <v>474</v>
      </c>
      <c r="I926">
        <v>7</v>
      </c>
      <c r="J926" t="s">
        <v>103</v>
      </c>
      <c r="K926" t="s">
        <v>39</v>
      </c>
      <c r="L926" t="s">
        <v>17</v>
      </c>
      <c r="M926">
        <v>35054.85</v>
      </c>
      <c r="N926" t="s">
        <v>21</v>
      </c>
      <c r="O926" t="s">
        <v>0</v>
      </c>
      <c r="P926" t="s">
        <v>0</v>
      </c>
    </row>
    <row r="927" spans="1:16" x14ac:dyDescent="0.3">
      <c r="A927">
        <v>58178682</v>
      </c>
      <c r="B927">
        <v>872246</v>
      </c>
      <c r="C927">
        <v>596905</v>
      </c>
      <c r="D927">
        <v>18605</v>
      </c>
      <c r="E927">
        <v>1</v>
      </c>
      <c r="F927">
        <v>0</v>
      </c>
      <c r="G927">
        <v>0</v>
      </c>
      <c r="H927" t="s">
        <v>474</v>
      </c>
      <c r="I927">
        <v>5</v>
      </c>
      <c r="J927" t="s">
        <v>378</v>
      </c>
      <c r="K927" t="s">
        <v>50</v>
      </c>
      <c r="L927" t="s">
        <v>152</v>
      </c>
      <c r="M927">
        <v>18605</v>
      </c>
      <c r="N927" t="s">
        <v>21</v>
      </c>
      <c r="O927" t="s">
        <v>0</v>
      </c>
      <c r="P927" t="s">
        <v>0</v>
      </c>
    </row>
    <row r="928" spans="1:16" x14ac:dyDescent="0.3">
      <c r="A928">
        <v>91883846</v>
      </c>
      <c r="B928">
        <v>809570</v>
      </c>
      <c r="C928">
        <v>701554</v>
      </c>
      <c r="D928">
        <v>6252</v>
      </c>
      <c r="E928">
        <v>1</v>
      </c>
      <c r="F928">
        <v>625.20000000000005</v>
      </c>
      <c r="G928">
        <v>10</v>
      </c>
      <c r="H928" t="s">
        <v>474</v>
      </c>
      <c r="I928">
        <v>1</v>
      </c>
      <c r="J928" t="s">
        <v>377</v>
      </c>
      <c r="K928" t="s">
        <v>39</v>
      </c>
      <c r="L928" t="s">
        <v>18</v>
      </c>
      <c r="M928">
        <v>5626.8</v>
      </c>
      <c r="N928" t="s">
        <v>23</v>
      </c>
      <c r="O928" t="s">
        <v>0</v>
      </c>
      <c r="P928" t="s">
        <v>0</v>
      </c>
    </row>
    <row r="929" spans="1:16" x14ac:dyDescent="0.3">
      <c r="A929">
        <v>51617680</v>
      </c>
      <c r="B929">
        <v>872246</v>
      </c>
      <c r="C929">
        <v>412177</v>
      </c>
      <c r="D929">
        <v>8570</v>
      </c>
      <c r="E929">
        <v>2</v>
      </c>
      <c r="F929">
        <v>0</v>
      </c>
      <c r="G929">
        <v>0</v>
      </c>
      <c r="H929" t="s">
        <v>474</v>
      </c>
      <c r="I929">
        <v>2</v>
      </c>
      <c r="J929" t="s">
        <v>453</v>
      </c>
      <c r="K929" t="s">
        <v>39</v>
      </c>
      <c r="L929" t="s">
        <v>15</v>
      </c>
      <c r="M929">
        <v>17140</v>
      </c>
      <c r="N929" t="s">
        <v>22</v>
      </c>
      <c r="O929" t="s">
        <v>0</v>
      </c>
      <c r="P929" t="s">
        <v>0</v>
      </c>
    </row>
    <row r="930" spans="1:16" x14ac:dyDescent="0.3">
      <c r="A930">
        <v>17207013</v>
      </c>
      <c r="B930">
        <v>246316</v>
      </c>
      <c r="C930">
        <v>338635</v>
      </c>
      <c r="D930">
        <v>10079</v>
      </c>
      <c r="E930">
        <v>2</v>
      </c>
      <c r="F930">
        <v>1007.9</v>
      </c>
      <c r="G930">
        <v>5</v>
      </c>
      <c r="H930" t="s">
        <v>474</v>
      </c>
      <c r="I930">
        <v>4</v>
      </c>
      <c r="J930" t="s">
        <v>92</v>
      </c>
      <c r="K930" t="s">
        <v>39</v>
      </c>
      <c r="L930" t="s">
        <v>15</v>
      </c>
      <c r="M930">
        <v>19150.099999999999</v>
      </c>
      <c r="N930" t="s">
        <v>22</v>
      </c>
      <c r="O930" t="s">
        <v>0</v>
      </c>
      <c r="P930" t="s">
        <v>0</v>
      </c>
    </row>
    <row r="931" spans="1:16" x14ac:dyDescent="0.3">
      <c r="A931">
        <v>86741644</v>
      </c>
      <c r="B931">
        <v>876646</v>
      </c>
      <c r="C931">
        <v>977948</v>
      </c>
      <c r="D931">
        <v>14475</v>
      </c>
      <c r="E931">
        <v>3</v>
      </c>
      <c r="F931">
        <v>6513.75</v>
      </c>
      <c r="G931">
        <v>15</v>
      </c>
      <c r="H931" t="s">
        <v>474</v>
      </c>
      <c r="I931">
        <v>2</v>
      </c>
      <c r="J931" t="s">
        <v>453</v>
      </c>
      <c r="K931" t="s">
        <v>39</v>
      </c>
      <c r="L931" t="s">
        <v>15</v>
      </c>
      <c r="M931">
        <v>36911.25</v>
      </c>
      <c r="N931" t="s">
        <v>20</v>
      </c>
      <c r="O931" t="s">
        <v>0</v>
      </c>
      <c r="P931" t="s">
        <v>0</v>
      </c>
    </row>
    <row r="932" spans="1:16" x14ac:dyDescent="0.3">
      <c r="A932">
        <v>85031958</v>
      </c>
      <c r="B932">
        <v>126225</v>
      </c>
      <c r="C932">
        <v>575351</v>
      </c>
      <c r="D932">
        <v>18007</v>
      </c>
      <c r="E932">
        <v>3</v>
      </c>
      <c r="F932">
        <v>5402.1</v>
      </c>
      <c r="G932">
        <v>10</v>
      </c>
      <c r="H932" t="s">
        <v>474</v>
      </c>
      <c r="I932">
        <v>3</v>
      </c>
      <c r="J932" t="s">
        <v>483</v>
      </c>
      <c r="K932" t="s">
        <v>50</v>
      </c>
      <c r="L932" t="s">
        <v>15</v>
      </c>
      <c r="M932">
        <v>48618.9</v>
      </c>
      <c r="N932" t="s">
        <v>20</v>
      </c>
      <c r="O932" t="s">
        <v>0</v>
      </c>
      <c r="P932" t="s">
        <v>0</v>
      </c>
    </row>
    <row r="933" spans="1:16" x14ac:dyDescent="0.3">
      <c r="A933">
        <v>31172421</v>
      </c>
      <c r="B933">
        <v>770487</v>
      </c>
      <c r="C933">
        <v>872036</v>
      </c>
      <c r="D933">
        <v>1145</v>
      </c>
      <c r="E933">
        <v>2</v>
      </c>
      <c r="F933">
        <v>0</v>
      </c>
      <c r="G933">
        <v>0</v>
      </c>
      <c r="H933" t="s">
        <v>247</v>
      </c>
      <c r="I933">
        <v>1</v>
      </c>
      <c r="J933" t="s">
        <v>248</v>
      </c>
      <c r="K933" t="s">
        <v>39</v>
      </c>
      <c r="L933" t="s">
        <v>15</v>
      </c>
      <c r="M933">
        <v>2290</v>
      </c>
      <c r="N933" t="s">
        <v>21</v>
      </c>
      <c r="O933" t="s">
        <v>0</v>
      </c>
      <c r="P933" t="s">
        <v>0</v>
      </c>
    </row>
    <row r="934" spans="1:16" x14ac:dyDescent="0.3">
      <c r="A934">
        <v>55314533</v>
      </c>
      <c r="B934">
        <v>872246</v>
      </c>
      <c r="C934">
        <v>832789</v>
      </c>
      <c r="D934">
        <v>16490</v>
      </c>
      <c r="E934">
        <v>1</v>
      </c>
      <c r="F934">
        <v>1649</v>
      </c>
      <c r="G934">
        <v>10</v>
      </c>
      <c r="H934" t="s">
        <v>247</v>
      </c>
      <c r="I934">
        <v>5</v>
      </c>
      <c r="J934" t="s">
        <v>389</v>
      </c>
      <c r="K934" t="s">
        <v>39</v>
      </c>
      <c r="L934" t="s">
        <v>18</v>
      </c>
      <c r="M934">
        <v>14841</v>
      </c>
      <c r="N934" t="s">
        <v>23</v>
      </c>
      <c r="O934" t="s">
        <v>0</v>
      </c>
      <c r="P934" t="s">
        <v>0</v>
      </c>
    </row>
    <row r="935" spans="1:16" x14ac:dyDescent="0.3">
      <c r="A935">
        <v>32579937</v>
      </c>
      <c r="B935">
        <v>207473</v>
      </c>
      <c r="C935">
        <v>965380</v>
      </c>
      <c r="D935">
        <v>7618</v>
      </c>
      <c r="E935">
        <v>2</v>
      </c>
      <c r="F935">
        <v>0</v>
      </c>
      <c r="G935">
        <v>0</v>
      </c>
      <c r="H935" t="s">
        <v>247</v>
      </c>
      <c r="I935">
        <v>3</v>
      </c>
      <c r="J935" t="s">
        <v>359</v>
      </c>
      <c r="K935" t="s">
        <v>50</v>
      </c>
      <c r="L935" t="s">
        <v>15</v>
      </c>
      <c r="M935">
        <v>15236</v>
      </c>
      <c r="N935" t="s">
        <v>20</v>
      </c>
      <c r="O935" t="s">
        <v>0</v>
      </c>
      <c r="P935" t="s">
        <v>0</v>
      </c>
    </row>
    <row r="936" spans="1:16" x14ac:dyDescent="0.3">
      <c r="A936">
        <v>93029219</v>
      </c>
      <c r="B936">
        <v>356787</v>
      </c>
      <c r="C936">
        <v>749526</v>
      </c>
      <c r="D936">
        <v>12111</v>
      </c>
      <c r="E936">
        <v>2</v>
      </c>
      <c r="F936">
        <v>3633.3</v>
      </c>
      <c r="G936">
        <v>15</v>
      </c>
      <c r="H936" t="s">
        <v>247</v>
      </c>
      <c r="I936">
        <v>5</v>
      </c>
      <c r="J936" t="s">
        <v>389</v>
      </c>
      <c r="K936" t="s">
        <v>39</v>
      </c>
      <c r="L936" t="s">
        <v>17</v>
      </c>
      <c r="M936">
        <v>20588.7</v>
      </c>
      <c r="N936" t="s">
        <v>23</v>
      </c>
      <c r="O936" t="s">
        <v>0</v>
      </c>
      <c r="P936" t="s">
        <v>0</v>
      </c>
    </row>
    <row r="937" spans="1:16" x14ac:dyDescent="0.3">
      <c r="A937">
        <v>50323741</v>
      </c>
      <c r="B937">
        <v>770487</v>
      </c>
      <c r="C937">
        <v>872036</v>
      </c>
      <c r="D937">
        <v>4860</v>
      </c>
      <c r="E937">
        <v>3</v>
      </c>
      <c r="F937">
        <v>729</v>
      </c>
      <c r="G937">
        <v>5</v>
      </c>
      <c r="H937" t="s">
        <v>247</v>
      </c>
      <c r="I937">
        <v>5</v>
      </c>
      <c r="J937" t="s">
        <v>389</v>
      </c>
      <c r="K937" t="s">
        <v>39</v>
      </c>
      <c r="L937" t="s">
        <v>17</v>
      </c>
      <c r="M937">
        <v>13851</v>
      </c>
      <c r="N937" t="s">
        <v>21</v>
      </c>
      <c r="O937" t="s">
        <v>0</v>
      </c>
      <c r="P937" t="s">
        <v>0</v>
      </c>
    </row>
    <row r="938" spans="1:16" x14ac:dyDescent="0.3">
      <c r="A938">
        <v>59044830</v>
      </c>
      <c r="B938">
        <v>876646</v>
      </c>
      <c r="C938">
        <v>328074</v>
      </c>
      <c r="D938">
        <v>15498</v>
      </c>
      <c r="E938">
        <v>2</v>
      </c>
      <c r="F938">
        <v>1549.8</v>
      </c>
      <c r="G938">
        <v>5</v>
      </c>
      <c r="H938" t="s">
        <v>247</v>
      </c>
      <c r="I938">
        <v>4</v>
      </c>
      <c r="J938" t="s">
        <v>463</v>
      </c>
      <c r="K938" t="s">
        <v>39</v>
      </c>
      <c r="L938" t="s">
        <v>15</v>
      </c>
      <c r="M938">
        <v>29446.2</v>
      </c>
      <c r="N938" t="s">
        <v>21</v>
      </c>
      <c r="O938" t="s">
        <v>0</v>
      </c>
      <c r="P938" t="s">
        <v>0</v>
      </c>
    </row>
    <row r="939" spans="1:16" x14ac:dyDescent="0.3">
      <c r="A939">
        <v>43321320</v>
      </c>
      <c r="B939">
        <v>334053</v>
      </c>
      <c r="C939">
        <v>650955</v>
      </c>
      <c r="D939">
        <v>11589</v>
      </c>
      <c r="E939">
        <v>2</v>
      </c>
      <c r="F939">
        <v>0</v>
      </c>
      <c r="G939">
        <v>0</v>
      </c>
      <c r="H939" t="s">
        <v>247</v>
      </c>
      <c r="I939">
        <v>7</v>
      </c>
      <c r="J939" t="s">
        <v>256</v>
      </c>
      <c r="K939" t="s">
        <v>50</v>
      </c>
      <c r="L939" t="s">
        <v>18</v>
      </c>
      <c r="M939">
        <v>23178</v>
      </c>
      <c r="N939" t="s">
        <v>20</v>
      </c>
      <c r="O939" t="s">
        <v>0</v>
      </c>
      <c r="P939" t="s">
        <v>0</v>
      </c>
    </row>
    <row r="940" spans="1:16" x14ac:dyDescent="0.3">
      <c r="A940">
        <v>11604831</v>
      </c>
      <c r="B940">
        <v>216739</v>
      </c>
      <c r="C940">
        <v>538756</v>
      </c>
      <c r="D940">
        <v>6856</v>
      </c>
      <c r="E940">
        <v>1</v>
      </c>
      <c r="F940">
        <v>0</v>
      </c>
      <c r="G940">
        <v>0</v>
      </c>
      <c r="H940" t="s">
        <v>247</v>
      </c>
      <c r="I940">
        <v>4</v>
      </c>
      <c r="J940" t="s">
        <v>463</v>
      </c>
      <c r="K940" t="s">
        <v>39</v>
      </c>
      <c r="L940" t="s">
        <v>15</v>
      </c>
      <c r="M940">
        <v>6856</v>
      </c>
      <c r="N940" t="s">
        <v>20</v>
      </c>
      <c r="O940" t="s">
        <v>0</v>
      </c>
      <c r="P940" t="s">
        <v>0</v>
      </c>
    </row>
    <row r="941" spans="1:16" x14ac:dyDescent="0.3">
      <c r="A941">
        <v>41887353</v>
      </c>
      <c r="B941">
        <v>877572</v>
      </c>
      <c r="C941">
        <v>383785</v>
      </c>
      <c r="D941">
        <v>3563</v>
      </c>
      <c r="E941">
        <v>2</v>
      </c>
      <c r="F941">
        <v>0</v>
      </c>
      <c r="G941">
        <v>0</v>
      </c>
      <c r="H941" t="s">
        <v>247</v>
      </c>
      <c r="I941">
        <v>4</v>
      </c>
      <c r="J941" t="s">
        <v>463</v>
      </c>
      <c r="K941" t="s">
        <v>39</v>
      </c>
      <c r="L941" t="s">
        <v>16</v>
      </c>
      <c r="M941">
        <v>7126</v>
      </c>
      <c r="N941" t="s">
        <v>23</v>
      </c>
      <c r="O941" t="s">
        <v>0</v>
      </c>
      <c r="P941" t="s">
        <v>0</v>
      </c>
    </row>
    <row r="942" spans="1:16" x14ac:dyDescent="0.3">
      <c r="A942">
        <v>34571018</v>
      </c>
      <c r="B942">
        <v>876646</v>
      </c>
      <c r="C942">
        <v>420939</v>
      </c>
      <c r="D942">
        <v>2420</v>
      </c>
      <c r="E942">
        <v>2</v>
      </c>
      <c r="F942">
        <v>0</v>
      </c>
      <c r="G942">
        <v>0</v>
      </c>
      <c r="H942" t="s">
        <v>247</v>
      </c>
      <c r="I942">
        <v>3</v>
      </c>
      <c r="J942" t="s">
        <v>359</v>
      </c>
      <c r="K942" t="s">
        <v>39</v>
      </c>
      <c r="L942" t="s">
        <v>15</v>
      </c>
      <c r="M942">
        <v>4840</v>
      </c>
      <c r="N942" t="s">
        <v>20</v>
      </c>
      <c r="O942" t="s">
        <v>0</v>
      </c>
      <c r="P942" t="s">
        <v>0</v>
      </c>
    </row>
    <row r="943" spans="1:16" x14ac:dyDescent="0.3">
      <c r="A943">
        <v>97836731</v>
      </c>
      <c r="B943">
        <v>334053</v>
      </c>
      <c r="C943">
        <v>295841</v>
      </c>
      <c r="D943">
        <v>8518</v>
      </c>
      <c r="E943">
        <v>1</v>
      </c>
      <c r="F943">
        <v>0</v>
      </c>
      <c r="G943">
        <v>0</v>
      </c>
      <c r="H943" t="s">
        <v>247</v>
      </c>
      <c r="I943">
        <v>7</v>
      </c>
      <c r="J943" t="s">
        <v>256</v>
      </c>
      <c r="K943" t="s">
        <v>39</v>
      </c>
      <c r="L943" t="s">
        <v>17</v>
      </c>
      <c r="M943">
        <v>8518</v>
      </c>
      <c r="N943" t="s">
        <v>23</v>
      </c>
      <c r="O943" t="s">
        <v>0</v>
      </c>
      <c r="P943" t="s">
        <v>0</v>
      </c>
    </row>
    <row r="944" spans="1:16" x14ac:dyDescent="0.3">
      <c r="A944">
        <v>23785264</v>
      </c>
      <c r="B944">
        <v>388389</v>
      </c>
      <c r="C944">
        <v>971153</v>
      </c>
      <c r="D944">
        <v>17073</v>
      </c>
      <c r="E944">
        <v>1</v>
      </c>
      <c r="F944">
        <v>3414.6</v>
      </c>
      <c r="G944">
        <v>20</v>
      </c>
      <c r="H944" t="s">
        <v>247</v>
      </c>
      <c r="I944">
        <v>3</v>
      </c>
      <c r="J944" t="s">
        <v>359</v>
      </c>
      <c r="K944" t="s">
        <v>39</v>
      </c>
      <c r="L944" t="s">
        <v>16</v>
      </c>
      <c r="M944">
        <v>13658.4</v>
      </c>
      <c r="N944" t="s">
        <v>20</v>
      </c>
      <c r="O944" t="s">
        <v>0</v>
      </c>
      <c r="P944" t="s">
        <v>0</v>
      </c>
    </row>
    <row r="945" spans="1:16" x14ac:dyDescent="0.3">
      <c r="A945">
        <v>92263926</v>
      </c>
      <c r="B945">
        <v>872246</v>
      </c>
      <c r="C945">
        <v>560317</v>
      </c>
      <c r="D945">
        <v>10654</v>
      </c>
      <c r="E945">
        <v>3</v>
      </c>
      <c r="F945">
        <v>0</v>
      </c>
      <c r="G945">
        <v>0</v>
      </c>
      <c r="H945" t="s">
        <v>247</v>
      </c>
      <c r="I945">
        <v>3</v>
      </c>
      <c r="J945" t="s">
        <v>359</v>
      </c>
      <c r="K945" t="s">
        <v>50</v>
      </c>
      <c r="L945" t="s">
        <v>17</v>
      </c>
      <c r="M945">
        <v>31962</v>
      </c>
      <c r="N945" t="s">
        <v>22</v>
      </c>
      <c r="O945" t="s">
        <v>0</v>
      </c>
      <c r="P945" t="s">
        <v>0</v>
      </c>
    </row>
    <row r="946" spans="1:16" x14ac:dyDescent="0.3">
      <c r="A946">
        <v>48163378</v>
      </c>
      <c r="B946">
        <v>207473</v>
      </c>
      <c r="C946">
        <v>595397</v>
      </c>
      <c r="D946">
        <v>17435</v>
      </c>
      <c r="E946">
        <v>1</v>
      </c>
      <c r="F946">
        <v>871.75</v>
      </c>
      <c r="G946">
        <v>5</v>
      </c>
      <c r="H946" t="s">
        <v>478</v>
      </c>
      <c r="I946">
        <v>6</v>
      </c>
      <c r="J946" t="s">
        <v>154</v>
      </c>
      <c r="K946" t="s">
        <v>39</v>
      </c>
      <c r="L946" t="s">
        <v>16</v>
      </c>
      <c r="M946">
        <v>16563.25</v>
      </c>
      <c r="N946" t="s">
        <v>20</v>
      </c>
      <c r="O946" t="s">
        <v>0</v>
      </c>
      <c r="P946" t="s">
        <v>0</v>
      </c>
    </row>
    <row r="947" spans="1:16" x14ac:dyDescent="0.3">
      <c r="A947">
        <v>64800542</v>
      </c>
      <c r="B947">
        <v>126225</v>
      </c>
      <c r="C947">
        <v>800067</v>
      </c>
      <c r="D947">
        <v>2278</v>
      </c>
      <c r="E947">
        <v>3</v>
      </c>
      <c r="F947">
        <v>0</v>
      </c>
      <c r="G947">
        <v>0</v>
      </c>
      <c r="H947" t="s">
        <v>478</v>
      </c>
      <c r="I947">
        <v>4</v>
      </c>
      <c r="J947" t="s">
        <v>304</v>
      </c>
      <c r="K947" t="s">
        <v>39</v>
      </c>
      <c r="L947" t="s">
        <v>16</v>
      </c>
      <c r="M947">
        <v>6834</v>
      </c>
      <c r="N947" t="s">
        <v>22</v>
      </c>
      <c r="O947" t="s">
        <v>0</v>
      </c>
      <c r="P947" t="s">
        <v>0</v>
      </c>
    </row>
    <row r="948" spans="1:16" x14ac:dyDescent="0.3">
      <c r="A948">
        <v>66348963</v>
      </c>
      <c r="B948">
        <v>246316</v>
      </c>
      <c r="C948">
        <v>223853</v>
      </c>
      <c r="D948">
        <v>14487</v>
      </c>
      <c r="E948">
        <v>2</v>
      </c>
      <c r="F948">
        <v>2897.4</v>
      </c>
      <c r="G948">
        <v>10</v>
      </c>
      <c r="H948" t="s">
        <v>478</v>
      </c>
      <c r="I948">
        <v>7</v>
      </c>
      <c r="J948" t="s">
        <v>323</v>
      </c>
      <c r="K948" t="s">
        <v>39</v>
      </c>
      <c r="L948" t="s">
        <v>18</v>
      </c>
      <c r="M948">
        <v>26076.6</v>
      </c>
      <c r="N948" t="s">
        <v>21</v>
      </c>
      <c r="O948" t="s">
        <v>0</v>
      </c>
      <c r="P948" t="s">
        <v>0</v>
      </c>
    </row>
    <row r="949" spans="1:16" x14ac:dyDescent="0.3">
      <c r="A949">
        <v>61883769</v>
      </c>
      <c r="B949">
        <v>872246</v>
      </c>
      <c r="C949">
        <v>885073</v>
      </c>
      <c r="D949">
        <v>1211</v>
      </c>
      <c r="E949">
        <v>2</v>
      </c>
      <c r="F949">
        <v>363.3</v>
      </c>
      <c r="G949">
        <v>15</v>
      </c>
      <c r="H949" t="s">
        <v>478</v>
      </c>
      <c r="I949">
        <v>7</v>
      </c>
      <c r="J949" t="s">
        <v>323</v>
      </c>
      <c r="K949" t="s">
        <v>39</v>
      </c>
      <c r="L949" t="s">
        <v>17</v>
      </c>
      <c r="M949">
        <v>2058.6999999999998</v>
      </c>
      <c r="N949" t="s">
        <v>21</v>
      </c>
      <c r="O949" t="s">
        <v>0</v>
      </c>
      <c r="P949" t="s">
        <v>0</v>
      </c>
    </row>
    <row r="950" spans="1:16" x14ac:dyDescent="0.3">
      <c r="A950">
        <v>37057085</v>
      </c>
      <c r="B950">
        <v>126225</v>
      </c>
      <c r="C950">
        <v>653214</v>
      </c>
      <c r="D950">
        <v>4325</v>
      </c>
      <c r="E950">
        <v>2</v>
      </c>
      <c r="F950">
        <v>0</v>
      </c>
      <c r="G950">
        <v>0</v>
      </c>
      <c r="H950" t="s">
        <v>478</v>
      </c>
      <c r="I950">
        <v>2</v>
      </c>
      <c r="J950" t="s">
        <v>285</v>
      </c>
      <c r="K950" t="s">
        <v>50</v>
      </c>
      <c r="L950" t="s">
        <v>15</v>
      </c>
      <c r="M950">
        <v>8650</v>
      </c>
      <c r="N950" t="s">
        <v>20</v>
      </c>
      <c r="O950" t="s">
        <v>0</v>
      </c>
      <c r="P950" t="s">
        <v>0</v>
      </c>
    </row>
    <row r="951" spans="1:16" x14ac:dyDescent="0.3">
      <c r="A951">
        <v>90859912</v>
      </c>
      <c r="B951">
        <v>126225</v>
      </c>
      <c r="C951">
        <v>730535</v>
      </c>
      <c r="D951">
        <v>5272</v>
      </c>
      <c r="E951">
        <v>2</v>
      </c>
      <c r="F951">
        <v>0</v>
      </c>
      <c r="G951">
        <v>0</v>
      </c>
      <c r="H951" t="s">
        <v>478</v>
      </c>
      <c r="I951">
        <v>7</v>
      </c>
      <c r="J951" t="s">
        <v>323</v>
      </c>
      <c r="K951" t="s">
        <v>39</v>
      </c>
      <c r="L951" t="s">
        <v>15</v>
      </c>
      <c r="M951">
        <v>10544</v>
      </c>
      <c r="N951" t="s">
        <v>23</v>
      </c>
      <c r="O951" t="s">
        <v>0</v>
      </c>
      <c r="P951" t="s">
        <v>0</v>
      </c>
    </row>
    <row r="952" spans="1:16" x14ac:dyDescent="0.3">
      <c r="A952">
        <v>79438885</v>
      </c>
      <c r="B952">
        <v>809570</v>
      </c>
      <c r="C952">
        <v>596737</v>
      </c>
      <c r="D952">
        <v>6805</v>
      </c>
      <c r="E952">
        <v>1</v>
      </c>
      <c r="F952">
        <v>0</v>
      </c>
      <c r="G952">
        <v>0</v>
      </c>
      <c r="H952" t="s">
        <v>478</v>
      </c>
      <c r="I952">
        <v>4</v>
      </c>
      <c r="J952" t="s">
        <v>304</v>
      </c>
      <c r="K952" t="s">
        <v>39</v>
      </c>
      <c r="L952" t="s">
        <v>16</v>
      </c>
      <c r="M952">
        <v>6805</v>
      </c>
      <c r="N952" t="s">
        <v>20</v>
      </c>
      <c r="O952" t="s">
        <v>0</v>
      </c>
      <c r="P952" t="s">
        <v>0</v>
      </c>
    </row>
    <row r="953" spans="1:16" x14ac:dyDescent="0.3">
      <c r="A953">
        <v>33244151</v>
      </c>
      <c r="B953">
        <v>877572</v>
      </c>
      <c r="C953">
        <v>848127</v>
      </c>
      <c r="D953">
        <v>19207</v>
      </c>
      <c r="E953">
        <v>4</v>
      </c>
      <c r="F953">
        <v>3841.4</v>
      </c>
      <c r="G953">
        <v>5</v>
      </c>
      <c r="H953" t="s">
        <v>478</v>
      </c>
      <c r="I953">
        <v>7</v>
      </c>
      <c r="J953" t="s">
        <v>323</v>
      </c>
      <c r="K953" t="s">
        <v>39</v>
      </c>
      <c r="L953" t="s">
        <v>15</v>
      </c>
      <c r="M953">
        <v>72986.600000000006</v>
      </c>
      <c r="N953" t="s">
        <v>20</v>
      </c>
      <c r="O953" t="s">
        <v>0</v>
      </c>
      <c r="P953" t="s">
        <v>0</v>
      </c>
    </row>
    <row r="954" spans="1:16" x14ac:dyDescent="0.3">
      <c r="A954">
        <v>45106207</v>
      </c>
      <c r="B954">
        <v>246316</v>
      </c>
      <c r="C954">
        <v>341268</v>
      </c>
      <c r="D954">
        <v>14502</v>
      </c>
      <c r="E954">
        <v>4</v>
      </c>
      <c r="F954">
        <v>0</v>
      </c>
      <c r="G954">
        <v>0</v>
      </c>
      <c r="H954" t="s">
        <v>478</v>
      </c>
      <c r="I954">
        <v>1</v>
      </c>
      <c r="J954" t="s">
        <v>153</v>
      </c>
      <c r="K954" t="s">
        <v>50</v>
      </c>
      <c r="L954" t="s">
        <v>16</v>
      </c>
      <c r="M954">
        <v>58008</v>
      </c>
      <c r="N954" t="s">
        <v>20</v>
      </c>
      <c r="O954" t="s">
        <v>0</v>
      </c>
      <c r="P954" t="s">
        <v>0</v>
      </c>
    </row>
    <row r="955" spans="1:16" x14ac:dyDescent="0.3">
      <c r="A955">
        <v>48744673</v>
      </c>
      <c r="B955">
        <v>334053</v>
      </c>
      <c r="C955">
        <v>239569</v>
      </c>
      <c r="D955">
        <v>12738</v>
      </c>
      <c r="E955">
        <v>1</v>
      </c>
      <c r="F955">
        <v>1273.8</v>
      </c>
      <c r="G955">
        <v>10</v>
      </c>
      <c r="H955" t="s">
        <v>478</v>
      </c>
      <c r="I955">
        <v>2</v>
      </c>
      <c r="J955" t="s">
        <v>285</v>
      </c>
      <c r="K955" t="s">
        <v>39</v>
      </c>
      <c r="L955" t="s">
        <v>15</v>
      </c>
      <c r="M955">
        <v>11464.2</v>
      </c>
      <c r="N955" t="s">
        <v>21</v>
      </c>
      <c r="O955" t="s">
        <v>0</v>
      </c>
      <c r="P955" t="s">
        <v>0</v>
      </c>
    </row>
    <row r="956" spans="1:16" x14ac:dyDescent="0.3">
      <c r="A956">
        <v>43223132</v>
      </c>
      <c r="B956">
        <v>356787</v>
      </c>
      <c r="C956">
        <v>804223</v>
      </c>
      <c r="D956">
        <v>12396</v>
      </c>
      <c r="E956">
        <v>1</v>
      </c>
      <c r="F956">
        <v>0</v>
      </c>
      <c r="G956">
        <v>0</v>
      </c>
      <c r="H956" t="s">
        <v>478</v>
      </c>
      <c r="I956">
        <v>7</v>
      </c>
      <c r="J956" t="s">
        <v>323</v>
      </c>
      <c r="K956" t="s">
        <v>39</v>
      </c>
      <c r="L956" t="s">
        <v>15</v>
      </c>
      <c r="M956">
        <v>12396</v>
      </c>
      <c r="N956" t="s">
        <v>20</v>
      </c>
      <c r="O956" t="s">
        <v>0</v>
      </c>
      <c r="P956" t="s">
        <v>0</v>
      </c>
    </row>
    <row r="957" spans="1:16" x14ac:dyDescent="0.3">
      <c r="A957">
        <v>18500100</v>
      </c>
      <c r="B957">
        <v>126225</v>
      </c>
      <c r="C957">
        <v>223853</v>
      </c>
      <c r="D957">
        <v>5103</v>
      </c>
      <c r="E957">
        <v>3</v>
      </c>
      <c r="F957">
        <v>765.45</v>
      </c>
      <c r="G957">
        <v>5</v>
      </c>
      <c r="H957" t="s">
        <v>478</v>
      </c>
      <c r="I957">
        <v>6</v>
      </c>
      <c r="J957" t="s">
        <v>154</v>
      </c>
      <c r="K957" t="s">
        <v>73</v>
      </c>
      <c r="L957" t="s">
        <v>17</v>
      </c>
      <c r="M957">
        <v>14543.55</v>
      </c>
      <c r="N957" t="s">
        <v>23</v>
      </c>
      <c r="O957" t="s">
        <v>0</v>
      </c>
      <c r="P957" t="s">
        <v>0</v>
      </c>
    </row>
    <row r="958" spans="1:16" x14ac:dyDescent="0.3">
      <c r="A958">
        <v>38434222</v>
      </c>
      <c r="B958">
        <v>246316</v>
      </c>
      <c r="C958">
        <v>442924</v>
      </c>
      <c r="D958">
        <v>11599</v>
      </c>
      <c r="E958">
        <v>1</v>
      </c>
      <c r="F958">
        <v>0</v>
      </c>
      <c r="G958">
        <v>0</v>
      </c>
      <c r="H958" t="s">
        <v>478</v>
      </c>
      <c r="I958">
        <v>2</v>
      </c>
      <c r="J958" t="s">
        <v>285</v>
      </c>
      <c r="K958" t="s">
        <v>39</v>
      </c>
      <c r="L958" t="s">
        <v>15</v>
      </c>
      <c r="M958">
        <v>11599</v>
      </c>
      <c r="N958" t="s">
        <v>23</v>
      </c>
      <c r="O958" t="s">
        <v>0</v>
      </c>
      <c r="P958" t="s">
        <v>0</v>
      </c>
    </row>
    <row r="959" spans="1:16" x14ac:dyDescent="0.3">
      <c r="A959">
        <v>83330690</v>
      </c>
      <c r="B959">
        <v>207473</v>
      </c>
      <c r="C959">
        <v>965344</v>
      </c>
      <c r="D959">
        <v>8794</v>
      </c>
      <c r="E959">
        <v>2</v>
      </c>
      <c r="F959">
        <v>0</v>
      </c>
      <c r="G959">
        <v>0</v>
      </c>
      <c r="H959" t="s">
        <v>478</v>
      </c>
      <c r="I959">
        <v>2</v>
      </c>
      <c r="J959" t="s">
        <v>285</v>
      </c>
      <c r="K959" t="s">
        <v>39</v>
      </c>
      <c r="L959" t="s">
        <v>18</v>
      </c>
      <c r="M959">
        <v>17588</v>
      </c>
      <c r="N959" t="s">
        <v>20</v>
      </c>
      <c r="O959" t="s">
        <v>0</v>
      </c>
      <c r="P959" t="s">
        <v>0</v>
      </c>
    </row>
    <row r="960" spans="1:16" x14ac:dyDescent="0.3">
      <c r="A960">
        <v>89047551</v>
      </c>
      <c r="B960">
        <v>126225</v>
      </c>
      <c r="C960">
        <v>864442</v>
      </c>
      <c r="D960">
        <v>11172</v>
      </c>
      <c r="E960">
        <v>2</v>
      </c>
      <c r="F960">
        <v>3351.6</v>
      </c>
      <c r="G960">
        <v>15</v>
      </c>
      <c r="H960" t="s">
        <v>478</v>
      </c>
      <c r="I960">
        <v>6</v>
      </c>
      <c r="J960" t="s">
        <v>154</v>
      </c>
      <c r="K960" t="s">
        <v>39</v>
      </c>
      <c r="L960" t="s">
        <v>15</v>
      </c>
      <c r="M960">
        <v>18992.400000000001</v>
      </c>
      <c r="N960" t="s">
        <v>22</v>
      </c>
      <c r="O960" t="s">
        <v>0</v>
      </c>
      <c r="P960" t="s">
        <v>0</v>
      </c>
    </row>
    <row r="961" spans="1:16" x14ac:dyDescent="0.3">
      <c r="A961">
        <v>74355957</v>
      </c>
      <c r="B961">
        <v>246316</v>
      </c>
      <c r="C961">
        <v>624434</v>
      </c>
      <c r="D961">
        <v>13667</v>
      </c>
      <c r="E961">
        <v>1</v>
      </c>
      <c r="F961">
        <v>0</v>
      </c>
      <c r="G961">
        <v>0</v>
      </c>
      <c r="H961" t="s">
        <v>478</v>
      </c>
      <c r="I961">
        <v>2</v>
      </c>
      <c r="J961" t="s">
        <v>285</v>
      </c>
      <c r="K961" t="s">
        <v>39</v>
      </c>
      <c r="L961" t="s">
        <v>16</v>
      </c>
      <c r="M961">
        <v>13667</v>
      </c>
      <c r="N961" t="s">
        <v>23</v>
      </c>
      <c r="O961" t="s">
        <v>0</v>
      </c>
      <c r="P961" t="s">
        <v>0</v>
      </c>
    </row>
    <row r="962" spans="1:16" x14ac:dyDescent="0.3">
      <c r="A962">
        <v>88769733</v>
      </c>
      <c r="B962">
        <v>671858</v>
      </c>
      <c r="C962">
        <v>850324</v>
      </c>
      <c r="D962">
        <v>14511</v>
      </c>
      <c r="E962">
        <v>2</v>
      </c>
      <c r="F962">
        <v>4353.3</v>
      </c>
      <c r="G962">
        <v>15</v>
      </c>
      <c r="H962" t="s">
        <v>478</v>
      </c>
      <c r="I962">
        <v>2</v>
      </c>
      <c r="J962" t="s">
        <v>285</v>
      </c>
      <c r="K962" t="s">
        <v>73</v>
      </c>
      <c r="L962" t="s">
        <v>15</v>
      </c>
      <c r="M962">
        <v>24668.7</v>
      </c>
      <c r="N962" t="s">
        <v>22</v>
      </c>
      <c r="O962" t="s">
        <v>0</v>
      </c>
      <c r="P962" t="s">
        <v>0</v>
      </c>
    </row>
    <row r="963" spans="1:16" x14ac:dyDescent="0.3">
      <c r="A963">
        <v>84252780</v>
      </c>
      <c r="B963">
        <v>216739</v>
      </c>
      <c r="C963">
        <v>877370</v>
      </c>
      <c r="D963">
        <v>10385</v>
      </c>
      <c r="E963">
        <v>2</v>
      </c>
      <c r="F963">
        <v>0</v>
      </c>
      <c r="G963">
        <v>0</v>
      </c>
      <c r="H963" t="s">
        <v>478</v>
      </c>
      <c r="I963">
        <v>5</v>
      </c>
      <c r="J963" t="s">
        <v>292</v>
      </c>
      <c r="K963" t="s">
        <v>39</v>
      </c>
      <c r="L963" t="s">
        <v>15</v>
      </c>
      <c r="M963">
        <v>20770</v>
      </c>
      <c r="N963" t="s">
        <v>21</v>
      </c>
      <c r="O963" t="s">
        <v>0</v>
      </c>
      <c r="P963" t="s">
        <v>0</v>
      </c>
    </row>
    <row r="964" spans="1:16" x14ac:dyDescent="0.3">
      <c r="A964">
        <v>85283645</v>
      </c>
      <c r="B964">
        <v>356787</v>
      </c>
      <c r="C964">
        <v>617754</v>
      </c>
      <c r="D964">
        <v>19127</v>
      </c>
      <c r="E964">
        <v>2</v>
      </c>
      <c r="F964">
        <v>3825.4</v>
      </c>
      <c r="G964">
        <v>10</v>
      </c>
      <c r="H964" t="s">
        <v>300</v>
      </c>
      <c r="I964">
        <v>4</v>
      </c>
      <c r="J964" t="s">
        <v>113</v>
      </c>
      <c r="K964" t="s">
        <v>39</v>
      </c>
      <c r="L964" t="s">
        <v>17</v>
      </c>
      <c r="M964">
        <v>34428.6</v>
      </c>
      <c r="N964" t="s">
        <v>20</v>
      </c>
      <c r="O964" t="s">
        <v>0</v>
      </c>
      <c r="P964" t="s">
        <v>0</v>
      </c>
    </row>
    <row r="965" spans="1:16" x14ac:dyDescent="0.3">
      <c r="A965">
        <v>35848226</v>
      </c>
      <c r="B965">
        <v>246316</v>
      </c>
      <c r="C965">
        <v>821121</v>
      </c>
      <c r="D965">
        <v>13175</v>
      </c>
      <c r="E965">
        <v>1</v>
      </c>
      <c r="F965">
        <v>2635</v>
      </c>
      <c r="G965">
        <v>20</v>
      </c>
      <c r="H965" t="s">
        <v>300</v>
      </c>
      <c r="I965">
        <v>2</v>
      </c>
      <c r="J965" t="s">
        <v>496</v>
      </c>
      <c r="K965" t="s">
        <v>39</v>
      </c>
      <c r="L965" t="s">
        <v>15</v>
      </c>
      <c r="M965">
        <v>10540</v>
      </c>
      <c r="N965" t="s">
        <v>20</v>
      </c>
      <c r="O965" t="s">
        <v>0</v>
      </c>
      <c r="P965" t="s">
        <v>0</v>
      </c>
    </row>
    <row r="966" spans="1:16" x14ac:dyDescent="0.3">
      <c r="A966">
        <v>20075036</v>
      </c>
      <c r="B966">
        <v>334053</v>
      </c>
      <c r="C966">
        <v>980009</v>
      </c>
      <c r="D966">
        <v>2102</v>
      </c>
      <c r="E966">
        <v>1</v>
      </c>
      <c r="F966">
        <v>0</v>
      </c>
      <c r="G966">
        <v>0</v>
      </c>
      <c r="H966" t="s">
        <v>300</v>
      </c>
      <c r="I966">
        <v>7</v>
      </c>
      <c r="J966" t="s">
        <v>427</v>
      </c>
      <c r="K966" t="s">
        <v>39</v>
      </c>
      <c r="L966" t="s">
        <v>16</v>
      </c>
      <c r="M966">
        <v>2102</v>
      </c>
      <c r="N966" t="s">
        <v>20</v>
      </c>
      <c r="O966" t="s">
        <v>0</v>
      </c>
      <c r="P966" t="s">
        <v>0</v>
      </c>
    </row>
    <row r="967" spans="1:16" x14ac:dyDescent="0.3">
      <c r="A967">
        <v>20356922</v>
      </c>
      <c r="B967">
        <v>246316</v>
      </c>
      <c r="C967">
        <v>612509</v>
      </c>
      <c r="D967">
        <v>7423</v>
      </c>
      <c r="E967">
        <v>1</v>
      </c>
      <c r="F967">
        <v>0</v>
      </c>
      <c r="G967">
        <v>0</v>
      </c>
      <c r="H967" t="s">
        <v>300</v>
      </c>
      <c r="I967">
        <v>5</v>
      </c>
      <c r="J967" t="s">
        <v>430</v>
      </c>
      <c r="K967" t="s">
        <v>50</v>
      </c>
      <c r="L967" t="s">
        <v>16</v>
      </c>
      <c r="M967">
        <v>7423</v>
      </c>
      <c r="N967" t="s">
        <v>22</v>
      </c>
      <c r="O967" t="s">
        <v>0</v>
      </c>
      <c r="P967" t="s">
        <v>0</v>
      </c>
    </row>
    <row r="968" spans="1:16" x14ac:dyDescent="0.3">
      <c r="A968">
        <v>81826922</v>
      </c>
      <c r="B968">
        <v>246316</v>
      </c>
      <c r="C968">
        <v>575565</v>
      </c>
      <c r="D968">
        <v>13376</v>
      </c>
      <c r="E968">
        <v>1</v>
      </c>
      <c r="F968">
        <v>0</v>
      </c>
      <c r="G968">
        <v>0</v>
      </c>
      <c r="H968" t="s">
        <v>300</v>
      </c>
      <c r="I968">
        <v>2</v>
      </c>
      <c r="J968" t="s">
        <v>496</v>
      </c>
      <c r="K968" t="s">
        <v>47</v>
      </c>
      <c r="L968" t="s">
        <v>15</v>
      </c>
      <c r="M968">
        <v>13376</v>
      </c>
      <c r="N968" t="s">
        <v>22</v>
      </c>
      <c r="O968" t="s">
        <v>0</v>
      </c>
      <c r="P968" t="s">
        <v>0</v>
      </c>
    </row>
    <row r="969" spans="1:16" x14ac:dyDescent="0.3">
      <c r="A969">
        <v>96090303</v>
      </c>
      <c r="B969">
        <v>872246</v>
      </c>
      <c r="C969">
        <v>913666</v>
      </c>
      <c r="D969">
        <v>12142</v>
      </c>
      <c r="E969">
        <v>1</v>
      </c>
      <c r="F969">
        <v>607.1</v>
      </c>
      <c r="G969">
        <v>5</v>
      </c>
      <c r="H969" t="s">
        <v>300</v>
      </c>
      <c r="I969">
        <v>4</v>
      </c>
      <c r="J969" t="s">
        <v>113</v>
      </c>
      <c r="K969" t="s">
        <v>39</v>
      </c>
      <c r="L969" t="s">
        <v>16</v>
      </c>
      <c r="M969">
        <v>11534.9</v>
      </c>
      <c r="N969" t="s">
        <v>21</v>
      </c>
      <c r="O969" t="s">
        <v>0</v>
      </c>
      <c r="P969" t="s">
        <v>0</v>
      </c>
    </row>
    <row r="970" spans="1:16" x14ac:dyDescent="0.3">
      <c r="A970">
        <v>88406989</v>
      </c>
      <c r="B970">
        <v>207473</v>
      </c>
      <c r="C970">
        <v>765136</v>
      </c>
      <c r="D970">
        <v>5249</v>
      </c>
      <c r="E970">
        <v>1</v>
      </c>
      <c r="F970">
        <v>0</v>
      </c>
      <c r="G970">
        <v>0</v>
      </c>
      <c r="H970" t="s">
        <v>181</v>
      </c>
      <c r="I970">
        <v>1</v>
      </c>
      <c r="J970" t="s">
        <v>182</v>
      </c>
      <c r="K970" t="s">
        <v>39</v>
      </c>
      <c r="L970" t="s">
        <v>15</v>
      </c>
      <c r="M970">
        <v>5249</v>
      </c>
      <c r="N970" t="s">
        <v>20</v>
      </c>
      <c r="O970" t="s">
        <v>0</v>
      </c>
      <c r="P970" t="s">
        <v>0</v>
      </c>
    </row>
    <row r="971" spans="1:16" x14ac:dyDescent="0.3">
      <c r="A971">
        <v>29944139</v>
      </c>
      <c r="B971">
        <v>246316</v>
      </c>
      <c r="C971">
        <v>223853</v>
      </c>
      <c r="D971">
        <v>13816</v>
      </c>
      <c r="E971">
        <v>1</v>
      </c>
      <c r="F971">
        <v>0</v>
      </c>
      <c r="G971">
        <v>0</v>
      </c>
      <c r="H971" t="s">
        <v>181</v>
      </c>
      <c r="I971">
        <v>1</v>
      </c>
      <c r="J971" t="s">
        <v>182</v>
      </c>
      <c r="K971" t="s">
        <v>39</v>
      </c>
      <c r="L971" t="s">
        <v>15</v>
      </c>
      <c r="M971">
        <v>13816</v>
      </c>
      <c r="N971" t="s">
        <v>21</v>
      </c>
      <c r="O971" t="s">
        <v>0</v>
      </c>
      <c r="P971" t="s">
        <v>0</v>
      </c>
    </row>
    <row r="972" spans="1:16" x14ac:dyDescent="0.3">
      <c r="A972">
        <v>16582607</v>
      </c>
      <c r="B972">
        <v>809570</v>
      </c>
      <c r="C972">
        <v>377715</v>
      </c>
      <c r="D972">
        <v>14409</v>
      </c>
      <c r="E972">
        <v>2</v>
      </c>
      <c r="F972">
        <v>5763.6</v>
      </c>
      <c r="G972">
        <v>20</v>
      </c>
      <c r="H972" t="s">
        <v>181</v>
      </c>
      <c r="I972">
        <v>6</v>
      </c>
      <c r="J972" t="s">
        <v>200</v>
      </c>
      <c r="K972" t="s">
        <v>50</v>
      </c>
      <c r="L972" t="s">
        <v>15</v>
      </c>
      <c r="M972">
        <v>23054.400000000001</v>
      </c>
      <c r="N972" t="s">
        <v>22</v>
      </c>
      <c r="O972" t="s">
        <v>0</v>
      </c>
      <c r="P972" t="s">
        <v>0</v>
      </c>
    </row>
    <row r="973" spans="1:16" x14ac:dyDescent="0.3">
      <c r="A973">
        <v>77085942</v>
      </c>
      <c r="B973">
        <v>126225</v>
      </c>
      <c r="C973">
        <v>735239</v>
      </c>
      <c r="D973">
        <v>19369</v>
      </c>
      <c r="E973">
        <v>1</v>
      </c>
      <c r="F973">
        <v>0</v>
      </c>
      <c r="G973">
        <v>0</v>
      </c>
      <c r="H973" t="s">
        <v>181</v>
      </c>
      <c r="I973">
        <v>7</v>
      </c>
      <c r="J973" t="s">
        <v>53</v>
      </c>
      <c r="K973" t="s">
        <v>39</v>
      </c>
      <c r="L973" t="s">
        <v>15</v>
      </c>
      <c r="M973">
        <v>19369</v>
      </c>
      <c r="N973" t="s">
        <v>20</v>
      </c>
      <c r="O973" t="s">
        <v>0</v>
      </c>
      <c r="P973" t="s">
        <v>0</v>
      </c>
    </row>
    <row r="974" spans="1:16" x14ac:dyDescent="0.3">
      <c r="A974">
        <v>73404979</v>
      </c>
      <c r="B974">
        <v>877572</v>
      </c>
      <c r="C974">
        <v>955562</v>
      </c>
      <c r="D974">
        <v>8062</v>
      </c>
      <c r="E974">
        <v>2</v>
      </c>
      <c r="F974">
        <v>0</v>
      </c>
      <c r="G974">
        <v>0</v>
      </c>
      <c r="H974" t="s">
        <v>181</v>
      </c>
      <c r="I974">
        <v>1</v>
      </c>
      <c r="J974" t="s">
        <v>182</v>
      </c>
      <c r="K974" t="s">
        <v>50</v>
      </c>
      <c r="L974" t="s">
        <v>15</v>
      </c>
      <c r="M974">
        <v>16124</v>
      </c>
      <c r="N974" t="s">
        <v>20</v>
      </c>
      <c r="O974" t="s">
        <v>0</v>
      </c>
      <c r="P974" t="s">
        <v>0</v>
      </c>
    </row>
    <row r="975" spans="1:16" x14ac:dyDescent="0.3">
      <c r="A975">
        <v>85986307</v>
      </c>
      <c r="B975">
        <v>809570</v>
      </c>
      <c r="C975">
        <v>614337</v>
      </c>
      <c r="D975">
        <v>12289</v>
      </c>
      <c r="E975">
        <v>1</v>
      </c>
      <c r="F975">
        <v>0</v>
      </c>
      <c r="G975">
        <v>0</v>
      </c>
      <c r="H975" t="s">
        <v>181</v>
      </c>
      <c r="I975">
        <v>5</v>
      </c>
      <c r="J975" t="s">
        <v>234</v>
      </c>
      <c r="K975" t="s">
        <v>39</v>
      </c>
      <c r="L975" t="s">
        <v>15</v>
      </c>
      <c r="M975">
        <v>12289</v>
      </c>
      <c r="N975" t="s">
        <v>22</v>
      </c>
      <c r="O975" t="s">
        <v>0</v>
      </c>
      <c r="P975" t="s">
        <v>0</v>
      </c>
    </row>
    <row r="976" spans="1:16" x14ac:dyDescent="0.3">
      <c r="A976">
        <v>13600310</v>
      </c>
      <c r="B976">
        <v>356787</v>
      </c>
      <c r="C976">
        <v>785472</v>
      </c>
      <c r="D976">
        <v>15720</v>
      </c>
      <c r="E976">
        <v>2</v>
      </c>
      <c r="F976">
        <v>0</v>
      </c>
      <c r="G976">
        <v>0</v>
      </c>
      <c r="H976" t="s">
        <v>181</v>
      </c>
      <c r="I976">
        <v>6</v>
      </c>
      <c r="J976" t="s">
        <v>200</v>
      </c>
      <c r="K976" t="s">
        <v>50</v>
      </c>
      <c r="L976" t="s">
        <v>17</v>
      </c>
      <c r="M976">
        <v>31440</v>
      </c>
      <c r="N976" t="s">
        <v>21</v>
      </c>
      <c r="O976" t="s">
        <v>0</v>
      </c>
      <c r="P976" t="s">
        <v>0</v>
      </c>
    </row>
    <row r="977" spans="1:16" x14ac:dyDescent="0.3">
      <c r="A977">
        <v>80658723</v>
      </c>
      <c r="B977">
        <v>388389</v>
      </c>
      <c r="C977">
        <v>933281</v>
      </c>
      <c r="D977">
        <v>18020</v>
      </c>
      <c r="E977">
        <v>1</v>
      </c>
      <c r="F977">
        <v>901</v>
      </c>
      <c r="G977">
        <v>5</v>
      </c>
      <c r="H977" t="s">
        <v>181</v>
      </c>
      <c r="I977">
        <v>4</v>
      </c>
      <c r="J977" t="s">
        <v>67</v>
      </c>
      <c r="K977" t="s">
        <v>39</v>
      </c>
      <c r="L977" t="s">
        <v>16</v>
      </c>
      <c r="M977">
        <v>17119</v>
      </c>
      <c r="N977" t="s">
        <v>21</v>
      </c>
      <c r="O977" t="s">
        <v>0</v>
      </c>
      <c r="P977" t="s">
        <v>0</v>
      </c>
    </row>
    <row r="978" spans="1:16" x14ac:dyDescent="0.3">
      <c r="A978">
        <v>96779969</v>
      </c>
      <c r="B978">
        <v>876646</v>
      </c>
      <c r="C978">
        <v>694078</v>
      </c>
      <c r="D978">
        <v>615</v>
      </c>
      <c r="E978">
        <v>2</v>
      </c>
      <c r="F978">
        <v>184.5</v>
      </c>
      <c r="G978">
        <v>15</v>
      </c>
      <c r="H978" t="s">
        <v>181</v>
      </c>
      <c r="I978">
        <v>7</v>
      </c>
      <c r="J978" t="s">
        <v>53</v>
      </c>
      <c r="K978" t="s">
        <v>39</v>
      </c>
      <c r="L978" t="s">
        <v>15</v>
      </c>
      <c r="M978">
        <v>1045.5</v>
      </c>
      <c r="N978" t="s">
        <v>21</v>
      </c>
      <c r="O978" t="s">
        <v>0</v>
      </c>
      <c r="P978" t="s">
        <v>0</v>
      </c>
    </row>
    <row r="979" spans="1:16" x14ac:dyDescent="0.3">
      <c r="A979">
        <v>87170132</v>
      </c>
      <c r="B979">
        <v>719176</v>
      </c>
      <c r="C979">
        <v>217367</v>
      </c>
      <c r="D979">
        <v>5227</v>
      </c>
      <c r="E979">
        <v>1</v>
      </c>
      <c r="F979">
        <v>261.35000000000002</v>
      </c>
      <c r="G979">
        <v>5</v>
      </c>
      <c r="H979" t="s">
        <v>181</v>
      </c>
      <c r="I979">
        <v>5</v>
      </c>
      <c r="J979" t="s">
        <v>234</v>
      </c>
      <c r="K979" t="s">
        <v>39</v>
      </c>
      <c r="L979" t="s">
        <v>15</v>
      </c>
      <c r="M979">
        <v>4965.6499999999996</v>
      </c>
      <c r="N979" t="s">
        <v>23</v>
      </c>
      <c r="O979" t="s">
        <v>0</v>
      </c>
      <c r="P979" t="s">
        <v>0</v>
      </c>
    </row>
    <row r="980" spans="1:16" x14ac:dyDescent="0.3">
      <c r="A980">
        <v>20399639</v>
      </c>
      <c r="B980">
        <v>191161</v>
      </c>
      <c r="C980">
        <v>893889</v>
      </c>
      <c r="D980">
        <v>18313</v>
      </c>
      <c r="E980">
        <v>1</v>
      </c>
      <c r="F980">
        <v>0</v>
      </c>
      <c r="G980">
        <v>0</v>
      </c>
      <c r="H980" t="s">
        <v>406</v>
      </c>
      <c r="I980">
        <v>6</v>
      </c>
      <c r="J980" t="s">
        <v>344</v>
      </c>
      <c r="K980" t="s">
        <v>39</v>
      </c>
      <c r="L980" t="s">
        <v>17</v>
      </c>
      <c r="M980">
        <v>18313</v>
      </c>
      <c r="N980" t="s">
        <v>21</v>
      </c>
      <c r="O980" t="s">
        <v>0</v>
      </c>
      <c r="P980" t="s">
        <v>0</v>
      </c>
    </row>
    <row r="981" spans="1:16" x14ac:dyDescent="0.3">
      <c r="A981">
        <v>22510327</v>
      </c>
      <c r="B981">
        <v>719176</v>
      </c>
      <c r="C981">
        <v>655401</v>
      </c>
      <c r="D981">
        <v>19356</v>
      </c>
      <c r="E981">
        <v>2</v>
      </c>
      <c r="F981">
        <v>0</v>
      </c>
      <c r="G981">
        <v>0</v>
      </c>
      <c r="H981" t="s">
        <v>406</v>
      </c>
      <c r="I981">
        <v>1</v>
      </c>
      <c r="J981" t="s">
        <v>510</v>
      </c>
      <c r="K981" t="s">
        <v>39</v>
      </c>
      <c r="L981" t="s">
        <v>17</v>
      </c>
      <c r="M981">
        <v>38712</v>
      </c>
      <c r="N981" t="s">
        <v>20</v>
      </c>
      <c r="O981" t="s">
        <v>0</v>
      </c>
      <c r="P981" t="s">
        <v>0</v>
      </c>
    </row>
    <row r="982" spans="1:16" x14ac:dyDescent="0.3">
      <c r="A982">
        <v>23290458</v>
      </c>
      <c r="B982">
        <v>126225</v>
      </c>
      <c r="C982">
        <v>561260</v>
      </c>
      <c r="D982">
        <v>12501</v>
      </c>
      <c r="E982">
        <v>1</v>
      </c>
      <c r="F982">
        <v>625.04999999999995</v>
      </c>
      <c r="G982">
        <v>5</v>
      </c>
      <c r="H982" t="s">
        <v>406</v>
      </c>
      <c r="I982">
        <v>1</v>
      </c>
      <c r="J982" t="s">
        <v>510</v>
      </c>
      <c r="K982" t="s">
        <v>73</v>
      </c>
      <c r="L982" t="s">
        <v>17</v>
      </c>
      <c r="M982">
        <v>11875.95</v>
      </c>
      <c r="N982" t="s">
        <v>20</v>
      </c>
      <c r="O982" t="s">
        <v>0</v>
      </c>
      <c r="P982" t="s">
        <v>0</v>
      </c>
    </row>
    <row r="983" spans="1:16" x14ac:dyDescent="0.3">
      <c r="A983">
        <v>46663833</v>
      </c>
      <c r="B983">
        <v>770487</v>
      </c>
      <c r="C983">
        <v>413588</v>
      </c>
      <c r="D983">
        <v>13655</v>
      </c>
      <c r="E983">
        <v>2</v>
      </c>
      <c r="F983">
        <v>0</v>
      </c>
      <c r="G983">
        <v>0</v>
      </c>
      <c r="H983" t="s">
        <v>406</v>
      </c>
      <c r="I983">
        <v>4</v>
      </c>
      <c r="J983" t="s">
        <v>334</v>
      </c>
      <c r="K983" t="s">
        <v>39</v>
      </c>
      <c r="L983" t="s">
        <v>16</v>
      </c>
      <c r="M983">
        <v>27310</v>
      </c>
      <c r="N983" t="s">
        <v>21</v>
      </c>
      <c r="O983" t="s">
        <v>0</v>
      </c>
      <c r="P983" t="s">
        <v>0</v>
      </c>
    </row>
    <row r="984" spans="1:16" x14ac:dyDescent="0.3">
      <c r="A984">
        <v>26733967</v>
      </c>
      <c r="B984">
        <v>876646</v>
      </c>
      <c r="C984">
        <v>421791</v>
      </c>
      <c r="D984">
        <v>9632</v>
      </c>
      <c r="E984">
        <v>2</v>
      </c>
      <c r="F984">
        <v>0</v>
      </c>
      <c r="G984">
        <v>0</v>
      </c>
      <c r="H984" t="s">
        <v>406</v>
      </c>
      <c r="I984">
        <v>5</v>
      </c>
      <c r="J984" t="s">
        <v>56</v>
      </c>
      <c r="K984" t="s">
        <v>39</v>
      </c>
      <c r="L984" t="s">
        <v>15</v>
      </c>
      <c r="M984">
        <v>19264</v>
      </c>
      <c r="N984" t="s">
        <v>21</v>
      </c>
      <c r="O984" t="s">
        <v>0</v>
      </c>
      <c r="P984" t="s">
        <v>0</v>
      </c>
    </row>
    <row r="985" spans="1:16" x14ac:dyDescent="0.3">
      <c r="A985">
        <v>50644430</v>
      </c>
      <c r="B985">
        <v>877572</v>
      </c>
      <c r="C985">
        <v>842818</v>
      </c>
      <c r="D985">
        <v>12698</v>
      </c>
      <c r="E985">
        <v>1</v>
      </c>
      <c r="F985">
        <v>0</v>
      </c>
      <c r="G985">
        <v>0</v>
      </c>
      <c r="H985" t="s">
        <v>406</v>
      </c>
      <c r="I985">
        <v>2</v>
      </c>
      <c r="J985" t="s">
        <v>55</v>
      </c>
      <c r="K985" t="s">
        <v>50</v>
      </c>
      <c r="L985" t="s">
        <v>16</v>
      </c>
      <c r="M985">
        <v>12698</v>
      </c>
      <c r="N985" t="s">
        <v>20</v>
      </c>
      <c r="O985" t="s">
        <v>0</v>
      </c>
      <c r="P985" t="s">
        <v>0</v>
      </c>
    </row>
    <row r="986" spans="1:16" x14ac:dyDescent="0.3">
      <c r="A986">
        <v>82920556</v>
      </c>
      <c r="B986">
        <v>126225</v>
      </c>
      <c r="C986">
        <v>864442</v>
      </c>
      <c r="D986">
        <v>10641</v>
      </c>
      <c r="E986">
        <v>2</v>
      </c>
      <c r="F986">
        <v>3192.3</v>
      </c>
      <c r="G986">
        <v>15</v>
      </c>
      <c r="H986" t="s">
        <v>406</v>
      </c>
      <c r="I986">
        <v>4</v>
      </c>
      <c r="J986" t="s">
        <v>334</v>
      </c>
      <c r="K986" t="s">
        <v>39</v>
      </c>
      <c r="L986" t="s">
        <v>17</v>
      </c>
      <c r="M986">
        <v>18089.7</v>
      </c>
      <c r="N986" t="s">
        <v>22</v>
      </c>
      <c r="O986" t="s">
        <v>0</v>
      </c>
      <c r="P986" t="s">
        <v>0</v>
      </c>
    </row>
    <row r="987" spans="1:16" x14ac:dyDescent="0.3">
      <c r="A987">
        <v>96126771</v>
      </c>
      <c r="B987">
        <v>126225</v>
      </c>
      <c r="C987">
        <v>428367</v>
      </c>
      <c r="D987">
        <v>3537</v>
      </c>
      <c r="E987">
        <v>1</v>
      </c>
      <c r="F987">
        <v>0</v>
      </c>
      <c r="G987">
        <v>0</v>
      </c>
      <c r="H987" t="s">
        <v>406</v>
      </c>
      <c r="I987">
        <v>2</v>
      </c>
      <c r="J987" t="s">
        <v>55</v>
      </c>
      <c r="K987" t="s">
        <v>39</v>
      </c>
      <c r="L987" t="s">
        <v>17</v>
      </c>
      <c r="M987">
        <v>3537</v>
      </c>
      <c r="N987" t="s">
        <v>20</v>
      </c>
      <c r="O987" t="s">
        <v>0</v>
      </c>
      <c r="P987" t="s">
        <v>0</v>
      </c>
    </row>
    <row r="988" spans="1:16" x14ac:dyDescent="0.3">
      <c r="A988">
        <v>40595926</v>
      </c>
      <c r="B988">
        <v>719176</v>
      </c>
      <c r="C988">
        <v>427999</v>
      </c>
      <c r="D988">
        <v>5320</v>
      </c>
      <c r="E988">
        <v>1</v>
      </c>
      <c r="F988">
        <v>798</v>
      </c>
      <c r="G988">
        <v>15</v>
      </c>
      <c r="H988" t="s">
        <v>406</v>
      </c>
      <c r="I988">
        <v>5</v>
      </c>
      <c r="J988" t="s">
        <v>56</v>
      </c>
      <c r="K988" t="s">
        <v>39</v>
      </c>
      <c r="L988" t="s">
        <v>17</v>
      </c>
      <c r="M988">
        <v>4522</v>
      </c>
      <c r="N988" t="s">
        <v>20</v>
      </c>
      <c r="O988" t="s">
        <v>0</v>
      </c>
      <c r="P988" t="s">
        <v>0</v>
      </c>
    </row>
    <row r="989" spans="1:16" x14ac:dyDescent="0.3">
      <c r="A989">
        <v>34544318</v>
      </c>
      <c r="B989">
        <v>126225</v>
      </c>
      <c r="C989">
        <v>244235</v>
      </c>
      <c r="D989">
        <v>11191</v>
      </c>
      <c r="E989">
        <v>1</v>
      </c>
      <c r="F989">
        <v>0</v>
      </c>
      <c r="G989">
        <v>0</v>
      </c>
      <c r="H989" t="s">
        <v>406</v>
      </c>
      <c r="I989">
        <v>3</v>
      </c>
      <c r="J989" t="s">
        <v>429</v>
      </c>
      <c r="K989" t="s">
        <v>50</v>
      </c>
      <c r="L989" t="s">
        <v>17</v>
      </c>
      <c r="M989">
        <v>11191</v>
      </c>
      <c r="N989" t="s">
        <v>22</v>
      </c>
      <c r="O989" t="s">
        <v>0</v>
      </c>
      <c r="P989" t="s">
        <v>0</v>
      </c>
    </row>
    <row r="990" spans="1:16" x14ac:dyDescent="0.3">
      <c r="A990">
        <v>62016704</v>
      </c>
      <c r="B990">
        <v>126225</v>
      </c>
      <c r="C990">
        <v>256778</v>
      </c>
      <c r="D990">
        <v>18785</v>
      </c>
      <c r="E990">
        <v>2</v>
      </c>
      <c r="F990">
        <v>0</v>
      </c>
      <c r="G990">
        <v>0</v>
      </c>
      <c r="H990" t="s">
        <v>406</v>
      </c>
      <c r="I990">
        <v>6</v>
      </c>
      <c r="J990" t="s">
        <v>344</v>
      </c>
      <c r="K990" t="s">
        <v>39</v>
      </c>
      <c r="L990" t="s">
        <v>16</v>
      </c>
      <c r="M990">
        <v>37570</v>
      </c>
      <c r="N990" t="s">
        <v>20</v>
      </c>
      <c r="O990" t="s">
        <v>0</v>
      </c>
      <c r="P990" t="s">
        <v>0</v>
      </c>
    </row>
    <row r="991" spans="1:16" x14ac:dyDescent="0.3">
      <c r="A991">
        <v>35643159</v>
      </c>
      <c r="B991">
        <v>719176</v>
      </c>
      <c r="C991">
        <v>822650</v>
      </c>
      <c r="D991">
        <v>7401</v>
      </c>
      <c r="E991">
        <v>1</v>
      </c>
      <c r="F991">
        <v>1110.1500000000001</v>
      </c>
      <c r="G991">
        <v>15</v>
      </c>
      <c r="H991" t="s">
        <v>60</v>
      </c>
      <c r="I991">
        <v>3</v>
      </c>
      <c r="J991" t="s">
        <v>145</v>
      </c>
      <c r="K991" t="s">
        <v>39</v>
      </c>
      <c r="L991" t="s">
        <v>17</v>
      </c>
      <c r="M991">
        <v>6290.85</v>
      </c>
      <c r="N991" t="s">
        <v>20</v>
      </c>
      <c r="O991" t="s">
        <v>0</v>
      </c>
      <c r="P991" t="s">
        <v>0</v>
      </c>
    </row>
    <row r="992" spans="1:16" x14ac:dyDescent="0.3">
      <c r="A992">
        <v>76500726</v>
      </c>
      <c r="B992">
        <v>207473</v>
      </c>
      <c r="C992">
        <v>748102</v>
      </c>
      <c r="D992">
        <v>9939</v>
      </c>
      <c r="E992">
        <v>1</v>
      </c>
      <c r="F992">
        <v>0</v>
      </c>
      <c r="G992">
        <v>0</v>
      </c>
      <c r="H992" t="s">
        <v>60</v>
      </c>
      <c r="I992">
        <v>6</v>
      </c>
      <c r="J992" t="s">
        <v>69</v>
      </c>
      <c r="K992" t="s">
        <v>39</v>
      </c>
      <c r="L992" t="s">
        <v>18</v>
      </c>
      <c r="M992">
        <v>9939</v>
      </c>
      <c r="N992" t="s">
        <v>21</v>
      </c>
      <c r="O992" t="s">
        <v>0</v>
      </c>
      <c r="P992" t="s">
        <v>0</v>
      </c>
    </row>
    <row r="993" spans="1:16" x14ac:dyDescent="0.3">
      <c r="A993">
        <v>65465150</v>
      </c>
      <c r="B993">
        <v>877572</v>
      </c>
      <c r="C993">
        <v>516503</v>
      </c>
      <c r="D993">
        <v>2484</v>
      </c>
      <c r="E993">
        <v>2</v>
      </c>
      <c r="F993">
        <v>0</v>
      </c>
      <c r="G993">
        <v>0</v>
      </c>
      <c r="H993" t="s">
        <v>60</v>
      </c>
      <c r="I993">
        <v>1</v>
      </c>
      <c r="J993" t="s">
        <v>80</v>
      </c>
      <c r="K993" t="s">
        <v>50</v>
      </c>
      <c r="L993" t="s">
        <v>15</v>
      </c>
      <c r="M993">
        <v>4968</v>
      </c>
      <c r="N993" t="s">
        <v>22</v>
      </c>
      <c r="O993" t="s">
        <v>0</v>
      </c>
      <c r="P993" t="s">
        <v>0</v>
      </c>
    </row>
    <row r="994" spans="1:16" x14ac:dyDescent="0.3">
      <c r="A994">
        <v>89412216</v>
      </c>
      <c r="B994">
        <v>876646</v>
      </c>
      <c r="C994">
        <v>327885</v>
      </c>
      <c r="D994">
        <v>1160</v>
      </c>
      <c r="E994">
        <v>2</v>
      </c>
      <c r="F994">
        <v>116</v>
      </c>
      <c r="G994">
        <v>5</v>
      </c>
      <c r="H994" t="s">
        <v>60</v>
      </c>
      <c r="I994">
        <v>7</v>
      </c>
      <c r="J994" t="s">
        <v>146</v>
      </c>
      <c r="K994" t="s">
        <v>39</v>
      </c>
      <c r="L994" t="s">
        <v>16</v>
      </c>
      <c r="M994">
        <v>2204</v>
      </c>
      <c r="N994" t="s">
        <v>22</v>
      </c>
      <c r="O994" t="s">
        <v>0</v>
      </c>
      <c r="P994" t="s">
        <v>0</v>
      </c>
    </row>
    <row r="995" spans="1:16" x14ac:dyDescent="0.3">
      <c r="A995">
        <v>41966313</v>
      </c>
      <c r="B995">
        <v>246316</v>
      </c>
      <c r="C995">
        <v>542707</v>
      </c>
      <c r="D995">
        <v>8854</v>
      </c>
      <c r="E995">
        <v>2</v>
      </c>
      <c r="F995">
        <v>0</v>
      </c>
      <c r="G995">
        <v>0</v>
      </c>
      <c r="H995" t="s">
        <v>60</v>
      </c>
      <c r="I995">
        <v>7</v>
      </c>
      <c r="J995" t="s">
        <v>146</v>
      </c>
      <c r="K995" t="s">
        <v>50</v>
      </c>
      <c r="L995" t="s">
        <v>16</v>
      </c>
      <c r="M995">
        <v>17708</v>
      </c>
      <c r="N995" t="s">
        <v>21</v>
      </c>
      <c r="O995" t="s">
        <v>0</v>
      </c>
      <c r="P995" t="s">
        <v>0</v>
      </c>
    </row>
    <row r="996" spans="1:16" x14ac:dyDescent="0.3">
      <c r="A996">
        <v>45568761</v>
      </c>
      <c r="B996">
        <v>876646</v>
      </c>
      <c r="C996">
        <v>708205</v>
      </c>
      <c r="D996">
        <v>14425</v>
      </c>
      <c r="E996">
        <v>2</v>
      </c>
      <c r="F996">
        <v>2885</v>
      </c>
      <c r="G996">
        <v>10</v>
      </c>
      <c r="H996" t="s">
        <v>60</v>
      </c>
      <c r="I996">
        <v>6</v>
      </c>
      <c r="J996" t="s">
        <v>69</v>
      </c>
      <c r="K996" t="s">
        <v>39</v>
      </c>
      <c r="L996" t="s">
        <v>18</v>
      </c>
      <c r="M996">
        <v>25965</v>
      </c>
      <c r="N996" t="s">
        <v>21</v>
      </c>
      <c r="O996" t="s">
        <v>0</v>
      </c>
      <c r="P996" t="s">
        <v>0</v>
      </c>
    </row>
    <row r="997" spans="1:16" x14ac:dyDescent="0.3">
      <c r="A997">
        <v>91480362</v>
      </c>
      <c r="B997">
        <v>872246</v>
      </c>
      <c r="C997">
        <v>700241</v>
      </c>
      <c r="D997">
        <v>1386</v>
      </c>
      <c r="E997">
        <v>1</v>
      </c>
      <c r="F997">
        <v>0</v>
      </c>
      <c r="G997">
        <v>0</v>
      </c>
      <c r="H997" t="s">
        <v>384</v>
      </c>
      <c r="I997">
        <v>3</v>
      </c>
      <c r="J997" t="s">
        <v>387</v>
      </c>
      <c r="K997" t="s">
        <v>39</v>
      </c>
      <c r="L997" t="s">
        <v>16</v>
      </c>
      <c r="M997">
        <v>1386</v>
      </c>
      <c r="N997" t="s">
        <v>23</v>
      </c>
      <c r="O997" t="s">
        <v>0</v>
      </c>
      <c r="P997" t="s">
        <v>0</v>
      </c>
    </row>
    <row r="998" spans="1:16" x14ac:dyDescent="0.3">
      <c r="A998">
        <v>67838146</v>
      </c>
      <c r="B998">
        <v>126225</v>
      </c>
      <c r="C998">
        <v>955185</v>
      </c>
      <c r="D998">
        <v>5705</v>
      </c>
      <c r="E998">
        <v>1</v>
      </c>
      <c r="F998">
        <v>0</v>
      </c>
      <c r="G998">
        <v>0</v>
      </c>
      <c r="H998" t="s">
        <v>384</v>
      </c>
      <c r="I998">
        <v>5</v>
      </c>
      <c r="J998" t="s">
        <v>317</v>
      </c>
      <c r="K998" t="s">
        <v>50</v>
      </c>
      <c r="L998" t="s">
        <v>16</v>
      </c>
      <c r="M998">
        <v>5705</v>
      </c>
      <c r="N998" t="s">
        <v>21</v>
      </c>
      <c r="O998" t="s">
        <v>0</v>
      </c>
      <c r="P998" t="s">
        <v>0</v>
      </c>
    </row>
    <row r="999" spans="1:16" x14ac:dyDescent="0.3">
      <c r="A999">
        <v>60418290</v>
      </c>
      <c r="B999">
        <v>877572</v>
      </c>
      <c r="C999">
        <v>378895</v>
      </c>
      <c r="D999">
        <v>10950</v>
      </c>
      <c r="E999">
        <v>2</v>
      </c>
      <c r="F999">
        <v>2190</v>
      </c>
      <c r="G999">
        <v>10</v>
      </c>
      <c r="H999" t="s">
        <v>384</v>
      </c>
      <c r="I999">
        <v>7</v>
      </c>
      <c r="J999" t="s">
        <v>180</v>
      </c>
      <c r="K999" t="s">
        <v>39</v>
      </c>
      <c r="L999" t="s">
        <v>16</v>
      </c>
      <c r="M999">
        <v>19710</v>
      </c>
      <c r="N999" t="s">
        <v>22</v>
      </c>
      <c r="O999" t="s">
        <v>0</v>
      </c>
      <c r="P999" t="s">
        <v>0</v>
      </c>
    </row>
    <row r="1000" spans="1:16" x14ac:dyDescent="0.3">
      <c r="A1000">
        <v>20597167</v>
      </c>
      <c r="B1000">
        <v>770487</v>
      </c>
      <c r="C1000">
        <v>640186</v>
      </c>
      <c r="D1000">
        <v>18980</v>
      </c>
      <c r="E1000">
        <v>4</v>
      </c>
      <c r="F1000">
        <v>0</v>
      </c>
      <c r="G1000">
        <v>0</v>
      </c>
      <c r="H1000" t="s">
        <v>384</v>
      </c>
      <c r="I1000">
        <v>6</v>
      </c>
      <c r="J1000" t="s">
        <v>193</v>
      </c>
      <c r="K1000" t="s">
        <v>39</v>
      </c>
      <c r="L1000" t="s">
        <v>15</v>
      </c>
      <c r="M1000">
        <v>75920</v>
      </c>
      <c r="N1000" t="s">
        <v>20</v>
      </c>
      <c r="O1000" t="s">
        <v>0</v>
      </c>
      <c r="P1000" t="s">
        <v>0</v>
      </c>
    </row>
    <row r="1001" spans="1:16" x14ac:dyDescent="0.3">
      <c r="A1001">
        <v>86703472</v>
      </c>
      <c r="B1001">
        <v>872246</v>
      </c>
      <c r="C1001">
        <v>352203</v>
      </c>
      <c r="D1001">
        <v>10782</v>
      </c>
      <c r="E1001">
        <v>1</v>
      </c>
      <c r="F1001">
        <v>539.1</v>
      </c>
      <c r="G1001">
        <v>5</v>
      </c>
      <c r="H1001" t="s">
        <v>384</v>
      </c>
      <c r="I1001">
        <v>5</v>
      </c>
      <c r="J1001" t="s">
        <v>317</v>
      </c>
      <c r="K1001" t="s">
        <v>50</v>
      </c>
      <c r="L1001" t="s">
        <v>15</v>
      </c>
      <c r="M1001">
        <v>10242.9</v>
      </c>
      <c r="N1001" t="s">
        <v>23</v>
      </c>
      <c r="O1001" t="s">
        <v>0</v>
      </c>
      <c r="P1001" t="s">
        <v>0</v>
      </c>
    </row>
    <row r="1002" spans="1:16" x14ac:dyDescent="0.3">
      <c r="A1002">
        <v>36369633</v>
      </c>
      <c r="B1002">
        <v>388389</v>
      </c>
      <c r="C1002">
        <v>614521</v>
      </c>
      <c r="D1002">
        <v>11239</v>
      </c>
      <c r="E1002">
        <v>2</v>
      </c>
      <c r="F1002">
        <v>0</v>
      </c>
      <c r="G1002">
        <v>0</v>
      </c>
      <c r="H1002" t="s">
        <v>384</v>
      </c>
      <c r="I1002">
        <v>4</v>
      </c>
      <c r="J1002" t="s">
        <v>388</v>
      </c>
      <c r="K1002" t="s">
        <v>39</v>
      </c>
      <c r="L1002" t="s">
        <v>16</v>
      </c>
      <c r="M1002">
        <v>22478</v>
      </c>
      <c r="N1002" t="s">
        <v>23</v>
      </c>
      <c r="O1002" t="s">
        <v>0</v>
      </c>
      <c r="P1002" t="s">
        <v>0</v>
      </c>
    </row>
    <row r="1003" spans="1:16" x14ac:dyDescent="0.3">
      <c r="A1003">
        <v>86015183</v>
      </c>
      <c r="B1003">
        <v>877572</v>
      </c>
      <c r="C1003">
        <v>885073</v>
      </c>
      <c r="D1003">
        <v>3754</v>
      </c>
      <c r="E1003">
        <v>1</v>
      </c>
      <c r="F1003">
        <v>0</v>
      </c>
      <c r="G1003">
        <v>0</v>
      </c>
      <c r="H1003" t="s">
        <v>384</v>
      </c>
      <c r="I1003">
        <v>6</v>
      </c>
      <c r="J1003" t="s">
        <v>193</v>
      </c>
      <c r="K1003" t="s">
        <v>50</v>
      </c>
      <c r="L1003" t="s">
        <v>16</v>
      </c>
      <c r="M1003">
        <v>3754</v>
      </c>
      <c r="N1003" t="s">
        <v>22</v>
      </c>
      <c r="O1003" t="s">
        <v>0</v>
      </c>
      <c r="P1003" t="s">
        <v>0</v>
      </c>
    </row>
    <row r="1004" spans="1:16" x14ac:dyDescent="0.3">
      <c r="A1004">
        <v>20099059</v>
      </c>
      <c r="B1004">
        <v>191161</v>
      </c>
      <c r="C1004">
        <v>965344</v>
      </c>
      <c r="D1004">
        <v>15578</v>
      </c>
      <c r="E1004">
        <v>4</v>
      </c>
      <c r="F1004">
        <v>3115.6</v>
      </c>
      <c r="G1004">
        <v>5</v>
      </c>
      <c r="H1004" t="s">
        <v>303</v>
      </c>
      <c r="I1004">
        <v>2</v>
      </c>
      <c r="J1004" t="s">
        <v>190</v>
      </c>
      <c r="K1004" t="s">
        <v>39</v>
      </c>
      <c r="L1004" t="s">
        <v>16</v>
      </c>
      <c r="M1004">
        <v>59196.4</v>
      </c>
      <c r="N1004" t="s">
        <v>22</v>
      </c>
      <c r="O1004" t="s">
        <v>0</v>
      </c>
      <c r="P1004" t="s">
        <v>0</v>
      </c>
    </row>
    <row r="1005" spans="1:16" x14ac:dyDescent="0.3">
      <c r="A1005">
        <v>96911784</v>
      </c>
      <c r="B1005">
        <v>191161</v>
      </c>
      <c r="C1005">
        <v>909794</v>
      </c>
      <c r="D1005">
        <v>11018</v>
      </c>
      <c r="E1005">
        <v>1</v>
      </c>
      <c r="F1005">
        <v>0</v>
      </c>
      <c r="G1005">
        <v>0</v>
      </c>
      <c r="H1005" t="s">
        <v>303</v>
      </c>
      <c r="I1005">
        <v>1</v>
      </c>
      <c r="J1005" t="s">
        <v>163</v>
      </c>
      <c r="K1005" t="s">
        <v>39</v>
      </c>
      <c r="L1005" t="s">
        <v>15</v>
      </c>
      <c r="M1005">
        <v>11018</v>
      </c>
      <c r="N1005" t="s">
        <v>20</v>
      </c>
      <c r="O1005" t="s">
        <v>0</v>
      </c>
      <c r="P1005" t="s">
        <v>0</v>
      </c>
    </row>
    <row r="1006" spans="1:16" x14ac:dyDescent="0.3">
      <c r="A1006">
        <v>27417599</v>
      </c>
      <c r="B1006">
        <v>770487</v>
      </c>
      <c r="C1006">
        <v>888784</v>
      </c>
      <c r="D1006">
        <v>13326</v>
      </c>
      <c r="E1006">
        <v>1</v>
      </c>
      <c r="F1006">
        <v>666.3</v>
      </c>
      <c r="G1006">
        <v>5</v>
      </c>
      <c r="H1006" t="s">
        <v>303</v>
      </c>
      <c r="I1006">
        <v>1</v>
      </c>
      <c r="J1006" t="s">
        <v>163</v>
      </c>
      <c r="K1006" t="s">
        <v>73</v>
      </c>
      <c r="L1006" t="s">
        <v>15</v>
      </c>
      <c r="M1006">
        <v>12659.7</v>
      </c>
      <c r="N1006" t="s">
        <v>23</v>
      </c>
      <c r="O1006" t="s">
        <v>0</v>
      </c>
      <c r="P1006" t="s">
        <v>0</v>
      </c>
    </row>
    <row r="1007" spans="1:16" x14ac:dyDescent="0.3">
      <c r="A1007">
        <v>15307982</v>
      </c>
      <c r="B1007">
        <v>191161</v>
      </c>
      <c r="C1007">
        <v>318844</v>
      </c>
      <c r="D1007">
        <v>13805</v>
      </c>
      <c r="E1007">
        <v>1</v>
      </c>
      <c r="F1007">
        <v>0</v>
      </c>
      <c r="G1007">
        <v>0</v>
      </c>
      <c r="H1007" t="s">
        <v>303</v>
      </c>
      <c r="I1007">
        <v>6</v>
      </c>
      <c r="J1007" t="s">
        <v>84</v>
      </c>
      <c r="K1007" t="s">
        <v>39</v>
      </c>
      <c r="L1007" t="s">
        <v>15</v>
      </c>
      <c r="M1007">
        <v>13805</v>
      </c>
      <c r="N1007" t="s">
        <v>20</v>
      </c>
      <c r="O1007" t="s">
        <v>0</v>
      </c>
      <c r="P1007" t="s">
        <v>0</v>
      </c>
    </row>
    <row r="1008" spans="1:16" x14ac:dyDescent="0.3">
      <c r="A1008">
        <v>97314051</v>
      </c>
      <c r="B1008">
        <v>876646</v>
      </c>
      <c r="C1008">
        <v>698985</v>
      </c>
      <c r="D1008">
        <v>14765</v>
      </c>
      <c r="E1008">
        <v>1</v>
      </c>
      <c r="F1008">
        <v>0</v>
      </c>
      <c r="G1008">
        <v>0</v>
      </c>
      <c r="H1008" t="s">
        <v>303</v>
      </c>
      <c r="I1008">
        <v>3</v>
      </c>
      <c r="J1008" t="s">
        <v>164</v>
      </c>
      <c r="K1008" t="s">
        <v>50</v>
      </c>
      <c r="L1008" t="s">
        <v>15</v>
      </c>
      <c r="M1008">
        <v>14765</v>
      </c>
      <c r="N1008" t="s">
        <v>21</v>
      </c>
      <c r="O1008" t="s">
        <v>0</v>
      </c>
      <c r="P1008" t="s">
        <v>0</v>
      </c>
    </row>
    <row r="1009" spans="1:16" x14ac:dyDescent="0.3">
      <c r="A1009">
        <v>50882445</v>
      </c>
      <c r="B1009">
        <v>872246</v>
      </c>
      <c r="C1009">
        <v>533025</v>
      </c>
      <c r="D1009">
        <v>6803</v>
      </c>
      <c r="E1009">
        <v>1</v>
      </c>
      <c r="F1009">
        <v>340.15</v>
      </c>
      <c r="G1009">
        <v>5</v>
      </c>
      <c r="H1009" t="s">
        <v>303</v>
      </c>
      <c r="I1009">
        <v>7</v>
      </c>
      <c r="J1009" t="s">
        <v>305</v>
      </c>
      <c r="K1009" t="s">
        <v>39</v>
      </c>
      <c r="L1009" t="s">
        <v>15</v>
      </c>
      <c r="M1009">
        <v>6462.85</v>
      </c>
      <c r="N1009" t="s">
        <v>21</v>
      </c>
      <c r="O1009" t="s">
        <v>0</v>
      </c>
      <c r="P1009" t="s">
        <v>0</v>
      </c>
    </row>
    <row r="1010" spans="1:16" x14ac:dyDescent="0.3">
      <c r="A1010">
        <v>84300459</v>
      </c>
      <c r="B1010">
        <v>216739</v>
      </c>
      <c r="C1010">
        <v>462035</v>
      </c>
      <c r="D1010">
        <v>18003</v>
      </c>
      <c r="E1010">
        <v>1</v>
      </c>
      <c r="F1010">
        <v>0</v>
      </c>
      <c r="G1010">
        <v>0</v>
      </c>
      <c r="H1010" t="s">
        <v>303</v>
      </c>
      <c r="I1010">
        <v>2</v>
      </c>
      <c r="J1010" t="s">
        <v>190</v>
      </c>
      <c r="K1010" t="s">
        <v>39</v>
      </c>
      <c r="L1010" t="s">
        <v>15</v>
      </c>
      <c r="M1010">
        <v>18003</v>
      </c>
      <c r="N1010" t="s">
        <v>21</v>
      </c>
      <c r="O1010" t="s">
        <v>0</v>
      </c>
      <c r="P1010" t="s">
        <v>0</v>
      </c>
    </row>
    <row r="1011" spans="1:16" x14ac:dyDescent="0.3">
      <c r="A1011">
        <v>93303777</v>
      </c>
      <c r="B1011">
        <v>872246</v>
      </c>
      <c r="C1011">
        <v>439303</v>
      </c>
      <c r="D1011">
        <v>4628</v>
      </c>
      <c r="E1011">
        <v>1</v>
      </c>
      <c r="F1011">
        <v>0</v>
      </c>
      <c r="G1011">
        <v>0</v>
      </c>
      <c r="H1011" t="s">
        <v>319</v>
      </c>
      <c r="I1011">
        <v>6</v>
      </c>
      <c r="J1011" t="s">
        <v>202</v>
      </c>
      <c r="K1011" t="s">
        <v>39</v>
      </c>
      <c r="L1011" t="s">
        <v>15</v>
      </c>
      <c r="M1011">
        <v>4628</v>
      </c>
      <c r="N1011" t="s">
        <v>23</v>
      </c>
      <c r="O1011" t="s">
        <v>0</v>
      </c>
      <c r="P1011" t="s">
        <v>0</v>
      </c>
    </row>
    <row r="1012" spans="1:16" x14ac:dyDescent="0.3">
      <c r="A1012">
        <v>75041510</v>
      </c>
      <c r="B1012">
        <v>126225</v>
      </c>
      <c r="C1012">
        <v>496882</v>
      </c>
      <c r="D1012">
        <v>16196</v>
      </c>
      <c r="E1012">
        <v>1</v>
      </c>
      <c r="F1012">
        <v>1619.6</v>
      </c>
      <c r="G1012">
        <v>10</v>
      </c>
      <c r="H1012" t="s">
        <v>319</v>
      </c>
      <c r="I1012">
        <v>4</v>
      </c>
      <c r="J1012" t="s">
        <v>442</v>
      </c>
      <c r="K1012" t="s">
        <v>39</v>
      </c>
      <c r="L1012" t="s">
        <v>16</v>
      </c>
      <c r="M1012">
        <v>14576.4</v>
      </c>
      <c r="N1012" t="s">
        <v>23</v>
      </c>
      <c r="O1012" t="s">
        <v>0</v>
      </c>
      <c r="P1012" t="s">
        <v>0</v>
      </c>
    </row>
    <row r="1013" spans="1:16" x14ac:dyDescent="0.3">
      <c r="A1013">
        <v>56600900</v>
      </c>
      <c r="B1013">
        <v>876646</v>
      </c>
      <c r="C1013">
        <v>967979</v>
      </c>
      <c r="D1013">
        <v>1675</v>
      </c>
      <c r="E1013">
        <v>2</v>
      </c>
      <c r="F1013">
        <v>0</v>
      </c>
      <c r="G1013">
        <v>0</v>
      </c>
      <c r="H1013" t="s">
        <v>319</v>
      </c>
      <c r="I1013">
        <v>7</v>
      </c>
      <c r="J1013" t="s">
        <v>473</v>
      </c>
      <c r="K1013" t="s">
        <v>39</v>
      </c>
      <c r="L1013" t="s">
        <v>16</v>
      </c>
      <c r="M1013">
        <v>3350</v>
      </c>
      <c r="N1013" t="s">
        <v>21</v>
      </c>
      <c r="O1013" t="s">
        <v>0</v>
      </c>
      <c r="P1013" t="s">
        <v>0</v>
      </c>
    </row>
    <row r="1014" spans="1:16" x14ac:dyDescent="0.3">
      <c r="A1014">
        <v>40667888</v>
      </c>
      <c r="B1014">
        <v>872246</v>
      </c>
      <c r="C1014">
        <v>694580</v>
      </c>
      <c r="D1014">
        <v>12053</v>
      </c>
      <c r="E1014">
        <v>1</v>
      </c>
      <c r="F1014">
        <v>1807.95</v>
      </c>
      <c r="G1014">
        <v>15</v>
      </c>
      <c r="H1014" t="s">
        <v>319</v>
      </c>
      <c r="I1014">
        <v>6</v>
      </c>
      <c r="J1014" t="s">
        <v>202</v>
      </c>
      <c r="K1014" t="s">
        <v>39</v>
      </c>
      <c r="L1014" t="s">
        <v>16</v>
      </c>
      <c r="M1014">
        <v>10245.049999999999</v>
      </c>
      <c r="N1014" t="s">
        <v>23</v>
      </c>
      <c r="O1014" t="s">
        <v>0</v>
      </c>
      <c r="P1014" t="s">
        <v>0</v>
      </c>
    </row>
    <row r="1015" spans="1:16" x14ac:dyDescent="0.3">
      <c r="A1015">
        <v>18277097</v>
      </c>
      <c r="B1015">
        <v>388389</v>
      </c>
      <c r="C1015">
        <v>906848</v>
      </c>
      <c r="D1015">
        <v>17627</v>
      </c>
      <c r="E1015">
        <v>1</v>
      </c>
      <c r="F1015">
        <v>0</v>
      </c>
      <c r="G1015">
        <v>0</v>
      </c>
      <c r="H1015" t="s">
        <v>319</v>
      </c>
      <c r="I1015">
        <v>1</v>
      </c>
      <c r="J1015" t="s">
        <v>102</v>
      </c>
      <c r="K1015" t="s">
        <v>39</v>
      </c>
      <c r="L1015" t="s">
        <v>16</v>
      </c>
      <c r="M1015">
        <v>17627</v>
      </c>
      <c r="N1015" t="s">
        <v>20</v>
      </c>
      <c r="O1015" t="s">
        <v>0</v>
      </c>
      <c r="P1015" t="s">
        <v>0</v>
      </c>
    </row>
    <row r="1016" spans="1:16" x14ac:dyDescent="0.3">
      <c r="A1016">
        <v>83286096</v>
      </c>
      <c r="B1016">
        <v>388389</v>
      </c>
      <c r="C1016">
        <v>743377</v>
      </c>
      <c r="D1016">
        <v>13868</v>
      </c>
      <c r="E1016">
        <v>1</v>
      </c>
      <c r="F1016">
        <v>0</v>
      </c>
      <c r="G1016">
        <v>0</v>
      </c>
      <c r="H1016" t="s">
        <v>319</v>
      </c>
      <c r="I1016">
        <v>6</v>
      </c>
      <c r="J1016" t="s">
        <v>202</v>
      </c>
      <c r="K1016" t="s">
        <v>39</v>
      </c>
      <c r="L1016" t="s">
        <v>18</v>
      </c>
      <c r="M1016">
        <v>13868</v>
      </c>
      <c r="N1016" t="s">
        <v>23</v>
      </c>
      <c r="O1016" t="s">
        <v>0</v>
      </c>
      <c r="P1016" t="s">
        <v>0</v>
      </c>
    </row>
    <row r="1017" spans="1:16" x14ac:dyDescent="0.3">
      <c r="A1017">
        <v>32259144</v>
      </c>
      <c r="B1017">
        <v>207473</v>
      </c>
      <c r="C1017">
        <v>713707</v>
      </c>
      <c r="D1017">
        <v>3094</v>
      </c>
      <c r="E1017">
        <v>1</v>
      </c>
      <c r="F1017">
        <v>0</v>
      </c>
      <c r="G1017">
        <v>0</v>
      </c>
      <c r="H1017" t="s">
        <v>319</v>
      </c>
      <c r="I1017">
        <v>1</v>
      </c>
      <c r="J1017" t="s">
        <v>102</v>
      </c>
      <c r="K1017" t="s">
        <v>39</v>
      </c>
      <c r="L1017" t="s">
        <v>15</v>
      </c>
      <c r="M1017">
        <v>3094</v>
      </c>
      <c r="N1017" t="s">
        <v>21</v>
      </c>
      <c r="O1017" t="s">
        <v>0</v>
      </c>
      <c r="P1017" t="s">
        <v>0</v>
      </c>
    </row>
    <row r="1018" spans="1:16" x14ac:dyDescent="0.3">
      <c r="A1018">
        <v>62401521</v>
      </c>
      <c r="B1018">
        <v>770487</v>
      </c>
      <c r="C1018">
        <v>982351</v>
      </c>
      <c r="D1018">
        <v>8711</v>
      </c>
      <c r="E1018">
        <v>1</v>
      </c>
      <c r="F1018">
        <v>435.55</v>
      </c>
      <c r="G1018">
        <v>5</v>
      </c>
      <c r="H1018" t="s">
        <v>147</v>
      </c>
      <c r="I1018">
        <v>1</v>
      </c>
      <c r="J1018" t="s">
        <v>148</v>
      </c>
      <c r="K1018" t="s">
        <v>47</v>
      </c>
      <c r="L1018" t="s">
        <v>16</v>
      </c>
      <c r="M1018">
        <v>8275.4500000000007</v>
      </c>
      <c r="N1018" t="s">
        <v>21</v>
      </c>
      <c r="O1018" t="s">
        <v>0</v>
      </c>
      <c r="P1018" t="s">
        <v>0</v>
      </c>
    </row>
    <row r="1019" spans="1:16" x14ac:dyDescent="0.3">
      <c r="A1019">
        <v>46173157</v>
      </c>
      <c r="B1019">
        <v>809570</v>
      </c>
      <c r="C1019">
        <v>600112</v>
      </c>
      <c r="D1019">
        <v>16111</v>
      </c>
      <c r="E1019">
        <v>1</v>
      </c>
      <c r="F1019">
        <v>805.55</v>
      </c>
      <c r="G1019">
        <v>5</v>
      </c>
      <c r="H1019" t="s">
        <v>147</v>
      </c>
      <c r="I1019">
        <v>1</v>
      </c>
      <c r="J1019" t="s">
        <v>148</v>
      </c>
      <c r="K1019" t="s">
        <v>39</v>
      </c>
      <c r="L1019" t="s">
        <v>17</v>
      </c>
      <c r="M1019">
        <v>15305.45</v>
      </c>
      <c r="N1019" t="s">
        <v>23</v>
      </c>
      <c r="O1019" t="s">
        <v>0</v>
      </c>
      <c r="P1019" t="s">
        <v>0</v>
      </c>
    </row>
    <row r="1020" spans="1:16" x14ac:dyDescent="0.3">
      <c r="A1020">
        <v>90447099</v>
      </c>
      <c r="B1020">
        <v>356787</v>
      </c>
      <c r="C1020">
        <v>305641</v>
      </c>
      <c r="D1020">
        <v>14049</v>
      </c>
      <c r="E1020">
        <v>3</v>
      </c>
      <c r="F1020">
        <v>0</v>
      </c>
      <c r="G1020">
        <v>0</v>
      </c>
      <c r="H1020" t="s">
        <v>147</v>
      </c>
      <c r="I1020">
        <v>5</v>
      </c>
      <c r="J1020" t="s">
        <v>325</v>
      </c>
      <c r="K1020" t="s">
        <v>50</v>
      </c>
      <c r="L1020" t="s">
        <v>15</v>
      </c>
      <c r="M1020">
        <v>42147</v>
      </c>
      <c r="N1020" t="s">
        <v>20</v>
      </c>
      <c r="O1020" t="s">
        <v>0</v>
      </c>
      <c r="P1020" t="s">
        <v>0</v>
      </c>
    </row>
    <row r="1021" spans="1:16" x14ac:dyDescent="0.3">
      <c r="A1021">
        <v>91804602</v>
      </c>
      <c r="B1021">
        <v>126225</v>
      </c>
      <c r="C1021">
        <v>682418</v>
      </c>
      <c r="D1021">
        <v>18475</v>
      </c>
      <c r="E1021">
        <v>2</v>
      </c>
      <c r="F1021">
        <v>0</v>
      </c>
      <c r="G1021">
        <v>0</v>
      </c>
      <c r="H1021" t="s">
        <v>147</v>
      </c>
      <c r="I1021">
        <v>1</v>
      </c>
      <c r="J1021" t="s">
        <v>148</v>
      </c>
      <c r="K1021" t="s">
        <v>39</v>
      </c>
      <c r="L1021" t="s">
        <v>15</v>
      </c>
      <c r="M1021">
        <v>36950</v>
      </c>
      <c r="N1021" t="s">
        <v>22</v>
      </c>
      <c r="O1021" t="s">
        <v>0</v>
      </c>
      <c r="P1021" t="s">
        <v>0</v>
      </c>
    </row>
    <row r="1022" spans="1:16" x14ac:dyDescent="0.3">
      <c r="A1022">
        <v>17061037</v>
      </c>
      <c r="B1022">
        <v>770487</v>
      </c>
      <c r="C1022">
        <v>484489</v>
      </c>
      <c r="D1022">
        <v>16383</v>
      </c>
      <c r="E1022">
        <v>4</v>
      </c>
      <c r="F1022">
        <v>3276.6</v>
      </c>
      <c r="G1022">
        <v>5</v>
      </c>
      <c r="H1022" t="s">
        <v>147</v>
      </c>
      <c r="I1022">
        <v>4</v>
      </c>
      <c r="J1022" t="s">
        <v>324</v>
      </c>
      <c r="K1022" t="s">
        <v>39</v>
      </c>
      <c r="L1022" t="s">
        <v>16</v>
      </c>
      <c r="M1022">
        <v>62255.4</v>
      </c>
      <c r="N1022" t="s">
        <v>23</v>
      </c>
      <c r="O1022" t="s">
        <v>0</v>
      </c>
      <c r="P1022" t="s">
        <v>0</v>
      </c>
    </row>
    <row r="1023" spans="1:16" x14ac:dyDescent="0.3">
      <c r="A1023">
        <v>90197611</v>
      </c>
      <c r="B1023">
        <v>126225</v>
      </c>
      <c r="C1023">
        <v>743323</v>
      </c>
      <c r="D1023">
        <v>2219</v>
      </c>
      <c r="E1023">
        <v>3</v>
      </c>
      <c r="F1023">
        <v>0</v>
      </c>
      <c r="G1023">
        <v>0</v>
      </c>
      <c r="H1023" t="s">
        <v>147</v>
      </c>
      <c r="I1023">
        <v>2</v>
      </c>
      <c r="J1023" t="s">
        <v>94</v>
      </c>
      <c r="K1023" t="s">
        <v>39</v>
      </c>
      <c r="L1023" t="s">
        <v>15</v>
      </c>
      <c r="M1023">
        <v>6657</v>
      </c>
      <c r="N1023" t="s">
        <v>23</v>
      </c>
      <c r="O1023" t="s">
        <v>0</v>
      </c>
      <c r="P1023" t="s">
        <v>0</v>
      </c>
    </row>
    <row r="1024" spans="1:16" x14ac:dyDescent="0.3">
      <c r="A1024">
        <v>74082804</v>
      </c>
      <c r="B1024">
        <v>671858</v>
      </c>
      <c r="C1024">
        <v>855602</v>
      </c>
      <c r="D1024">
        <v>19439</v>
      </c>
      <c r="E1024">
        <v>2</v>
      </c>
      <c r="F1024">
        <v>0</v>
      </c>
      <c r="G1024">
        <v>0</v>
      </c>
      <c r="H1024" t="s">
        <v>147</v>
      </c>
      <c r="I1024">
        <v>6</v>
      </c>
      <c r="J1024" t="s">
        <v>535</v>
      </c>
      <c r="K1024" t="s">
        <v>50</v>
      </c>
      <c r="L1024" t="s">
        <v>15</v>
      </c>
      <c r="M1024">
        <v>38878</v>
      </c>
      <c r="N1024" t="s">
        <v>20</v>
      </c>
      <c r="O1024" t="s">
        <v>0</v>
      </c>
      <c r="P1024" t="s">
        <v>0</v>
      </c>
    </row>
    <row r="1025" spans="1:16" x14ac:dyDescent="0.3">
      <c r="A1025">
        <v>71231190</v>
      </c>
      <c r="B1025">
        <v>809570</v>
      </c>
      <c r="C1025">
        <v>963336</v>
      </c>
      <c r="D1025">
        <v>17171</v>
      </c>
      <c r="E1025">
        <v>4</v>
      </c>
      <c r="F1025">
        <v>0</v>
      </c>
      <c r="G1025">
        <v>0</v>
      </c>
      <c r="H1025" t="s">
        <v>147</v>
      </c>
      <c r="I1025">
        <v>1</v>
      </c>
      <c r="J1025" t="s">
        <v>148</v>
      </c>
      <c r="K1025" t="s">
        <v>50</v>
      </c>
      <c r="L1025" t="s">
        <v>15</v>
      </c>
      <c r="M1025">
        <v>68684</v>
      </c>
      <c r="N1025" t="s">
        <v>24</v>
      </c>
      <c r="O1025" t="s">
        <v>0</v>
      </c>
      <c r="P1025" t="s">
        <v>0</v>
      </c>
    </row>
    <row r="1026" spans="1:16" x14ac:dyDescent="0.3">
      <c r="A1026">
        <v>30636590</v>
      </c>
      <c r="B1026">
        <v>719176</v>
      </c>
      <c r="C1026">
        <v>424875</v>
      </c>
      <c r="D1026">
        <v>13447</v>
      </c>
      <c r="E1026">
        <v>1</v>
      </c>
      <c r="F1026">
        <v>0</v>
      </c>
      <c r="G1026">
        <v>0</v>
      </c>
      <c r="H1026" t="s">
        <v>147</v>
      </c>
      <c r="I1026">
        <v>5</v>
      </c>
      <c r="J1026" t="s">
        <v>325</v>
      </c>
      <c r="K1026" t="s">
        <v>39</v>
      </c>
      <c r="L1026" t="s">
        <v>17</v>
      </c>
      <c r="M1026">
        <v>13447</v>
      </c>
      <c r="N1026" t="s">
        <v>21</v>
      </c>
      <c r="O1026" t="s">
        <v>0</v>
      </c>
      <c r="P1026" t="s">
        <v>0</v>
      </c>
    </row>
    <row r="1027" spans="1:16" x14ac:dyDescent="0.3">
      <c r="A1027">
        <v>50999730</v>
      </c>
      <c r="B1027">
        <v>246316</v>
      </c>
      <c r="C1027">
        <v>233362</v>
      </c>
      <c r="D1027">
        <v>9623</v>
      </c>
      <c r="E1027">
        <v>2</v>
      </c>
      <c r="F1027">
        <v>2886.9</v>
      </c>
      <c r="G1027">
        <v>15</v>
      </c>
      <c r="H1027" t="s">
        <v>147</v>
      </c>
      <c r="I1027">
        <v>4</v>
      </c>
      <c r="J1027" t="s">
        <v>324</v>
      </c>
      <c r="K1027" t="s">
        <v>39</v>
      </c>
      <c r="L1027" t="s">
        <v>16</v>
      </c>
      <c r="M1027">
        <v>16359.1</v>
      </c>
      <c r="N1027" t="s">
        <v>23</v>
      </c>
      <c r="O1027" t="s">
        <v>0</v>
      </c>
      <c r="P1027" t="s">
        <v>0</v>
      </c>
    </row>
    <row r="1028" spans="1:16" x14ac:dyDescent="0.3">
      <c r="A1028">
        <v>43046464</v>
      </c>
      <c r="B1028">
        <v>246316</v>
      </c>
      <c r="C1028">
        <v>778255</v>
      </c>
      <c r="D1028">
        <v>17872</v>
      </c>
      <c r="E1028">
        <v>1</v>
      </c>
      <c r="F1028">
        <v>0</v>
      </c>
      <c r="G1028">
        <v>0</v>
      </c>
      <c r="H1028" t="s">
        <v>204</v>
      </c>
      <c r="I1028">
        <v>3</v>
      </c>
      <c r="J1028" t="s">
        <v>205</v>
      </c>
      <c r="K1028" t="s">
        <v>50</v>
      </c>
      <c r="L1028" t="s">
        <v>15</v>
      </c>
      <c r="M1028">
        <v>17872</v>
      </c>
      <c r="N1028" t="s">
        <v>21</v>
      </c>
      <c r="O1028" t="s">
        <v>0</v>
      </c>
      <c r="P1028" t="s">
        <v>0</v>
      </c>
    </row>
    <row r="1029" spans="1:16" x14ac:dyDescent="0.3">
      <c r="A1029">
        <v>11297845</v>
      </c>
      <c r="B1029">
        <v>719176</v>
      </c>
      <c r="C1029">
        <v>233795</v>
      </c>
      <c r="D1029">
        <v>1983</v>
      </c>
      <c r="E1029">
        <v>1</v>
      </c>
      <c r="F1029">
        <v>99.15</v>
      </c>
      <c r="G1029">
        <v>5</v>
      </c>
      <c r="H1029" t="s">
        <v>204</v>
      </c>
      <c r="I1029">
        <v>2</v>
      </c>
      <c r="J1029" t="s">
        <v>301</v>
      </c>
      <c r="K1029" t="s">
        <v>39</v>
      </c>
      <c r="L1029" t="s">
        <v>16</v>
      </c>
      <c r="M1029">
        <v>1883.85</v>
      </c>
      <c r="N1029" t="s">
        <v>23</v>
      </c>
      <c r="O1029" t="s">
        <v>0</v>
      </c>
      <c r="P1029" t="s">
        <v>0</v>
      </c>
    </row>
    <row r="1030" spans="1:16" x14ac:dyDescent="0.3">
      <c r="A1030">
        <v>45630292</v>
      </c>
      <c r="B1030">
        <v>246316</v>
      </c>
      <c r="C1030">
        <v>918651</v>
      </c>
      <c r="D1030">
        <v>16088</v>
      </c>
      <c r="E1030">
        <v>2</v>
      </c>
      <c r="F1030">
        <v>3217.6</v>
      </c>
      <c r="G1030">
        <v>10</v>
      </c>
      <c r="H1030" t="s">
        <v>204</v>
      </c>
      <c r="I1030">
        <v>1</v>
      </c>
      <c r="J1030" t="s">
        <v>360</v>
      </c>
      <c r="K1030" t="s">
        <v>39</v>
      </c>
      <c r="L1030" t="s">
        <v>15</v>
      </c>
      <c r="M1030">
        <v>28958.400000000001</v>
      </c>
      <c r="N1030" t="s">
        <v>20</v>
      </c>
      <c r="O1030" t="s">
        <v>0</v>
      </c>
      <c r="P1030" t="s">
        <v>0</v>
      </c>
    </row>
    <row r="1031" spans="1:16" x14ac:dyDescent="0.3">
      <c r="A1031">
        <v>11698142</v>
      </c>
      <c r="B1031">
        <v>809570</v>
      </c>
      <c r="C1031">
        <v>815332</v>
      </c>
      <c r="D1031">
        <v>16717</v>
      </c>
      <c r="E1031">
        <v>1</v>
      </c>
      <c r="F1031">
        <v>835.85</v>
      </c>
      <c r="G1031">
        <v>5</v>
      </c>
      <c r="H1031" t="s">
        <v>204</v>
      </c>
      <c r="I1031">
        <v>3</v>
      </c>
      <c r="J1031" t="s">
        <v>205</v>
      </c>
      <c r="K1031" t="s">
        <v>39</v>
      </c>
      <c r="L1031" t="s">
        <v>15</v>
      </c>
      <c r="M1031">
        <v>15881.15</v>
      </c>
      <c r="N1031" t="s">
        <v>21</v>
      </c>
      <c r="O1031" t="s">
        <v>0</v>
      </c>
      <c r="P1031" t="s">
        <v>0</v>
      </c>
    </row>
    <row r="1032" spans="1:16" x14ac:dyDescent="0.3">
      <c r="A1032">
        <v>27738187</v>
      </c>
      <c r="B1032">
        <v>719176</v>
      </c>
      <c r="C1032">
        <v>843852</v>
      </c>
      <c r="D1032">
        <v>14547</v>
      </c>
      <c r="E1032">
        <v>1</v>
      </c>
      <c r="F1032">
        <v>727.35</v>
      </c>
      <c r="G1032">
        <v>5</v>
      </c>
      <c r="H1032" t="s">
        <v>204</v>
      </c>
      <c r="I1032">
        <v>6</v>
      </c>
      <c r="J1032" t="s">
        <v>538</v>
      </c>
      <c r="K1032" t="s">
        <v>39</v>
      </c>
      <c r="L1032" t="s">
        <v>18</v>
      </c>
      <c r="M1032">
        <v>13819.65</v>
      </c>
      <c r="N1032" t="s">
        <v>21</v>
      </c>
      <c r="O1032" t="s">
        <v>0</v>
      </c>
      <c r="P1032" t="s">
        <v>0</v>
      </c>
    </row>
    <row r="1033" spans="1:16" x14ac:dyDescent="0.3">
      <c r="A1033">
        <v>96057593</v>
      </c>
      <c r="B1033">
        <v>356787</v>
      </c>
      <c r="C1033">
        <v>207459</v>
      </c>
      <c r="D1033">
        <v>18763</v>
      </c>
      <c r="E1033">
        <v>1</v>
      </c>
      <c r="F1033">
        <v>0</v>
      </c>
      <c r="G1033">
        <v>0</v>
      </c>
      <c r="H1033" t="s">
        <v>204</v>
      </c>
      <c r="I1033">
        <v>4</v>
      </c>
      <c r="J1033" t="s">
        <v>110</v>
      </c>
      <c r="K1033" t="s">
        <v>39</v>
      </c>
      <c r="L1033" t="s">
        <v>18</v>
      </c>
      <c r="M1033">
        <v>18763</v>
      </c>
      <c r="N1033" t="s">
        <v>23</v>
      </c>
      <c r="O1033" t="s">
        <v>0</v>
      </c>
      <c r="P1033" t="s">
        <v>0</v>
      </c>
    </row>
    <row r="1034" spans="1:16" x14ac:dyDescent="0.3">
      <c r="A1034">
        <v>73218512</v>
      </c>
      <c r="B1034">
        <v>191161</v>
      </c>
      <c r="C1034">
        <v>460804</v>
      </c>
      <c r="D1034">
        <v>19872</v>
      </c>
      <c r="E1034">
        <v>1</v>
      </c>
      <c r="F1034">
        <v>993.6</v>
      </c>
      <c r="G1034">
        <v>5</v>
      </c>
      <c r="H1034" t="s">
        <v>204</v>
      </c>
      <c r="I1034">
        <v>2</v>
      </c>
      <c r="J1034" t="s">
        <v>301</v>
      </c>
      <c r="K1034" t="s">
        <v>50</v>
      </c>
      <c r="L1034" t="s">
        <v>17</v>
      </c>
      <c r="M1034">
        <v>18878.400000000001</v>
      </c>
      <c r="N1034" t="s">
        <v>20</v>
      </c>
      <c r="O1034" t="s">
        <v>0</v>
      </c>
      <c r="P1034" t="s">
        <v>0</v>
      </c>
    </row>
    <row r="1035" spans="1:16" x14ac:dyDescent="0.3">
      <c r="A1035">
        <v>20606094</v>
      </c>
      <c r="B1035">
        <v>126225</v>
      </c>
      <c r="C1035">
        <v>361395</v>
      </c>
      <c r="D1035">
        <v>2342</v>
      </c>
      <c r="E1035">
        <v>1</v>
      </c>
      <c r="F1035">
        <v>0</v>
      </c>
      <c r="G1035">
        <v>0</v>
      </c>
      <c r="H1035" t="s">
        <v>204</v>
      </c>
      <c r="I1035">
        <v>6</v>
      </c>
      <c r="J1035" t="s">
        <v>538</v>
      </c>
      <c r="K1035" t="s">
        <v>39</v>
      </c>
      <c r="L1035" t="s">
        <v>16</v>
      </c>
      <c r="M1035">
        <v>2342</v>
      </c>
      <c r="N1035" t="s">
        <v>21</v>
      </c>
      <c r="O1035" t="s">
        <v>0</v>
      </c>
      <c r="P1035" t="s">
        <v>0</v>
      </c>
    </row>
    <row r="1036" spans="1:16" x14ac:dyDescent="0.3">
      <c r="A1036">
        <v>37207628</v>
      </c>
      <c r="B1036">
        <v>191161</v>
      </c>
      <c r="C1036">
        <v>735348</v>
      </c>
      <c r="D1036">
        <v>6323</v>
      </c>
      <c r="E1036">
        <v>1</v>
      </c>
      <c r="F1036">
        <v>0</v>
      </c>
      <c r="G1036">
        <v>0</v>
      </c>
      <c r="H1036" t="s">
        <v>204</v>
      </c>
      <c r="I1036">
        <v>7</v>
      </c>
      <c r="J1036" t="s">
        <v>312</v>
      </c>
      <c r="K1036" t="s">
        <v>39</v>
      </c>
      <c r="L1036" t="s">
        <v>15</v>
      </c>
      <c r="M1036">
        <v>6323</v>
      </c>
      <c r="N1036" t="s">
        <v>21</v>
      </c>
      <c r="O1036" t="s">
        <v>0</v>
      </c>
      <c r="P1036" t="s">
        <v>0</v>
      </c>
    </row>
    <row r="1037" spans="1:16" x14ac:dyDescent="0.3">
      <c r="A1037">
        <v>36764927</v>
      </c>
      <c r="B1037">
        <v>207473</v>
      </c>
      <c r="C1037">
        <v>887603</v>
      </c>
      <c r="D1037">
        <v>5893</v>
      </c>
      <c r="E1037">
        <v>1</v>
      </c>
      <c r="F1037">
        <v>589.29999999999995</v>
      </c>
      <c r="G1037">
        <v>10</v>
      </c>
      <c r="H1037" t="s">
        <v>204</v>
      </c>
      <c r="I1037">
        <v>6</v>
      </c>
      <c r="J1037" t="s">
        <v>538</v>
      </c>
      <c r="K1037" t="s">
        <v>39</v>
      </c>
      <c r="L1037" t="s">
        <v>18</v>
      </c>
      <c r="M1037">
        <v>5303.7</v>
      </c>
      <c r="N1037" t="s">
        <v>20</v>
      </c>
      <c r="O1037" t="s">
        <v>0</v>
      </c>
      <c r="P1037" t="s">
        <v>0</v>
      </c>
    </row>
    <row r="1038" spans="1:16" x14ac:dyDescent="0.3">
      <c r="A1038">
        <v>15014834</v>
      </c>
      <c r="B1038">
        <v>388389</v>
      </c>
      <c r="C1038">
        <v>625151</v>
      </c>
      <c r="D1038">
        <v>17503</v>
      </c>
      <c r="E1038">
        <v>2</v>
      </c>
      <c r="F1038">
        <v>0</v>
      </c>
      <c r="G1038">
        <v>0</v>
      </c>
      <c r="H1038" t="s">
        <v>204</v>
      </c>
      <c r="I1038">
        <v>1</v>
      </c>
      <c r="J1038" t="s">
        <v>360</v>
      </c>
      <c r="K1038" t="s">
        <v>39</v>
      </c>
      <c r="L1038" t="s">
        <v>16</v>
      </c>
      <c r="M1038">
        <v>35006</v>
      </c>
      <c r="N1038" t="s">
        <v>21</v>
      </c>
      <c r="O1038" t="s">
        <v>0</v>
      </c>
      <c r="P1038" t="s">
        <v>0</v>
      </c>
    </row>
    <row r="1039" spans="1:16" x14ac:dyDescent="0.3">
      <c r="A1039">
        <v>89715138</v>
      </c>
      <c r="B1039">
        <v>770487</v>
      </c>
      <c r="C1039">
        <v>458207</v>
      </c>
      <c r="D1039">
        <v>12674</v>
      </c>
      <c r="E1039">
        <v>2</v>
      </c>
      <c r="F1039">
        <v>0</v>
      </c>
      <c r="G1039">
        <v>0</v>
      </c>
      <c r="H1039" t="s">
        <v>204</v>
      </c>
      <c r="I1039">
        <v>6</v>
      </c>
      <c r="J1039" t="s">
        <v>538</v>
      </c>
      <c r="K1039" t="s">
        <v>39</v>
      </c>
      <c r="L1039" t="s">
        <v>18</v>
      </c>
      <c r="M1039">
        <v>25348</v>
      </c>
      <c r="N1039" t="s">
        <v>20</v>
      </c>
      <c r="O1039" t="s">
        <v>0</v>
      </c>
      <c r="P1039" t="s">
        <v>0</v>
      </c>
    </row>
    <row r="1040" spans="1:16" x14ac:dyDescent="0.3">
      <c r="A1040">
        <v>60372847</v>
      </c>
      <c r="B1040">
        <v>877572</v>
      </c>
      <c r="C1040">
        <v>390719</v>
      </c>
      <c r="D1040">
        <v>3806</v>
      </c>
      <c r="E1040">
        <v>2</v>
      </c>
      <c r="F1040">
        <v>0</v>
      </c>
      <c r="G1040">
        <v>0</v>
      </c>
      <c r="H1040" t="s">
        <v>486</v>
      </c>
      <c r="I1040">
        <v>7</v>
      </c>
      <c r="J1040" t="s">
        <v>226</v>
      </c>
      <c r="K1040" t="s">
        <v>39</v>
      </c>
      <c r="L1040" t="s">
        <v>18</v>
      </c>
      <c r="M1040">
        <v>7612</v>
      </c>
      <c r="N1040" t="s">
        <v>22</v>
      </c>
      <c r="O1040" t="s">
        <v>0</v>
      </c>
      <c r="P1040" t="s">
        <v>0</v>
      </c>
    </row>
    <row r="1041" spans="1:16" x14ac:dyDescent="0.3">
      <c r="A1041">
        <v>80138498</v>
      </c>
      <c r="B1041">
        <v>356787</v>
      </c>
      <c r="C1041">
        <v>694241</v>
      </c>
      <c r="D1041">
        <v>2769</v>
      </c>
      <c r="E1041">
        <v>2</v>
      </c>
      <c r="F1041">
        <v>0</v>
      </c>
      <c r="G1041">
        <v>0</v>
      </c>
      <c r="H1041" t="s">
        <v>486</v>
      </c>
      <c r="I1041">
        <v>5</v>
      </c>
      <c r="J1041" t="s">
        <v>275</v>
      </c>
      <c r="K1041" t="s">
        <v>39</v>
      </c>
      <c r="L1041" t="s">
        <v>152</v>
      </c>
      <c r="M1041">
        <v>5538</v>
      </c>
      <c r="N1041" t="s">
        <v>21</v>
      </c>
      <c r="O1041" t="s">
        <v>0</v>
      </c>
      <c r="P1041" t="s">
        <v>0</v>
      </c>
    </row>
    <row r="1042" spans="1:16" x14ac:dyDescent="0.3">
      <c r="A1042">
        <v>33173544</v>
      </c>
      <c r="B1042">
        <v>877572</v>
      </c>
      <c r="C1042">
        <v>410445</v>
      </c>
      <c r="D1042">
        <v>2988</v>
      </c>
      <c r="E1042">
        <v>2</v>
      </c>
      <c r="F1042">
        <v>0</v>
      </c>
      <c r="G1042">
        <v>0</v>
      </c>
      <c r="H1042" t="s">
        <v>486</v>
      </c>
      <c r="I1042">
        <v>7</v>
      </c>
      <c r="J1042" t="s">
        <v>226</v>
      </c>
      <c r="K1042" t="s">
        <v>39</v>
      </c>
      <c r="L1042" t="s">
        <v>15</v>
      </c>
      <c r="M1042">
        <v>5976</v>
      </c>
      <c r="N1042" t="s">
        <v>23</v>
      </c>
      <c r="O1042" t="s">
        <v>0</v>
      </c>
      <c r="P1042" t="s">
        <v>0</v>
      </c>
    </row>
    <row r="1043" spans="1:16" x14ac:dyDescent="0.3">
      <c r="A1043">
        <v>31803703</v>
      </c>
      <c r="B1043">
        <v>207473</v>
      </c>
      <c r="C1043">
        <v>906848</v>
      </c>
      <c r="D1043">
        <v>18097</v>
      </c>
      <c r="E1043">
        <v>2</v>
      </c>
      <c r="F1043">
        <v>1809.7</v>
      </c>
      <c r="G1043">
        <v>5</v>
      </c>
      <c r="H1043" t="s">
        <v>486</v>
      </c>
      <c r="I1043">
        <v>7</v>
      </c>
      <c r="J1043" t="s">
        <v>226</v>
      </c>
      <c r="K1043" t="s">
        <v>50</v>
      </c>
      <c r="L1043" t="s">
        <v>15</v>
      </c>
      <c r="M1043">
        <v>34384.300000000003</v>
      </c>
      <c r="N1043" t="s">
        <v>20</v>
      </c>
      <c r="O1043" t="s">
        <v>0</v>
      </c>
      <c r="P1043" t="s">
        <v>0</v>
      </c>
    </row>
    <row r="1044" spans="1:16" x14ac:dyDescent="0.3">
      <c r="A1044">
        <v>56045630</v>
      </c>
      <c r="B1044">
        <v>388389</v>
      </c>
      <c r="C1044">
        <v>596737</v>
      </c>
      <c r="D1044">
        <v>3377</v>
      </c>
      <c r="E1044">
        <v>1</v>
      </c>
      <c r="F1044">
        <v>337.7</v>
      </c>
      <c r="G1044">
        <v>10</v>
      </c>
      <c r="H1044" t="s">
        <v>486</v>
      </c>
      <c r="I1044">
        <v>7</v>
      </c>
      <c r="J1044" t="s">
        <v>226</v>
      </c>
      <c r="K1044" t="s">
        <v>39</v>
      </c>
      <c r="L1044" t="s">
        <v>15</v>
      </c>
      <c r="M1044">
        <v>3039.3</v>
      </c>
      <c r="N1044" t="s">
        <v>21</v>
      </c>
      <c r="O1044" t="s">
        <v>0</v>
      </c>
      <c r="P1044" t="s">
        <v>0</v>
      </c>
    </row>
    <row r="1045" spans="1:16" x14ac:dyDescent="0.3">
      <c r="A1045">
        <v>23851475</v>
      </c>
      <c r="B1045">
        <v>809570</v>
      </c>
      <c r="C1045">
        <v>949666</v>
      </c>
      <c r="D1045">
        <v>16661</v>
      </c>
      <c r="E1045">
        <v>1</v>
      </c>
      <c r="F1045">
        <v>3332.2</v>
      </c>
      <c r="G1045">
        <v>20</v>
      </c>
      <c r="H1045" t="s">
        <v>486</v>
      </c>
      <c r="I1045">
        <v>6</v>
      </c>
      <c r="J1045" t="s">
        <v>225</v>
      </c>
      <c r="K1045" t="s">
        <v>39</v>
      </c>
      <c r="L1045" t="s">
        <v>16</v>
      </c>
      <c r="M1045">
        <v>13328.8</v>
      </c>
      <c r="N1045" t="s">
        <v>22</v>
      </c>
      <c r="O1045" t="s">
        <v>0</v>
      </c>
      <c r="P1045" t="s">
        <v>0</v>
      </c>
    </row>
    <row r="1046" spans="1:16" x14ac:dyDescent="0.3">
      <c r="A1046">
        <v>99676390</v>
      </c>
      <c r="B1046">
        <v>388389</v>
      </c>
      <c r="C1046">
        <v>381301</v>
      </c>
      <c r="D1046">
        <v>12578</v>
      </c>
      <c r="E1046">
        <v>2</v>
      </c>
      <c r="F1046">
        <v>2515.6</v>
      </c>
      <c r="G1046">
        <v>10</v>
      </c>
      <c r="H1046" t="s">
        <v>486</v>
      </c>
      <c r="I1046">
        <v>1</v>
      </c>
      <c r="J1046" t="s">
        <v>413</v>
      </c>
      <c r="K1046" t="s">
        <v>39</v>
      </c>
      <c r="L1046" t="s">
        <v>16</v>
      </c>
      <c r="M1046">
        <v>22640.400000000001</v>
      </c>
      <c r="N1046" t="s">
        <v>21</v>
      </c>
      <c r="O1046" t="s">
        <v>0</v>
      </c>
      <c r="P1046" t="s">
        <v>0</v>
      </c>
    </row>
    <row r="1047" spans="1:16" x14ac:dyDescent="0.3">
      <c r="A1047">
        <v>43528453</v>
      </c>
      <c r="B1047">
        <v>191161</v>
      </c>
      <c r="C1047">
        <v>412137</v>
      </c>
      <c r="D1047">
        <v>5555</v>
      </c>
      <c r="E1047">
        <v>1</v>
      </c>
      <c r="F1047">
        <v>0</v>
      </c>
      <c r="G1047">
        <v>0</v>
      </c>
      <c r="H1047" t="s">
        <v>115</v>
      </c>
      <c r="I1047">
        <v>3</v>
      </c>
      <c r="J1047" t="s">
        <v>87</v>
      </c>
      <c r="K1047" t="s">
        <v>39</v>
      </c>
      <c r="L1047" t="s">
        <v>15</v>
      </c>
      <c r="M1047">
        <v>5555</v>
      </c>
      <c r="N1047" t="s">
        <v>22</v>
      </c>
      <c r="O1047" t="s">
        <v>0</v>
      </c>
      <c r="P1047" t="s">
        <v>0</v>
      </c>
    </row>
    <row r="1048" spans="1:16" x14ac:dyDescent="0.3">
      <c r="A1048">
        <v>47028180</v>
      </c>
      <c r="B1048">
        <v>388389</v>
      </c>
      <c r="C1048">
        <v>566704</v>
      </c>
      <c r="D1048">
        <v>12960</v>
      </c>
      <c r="E1048">
        <v>1</v>
      </c>
      <c r="F1048">
        <v>1296</v>
      </c>
      <c r="G1048">
        <v>10</v>
      </c>
      <c r="H1048" t="s">
        <v>115</v>
      </c>
      <c r="I1048">
        <v>2</v>
      </c>
      <c r="J1048" t="s">
        <v>276</v>
      </c>
      <c r="K1048" t="s">
        <v>39</v>
      </c>
      <c r="L1048" t="s">
        <v>18</v>
      </c>
      <c r="M1048">
        <v>11664</v>
      </c>
      <c r="N1048" t="s">
        <v>20</v>
      </c>
      <c r="O1048" t="s">
        <v>0</v>
      </c>
      <c r="P1048" t="s">
        <v>0</v>
      </c>
    </row>
    <row r="1049" spans="1:16" x14ac:dyDescent="0.3">
      <c r="A1049">
        <v>94183695</v>
      </c>
      <c r="B1049">
        <v>388389</v>
      </c>
      <c r="C1049">
        <v>603489</v>
      </c>
      <c r="D1049">
        <v>18444</v>
      </c>
      <c r="E1049">
        <v>1</v>
      </c>
      <c r="F1049">
        <v>0</v>
      </c>
      <c r="G1049">
        <v>0</v>
      </c>
      <c r="H1049" t="s">
        <v>115</v>
      </c>
      <c r="I1049">
        <v>1</v>
      </c>
      <c r="J1049" t="s">
        <v>187</v>
      </c>
      <c r="K1049" t="s">
        <v>47</v>
      </c>
      <c r="L1049" t="s">
        <v>17</v>
      </c>
      <c r="M1049">
        <v>18444</v>
      </c>
      <c r="N1049" t="s">
        <v>22</v>
      </c>
      <c r="O1049" t="s">
        <v>0</v>
      </c>
      <c r="P1049" t="s">
        <v>0</v>
      </c>
    </row>
    <row r="1050" spans="1:16" x14ac:dyDescent="0.3">
      <c r="A1050">
        <v>12550658</v>
      </c>
      <c r="B1050">
        <v>877572</v>
      </c>
      <c r="C1050">
        <v>433365</v>
      </c>
      <c r="D1050">
        <v>951</v>
      </c>
      <c r="E1050">
        <v>1</v>
      </c>
      <c r="F1050">
        <v>95.1</v>
      </c>
      <c r="G1050">
        <v>10</v>
      </c>
      <c r="H1050" t="s">
        <v>115</v>
      </c>
      <c r="I1050">
        <v>4</v>
      </c>
      <c r="J1050" t="s">
        <v>251</v>
      </c>
      <c r="K1050" t="s">
        <v>39</v>
      </c>
      <c r="L1050" t="s">
        <v>15</v>
      </c>
      <c r="M1050">
        <v>855.9</v>
      </c>
      <c r="N1050" t="s">
        <v>22</v>
      </c>
      <c r="O1050" t="s">
        <v>0</v>
      </c>
      <c r="P1050" t="s">
        <v>0</v>
      </c>
    </row>
    <row r="1051" spans="1:16" x14ac:dyDescent="0.3">
      <c r="A1051">
        <v>16416148</v>
      </c>
      <c r="B1051">
        <v>191161</v>
      </c>
      <c r="C1051">
        <v>801581</v>
      </c>
      <c r="D1051">
        <v>13786</v>
      </c>
      <c r="E1051">
        <v>2</v>
      </c>
      <c r="F1051">
        <v>0</v>
      </c>
      <c r="G1051">
        <v>0</v>
      </c>
      <c r="H1051" t="s">
        <v>115</v>
      </c>
      <c r="I1051">
        <v>6</v>
      </c>
      <c r="J1051" t="s">
        <v>456</v>
      </c>
      <c r="K1051" t="s">
        <v>39</v>
      </c>
      <c r="L1051" t="s">
        <v>16</v>
      </c>
      <c r="M1051">
        <v>27572</v>
      </c>
      <c r="N1051" t="s">
        <v>22</v>
      </c>
      <c r="O1051" t="s">
        <v>0</v>
      </c>
      <c r="P1051" t="s">
        <v>0</v>
      </c>
    </row>
    <row r="1052" spans="1:16" x14ac:dyDescent="0.3">
      <c r="A1052">
        <v>58991556</v>
      </c>
      <c r="B1052">
        <v>191161</v>
      </c>
      <c r="C1052">
        <v>440497</v>
      </c>
      <c r="D1052">
        <v>6207</v>
      </c>
      <c r="E1052">
        <v>1</v>
      </c>
      <c r="F1052">
        <v>0</v>
      </c>
      <c r="G1052">
        <v>0</v>
      </c>
      <c r="H1052" t="s">
        <v>115</v>
      </c>
      <c r="I1052">
        <v>2</v>
      </c>
      <c r="J1052" t="s">
        <v>276</v>
      </c>
      <c r="K1052" t="s">
        <v>39</v>
      </c>
      <c r="L1052" t="s">
        <v>18</v>
      </c>
      <c r="M1052">
        <v>6207</v>
      </c>
      <c r="N1052" t="s">
        <v>22</v>
      </c>
      <c r="O1052" t="s">
        <v>0</v>
      </c>
      <c r="P1052" t="s">
        <v>0</v>
      </c>
    </row>
    <row r="1053" spans="1:16" x14ac:dyDescent="0.3">
      <c r="A1053">
        <v>82684966</v>
      </c>
      <c r="B1053">
        <v>770487</v>
      </c>
      <c r="C1053">
        <v>743377</v>
      </c>
      <c r="D1053">
        <v>4489</v>
      </c>
      <c r="E1053">
        <v>1</v>
      </c>
      <c r="F1053">
        <v>673.35</v>
      </c>
      <c r="G1053">
        <v>15</v>
      </c>
      <c r="H1053" t="s">
        <v>115</v>
      </c>
      <c r="I1053">
        <v>1</v>
      </c>
      <c r="J1053" t="s">
        <v>187</v>
      </c>
      <c r="K1053" t="s">
        <v>39</v>
      </c>
      <c r="L1053" t="s">
        <v>16</v>
      </c>
      <c r="M1053">
        <v>3815.65</v>
      </c>
      <c r="N1053" t="s">
        <v>21</v>
      </c>
      <c r="O1053" t="s">
        <v>0</v>
      </c>
      <c r="P1053" t="s">
        <v>0</v>
      </c>
    </row>
    <row r="1054" spans="1:16" x14ac:dyDescent="0.3">
      <c r="A1054">
        <v>28409776</v>
      </c>
      <c r="B1054">
        <v>216739</v>
      </c>
      <c r="C1054">
        <v>500441</v>
      </c>
      <c r="D1054">
        <v>12277</v>
      </c>
      <c r="E1054">
        <v>1</v>
      </c>
      <c r="F1054">
        <v>613.85</v>
      </c>
      <c r="G1054">
        <v>5</v>
      </c>
      <c r="H1054" t="s">
        <v>115</v>
      </c>
      <c r="I1054">
        <v>2</v>
      </c>
      <c r="J1054" t="s">
        <v>276</v>
      </c>
      <c r="K1054" t="s">
        <v>39</v>
      </c>
      <c r="L1054" t="s">
        <v>18</v>
      </c>
      <c r="M1054">
        <v>11663.15</v>
      </c>
      <c r="N1054" t="s">
        <v>24</v>
      </c>
      <c r="O1054" t="s">
        <v>0</v>
      </c>
      <c r="P1054" t="s">
        <v>0</v>
      </c>
    </row>
    <row r="1055" spans="1:16" x14ac:dyDescent="0.3">
      <c r="A1055">
        <v>91738839</v>
      </c>
      <c r="B1055">
        <v>207473</v>
      </c>
      <c r="C1055">
        <v>658752</v>
      </c>
      <c r="D1055">
        <v>11861</v>
      </c>
      <c r="E1055">
        <v>1</v>
      </c>
      <c r="F1055">
        <v>0</v>
      </c>
      <c r="G1055">
        <v>0</v>
      </c>
      <c r="H1055" t="s">
        <v>115</v>
      </c>
      <c r="I1055">
        <v>3</v>
      </c>
      <c r="J1055" t="s">
        <v>87</v>
      </c>
      <c r="K1055" t="s">
        <v>39</v>
      </c>
      <c r="L1055" t="s">
        <v>17</v>
      </c>
      <c r="M1055">
        <v>11861</v>
      </c>
      <c r="N1055" t="s">
        <v>23</v>
      </c>
      <c r="O1055" t="s">
        <v>0</v>
      </c>
      <c r="P1055" t="s">
        <v>0</v>
      </c>
    </row>
    <row r="1056" spans="1:16" x14ac:dyDescent="0.3">
      <c r="A1056">
        <v>96355513</v>
      </c>
      <c r="B1056">
        <v>334053</v>
      </c>
      <c r="C1056">
        <v>988930</v>
      </c>
      <c r="D1056">
        <v>9639</v>
      </c>
      <c r="E1056">
        <v>1</v>
      </c>
      <c r="F1056">
        <v>481.95</v>
      </c>
      <c r="G1056">
        <v>5</v>
      </c>
      <c r="H1056" t="s">
        <v>115</v>
      </c>
      <c r="I1056">
        <v>7</v>
      </c>
      <c r="J1056" t="s">
        <v>277</v>
      </c>
      <c r="K1056" t="s">
        <v>39</v>
      </c>
      <c r="L1056" t="s">
        <v>15</v>
      </c>
      <c r="M1056">
        <v>9157.0499999999993</v>
      </c>
      <c r="N1056" t="s">
        <v>21</v>
      </c>
      <c r="O1056" t="s">
        <v>0</v>
      </c>
      <c r="P1056" t="s">
        <v>0</v>
      </c>
    </row>
    <row r="1057" spans="1:16" x14ac:dyDescent="0.3">
      <c r="A1057">
        <v>91094790</v>
      </c>
      <c r="B1057">
        <v>191161</v>
      </c>
      <c r="C1057">
        <v>798749</v>
      </c>
      <c r="D1057">
        <v>11757</v>
      </c>
      <c r="E1057">
        <v>1</v>
      </c>
      <c r="F1057">
        <v>587.85</v>
      </c>
      <c r="G1057">
        <v>5</v>
      </c>
      <c r="H1057" t="s">
        <v>115</v>
      </c>
      <c r="I1057">
        <v>3</v>
      </c>
      <c r="J1057" t="s">
        <v>87</v>
      </c>
      <c r="K1057" t="s">
        <v>39</v>
      </c>
      <c r="L1057" t="s">
        <v>15</v>
      </c>
      <c r="M1057">
        <v>11169.15</v>
      </c>
      <c r="N1057" t="s">
        <v>22</v>
      </c>
      <c r="O1057" t="s">
        <v>0</v>
      </c>
      <c r="P1057" t="s">
        <v>0</v>
      </c>
    </row>
    <row r="1058" spans="1:16" x14ac:dyDescent="0.3">
      <c r="A1058">
        <v>67805802</v>
      </c>
      <c r="B1058">
        <v>388389</v>
      </c>
      <c r="C1058">
        <v>398994</v>
      </c>
      <c r="D1058">
        <v>8455</v>
      </c>
      <c r="E1058">
        <v>1</v>
      </c>
      <c r="F1058">
        <v>0</v>
      </c>
      <c r="G1058">
        <v>0</v>
      </c>
      <c r="H1058" t="s">
        <v>206</v>
      </c>
      <c r="I1058">
        <v>7</v>
      </c>
      <c r="J1058" t="s">
        <v>451</v>
      </c>
      <c r="K1058" t="s">
        <v>39</v>
      </c>
      <c r="L1058" t="s">
        <v>15</v>
      </c>
      <c r="M1058">
        <v>8455</v>
      </c>
      <c r="N1058" t="s">
        <v>22</v>
      </c>
      <c r="O1058" t="s">
        <v>0</v>
      </c>
      <c r="P1058" t="s">
        <v>0</v>
      </c>
    </row>
    <row r="1059" spans="1:16" x14ac:dyDescent="0.3">
      <c r="A1059">
        <v>89609131</v>
      </c>
      <c r="B1059">
        <v>356787</v>
      </c>
      <c r="C1059">
        <v>935236</v>
      </c>
      <c r="D1059">
        <v>11043</v>
      </c>
      <c r="E1059">
        <v>1</v>
      </c>
      <c r="F1059">
        <v>1656.45</v>
      </c>
      <c r="G1059">
        <v>15</v>
      </c>
      <c r="H1059" t="s">
        <v>206</v>
      </c>
      <c r="I1059">
        <v>7</v>
      </c>
      <c r="J1059" t="s">
        <v>451</v>
      </c>
      <c r="K1059" t="s">
        <v>50</v>
      </c>
      <c r="L1059" t="s">
        <v>16</v>
      </c>
      <c r="M1059">
        <v>9386.5499999999993</v>
      </c>
      <c r="N1059" t="s">
        <v>21</v>
      </c>
      <c r="O1059" t="s">
        <v>0</v>
      </c>
      <c r="P1059" t="s">
        <v>0</v>
      </c>
    </row>
    <row r="1060" spans="1:16" x14ac:dyDescent="0.3">
      <c r="A1060">
        <v>50237208</v>
      </c>
      <c r="B1060">
        <v>809570</v>
      </c>
      <c r="C1060">
        <v>845919</v>
      </c>
      <c r="D1060">
        <v>12546</v>
      </c>
      <c r="E1060">
        <v>2</v>
      </c>
      <c r="F1060">
        <v>1254.5999999999999</v>
      </c>
      <c r="G1060">
        <v>5</v>
      </c>
      <c r="H1060" t="s">
        <v>206</v>
      </c>
      <c r="I1060">
        <v>1</v>
      </c>
      <c r="J1060" t="s">
        <v>506</v>
      </c>
      <c r="K1060" t="s">
        <v>39</v>
      </c>
      <c r="L1060" t="s">
        <v>15</v>
      </c>
      <c r="M1060">
        <v>23837.4</v>
      </c>
      <c r="N1060" t="s">
        <v>22</v>
      </c>
      <c r="O1060" t="s">
        <v>0</v>
      </c>
      <c r="P1060" t="s">
        <v>0</v>
      </c>
    </row>
    <row r="1061" spans="1:16" x14ac:dyDescent="0.3">
      <c r="A1061">
        <v>27286109</v>
      </c>
      <c r="B1061">
        <v>876646</v>
      </c>
      <c r="C1061">
        <v>919335</v>
      </c>
      <c r="D1061">
        <v>11373</v>
      </c>
      <c r="E1061">
        <v>1</v>
      </c>
      <c r="F1061">
        <v>568.65</v>
      </c>
      <c r="G1061">
        <v>5</v>
      </c>
      <c r="H1061" t="s">
        <v>206</v>
      </c>
      <c r="I1061">
        <v>5</v>
      </c>
      <c r="J1061" t="s">
        <v>404</v>
      </c>
      <c r="K1061" t="s">
        <v>39</v>
      </c>
      <c r="L1061" t="s">
        <v>15</v>
      </c>
      <c r="M1061">
        <v>10804.35</v>
      </c>
      <c r="N1061" t="s">
        <v>22</v>
      </c>
      <c r="O1061" t="s">
        <v>0</v>
      </c>
      <c r="P1061" t="s">
        <v>0</v>
      </c>
    </row>
    <row r="1062" spans="1:16" x14ac:dyDescent="0.3">
      <c r="A1062">
        <v>34134478</v>
      </c>
      <c r="B1062">
        <v>388389</v>
      </c>
      <c r="C1062">
        <v>599194</v>
      </c>
      <c r="D1062">
        <v>1743</v>
      </c>
      <c r="E1062">
        <v>2</v>
      </c>
      <c r="F1062">
        <v>174.3</v>
      </c>
      <c r="G1062">
        <v>5</v>
      </c>
      <c r="H1062" t="s">
        <v>206</v>
      </c>
      <c r="I1062">
        <v>5</v>
      </c>
      <c r="J1062" t="s">
        <v>404</v>
      </c>
      <c r="K1062" t="s">
        <v>47</v>
      </c>
      <c r="L1062" t="s">
        <v>17</v>
      </c>
      <c r="M1062">
        <v>3311.7</v>
      </c>
      <c r="N1062" t="s">
        <v>21</v>
      </c>
      <c r="O1062" t="s">
        <v>0</v>
      </c>
      <c r="P1062" t="s">
        <v>0</v>
      </c>
    </row>
    <row r="1063" spans="1:16" x14ac:dyDescent="0.3">
      <c r="A1063">
        <v>74894729</v>
      </c>
      <c r="B1063">
        <v>246316</v>
      </c>
      <c r="C1063">
        <v>932697</v>
      </c>
      <c r="D1063">
        <v>15593</v>
      </c>
      <c r="E1063">
        <v>2</v>
      </c>
      <c r="F1063">
        <v>0</v>
      </c>
      <c r="G1063">
        <v>0</v>
      </c>
      <c r="H1063" t="s">
        <v>206</v>
      </c>
      <c r="I1063">
        <v>5</v>
      </c>
      <c r="J1063" t="s">
        <v>404</v>
      </c>
      <c r="K1063" t="s">
        <v>73</v>
      </c>
      <c r="L1063" t="s">
        <v>16</v>
      </c>
      <c r="M1063">
        <v>31186</v>
      </c>
      <c r="N1063" t="s">
        <v>20</v>
      </c>
      <c r="O1063" t="s">
        <v>0</v>
      </c>
      <c r="P1063" t="s">
        <v>0</v>
      </c>
    </row>
    <row r="1064" spans="1:16" x14ac:dyDescent="0.3">
      <c r="A1064">
        <v>48089166</v>
      </c>
      <c r="B1064">
        <v>809570</v>
      </c>
      <c r="C1064">
        <v>274316</v>
      </c>
      <c r="D1064">
        <v>7721</v>
      </c>
      <c r="E1064">
        <v>4</v>
      </c>
      <c r="F1064">
        <v>1544.2</v>
      </c>
      <c r="G1064">
        <v>5</v>
      </c>
      <c r="H1064" t="s">
        <v>288</v>
      </c>
      <c r="I1064">
        <v>4</v>
      </c>
      <c r="J1064" t="s">
        <v>221</v>
      </c>
      <c r="K1064" t="s">
        <v>39</v>
      </c>
      <c r="L1064" t="s">
        <v>18</v>
      </c>
      <c r="M1064">
        <v>29339.8</v>
      </c>
      <c r="N1064" t="s">
        <v>23</v>
      </c>
      <c r="O1064" t="s">
        <v>0</v>
      </c>
      <c r="P1064" t="s">
        <v>0</v>
      </c>
    </row>
    <row r="1065" spans="1:16" x14ac:dyDescent="0.3">
      <c r="A1065">
        <v>46023439</v>
      </c>
      <c r="B1065">
        <v>877572</v>
      </c>
      <c r="C1065">
        <v>797856</v>
      </c>
      <c r="D1065">
        <v>18189</v>
      </c>
      <c r="E1065">
        <v>1</v>
      </c>
      <c r="F1065">
        <v>1818.9</v>
      </c>
      <c r="G1065">
        <v>10</v>
      </c>
      <c r="H1065" t="s">
        <v>288</v>
      </c>
      <c r="I1065">
        <v>1</v>
      </c>
      <c r="J1065" t="s">
        <v>498</v>
      </c>
      <c r="K1065" t="s">
        <v>39</v>
      </c>
      <c r="L1065" t="s">
        <v>15</v>
      </c>
      <c r="M1065">
        <v>16370.1</v>
      </c>
      <c r="N1065" t="s">
        <v>22</v>
      </c>
      <c r="O1065" t="s">
        <v>0</v>
      </c>
      <c r="P1065" t="s">
        <v>0</v>
      </c>
    </row>
    <row r="1066" spans="1:16" x14ac:dyDescent="0.3">
      <c r="A1066">
        <v>48401154</v>
      </c>
      <c r="B1066">
        <v>388389</v>
      </c>
      <c r="C1066">
        <v>475311</v>
      </c>
      <c r="D1066">
        <v>5085</v>
      </c>
      <c r="E1066">
        <v>1</v>
      </c>
      <c r="F1066">
        <v>0</v>
      </c>
      <c r="G1066">
        <v>0</v>
      </c>
      <c r="H1066" t="s">
        <v>288</v>
      </c>
      <c r="I1066">
        <v>6</v>
      </c>
      <c r="J1066" t="s">
        <v>222</v>
      </c>
      <c r="K1066" t="s">
        <v>39</v>
      </c>
      <c r="L1066" t="s">
        <v>15</v>
      </c>
      <c r="M1066">
        <v>5085</v>
      </c>
      <c r="N1066" t="s">
        <v>22</v>
      </c>
      <c r="O1066" t="s">
        <v>0</v>
      </c>
      <c r="P1066" t="s">
        <v>0</v>
      </c>
    </row>
    <row r="1067" spans="1:16" x14ac:dyDescent="0.3">
      <c r="A1067">
        <v>32366682</v>
      </c>
      <c r="B1067">
        <v>770487</v>
      </c>
      <c r="C1067">
        <v>341678</v>
      </c>
      <c r="D1067">
        <v>13689</v>
      </c>
      <c r="E1067">
        <v>3</v>
      </c>
      <c r="F1067">
        <v>2053.35</v>
      </c>
      <c r="G1067">
        <v>5</v>
      </c>
      <c r="H1067" t="s">
        <v>288</v>
      </c>
      <c r="I1067">
        <v>2</v>
      </c>
      <c r="J1067" t="s">
        <v>539</v>
      </c>
      <c r="K1067" t="s">
        <v>73</v>
      </c>
      <c r="L1067" t="s">
        <v>18</v>
      </c>
      <c r="M1067">
        <v>39013.65</v>
      </c>
      <c r="N1067" t="s">
        <v>22</v>
      </c>
      <c r="O1067" t="s">
        <v>0</v>
      </c>
      <c r="P1067" t="s">
        <v>0</v>
      </c>
    </row>
    <row r="1068" spans="1:16" x14ac:dyDescent="0.3">
      <c r="A1068">
        <v>28217159</v>
      </c>
      <c r="B1068">
        <v>246316</v>
      </c>
      <c r="C1068">
        <v>707259</v>
      </c>
      <c r="D1068">
        <v>19493</v>
      </c>
      <c r="E1068">
        <v>1</v>
      </c>
      <c r="F1068">
        <v>974.65</v>
      </c>
      <c r="G1068">
        <v>5</v>
      </c>
      <c r="H1068" t="s">
        <v>288</v>
      </c>
      <c r="I1068">
        <v>4</v>
      </c>
      <c r="J1068" t="s">
        <v>221</v>
      </c>
      <c r="K1068" t="s">
        <v>39</v>
      </c>
      <c r="L1068" t="s">
        <v>17</v>
      </c>
      <c r="M1068">
        <v>18518.349999999999</v>
      </c>
      <c r="N1068" t="s">
        <v>20</v>
      </c>
      <c r="O1068" t="s">
        <v>0</v>
      </c>
      <c r="P1068" t="s">
        <v>0</v>
      </c>
    </row>
    <row r="1069" spans="1:16" x14ac:dyDescent="0.3">
      <c r="A1069">
        <v>87412924</v>
      </c>
      <c r="B1069">
        <v>719176</v>
      </c>
      <c r="C1069">
        <v>935236</v>
      </c>
      <c r="D1069">
        <v>16672</v>
      </c>
      <c r="E1069">
        <v>4</v>
      </c>
      <c r="F1069">
        <v>0</v>
      </c>
      <c r="G1069">
        <v>0</v>
      </c>
      <c r="H1069" t="s">
        <v>288</v>
      </c>
      <c r="I1069">
        <v>7</v>
      </c>
      <c r="J1069" t="s">
        <v>443</v>
      </c>
      <c r="K1069" t="s">
        <v>39</v>
      </c>
      <c r="L1069" t="s">
        <v>15</v>
      </c>
      <c r="M1069">
        <v>66688</v>
      </c>
      <c r="N1069" t="s">
        <v>21</v>
      </c>
      <c r="O1069" t="s">
        <v>0</v>
      </c>
      <c r="P1069" t="s">
        <v>0</v>
      </c>
    </row>
    <row r="1070" spans="1:16" x14ac:dyDescent="0.3">
      <c r="A1070">
        <v>90268079</v>
      </c>
      <c r="B1070">
        <v>191161</v>
      </c>
      <c r="C1070">
        <v>817661</v>
      </c>
      <c r="D1070">
        <v>15521</v>
      </c>
      <c r="E1070">
        <v>4</v>
      </c>
      <c r="F1070">
        <v>9312.6</v>
      </c>
      <c r="G1070">
        <v>15</v>
      </c>
      <c r="H1070" t="s">
        <v>288</v>
      </c>
      <c r="I1070">
        <v>4</v>
      </c>
      <c r="J1070" t="s">
        <v>221</v>
      </c>
      <c r="K1070" t="s">
        <v>39</v>
      </c>
      <c r="L1070" t="s">
        <v>17</v>
      </c>
      <c r="M1070">
        <v>52771.4</v>
      </c>
      <c r="N1070" t="s">
        <v>22</v>
      </c>
      <c r="O1070" t="s">
        <v>0</v>
      </c>
      <c r="P1070" t="s">
        <v>0</v>
      </c>
    </row>
    <row r="1071" spans="1:16" x14ac:dyDescent="0.3">
      <c r="A1071">
        <v>56751880</v>
      </c>
      <c r="B1071">
        <v>770487</v>
      </c>
      <c r="C1071">
        <v>794587</v>
      </c>
      <c r="D1071">
        <v>16998</v>
      </c>
      <c r="E1071">
        <v>1</v>
      </c>
      <c r="F1071">
        <v>0</v>
      </c>
      <c r="G1071">
        <v>0</v>
      </c>
      <c r="H1071" t="s">
        <v>288</v>
      </c>
      <c r="I1071">
        <v>1</v>
      </c>
      <c r="J1071" t="s">
        <v>498</v>
      </c>
      <c r="K1071" t="s">
        <v>39</v>
      </c>
      <c r="L1071" t="s">
        <v>17</v>
      </c>
      <c r="M1071">
        <v>16998</v>
      </c>
      <c r="N1071" t="s">
        <v>22</v>
      </c>
      <c r="O1071" t="s">
        <v>0</v>
      </c>
      <c r="P1071" t="s">
        <v>0</v>
      </c>
    </row>
    <row r="1072" spans="1:16" x14ac:dyDescent="0.3">
      <c r="A1072">
        <v>52940967</v>
      </c>
      <c r="B1072">
        <v>207473</v>
      </c>
      <c r="C1072">
        <v>724970</v>
      </c>
      <c r="D1072">
        <v>16835</v>
      </c>
      <c r="E1072">
        <v>4</v>
      </c>
      <c r="F1072">
        <v>0</v>
      </c>
      <c r="G1072">
        <v>0</v>
      </c>
      <c r="H1072" t="s">
        <v>288</v>
      </c>
      <c r="I1072">
        <v>5</v>
      </c>
      <c r="J1072" t="s">
        <v>425</v>
      </c>
      <c r="K1072" t="s">
        <v>39</v>
      </c>
      <c r="L1072" t="s">
        <v>18</v>
      </c>
      <c r="M1072">
        <v>67340</v>
      </c>
      <c r="N1072" t="s">
        <v>21</v>
      </c>
      <c r="O1072" t="s">
        <v>0</v>
      </c>
      <c r="P1072" t="s">
        <v>0</v>
      </c>
    </row>
    <row r="1073" spans="1:16" x14ac:dyDescent="0.3">
      <c r="A1073">
        <v>90851238</v>
      </c>
      <c r="B1073">
        <v>334053</v>
      </c>
      <c r="C1073">
        <v>937920</v>
      </c>
      <c r="D1073">
        <v>2933</v>
      </c>
      <c r="E1073">
        <v>2</v>
      </c>
      <c r="F1073">
        <v>586.6</v>
      </c>
      <c r="G1073">
        <v>10</v>
      </c>
      <c r="H1073" t="s">
        <v>288</v>
      </c>
      <c r="I1073">
        <v>1</v>
      </c>
      <c r="J1073" t="s">
        <v>498</v>
      </c>
      <c r="K1073" t="s">
        <v>39</v>
      </c>
      <c r="L1073" t="s">
        <v>17</v>
      </c>
      <c r="M1073">
        <v>5279.4</v>
      </c>
      <c r="N1073" t="s">
        <v>21</v>
      </c>
      <c r="O1073" t="s">
        <v>0</v>
      </c>
      <c r="P1073" t="s">
        <v>0</v>
      </c>
    </row>
    <row r="1074" spans="1:16" x14ac:dyDescent="0.3">
      <c r="A1074">
        <v>22873617</v>
      </c>
      <c r="B1074">
        <v>191161</v>
      </c>
      <c r="C1074">
        <v>728859</v>
      </c>
      <c r="D1074">
        <v>1712</v>
      </c>
      <c r="E1074">
        <v>1</v>
      </c>
      <c r="F1074">
        <v>0</v>
      </c>
      <c r="G1074">
        <v>0</v>
      </c>
      <c r="H1074" t="s">
        <v>288</v>
      </c>
      <c r="I1074">
        <v>2</v>
      </c>
      <c r="J1074" t="s">
        <v>539</v>
      </c>
      <c r="K1074" t="s">
        <v>39</v>
      </c>
      <c r="L1074" t="s">
        <v>17</v>
      </c>
      <c r="M1074">
        <v>1712</v>
      </c>
      <c r="N1074" t="s">
        <v>23</v>
      </c>
      <c r="O1074" t="s">
        <v>0</v>
      </c>
      <c r="P1074" t="s">
        <v>0</v>
      </c>
    </row>
    <row r="1075" spans="1:16" x14ac:dyDescent="0.3">
      <c r="A1075">
        <v>26625933</v>
      </c>
      <c r="B1075">
        <v>388389</v>
      </c>
      <c r="C1075">
        <v>524398</v>
      </c>
      <c r="D1075">
        <v>12432</v>
      </c>
      <c r="E1075">
        <v>2</v>
      </c>
      <c r="F1075">
        <v>0</v>
      </c>
      <c r="G1075">
        <v>0</v>
      </c>
      <c r="H1075" t="s">
        <v>288</v>
      </c>
      <c r="I1075">
        <v>6</v>
      </c>
      <c r="J1075" t="s">
        <v>222</v>
      </c>
      <c r="K1075" t="s">
        <v>39</v>
      </c>
      <c r="L1075" t="s">
        <v>15</v>
      </c>
      <c r="M1075">
        <v>24864</v>
      </c>
      <c r="N1075" t="s">
        <v>21</v>
      </c>
      <c r="O1075" t="s">
        <v>0</v>
      </c>
      <c r="P1075" t="s">
        <v>0</v>
      </c>
    </row>
    <row r="1076" spans="1:16" x14ac:dyDescent="0.3">
      <c r="A1076">
        <v>25216804</v>
      </c>
      <c r="B1076">
        <v>876646</v>
      </c>
      <c r="C1076">
        <v>913666</v>
      </c>
      <c r="D1076">
        <v>11137</v>
      </c>
      <c r="E1076">
        <v>2</v>
      </c>
      <c r="F1076">
        <v>0</v>
      </c>
      <c r="G1076">
        <v>0</v>
      </c>
      <c r="H1076" t="s">
        <v>288</v>
      </c>
      <c r="I1076">
        <v>4</v>
      </c>
      <c r="J1076" t="s">
        <v>221</v>
      </c>
      <c r="K1076" t="s">
        <v>39</v>
      </c>
      <c r="L1076" t="s">
        <v>17</v>
      </c>
      <c r="M1076">
        <v>22274</v>
      </c>
      <c r="N1076" t="s">
        <v>22</v>
      </c>
      <c r="O1076" t="s">
        <v>0</v>
      </c>
      <c r="P1076" t="s">
        <v>0</v>
      </c>
    </row>
    <row r="1077" spans="1:16" x14ac:dyDescent="0.3">
      <c r="A1077">
        <v>26706752</v>
      </c>
      <c r="B1077">
        <v>671858</v>
      </c>
      <c r="C1077">
        <v>804106</v>
      </c>
      <c r="D1077">
        <v>19672</v>
      </c>
      <c r="E1077">
        <v>1</v>
      </c>
      <c r="F1077">
        <v>0</v>
      </c>
      <c r="G1077">
        <v>0</v>
      </c>
      <c r="H1077" t="s">
        <v>158</v>
      </c>
      <c r="I1077">
        <v>5</v>
      </c>
      <c r="J1077" t="s">
        <v>126</v>
      </c>
      <c r="K1077" t="s">
        <v>73</v>
      </c>
      <c r="L1077" t="s">
        <v>15</v>
      </c>
      <c r="M1077">
        <v>19672</v>
      </c>
      <c r="N1077" t="s">
        <v>22</v>
      </c>
      <c r="O1077" t="s">
        <v>0</v>
      </c>
      <c r="P1077" t="s">
        <v>0</v>
      </c>
    </row>
    <row r="1078" spans="1:16" x14ac:dyDescent="0.3">
      <c r="A1078">
        <v>80659726</v>
      </c>
      <c r="B1078">
        <v>356787</v>
      </c>
      <c r="C1078">
        <v>855700</v>
      </c>
      <c r="D1078">
        <v>3006</v>
      </c>
      <c r="E1078">
        <v>1</v>
      </c>
      <c r="F1078">
        <v>300.60000000000002</v>
      </c>
      <c r="G1078">
        <v>10</v>
      </c>
      <c r="H1078" t="s">
        <v>158</v>
      </c>
      <c r="I1078">
        <v>5</v>
      </c>
      <c r="J1078" t="s">
        <v>126</v>
      </c>
      <c r="K1078" t="s">
        <v>39</v>
      </c>
      <c r="L1078" t="s">
        <v>18</v>
      </c>
      <c r="M1078">
        <v>2705.4</v>
      </c>
      <c r="N1078" t="s">
        <v>21</v>
      </c>
      <c r="O1078" t="s">
        <v>0</v>
      </c>
      <c r="P1078" t="s">
        <v>0</v>
      </c>
    </row>
    <row r="1079" spans="1:16" x14ac:dyDescent="0.3">
      <c r="A1079">
        <v>10597274</v>
      </c>
      <c r="B1079">
        <v>246316</v>
      </c>
      <c r="C1079">
        <v>459168</v>
      </c>
      <c r="D1079">
        <v>15168</v>
      </c>
      <c r="E1079">
        <v>3</v>
      </c>
      <c r="F1079">
        <v>0</v>
      </c>
      <c r="G1079">
        <v>0</v>
      </c>
      <c r="H1079" t="s">
        <v>158</v>
      </c>
      <c r="I1079">
        <v>5</v>
      </c>
      <c r="J1079" t="s">
        <v>126</v>
      </c>
      <c r="K1079" t="s">
        <v>39</v>
      </c>
      <c r="L1079" t="s">
        <v>17</v>
      </c>
      <c r="M1079">
        <v>45504</v>
      </c>
      <c r="N1079" t="s">
        <v>22</v>
      </c>
      <c r="O1079" t="s">
        <v>0</v>
      </c>
      <c r="P1079" t="s">
        <v>0</v>
      </c>
    </row>
    <row r="1080" spans="1:16" x14ac:dyDescent="0.3">
      <c r="A1080">
        <v>99139874</v>
      </c>
      <c r="B1080">
        <v>207473</v>
      </c>
      <c r="C1080">
        <v>222532</v>
      </c>
      <c r="D1080">
        <v>15863</v>
      </c>
      <c r="E1080">
        <v>3</v>
      </c>
      <c r="F1080">
        <v>2379.4499999999998</v>
      </c>
      <c r="G1080">
        <v>5</v>
      </c>
      <c r="H1080" t="s">
        <v>158</v>
      </c>
      <c r="I1080">
        <v>1</v>
      </c>
      <c r="J1080" t="s">
        <v>492</v>
      </c>
      <c r="K1080" t="s">
        <v>50</v>
      </c>
      <c r="L1080" t="s">
        <v>17</v>
      </c>
      <c r="M1080">
        <v>45209.55</v>
      </c>
      <c r="N1080" t="s">
        <v>20</v>
      </c>
      <c r="O1080" t="s">
        <v>0</v>
      </c>
      <c r="P1080" t="s">
        <v>0</v>
      </c>
    </row>
    <row r="1081" spans="1:16" x14ac:dyDescent="0.3">
      <c r="A1081">
        <v>80905413</v>
      </c>
      <c r="B1081">
        <v>126225</v>
      </c>
      <c r="C1081">
        <v>677461</v>
      </c>
      <c r="D1081">
        <v>13672</v>
      </c>
      <c r="E1081">
        <v>1</v>
      </c>
      <c r="F1081">
        <v>0</v>
      </c>
      <c r="G1081">
        <v>0</v>
      </c>
      <c r="H1081" t="s">
        <v>158</v>
      </c>
      <c r="I1081">
        <v>1</v>
      </c>
      <c r="J1081" t="s">
        <v>492</v>
      </c>
      <c r="K1081" t="s">
        <v>39</v>
      </c>
      <c r="L1081" t="s">
        <v>15</v>
      </c>
      <c r="M1081">
        <v>13672</v>
      </c>
      <c r="N1081" t="s">
        <v>20</v>
      </c>
      <c r="O1081" t="s">
        <v>0</v>
      </c>
      <c r="P1081" t="s">
        <v>0</v>
      </c>
    </row>
    <row r="1082" spans="1:16" x14ac:dyDescent="0.3">
      <c r="A1082">
        <v>64086249</v>
      </c>
      <c r="B1082">
        <v>876646</v>
      </c>
      <c r="C1082">
        <v>475311</v>
      </c>
      <c r="D1082">
        <v>8578</v>
      </c>
      <c r="E1082">
        <v>3</v>
      </c>
      <c r="F1082">
        <v>0</v>
      </c>
      <c r="G1082">
        <v>0</v>
      </c>
      <c r="H1082" t="s">
        <v>158</v>
      </c>
      <c r="I1082">
        <v>6</v>
      </c>
      <c r="J1082" t="s">
        <v>266</v>
      </c>
      <c r="K1082" t="s">
        <v>39</v>
      </c>
      <c r="L1082" t="s">
        <v>15</v>
      </c>
      <c r="M1082">
        <v>25734</v>
      </c>
      <c r="N1082" t="s">
        <v>23</v>
      </c>
      <c r="O1082" t="s">
        <v>0</v>
      </c>
      <c r="P1082" t="s">
        <v>0</v>
      </c>
    </row>
    <row r="1083" spans="1:16" x14ac:dyDescent="0.3">
      <c r="A1083">
        <v>79323646</v>
      </c>
      <c r="B1083">
        <v>809570</v>
      </c>
      <c r="C1083">
        <v>726199</v>
      </c>
      <c r="D1083">
        <v>13338</v>
      </c>
      <c r="E1083">
        <v>1</v>
      </c>
      <c r="F1083">
        <v>0</v>
      </c>
      <c r="G1083">
        <v>0</v>
      </c>
      <c r="H1083" t="s">
        <v>158</v>
      </c>
      <c r="I1083">
        <v>5</v>
      </c>
      <c r="J1083" t="s">
        <v>126</v>
      </c>
      <c r="K1083" t="s">
        <v>39</v>
      </c>
      <c r="L1083" t="s">
        <v>152</v>
      </c>
      <c r="M1083">
        <v>13338</v>
      </c>
      <c r="N1083" t="s">
        <v>21</v>
      </c>
      <c r="O1083" t="s">
        <v>0</v>
      </c>
      <c r="P1083" t="s">
        <v>0</v>
      </c>
    </row>
    <row r="1084" spans="1:16" x14ac:dyDescent="0.3">
      <c r="A1084">
        <v>17786452</v>
      </c>
      <c r="B1084">
        <v>191161</v>
      </c>
      <c r="C1084">
        <v>669237</v>
      </c>
      <c r="D1084">
        <v>12620</v>
      </c>
      <c r="E1084">
        <v>3</v>
      </c>
      <c r="F1084">
        <v>0</v>
      </c>
      <c r="G1084">
        <v>0</v>
      </c>
      <c r="H1084" t="s">
        <v>158</v>
      </c>
      <c r="I1084">
        <v>4</v>
      </c>
      <c r="J1084" t="s">
        <v>135</v>
      </c>
      <c r="K1084" t="s">
        <v>50</v>
      </c>
      <c r="L1084" t="s">
        <v>15</v>
      </c>
      <c r="M1084">
        <v>37860</v>
      </c>
      <c r="N1084" t="s">
        <v>22</v>
      </c>
      <c r="O1084" t="s">
        <v>0</v>
      </c>
      <c r="P1084" t="s">
        <v>0</v>
      </c>
    </row>
    <row r="1085" spans="1:16" x14ac:dyDescent="0.3">
      <c r="A1085">
        <v>33865616</v>
      </c>
      <c r="B1085">
        <v>872246</v>
      </c>
      <c r="C1085">
        <v>411895</v>
      </c>
      <c r="D1085">
        <v>9415</v>
      </c>
      <c r="E1085">
        <v>1</v>
      </c>
      <c r="F1085">
        <v>0</v>
      </c>
      <c r="G1085">
        <v>0</v>
      </c>
      <c r="H1085" t="s">
        <v>158</v>
      </c>
      <c r="I1085">
        <v>7</v>
      </c>
      <c r="J1085" t="s">
        <v>537</v>
      </c>
      <c r="K1085" t="s">
        <v>39</v>
      </c>
      <c r="L1085" t="s">
        <v>15</v>
      </c>
      <c r="M1085">
        <v>9415</v>
      </c>
      <c r="N1085" t="s">
        <v>22</v>
      </c>
      <c r="O1085" t="s">
        <v>0</v>
      </c>
      <c r="P1085" t="s">
        <v>0</v>
      </c>
    </row>
    <row r="1086" spans="1:16" x14ac:dyDescent="0.3">
      <c r="A1086">
        <v>58884978</v>
      </c>
      <c r="B1086">
        <v>216739</v>
      </c>
      <c r="C1086">
        <v>792282</v>
      </c>
      <c r="D1086">
        <v>10482</v>
      </c>
      <c r="E1086">
        <v>2</v>
      </c>
      <c r="F1086">
        <v>0</v>
      </c>
      <c r="G1086">
        <v>0</v>
      </c>
      <c r="H1086" t="s">
        <v>377</v>
      </c>
      <c r="I1086">
        <v>4</v>
      </c>
      <c r="J1086" t="s">
        <v>378</v>
      </c>
      <c r="K1086" t="s">
        <v>39</v>
      </c>
      <c r="L1086" t="s">
        <v>16</v>
      </c>
      <c r="M1086">
        <v>20964</v>
      </c>
      <c r="N1086" t="s">
        <v>21</v>
      </c>
      <c r="O1086" t="s">
        <v>0</v>
      </c>
      <c r="P1086" t="s">
        <v>0</v>
      </c>
    </row>
    <row r="1087" spans="1:16" x14ac:dyDescent="0.3">
      <c r="A1087">
        <v>91321540</v>
      </c>
      <c r="B1087">
        <v>126225</v>
      </c>
      <c r="C1087">
        <v>481880</v>
      </c>
      <c r="D1087">
        <v>15519</v>
      </c>
      <c r="E1087">
        <v>1</v>
      </c>
      <c r="F1087">
        <v>1551.9</v>
      </c>
      <c r="G1087">
        <v>10</v>
      </c>
      <c r="H1087" t="s">
        <v>377</v>
      </c>
      <c r="I1087">
        <v>2</v>
      </c>
      <c r="J1087" t="s">
        <v>483</v>
      </c>
      <c r="K1087" t="s">
        <v>39</v>
      </c>
      <c r="L1087" t="s">
        <v>18</v>
      </c>
      <c r="M1087">
        <v>13967.1</v>
      </c>
      <c r="N1087" t="s">
        <v>20</v>
      </c>
      <c r="O1087" t="s">
        <v>0</v>
      </c>
      <c r="P1087" t="s">
        <v>0</v>
      </c>
    </row>
    <row r="1088" spans="1:16" x14ac:dyDescent="0.3">
      <c r="A1088">
        <v>55728776</v>
      </c>
      <c r="B1088">
        <v>671858</v>
      </c>
      <c r="C1088">
        <v>675497</v>
      </c>
      <c r="D1088">
        <v>18120</v>
      </c>
      <c r="E1088">
        <v>1</v>
      </c>
      <c r="F1088">
        <v>0</v>
      </c>
      <c r="G1088">
        <v>0</v>
      </c>
      <c r="H1088" t="s">
        <v>377</v>
      </c>
      <c r="I1088">
        <v>5</v>
      </c>
      <c r="J1088" t="s">
        <v>503</v>
      </c>
      <c r="K1088" t="s">
        <v>39</v>
      </c>
      <c r="L1088" t="s">
        <v>17</v>
      </c>
      <c r="M1088">
        <v>18120</v>
      </c>
      <c r="N1088" t="s">
        <v>21</v>
      </c>
      <c r="O1088" t="s">
        <v>0</v>
      </c>
      <c r="P1088" t="s">
        <v>0</v>
      </c>
    </row>
    <row r="1089" spans="1:16" x14ac:dyDescent="0.3">
      <c r="A1089">
        <v>90246882</v>
      </c>
      <c r="B1089">
        <v>719176</v>
      </c>
      <c r="C1089">
        <v>912597</v>
      </c>
      <c r="D1089">
        <v>955</v>
      </c>
      <c r="E1089">
        <v>1</v>
      </c>
      <c r="F1089">
        <v>0</v>
      </c>
      <c r="G1089">
        <v>0</v>
      </c>
      <c r="H1089" t="s">
        <v>377</v>
      </c>
      <c r="I1089">
        <v>5</v>
      </c>
      <c r="J1089" t="s">
        <v>503</v>
      </c>
      <c r="K1089" t="s">
        <v>39</v>
      </c>
      <c r="L1089" t="s">
        <v>15</v>
      </c>
      <c r="M1089">
        <v>955</v>
      </c>
      <c r="N1089" t="s">
        <v>20</v>
      </c>
      <c r="O1089" t="s">
        <v>0</v>
      </c>
      <c r="P1089" t="s">
        <v>0</v>
      </c>
    </row>
    <row r="1090" spans="1:16" x14ac:dyDescent="0.3">
      <c r="A1090">
        <v>96094462</v>
      </c>
      <c r="B1090">
        <v>207473</v>
      </c>
      <c r="C1090">
        <v>392913</v>
      </c>
      <c r="D1090">
        <v>9423</v>
      </c>
      <c r="E1090">
        <v>2</v>
      </c>
      <c r="F1090">
        <v>0</v>
      </c>
      <c r="G1090">
        <v>0</v>
      </c>
      <c r="H1090" t="s">
        <v>377</v>
      </c>
      <c r="I1090">
        <v>3</v>
      </c>
      <c r="J1090" t="s">
        <v>92</v>
      </c>
      <c r="K1090" t="s">
        <v>50</v>
      </c>
      <c r="L1090" t="s">
        <v>15</v>
      </c>
      <c r="M1090">
        <v>18846</v>
      </c>
      <c r="N1090" t="s">
        <v>23</v>
      </c>
      <c r="O1090" t="s">
        <v>0</v>
      </c>
      <c r="P1090" t="s">
        <v>0</v>
      </c>
    </row>
    <row r="1091" spans="1:16" x14ac:dyDescent="0.3">
      <c r="A1091">
        <v>62953249</v>
      </c>
      <c r="B1091">
        <v>334053</v>
      </c>
      <c r="C1091">
        <v>937801</v>
      </c>
      <c r="D1091">
        <v>9395</v>
      </c>
      <c r="E1091">
        <v>1</v>
      </c>
      <c r="F1091">
        <v>0</v>
      </c>
      <c r="G1091">
        <v>0</v>
      </c>
      <c r="H1091" t="s">
        <v>377</v>
      </c>
      <c r="I1091">
        <v>6</v>
      </c>
      <c r="J1091" t="s">
        <v>103</v>
      </c>
      <c r="K1091" t="s">
        <v>39</v>
      </c>
      <c r="L1091" t="s">
        <v>15</v>
      </c>
      <c r="M1091">
        <v>9395</v>
      </c>
      <c r="N1091" t="s">
        <v>23</v>
      </c>
      <c r="O1091" t="s">
        <v>0</v>
      </c>
      <c r="P1091" t="s">
        <v>0</v>
      </c>
    </row>
    <row r="1092" spans="1:16" x14ac:dyDescent="0.3">
      <c r="A1092">
        <v>15584869</v>
      </c>
      <c r="B1092">
        <v>216739</v>
      </c>
      <c r="C1092">
        <v>614337</v>
      </c>
      <c r="D1092">
        <v>8963</v>
      </c>
      <c r="E1092">
        <v>2</v>
      </c>
      <c r="F1092">
        <v>896.3</v>
      </c>
      <c r="G1092">
        <v>5</v>
      </c>
      <c r="H1092" t="s">
        <v>377</v>
      </c>
      <c r="I1092">
        <v>4</v>
      </c>
      <c r="J1092" t="s">
        <v>378</v>
      </c>
      <c r="K1092" t="s">
        <v>39</v>
      </c>
      <c r="L1092" t="s">
        <v>16</v>
      </c>
      <c r="M1092">
        <v>17029.7</v>
      </c>
      <c r="N1092" t="s">
        <v>21</v>
      </c>
      <c r="O1092" t="s">
        <v>0</v>
      </c>
      <c r="P1092" t="s">
        <v>0</v>
      </c>
    </row>
    <row r="1093" spans="1:16" x14ac:dyDescent="0.3">
      <c r="A1093">
        <v>87844239</v>
      </c>
      <c r="B1093">
        <v>207473</v>
      </c>
      <c r="C1093">
        <v>397731</v>
      </c>
      <c r="D1093">
        <v>3412</v>
      </c>
      <c r="E1093">
        <v>3</v>
      </c>
      <c r="F1093">
        <v>0</v>
      </c>
      <c r="G1093">
        <v>0</v>
      </c>
      <c r="H1093" t="s">
        <v>248</v>
      </c>
      <c r="I1093">
        <v>6</v>
      </c>
      <c r="J1093" t="s">
        <v>256</v>
      </c>
      <c r="K1093" t="s">
        <v>39</v>
      </c>
      <c r="L1093" t="s">
        <v>17</v>
      </c>
      <c r="M1093">
        <v>10236</v>
      </c>
      <c r="N1093" t="s">
        <v>23</v>
      </c>
      <c r="O1093" t="s">
        <v>0</v>
      </c>
      <c r="P1093" t="s">
        <v>0</v>
      </c>
    </row>
    <row r="1094" spans="1:16" x14ac:dyDescent="0.3">
      <c r="A1094">
        <v>69934576</v>
      </c>
      <c r="B1094">
        <v>877572</v>
      </c>
      <c r="C1094">
        <v>792099</v>
      </c>
      <c r="D1094">
        <v>13171</v>
      </c>
      <c r="E1094">
        <v>3</v>
      </c>
      <c r="F1094">
        <v>0</v>
      </c>
      <c r="G1094">
        <v>0</v>
      </c>
      <c r="H1094" t="s">
        <v>248</v>
      </c>
      <c r="I1094">
        <v>4</v>
      </c>
      <c r="J1094" t="s">
        <v>389</v>
      </c>
      <c r="K1094" t="s">
        <v>39</v>
      </c>
      <c r="L1094" t="s">
        <v>15</v>
      </c>
      <c r="M1094">
        <v>39513</v>
      </c>
      <c r="N1094" t="s">
        <v>22</v>
      </c>
      <c r="O1094" t="s">
        <v>0</v>
      </c>
      <c r="P1094" t="s">
        <v>0</v>
      </c>
    </row>
    <row r="1095" spans="1:16" x14ac:dyDescent="0.3">
      <c r="A1095">
        <v>11868130</v>
      </c>
      <c r="B1095">
        <v>191161</v>
      </c>
      <c r="C1095">
        <v>705048</v>
      </c>
      <c r="D1095">
        <v>15366</v>
      </c>
      <c r="E1095">
        <v>1</v>
      </c>
      <c r="F1095">
        <v>0</v>
      </c>
      <c r="G1095">
        <v>0</v>
      </c>
      <c r="H1095" t="s">
        <v>248</v>
      </c>
      <c r="I1095">
        <v>1</v>
      </c>
      <c r="J1095" t="s">
        <v>72</v>
      </c>
      <c r="K1095" t="s">
        <v>39</v>
      </c>
      <c r="L1095" t="s">
        <v>16</v>
      </c>
      <c r="M1095">
        <v>15366</v>
      </c>
      <c r="N1095" t="s">
        <v>21</v>
      </c>
      <c r="O1095" t="s">
        <v>0</v>
      </c>
      <c r="P1095" t="s">
        <v>0</v>
      </c>
    </row>
    <row r="1096" spans="1:16" x14ac:dyDescent="0.3">
      <c r="A1096">
        <v>30594121</v>
      </c>
      <c r="B1096">
        <v>334053</v>
      </c>
      <c r="C1096">
        <v>704283</v>
      </c>
      <c r="D1096">
        <v>10818</v>
      </c>
      <c r="E1096">
        <v>1</v>
      </c>
      <c r="F1096">
        <v>540.9</v>
      </c>
      <c r="G1096">
        <v>5</v>
      </c>
      <c r="H1096" t="s">
        <v>248</v>
      </c>
      <c r="I1096">
        <v>4</v>
      </c>
      <c r="J1096" t="s">
        <v>389</v>
      </c>
      <c r="K1096" t="s">
        <v>39</v>
      </c>
      <c r="L1096" t="s">
        <v>16</v>
      </c>
      <c r="M1096">
        <v>10277.1</v>
      </c>
      <c r="N1096" t="s">
        <v>20</v>
      </c>
      <c r="O1096" t="s">
        <v>0</v>
      </c>
      <c r="P1096" t="s">
        <v>0</v>
      </c>
    </row>
    <row r="1097" spans="1:16" x14ac:dyDescent="0.3">
      <c r="A1097">
        <v>72608888</v>
      </c>
      <c r="B1097">
        <v>216739</v>
      </c>
      <c r="C1097">
        <v>766843</v>
      </c>
      <c r="D1097">
        <v>7044</v>
      </c>
      <c r="E1097">
        <v>2</v>
      </c>
      <c r="F1097">
        <v>1408.8</v>
      </c>
      <c r="G1097">
        <v>10</v>
      </c>
      <c r="H1097" t="s">
        <v>248</v>
      </c>
      <c r="I1097">
        <v>5</v>
      </c>
      <c r="J1097" t="s">
        <v>390</v>
      </c>
      <c r="K1097" t="s">
        <v>39</v>
      </c>
      <c r="L1097" t="s">
        <v>15</v>
      </c>
      <c r="M1097">
        <v>12679.2</v>
      </c>
      <c r="N1097" t="s">
        <v>23</v>
      </c>
      <c r="O1097" t="s">
        <v>0</v>
      </c>
      <c r="P1097" t="s">
        <v>0</v>
      </c>
    </row>
    <row r="1098" spans="1:16" x14ac:dyDescent="0.3">
      <c r="A1098">
        <v>63635785</v>
      </c>
      <c r="B1098">
        <v>246316</v>
      </c>
      <c r="C1098">
        <v>759713</v>
      </c>
      <c r="D1098">
        <v>13371</v>
      </c>
      <c r="E1098">
        <v>3</v>
      </c>
      <c r="F1098">
        <v>4011.3</v>
      </c>
      <c r="G1098">
        <v>10</v>
      </c>
      <c r="H1098" t="s">
        <v>248</v>
      </c>
      <c r="I1098">
        <v>6</v>
      </c>
      <c r="J1098" t="s">
        <v>256</v>
      </c>
      <c r="K1098" t="s">
        <v>39</v>
      </c>
      <c r="L1098" t="s">
        <v>15</v>
      </c>
      <c r="M1098">
        <v>36101.699999999997</v>
      </c>
      <c r="N1098" t="s">
        <v>20</v>
      </c>
      <c r="O1098" t="s">
        <v>0</v>
      </c>
      <c r="P1098" t="s">
        <v>0</v>
      </c>
    </row>
    <row r="1099" spans="1:16" x14ac:dyDescent="0.3">
      <c r="A1099">
        <v>89715904</v>
      </c>
      <c r="B1099">
        <v>191161</v>
      </c>
      <c r="C1099">
        <v>336659</v>
      </c>
      <c r="D1099">
        <v>1205</v>
      </c>
      <c r="E1099">
        <v>2</v>
      </c>
      <c r="F1099">
        <v>0</v>
      </c>
      <c r="G1099">
        <v>0</v>
      </c>
      <c r="H1099" t="s">
        <v>248</v>
      </c>
      <c r="I1099">
        <v>2</v>
      </c>
      <c r="J1099" t="s">
        <v>359</v>
      </c>
      <c r="K1099" t="s">
        <v>39</v>
      </c>
      <c r="L1099" t="s">
        <v>16</v>
      </c>
      <c r="M1099">
        <v>2410</v>
      </c>
      <c r="N1099" t="s">
        <v>20</v>
      </c>
      <c r="O1099" t="s">
        <v>0</v>
      </c>
      <c r="P1099" t="s">
        <v>0</v>
      </c>
    </row>
    <row r="1100" spans="1:16" x14ac:dyDescent="0.3">
      <c r="A1100">
        <v>51273379</v>
      </c>
      <c r="B1100">
        <v>246316</v>
      </c>
      <c r="C1100">
        <v>977407</v>
      </c>
      <c r="D1100">
        <v>4400</v>
      </c>
      <c r="E1100">
        <v>1</v>
      </c>
      <c r="F1100">
        <v>0</v>
      </c>
      <c r="G1100">
        <v>0</v>
      </c>
      <c r="H1100" t="s">
        <v>248</v>
      </c>
      <c r="I1100">
        <v>5</v>
      </c>
      <c r="J1100" t="s">
        <v>390</v>
      </c>
      <c r="K1100" t="s">
        <v>39</v>
      </c>
      <c r="L1100" t="s">
        <v>16</v>
      </c>
      <c r="M1100">
        <v>4400</v>
      </c>
      <c r="N1100" t="s">
        <v>21</v>
      </c>
      <c r="O1100" t="s">
        <v>0</v>
      </c>
      <c r="P1100" t="s">
        <v>0</v>
      </c>
    </row>
    <row r="1101" spans="1:16" x14ac:dyDescent="0.3">
      <c r="A1101">
        <v>62089786</v>
      </c>
      <c r="B1101">
        <v>334053</v>
      </c>
      <c r="C1101">
        <v>853484</v>
      </c>
      <c r="D1101">
        <v>7213</v>
      </c>
      <c r="E1101">
        <v>1</v>
      </c>
      <c r="F1101">
        <v>0</v>
      </c>
      <c r="G1101">
        <v>0</v>
      </c>
      <c r="H1101" t="s">
        <v>248</v>
      </c>
      <c r="I1101">
        <v>2</v>
      </c>
      <c r="J1101" t="s">
        <v>359</v>
      </c>
      <c r="K1101" t="s">
        <v>39</v>
      </c>
      <c r="L1101" t="s">
        <v>152</v>
      </c>
      <c r="M1101">
        <v>7213</v>
      </c>
      <c r="N1101" t="s">
        <v>20</v>
      </c>
      <c r="O1101" t="s">
        <v>0</v>
      </c>
      <c r="P1101" t="s">
        <v>0</v>
      </c>
    </row>
    <row r="1102" spans="1:16" x14ac:dyDescent="0.3">
      <c r="A1102">
        <v>67176108</v>
      </c>
      <c r="B1102">
        <v>872246</v>
      </c>
      <c r="C1102">
        <v>872036</v>
      </c>
      <c r="D1102">
        <v>16182</v>
      </c>
      <c r="E1102">
        <v>1</v>
      </c>
      <c r="F1102">
        <v>0</v>
      </c>
      <c r="G1102">
        <v>0</v>
      </c>
      <c r="H1102" t="s">
        <v>248</v>
      </c>
      <c r="I1102">
        <v>6</v>
      </c>
      <c r="J1102" t="s">
        <v>256</v>
      </c>
      <c r="K1102" t="s">
        <v>39</v>
      </c>
      <c r="L1102" t="s">
        <v>16</v>
      </c>
      <c r="M1102">
        <v>16182</v>
      </c>
      <c r="N1102" t="s">
        <v>21</v>
      </c>
      <c r="O1102" t="s">
        <v>0</v>
      </c>
      <c r="P1102" t="s">
        <v>0</v>
      </c>
    </row>
    <row r="1103" spans="1:16" x14ac:dyDescent="0.3">
      <c r="A1103">
        <v>47461811</v>
      </c>
      <c r="B1103">
        <v>872246</v>
      </c>
      <c r="C1103">
        <v>674379</v>
      </c>
      <c r="D1103">
        <v>9028</v>
      </c>
      <c r="E1103">
        <v>1</v>
      </c>
      <c r="F1103">
        <v>902.8</v>
      </c>
      <c r="G1103">
        <v>10</v>
      </c>
      <c r="H1103" t="s">
        <v>248</v>
      </c>
      <c r="I1103">
        <v>4</v>
      </c>
      <c r="J1103" t="s">
        <v>389</v>
      </c>
      <c r="K1103" t="s">
        <v>50</v>
      </c>
      <c r="L1103" t="s">
        <v>17</v>
      </c>
      <c r="M1103">
        <v>8125.2</v>
      </c>
      <c r="N1103" t="s">
        <v>21</v>
      </c>
      <c r="O1103" t="s">
        <v>0</v>
      </c>
      <c r="P1103" t="s">
        <v>0</v>
      </c>
    </row>
    <row r="1104" spans="1:16" x14ac:dyDescent="0.3">
      <c r="A1104">
        <v>48285503</v>
      </c>
      <c r="B1104">
        <v>246316</v>
      </c>
      <c r="C1104">
        <v>580805</v>
      </c>
      <c r="D1104">
        <v>11643</v>
      </c>
      <c r="E1104">
        <v>2</v>
      </c>
      <c r="F1104">
        <v>0</v>
      </c>
      <c r="G1104">
        <v>0</v>
      </c>
      <c r="H1104" t="s">
        <v>153</v>
      </c>
      <c r="I1104">
        <v>5</v>
      </c>
      <c r="J1104" t="s">
        <v>154</v>
      </c>
      <c r="K1104" t="s">
        <v>39</v>
      </c>
      <c r="L1104" t="s">
        <v>15</v>
      </c>
      <c r="M1104">
        <v>23286</v>
      </c>
      <c r="N1104" t="s">
        <v>21</v>
      </c>
      <c r="O1104" t="s">
        <v>0</v>
      </c>
      <c r="P1104" t="s">
        <v>0</v>
      </c>
    </row>
    <row r="1105" spans="1:16" x14ac:dyDescent="0.3">
      <c r="A1105">
        <v>63747464</v>
      </c>
      <c r="B1105">
        <v>216739</v>
      </c>
      <c r="C1105">
        <v>489279</v>
      </c>
      <c r="D1105">
        <v>15257</v>
      </c>
      <c r="E1105">
        <v>1</v>
      </c>
      <c r="F1105">
        <v>0</v>
      </c>
      <c r="G1105">
        <v>0</v>
      </c>
      <c r="H1105" t="s">
        <v>153</v>
      </c>
      <c r="I1105">
        <v>6</v>
      </c>
      <c r="J1105" t="s">
        <v>323</v>
      </c>
      <c r="K1105" t="s">
        <v>39</v>
      </c>
      <c r="L1105" t="s">
        <v>16</v>
      </c>
      <c r="M1105">
        <v>15257</v>
      </c>
      <c r="N1105" t="s">
        <v>23</v>
      </c>
      <c r="O1105" t="s">
        <v>0</v>
      </c>
      <c r="P1105" t="s">
        <v>0</v>
      </c>
    </row>
    <row r="1106" spans="1:16" x14ac:dyDescent="0.3">
      <c r="A1106">
        <v>28876833</v>
      </c>
      <c r="B1106">
        <v>872246</v>
      </c>
      <c r="C1106">
        <v>356826</v>
      </c>
      <c r="D1106">
        <v>17182</v>
      </c>
      <c r="E1106">
        <v>1</v>
      </c>
      <c r="F1106">
        <v>0</v>
      </c>
      <c r="G1106">
        <v>0</v>
      </c>
      <c r="H1106" t="s">
        <v>153</v>
      </c>
      <c r="I1106">
        <v>3</v>
      </c>
      <c r="J1106" t="s">
        <v>304</v>
      </c>
      <c r="K1106" t="s">
        <v>39</v>
      </c>
      <c r="L1106" t="s">
        <v>15</v>
      </c>
      <c r="M1106">
        <v>17182</v>
      </c>
      <c r="N1106" t="s">
        <v>23</v>
      </c>
      <c r="O1106" t="s">
        <v>0</v>
      </c>
      <c r="P1106" t="s">
        <v>0</v>
      </c>
    </row>
    <row r="1107" spans="1:16" x14ac:dyDescent="0.3">
      <c r="A1107">
        <v>14102122</v>
      </c>
      <c r="B1107">
        <v>246316</v>
      </c>
      <c r="C1107">
        <v>570040</v>
      </c>
      <c r="D1107">
        <v>18501</v>
      </c>
      <c r="E1107">
        <v>1</v>
      </c>
      <c r="F1107">
        <v>925.05</v>
      </c>
      <c r="G1107">
        <v>5</v>
      </c>
      <c r="H1107" t="s">
        <v>153</v>
      </c>
      <c r="I1107">
        <v>1</v>
      </c>
      <c r="J1107" t="s">
        <v>285</v>
      </c>
      <c r="K1107" t="s">
        <v>39</v>
      </c>
      <c r="L1107" t="s">
        <v>17</v>
      </c>
      <c r="M1107">
        <v>17575.95</v>
      </c>
      <c r="N1107" t="s">
        <v>20</v>
      </c>
      <c r="O1107" t="s">
        <v>0</v>
      </c>
      <c r="P1107" t="s">
        <v>0</v>
      </c>
    </row>
    <row r="1108" spans="1:16" x14ac:dyDescent="0.3">
      <c r="A1108">
        <v>79429969</v>
      </c>
      <c r="B1108">
        <v>388389</v>
      </c>
      <c r="C1108">
        <v>448658</v>
      </c>
      <c r="D1108">
        <v>17945</v>
      </c>
      <c r="E1108">
        <v>1</v>
      </c>
      <c r="F1108">
        <v>897.25</v>
      </c>
      <c r="G1108">
        <v>5</v>
      </c>
      <c r="H1108" t="s">
        <v>153</v>
      </c>
      <c r="I1108">
        <v>3</v>
      </c>
      <c r="J1108" t="s">
        <v>304</v>
      </c>
      <c r="K1108" t="s">
        <v>47</v>
      </c>
      <c r="L1108" t="s">
        <v>16</v>
      </c>
      <c r="M1108">
        <v>17047.75</v>
      </c>
      <c r="N1108" t="s">
        <v>20</v>
      </c>
      <c r="O1108" t="s">
        <v>0</v>
      </c>
      <c r="P1108" t="s">
        <v>0</v>
      </c>
    </row>
    <row r="1109" spans="1:16" x14ac:dyDescent="0.3">
      <c r="A1109">
        <v>57685330</v>
      </c>
      <c r="B1109">
        <v>388389</v>
      </c>
      <c r="C1109">
        <v>979769</v>
      </c>
      <c r="D1109">
        <v>763</v>
      </c>
      <c r="E1109">
        <v>1</v>
      </c>
      <c r="F1109">
        <v>0</v>
      </c>
      <c r="G1109">
        <v>0</v>
      </c>
      <c r="H1109" t="s">
        <v>153</v>
      </c>
      <c r="I1109">
        <v>6</v>
      </c>
      <c r="J1109" t="s">
        <v>323</v>
      </c>
      <c r="K1109" t="s">
        <v>39</v>
      </c>
      <c r="L1109" t="s">
        <v>16</v>
      </c>
      <c r="M1109">
        <v>763</v>
      </c>
      <c r="N1109" t="s">
        <v>23</v>
      </c>
      <c r="O1109" t="s">
        <v>0</v>
      </c>
      <c r="P1109" t="s">
        <v>0</v>
      </c>
    </row>
    <row r="1110" spans="1:16" x14ac:dyDescent="0.3">
      <c r="A1110">
        <v>75987872</v>
      </c>
      <c r="B1110">
        <v>334053</v>
      </c>
      <c r="C1110">
        <v>824145</v>
      </c>
      <c r="D1110">
        <v>9379</v>
      </c>
      <c r="E1110">
        <v>1</v>
      </c>
      <c r="F1110">
        <v>937.9</v>
      </c>
      <c r="G1110">
        <v>10</v>
      </c>
      <c r="H1110" t="s">
        <v>153</v>
      </c>
      <c r="I1110">
        <v>4</v>
      </c>
      <c r="J1110" t="s">
        <v>292</v>
      </c>
      <c r="K1110" t="s">
        <v>39</v>
      </c>
      <c r="L1110" t="s">
        <v>18</v>
      </c>
      <c r="M1110">
        <v>8441.1</v>
      </c>
      <c r="N1110" t="s">
        <v>20</v>
      </c>
      <c r="O1110" t="s">
        <v>0</v>
      </c>
      <c r="P1110" t="s">
        <v>0</v>
      </c>
    </row>
    <row r="1111" spans="1:16" x14ac:dyDescent="0.3">
      <c r="A1111">
        <v>85467972</v>
      </c>
      <c r="B1111">
        <v>877572</v>
      </c>
      <c r="C1111">
        <v>908029</v>
      </c>
      <c r="D1111">
        <v>17992</v>
      </c>
      <c r="E1111">
        <v>1</v>
      </c>
      <c r="F1111">
        <v>0</v>
      </c>
      <c r="G1111">
        <v>0</v>
      </c>
      <c r="H1111" t="s">
        <v>153</v>
      </c>
      <c r="I1111">
        <v>5</v>
      </c>
      <c r="J1111" t="s">
        <v>154</v>
      </c>
      <c r="K1111" t="s">
        <v>39</v>
      </c>
      <c r="L1111" t="s">
        <v>16</v>
      </c>
      <c r="M1111">
        <v>17992</v>
      </c>
      <c r="N1111" t="s">
        <v>23</v>
      </c>
      <c r="O1111" t="s">
        <v>0</v>
      </c>
      <c r="P1111" t="s">
        <v>0</v>
      </c>
    </row>
    <row r="1112" spans="1:16" x14ac:dyDescent="0.3">
      <c r="A1112">
        <v>53258988</v>
      </c>
      <c r="B1112">
        <v>388389</v>
      </c>
      <c r="C1112">
        <v>805711</v>
      </c>
      <c r="D1112">
        <v>4634</v>
      </c>
      <c r="E1112">
        <v>2</v>
      </c>
      <c r="F1112">
        <v>1390.2</v>
      </c>
      <c r="G1112">
        <v>15</v>
      </c>
      <c r="H1112" t="s">
        <v>268</v>
      </c>
      <c r="I1112">
        <v>6</v>
      </c>
      <c r="J1112" t="s">
        <v>427</v>
      </c>
      <c r="K1112" t="s">
        <v>39</v>
      </c>
      <c r="L1112" t="s">
        <v>18</v>
      </c>
      <c r="M1112">
        <v>7877.8</v>
      </c>
      <c r="N1112" t="s">
        <v>20</v>
      </c>
      <c r="O1112" t="s">
        <v>0</v>
      </c>
      <c r="P1112" t="s">
        <v>0</v>
      </c>
    </row>
    <row r="1113" spans="1:16" x14ac:dyDescent="0.3">
      <c r="A1113">
        <v>64549859</v>
      </c>
      <c r="B1113">
        <v>334053</v>
      </c>
      <c r="C1113">
        <v>617754</v>
      </c>
      <c r="D1113">
        <v>12534</v>
      </c>
      <c r="E1113">
        <v>2</v>
      </c>
      <c r="F1113">
        <v>1253.4000000000001</v>
      </c>
      <c r="G1113">
        <v>5</v>
      </c>
      <c r="H1113" t="s">
        <v>268</v>
      </c>
      <c r="I1113">
        <v>5</v>
      </c>
      <c r="J1113" t="s">
        <v>335</v>
      </c>
      <c r="K1113" t="s">
        <v>39</v>
      </c>
      <c r="L1113" t="s">
        <v>16</v>
      </c>
      <c r="M1113">
        <v>23814.6</v>
      </c>
      <c r="N1113" t="s">
        <v>21</v>
      </c>
      <c r="O1113" t="s">
        <v>0</v>
      </c>
      <c r="P1113" t="s">
        <v>0</v>
      </c>
    </row>
    <row r="1114" spans="1:16" x14ac:dyDescent="0.3">
      <c r="A1114">
        <v>81062902</v>
      </c>
      <c r="B1114">
        <v>719176</v>
      </c>
      <c r="C1114">
        <v>216112</v>
      </c>
      <c r="D1114">
        <v>2707</v>
      </c>
      <c r="E1114">
        <v>1</v>
      </c>
      <c r="F1114">
        <v>406.05</v>
      </c>
      <c r="G1114">
        <v>15</v>
      </c>
      <c r="H1114" t="s">
        <v>268</v>
      </c>
      <c r="I1114">
        <v>2</v>
      </c>
      <c r="J1114" t="s">
        <v>497</v>
      </c>
      <c r="K1114" t="s">
        <v>39</v>
      </c>
      <c r="L1114" t="s">
        <v>18</v>
      </c>
      <c r="M1114">
        <v>2300.9499999999998</v>
      </c>
      <c r="N1114" t="s">
        <v>23</v>
      </c>
      <c r="O1114" t="s">
        <v>0</v>
      </c>
      <c r="P1114" t="s">
        <v>0</v>
      </c>
    </row>
    <row r="1115" spans="1:16" x14ac:dyDescent="0.3">
      <c r="A1115">
        <v>41428626</v>
      </c>
      <c r="B1115">
        <v>877572</v>
      </c>
      <c r="C1115">
        <v>213721</v>
      </c>
      <c r="D1115">
        <v>19748</v>
      </c>
      <c r="E1115">
        <v>1</v>
      </c>
      <c r="F1115">
        <v>0</v>
      </c>
      <c r="G1115">
        <v>0</v>
      </c>
      <c r="H1115" t="s">
        <v>268</v>
      </c>
      <c r="I1115">
        <v>1</v>
      </c>
      <c r="J1115" t="s">
        <v>496</v>
      </c>
      <c r="K1115" t="s">
        <v>39</v>
      </c>
      <c r="L1115" t="s">
        <v>17</v>
      </c>
      <c r="M1115">
        <v>19748</v>
      </c>
      <c r="N1115" t="s">
        <v>23</v>
      </c>
      <c r="O1115" t="s">
        <v>0</v>
      </c>
      <c r="P1115" t="s">
        <v>0</v>
      </c>
    </row>
    <row r="1116" spans="1:16" x14ac:dyDescent="0.3">
      <c r="A1116">
        <v>99326148</v>
      </c>
      <c r="B1116">
        <v>872246</v>
      </c>
      <c r="C1116">
        <v>633301</v>
      </c>
      <c r="D1116">
        <v>3970</v>
      </c>
      <c r="E1116">
        <v>2</v>
      </c>
      <c r="F1116">
        <v>397</v>
      </c>
      <c r="G1116">
        <v>5</v>
      </c>
      <c r="H1116" t="s">
        <v>268</v>
      </c>
      <c r="I1116">
        <v>5</v>
      </c>
      <c r="J1116" t="s">
        <v>335</v>
      </c>
      <c r="K1116" t="s">
        <v>39</v>
      </c>
      <c r="L1116" t="s">
        <v>16</v>
      </c>
      <c r="M1116">
        <v>7543</v>
      </c>
      <c r="N1116" t="s">
        <v>22</v>
      </c>
      <c r="O1116" t="s">
        <v>0</v>
      </c>
      <c r="P1116" t="s">
        <v>0</v>
      </c>
    </row>
    <row r="1117" spans="1:16" x14ac:dyDescent="0.3">
      <c r="A1117">
        <v>64304344</v>
      </c>
      <c r="B1117">
        <v>671858</v>
      </c>
      <c r="C1117">
        <v>822650</v>
      </c>
      <c r="D1117">
        <v>965</v>
      </c>
      <c r="E1117">
        <v>1</v>
      </c>
      <c r="F1117">
        <v>48.25</v>
      </c>
      <c r="G1117">
        <v>5</v>
      </c>
      <c r="H1117" t="s">
        <v>268</v>
      </c>
      <c r="I1117">
        <v>4</v>
      </c>
      <c r="J1117" t="s">
        <v>430</v>
      </c>
      <c r="K1117" t="s">
        <v>50</v>
      </c>
      <c r="L1117" t="s">
        <v>17</v>
      </c>
      <c r="M1117">
        <v>916.75</v>
      </c>
      <c r="N1117" t="s">
        <v>22</v>
      </c>
      <c r="O1117" t="s">
        <v>0</v>
      </c>
      <c r="P1117" t="s">
        <v>0</v>
      </c>
    </row>
    <row r="1118" spans="1:16" x14ac:dyDescent="0.3">
      <c r="A1118">
        <v>72986894</v>
      </c>
      <c r="B1118">
        <v>770487</v>
      </c>
      <c r="C1118">
        <v>215440</v>
      </c>
      <c r="D1118">
        <v>13025</v>
      </c>
      <c r="E1118">
        <v>2</v>
      </c>
      <c r="F1118">
        <v>3907.5</v>
      </c>
      <c r="G1118">
        <v>15</v>
      </c>
      <c r="H1118" t="s">
        <v>268</v>
      </c>
      <c r="I1118">
        <v>7</v>
      </c>
      <c r="J1118" t="s">
        <v>336</v>
      </c>
      <c r="K1118" t="s">
        <v>39</v>
      </c>
      <c r="L1118" t="s">
        <v>15</v>
      </c>
      <c r="M1118">
        <v>22142.5</v>
      </c>
      <c r="N1118" t="s">
        <v>22</v>
      </c>
      <c r="O1118" t="s">
        <v>0</v>
      </c>
      <c r="P1118" t="s">
        <v>0</v>
      </c>
    </row>
    <row r="1119" spans="1:16" x14ac:dyDescent="0.3">
      <c r="A1119">
        <v>98251083</v>
      </c>
      <c r="B1119">
        <v>877572</v>
      </c>
      <c r="C1119">
        <v>558388</v>
      </c>
      <c r="D1119">
        <v>17932</v>
      </c>
      <c r="E1119">
        <v>2</v>
      </c>
      <c r="F1119">
        <v>0</v>
      </c>
      <c r="G1119">
        <v>0</v>
      </c>
      <c r="H1119" t="s">
        <v>268</v>
      </c>
      <c r="I1119">
        <v>2</v>
      </c>
      <c r="J1119" t="s">
        <v>497</v>
      </c>
      <c r="K1119" t="s">
        <v>39</v>
      </c>
      <c r="L1119" t="s">
        <v>16</v>
      </c>
      <c r="M1119">
        <v>35864</v>
      </c>
      <c r="N1119" t="s">
        <v>21</v>
      </c>
      <c r="O1119" t="s">
        <v>0</v>
      </c>
      <c r="P1119" t="s">
        <v>0</v>
      </c>
    </row>
    <row r="1120" spans="1:16" x14ac:dyDescent="0.3">
      <c r="A1120">
        <v>27969238</v>
      </c>
      <c r="B1120">
        <v>877572</v>
      </c>
      <c r="C1120">
        <v>497809</v>
      </c>
      <c r="D1120">
        <v>15341</v>
      </c>
      <c r="E1120">
        <v>1</v>
      </c>
      <c r="F1120">
        <v>0</v>
      </c>
      <c r="G1120">
        <v>0</v>
      </c>
      <c r="H1120" t="s">
        <v>268</v>
      </c>
      <c r="I1120">
        <v>6</v>
      </c>
      <c r="J1120" t="s">
        <v>427</v>
      </c>
      <c r="K1120" t="s">
        <v>39</v>
      </c>
      <c r="L1120" t="s">
        <v>16</v>
      </c>
      <c r="M1120">
        <v>15341</v>
      </c>
      <c r="N1120" t="s">
        <v>20</v>
      </c>
      <c r="O1120" t="s">
        <v>0</v>
      </c>
      <c r="P1120" t="s">
        <v>0</v>
      </c>
    </row>
    <row r="1121" spans="1:16" x14ac:dyDescent="0.3">
      <c r="A1121">
        <v>20896797</v>
      </c>
      <c r="B1121">
        <v>356787</v>
      </c>
      <c r="C1121">
        <v>616379</v>
      </c>
      <c r="D1121">
        <v>3662</v>
      </c>
      <c r="E1121">
        <v>1</v>
      </c>
      <c r="F1121">
        <v>366.2</v>
      </c>
      <c r="G1121">
        <v>10</v>
      </c>
      <c r="H1121" t="s">
        <v>182</v>
      </c>
      <c r="I1121">
        <v>7</v>
      </c>
      <c r="J1121" t="s">
        <v>201</v>
      </c>
      <c r="K1121" t="s">
        <v>39</v>
      </c>
      <c r="L1121" t="s">
        <v>15</v>
      </c>
      <c r="M1121">
        <v>3295.8</v>
      </c>
      <c r="N1121" t="s">
        <v>20</v>
      </c>
      <c r="O1121" t="s">
        <v>0</v>
      </c>
      <c r="P1121" t="s">
        <v>0</v>
      </c>
    </row>
    <row r="1122" spans="1:16" x14ac:dyDescent="0.3">
      <c r="A1122">
        <v>98436473</v>
      </c>
      <c r="B1122">
        <v>126225</v>
      </c>
      <c r="C1122">
        <v>426387</v>
      </c>
      <c r="D1122">
        <v>3456</v>
      </c>
      <c r="E1122">
        <v>1</v>
      </c>
      <c r="F1122">
        <v>172.8</v>
      </c>
      <c r="G1122">
        <v>5</v>
      </c>
      <c r="H1122" t="s">
        <v>182</v>
      </c>
      <c r="I1122">
        <v>4</v>
      </c>
      <c r="J1122" t="s">
        <v>234</v>
      </c>
      <c r="K1122" t="s">
        <v>50</v>
      </c>
      <c r="L1122" t="s">
        <v>15</v>
      </c>
      <c r="M1122">
        <v>3283.2</v>
      </c>
      <c r="N1122" t="s">
        <v>23</v>
      </c>
      <c r="O1122" t="s">
        <v>0</v>
      </c>
      <c r="P1122" t="s">
        <v>0</v>
      </c>
    </row>
    <row r="1123" spans="1:16" x14ac:dyDescent="0.3">
      <c r="A1123">
        <v>43251599</v>
      </c>
      <c r="B1123">
        <v>671858</v>
      </c>
      <c r="C1123">
        <v>618309</v>
      </c>
      <c r="D1123">
        <v>7979</v>
      </c>
      <c r="E1123">
        <v>3</v>
      </c>
      <c r="F1123">
        <v>0</v>
      </c>
      <c r="G1123">
        <v>0</v>
      </c>
      <c r="H1123" t="s">
        <v>182</v>
      </c>
      <c r="I1123">
        <v>3</v>
      </c>
      <c r="J1123" t="s">
        <v>67</v>
      </c>
      <c r="K1123" t="s">
        <v>39</v>
      </c>
      <c r="L1123" t="s">
        <v>15</v>
      </c>
      <c r="M1123">
        <v>23937</v>
      </c>
      <c r="N1123" t="s">
        <v>22</v>
      </c>
      <c r="O1123" t="s">
        <v>0</v>
      </c>
      <c r="P1123" t="s">
        <v>0</v>
      </c>
    </row>
    <row r="1124" spans="1:16" x14ac:dyDescent="0.3">
      <c r="A1124">
        <v>37820354</v>
      </c>
      <c r="B1124">
        <v>809570</v>
      </c>
      <c r="C1124">
        <v>984225</v>
      </c>
      <c r="D1124">
        <v>18652</v>
      </c>
      <c r="E1124">
        <v>1</v>
      </c>
      <c r="F1124">
        <v>932.6</v>
      </c>
      <c r="G1124">
        <v>5</v>
      </c>
      <c r="H1124" t="s">
        <v>182</v>
      </c>
      <c r="I1124">
        <v>2</v>
      </c>
      <c r="J1124" t="s">
        <v>211</v>
      </c>
      <c r="K1124" t="s">
        <v>39</v>
      </c>
      <c r="L1124" t="s">
        <v>15</v>
      </c>
      <c r="M1124">
        <v>17719.400000000001</v>
      </c>
      <c r="N1124" t="s">
        <v>20</v>
      </c>
      <c r="O1124" t="s">
        <v>0</v>
      </c>
      <c r="P1124" t="s">
        <v>0</v>
      </c>
    </row>
    <row r="1125" spans="1:16" x14ac:dyDescent="0.3">
      <c r="A1125">
        <v>63270536</v>
      </c>
      <c r="B1125">
        <v>877572</v>
      </c>
      <c r="C1125">
        <v>877370</v>
      </c>
      <c r="D1125">
        <v>16030</v>
      </c>
      <c r="E1125">
        <v>1</v>
      </c>
      <c r="F1125">
        <v>801.5</v>
      </c>
      <c r="G1125">
        <v>5</v>
      </c>
      <c r="H1125" t="s">
        <v>182</v>
      </c>
      <c r="I1125">
        <v>7</v>
      </c>
      <c r="J1125" t="s">
        <v>201</v>
      </c>
      <c r="K1125" t="s">
        <v>39</v>
      </c>
      <c r="L1125" t="s">
        <v>18</v>
      </c>
      <c r="M1125">
        <v>15228.5</v>
      </c>
      <c r="N1125" t="s">
        <v>21</v>
      </c>
      <c r="O1125" t="s">
        <v>0</v>
      </c>
      <c r="P1125" t="s">
        <v>0</v>
      </c>
    </row>
    <row r="1126" spans="1:16" x14ac:dyDescent="0.3">
      <c r="A1126">
        <v>41802361</v>
      </c>
      <c r="B1126">
        <v>126225</v>
      </c>
      <c r="C1126">
        <v>390719</v>
      </c>
      <c r="D1126">
        <v>16296</v>
      </c>
      <c r="E1126">
        <v>2</v>
      </c>
      <c r="F1126">
        <v>0</v>
      </c>
      <c r="G1126">
        <v>0</v>
      </c>
      <c r="H1126" t="s">
        <v>182</v>
      </c>
      <c r="I1126">
        <v>6</v>
      </c>
      <c r="J1126" t="s">
        <v>53</v>
      </c>
      <c r="K1126" t="s">
        <v>39</v>
      </c>
      <c r="L1126" t="s">
        <v>15</v>
      </c>
      <c r="M1126">
        <v>32592</v>
      </c>
      <c r="N1126" t="s">
        <v>21</v>
      </c>
      <c r="O1126" t="s">
        <v>0</v>
      </c>
      <c r="P1126" t="s">
        <v>0</v>
      </c>
    </row>
    <row r="1127" spans="1:16" x14ac:dyDescent="0.3">
      <c r="A1127">
        <v>47241089</v>
      </c>
      <c r="B1127">
        <v>207473</v>
      </c>
      <c r="C1127">
        <v>466881</v>
      </c>
      <c r="D1127">
        <v>18141</v>
      </c>
      <c r="E1127">
        <v>1</v>
      </c>
      <c r="F1127">
        <v>0</v>
      </c>
      <c r="G1127">
        <v>0</v>
      </c>
      <c r="H1127" t="s">
        <v>182</v>
      </c>
      <c r="I1127">
        <v>4</v>
      </c>
      <c r="J1127" t="s">
        <v>234</v>
      </c>
      <c r="K1127" t="s">
        <v>39</v>
      </c>
      <c r="L1127" t="s">
        <v>18</v>
      </c>
      <c r="M1127">
        <v>18141</v>
      </c>
      <c r="N1127" t="s">
        <v>22</v>
      </c>
      <c r="O1127" t="s">
        <v>0</v>
      </c>
      <c r="P1127" t="s">
        <v>0</v>
      </c>
    </row>
    <row r="1128" spans="1:16" x14ac:dyDescent="0.3">
      <c r="A1128">
        <v>17385816</v>
      </c>
      <c r="B1128">
        <v>126225</v>
      </c>
      <c r="C1128">
        <v>831559</v>
      </c>
      <c r="D1128">
        <v>5720</v>
      </c>
      <c r="E1128">
        <v>2</v>
      </c>
      <c r="F1128">
        <v>0</v>
      </c>
      <c r="G1128">
        <v>0</v>
      </c>
      <c r="H1128" t="s">
        <v>182</v>
      </c>
      <c r="I1128">
        <v>2</v>
      </c>
      <c r="J1128" t="s">
        <v>211</v>
      </c>
      <c r="K1128" t="s">
        <v>50</v>
      </c>
      <c r="L1128" t="s">
        <v>15</v>
      </c>
      <c r="M1128">
        <v>11440</v>
      </c>
      <c r="N1128" t="s">
        <v>21</v>
      </c>
      <c r="O1128" t="s">
        <v>0</v>
      </c>
      <c r="P1128" t="s">
        <v>0</v>
      </c>
    </row>
    <row r="1129" spans="1:16" x14ac:dyDescent="0.3">
      <c r="A1129">
        <v>51380361</v>
      </c>
      <c r="B1129">
        <v>216739</v>
      </c>
      <c r="C1129">
        <v>704283</v>
      </c>
      <c r="D1129">
        <v>15456</v>
      </c>
      <c r="E1129">
        <v>4</v>
      </c>
      <c r="F1129">
        <v>0</v>
      </c>
      <c r="G1129">
        <v>0</v>
      </c>
      <c r="H1129" t="s">
        <v>182</v>
      </c>
      <c r="I1129">
        <v>7</v>
      </c>
      <c r="J1129" t="s">
        <v>201</v>
      </c>
      <c r="K1129" t="s">
        <v>47</v>
      </c>
      <c r="L1129" t="s">
        <v>16</v>
      </c>
      <c r="M1129">
        <v>61824</v>
      </c>
      <c r="N1129" t="s">
        <v>20</v>
      </c>
      <c r="O1129" t="s">
        <v>0</v>
      </c>
      <c r="P1129" t="s">
        <v>0</v>
      </c>
    </row>
    <row r="1130" spans="1:16" x14ac:dyDescent="0.3">
      <c r="A1130">
        <v>92423989</v>
      </c>
      <c r="B1130">
        <v>809570</v>
      </c>
      <c r="C1130">
        <v>282300</v>
      </c>
      <c r="D1130">
        <v>19505</v>
      </c>
      <c r="E1130">
        <v>2</v>
      </c>
      <c r="F1130">
        <v>1950.5</v>
      </c>
      <c r="G1130">
        <v>5</v>
      </c>
      <c r="H1130" t="s">
        <v>182</v>
      </c>
      <c r="I1130">
        <v>5</v>
      </c>
      <c r="J1130" t="s">
        <v>200</v>
      </c>
      <c r="K1130" t="s">
        <v>39</v>
      </c>
      <c r="L1130" t="s">
        <v>18</v>
      </c>
      <c r="M1130">
        <v>37059.5</v>
      </c>
      <c r="N1130" t="s">
        <v>20</v>
      </c>
      <c r="O1130" t="s">
        <v>0</v>
      </c>
      <c r="P1130" t="s">
        <v>0</v>
      </c>
    </row>
    <row r="1131" spans="1:16" x14ac:dyDescent="0.3">
      <c r="A1131">
        <v>75825262</v>
      </c>
      <c r="B1131">
        <v>334053</v>
      </c>
      <c r="C1131">
        <v>269918</v>
      </c>
      <c r="D1131">
        <v>9038</v>
      </c>
      <c r="E1131">
        <v>1</v>
      </c>
      <c r="F1131">
        <v>0</v>
      </c>
      <c r="G1131">
        <v>0</v>
      </c>
      <c r="H1131" t="s">
        <v>182</v>
      </c>
      <c r="I1131">
        <v>2</v>
      </c>
      <c r="J1131" t="s">
        <v>211</v>
      </c>
      <c r="K1131" t="s">
        <v>39</v>
      </c>
      <c r="L1131" t="s">
        <v>17</v>
      </c>
      <c r="M1131">
        <v>9038</v>
      </c>
      <c r="N1131" t="s">
        <v>21</v>
      </c>
      <c r="O1131" t="s">
        <v>0</v>
      </c>
      <c r="P1131" t="s">
        <v>0</v>
      </c>
    </row>
    <row r="1132" spans="1:16" x14ac:dyDescent="0.3">
      <c r="A1132">
        <v>69549527</v>
      </c>
      <c r="B1132">
        <v>334053</v>
      </c>
      <c r="C1132">
        <v>741737</v>
      </c>
      <c r="D1132">
        <v>10249</v>
      </c>
      <c r="E1132">
        <v>1</v>
      </c>
      <c r="F1132">
        <v>1537.35</v>
      </c>
      <c r="G1132">
        <v>15</v>
      </c>
      <c r="H1132" t="s">
        <v>510</v>
      </c>
      <c r="I1132">
        <v>3</v>
      </c>
      <c r="J1132" t="s">
        <v>334</v>
      </c>
      <c r="K1132" t="s">
        <v>39</v>
      </c>
      <c r="L1132" t="s">
        <v>15</v>
      </c>
      <c r="M1132">
        <v>8711.65</v>
      </c>
      <c r="N1132" t="s">
        <v>23</v>
      </c>
      <c r="O1132" t="s">
        <v>0</v>
      </c>
      <c r="P1132" t="s">
        <v>0</v>
      </c>
    </row>
    <row r="1133" spans="1:16" x14ac:dyDescent="0.3">
      <c r="A1133">
        <v>41934639</v>
      </c>
      <c r="B1133">
        <v>877572</v>
      </c>
      <c r="C1133">
        <v>583551</v>
      </c>
      <c r="D1133">
        <v>9241</v>
      </c>
      <c r="E1133">
        <v>3</v>
      </c>
      <c r="F1133">
        <v>4158.45</v>
      </c>
      <c r="G1133">
        <v>15</v>
      </c>
      <c r="H1133" t="s">
        <v>510</v>
      </c>
      <c r="I1133">
        <v>5</v>
      </c>
      <c r="J1133" t="s">
        <v>344</v>
      </c>
      <c r="K1133" t="s">
        <v>39</v>
      </c>
      <c r="L1133" t="s">
        <v>18</v>
      </c>
      <c r="M1133">
        <v>23564.55</v>
      </c>
      <c r="N1133" t="s">
        <v>22</v>
      </c>
      <c r="O1133" t="s">
        <v>0</v>
      </c>
      <c r="P1133" t="s">
        <v>0</v>
      </c>
    </row>
    <row r="1134" spans="1:16" x14ac:dyDescent="0.3">
      <c r="A1134">
        <v>91644298</v>
      </c>
      <c r="B1134">
        <v>207473</v>
      </c>
      <c r="C1134">
        <v>600080</v>
      </c>
      <c r="D1134">
        <v>14566</v>
      </c>
      <c r="E1134">
        <v>1</v>
      </c>
      <c r="F1134">
        <v>728.3</v>
      </c>
      <c r="G1134">
        <v>5</v>
      </c>
      <c r="H1134" t="s">
        <v>510</v>
      </c>
      <c r="I1134">
        <v>4</v>
      </c>
      <c r="J1134" t="s">
        <v>56</v>
      </c>
      <c r="K1134" t="s">
        <v>39</v>
      </c>
      <c r="L1134" t="s">
        <v>15</v>
      </c>
      <c r="M1134">
        <v>13837.7</v>
      </c>
      <c r="N1134" t="s">
        <v>20</v>
      </c>
      <c r="O1134" t="s">
        <v>0</v>
      </c>
      <c r="P1134" t="s">
        <v>0</v>
      </c>
    </row>
    <row r="1135" spans="1:16" x14ac:dyDescent="0.3">
      <c r="A1135">
        <v>59911470</v>
      </c>
      <c r="B1135">
        <v>877572</v>
      </c>
      <c r="C1135">
        <v>381301</v>
      </c>
      <c r="D1135">
        <v>11261</v>
      </c>
      <c r="E1135">
        <v>1</v>
      </c>
      <c r="F1135">
        <v>0</v>
      </c>
      <c r="G1135">
        <v>0</v>
      </c>
      <c r="H1135" t="s">
        <v>510</v>
      </c>
      <c r="I1135">
        <v>3</v>
      </c>
      <c r="J1135" t="s">
        <v>334</v>
      </c>
      <c r="K1135" t="s">
        <v>39</v>
      </c>
      <c r="L1135" t="s">
        <v>16</v>
      </c>
      <c r="M1135">
        <v>11261</v>
      </c>
      <c r="N1135" t="s">
        <v>21</v>
      </c>
      <c r="O1135" t="s">
        <v>0</v>
      </c>
      <c r="P1135" t="s">
        <v>0</v>
      </c>
    </row>
    <row r="1136" spans="1:16" x14ac:dyDescent="0.3">
      <c r="A1136">
        <v>83698792</v>
      </c>
      <c r="B1136">
        <v>126225</v>
      </c>
      <c r="C1136">
        <v>962398</v>
      </c>
      <c r="D1136">
        <v>7251</v>
      </c>
      <c r="E1136">
        <v>2</v>
      </c>
      <c r="F1136">
        <v>0</v>
      </c>
      <c r="G1136">
        <v>0</v>
      </c>
      <c r="H1136" t="s">
        <v>510</v>
      </c>
      <c r="I1136">
        <v>2</v>
      </c>
      <c r="J1136" t="s">
        <v>429</v>
      </c>
      <c r="K1136" t="s">
        <v>39</v>
      </c>
      <c r="L1136" t="s">
        <v>152</v>
      </c>
      <c r="M1136">
        <v>14502</v>
      </c>
      <c r="N1136" t="s">
        <v>22</v>
      </c>
      <c r="O1136" t="s">
        <v>0</v>
      </c>
      <c r="P1136" t="s">
        <v>0</v>
      </c>
    </row>
    <row r="1137" spans="1:16" x14ac:dyDescent="0.3">
      <c r="A1137">
        <v>92724080</v>
      </c>
      <c r="B1137">
        <v>719176</v>
      </c>
      <c r="C1137">
        <v>440497</v>
      </c>
      <c r="D1137">
        <v>3563</v>
      </c>
      <c r="E1137">
        <v>1</v>
      </c>
      <c r="F1137">
        <v>178.15</v>
      </c>
      <c r="G1137">
        <v>5</v>
      </c>
      <c r="H1137" t="s">
        <v>510</v>
      </c>
      <c r="I1137">
        <v>6</v>
      </c>
      <c r="J1137" t="s">
        <v>168</v>
      </c>
      <c r="K1137" t="s">
        <v>39</v>
      </c>
      <c r="L1137" t="s">
        <v>18</v>
      </c>
      <c r="M1137">
        <v>3384.85</v>
      </c>
      <c r="N1137" t="s">
        <v>20</v>
      </c>
      <c r="O1137" t="s">
        <v>0</v>
      </c>
      <c r="P1137" t="s">
        <v>0</v>
      </c>
    </row>
    <row r="1138" spans="1:16" x14ac:dyDescent="0.3">
      <c r="A1138">
        <v>65177213</v>
      </c>
      <c r="B1138">
        <v>671858</v>
      </c>
      <c r="C1138">
        <v>524398</v>
      </c>
      <c r="D1138">
        <v>4328</v>
      </c>
      <c r="E1138">
        <v>2</v>
      </c>
      <c r="F1138">
        <v>0</v>
      </c>
      <c r="G1138">
        <v>0</v>
      </c>
      <c r="H1138" t="s">
        <v>80</v>
      </c>
      <c r="I1138">
        <v>4</v>
      </c>
      <c r="J1138" t="s">
        <v>81</v>
      </c>
      <c r="K1138" t="s">
        <v>39</v>
      </c>
      <c r="L1138" t="s">
        <v>15</v>
      </c>
      <c r="M1138">
        <v>8656</v>
      </c>
      <c r="N1138" t="s">
        <v>20</v>
      </c>
      <c r="O1138" t="s">
        <v>0</v>
      </c>
      <c r="P1138" t="s">
        <v>0</v>
      </c>
    </row>
    <row r="1139" spans="1:16" x14ac:dyDescent="0.3">
      <c r="A1139">
        <v>24366125</v>
      </c>
      <c r="B1139">
        <v>671858</v>
      </c>
      <c r="C1139">
        <v>921978</v>
      </c>
      <c r="D1139">
        <v>2291</v>
      </c>
      <c r="E1139">
        <v>1</v>
      </c>
      <c r="F1139">
        <v>114.55</v>
      </c>
      <c r="G1139">
        <v>5</v>
      </c>
      <c r="H1139" t="s">
        <v>80</v>
      </c>
      <c r="I1139">
        <v>1</v>
      </c>
      <c r="J1139" t="s">
        <v>165</v>
      </c>
      <c r="K1139" t="s">
        <v>39</v>
      </c>
      <c r="L1139" t="s">
        <v>18</v>
      </c>
      <c r="M1139">
        <v>2176.4499999999998</v>
      </c>
      <c r="N1139" t="s">
        <v>20</v>
      </c>
      <c r="O1139" t="s">
        <v>0</v>
      </c>
      <c r="P1139" t="s">
        <v>0</v>
      </c>
    </row>
    <row r="1140" spans="1:16" x14ac:dyDescent="0.3">
      <c r="A1140">
        <v>83542887</v>
      </c>
      <c r="B1140">
        <v>877572</v>
      </c>
      <c r="C1140">
        <v>498313</v>
      </c>
      <c r="D1140">
        <v>4977</v>
      </c>
      <c r="E1140">
        <v>4</v>
      </c>
      <c r="F1140">
        <v>0</v>
      </c>
      <c r="G1140">
        <v>0</v>
      </c>
      <c r="H1140" t="s">
        <v>80</v>
      </c>
      <c r="I1140">
        <v>4</v>
      </c>
      <c r="J1140" t="s">
        <v>81</v>
      </c>
      <c r="K1140" t="s">
        <v>50</v>
      </c>
      <c r="L1140" t="s">
        <v>17</v>
      </c>
      <c r="M1140">
        <v>19908</v>
      </c>
      <c r="N1140" t="s">
        <v>20</v>
      </c>
      <c r="O1140" t="s">
        <v>0</v>
      </c>
      <c r="P1140" t="s">
        <v>0</v>
      </c>
    </row>
    <row r="1141" spans="1:16" x14ac:dyDescent="0.3">
      <c r="A1141">
        <v>98346110</v>
      </c>
      <c r="B1141">
        <v>388389</v>
      </c>
      <c r="C1141">
        <v>342921</v>
      </c>
      <c r="D1141">
        <v>2908</v>
      </c>
      <c r="E1141">
        <v>1</v>
      </c>
      <c r="F1141">
        <v>0</v>
      </c>
      <c r="G1141">
        <v>0</v>
      </c>
      <c r="H1141" t="s">
        <v>80</v>
      </c>
      <c r="I1141">
        <v>5</v>
      </c>
      <c r="J1141" t="s">
        <v>69</v>
      </c>
      <c r="K1141" t="s">
        <v>39</v>
      </c>
      <c r="L1141" t="s">
        <v>15</v>
      </c>
      <c r="M1141">
        <v>2908</v>
      </c>
      <c r="N1141" t="s">
        <v>23</v>
      </c>
      <c r="O1141" t="s">
        <v>0</v>
      </c>
      <c r="P1141" t="s">
        <v>0</v>
      </c>
    </row>
    <row r="1142" spans="1:16" x14ac:dyDescent="0.3">
      <c r="A1142">
        <v>32566390</v>
      </c>
      <c r="B1142">
        <v>126225</v>
      </c>
      <c r="C1142">
        <v>553907</v>
      </c>
      <c r="D1142">
        <v>617</v>
      </c>
      <c r="E1142">
        <v>1</v>
      </c>
      <c r="F1142">
        <v>61.7</v>
      </c>
      <c r="G1142">
        <v>10</v>
      </c>
      <c r="H1142" t="s">
        <v>80</v>
      </c>
      <c r="I1142">
        <v>6</v>
      </c>
      <c r="J1142" t="s">
        <v>146</v>
      </c>
      <c r="K1142" t="s">
        <v>47</v>
      </c>
      <c r="L1142" t="s">
        <v>16</v>
      </c>
      <c r="M1142">
        <v>555.29999999999995</v>
      </c>
      <c r="N1142" t="s">
        <v>23</v>
      </c>
      <c r="O1142" t="s">
        <v>0</v>
      </c>
      <c r="P1142" t="s">
        <v>0</v>
      </c>
    </row>
    <row r="1143" spans="1:16" x14ac:dyDescent="0.3">
      <c r="A1143">
        <v>48451741</v>
      </c>
      <c r="B1143">
        <v>246316</v>
      </c>
      <c r="C1143">
        <v>847983</v>
      </c>
      <c r="D1143">
        <v>16111</v>
      </c>
      <c r="E1143">
        <v>1</v>
      </c>
      <c r="F1143">
        <v>0</v>
      </c>
      <c r="G1143">
        <v>0</v>
      </c>
      <c r="H1143" t="s">
        <v>80</v>
      </c>
      <c r="I1143">
        <v>1</v>
      </c>
      <c r="J1143" t="s">
        <v>165</v>
      </c>
      <c r="K1143" t="s">
        <v>39</v>
      </c>
      <c r="L1143" t="s">
        <v>15</v>
      </c>
      <c r="M1143">
        <v>16111</v>
      </c>
      <c r="N1143" t="s">
        <v>20</v>
      </c>
      <c r="O1143" t="s">
        <v>0</v>
      </c>
      <c r="P1143" t="s">
        <v>0</v>
      </c>
    </row>
    <row r="1144" spans="1:16" x14ac:dyDescent="0.3">
      <c r="A1144">
        <v>97884113</v>
      </c>
      <c r="B1144">
        <v>216739</v>
      </c>
      <c r="C1144">
        <v>437730</v>
      </c>
      <c r="D1144">
        <v>8585</v>
      </c>
      <c r="E1144">
        <v>1</v>
      </c>
      <c r="F1144">
        <v>858.5</v>
      </c>
      <c r="G1144">
        <v>10</v>
      </c>
      <c r="H1144" t="s">
        <v>80</v>
      </c>
      <c r="I1144">
        <v>2</v>
      </c>
      <c r="J1144" t="s">
        <v>145</v>
      </c>
      <c r="K1144" t="s">
        <v>39</v>
      </c>
      <c r="L1144" t="s">
        <v>18</v>
      </c>
      <c r="M1144">
        <v>7726.5</v>
      </c>
      <c r="N1144" t="s">
        <v>21</v>
      </c>
      <c r="O1144" t="s">
        <v>0</v>
      </c>
      <c r="P1144" t="s">
        <v>0</v>
      </c>
    </row>
    <row r="1145" spans="1:16" x14ac:dyDescent="0.3">
      <c r="A1145">
        <v>46115786</v>
      </c>
      <c r="B1145">
        <v>246316</v>
      </c>
      <c r="C1145">
        <v>411895</v>
      </c>
      <c r="D1145">
        <v>15507</v>
      </c>
      <c r="E1145">
        <v>1</v>
      </c>
      <c r="F1145">
        <v>3101.4</v>
      </c>
      <c r="G1145">
        <v>20</v>
      </c>
      <c r="H1145" t="s">
        <v>80</v>
      </c>
      <c r="I1145">
        <v>1</v>
      </c>
      <c r="J1145" t="s">
        <v>165</v>
      </c>
      <c r="K1145" t="s">
        <v>50</v>
      </c>
      <c r="L1145" t="s">
        <v>17</v>
      </c>
      <c r="M1145">
        <v>12405.6</v>
      </c>
      <c r="N1145" t="s">
        <v>23</v>
      </c>
      <c r="O1145" t="s">
        <v>0</v>
      </c>
      <c r="P1145" t="s">
        <v>0</v>
      </c>
    </row>
    <row r="1146" spans="1:16" x14ac:dyDescent="0.3">
      <c r="A1146">
        <v>66434872</v>
      </c>
      <c r="B1146">
        <v>671858</v>
      </c>
      <c r="C1146">
        <v>949937</v>
      </c>
      <c r="D1146">
        <v>4992</v>
      </c>
      <c r="E1146">
        <v>1</v>
      </c>
      <c r="F1146">
        <v>249.6</v>
      </c>
      <c r="G1146">
        <v>5</v>
      </c>
      <c r="H1146" t="s">
        <v>80</v>
      </c>
      <c r="I1146">
        <v>7</v>
      </c>
      <c r="J1146" t="s">
        <v>471</v>
      </c>
      <c r="K1146" t="s">
        <v>39</v>
      </c>
      <c r="L1146" t="s">
        <v>17</v>
      </c>
      <c r="M1146">
        <v>4742.3999999999996</v>
      </c>
      <c r="N1146" t="s">
        <v>21</v>
      </c>
      <c r="O1146" t="s">
        <v>0</v>
      </c>
      <c r="P1146" t="s">
        <v>0</v>
      </c>
    </row>
    <row r="1147" spans="1:16" x14ac:dyDescent="0.3">
      <c r="A1147">
        <v>99904987</v>
      </c>
      <c r="B1147">
        <v>191161</v>
      </c>
      <c r="C1147">
        <v>593282</v>
      </c>
      <c r="D1147">
        <v>8959</v>
      </c>
      <c r="E1147">
        <v>1</v>
      </c>
      <c r="F1147">
        <v>0</v>
      </c>
      <c r="G1147">
        <v>0</v>
      </c>
      <c r="H1147" t="s">
        <v>80</v>
      </c>
      <c r="I1147">
        <v>7</v>
      </c>
      <c r="J1147" t="s">
        <v>471</v>
      </c>
      <c r="K1147" t="s">
        <v>39</v>
      </c>
      <c r="L1147" t="s">
        <v>16</v>
      </c>
      <c r="M1147">
        <v>8959</v>
      </c>
      <c r="N1147" t="s">
        <v>23</v>
      </c>
      <c r="O1147" t="s">
        <v>0</v>
      </c>
      <c r="P1147" t="s">
        <v>0</v>
      </c>
    </row>
    <row r="1148" spans="1:16" x14ac:dyDescent="0.3">
      <c r="A1148">
        <v>83989546</v>
      </c>
      <c r="B1148">
        <v>388389</v>
      </c>
      <c r="C1148">
        <v>887603</v>
      </c>
      <c r="D1148">
        <v>18388</v>
      </c>
      <c r="E1148">
        <v>1</v>
      </c>
      <c r="F1148">
        <v>1838.8</v>
      </c>
      <c r="G1148">
        <v>10</v>
      </c>
      <c r="H1148" t="s">
        <v>528</v>
      </c>
      <c r="I1148">
        <v>2</v>
      </c>
      <c r="J1148" t="s">
        <v>387</v>
      </c>
      <c r="K1148" t="s">
        <v>39</v>
      </c>
      <c r="L1148" t="s">
        <v>15</v>
      </c>
      <c r="M1148">
        <v>16549.2</v>
      </c>
      <c r="N1148" t="s">
        <v>23</v>
      </c>
      <c r="O1148" t="s">
        <v>0</v>
      </c>
      <c r="P1148" t="s">
        <v>0</v>
      </c>
    </row>
    <row r="1149" spans="1:16" x14ac:dyDescent="0.3">
      <c r="A1149">
        <v>13523729</v>
      </c>
      <c r="B1149">
        <v>246316</v>
      </c>
      <c r="C1149">
        <v>822725</v>
      </c>
      <c r="D1149">
        <v>13637</v>
      </c>
      <c r="E1149">
        <v>1</v>
      </c>
      <c r="F1149">
        <v>0</v>
      </c>
      <c r="G1149">
        <v>0</v>
      </c>
      <c r="H1149" t="s">
        <v>528</v>
      </c>
      <c r="I1149">
        <v>7</v>
      </c>
      <c r="J1149" t="s">
        <v>391</v>
      </c>
      <c r="K1149" t="s">
        <v>47</v>
      </c>
      <c r="L1149" t="s">
        <v>15</v>
      </c>
      <c r="M1149">
        <v>13637</v>
      </c>
      <c r="N1149" t="s">
        <v>21</v>
      </c>
      <c r="O1149" t="s">
        <v>0</v>
      </c>
      <c r="P1149" t="s">
        <v>0</v>
      </c>
    </row>
    <row r="1150" spans="1:16" x14ac:dyDescent="0.3">
      <c r="A1150">
        <v>97980930</v>
      </c>
      <c r="B1150">
        <v>191161</v>
      </c>
      <c r="C1150">
        <v>767915</v>
      </c>
      <c r="D1150">
        <v>9399</v>
      </c>
      <c r="E1150">
        <v>2</v>
      </c>
      <c r="F1150">
        <v>0</v>
      </c>
      <c r="G1150">
        <v>0</v>
      </c>
      <c r="H1150" t="s">
        <v>528</v>
      </c>
      <c r="I1150">
        <v>6</v>
      </c>
      <c r="J1150" t="s">
        <v>180</v>
      </c>
      <c r="K1150" t="s">
        <v>39</v>
      </c>
      <c r="L1150" t="s">
        <v>16</v>
      </c>
      <c r="M1150">
        <v>18798</v>
      </c>
      <c r="N1150" t="s">
        <v>21</v>
      </c>
      <c r="O1150" t="s">
        <v>0</v>
      </c>
      <c r="P1150" t="s">
        <v>0</v>
      </c>
    </row>
    <row r="1151" spans="1:16" x14ac:dyDescent="0.3">
      <c r="A1151">
        <v>54699966</v>
      </c>
      <c r="B1151">
        <v>671858</v>
      </c>
      <c r="C1151">
        <v>892451</v>
      </c>
      <c r="D1151">
        <v>7981</v>
      </c>
      <c r="E1151">
        <v>1</v>
      </c>
      <c r="F1151">
        <v>0</v>
      </c>
      <c r="G1151">
        <v>0</v>
      </c>
      <c r="H1151" t="s">
        <v>528</v>
      </c>
      <c r="I1151">
        <v>1</v>
      </c>
      <c r="J1151" t="s">
        <v>482</v>
      </c>
      <c r="K1151" t="s">
        <v>50</v>
      </c>
      <c r="L1151" t="s">
        <v>15</v>
      </c>
      <c r="M1151">
        <v>7981</v>
      </c>
      <c r="N1151" t="s">
        <v>21</v>
      </c>
      <c r="O1151" t="s">
        <v>0</v>
      </c>
      <c r="P1151" t="s">
        <v>0</v>
      </c>
    </row>
    <row r="1152" spans="1:16" x14ac:dyDescent="0.3">
      <c r="A1152">
        <v>26357665</v>
      </c>
      <c r="B1152">
        <v>388389</v>
      </c>
      <c r="C1152">
        <v>761091</v>
      </c>
      <c r="D1152">
        <v>12786</v>
      </c>
      <c r="E1152">
        <v>1</v>
      </c>
      <c r="F1152">
        <v>639.29999999999995</v>
      </c>
      <c r="G1152">
        <v>5</v>
      </c>
      <c r="H1152" t="s">
        <v>528</v>
      </c>
      <c r="I1152">
        <v>1</v>
      </c>
      <c r="J1152" t="s">
        <v>482</v>
      </c>
      <c r="K1152" t="s">
        <v>39</v>
      </c>
      <c r="L1152" t="s">
        <v>15</v>
      </c>
      <c r="M1152">
        <v>12146.7</v>
      </c>
      <c r="N1152" t="s">
        <v>24</v>
      </c>
      <c r="O1152" t="s">
        <v>0</v>
      </c>
      <c r="P1152" t="s">
        <v>0</v>
      </c>
    </row>
    <row r="1153" spans="1:16" x14ac:dyDescent="0.3">
      <c r="A1153">
        <v>39888974</v>
      </c>
      <c r="B1153">
        <v>334053</v>
      </c>
      <c r="C1153">
        <v>503662</v>
      </c>
      <c r="D1153">
        <v>1139</v>
      </c>
      <c r="E1153">
        <v>4</v>
      </c>
      <c r="F1153">
        <v>455.6</v>
      </c>
      <c r="G1153">
        <v>10</v>
      </c>
      <c r="H1153" t="s">
        <v>528</v>
      </c>
      <c r="I1153">
        <v>4</v>
      </c>
      <c r="J1153" t="s">
        <v>317</v>
      </c>
      <c r="K1153" t="s">
        <v>39</v>
      </c>
      <c r="L1153" t="s">
        <v>15</v>
      </c>
      <c r="M1153">
        <v>4100.3999999999996</v>
      </c>
      <c r="N1153" t="s">
        <v>23</v>
      </c>
      <c r="O1153" t="s">
        <v>0</v>
      </c>
      <c r="P1153" t="s">
        <v>0</v>
      </c>
    </row>
    <row r="1154" spans="1:16" x14ac:dyDescent="0.3">
      <c r="A1154">
        <v>94299475</v>
      </c>
      <c r="B1154">
        <v>356787</v>
      </c>
      <c r="C1154">
        <v>955829</v>
      </c>
      <c r="D1154">
        <v>12304</v>
      </c>
      <c r="E1154">
        <v>1</v>
      </c>
      <c r="F1154">
        <v>1230.4000000000001</v>
      </c>
      <c r="G1154">
        <v>10</v>
      </c>
      <c r="H1154" t="s">
        <v>528</v>
      </c>
      <c r="I1154">
        <v>4</v>
      </c>
      <c r="J1154" t="s">
        <v>317</v>
      </c>
      <c r="K1154" t="s">
        <v>39</v>
      </c>
      <c r="L1154" t="s">
        <v>17</v>
      </c>
      <c r="M1154">
        <v>11073.6</v>
      </c>
      <c r="N1154" t="s">
        <v>20</v>
      </c>
      <c r="O1154" t="s">
        <v>0</v>
      </c>
      <c r="P1154" t="s">
        <v>0</v>
      </c>
    </row>
    <row r="1155" spans="1:16" x14ac:dyDescent="0.3">
      <c r="A1155">
        <v>53299069</v>
      </c>
      <c r="B1155">
        <v>207473</v>
      </c>
      <c r="C1155">
        <v>838613</v>
      </c>
      <c r="D1155">
        <v>5312</v>
      </c>
      <c r="E1155">
        <v>1</v>
      </c>
      <c r="F1155">
        <v>0</v>
      </c>
      <c r="G1155">
        <v>0</v>
      </c>
      <c r="H1155" t="s">
        <v>528</v>
      </c>
      <c r="I1155">
        <v>3</v>
      </c>
      <c r="J1155" t="s">
        <v>388</v>
      </c>
      <c r="K1155" t="s">
        <v>47</v>
      </c>
      <c r="L1155" t="s">
        <v>17</v>
      </c>
      <c r="M1155">
        <v>5312</v>
      </c>
      <c r="N1155" t="s">
        <v>22</v>
      </c>
      <c r="O1155" t="s">
        <v>0</v>
      </c>
      <c r="P1155" t="s">
        <v>0</v>
      </c>
    </row>
    <row r="1156" spans="1:16" x14ac:dyDescent="0.3">
      <c r="A1156">
        <v>72314252</v>
      </c>
      <c r="B1156">
        <v>388389</v>
      </c>
      <c r="C1156">
        <v>243858</v>
      </c>
      <c r="D1156">
        <v>9224</v>
      </c>
      <c r="E1156">
        <v>1</v>
      </c>
      <c r="F1156">
        <v>461.2</v>
      </c>
      <c r="G1156">
        <v>5</v>
      </c>
      <c r="H1156" t="s">
        <v>528</v>
      </c>
      <c r="I1156">
        <v>1</v>
      </c>
      <c r="J1156" t="s">
        <v>482</v>
      </c>
      <c r="K1156" t="s">
        <v>39</v>
      </c>
      <c r="L1156" t="s">
        <v>15</v>
      </c>
      <c r="M1156">
        <v>8762.7999999999993</v>
      </c>
      <c r="N1156" t="s">
        <v>20</v>
      </c>
      <c r="O1156" t="s">
        <v>0</v>
      </c>
      <c r="P1156" t="s">
        <v>0</v>
      </c>
    </row>
    <row r="1157" spans="1:16" x14ac:dyDescent="0.3">
      <c r="A1157">
        <v>32634412</v>
      </c>
      <c r="B1157">
        <v>809570</v>
      </c>
      <c r="C1157">
        <v>446024</v>
      </c>
      <c r="D1157">
        <v>9883</v>
      </c>
      <c r="E1157">
        <v>2</v>
      </c>
      <c r="F1157">
        <v>0</v>
      </c>
      <c r="G1157">
        <v>0</v>
      </c>
      <c r="H1157" t="s">
        <v>528</v>
      </c>
      <c r="I1157">
        <v>3</v>
      </c>
      <c r="J1157" t="s">
        <v>388</v>
      </c>
      <c r="K1157" t="s">
        <v>39</v>
      </c>
      <c r="L1157" t="s">
        <v>15</v>
      </c>
      <c r="M1157">
        <v>19766</v>
      </c>
      <c r="N1157" t="s">
        <v>21</v>
      </c>
      <c r="O1157" t="s">
        <v>0</v>
      </c>
      <c r="P1157" t="s">
        <v>0</v>
      </c>
    </row>
    <row r="1158" spans="1:16" x14ac:dyDescent="0.3">
      <c r="A1158">
        <v>30776478</v>
      </c>
      <c r="B1158">
        <v>216739</v>
      </c>
      <c r="C1158">
        <v>749526</v>
      </c>
      <c r="D1158">
        <v>10570</v>
      </c>
      <c r="E1158">
        <v>2</v>
      </c>
      <c r="F1158">
        <v>2114</v>
      </c>
      <c r="G1158">
        <v>10</v>
      </c>
      <c r="H1158" t="s">
        <v>163</v>
      </c>
      <c r="I1158">
        <v>2</v>
      </c>
      <c r="J1158" t="s">
        <v>164</v>
      </c>
      <c r="K1158" t="s">
        <v>39</v>
      </c>
      <c r="L1158" t="s">
        <v>17</v>
      </c>
      <c r="M1158">
        <v>19026</v>
      </c>
      <c r="N1158" t="s">
        <v>21</v>
      </c>
      <c r="O1158" t="s">
        <v>0</v>
      </c>
      <c r="P1158" t="s">
        <v>0</v>
      </c>
    </row>
    <row r="1159" spans="1:16" x14ac:dyDescent="0.3">
      <c r="A1159">
        <v>29822594</v>
      </c>
      <c r="B1159">
        <v>216739</v>
      </c>
      <c r="C1159">
        <v>781866</v>
      </c>
      <c r="D1159">
        <v>7511</v>
      </c>
      <c r="E1159">
        <v>1</v>
      </c>
      <c r="F1159">
        <v>375.55</v>
      </c>
      <c r="G1159">
        <v>5</v>
      </c>
      <c r="H1159" t="s">
        <v>163</v>
      </c>
      <c r="I1159">
        <v>3</v>
      </c>
      <c r="J1159" t="s">
        <v>540</v>
      </c>
      <c r="K1159" t="s">
        <v>39</v>
      </c>
      <c r="L1159" t="s">
        <v>15</v>
      </c>
      <c r="M1159">
        <v>7135.45</v>
      </c>
      <c r="N1159" t="s">
        <v>20</v>
      </c>
      <c r="O1159" t="s">
        <v>0</v>
      </c>
      <c r="P1159" t="s">
        <v>0</v>
      </c>
    </row>
    <row r="1160" spans="1:16" x14ac:dyDescent="0.3">
      <c r="A1160">
        <v>14064904</v>
      </c>
      <c r="B1160">
        <v>388389</v>
      </c>
      <c r="C1160">
        <v>984225</v>
      </c>
      <c r="D1160">
        <v>3772</v>
      </c>
      <c r="E1160">
        <v>1</v>
      </c>
      <c r="F1160">
        <v>0</v>
      </c>
      <c r="G1160">
        <v>0</v>
      </c>
      <c r="H1160" t="s">
        <v>163</v>
      </c>
      <c r="I1160">
        <v>1</v>
      </c>
      <c r="J1160" t="s">
        <v>190</v>
      </c>
      <c r="K1160" t="s">
        <v>73</v>
      </c>
      <c r="L1160" t="s">
        <v>18</v>
      </c>
      <c r="M1160">
        <v>3772</v>
      </c>
      <c r="N1160" t="s">
        <v>21</v>
      </c>
      <c r="O1160" t="s">
        <v>0</v>
      </c>
      <c r="P1160" t="s">
        <v>0</v>
      </c>
    </row>
    <row r="1161" spans="1:16" x14ac:dyDescent="0.3">
      <c r="A1161">
        <v>20607151</v>
      </c>
      <c r="B1161">
        <v>126225</v>
      </c>
      <c r="C1161">
        <v>531064</v>
      </c>
      <c r="D1161">
        <v>9004</v>
      </c>
      <c r="E1161">
        <v>1</v>
      </c>
      <c r="F1161">
        <v>900.4</v>
      </c>
      <c r="G1161">
        <v>10</v>
      </c>
      <c r="H1161" t="s">
        <v>163</v>
      </c>
      <c r="I1161">
        <v>2</v>
      </c>
      <c r="J1161" t="s">
        <v>164</v>
      </c>
      <c r="K1161" t="s">
        <v>39</v>
      </c>
      <c r="L1161" t="s">
        <v>15</v>
      </c>
      <c r="M1161">
        <v>8103.6</v>
      </c>
      <c r="N1161" t="s">
        <v>22</v>
      </c>
      <c r="O1161" t="s">
        <v>0</v>
      </c>
      <c r="P1161" t="s">
        <v>0</v>
      </c>
    </row>
    <row r="1162" spans="1:16" x14ac:dyDescent="0.3">
      <c r="A1162">
        <v>69959826</v>
      </c>
      <c r="B1162">
        <v>246316</v>
      </c>
      <c r="C1162">
        <v>303550</v>
      </c>
      <c r="D1162">
        <v>9432</v>
      </c>
      <c r="E1162">
        <v>1</v>
      </c>
      <c r="F1162">
        <v>943.2</v>
      </c>
      <c r="G1162">
        <v>10</v>
      </c>
      <c r="H1162" t="s">
        <v>163</v>
      </c>
      <c r="I1162">
        <v>4</v>
      </c>
      <c r="J1162" t="s">
        <v>320</v>
      </c>
      <c r="K1162" t="s">
        <v>39</v>
      </c>
      <c r="L1162" t="s">
        <v>15</v>
      </c>
      <c r="M1162">
        <v>8488.7999999999993</v>
      </c>
      <c r="N1162" t="s">
        <v>22</v>
      </c>
      <c r="O1162" t="s">
        <v>0</v>
      </c>
      <c r="P1162" t="s">
        <v>0</v>
      </c>
    </row>
    <row r="1163" spans="1:16" x14ac:dyDescent="0.3">
      <c r="A1163">
        <v>56420476</v>
      </c>
      <c r="B1163">
        <v>388389</v>
      </c>
      <c r="C1163">
        <v>437730</v>
      </c>
      <c r="D1163">
        <v>1253</v>
      </c>
      <c r="E1163">
        <v>1</v>
      </c>
      <c r="F1163">
        <v>0</v>
      </c>
      <c r="G1163">
        <v>0</v>
      </c>
      <c r="H1163" t="s">
        <v>163</v>
      </c>
      <c r="I1163">
        <v>3</v>
      </c>
      <c r="J1163" t="s">
        <v>540</v>
      </c>
      <c r="K1163" t="s">
        <v>39</v>
      </c>
      <c r="L1163" t="s">
        <v>15</v>
      </c>
      <c r="M1163">
        <v>1253</v>
      </c>
      <c r="N1163" t="s">
        <v>21</v>
      </c>
      <c r="O1163" t="s">
        <v>0</v>
      </c>
      <c r="P1163" t="s">
        <v>0</v>
      </c>
    </row>
    <row r="1164" spans="1:16" x14ac:dyDescent="0.3">
      <c r="A1164">
        <v>20324210</v>
      </c>
      <c r="B1164">
        <v>877572</v>
      </c>
      <c r="C1164">
        <v>460316</v>
      </c>
      <c r="D1164">
        <v>7458</v>
      </c>
      <c r="E1164">
        <v>1</v>
      </c>
      <c r="F1164">
        <v>745.8</v>
      </c>
      <c r="G1164">
        <v>10</v>
      </c>
      <c r="H1164" t="s">
        <v>163</v>
      </c>
      <c r="I1164">
        <v>7</v>
      </c>
      <c r="J1164" t="s">
        <v>468</v>
      </c>
      <c r="K1164" t="s">
        <v>39</v>
      </c>
      <c r="L1164" t="s">
        <v>18</v>
      </c>
      <c r="M1164">
        <v>6712.2</v>
      </c>
      <c r="N1164" t="s">
        <v>23</v>
      </c>
      <c r="O1164" t="s">
        <v>0</v>
      </c>
      <c r="P1164" t="s">
        <v>0</v>
      </c>
    </row>
    <row r="1165" spans="1:16" x14ac:dyDescent="0.3">
      <c r="A1165">
        <v>96838849</v>
      </c>
      <c r="B1165">
        <v>876646</v>
      </c>
      <c r="C1165">
        <v>345131</v>
      </c>
      <c r="D1165">
        <v>16501</v>
      </c>
      <c r="E1165">
        <v>4</v>
      </c>
      <c r="F1165">
        <v>0</v>
      </c>
      <c r="G1165">
        <v>0</v>
      </c>
      <c r="H1165" t="s">
        <v>163</v>
      </c>
      <c r="I1165">
        <v>6</v>
      </c>
      <c r="J1165" t="s">
        <v>305</v>
      </c>
      <c r="K1165" t="s">
        <v>73</v>
      </c>
      <c r="L1165" t="s">
        <v>16</v>
      </c>
      <c r="M1165">
        <v>66004</v>
      </c>
      <c r="N1165" t="s">
        <v>21</v>
      </c>
      <c r="O1165" t="s">
        <v>0</v>
      </c>
      <c r="P1165" t="s">
        <v>0</v>
      </c>
    </row>
    <row r="1166" spans="1:16" x14ac:dyDescent="0.3">
      <c r="A1166">
        <v>88714010</v>
      </c>
      <c r="B1166">
        <v>216739</v>
      </c>
      <c r="C1166">
        <v>575565</v>
      </c>
      <c r="D1166">
        <v>13027</v>
      </c>
      <c r="E1166">
        <v>1</v>
      </c>
      <c r="F1166">
        <v>0</v>
      </c>
      <c r="G1166">
        <v>0</v>
      </c>
      <c r="H1166" t="s">
        <v>102</v>
      </c>
      <c r="I1166">
        <v>5</v>
      </c>
      <c r="J1166" t="s">
        <v>202</v>
      </c>
      <c r="K1166" t="s">
        <v>39</v>
      </c>
      <c r="L1166" t="s">
        <v>15</v>
      </c>
      <c r="M1166">
        <v>13027</v>
      </c>
      <c r="N1166" t="s">
        <v>20</v>
      </c>
      <c r="O1166" t="s">
        <v>0</v>
      </c>
      <c r="P1166" t="s">
        <v>0</v>
      </c>
    </row>
    <row r="1167" spans="1:16" x14ac:dyDescent="0.3">
      <c r="A1167">
        <v>11243818</v>
      </c>
      <c r="B1167">
        <v>770487</v>
      </c>
      <c r="C1167">
        <v>250026</v>
      </c>
      <c r="D1167">
        <v>8650</v>
      </c>
      <c r="E1167">
        <v>1</v>
      </c>
      <c r="F1167">
        <v>1297.5</v>
      </c>
      <c r="G1167">
        <v>15</v>
      </c>
      <c r="H1167" t="s">
        <v>102</v>
      </c>
      <c r="I1167">
        <v>6</v>
      </c>
      <c r="J1167" t="s">
        <v>473</v>
      </c>
      <c r="K1167" t="s">
        <v>39</v>
      </c>
      <c r="L1167" t="s">
        <v>15</v>
      </c>
      <c r="M1167">
        <v>7352.5</v>
      </c>
      <c r="N1167" t="s">
        <v>21</v>
      </c>
      <c r="O1167" t="s">
        <v>0</v>
      </c>
      <c r="P1167" t="s">
        <v>0</v>
      </c>
    </row>
    <row r="1168" spans="1:16" x14ac:dyDescent="0.3">
      <c r="A1168">
        <v>18289024</v>
      </c>
      <c r="B1168">
        <v>334053</v>
      </c>
      <c r="C1168">
        <v>498301</v>
      </c>
      <c r="D1168">
        <v>11567</v>
      </c>
      <c r="E1168">
        <v>2</v>
      </c>
      <c r="F1168">
        <v>2313.4</v>
      </c>
      <c r="G1168">
        <v>10</v>
      </c>
      <c r="H1168" t="s">
        <v>102</v>
      </c>
      <c r="I1168">
        <v>2</v>
      </c>
      <c r="J1168" t="s">
        <v>440</v>
      </c>
      <c r="K1168" t="s">
        <v>39</v>
      </c>
      <c r="L1168" t="s">
        <v>152</v>
      </c>
      <c r="M1168">
        <v>20820.599999999999</v>
      </c>
      <c r="N1168" t="s">
        <v>22</v>
      </c>
      <c r="O1168" t="s">
        <v>0</v>
      </c>
      <c r="P1168" t="s">
        <v>0</v>
      </c>
    </row>
    <row r="1169" spans="1:16" x14ac:dyDescent="0.3">
      <c r="A1169">
        <v>44152669</v>
      </c>
      <c r="B1169">
        <v>719176</v>
      </c>
      <c r="C1169">
        <v>479825</v>
      </c>
      <c r="D1169">
        <v>2297</v>
      </c>
      <c r="E1169">
        <v>2</v>
      </c>
      <c r="F1169">
        <v>918.8</v>
      </c>
      <c r="G1169">
        <v>20</v>
      </c>
      <c r="H1169" t="s">
        <v>102</v>
      </c>
      <c r="I1169">
        <v>1</v>
      </c>
      <c r="J1169" t="s">
        <v>51</v>
      </c>
      <c r="K1169" t="s">
        <v>73</v>
      </c>
      <c r="L1169" t="s">
        <v>18</v>
      </c>
      <c r="M1169">
        <v>3675.2</v>
      </c>
      <c r="N1169" t="s">
        <v>23</v>
      </c>
      <c r="O1169" t="s">
        <v>0</v>
      </c>
      <c r="P1169" t="s">
        <v>0</v>
      </c>
    </row>
    <row r="1170" spans="1:16" x14ac:dyDescent="0.3">
      <c r="A1170">
        <v>64913082</v>
      </c>
      <c r="B1170">
        <v>719176</v>
      </c>
      <c r="C1170">
        <v>313844</v>
      </c>
      <c r="D1170">
        <v>16370</v>
      </c>
      <c r="E1170">
        <v>3</v>
      </c>
      <c r="F1170">
        <v>0</v>
      </c>
      <c r="G1170">
        <v>0</v>
      </c>
      <c r="H1170" t="s">
        <v>102</v>
      </c>
      <c r="I1170">
        <v>2</v>
      </c>
      <c r="J1170" t="s">
        <v>440</v>
      </c>
      <c r="K1170" t="s">
        <v>73</v>
      </c>
      <c r="L1170" t="s">
        <v>17</v>
      </c>
      <c r="M1170">
        <v>49110</v>
      </c>
      <c r="N1170" t="s">
        <v>21</v>
      </c>
      <c r="O1170" t="s">
        <v>0</v>
      </c>
      <c r="P1170" t="s">
        <v>0</v>
      </c>
    </row>
    <row r="1171" spans="1:16" x14ac:dyDescent="0.3">
      <c r="A1171">
        <v>30284415</v>
      </c>
      <c r="B1171">
        <v>876646</v>
      </c>
      <c r="C1171">
        <v>383017</v>
      </c>
      <c r="D1171">
        <v>11206</v>
      </c>
      <c r="E1171">
        <v>3</v>
      </c>
      <c r="F1171">
        <v>0</v>
      </c>
      <c r="G1171">
        <v>0</v>
      </c>
      <c r="H1171" t="s">
        <v>102</v>
      </c>
      <c r="I1171">
        <v>7</v>
      </c>
      <c r="J1171" t="s">
        <v>119</v>
      </c>
      <c r="K1171" t="s">
        <v>39</v>
      </c>
      <c r="L1171" t="s">
        <v>17</v>
      </c>
      <c r="M1171">
        <v>33618</v>
      </c>
      <c r="N1171" t="s">
        <v>21</v>
      </c>
      <c r="O1171" t="s">
        <v>0</v>
      </c>
      <c r="P1171" t="s">
        <v>0</v>
      </c>
    </row>
    <row r="1172" spans="1:16" x14ac:dyDescent="0.3">
      <c r="A1172">
        <v>11181612</v>
      </c>
      <c r="B1172">
        <v>334053</v>
      </c>
      <c r="C1172">
        <v>300932</v>
      </c>
      <c r="D1172">
        <v>8163</v>
      </c>
      <c r="E1172">
        <v>1</v>
      </c>
      <c r="F1172">
        <v>0</v>
      </c>
      <c r="G1172">
        <v>0</v>
      </c>
      <c r="H1172" t="s">
        <v>102</v>
      </c>
      <c r="I1172">
        <v>4</v>
      </c>
      <c r="J1172" t="s">
        <v>407</v>
      </c>
      <c r="K1172" t="s">
        <v>39</v>
      </c>
      <c r="L1172" t="s">
        <v>15</v>
      </c>
      <c r="M1172">
        <v>8163</v>
      </c>
      <c r="N1172" t="s">
        <v>20</v>
      </c>
      <c r="O1172" t="s">
        <v>0</v>
      </c>
      <c r="P1172" t="s">
        <v>0</v>
      </c>
    </row>
    <row r="1173" spans="1:16" x14ac:dyDescent="0.3">
      <c r="A1173">
        <v>23212812</v>
      </c>
      <c r="B1173">
        <v>388389</v>
      </c>
      <c r="C1173">
        <v>540277</v>
      </c>
      <c r="D1173">
        <v>16827</v>
      </c>
      <c r="E1173">
        <v>1</v>
      </c>
      <c r="F1173">
        <v>3365.4</v>
      </c>
      <c r="G1173">
        <v>20</v>
      </c>
      <c r="H1173" t="s">
        <v>148</v>
      </c>
      <c r="I1173">
        <v>5</v>
      </c>
      <c r="J1173" t="s">
        <v>535</v>
      </c>
      <c r="K1173" t="s">
        <v>39</v>
      </c>
      <c r="L1173" t="s">
        <v>17</v>
      </c>
      <c r="M1173">
        <v>13461.6</v>
      </c>
      <c r="N1173" t="s">
        <v>22</v>
      </c>
      <c r="O1173" t="s">
        <v>0</v>
      </c>
      <c r="P1173" t="s">
        <v>0</v>
      </c>
    </row>
    <row r="1174" spans="1:16" x14ac:dyDescent="0.3">
      <c r="A1174">
        <v>71335966</v>
      </c>
      <c r="B1174">
        <v>126225</v>
      </c>
      <c r="C1174">
        <v>589438</v>
      </c>
      <c r="D1174">
        <v>5952</v>
      </c>
      <c r="E1174">
        <v>1</v>
      </c>
      <c r="F1174">
        <v>0</v>
      </c>
      <c r="G1174">
        <v>0</v>
      </c>
      <c r="H1174" t="s">
        <v>148</v>
      </c>
      <c r="I1174">
        <v>3</v>
      </c>
      <c r="J1174" t="s">
        <v>324</v>
      </c>
      <c r="K1174" t="s">
        <v>39</v>
      </c>
      <c r="L1174" t="s">
        <v>16</v>
      </c>
      <c r="M1174">
        <v>5952</v>
      </c>
      <c r="N1174" t="s">
        <v>23</v>
      </c>
      <c r="O1174" t="s">
        <v>0</v>
      </c>
      <c r="P1174" t="s">
        <v>0</v>
      </c>
    </row>
    <row r="1175" spans="1:16" x14ac:dyDescent="0.3">
      <c r="A1175">
        <v>54039203</v>
      </c>
      <c r="B1175">
        <v>356787</v>
      </c>
      <c r="C1175">
        <v>383291</v>
      </c>
      <c r="D1175">
        <v>1054</v>
      </c>
      <c r="E1175">
        <v>1</v>
      </c>
      <c r="F1175">
        <v>0</v>
      </c>
      <c r="G1175">
        <v>0</v>
      </c>
      <c r="H1175" t="s">
        <v>148</v>
      </c>
      <c r="I1175">
        <v>1</v>
      </c>
      <c r="J1175" t="s">
        <v>94</v>
      </c>
      <c r="K1175" t="s">
        <v>50</v>
      </c>
      <c r="L1175" t="s">
        <v>15</v>
      </c>
      <c r="M1175">
        <v>1054</v>
      </c>
      <c r="N1175" t="s">
        <v>20</v>
      </c>
      <c r="O1175" t="s">
        <v>0</v>
      </c>
      <c r="P1175" t="s">
        <v>0</v>
      </c>
    </row>
    <row r="1176" spans="1:16" x14ac:dyDescent="0.3">
      <c r="A1176">
        <v>14259382</v>
      </c>
      <c r="B1176">
        <v>876646</v>
      </c>
      <c r="C1176">
        <v>395984</v>
      </c>
      <c r="D1176">
        <v>5952</v>
      </c>
      <c r="E1176">
        <v>2</v>
      </c>
      <c r="F1176">
        <v>0</v>
      </c>
      <c r="G1176">
        <v>0</v>
      </c>
      <c r="H1176" t="s">
        <v>148</v>
      </c>
      <c r="I1176">
        <v>1</v>
      </c>
      <c r="J1176" t="s">
        <v>94</v>
      </c>
      <c r="K1176" t="s">
        <v>39</v>
      </c>
      <c r="L1176" t="s">
        <v>15</v>
      </c>
      <c r="M1176">
        <v>11904</v>
      </c>
      <c r="N1176" t="s">
        <v>22</v>
      </c>
      <c r="O1176" t="s">
        <v>0</v>
      </c>
      <c r="P1176" t="s">
        <v>0</v>
      </c>
    </row>
    <row r="1177" spans="1:16" x14ac:dyDescent="0.3">
      <c r="A1177">
        <v>33954324</v>
      </c>
      <c r="B1177">
        <v>876646</v>
      </c>
      <c r="C1177">
        <v>447678</v>
      </c>
      <c r="D1177">
        <v>8947</v>
      </c>
      <c r="E1177">
        <v>1</v>
      </c>
      <c r="F1177">
        <v>0</v>
      </c>
      <c r="G1177">
        <v>0</v>
      </c>
      <c r="H1177" t="s">
        <v>148</v>
      </c>
      <c r="I1177">
        <v>3</v>
      </c>
      <c r="J1177" t="s">
        <v>324</v>
      </c>
      <c r="K1177" t="s">
        <v>39</v>
      </c>
      <c r="L1177" t="s">
        <v>16</v>
      </c>
      <c r="M1177">
        <v>8947</v>
      </c>
      <c r="N1177" t="s">
        <v>21</v>
      </c>
      <c r="O1177" t="s">
        <v>0</v>
      </c>
      <c r="P1177" t="s">
        <v>0</v>
      </c>
    </row>
    <row r="1178" spans="1:16" x14ac:dyDescent="0.3">
      <c r="A1178">
        <v>58156722</v>
      </c>
      <c r="B1178">
        <v>671858</v>
      </c>
      <c r="C1178">
        <v>710258</v>
      </c>
      <c r="D1178">
        <v>11669</v>
      </c>
      <c r="E1178">
        <v>4</v>
      </c>
      <c r="F1178">
        <v>9335.2000000000007</v>
      </c>
      <c r="G1178">
        <v>20</v>
      </c>
      <c r="H1178" t="s">
        <v>148</v>
      </c>
      <c r="I1178">
        <v>6</v>
      </c>
      <c r="J1178" t="s">
        <v>140</v>
      </c>
      <c r="K1178" t="s">
        <v>39</v>
      </c>
      <c r="L1178" t="s">
        <v>16</v>
      </c>
      <c r="M1178">
        <v>37340.800000000003</v>
      </c>
      <c r="N1178" t="s">
        <v>21</v>
      </c>
      <c r="O1178" t="s">
        <v>0</v>
      </c>
      <c r="P1178" t="s">
        <v>0</v>
      </c>
    </row>
    <row r="1179" spans="1:16" x14ac:dyDescent="0.3">
      <c r="A1179">
        <v>70939053</v>
      </c>
      <c r="B1179">
        <v>770487</v>
      </c>
      <c r="C1179">
        <v>980900</v>
      </c>
      <c r="D1179">
        <v>19287</v>
      </c>
      <c r="E1179">
        <v>3</v>
      </c>
      <c r="F1179">
        <v>2893.05</v>
      </c>
      <c r="G1179">
        <v>5</v>
      </c>
      <c r="H1179" t="s">
        <v>360</v>
      </c>
      <c r="I1179">
        <v>4</v>
      </c>
      <c r="J1179" t="s">
        <v>309</v>
      </c>
      <c r="K1179" t="s">
        <v>50</v>
      </c>
      <c r="L1179" t="s">
        <v>16</v>
      </c>
      <c r="M1179">
        <v>54967.95</v>
      </c>
      <c r="N1179" t="s">
        <v>21</v>
      </c>
      <c r="O1179" t="s">
        <v>0</v>
      </c>
      <c r="P1179" t="s">
        <v>0</v>
      </c>
    </row>
    <row r="1180" spans="1:16" x14ac:dyDescent="0.3">
      <c r="A1180">
        <v>89034501</v>
      </c>
      <c r="B1180">
        <v>191161</v>
      </c>
      <c r="C1180">
        <v>538756</v>
      </c>
      <c r="D1180">
        <v>17365</v>
      </c>
      <c r="E1180">
        <v>1</v>
      </c>
      <c r="F1180">
        <v>0</v>
      </c>
      <c r="G1180">
        <v>0</v>
      </c>
      <c r="H1180" t="s">
        <v>360</v>
      </c>
      <c r="I1180">
        <v>6</v>
      </c>
      <c r="J1180" t="s">
        <v>312</v>
      </c>
      <c r="K1180" t="s">
        <v>39</v>
      </c>
      <c r="L1180" t="s">
        <v>15</v>
      </c>
      <c r="M1180">
        <v>17365</v>
      </c>
      <c r="N1180" t="s">
        <v>20</v>
      </c>
      <c r="O1180" t="s">
        <v>0</v>
      </c>
      <c r="P1180" t="s">
        <v>0</v>
      </c>
    </row>
    <row r="1181" spans="1:16" x14ac:dyDescent="0.3">
      <c r="A1181">
        <v>98043078</v>
      </c>
      <c r="B1181">
        <v>216739</v>
      </c>
      <c r="C1181">
        <v>488946</v>
      </c>
      <c r="D1181">
        <v>19107</v>
      </c>
      <c r="E1181">
        <v>3</v>
      </c>
      <c r="F1181">
        <v>5732.1</v>
      </c>
      <c r="G1181">
        <v>10</v>
      </c>
      <c r="H1181" t="s">
        <v>360</v>
      </c>
      <c r="I1181">
        <v>1</v>
      </c>
      <c r="J1181" t="s">
        <v>301</v>
      </c>
      <c r="K1181" t="s">
        <v>39</v>
      </c>
      <c r="L1181" t="s">
        <v>17</v>
      </c>
      <c r="M1181">
        <v>51588.9</v>
      </c>
      <c r="N1181" t="s">
        <v>22</v>
      </c>
      <c r="O1181" t="s">
        <v>0</v>
      </c>
      <c r="P1181" t="s">
        <v>0</v>
      </c>
    </row>
    <row r="1182" spans="1:16" x14ac:dyDescent="0.3">
      <c r="A1182">
        <v>13524813</v>
      </c>
      <c r="B1182">
        <v>388389</v>
      </c>
      <c r="C1182">
        <v>570248</v>
      </c>
      <c r="D1182">
        <v>8171</v>
      </c>
      <c r="E1182">
        <v>1</v>
      </c>
      <c r="F1182">
        <v>0</v>
      </c>
      <c r="G1182">
        <v>0</v>
      </c>
      <c r="H1182" t="s">
        <v>360</v>
      </c>
      <c r="I1182">
        <v>5</v>
      </c>
      <c r="J1182" t="s">
        <v>538</v>
      </c>
      <c r="K1182" t="s">
        <v>39</v>
      </c>
      <c r="L1182" t="s">
        <v>16</v>
      </c>
      <c r="M1182">
        <v>8171</v>
      </c>
      <c r="N1182" t="s">
        <v>22</v>
      </c>
      <c r="O1182" t="s">
        <v>0</v>
      </c>
      <c r="P1182" t="s">
        <v>0</v>
      </c>
    </row>
    <row r="1183" spans="1:16" x14ac:dyDescent="0.3">
      <c r="A1183">
        <v>77750178</v>
      </c>
      <c r="B1183">
        <v>207473</v>
      </c>
      <c r="C1183">
        <v>783347</v>
      </c>
      <c r="D1183">
        <v>12341</v>
      </c>
      <c r="E1183">
        <v>2</v>
      </c>
      <c r="F1183">
        <v>0</v>
      </c>
      <c r="G1183">
        <v>0</v>
      </c>
      <c r="H1183" t="s">
        <v>413</v>
      </c>
      <c r="I1183">
        <v>3</v>
      </c>
      <c r="J1183" t="s">
        <v>274</v>
      </c>
      <c r="K1183" t="s">
        <v>39</v>
      </c>
      <c r="L1183" t="s">
        <v>16</v>
      </c>
      <c r="M1183">
        <v>24682</v>
      </c>
      <c r="N1183" t="s">
        <v>21</v>
      </c>
      <c r="O1183" t="s">
        <v>0</v>
      </c>
      <c r="P1183" t="s">
        <v>0</v>
      </c>
    </row>
    <row r="1184" spans="1:16" x14ac:dyDescent="0.3">
      <c r="A1184">
        <v>31980274</v>
      </c>
      <c r="B1184">
        <v>207473</v>
      </c>
      <c r="C1184">
        <v>254617</v>
      </c>
      <c r="D1184">
        <v>19529</v>
      </c>
      <c r="E1184">
        <v>1</v>
      </c>
      <c r="F1184">
        <v>0</v>
      </c>
      <c r="G1184">
        <v>0</v>
      </c>
      <c r="H1184" t="s">
        <v>413</v>
      </c>
      <c r="I1184">
        <v>6</v>
      </c>
      <c r="J1184" t="s">
        <v>226</v>
      </c>
      <c r="K1184" t="s">
        <v>39</v>
      </c>
      <c r="L1184" t="s">
        <v>15</v>
      </c>
      <c r="M1184">
        <v>19529</v>
      </c>
      <c r="N1184" t="s">
        <v>23</v>
      </c>
      <c r="O1184" t="s">
        <v>0</v>
      </c>
      <c r="P1184" t="s">
        <v>0</v>
      </c>
    </row>
    <row r="1185" spans="1:16" x14ac:dyDescent="0.3">
      <c r="A1185">
        <v>13852048</v>
      </c>
      <c r="B1185">
        <v>216739</v>
      </c>
      <c r="C1185">
        <v>628436</v>
      </c>
      <c r="D1185">
        <v>1191</v>
      </c>
      <c r="E1185">
        <v>1</v>
      </c>
      <c r="F1185">
        <v>0</v>
      </c>
      <c r="G1185">
        <v>0</v>
      </c>
      <c r="H1185" t="s">
        <v>413</v>
      </c>
      <c r="I1185">
        <v>5</v>
      </c>
      <c r="J1185" t="s">
        <v>225</v>
      </c>
      <c r="K1185" t="s">
        <v>50</v>
      </c>
      <c r="L1185" t="s">
        <v>15</v>
      </c>
      <c r="M1185">
        <v>1191</v>
      </c>
      <c r="N1185" t="s">
        <v>21</v>
      </c>
      <c r="O1185" t="s">
        <v>0</v>
      </c>
      <c r="P1185" t="s">
        <v>0</v>
      </c>
    </row>
    <row r="1186" spans="1:16" x14ac:dyDescent="0.3">
      <c r="A1186">
        <v>73481797</v>
      </c>
      <c r="B1186">
        <v>719176</v>
      </c>
      <c r="C1186">
        <v>680233</v>
      </c>
      <c r="D1186">
        <v>8540</v>
      </c>
      <c r="E1186">
        <v>4</v>
      </c>
      <c r="F1186">
        <v>0</v>
      </c>
      <c r="G1186">
        <v>0</v>
      </c>
      <c r="H1186" t="s">
        <v>413</v>
      </c>
      <c r="I1186">
        <v>4</v>
      </c>
      <c r="J1186" t="s">
        <v>275</v>
      </c>
      <c r="K1186" t="s">
        <v>39</v>
      </c>
      <c r="L1186" t="s">
        <v>16</v>
      </c>
      <c r="M1186">
        <v>34160</v>
      </c>
      <c r="N1186" t="s">
        <v>20</v>
      </c>
      <c r="O1186" t="s">
        <v>0</v>
      </c>
      <c r="P1186" t="s">
        <v>0</v>
      </c>
    </row>
    <row r="1187" spans="1:16" x14ac:dyDescent="0.3">
      <c r="A1187">
        <v>71315464</v>
      </c>
      <c r="B1187">
        <v>216739</v>
      </c>
      <c r="C1187">
        <v>973422</v>
      </c>
      <c r="D1187">
        <v>17812</v>
      </c>
      <c r="E1187">
        <v>4</v>
      </c>
      <c r="F1187">
        <v>0</v>
      </c>
      <c r="G1187">
        <v>0</v>
      </c>
      <c r="H1187" t="s">
        <v>413</v>
      </c>
      <c r="I1187">
        <v>3</v>
      </c>
      <c r="J1187" t="s">
        <v>274</v>
      </c>
      <c r="K1187" t="s">
        <v>39</v>
      </c>
      <c r="L1187" t="s">
        <v>15</v>
      </c>
      <c r="M1187">
        <v>71248</v>
      </c>
      <c r="N1187" t="s">
        <v>20</v>
      </c>
      <c r="O1187" t="s">
        <v>0</v>
      </c>
      <c r="P1187" t="s">
        <v>0</v>
      </c>
    </row>
    <row r="1188" spans="1:16" x14ac:dyDescent="0.3">
      <c r="A1188">
        <v>41383044</v>
      </c>
      <c r="B1188">
        <v>388389</v>
      </c>
      <c r="C1188">
        <v>714646</v>
      </c>
      <c r="D1188">
        <v>5995</v>
      </c>
      <c r="E1188">
        <v>4</v>
      </c>
      <c r="F1188">
        <v>0</v>
      </c>
      <c r="G1188">
        <v>0</v>
      </c>
      <c r="H1188" t="s">
        <v>413</v>
      </c>
      <c r="I1188">
        <v>3</v>
      </c>
      <c r="J1188" t="s">
        <v>274</v>
      </c>
      <c r="K1188" t="s">
        <v>39</v>
      </c>
      <c r="L1188" t="s">
        <v>17</v>
      </c>
      <c r="M1188">
        <v>23980</v>
      </c>
      <c r="N1188" t="s">
        <v>23</v>
      </c>
      <c r="O1188" t="s">
        <v>0</v>
      </c>
      <c r="P1188" t="s">
        <v>0</v>
      </c>
    </row>
    <row r="1189" spans="1:16" x14ac:dyDescent="0.3">
      <c r="A1189">
        <v>78103759</v>
      </c>
      <c r="B1189">
        <v>770487</v>
      </c>
      <c r="C1189">
        <v>872925</v>
      </c>
      <c r="D1189">
        <v>3354</v>
      </c>
      <c r="E1189">
        <v>1</v>
      </c>
      <c r="F1189">
        <v>503.1</v>
      </c>
      <c r="G1189">
        <v>15</v>
      </c>
      <c r="H1189" t="s">
        <v>413</v>
      </c>
      <c r="I1189">
        <v>2</v>
      </c>
      <c r="J1189" t="s">
        <v>229</v>
      </c>
      <c r="K1189" t="s">
        <v>39</v>
      </c>
      <c r="L1189" t="s">
        <v>16</v>
      </c>
      <c r="M1189">
        <v>2850.9</v>
      </c>
      <c r="N1189" t="s">
        <v>20</v>
      </c>
      <c r="O1189" t="s">
        <v>0</v>
      </c>
      <c r="P1189" t="s">
        <v>0</v>
      </c>
    </row>
    <row r="1190" spans="1:16" x14ac:dyDescent="0.3">
      <c r="A1190">
        <v>65079923</v>
      </c>
      <c r="B1190">
        <v>877572</v>
      </c>
      <c r="C1190">
        <v>443461</v>
      </c>
      <c r="D1190">
        <v>17445</v>
      </c>
      <c r="E1190">
        <v>1</v>
      </c>
      <c r="F1190">
        <v>0</v>
      </c>
      <c r="G1190">
        <v>0</v>
      </c>
      <c r="H1190" t="s">
        <v>413</v>
      </c>
      <c r="I1190">
        <v>3</v>
      </c>
      <c r="J1190" t="s">
        <v>274</v>
      </c>
      <c r="K1190" t="s">
        <v>39</v>
      </c>
      <c r="L1190" t="s">
        <v>18</v>
      </c>
      <c r="M1190">
        <v>17445</v>
      </c>
      <c r="N1190" t="s">
        <v>22</v>
      </c>
      <c r="O1190" t="s">
        <v>0</v>
      </c>
      <c r="P1190" t="s">
        <v>0</v>
      </c>
    </row>
    <row r="1191" spans="1:16" x14ac:dyDescent="0.3">
      <c r="A1191">
        <v>35006323</v>
      </c>
      <c r="B1191">
        <v>872246</v>
      </c>
      <c r="C1191">
        <v>842865</v>
      </c>
      <c r="D1191">
        <v>5531</v>
      </c>
      <c r="E1191">
        <v>1</v>
      </c>
      <c r="F1191">
        <v>829.65</v>
      </c>
      <c r="G1191">
        <v>15</v>
      </c>
      <c r="H1191" t="s">
        <v>413</v>
      </c>
      <c r="I1191">
        <v>2</v>
      </c>
      <c r="J1191" t="s">
        <v>229</v>
      </c>
      <c r="K1191" t="s">
        <v>39</v>
      </c>
      <c r="L1191" t="s">
        <v>16</v>
      </c>
      <c r="M1191">
        <v>4701.3500000000004</v>
      </c>
      <c r="N1191" t="s">
        <v>22</v>
      </c>
      <c r="O1191" t="s">
        <v>0</v>
      </c>
      <c r="P1191" t="s">
        <v>0</v>
      </c>
    </row>
    <row r="1192" spans="1:16" x14ac:dyDescent="0.3">
      <c r="A1192">
        <v>83717007</v>
      </c>
      <c r="B1192">
        <v>770487</v>
      </c>
      <c r="C1192">
        <v>334475</v>
      </c>
      <c r="D1192">
        <v>10314</v>
      </c>
      <c r="E1192">
        <v>3</v>
      </c>
      <c r="F1192">
        <v>6188.4</v>
      </c>
      <c r="G1192">
        <v>20</v>
      </c>
      <c r="H1192" t="s">
        <v>413</v>
      </c>
      <c r="I1192">
        <v>4</v>
      </c>
      <c r="J1192" t="s">
        <v>275</v>
      </c>
      <c r="K1192" t="s">
        <v>39</v>
      </c>
      <c r="L1192" t="s">
        <v>18</v>
      </c>
      <c r="M1192">
        <v>24753.599999999999</v>
      </c>
      <c r="N1192" t="s">
        <v>23</v>
      </c>
      <c r="O1192" t="s">
        <v>0</v>
      </c>
      <c r="P1192" t="s">
        <v>0</v>
      </c>
    </row>
    <row r="1193" spans="1:16" x14ac:dyDescent="0.3">
      <c r="A1193">
        <v>79839059</v>
      </c>
      <c r="B1193">
        <v>671858</v>
      </c>
      <c r="C1193">
        <v>872036</v>
      </c>
      <c r="D1193">
        <v>16589</v>
      </c>
      <c r="E1193">
        <v>1</v>
      </c>
      <c r="F1193">
        <v>0</v>
      </c>
      <c r="G1193">
        <v>0</v>
      </c>
      <c r="H1193" t="s">
        <v>413</v>
      </c>
      <c r="I1193">
        <v>6</v>
      </c>
      <c r="J1193" t="s">
        <v>226</v>
      </c>
      <c r="K1193" t="s">
        <v>39</v>
      </c>
      <c r="L1193" t="s">
        <v>16</v>
      </c>
      <c r="M1193">
        <v>16589</v>
      </c>
      <c r="N1193" t="s">
        <v>23</v>
      </c>
      <c r="O1193" t="s">
        <v>0</v>
      </c>
      <c r="P1193" t="s">
        <v>0</v>
      </c>
    </row>
    <row r="1194" spans="1:16" x14ac:dyDescent="0.3">
      <c r="A1194">
        <v>20326375</v>
      </c>
      <c r="B1194">
        <v>216739</v>
      </c>
      <c r="C1194">
        <v>660623</v>
      </c>
      <c r="D1194">
        <v>12878</v>
      </c>
      <c r="E1194">
        <v>1</v>
      </c>
      <c r="F1194">
        <v>1287.8</v>
      </c>
      <c r="G1194">
        <v>10</v>
      </c>
      <c r="H1194" t="s">
        <v>413</v>
      </c>
      <c r="I1194">
        <v>6</v>
      </c>
      <c r="J1194" t="s">
        <v>226</v>
      </c>
      <c r="K1194" t="s">
        <v>50</v>
      </c>
      <c r="L1194" t="s">
        <v>16</v>
      </c>
      <c r="M1194">
        <v>11590.2</v>
      </c>
      <c r="N1194" t="s">
        <v>23</v>
      </c>
      <c r="O1194" t="s">
        <v>0</v>
      </c>
      <c r="P1194" t="s">
        <v>0</v>
      </c>
    </row>
    <row r="1195" spans="1:16" x14ac:dyDescent="0.3">
      <c r="A1195">
        <v>30688754</v>
      </c>
      <c r="B1195">
        <v>876646</v>
      </c>
      <c r="C1195">
        <v>596737</v>
      </c>
      <c r="D1195">
        <v>18690</v>
      </c>
      <c r="E1195">
        <v>4</v>
      </c>
      <c r="F1195">
        <v>0</v>
      </c>
      <c r="G1195">
        <v>0</v>
      </c>
      <c r="H1195" t="s">
        <v>413</v>
      </c>
      <c r="I1195">
        <v>2</v>
      </c>
      <c r="J1195" t="s">
        <v>229</v>
      </c>
      <c r="K1195" t="s">
        <v>39</v>
      </c>
      <c r="L1195" t="s">
        <v>15</v>
      </c>
      <c r="M1195">
        <v>74760</v>
      </c>
      <c r="N1195" t="s">
        <v>20</v>
      </c>
      <c r="O1195" t="s">
        <v>0</v>
      </c>
      <c r="P1195" t="s">
        <v>0</v>
      </c>
    </row>
    <row r="1196" spans="1:16" x14ac:dyDescent="0.3">
      <c r="A1196">
        <v>38372352</v>
      </c>
      <c r="B1196">
        <v>334053</v>
      </c>
      <c r="C1196">
        <v>453814</v>
      </c>
      <c r="D1196">
        <v>2525</v>
      </c>
      <c r="E1196">
        <v>1</v>
      </c>
      <c r="F1196">
        <v>126.25</v>
      </c>
      <c r="G1196">
        <v>5</v>
      </c>
      <c r="H1196" t="s">
        <v>413</v>
      </c>
      <c r="I1196">
        <v>3</v>
      </c>
      <c r="J1196" t="s">
        <v>274</v>
      </c>
      <c r="K1196" t="s">
        <v>39</v>
      </c>
      <c r="L1196" t="s">
        <v>15</v>
      </c>
      <c r="M1196">
        <v>2398.75</v>
      </c>
      <c r="N1196" t="s">
        <v>20</v>
      </c>
      <c r="O1196" t="s">
        <v>0</v>
      </c>
      <c r="P1196" t="s">
        <v>0</v>
      </c>
    </row>
    <row r="1197" spans="1:16" x14ac:dyDescent="0.3">
      <c r="A1197">
        <v>87267850</v>
      </c>
      <c r="B1197">
        <v>334053</v>
      </c>
      <c r="C1197">
        <v>889472</v>
      </c>
      <c r="D1197">
        <v>12744</v>
      </c>
      <c r="E1197">
        <v>1</v>
      </c>
      <c r="F1197">
        <v>1911.6</v>
      </c>
      <c r="G1197">
        <v>15</v>
      </c>
      <c r="H1197" t="s">
        <v>187</v>
      </c>
      <c r="I1197">
        <v>5</v>
      </c>
      <c r="J1197" t="s">
        <v>456</v>
      </c>
      <c r="K1197" t="s">
        <v>39</v>
      </c>
      <c r="L1197" t="s">
        <v>15</v>
      </c>
      <c r="M1197">
        <v>10832.4</v>
      </c>
      <c r="N1197" t="s">
        <v>22</v>
      </c>
      <c r="O1197" t="s">
        <v>0</v>
      </c>
      <c r="P1197" t="s">
        <v>0</v>
      </c>
    </row>
    <row r="1198" spans="1:16" x14ac:dyDescent="0.3">
      <c r="A1198">
        <v>75793759</v>
      </c>
      <c r="B1198">
        <v>207473</v>
      </c>
      <c r="C1198">
        <v>934750</v>
      </c>
      <c r="D1198">
        <v>18209</v>
      </c>
      <c r="E1198">
        <v>1</v>
      </c>
      <c r="F1198">
        <v>0</v>
      </c>
      <c r="G1198">
        <v>0</v>
      </c>
      <c r="H1198" t="s">
        <v>187</v>
      </c>
      <c r="I1198">
        <v>7</v>
      </c>
      <c r="J1198" t="s">
        <v>88</v>
      </c>
      <c r="K1198" t="s">
        <v>39</v>
      </c>
      <c r="L1198" t="s">
        <v>16</v>
      </c>
      <c r="M1198">
        <v>18209</v>
      </c>
      <c r="N1198" t="s">
        <v>21</v>
      </c>
      <c r="O1198" t="s">
        <v>0</v>
      </c>
      <c r="P1198" t="s">
        <v>0</v>
      </c>
    </row>
    <row r="1199" spans="1:16" x14ac:dyDescent="0.3">
      <c r="A1199">
        <v>52894344</v>
      </c>
      <c r="B1199">
        <v>719176</v>
      </c>
      <c r="C1199">
        <v>716596</v>
      </c>
      <c r="D1199">
        <v>15432</v>
      </c>
      <c r="E1199">
        <v>1</v>
      </c>
      <c r="F1199">
        <v>0</v>
      </c>
      <c r="G1199">
        <v>0</v>
      </c>
      <c r="H1199" t="s">
        <v>187</v>
      </c>
      <c r="I1199">
        <v>4</v>
      </c>
      <c r="J1199" t="s">
        <v>112</v>
      </c>
      <c r="K1199" t="s">
        <v>39</v>
      </c>
      <c r="L1199" t="s">
        <v>15</v>
      </c>
      <c r="M1199">
        <v>15432</v>
      </c>
      <c r="N1199" t="s">
        <v>20</v>
      </c>
      <c r="O1199" t="s">
        <v>0</v>
      </c>
      <c r="P1199" t="s">
        <v>0</v>
      </c>
    </row>
    <row r="1200" spans="1:16" x14ac:dyDescent="0.3">
      <c r="A1200">
        <v>43087238</v>
      </c>
      <c r="B1200">
        <v>719176</v>
      </c>
      <c r="C1200">
        <v>971051</v>
      </c>
      <c r="D1200">
        <v>18078</v>
      </c>
      <c r="E1200">
        <v>1</v>
      </c>
      <c r="F1200">
        <v>0</v>
      </c>
      <c r="G1200">
        <v>0</v>
      </c>
      <c r="H1200" t="s">
        <v>187</v>
      </c>
      <c r="I1200">
        <v>7</v>
      </c>
      <c r="J1200" t="s">
        <v>88</v>
      </c>
      <c r="K1200" t="s">
        <v>39</v>
      </c>
      <c r="L1200" t="s">
        <v>17</v>
      </c>
      <c r="M1200">
        <v>18078</v>
      </c>
      <c r="N1200" t="s">
        <v>20</v>
      </c>
      <c r="O1200" t="s">
        <v>0</v>
      </c>
      <c r="P1200" t="s">
        <v>0</v>
      </c>
    </row>
    <row r="1201" spans="1:16" x14ac:dyDescent="0.3">
      <c r="A1201">
        <v>78561753</v>
      </c>
      <c r="B1201">
        <v>191161</v>
      </c>
      <c r="C1201">
        <v>437288</v>
      </c>
      <c r="D1201">
        <v>18441</v>
      </c>
      <c r="E1201">
        <v>1</v>
      </c>
      <c r="F1201">
        <v>0</v>
      </c>
      <c r="G1201">
        <v>0</v>
      </c>
      <c r="H1201" t="s">
        <v>187</v>
      </c>
      <c r="I1201">
        <v>4</v>
      </c>
      <c r="J1201" t="s">
        <v>112</v>
      </c>
      <c r="K1201" t="s">
        <v>39</v>
      </c>
      <c r="L1201" t="s">
        <v>15</v>
      </c>
      <c r="M1201">
        <v>18441</v>
      </c>
      <c r="N1201" t="s">
        <v>20</v>
      </c>
      <c r="O1201" t="s">
        <v>0</v>
      </c>
      <c r="P1201" t="s">
        <v>0</v>
      </c>
    </row>
    <row r="1202" spans="1:16" x14ac:dyDescent="0.3">
      <c r="A1202">
        <v>43226234</v>
      </c>
      <c r="B1202">
        <v>216739</v>
      </c>
      <c r="C1202">
        <v>443461</v>
      </c>
      <c r="D1202">
        <v>12286</v>
      </c>
      <c r="E1202">
        <v>1</v>
      </c>
      <c r="F1202">
        <v>614.29999999999995</v>
      </c>
      <c r="G1202">
        <v>5</v>
      </c>
      <c r="H1202" t="s">
        <v>187</v>
      </c>
      <c r="I1202">
        <v>5</v>
      </c>
      <c r="J1202" t="s">
        <v>456</v>
      </c>
      <c r="K1202" t="s">
        <v>39</v>
      </c>
      <c r="L1202" t="s">
        <v>15</v>
      </c>
      <c r="M1202">
        <v>11671.7</v>
      </c>
      <c r="N1202" t="s">
        <v>23</v>
      </c>
      <c r="O1202" t="s">
        <v>0</v>
      </c>
      <c r="P1202" t="s">
        <v>0</v>
      </c>
    </row>
    <row r="1203" spans="1:16" x14ac:dyDescent="0.3">
      <c r="A1203">
        <v>14171767</v>
      </c>
      <c r="B1203">
        <v>207473</v>
      </c>
      <c r="C1203">
        <v>843003</v>
      </c>
      <c r="D1203">
        <v>19460</v>
      </c>
      <c r="E1203">
        <v>1</v>
      </c>
      <c r="F1203">
        <v>0</v>
      </c>
      <c r="G1203">
        <v>0</v>
      </c>
      <c r="H1203" t="s">
        <v>187</v>
      </c>
      <c r="I1203">
        <v>4</v>
      </c>
      <c r="J1203" t="s">
        <v>112</v>
      </c>
      <c r="K1203" t="s">
        <v>47</v>
      </c>
      <c r="L1203" t="s">
        <v>15</v>
      </c>
      <c r="M1203">
        <v>19460</v>
      </c>
      <c r="N1203" t="s">
        <v>22</v>
      </c>
      <c r="O1203" t="s">
        <v>0</v>
      </c>
      <c r="P1203" t="s">
        <v>0</v>
      </c>
    </row>
    <row r="1204" spans="1:16" x14ac:dyDescent="0.3">
      <c r="A1204">
        <v>28850770</v>
      </c>
      <c r="B1204">
        <v>388389</v>
      </c>
      <c r="C1204">
        <v>835988</v>
      </c>
      <c r="D1204">
        <v>17083</v>
      </c>
      <c r="E1204">
        <v>1</v>
      </c>
      <c r="F1204">
        <v>1708.3</v>
      </c>
      <c r="G1204">
        <v>10</v>
      </c>
      <c r="H1204" t="s">
        <v>187</v>
      </c>
      <c r="I1204">
        <v>7</v>
      </c>
      <c r="J1204" t="s">
        <v>88</v>
      </c>
      <c r="K1204" t="s">
        <v>39</v>
      </c>
      <c r="L1204" t="s">
        <v>15</v>
      </c>
      <c r="M1204">
        <v>15374.7</v>
      </c>
      <c r="N1204" t="s">
        <v>22</v>
      </c>
      <c r="O1204" t="s">
        <v>0</v>
      </c>
      <c r="P1204" t="s">
        <v>0</v>
      </c>
    </row>
    <row r="1205" spans="1:16" x14ac:dyDescent="0.3">
      <c r="A1205">
        <v>74818030</v>
      </c>
      <c r="B1205">
        <v>809570</v>
      </c>
      <c r="C1205">
        <v>473995</v>
      </c>
      <c r="D1205">
        <v>16224</v>
      </c>
      <c r="E1205">
        <v>3</v>
      </c>
      <c r="F1205">
        <v>0</v>
      </c>
      <c r="G1205">
        <v>0</v>
      </c>
      <c r="H1205" t="s">
        <v>187</v>
      </c>
      <c r="I1205">
        <v>7</v>
      </c>
      <c r="J1205" t="s">
        <v>88</v>
      </c>
      <c r="K1205" t="s">
        <v>39</v>
      </c>
      <c r="L1205" t="s">
        <v>17</v>
      </c>
      <c r="M1205">
        <v>48672</v>
      </c>
      <c r="N1205" t="s">
        <v>21</v>
      </c>
      <c r="O1205" t="s">
        <v>0</v>
      </c>
      <c r="P1205" t="s">
        <v>0</v>
      </c>
    </row>
    <row r="1206" spans="1:16" x14ac:dyDescent="0.3">
      <c r="A1206">
        <v>43629729</v>
      </c>
      <c r="B1206">
        <v>877572</v>
      </c>
      <c r="C1206">
        <v>219264</v>
      </c>
      <c r="D1206">
        <v>18549</v>
      </c>
      <c r="E1206">
        <v>2</v>
      </c>
      <c r="F1206">
        <v>0</v>
      </c>
      <c r="G1206">
        <v>0</v>
      </c>
      <c r="H1206" t="s">
        <v>187</v>
      </c>
      <c r="I1206">
        <v>1</v>
      </c>
      <c r="J1206" t="s">
        <v>276</v>
      </c>
      <c r="K1206" t="s">
        <v>39</v>
      </c>
      <c r="L1206" t="s">
        <v>15</v>
      </c>
      <c r="M1206">
        <v>37098</v>
      </c>
      <c r="N1206" t="s">
        <v>21</v>
      </c>
      <c r="O1206" t="s">
        <v>0</v>
      </c>
      <c r="P1206" t="s">
        <v>0</v>
      </c>
    </row>
    <row r="1207" spans="1:16" x14ac:dyDescent="0.3">
      <c r="A1207">
        <v>85332458</v>
      </c>
      <c r="B1207">
        <v>770487</v>
      </c>
      <c r="C1207">
        <v>875885</v>
      </c>
      <c r="D1207">
        <v>19453</v>
      </c>
      <c r="E1207">
        <v>3</v>
      </c>
      <c r="F1207">
        <v>0</v>
      </c>
      <c r="G1207">
        <v>0</v>
      </c>
      <c r="H1207" t="s">
        <v>187</v>
      </c>
      <c r="I1207">
        <v>1</v>
      </c>
      <c r="J1207" t="s">
        <v>276</v>
      </c>
      <c r="K1207" t="s">
        <v>39</v>
      </c>
      <c r="L1207" t="s">
        <v>15</v>
      </c>
      <c r="M1207">
        <v>58359</v>
      </c>
      <c r="N1207" t="s">
        <v>22</v>
      </c>
      <c r="O1207" t="s">
        <v>0</v>
      </c>
      <c r="P1207" t="s">
        <v>0</v>
      </c>
    </row>
    <row r="1208" spans="1:16" x14ac:dyDescent="0.3">
      <c r="A1208">
        <v>82176148</v>
      </c>
      <c r="B1208">
        <v>877572</v>
      </c>
      <c r="C1208">
        <v>764032</v>
      </c>
      <c r="D1208">
        <v>503</v>
      </c>
      <c r="E1208">
        <v>2</v>
      </c>
      <c r="F1208">
        <v>0</v>
      </c>
      <c r="G1208">
        <v>0</v>
      </c>
      <c r="H1208" t="s">
        <v>187</v>
      </c>
      <c r="I1208">
        <v>5</v>
      </c>
      <c r="J1208" t="s">
        <v>456</v>
      </c>
      <c r="K1208" t="s">
        <v>50</v>
      </c>
      <c r="L1208" t="s">
        <v>16</v>
      </c>
      <c r="M1208">
        <v>1006</v>
      </c>
      <c r="N1208" t="s">
        <v>21</v>
      </c>
      <c r="O1208" t="s">
        <v>0</v>
      </c>
      <c r="P1208" t="s">
        <v>0</v>
      </c>
    </row>
    <row r="1209" spans="1:16" x14ac:dyDescent="0.3">
      <c r="A1209">
        <v>70152969</v>
      </c>
      <c r="B1209">
        <v>356787</v>
      </c>
      <c r="C1209">
        <v>530201</v>
      </c>
      <c r="D1209">
        <v>849</v>
      </c>
      <c r="E1209">
        <v>1</v>
      </c>
      <c r="F1209">
        <v>42.45</v>
      </c>
      <c r="G1209">
        <v>5</v>
      </c>
      <c r="H1209" t="s">
        <v>506</v>
      </c>
      <c r="I1209">
        <v>4</v>
      </c>
      <c r="J1209" t="s">
        <v>404</v>
      </c>
      <c r="K1209" t="s">
        <v>39</v>
      </c>
      <c r="L1209" t="s">
        <v>18</v>
      </c>
      <c r="M1209">
        <v>806.55</v>
      </c>
      <c r="N1209" t="s">
        <v>22</v>
      </c>
      <c r="O1209" t="s">
        <v>0</v>
      </c>
      <c r="P1209" t="s">
        <v>0</v>
      </c>
    </row>
    <row r="1210" spans="1:16" x14ac:dyDescent="0.3">
      <c r="A1210">
        <v>16095815</v>
      </c>
      <c r="B1210">
        <v>877572</v>
      </c>
      <c r="C1210">
        <v>955185</v>
      </c>
      <c r="D1210">
        <v>5639</v>
      </c>
      <c r="E1210">
        <v>2</v>
      </c>
      <c r="F1210">
        <v>0</v>
      </c>
      <c r="G1210">
        <v>0</v>
      </c>
      <c r="H1210" t="s">
        <v>506</v>
      </c>
      <c r="I1210">
        <v>2</v>
      </c>
      <c r="J1210" t="s">
        <v>139</v>
      </c>
      <c r="K1210" t="s">
        <v>39</v>
      </c>
      <c r="L1210" t="s">
        <v>16</v>
      </c>
      <c r="M1210">
        <v>11278</v>
      </c>
      <c r="N1210" t="s">
        <v>22</v>
      </c>
      <c r="O1210" t="s">
        <v>0</v>
      </c>
      <c r="P1210" t="s">
        <v>0</v>
      </c>
    </row>
    <row r="1211" spans="1:16" x14ac:dyDescent="0.3">
      <c r="A1211">
        <v>13478029</v>
      </c>
      <c r="B1211">
        <v>809570</v>
      </c>
      <c r="C1211">
        <v>564158</v>
      </c>
      <c r="D1211">
        <v>3876</v>
      </c>
      <c r="E1211">
        <v>1</v>
      </c>
      <c r="F1211">
        <v>0</v>
      </c>
      <c r="G1211">
        <v>0</v>
      </c>
      <c r="H1211" t="s">
        <v>506</v>
      </c>
      <c r="I1211">
        <v>5</v>
      </c>
      <c r="J1211" t="s">
        <v>465</v>
      </c>
      <c r="K1211" t="s">
        <v>39</v>
      </c>
      <c r="L1211" t="s">
        <v>15</v>
      </c>
      <c r="M1211">
        <v>3876</v>
      </c>
      <c r="N1211" t="s">
        <v>21</v>
      </c>
      <c r="O1211" t="s">
        <v>0</v>
      </c>
      <c r="P1211" t="s">
        <v>0</v>
      </c>
    </row>
    <row r="1212" spans="1:16" x14ac:dyDescent="0.3">
      <c r="A1212">
        <v>86206305</v>
      </c>
      <c r="B1212">
        <v>770487</v>
      </c>
      <c r="C1212">
        <v>582812</v>
      </c>
      <c r="D1212">
        <v>16918</v>
      </c>
      <c r="E1212">
        <v>4</v>
      </c>
      <c r="F1212">
        <v>0</v>
      </c>
      <c r="G1212">
        <v>0</v>
      </c>
      <c r="H1212" t="s">
        <v>506</v>
      </c>
      <c r="I1212">
        <v>2</v>
      </c>
      <c r="J1212" t="s">
        <v>139</v>
      </c>
      <c r="K1212" t="s">
        <v>39</v>
      </c>
      <c r="L1212" t="s">
        <v>15</v>
      </c>
      <c r="M1212">
        <v>67672</v>
      </c>
      <c r="N1212" t="s">
        <v>22</v>
      </c>
      <c r="O1212" t="s">
        <v>0</v>
      </c>
      <c r="P1212" t="s">
        <v>0</v>
      </c>
    </row>
    <row r="1213" spans="1:16" x14ac:dyDescent="0.3">
      <c r="A1213">
        <v>82553061</v>
      </c>
      <c r="B1213">
        <v>809570</v>
      </c>
      <c r="C1213">
        <v>611967</v>
      </c>
      <c r="D1213">
        <v>6486</v>
      </c>
      <c r="E1213">
        <v>1</v>
      </c>
      <c r="F1213">
        <v>0</v>
      </c>
      <c r="G1213">
        <v>0</v>
      </c>
      <c r="H1213" t="s">
        <v>506</v>
      </c>
      <c r="I1213">
        <v>7</v>
      </c>
      <c r="J1213" t="s">
        <v>289</v>
      </c>
      <c r="K1213" t="s">
        <v>39</v>
      </c>
      <c r="L1213" t="s">
        <v>16</v>
      </c>
      <c r="M1213">
        <v>6486</v>
      </c>
      <c r="N1213" t="s">
        <v>22</v>
      </c>
      <c r="O1213" t="s">
        <v>0</v>
      </c>
      <c r="P1213" t="s">
        <v>0</v>
      </c>
    </row>
    <row r="1214" spans="1:16" x14ac:dyDescent="0.3">
      <c r="A1214">
        <v>63765180</v>
      </c>
      <c r="B1214">
        <v>877572</v>
      </c>
      <c r="C1214">
        <v>961594</v>
      </c>
      <c r="D1214">
        <v>5471</v>
      </c>
      <c r="E1214">
        <v>2</v>
      </c>
      <c r="F1214">
        <v>0</v>
      </c>
      <c r="G1214">
        <v>0</v>
      </c>
      <c r="H1214" t="s">
        <v>506</v>
      </c>
      <c r="I1214">
        <v>4</v>
      </c>
      <c r="J1214" t="s">
        <v>404</v>
      </c>
      <c r="K1214" t="s">
        <v>39</v>
      </c>
      <c r="L1214" t="s">
        <v>16</v>
      </c>
      <c r="M1214">
        <v>10942</v>
      </c>
      <c r="N1214" t="s">
        <v>21</v>
      </c>
      <c r="O1214" t="s">
        <v>0</v>
      </c>
      <c r="P1214" t="s">
        <v>0</v>
      </c>
    </row>
    <row r="1215" spans="1:16" x14ac:dyDescent="0.3">
      <c r="A1215">
        <v>35970938</v>
      </c>
      <c r="B1215">
        <v>719176</v>
      </c>
      <c r="C1215">
        <v>323224</v>
      </c>
      <c r="D1215">
        <v>2654</v>
      </c>
      <c r="E1215">
        <v>2</v>
      </c>
      <c r="F1215">
        <v>0</v>
      </c>
      <c r="G1215">
        <v>0</v>
      </c>
      <c r="H1215" t="s">
        <v>506</v>
      </c>
      <c r="I1215">
        <v>1</v>
      </c>
      <c r="J1215" t="s">
        <v>138</v>
      </c>
      <c r="K1215" t="s">
        <v>39</v>
      </c>
      <c r="L1215" t="s">
        <v>15</v>
      </c>
      <c r="M1215">
        <v>5308</v>
      </c>
      <c r="N1215" t="s">
        <v>23</v>
      </c>
      <c r="O1215" t="s">
        <v>0</v>
      </c>
      <c r="P1215" t="s">
        <v>0</v>
      </c>
    </row>
    <row r="1216" spans="1:16" x14ac:dyDescent="0.3">
      <c r="A1216">
        <v>41104946</v>
      </c>
      <c r="B1216">
        <v>207473</v>
      </c>
      <c r="C1216">
        <v>448658</v>
      </c>
      <c r="D1216">
        <v>16420</v>
      </c>
      <c r="E1216">
        <v>1</v>
      </c>
      <c r="F1216">
        <v>0</v>
      </c>
      <c r="G1216">
        <v>0</v>
      </c>
      <c r="H1216" t="s">
        <v>506</v>
      </c>
      <c r="I1216">
        <v>2</v>
      </c>
      <c r="J1216" t="s">
        <v>139</v>
      </c>
      <c r="K1216" t="s">
        <v>39</v>
      </c>
      <c r="L1216" t="s">
        <v>18</v>
      </c>
      <c r="M1216">
        <v>16420</v>
      </c>
      <c r="N1216" t="s">
        <v>20</v>
      </c>
      <c r="O1216" t="s">
        <v>0</v>
      </c>
      <c r="P1216" t="s">
        <v>0</v>
      </c>
    </row>
    <row r="1217" spans="1:16" x14ac:dyDescent="0.3">
      <c r="A1217">
        <v>64807553</v>
      </c>
      <c r="B1217">
        <v>388389</v>
      </c>
      <c r="C1217">
        <v>597455</v>
      </c>
      <c r="D1217">
        <v>8325</v>
      </c>
      <c r="E1217">
        <v>1</v>
      </c>
      <c r="F1217">
        <v>0</v>
      </c>
      <c r="G1217">
        <v>0</v>
      </c>
      <c r="H1217" t="s">
        <v>498</v>
      </c>
      <c r="I1217">
        <v>2</v>
      </c>
      <c r="J1217" t="s">
        <v>44</v>
      </c>
      <c r="K1217" t="s">
        <v>39</v>
      </c>
      <c r="L1217" t="s">
        <v>152</v>
      </c>
      <c r="M1217">
        <v>8325</v>
      </c>
      <c r="N1217" t="s">
        <v>23</v>
      </c>
      <c r="O1217" t="s">
        <v>0</v>
      </c>
      <c r="P1217" t="s">
        <v>0</v>
      </c>
    </row>
    <row r="1218" spans="1:16" x14ac:dyDescent="0.3">
      <c r="A1218">
        <v>49700543</v>
      </c>
      <c r="B1218">
        <v>126225</v>
      </c>
      <c r="C1218">
        <v>262678</v>
      </c>
      <c r="D1218">
        <v>4944</v>
      </c>
      <c r="E1218">
        <v>1</v>
      </c>
      <c r="F1218">
        <v>494.4</v>
      </c>
      <c r="G1218">
        <v>10</v>
      </c>
      <c r="H1218" t="s">
        <v>498</v>
      </c>
      <c r="I1218">
        <v>1</v>
      </c>
      <c r="J1218" t="s">
        <v>539</v>
      </c>
      <c r="K1218" t="s">
        <v>47</v>
      </c>
      <c r="L1218" t="s">
        <v>16</v>
      </c>
      <c r="M1218">
        <v>4449.6000000000004</v>
      </c>
      <c r="N1218" t="s">
        <v>22</v>
      </c>
      <c r="O1218" t="s">
        <v>0</v>
      </c>
      <c r="P1218" t="s">
        <v>0</v>
      </c>
    </row>
    <row r="1219" spans="1:16" x14ac:dyDescent="0.3">
      <c r="A1219">
        <v>58399417</v>
      </c>
      <c r="B1219">
        <v>207473</v>
      </c>
      <c r="C1219">
        <v>890266</v>
      </c>
      <c r="D1219">
        <v>14808</v>
      </c>
      <c r="E1219">
        <v>4</v>
      </c>
      <c r="F1219">
        <v>0</v>
      </c>
      <c r="G1219">
        <v>0</v>
      </c>
      <c r="H1219" t="s">
        <v>498</v>
      </c>
      <c r="I1219">
        <v>6</v>
      </c>
      <c r="J1219" t="s">
        <v>443</v>
      </c>
      <c r="K1219" t="s">
        <v>39</v>
      </c>
      <c r="L1219" t="s">
        <v>15</v>
      </c>
      <c r="M1219">
        <v>59232</v>
      </c>
      <c r="N1219" t="s">
        <v>20</v>
      </c>
      <c r="O1219" t="s">
        <v>0</v>
      </c>
      <c r="P1219" t="s">
        <v>0</v>
      </c>
    </row>
    <row r="1220" spans="1:16" x14ac:dyDescent="0.3">
      <c r="A1220">
        <v>79190008</v>
      </c>
      <c r="B1220">
        <v>246316</v>
      </c>
      <c r="C1220">
        <v>279721</v>
      </c>
      <c r="D1220">
        <v>7506</v>
      </c>
      <c r="E1220">
        <v>1</v>
      </c>
      <c r="F1220">
        <v>0</v>
      </c>
      <c r="G1220">
        <v>0</v>
      </c>
      <c r="H1220" t="s">
        <v>498</v>
      </c>
      <c r="I1220">
        <v>6</v>
      </c>
      <c r="J1220" t="s">
        <v>443</v>
      </c>
      <c r="K1220" t="s">
        <v>39</v>
      </c>
      <c r="L1220" t="s">
        <v>15</v>
      </c>
      <c r="M1220">
        <v>7506</v>
      </c>
      <c r="N1220" t="s">
        <v>23</v>
      </c>
      <c r="O1220" t="s">
        <v>0</v>
      </c>
      <c r="P1220" t="s">
        <v>0</v>
      </c>
    </row>
    <row r="1221" spans="1:16" x14ac:dyDescent="0.3">
      <c r="A1221">
        <v>50486688</v>
      </c>
      <c r="B1221">
        <v>216739</v>
      </c>
      <c r="C1221">
        <v>841209</v>
      </c>
      <c r="D1221">
        <v>19278</v>
      </c>
      <c r="E1221">
        <v>1</v>
      </c>
      <c r="F1221">
        <v>0</v>
      </c>
      <c r="G1221">
        <v>0</v>
      </c>
      <c r="H1221" t="s">
        <v>498</v>
      </c>
      <c r="I1221">
        <v>2</v>
      </c>
      <c r="J1221" t="s">
        <v>44</v>
      </c>
      <c r="K1221" t="s">
        <v>39</v>
      </c>
      <c r="L1221" t="s">
        <v>18</v>
      </c>
      <c r="M1221">
        <v>19278</v>
      </c>
      <c r="N1221" t="s">
        <v>20</v>
      </c>
      <c r="O1221" t="s">
        <v>0</v>
      </c>
      <c r="P1221" t="s">
        <v>0</v>
      </c>
    </row>
    <row r="1222" spans="1:16" x14ac:dyDescent="0.3">
      <c r="A1222">
        <v>20043577</v>
      </c>
      <c r="B1222">
        <v>356787</v>
      </c>
      <c r="C1222">
        <v>546290</v>
      </c>
      <c r="D1222">
        <v>15043</v>
      </c>
      <c r="E1222">
        <v>3</v>
      </c>
      <c r="F1222">
        <v>0</v>
      </c>
      <c r="G1222">
        <v>0</v>
      </c>
      <c r="H1222" t="s">
        <v>498</v>
      </c>
      <c r="I1222">
        <v>7</v>
      </c>
      <c r="J1222" t="s">
        <v>435</v>
      </c>
      <c r="K1222" t="s">
        <v>39</v>
      </c>
      <c r="L1222" t="s">
        <v>15</v>
      </c>
      <c r="M1222">
        <v>45129</v>
      </c>
      <c r="N1222" t="s">
        <v>23</v>
      </c>
      <c r="O1222" t="s">
        <v>0</v>
      </c>
      <c r="P1222" t="s">
        <v>0</v>
      </c>
    </row>
    <row r="1223" spans="1:16" x14ac:dyDescent="0.3">
      <c r="A1223">
        <v>76549837</v>
      </c>
      <c r="B1223">
        <v>356787</v>
      </c>
      <c r="C1223">
        <v>958729</v>
      </c>
      <c r="D1223">
        <v>5866</v>
      </c>
      <c r="E1223">
        <v>2</v>
      </c>
      <c r="F1223">
        <v>1173.2</v>
      </c>
      <c r="G1223">
        <v>10</v>
      </c>
      <c r="H1223" t="s">
        <v>498</v>
      </c>
      <c r="I1223">
        <v>7</v>
      </c>
      <c r="J1223" t="s">
        <v>435</v>
      </c>
      <c r="K1223" t="s">
        <v>39</v>
      </c>
      <c r="L1223" t="s">
        <v>16</v>
      </c>
      <c r="M1223">
        <v>10558.8</v>
      </c>
      <c r="N1223" t="s">
        <v>21</v>
      </c>
      <c r="O1223" t="s">
        <v>0</v>
      </c>
      <c r="P1223" t="s">
        <v>0</v>
      </c>
    </row>
    <row r="1224" spans="1:16" x14ac:dyDescent="0.3">
      <c r="A1224">
        <v>77908907</v>
      </c>
      <c r="B1224">
        <v>770487</v>
      </c>
      <c r="C1224">
        <v>706489</v>
      </c>
      <c r="D1224">
        <v>11560</v>
      </c>
      <c r="E1224">
        <v>1</v>
      </c>
      <c r="F1224">
        <v>0</v>
      </c>
      <c r="G1224">
        <v>0</v>
      </c>
      <c r="H1224" t="s">
        <v>492</v>
      </c>
      <c r="I1224">
        <v>7</v>
      </c>
      <c r="J1224" t="s">
        <v>432</v>
      </c>
      <c r="K1224" t="s">
        <v>39</v>
      </c>
      <c r="L1224" t="s">
        <v>16</v>
      </c>
      <c r="M1224">
        <v>11560</v>
      </c>
      <c r="N1224" t="s">
        <v>22</v>
      </c>
      <c r="O1224" t="s">
        <v>0</v>
      </c>
      <c r="P1224" t="s">
        <v>0</v>
      </c>
    </row>
    <row r="1225" spans="1:16" x14ac:dyDescent="0.3">
      <c r="A1225">
        <v>47535126</v>
      </c>
      <c r="B1225">
        <v>191161</v>
      </c>
      <c r="C1225">
        <v>294458</v>
      </c>
      <c r="D1225">
        <v>16016</v>
      </c>
      <c r="E1225">
        <v>2</v>
      </c>
      <c r="F1225">
        <v>0</v>
      </c>
      <c r="G1225">
        <v>0</v>
      </c>
      <c r="H1225" t="s">
        <v>492</v>
      </c>
      <c r="I1225">
        <v>1</v>
      </c>
      <c r="J1225" t="s">
        <v>265</v>
      </c>
      <c r="K1225" t="s">
        <v>39</v>
      </c>
      <c r="L1225" t="s">
        <v>15</v>
      </c>
      <c r="M1225">
        <v>32032</v>
      </c>
      <c r="N1225" t="s">
        <v>23</v>
      </c>
      <c r="O1225" t="s">
        <v>0</v>
      </c>
      <c r="P1225" t="s">
        <v>0</v>
      </c>
    </row>
    <row r="1226" spans="1:16" x14ac:dyDescent="0.3">
      <c r="A1226">
        <v>74759996</v>
      </c>
      <c r="B1226">
        <v>770487</v>
      </c>
      <c r="C1226">
        <v>256440</v>
      </c>
      <c r="D1226">
        <v>6287</v>
      </c>
      <c r="E1226">
        <v>1</v>
      </c>
      <c r="F1226">
        <v>0</v>
      </c>
      <c r="G1226">
        <v>0</v>
      </c>
      <c r="H1226" t="s">
        <v>492</v>
      </c>
      <c r="I1226">
        <v>1</v>
      </c>
      <c r="J1226" t="s">
        <v>265</v>
      </c>
      <c r="K1226" t="s">
        <v>39</v>
      </c>
      <c r="L1226" t="s">
        <v>17</v>
      </c>
      <c r="M1226">
        <v>6287</v>
      </c>
      <c r="N1226" t="s">
        <v>21</v>
      </c>
      <c r="O1226" t="s">
        <v>0</v>
      </c>
      <c r="P1226" t="s">
        <v>0</v>
      </c>
    </row>
    <row r="1227" spans="1:16" x14ac:dyDescent="0.3">
      <c r="A1227">
        <v>66949781</v>
      </c>
      <c r="B1227">
        <v>216739</v>
      </c>
      <c r="C1227">
        <v>746230</v>
      </c>
      <c r="D1227">
        <v>6650</v>
      </c>
      <c r="E1227">
        <v>1</v>
      </c>
      <c r="F1227">
        <v>0</v>
      </c>
      <c r="G1227">
        <v>0</v>
      </c>
      <c r="H1227" t="s">
        <v>492</v>
      </c>
      <c r="I1227">
        <v>5</v>
      </c>
      <c r="J1227" t="s">
        <v>266</v>
      </c>
      <c r="K1227" t="s">
        <v>39</v>
      </c>
      <c r="L1227" t="s">
        <v>16</v>
      </c>
      <c r="M1227">
        <v>6650</v>
      </c>
      <c r="N1227" t="s">
        <v>23</v>
      </c>
      <c r="O1227" t="s">
        <v>0</v>
      </c>
      <c r="P1227" t="s">
        <v>0</v>
      </c>
    </row>
    <row r="1228" spans="1:16" x14ac:dyDescent="0.3">
      <c r="A1228">
        <v>63118906</v>
      </c>
      <c r="B1228">
        <v>388389</v>
      </c>
      <c r="C1228">
        <v>262952</v>
      </c>
      <c r="D1228">
        <v>3193</v>
      </c>
      <c r="E1228">
        <v>1</v>
      </c>
      <c r="F1228">
        <v>159.65</v>
      </c>
      <c r="G1228">
        <v>5</v>
      </c>
      <c r="H1228" t="s">
        <v>492</v>
      </c>
      <c r="I1228">
        <v>3</v>
      </c>
      <c r="J1228" t="s">
        <v>135</v>
      </c>
      <c r="K1228" t="s">
        <v>39</v>
      </c>
      <c r="L1228" t="s">
        <v>15</v>
      </c>
      <c r="M1228">
        <v>3033.35</v>
      </c>
      <c r="N1228" t="s">
        <v>21</v>
      </c>
      <c r="O1228" t="s">
        <v>0</v>
      </c>
      <c r="P1228" t="s">
        <v>0</v>
      </c>
    </row>
    <row r="1229" spans="1:16" x14ac:dyDescent="0.3">
      <c r="A1229">
        <v>81673763</v>
      </c>
      <c r="B1229">
        <v>877572</v>
      </c>
      <c r="C1229">
        <v>432542</v>
      </c>
      <c r="D1229">
        <v>13609</v>
      </c>
      <c r="E1229">
        <v>1</v>
      </c>
      <c r="F1229">
        <v>0</v>
      </c>
      <c r="G1229">
        <v>0</v>
      </c>
      <c r="H1229" t="s">
        <v>492</v>
      </c>
      <c r="I1229">
        <v>5</v>
      </c>
      <c r="J1229" t="s">
        <v>266</v>
      </c>
      <c r="K1229" t="s">
        <v>39</v>
      </c>
      <c r="L1229" t="s">
        <v>16</v>
      </c>
      <c r="M1229">
        <v>13609</v>
      </c>
      <c r="N1229" t="s">
        <v>22</v>
      </c>
      <c r="O1229" t="s">
        <v>0</v>
      </c>
      <c r="P1229" t="s">
        <v>0</v>
      </c>
    </row>
    <row r="1230" spans="1:16" x14ac:dyDescent="0.3">
      <c r="A1230">
        <v>74205866</v>
      </c>
      <c r="B1230">
        <v>671858</v>
      </c>
      <c r="C1230">
        <v>311636</v>
      </c>
      <c r="D1230">
        <v>6031</v>
      </c>
      <c r="E1230">
        <v>2</v>
      </c>
      <c r="F1230">
        <v>0</v>
      </c>
      <c r="G1230">
        <v>0</v>
      </c>
      <c r="H1230" t="s">
        <v>492</v>
      </c>
      <c r="I1230">
        <v>7</v>
      </c>
      <c r="J1230" t="s">
        <v>432</v>
      </c>
      <c r="K1230" t="s">
        <v>50</v>
      </c>
      <c r="L1230" t="s">
        <v>15</v>
      </c>
      <c r="M1230">
        <v>12062</v>
      </c>
      <c r="N1230" t="s">
        <v>21</v>
      </c>
      <c r="O1230" t="s">
        <v>0</v>
      </c>
      <c r="P1230" t="s">
        <v>0</v>
      </c>
    </row>
    <row r="1231" spans="1:16" x14ac:dyDescent="0.3">
      <c r="A1231">
        <v>81555103</v>
      </c>
      <c r="B1231">
        <v>877572</v>
      </c>
      <c r="C1231">
        <v>695962</v>
      </c>
      <c r="D1231">
        <v>17242</v>
      </c>
      <c r="E1231">
        <v>1</v>
      </c>
      <c r="F1231">
        <v>0</v>
      </c>
      <c r="G1231">
        <v>0</v>
      </c>
      <c r="H1231" t="s">
        <v>492</v>
      </c>
      <c r="I1231">
        <v>7</v>
      </c>
      <c r="J1231" t="s">
        <v>432</v>
      </c>
      <c r="K1231" t="s">
        <v>39</v>
      </c>
      <c r="L1231" t="s">
        <v>15</v>
      </c>
      <c r="M1231">
        <v>17242</v>
      </c>
      <c r="N1231" t="s">
        <v>22</v>
      </c>
      <c r="O1231" t="s">
        <v>0</v>
      </c>
      <c r="P1231" t="s">
        <v>0</v>
      </c>
    </row>
    <row r="1232" spans="1:16" x14ac:dyDescent="0.3">
      <c r="A1232">
        <v>89699345</v>
      </c>
      <c r="B1232">
        <v>191161</v>
      </c>
      <c r="C1232">
        <v>969933</v>
      </c>
      <c r="D1232">
        <v>5664</v>
      </c>
      <c r="E1232">
        <v>1</v>
      </c>
      <c r="F1232">
        <v>283.2</v>
      </c>
      <c r="G1232">
        <v>5</v>
      </c>
      <c r="H1232" t="s">
        <v>492</v>
      </c>
      <c r="I1232">
        <v>5</v>
      </c>
      <c r="J1232" t="s">
        <v>266</v>
      </c>
      <c r="K1232" t="s">
        <v>39</v>
      </c>
      <c r="L1232" t="s">
        <v>15</v>
      </c>
      <c r="M1232">
        <v>5380.8</v>
      </c>
      <c r="N1232" t="s">
        <v>20</v>
      </c>
      <c r="O1232" t="s">
        <v>0</v>
      </c>
      <c r="P1232" t="s">
        <v>0</v>
      </c>
    </row>
    <row r="1233" spans="1:16" x14ac:dyDescent="0.3">
      <c r="A1233">
        <v>84479105</v>
      </c>
      <c r="B1233">
        <v>126225</v>
      </c>
      <c r="C1233">
        <v>223853</v>
      </c>
      <c r="D1233">
        <v>13131</v>
      </c>
      <c r="E1233">
        <v>3</v>
      </c>
      <c r="F1233">
        <v>5908.95</v>
      </c>
      <c r="G1233">
        <v>15</v>
      </c>
      <c r="H1233" t="s">
        <v>492</v>
      </c>
      <c r="I1233">
        <v>3</v>
      </c>
      <c r="J1233" t="s">
        <v>135</v>
      </c>
      <c r="K1233" t="s">
        <v>39</v>
      </c>
      <c r="L1233" t="s">
        <v>16</v>
      </c>
      <c r="M1233">
        <v>33484.050000000003</v>
      </c>
      <c r="N1233" t="s">
        <v>21</v>
      </c>
      <c r="O1233" t="s">
        <v>0</v>
      </c>
      <c r="P1233" t="s">
        <v>0</v>
      </c>
    </row>
    <row r="1234" spans="1:16" x14ac:dyDescent="0.3">
      <c r="A1234">
        <v>71533194</v>
      </c>
      <c r="B1234">
        <v>770487</v>
      </c>
      <c r="C1234">
        <v>776680</v>
      </c>
      <c r="D1234">
        <v>7210</v>
      </c>
      <c r="E1234">
        <v>2</v>
      </c>
      <c r="F1234">
        <v>721</v>
      </c>
      <c r="G1234">
        <v>5</v>
      </c>
      <c r="H1234" t="s">
        <v>492</v>
      </c>
      <c r="I1234">
        <v>2</v>
      </c>
      <c r="J1234" t="s">
        <v>125</v>
      </c>
      <c r="K1234" t="s">
        <v>39</v>
      </c>
      <c r="L1234" t="s">
        <v>16</v>
      </c>
      <c r="M1234">
        <v>13699</v>
      </c>
      <c r="N1234" t="s">
        <v>22</v>
      </c>
      <c r="O1234" t="s">
        <v>0</v>
      </c>
      <c r="P1234" t="s">
        <v>0</v>
      </c>
    </row>
    <row r="1235" spans="1:16" x14ac:dyDescent="0.3">
      <c r="A1235">
        <v>21279580</v>
      </c>
      <c r="B1235">
        <v>246316</v>
      </c>
      <c r="C1235">
        <v>356826</v>
      </c>
      <c r="D1235">
        <v>3395</v>
      </c>
      <c r="E1235">
        <v>1</v>
      </c>
      <c r="F1235">
        <v>169.75</v>
      </c>
      <c r="G1235">
        <v>5</v>
      </c>
      <c r="H1235" t="s">
        <v>492</v>
      </c>
      <c r="I1235">
        <v>1</v>
      </c>
      <c r="J1235" t="s">
        <v>265</v>
      </c>
      <c r="K1235" t="s">
        <v>39</v>
      </c>
      <c r="L1235" t="s">
        <v>15</v>
      </c>
      <c r="M1235">
        <v>3225.25</v>
      </c>
      <c r="N1235" t="s">
        <v>22</v>
      </c>
      <c r="O1235" t="s">
        <v>0</v>
      </c>
      <c r="P1235" t="s">
        <v>0</v>
      </c>
    </row>
    <row r="1236" spans="1:16" x14ac:dyDescent="0.3">
      <c r="A1236">
        <v>94586329</v>
      </c>
      <c r="B1236">
        <v>246316</v>
      </c>
      <c r="C1236">
        <v>861282</v>
      </c>
      <c r="D1236">
        <v>7488</v>
      </c>
      <c r="E1236">
        <v>1</v>
      </c>
      <c r="F1236">
        <v>374.4</v>
      </c>
      <c r="G1236">
        <v>5</v>
      </c>
      <c r="H1236" t="s">
        <v>492</v>
      </c>
      <c r="I1236">
        <v>2</v>
      </c>
      <c r="J1236" t="s">
        <v>125</v>
      </c>
      <c r="K1236" t="s">
        <v>39</v>
      </c>
      <c r="L1236" t="s">
        <v>17</v>
      </c>
      <c r="M1236">
        <v>7113.6</v>
      </c>
      <c r="N1236" t="s">
        <v>23</v>
      </c>
      <c r="O1236" t="s">
        <v>0</v>
      </c>
      <c r="P1236" t="s">
        <v>0</v>
      </c>
    </row>
    <row r="1237" spans="1:16" x14ac:dyDescent="0.3">
      <c r="A1237">
        <v>37760841</v>
      </c>
      <c r="B1237">
        <v>356787</v>
      </c>
      <c r="C1237">
        <v>200754</v>
      </c>
      <c r="D1237">
        <v>17647</v>
      </c>
      <c r="E1237">
        <v>2</v>
      </c>
      <c r="F1237">
        <v>0</v>
      </c>
      <c r="G1237">
        <v>0</v>
      </c>
      <c r="H1237" t="s">
        <v>453</v>
      </c>
      <c r="I1237">
        <v>5</v>
      </c>
      <c r="J1237" t="s">
        <v>103</v>
      </c>
      <c r="K1237" t="s">
        <v>39</v>
      </c>
      <c r="L1237" t="s">
        <v>18</v>
      </c>
      <c r="M1237">
        <v>35294</v>
      </c>
      <c r="N1237" t="s">
        <v>20</v>
      </c>
      <c r="O1237" t="s">
        <v>0</v>
      </c>
      <c r="P1237" t="s">
        <v>0</v>
      </c>
    </row>
    <row r="1238" spans="1:16" x14ac:dyDescent="0.3">
      <c r="A1238">
        <v>51662236</v>
      </c>
      <c r="B1238">
        <v>356787</v>
      </c>
      <c r="C1238">
        <v>766157</v>
      </c>
      <c r="D1238">
        <v>5379</v>
      </c>
      <c r="E1238">
        <v>4</v>
      </c>
      <c r="F1238">
        <v>0</v>
      </c>
      <c r="G1238">
        <v>0</v>
      </c>
      <c r="H1238" t="s">
        <v>453</v>
      </c>
      <c r="I1238">
        <v>6</v>
      </c>
      <c r="J1238" t="s">
        <v>235</v>
      </c>
      <c r="K1238" t="s">
        <v>39</v>
      </c>
      <c r="L1238" t="s">
        <v>16</v>
      </c>
      <c r="M1238">
        <v>21516</v>
      </c>
      <c r="N1238" t="s">
        <v>21</v>
      </c>
      <c r="O1238" t="s">
        <v>0</v>
      </c>
      <c r="P1238" t="s">
        <v>0</v>
      </c>
    </row>
    <row r="1239" spans="1:16" x14ac:dyDescent="0.3">
      <c r="A1239">
        <v>72143331</v>
      </c>
      <c r="B1239">
        <v>126225</v>
      </c>
      <c r="C1239">
        <v>749249</v>
      </c>
      <c r="D1239">
        <v>17034</v>
      </c>
      <c r="E1239">
        <v>2</v>
      </c>
      <c r="F1239">
        <v>0</v>
      </c>
      <c r="G1239">
        <v>0</v>
      </c>
      <c r="H1239" t="s">
        <v>453</v>
      </c>
      <c r="I1239">
        <v>5</v>
      </c>
      <c r="J1239" t="s">
        <v>103</v>
      </c>
      <c r="K1239" t="s">
        <v>39</v>
      </c>
      <c r="L1239" t="s">
        <v>16</v>
      </c>
      <c r="M1239">
        <v>34068</v>
      </c>
      <c r="N1239" t="s">
        <v>22</v>
      </c>
      <c r="O1239" t="s">
        <v>0</v>
      </c>
      <c r="P1239" t="s">
        <v>0</v>
      </c>
    </row>
    <row r="1240" spans="1:16" x14ac:dyDescent="0.3">
      <c r="A1240">
        <v>50291467</v>
      </c>
      <c r="B1240">
        <v>388389</v>
      </c>
      <c r="C1240">
        <v>708205</v>
      </c>
      <c r="D1240">
        <v>11169</v>
      </c>
      <c r="E1240">
        <v>1</v>
      </c>
      <c r="F1240">
        <v>0</v>
      </c>
      <c r="G1240">
        <v>0</v>
      </c>
      <c r="H1240" t="s">
        <v>453</v>
      </c>
      <c r="I1240">
        <v>7</v>
      </c>
      <c r="J1240" t="s">
        <v>237</v>
      </c>
      <c r="K1240" t="s">
        <v>39</v>
      </c>
      <c r="L1240" t="s">
        <v>15</v>
      </c>
      <c r="M1240">
        <v>11169</v>
      </c>
      <c r="N1240" t="s">
        <v>22</v>
      </c>
      <c r="O1240" t="s">
        <v>0</v>
      </c>
      <c r="P1240" t="s">
        <v>0</v>
      </c>
    </row>
    <row r="1241" spans="1:16" x14ac:dyDescent="0.3">
      <c r="A1241">
        <v>39394291</v>
      </c>
      <c r="B1241">
        <v>719176</v>
      </c>
      <c r="C1241">
        <v>570711</v>
      </c>
      <c r="D1241">
        <v>6871</v>
      </c>
      <c r="E1241">
        <v>1</v>
      </c>
      <c r="F1241">
        <v>687.1</v>
      </c>
      <c r="G1241">
        <v>10</v>
      </c>
      <c r="H1241" t="s">
        <v>72</v>
      </c>
      <c r="I1241">
        <v>5</v>
      </c>
      <c r="J1241" t="s">
        <v>256</v>
      </c>
      <c r="K1241" t="s">
        <v>50</v>
      </c>
      <c r="L1241" t="s">
        <v>15</v>
      </c>
      <c r="M1241">
        <v>6183.9</v>
      </c>
      <c r="N1241" t="s">
        <v>22</v>
      </c>
      <c r="O1241" t="s">
        <v>0</v>
      </c>
      <c r="P1241" t="s">
        <v>0</v>
      </c>
    </row>
    <row r="1242" spans="1:16" x14ac:dyDescent="0.3">
      <c r="A1242">
        <v>90585678</v>
      </c>
      <c r="B1242">
        <v>770487</v>
      </c>
      <c r="C1242">
        <v>454854</v>
      </c>
      <c r="D1242">
        <v>6885</v>
      </c>
      <c r="E1242">
        <v>1</v>
      </c>
      <c r="F1242">
        <v>1377</v>
      </c>
      <c r="G1242">
        <v>20</v>
      </c>
      <c r="H1242" t="s">
        <v>72</v>
      </c>
      <c r="I1242">
        <v>2</v>
      </c>
      <c r="J1242" t="s">
        <v>463</v>
      </c>
      <c r="K1242" t="s">
        <v>39</v>
      </c>
      <c r="L1242" t="s">
        <v>15</v>
      </c>
      <c r="M1242">
        <v>5508</v>
      </c>
      <c r="N1242" t="s">
        <v>22</v>
      </c>
      <c r="O1242" t="s">
        <v>0</v>
      </c>
      <c r="P1242" t="s">
        <v>0</v>
      </c>
    </row>
    <row r="1243" spans="1:16" x14ac:dyDescent="0.3">
      <c r="A1243">
        <v>92352411</v>
      </c>
      <c r="B1243">
        <v>334053</v>
      </c>
      <c r="C1243">
        <v>438161</v>
      </c>
      <c r="D1243">
        <v>3504</v>
      </c>
      <c r="E1243">
        <v>1</v>
      </c>
      <c r="F1243">
        <v>0</v>
      </c>
      <c r="G1243">
        <v>0</v>
      </c>
      <c r="H1243" t="s">
        <v>72</v>
      </c>
      <c r="I1243">
        <v>2</v>
      </c>
      <c r="J1243" t="s">
        <v>463</v>
      </c>
      <c r="K1243" t="s">
        <v>39</v>
      </c>
      <c r="L1243" t="s">
        <v>17</v>
      </c>
      <c r="M1243">
        <v>3504</v>
      </c>
      <c r="N1243" t="s">
        <v>23</v>
      </c>
      <c r="O1243" t="s">
        <v>0</v>
      </c>
      <c r="P1243" t="s">
        <v>0</v>
      </c>
    </row>
    <row r="1244" spans="1:16" x14ac:dyDescent="0.3">
      <c r="A1244">
        <v>38933176</v>
      </c>
      <c r="B1244">
        <v>334053</v>
      </c>
      <c r="C1244">
        <v>601261</v>
      </c>
      <c r="D1244">
        <v>531</v>
      </c>
      <c r="E1244">
        <v>2</v>
      </c>
      <c r="F1244">
        <v>0</v>
      </c>
      <c r="G1244">
        <v>0</v>
      </c>
      <c r="H1244" t="s">
        <v>72</v>
      </c>
      <c r="I1244">
        <v>3</v>
      </c>
      <c r="J1244" t="s">
        <v>389</v>
      </c>
      <c r="K1244" t="s">
        <v>47</v>
      </c>
      <c r="L1244" t="s">
        <v>15</v>
      </c>
      <c r="M1244">
        <v>1062</v>
      </c>
      <c r="N1244" t="s">
        <v>20</v>
      </c>
      <c r="O1244" t="s">
        <v>0</v>
      </c>
      <c r="P1244" t="s">
        <v>0</v>
      </c>
    </row>
    <row r="1245" spans="1:16" x14ac:dyDescent="0.3">
      <c r="A1245">
        <v>43554863</v>
      </c>
      <c r="B1245">
        <v>770487</v>
      </c>
      <c r="C1245">
        <v>498433</v>
      </c>
      <c r="D1245">
        <v>9891</v>
      </c>
      <c r="E1245">
        <v>1</v>
      </c>
      <c r="F1245">
        <v>0</v>
      </c>
      <c r="G1245">
        <v>0</v>
      </c>
      <c r="H1245" t="s">
        <v>72</v>
      </c>
      <c r="I1245">
        <v>3</v>
      </c>
      <c r="J1245" t="s">
        <v>389</v>
      </c>
      <c r="K1245" t="s">
        <v>39</v>
      </c>
      <c r="L1245" t="s">
        <v>16</v>
      </c>
      <c r="M1245">
        <v>9891</v>
      </c>
      <c r="N1245" t="s">
        <v>22</v>
      </c>
      <c r="O1245" t="s">
        <v>0</v>
      </c>
      <c r="P1245" t="s">
        <v>0</v>
      </c>
    </row>
    <row r="1246" spans="1:16" x14ac:dyDescent="0.3">
      <c r="A1246">
        <v>15222944</v>
      </c>
      <c r="B1246">
        <v>877572</v>
      </c>
      <c r="C1246">
        <v>462874</v>
      </c>
      <c r="D1246">
        <v>10650</v>
      </c>
      <c r="E1246">
        <v>1</v>
      </c>
      <c r="F1246">
        <v>532.5</v>
      </c>
      <c r="G1246">
        <v>5</v>
      </c>
      <c r="H1246" t="s">
        <v>72</v>
      </c>
      <c r="I1246">
        <v>2</v>
      </c>
      <c r="J1246" t="s">
        <v>463</v>
      </c>
      <c r="K1246" t="s">
        <v>39</v>
      </c>
      <c r="L1246" t="s">
        <v>16</v>
      </c>
      <c r="M1246">
        <v>10117.5</v>
      </c>
      <c r="N1246" t="s">
        <v>22</v>
      </c>
      <c r="O1246" t="s">
        <v>0</v>
      </c>
      <c r="P1246" t="s">
        <v>0</v>
      </c>
    </row>
    <row r="1247" spans="1:16" x14ac:dyDescent="0.3">
      <c r="A1247">
        <v>30027648</v>
      </c>
      <c r="B1247">
        <v>216739</v>
      </c>
      <c r="C1247">
        <v>677461</v>
      </c>
      <c r="D1247">
        <v>2548</v>
      </c>
      <c r="E1247">
        <v>4</v>
      </c>
      <c r="F1247">
        <v>0</v>
      </c>
      <c r="G1247">
        <v>0</v>
      </c>
      <c r="H1247" t="s">
        <v>72</v>
      </c>
      <c r="I1247">
        <v>5</v>
      </c>
      <c r="J1247" t="s">
        <v>256</v>
      </c>
      <c r="K1247" t="s">
        <v>50</v>
      </c>
      <c r="L1247" t="s">
        <v>15</v>
      </c>
      <c r="M1247">
        <v>10192</v>
      </c>
      <c r="N1247" t="s">
        <v>20</v>
      </c>
      <c r="O1247" t="s">
        <v>0</v>
      </c>
      <c r="P1247" t="s">
        <v>0</v>
      </c>
    </row>
    <row r="1248" spans="1:16" x14ac:dyDescent="0.3">
      <c r="A1248">
        <v>15910667</v>
      </c>
      <c r="B1248">
        <v>876646</v>
      </c>
      <c r="C1248">
        <v>704605</v>
      </c>
      <c r="D1248">
        <v>14935</v>
      </c>
      <c r="E1248">
        <v>1</v>
      </c>
      <c r="F1248">
        <v>0</v>
      </c>
      <c r="G1248">
        <v>0</v>
      </c>
      <c r="H1248" t="s">
        <v>72</v>
      </c>
      <c r="I1248">
        <v>7</v>
      </c>
      <c r="J1248" t="s">
        <v>246</v>
      </c>
      <c r="K1248" t="s">
        <v>39</v>
      </c>
      <c r="L1248" t="s">
        <v>15</v>
      </c>
      <c r="M1248">
        <v>14935</v>
      </c>
      <c r="N1248" t="s">
        <v>20</v>
      </c>
      <c r="O1248" t="s">
        <v>0</v>
      </c>
      <c r="P1248" t="s">
        <v>0</v>
      </c>
    </row>
    <row r="1249" spans="1:16" x14ac:dyDescent="0.3">
      <c r="A1249">
        <v>75023164</v>
      </c>
      <c r="B1249">
        <v>809570</v>
      </c>
      <c r="C1249">
        <v>715895</v>
      </c>
      <c r="D1249">
        <v>18056</v>
      </c>
      <c r="E1249">
        <v>2</v>
      </c>
      <c r="F1249">
        <v>0</v>
      </c>
      <c r="G1249">
        <v>0</v>
      </c>
      <c r="H1249" t="s">
        <v>72</v>
      </c>
      <c r="I1249">
        <v>2</v>
      </c>
      <c r="J1249" t="s">
        <v>463</v>
      </c>
      <c r="K1249" t="s">
        <v>39</v>
      </c>
      <c r="L1249" t="s">
        <v>18</v>
      </c>
      <c r="M1249">
        <v>36112</v>
      </c>
      <c r="N1249" t="s">
        <v>20</v>
      </c>
      <c r="O1249" t="s">
        <v>0</v>
      </c>
      <c r="P1249" t="s">
        <v>0</v>
      </c>
    </row>
    <row r="1250" spans="1:16" x14ac:dyDescent="0.3">
      <c r="A1250">
        <v>27457234</v>
      </c>
      <c r="B1250">
        <v>719176</v>
      </c>
      <c r="C1250">
        <v>236862</v>
      </c>
      <c r="D1250">
        <v>3778</v>
      </c>
      <c r="E1250">
        <v>2</v>
      </c>
      <c r="F1250">
        <v>755.6</v>
      </c>
      <c r="G1250">
        <v>10</v>
      </c>
      <c r="H1250" t="s">
        <v>72</v>
      </c>
      <c r="I1250">
        <v>4</v>
      </c>
      <c r="J1250" t="s">
        <v>390</v>
      </c>
      <c r="K1250" t="s">
        <v>39</v>
      </c>
      <c r="L1250" t="s">
        <v>18</v>
      </c>
      <c r="M1250">
        <v>6800.4</v>
      </c>
      <c r="N1250" t="s">
        <v>20</v>
      </c>
      <c r="O1250" t="s">
        <v>0</v>
      </c>
      <c r="P1250" t="s">
        <v>0</v>
      </c>
    </row>
    <row r="1251" spans="1:16" x14ac:dyDescent="0.3">
      <c r="A1251">
        <v>69302835</v>
      </c>
      <c r="B1251">
        <v>388389</v>
      </c>
      <c r="C1251">
        <v>741704</v>
      </c>
      <c r="D1251">
        <v>19550</v>
      </c>
      <c r="E1251">
        <v>4</v>
      </c>
      <c r="F1251">
        <v>0</v>
      </c>
      <c r="G1251">
        <v>0</v>
      </c>
      <c r="H1251" t="s">
        <v>285</v>
      </c>
      <c r="I1251">
        <v>4</v>
      </c>
      <c r="J1251" t="s">
        <v>154</v>
      </c>
      <c r="K1251" t="s">
        <v>39</v>
      </c>
      <c r="L1251" t="s">
        <v>16</v>
      </c>
      <c r="M1251">
        <v>78200</v>
      </c>
      <c r="N1251" t="s">
        <v>22</v>
      </c>
      <c r="O1251" t="s">
        <v>0</v>
      </c>
      <c r="P1251" t="s">
        <v>0</v>
      </c>
    </row>
    <row r="1252" spans="1:16" x14ac:dyDescent="0.3">
      <c r="A1252">
        <v>97859993</v>
      </c>
      <c r="B1252">
        <v>216739</v>
      </c>
      <c r="C1252">
        <v>886341</v>
      </c>
      <c r="D1252">
        <v>18583</v>
      </c>
      <c r="E1252">
        <v>1</v>
      </c>
      <c r="F1252">
        <v>1858.3</v>
      </c>
      <c r="G1252">
        <v>10</v>
      </c>
      <c r="H1252" t="s">
        <v>285</v>
      </c>
      <c r="I1252">
        <v>3</v>
      </c>
      <c r="J1252" t="s">
        <v>292</v>
      </c>
      <c r="K1252" t="s">
        <v>39</v>
      </c>
      <c r="L1252" t="s">
        <v>15</v>
      </c>
      <c r="M1252">
        <v>16724.7</v>
      </c>
      <c r="N1252" t="s">
        <v>20</v>
      </c>
      <c r="O1252" t="s">
        <v>0</v>
      </c>
      <c r="P1252" t="s">
        <v>0</v>
      </c>
    </row>
    <row r="1253" spans="1:16" x14ac:dyDescent="0.3">
      <c r="A1253">
        <v>80322629</v>
      </c>
      <c r="B1253">
        <v>207473</v>
      </c>
      <c r="C1253">
        <v>593247</v>
      </c>
      <c r="D1253">
        <v>11175</v>
      </c>
      <c r="E1253">
        <v>2</v>
      </c>
      <c r="F1253">
        <v>0</v>
      </c>
      <c r="G1253">
        <v>0</v>
      </c>
      <c r="H1253" t="s">
        <v>285</v>
      </c>
      <c r="I1253">
        <v>2</v>
      </c>
      <c r="J1253" t="s">
        <v>304</v>
      </c>
      <c r="K1253" t="s">
        <v>39</v>
      </c>
      <c r="L1253" t="s">
        <v>16</v>
      </c>
      <c r="M1253">
        <v>22350</v>
      </c>
      <c r="N1253" t="s">
        <v>22</v>
      </c>
      <c r="O1253" t="s">
        <v>0</v>
      </c>
      <c r="P1253" t="s">
        <v>0</v>
      </c>
    </row>
    <row r="1254" spans="1:16" x14ac:dyDescent="0.3">
      <c r="A1254">
        <v>28325379</v>
      </c>
      <c r="B1254">
        <v>671858</v>
      </c>
      <c r="C1254">
        <v>375715</v>
      </c>
      <c r="D1254">
        <v>7935</v>
      </c>
      <c r="E1254">
        <v>1</v>
      </c>
      <c r="F1254">
        <v>1190.25</v>
      </c>
      <c r="G1254">
        <v>15</v>
      </c>
      <c r="H1254" t="s">
        <v>285</v>
      </c>
      <c r="I1254">
        <v>2</v>
      </c>
      <c r="J1254" t="s">
        <v>304</v>
      </c>
      <c r="K1254" t="s">
        <v>39</v>
      </c>
      <c r="L1254" t="s">
        <v>16</v>
      </c>
      <c r="M1254">
        <v>6744.75</v>
      </c>
      <c r="N1254" t="s">
        <v>20</v>
      </c>
      <c r="O1254" t="s">
        <v>0</v>
      </c>
      <c r="P1254" t="s">
        <v>0</v>
      </c>
    </row>
    <row r="1255" spans="1:16" x14ac:dyDescent="0.3">
      <c r="A1255">
        <v>37588517</v>
      </c>
      <c r="B1255">
        <v>719176</v>
      </c>
      <c r="C1255">
        <v>540998</v>
      </c>
      <c r="D1255">
        <v>11149</v>
      </c>
      <c r="E1255">
        <v>1</v>
      </c>
      <c r="F1255">
        <v>557.45000000000005</v>
      </c>
      <c r="G1255">
        <v>5</v>
      </c>
      <c r="H1255" t="s">
        <v>285</v>
      </c>
      <c r="I1255">
        <v>7</v>
      </c>
      <c r="J1255" t="s">
        <v>396</v>
      </c>
      <c r="K1255" t="s">
        <v>73</v>
      </c>
      <c r="L1255" t="s">
        <v>16</v>
      </c>
      <c r="M1255">
        <v>10591.55</v>
      </c>
      <c r="N1255" t="s">
        <v>21</v>
      </c>
      <c r="O1255" t="s">
        <v>0</v>
      </c>
      <c r="P1255" t="s">
        <v>0</v>
      </c>
    </row>
    <row r="1256" spans="1:16" x14ac:dyDescent="0.3">
      <c r="A1256">
        <v>93251648</v>
      </c>
      <c r="B1256">
        <v>809570</v>
      </c>
      <c r="C1256">
        <v>323224</v>
      </c>
      <c r="D1256">
        <v>9358</v>
      </c>
      <c r="E1256">
        <v>1</v>
      </c>
      <c r="F1256">
        <v>0</v>
      </c>
      <c r="G1256">
        <v>0</v>
      </c>
      <c r="H1256" t="s">
        <v>285</v>
      </c>
      <c r="I1256">
        <v>1</v>
      </c>
      <c r="J1256" t="s">
        <v>543</v>
      </c>
      <c r="K1256" t="s">
        <v>39</v>
      </c>
      <c r="L1256" t="s">
        <v>18</v>
      </c>
      <c r="M1256">
        <v>9358</v>
      </c>
      <c r="N1256" t="s">
        <v>20</v>
      </c>
      <c r="O1256" t="s">
        <v>0</v>
      </c>
      <c r="P1256" t="s">
        <v>0</v>
      </c>
    </row>
    <row r="1257" spans="1:16" x14ac:dyDescent="0.3">
      <c r="A1257">
        <v>66882385</v>
      </c>
      <c r="B1257">
        <v>246316</v>
      </c>
      <c r="C1257">
        <v>596905</v>
      </c>
      <c r="D1257">
        <v>3165</v>
      </c>
      <c r="E1257">
        <v>2</v>
      </c>
      <c r="F1257">
        <v>0</v>
      </c>
      <c r="G1257">
        <v>0</v>
      </c>
      <c r="H1257" t="s">
        <v>285</v>
      </c>
      <c r="I1257">
        <v>3</v>
      </c>
      <c r="J1257" t="s">
        <v>292</v>
      </c>
      <c r="K1257" t="s">
        <v>39</v>
      </c>
      <c r="L1257" t="s">
        <v>15</v>
      </c>
      <c r="M1257">
        <v>6330</v>
      </c>
      <c r="N1257" t="s">
        <v>21</v>
      </c>
      <c r="O1257" t="s">
        <v>0</v>
      </c>
      <c r="P1257" t="s">
        <v>0</v>
      </c>
    </row>
    <row r="1258" spans="1:16" x14ac:dyDescent="0.3">
      <c r="A1258">
        <v>95613415</v>
      </c>
      <c r="B1258">
        <v>671858</v>
      </c>
      <c r="C1258">
        <v>711559</v>
      </c>
      <c r="D1258">
        <v>5283</v>
      </c>
      <c r="E1258">
        <v>2</v>
      </c>
      <c r="F1258">
        <v>0</v>
      </c>
      <c r="G1258">
        <v>0</v>
      </c>
      <c r="H1258" t="s">
        <v>496</v>
      </c>
      <c r="I1258">
        <v>7</v>
      </c>
      <c r="J1258" t="s">
        <v>431</v>
      </c>
      <c r="K1258" t="s">
        <v>39</v>
      </c>
      <c r="L1258" t="s">
        <v>15</v>
      </c>
      <c r="M1258">
        <v>10566</v>
      </c>
      <c r="N1258" t="s">
        <v>20</v>
      </c>
      <c r="O1258" t="s">
        <v>0</v>
      </c>
      <c r="P1258" t="s">
        <v>0</v>
      </c>
    </row>
    <row r="1259" spans="1:16" x14ac:dyDescent="0.3">
      <c r="A1259">
        <v>36772387</v>
      </c>
      <c r="B1259">
        <v>207473</v>
      </c>
      <c r="C1259">
        <v>979015</v>
      </c>
      <c r="D1259">
        <v>2286</v>
      </c>
      <c r="E1259">
        <v>1</v>
      </c>
      <c r="F1259">
        <v>228.6</v>
      </c>
      <c r="G1259">
        <v>10</v>
      </c>
      <c r="H1259" t="s">
        <v>496</v>
      </c>
      <c r="I1259">
        <v>2</v>
      </c>
      <c r="J1259" t="s">
        <v>113</v>
      </c>
      <c r="K1259" t="s">
        <v>39</v>
      </c>
      <c r="L1259" t="s">
        <v>16</v>
      </c>
      <c r="M1259">
        <v>2057.4</v>
      </c>
      <c r="N1259" t="s">
        <v>22</v>
      </c>
      <c r="O1259" t="s">
        <v>0</v>
      </c>
      <c r="P1259" t="s">
        <v>0</v>
      </c>
    </row>
    <row r="1260" spans="1:16" x14ac:dyDescent="0.3">
      <c r="A1260">
        <v>65350347</v>
      </c>
      <c r="B1260">
        <v>719176</v>
      </c>
      <c r="C1260">
        <v>389159</v>
      </c>
      <c r="D1260">
        <v>10000</v>
      </c>
      <c r="E1260">
        <v>3</v>
      </c>
      <c r="F1260">
        <v>0</v>
      </c>
      <c r="G1260">
        <v>0</v>
      </c>
      <c r="H1260" t="s">
        <v>496</v>
      </c>
      <c r="I1260">
        <v>1</v>
      </c>
      <c r="J1260" t="s">
        <v>497</v>
      </c>
      <c r="K1260" t="s">
        <v>47</v>
      </c>
      <c r="L1260" t="s">
        <v>15</v>
      </c>
      <c r="M1260">
        <v>30000</v>
      </c>
      <c r="N1260" t="s">
        <v>20</v>
      </c>
      <c r="O1260" t="s">
        <v>0</v>
      </c>
      <c r="P1260" t="s">
        <v>0</v>
      </c>
    </row>
    <row r="1261" spans="1:16" x14ac:dyDescent="0.3">
      <c r="A1261">
        <v>25567455</v>
      </c>
      <c r="B1261">
        <v>356787</v>
      </c>
      <c r="C1261">
        <v>336708</v>
      </c>
      <c r="D1261">
        <v>9172</v>
      </c>
      <c r="E1261">
        <v>1</v>
      </c>
      <c r="F1261">
        <v>458.6</v>
      </c>
      <c r="G1261">
        <v>5</v>
      </c>
      <c r="H1261" t="s">
        <v>496</v>
      </c>
      <c r="I1261">
        <v>5</v>
      </c>
      <c r="J1261" t="s">
        <v>427</v>
      </c>
      <c r="K1261" t="s">
        <v>39</v>
      </c>
      <c r="L1261" t="s">
        <v>17</v>
      </c>
      <c r="M1261">
        <v>8713.4</v>
      </c>
      <c r="N1261" t="s">
        <v>22</v>
      </c>
      <c r="O1261" t="s">
        <v>0</v>
      </c>
      <c r="P1261" t="s">
        <v>0</v>
      </c>
    </row>
    <row r="1262" spans="1:16" x14ac:dyDescent="0.3">
      <c r="A1262">
        <v>99913412</v>
      </c>
      <c r="B1262">
        <v>770487</v>
      </c>
      <c r="C1262">
        <v>919265</v>
      </c>
      <c r="D1262">
        <v>11924</v>
      </c>
      <c r="E1262">
        <v>1</v>
      </c>
      <c r="F1262">
        <v>0</v>
      </c>
      <c r="G1262">
        <v>0</v>
      </c>
      <c r="H1262" t="s">
        <v>331</v>
      </c>
      <c r="I1262">
        <v>1</v>
      </c>
      <c r="J1262" t="s">
        <v>211</v>
      </c>
      <c r="K1262" t="s">
        <v>39</v>
      </c>
      <c r="L1262" t="s">
        <v>15</v>
      </c>
      <c r="M1262">
        <v>11924</v>
      </c>
      <c r="N1262" t="s">
        <v>20</v>
      </c>
      <c r="O1262" t="s">
        <v>0</v>
      </c>
      <c r="P1262" t="s">
        <v>0</v>
      </c>
    </row>
    <row r="1263" spans="1:16" x14ac:dyDescent="0.3">
      <c r="A1263">
        <v>40942292</v>
      </c>
      <c r="B1263">
        <v>719176</v>
      </c>
      <c r="C1263">
        <v>671923</v>
      </c>
      <c r="D1263">
        <v>19716</v>
      </c>
      <c r="E1263">
        <v>1</v>
      </c>
      <c r="F1263">
        <v>0</v>
      </c>
      <c r="G1263">
        <v>0</v>
      </c>
      <c r="H1263" t="s">
        <v>331</v>
      </c>
      <c r="I1263">
        <v>6</v>
      </c>
      <c r="J1263" t="s">
        <v>201</v>
      </c>
      <c r="K1263" t="s">
        <v>39</v>
      </c>
      <c r="L1263" t="s">
        <v>16</v>
      </c>
      <c r="M1263">
        <v>19716</v>
      </c>
      <c r="N1263" t="s">
        <v>21</v>
      </c>
      <c r="O1263" t="s">
        <v>0</v>
      </c>
      <c r="P1263" t="s">
        <v>0</v>
      </c>
    </row>
    <row r="1264" spans="1:16" x14ac:dyDescent="0.3">
      <c r="A1264">
        <v>91029073</v>
      </c>
      <c r="B1264">
        <v>876646</v>
      </c>
      <c r="C1264">
        <v>262952</v>
      </c>
      <c r="D1264">
        <v>11227</v>
      </c>
      <c r="E1264">
        <v>4</v>
      </c>
      <c r="F1264">
        <v>2245.4</v>
      </c>
      <c r="G1264">
        <v>5</v>
      </c>
      <c r="H1264" t="s">
        <v>331</v>
      </c>
      <c r="I1264">
        <v>1</v>
      </c>
      <c r="J1264" t="s">
        <v>211</v>
      </c>
      <c r="K1264" t="s">
        <v>39</v>
      </c>
      <c r="L1264" t="s">
        <v>15</v>
      </c>
      <c r="M1264">
        <v>42662.6</v>
      </c>
      <c r="N1264" t="s">
        <v>20</v>
      </c>
      <c r="O1264" t="s">
        <v>0</v>
      </c>
      <c r="P1264" t="s">
        <v>0</v>
      </c>
    </row>
    <row r="1265" spans="1:16" x14ac:dyDescent="0.3">
      <c r="A1265">
        <v>55001909</v>
      </c>
      <c r="B1265">
        <v>207473</v>
      </c>
      <c r="C1265">
        <v>691534</v>
      </c>
      <c r="D1265">
        <v>5207</v>
      </c>
      <c r="E1265">
        <v>1</v>
      </c>
      <c r="F1265">
        <v>520.70000000000005</v>
      </c>
      <c r="G1265">
        <v>10</v>
      </c>
      <c r="H1265" t="s">
        <v>331</v>
      </c>
      <c r="I1265">
        <v>2</v>
      </c>
      <c r="J1265" t="s">
        <v>67</v>
      </c>
      <c r="K1265" t="s">
        <v>39</v>
      </c>
      <c r="L1265" t="s">
        <v>16</v>
      </c>
      <c r="M1265">
        <v>4686.3</v>
      </c>
      <c r="N1265" t="s">
        <v>22</v>
      </c>
      <c r="O1265" t="s">
        <v>0</v>
      </c>
      <c r="P1265" t="s">
        <v>0</v>
      </c>
    </row>
    <row r="1266" spans="1:16" x14ac:dyDescent="0.3">
      <c r="A1266">
        <v>48766747</v>
      </c>
      <c r="B1266">
        <v>388389</v>
      </c>
      <c r="C1266">
        <v>970881</v>
      </c>
      <c r="D1266">
        <v>15419</v>
      </c>
      <c r="E1266">
        <v>1</v>
      </c>
      <c r="F1266">
        <v>770.95</v>
      </c>
      <c r="G1266">
        <v>5</v>
      </c>
      <c r="H1266" t="s">
        <v>331</v>
      </c>
      <c r="I1266">
        <v>7</v>
      </c>
      <c r="J1266" t="s">
        <v>250</v>
      </c>
      <c r="K1266" t="s">
        <v>39</v>
      </c>
      <c r="L1266" t="s">
        <v>18</v>
      </c>
      <c r="M1266">
        <v>14648.05</v>
      </c>
      <c r="N1266" t="s">
        <v>21</v>
      </c>
      <c r="O1266" t="s">
        <v>0</v>
      </c>
      <c r="P1266" t="s">
        <v>0</v>
      </c>
    </row>
    <row r="1267" spans="1:16" x14ac:dyDescent="0.3">
      <c r="A1267">
        <v>27514010</v>
      </c>
      <c r="B1267">
        <v>872246</v>
      </c>
      <c r="C1267">
        <v>921179</v>
      </c>
      <c r="D1267">
        <v>11041</v>
      </c>
      <c r="E1267">
        <v>1</v>
      </c>
      <c r="F1267">
        <v>1104.0999999999999</v>
      </c>
      <c r="G1267">
        <v>10</v>
      </c>
      <c r="H1267" t="s">
        <v>331</v>
      </c>
      <c r="I1267">
        <v>6</v>
      </c>
      <c r="J1267" t="s">
        <v>201</v>
      </c>
      <c r="K1267" t="s">
        <v>39</v>
      </c>
      <c r="L1267" t="s">
        <v>16</v>
      </c>
      <c r="M1267">
        <v>9936.9</v>
      </c>
      <c r="N1267" t="s">
        <v>23</v>
      </c>
      <c r="O1267" t="s">
        <v>0</v>
      </c>
      <c r="P1267" t="s">
        <v>0</v>
      </c>
    </row>
    <row r="1268" spans="1:16" x14ac:dyDescent="0.3">
      <c r="A1268">
        <v>38143348</v>
      </c>
      <c r="B1268">
        <v>207473</v>
      </c>
      <c r="C1268">
        <v>200301</v>
      </c>
      <c r="D1268">
        <v>6981</v>
      </c>
      <c r="E1268">
        <v>1</v>
      </c>
      <c r="F1268">
        <v>698.1</v>
      </c>
      <c r="G1268">
        <v>10</v>
      </c>
      <c r="H1268" t="s">
        <v>331</v>
      </c>
      <c r="I1268">
        <v>6</v>
      </c>
      <c r="J1268" t="s">
        <v>201</v>
      </c>
      <c r="K1268" t="s">
        <v>39</v>
      </c>
      <c r="L1268" t="s">
        <v>16</v>
      </c>
      <c r="M1268">
        <v>6282.9</v>
      </c>
      <c r="N1268" t="s">
        <v>23</v>
      </c>
      <c r="O1268" t="s">
        <v>0</v>
      </c>
      <c r="P1268" t="s">
        <v>0</v>
      </c>
    </row>
    <row r="1269" spans="1:16" x14ac:dyDescent="0.3">
      <c r="A1269">
        <v>15085015</v>
      </c>
      <c r="B1269">
        <v>809570</v>
      </c>
      <c r="C1269">
        <v>530984</v>
      </c>
      <c r="D1269">
        <v>1477</v>
      </c>
      <c r="E1269">
        <v>1</v>
      </c>
      <c r="F1269">
        <v>0</v>
      </c>
      <c r="G1269">
        <v>0</v>
      </c>
      <c r="H1269" t="s">
        <v>331</v>
      </c>
      <c r="I1269">
        <v>3</v>
      </c>
      <c r="J1269" t="s">
        <v>234</v>
      </c>
      <c r="K1269" t="s">
        <v>39</v>
      </c>
      <c r="L1269" t="s">
        <v>15</v>
      </c>
      <c r="M1269">
        <v>1477</v>
      </c>
      <c r="N1269" t="s">
        <v>23</v>
      </c>
      <c r="O1269" t="s">
        <v>0</v>
      </c>
      <c r="P1269" t="s">
        <v>0</v>
      </c>
    </row>
    <row r="1270" spans="1:16" x14ac:dyDescent="0.3">
      <c r="A1270">
        <v>87337818</v>
      </c>
      <c r="B1270">
        <v>877572</v>
      </c>
      <c r="C1270">
        <v>430019</v>
      </c>
      <c r="D1270">
        <v>18769</v>
      </c>
      <c r="E1270">
        <v>1</v>
      </c>
      <c r="F1270">
        <v>0</v>
      </c>
      <c r="G1270">
        <v>0</v>
      </c>
      <c r="H1270" t="s">
        <v>55</v>
      </c>
      <c r="I1270">
        <v>3</v>
      </c>
      <c r="J1270" t="s">
        <v>56</v>
      </c>
      <c r="K1270" t="s">
        <v>39</v>
      </c>
      <c r="L1270" t="s">
        <v>15</v>
      </c>
      <c r="M1270">
        <v>18769</v>
      </c>
      <c r="N1270" t="s">
        <v>21</v>
      </c>
      <c r="O1270" t="s">
        <v>0</v>
      </c>
      <c r="P1270" t="s">
        <v>0</v>
      </c>
    </row>
    <row r="1271" spans="1:16" x14ac:dyDescent="0.3">
      <c r="A1271">
        <v>93940940</v>
      </c>
      <c r="B1271">
        <v>216739</v>
      </c>
      <c r="C1271">
        <v>472387</v>
      </c>
      <c r="D1271">
        <v>7291</v>
      </c>
      <c r="E1271">
        <v>1</v>
      </c>
      <c r="F1271">
        <v>0</v>
      </c>
      <c r="G1271">
        <v>0</v>
      </c>
      <c r="H1271" t="s">
        <v>55</v>
      </c>
      <c r="I1271">
        <v>7</v>
      </c>
      <c r="J1271" t="s">
        <v>345</v>
      </c>
      <c r="K1271" t="s">
        <v>39</v>
      </c>
      <c r="L1271" t="s">
        <v>15</v>
      </c>
      <c r="M1271">
        <v>7291</v>
      </c>
      <c r="N1271" t="s">
        <v>23</v>
      </c>
      <c r="O1271" t="s">
        <v>0</v>
      </c>
      <c r="P1271" t="s">
        <v>0</v>
      </c>
    </row>
    <row r="1272" spans="1:16" x14ac:dyDescent="0.3">
      <c r="A1272">
        <v>77416376</v>
      </c>
      <c r="B1272">
        <v>809570</v>
      </c>
      <c r="C1272">
        <v>634152</v>
      </c>
      <c r="D1272">
        <v>11199</v>
      </c>
      <c r="E1272">
        <v>3</v>
      </c>
      <c r="F1272">
        <v>1679.85</v>
      </c>
      <c r="G1272">
        <v>5</v>
      </c>
      <c r="H1272" t="s">
        <v>55</v>
      </c>
      <c r="I1272">
        <v>7</v>
      </c>
      <c r="J1272" t="s">
        <v>345</v>
      </c>
      <c r="K1272" t="s">
        <v>39</v>
      </c>
      <c r="L1272" t="s">
        <v>17</v>
      </c>
      <c r="M1272">
        <v>31917.15</v>
      </c>
      <c r="N1272" t="s">
        <v>22</v>
      </c>
      <c r="O1272" t="s">
        <v>0</v>
      </c>
      <c r="P1272" t="s">
        <v>0</v>
      </c>
    </row>
    <row r="1273" spans="1:16" x14ac:dyDescent="0.3">
      <c r="A1273">
        <v>14252622</v>
      </c>
      <c r="B1273">
        <v>671858</v>
      </c>
      <c r="C1273">
        <v>749435</v>
      </c>
      <c r="D1273">
        <v>11287</v>
      </c>
      <c r="E1273">
        <v>2</v>
      </c>
      <c r="F1273">
        <v>0</v>
      </c>
      <c r="G1273">
        <v>0</v>
      </c>
      <c r="H1273" t="s">
        <v>55</v>
      </c>
      <c r="I1273">
        <v>2</v>
      </c>
      <c r="J1273" t="s">
        <v>334</v>
      </c>
      <c r="K1273" t="s">
        <v>50</v>
      </c>
      <c r="L1273" t="s">
        <v>18</v>
      </c>
      <c r="M1273">
        <v>22574</v>
      </c>
      <c r="N1273" t="s">
        <v>23</v>
      </c>
      <c r="O1273" t="s">
        <v>0</v>
      </c>
      <c r="P1273" t="s">
        <v>0</v>
      </c>
    </row>
    <row r="1274" spans="1:16" x14ac:dyDescent="0.3">
      <c r="A1274">
        <v>39396392</v>
      </c>
      <c r="B1274">
        <v>872246</v>
      </c>
      <c r="C1274">
        <v>710511</v>
      </c>
      <c r="D1274">
        <v>6621</v>
      </c>
      <c r="E1274">
        <v>2</v>
      </c>
      <c r="F1274">
        <v>662.1</v>
      </c>
      <c r="G1274">
        <v>5</v>
      </c>
      <c r="H1274" t="s">
        <v>55</v>
      </c>
      <c r="I1274">
        <v>4</v>
      </c>
      <c r="J1274" t="s">
        <v>344</v>
      </c>
      <c r="K1274" t="s">
        <v>39</v>
      </c>
      <c r="L1274" t="s">
        <v>17</v>
      </c>
      <c r="M1274">
        <v>12579.9</v>
      </c>
      <c r="N1274" t="s">
        <v>22</v>
      </c>
      <c r="O1274" t="s">
        <v>0</v>
      </c>
      <c r="P1274" t="s">
        <v>0</v>
      </c>
    </row>
    <row r="1275" spans="1:16" x14ac:dyDescent="0.3">
      <c r="A1275">
        <v>70484679</v>
      </c>
      <c r="B1275">
        <v>191161</v>
      </c>
      <c r="C1275">
        <v>341822</v>
      </c>
      <c r="D1275">
        <v>15836</v>
      </c>
      <c r="E1275">
        <v>4</v>
      </c>
      <c r="F1275">
        <v>3167.2</v>
      </c>
      <c r="G1275">
        <v>5</v>
      </c>
      <c r="H1275" t="s">
        <v>55</v>
      </c>
      <c r="I1275">
        <v>4</v>
      </c>
      <c r="J1275" t="s">
        <v>344</v>
      </c>
      <c r="K1275" t="s">
        <v>39</v>
      </c>
      <c r="L1275" t="s">
        <v>16</v>
      </c>
      <c r="M1275">
        <v>60176.800000000003</v>
      </c>
      <c r="N1275" t="s">
        <v>20</v>
      </c>
      <c r="O1275" t="s">
        <v>0</v>
      </c>
      <c r="P1275" t="s">
        <v>0</v>
      </c>
    </row>
    <row r="1276" spans="1:16" x14ac:dyDescent="0.3">
      <c r="A1276">
        <v>86560394</v>
      </c>
      <c r="B1276">
        <v>872246</v>
      </c>
      <c r="C1276">
        <v>529119</v>
      </c>
      <c r="D1276">
        <v>11227</v>
      </c>
      <c r="E1276">
        <v>1</v>
      </c>
      <c r="F1276">
        <v>561.35</v>
      </c>
      <c r="G1276">
        <v>5</v>
      </c>
      <c r="H1276" t="s">
        <v>165</v>
      </c>
      <c r="I1276">
        <v>7</v>
      </c>
      <c r="J1276" t="s">
        <v>521</v>
      </c>
      <c r="K1276" t="s">
        <v>39</v>
      </c>
      <c r="L1276" t="s">
        <v>15</v>
      </c>
      <c r="M1276">
        <v>10665.65</v>
      </c>
      <c r="N1276" t="s">
        <v>21</v>
      </c>
      <c r="O1276" t="s">
        <v>0</v>
      </c>
      <c r="P1276" t="s">
        <v>0</v>
      </c>
    </row>
    <row r="1277" spans="1:16" x14ac:dyDescent="0.3">
      <c r="A1277">
        <v>73411827</v>
      </c>
      <c r="B1277">
        <v>356787</v>
      </c>
      <c r="C1277">
        <v>443807</v>
      </c>
      <c r="D1277">
        <v>16335</v>
      </c>
      <c r="E1277">
        <v>1</v>
      </c>
      <c r="F1277">
        <v>0</v>
      </c>
      <c r="G1277">
        <v>0</v>
      </c>
      <c r="H1277" t="s">
        <v>165</v>
      </c>
      <c r="I1277">
        <v>1</v>
      </c>
      <c r="J1277" t="s">
        <v>145</v>
      </c>
      <c r="K1277" t="s">
        <v>39</v>
      </c>
      <c r="L1277" t="s">
        <v>18</v>
      </c>
      <c r="M1277">
        <v>16335</v>
      </c>
      <c r="N1277" t="s">
        <v>21</v>
      </c>
      <c r="O1277" t="s">
        <v>0</v>
      </c>
      <c r="P1277" t="s">
        <v>0</v>
      </c>
    </row>
    <row r="1278" spans="1:16" x14ac:dyDescent="0.3">
      <c r="A1278">
        <v>24879094</v>
      </c>
      <c r="B1278">
        <v>809570</v>
      </c>
      <c r="C1278">
        <v>704283</v>
      </c>
      <c r="D1278">
        <v>2766</v>
      </c>
      <c r="E1278">
        <v>1</v>
      </c>
      <c r="F1278">
        <v>276.60000000000002</v>
      </c>
      <c r="G1278">
        <v>10</v>
      </c>
      <c r="H1278" t="s">
        <v>165</v>
      </c>
      <c r="I1278">
        <v>7</v>
      </c>
      <c r="J1278" t="s">
        <v>521</v>
      </c>
      <c r="K1278" t="s">
        <v>39</v>
      </c>
      <c r="L1278" t="s">
        <v>17</v>
      </c>
      <c r="M1278">
        <v>2489.4</v>
      </c>
      <c r="N1278" t="s">
        <v>20</v>
      </c>
      <c r="O1278" t="s">
        <v>0</v>
      </c>
      <c r="P1278" t="s">
        <v>0</v>
      </c>
    </row>
    <row r="1279" spans="1:16" x14ac:dyDescent="0.3">
      <c r="A1279">
        <v>15945401</v>
      </c>
      <c r="B1279">
        <v>356787</v>
      </c>
      <c r="C1279">
        <v>869646</v>
      </c>
      <c r="D1279">
        <v>8024</v>
      </c>
      <c r="E1279">
        <v>1</v>
      </c>
      <c r="F1279">
        <v>0</v>
      </c>
      <c r="G1279">
        <v>0</v>
      </c>
      <c r="H1279" t="s">
        <v>165</v>
      </c>
      <c r="I1279">
        <v>5</v>
      </c>
      <c r="J1279" t="s">
        <v>146</v>
      </c>
      <c r="K1279" t="s">
        <v>50</v>
      </c>
      <c r="L1279" t="s">
        <v>16</v>
      </c>
      <c r="M1279">
        <v>8024</v>
      </c>
      <c r="N1279" t="s">
        <v>22</v>
      </c>
      <c r="O1279" t="s">
        <v>0</v>
      </c>
      <c r="P1279" t="s">
        <v>0</v>
      </c>
    </row>
    <row r="1280" spans="1:16" x14ac:dyDescent="0.3">
      <c r="A1280">
        <v>49922369</v>
      </c>
      <c r="B1280">
        <v>809570</v>
      </c>
      <c r="C1280">
        <v>575351</v>
      </c>
      <c r="D1280">
        <v>9805</v>
      </c>
      <c r="E1280">
        <v>1</v>
      </c>
      <c r="F1280">
        <v>0</v>
      </c>
      <c r="G1280">
        <v>0</v>
      </c>
      <c r="H1280" t="s">
        <v>165</v>
      </c>
      <c r="I1280">
        <v>1</v>
      </c>
      <c r="J1280" t="s">
        <v>145</v>
      </c>
      <c r="K1280" t="s">
        <v>39</v>
      </c>
      <c r="L1280" t="s">
        <v>17</v>
      </c>
      <c r="M1280">
        <v>9805</v>
      </c>
      <c r="N1280" t="s">
        <v>21</v>
      </c>
      <c r="O1280" t="s">
        <v>0</v>
      </c>
      <c r="P1280" t="s">
        <v>0</v>
      </c>
    </row>
    <row r="1281" spans="1:16" x14ac:dyDescent="0.3">
      <c r="A1281">
        <v>76065552</v>
      </c>
      <c r="B1281">
        <v>671858</v>
      </c>
      <c r="C1281">
        <v>729208</v>
      </c>
      <c r="D1281">
        <v>8034</v>
      </c>
      <c r="E1281">
        <v>2</v>
      </c>
      <c r="F1281">
        <v>0</v>
      </c>
      <c r="G1281">
        <v>0</v>
      </c>
      <c r="H1281" t="s">
        <v>165</v>
      </c>
      <c r="I1281">
        <v>6</v>
      </c>
      <c r="J1281" t="s">
        <v>471</v>
      </c>
      <c r="K1281" t="s">
        <v>39</v>
      </c>
      <c r="L1281" t="s">
        <v>17</v>
      </c>
      <c r="M1281">
        <v>16068</v>
      </c>
      <c r="N1281" t="s">
        <v>23</v>
      </c>
      <c r="O1281" t="s">
        <v>0</v>
      </c>
      <c r="P1281" t="s">
        <v>0</v>
      </c>
    </row>
    <row r="1282" spans="1:16" x14ac:dyDescent="0.3">
      <c r="A1282">
        <v>25158211</v>
      </c>
      <c r="B1282">
        <v>388389</v>
      </c>
      <c r="C1282">
        <v>413588</v>
      </c>
      <c r="D1282">
        <v>12286</v>
      </c>
      <c r="E1282">
        <v>2</v>
      </c>
      <c r="F1282">
        <v>0</v>
      </c>
      <c r="G1282">
        <v>0</v>
      </c>
      <c r="H1282" t="s">
        <v>165</v>
      </c>
      <c r="I1282">
        <v>2</v>
      </c>
      <c r="J1282" t="s">
        <v>417</v>
      </c>
      <c r="K1282" t="s">
        <v>39</v>
      </c>
      <c r="L1282" t="s">
        <v>16</v>
      </c>
      <c r="M1282">
        <v>24572</v>
      </c>
      <c r="N1282" t="s">
        <v>21</v>
      </c>
      <c r="O1282" t="s">
        <v>0</v>
      </c>
      <c r="P1282" t="s">
        <v>0</v>
      </c>
    </row>
    <row r="1283" spans="1:16" x14ac:dyDescent="0.3">
      <c r="A1283">
        <v>59512272</v>
      </c>
      <c r="B1283">
        <v>388389</v>
      </c>
      <c r="C1283">
        <v>683220</v>
      </c>
      <c r="D1283">
        <v>16653</v>
      </c>
      <c r="E1283">
        <v>1</v>
      </c>
      <c r="F1283">
        <v>1665.3</v>
      </c>
      <c r="G1283">
        <v>10</v>
      </c>
      <c r="H1283" t="s">
        <v>482</v>
      </c>
      <c r="I1283">
        <v>1</v>
      </c>
      <c r="J1283" t="s">
        <v>387</v>
      </c>
      <c r="K1283" t="s">
        <v>39</v>
      </c>
      <c r="L1283" t="s">
        <v>17</v>
      </c>
      <c r="M1283">
        <v>14987.7</v>
      </c>
      <c r="N1283" t="s">
        <v>21</v>
      </c>
      <c r="O1283" t="s">
        <v>0</v>
      </c>
      <c r="P1283" t="s">
        <v>0</v>
      </c>
    </row>
    <row r="1284" spans="1:16" x14ac:dyDescent="0.3">
      <c r="A1284">
        <v>75056916</v>
      </c>
      <c r="B1284">
        <v>719176</v>
      </c>
      <c r="C1284">
        <v>248693</v>
      </c>
      <c r="D1284">
        <v>3045</v>
      </c>
      <c r="E1284">
        <v>3</v>
      </c>
      <c r="F1284">
        <v>456.75</v>
      </c>
      <c r="G1284">
        <v>5</v>
      </c>
      <c r="H1284" t="s">
        <v>482</v>
      </c>
      <c r="I1284">
        <v>7</v>
      </c>
      <c r="J1284" t="s">
        <v>194</v>
      </c>
      <c r="K1284" t="s">
        <v>50</v>
      </c>
      <c r="L1284" t="s">
        <v>18</v>
      </c>
      <c r="M1284">
        <v>8678.25</v>
      </c>
      <c r="N1284" t="s">
        <v>22</v>
      </c>
      <c r="O1284" t="s">
        <v>0</v>
      </c>
      <c r="P1284" t="s">
        <v>0</v>
      </c>
    </row>
    <row r="1285" spans="1:16" x14ac:dyDescent="0.3">
      <c r="A1285">
        <v>12059919</v>
      </c>
      <c r="B1285">
        <v>356787</v>
      </c>
      <c r="C1285">
        <v>644136</v>
      </c>
      <c r="D1285">
        <v>5913</v>
      </c>
      <c r="E1285">
        <v>1</v>
      </c>
      <c r="F1285">
        <v>295.64999999999998</v>
      </c>
      <c r="G1285">
        <v>5</v>
      </c>
      <c r="H1285" t="s">
        <v>482</v>
      </c>
      <c r="I1285">
        <v>5</v>
      </c>
      <c r="J1285" t="s">
        <v>180</v>
      </c>
      <c r="K1285" t="s">
        <v>73</v>
      </c>
      <c r="L1285" t="s">
        <v>16</v>
      </c>
      <c r="M1285">
        <v>5617.35</v>
      </c>
      <c r="N1285" t="s">
        <v>22</v>
      </c>
      <c r="O1285" t="s">
        <v>0</v>
      </c>
      <c r="P1285" t="s">
        <v>0</v>
      </c>
    </row>
    <row r="1286" spans="1:16" x14ac:dyDescent="0.3">
      <c r="A1286">
        <v>84429198</v>
      </c>
      <c r="B1286">
        <v>191161</v>
      </c>
      <c r="C1286">
        <v>818975</v>
      </c>
      <c r="D1286">
        <v>2036</v>
      </c>
      <c r="E1286">
        <v>1</v>
      </c>
      <c r="F1286">
        <v>0</v>
      </c>
      <c r="G1286">
        <v>0</v>
      </c>
      <c r="H1286" t="s">
        <v>482</v>
      </c>
      <c r="I1286">
        <v>1</v>
      </c>
      <c r="J1286" t="s">
        <v>387</v>
      </c>
      <c r="K1286" t="s">
        <v>39</v>
      </c>
      <c r="L1286" t="s">
        <v>18</v>
      </c>
      <c r="M1286">
        <v>2036</v>
      </c>
      <c r="N1286" t="s">
        <v>22</v>
      </c>
      <c r="O1286" t="s">
        <v>0</v>
      </c>
      <c r="P1286" t="s">
        <v>0</v>
      </c>
    </row>
    <row r="1287" spans="1:16" x14ac:dyDescent="0.3">
      <c r="A1287">
        <v>29834119</v>
      </c>
      <c r="B1287">
        <v>770487</v>
      </c>
      <c r="C1287">
        <v>934750</v>
      </c>
      <c r="D1287">
        <v>10344</v>
      </c>
      <c r="E1287">
        <v>1</v>
      </c>
      <c r="F1287">
        <v>0</v>
      </c>
      <c r="G1287">
        <v>0</v>
      </c>
      <c r="H1287" t="s">
        <v>482</v>
      </c>
      <c r="I1287">
        <v>5</v>
      </c>
      <c r="J1287" t="s">
        <v>180</v>
      </c>
      <c r="K1287" t="s">
        <v>39</v>
      </c>
      <c r="L1287" t="s">
        <v>15</v>
      </c>
      <c r="M1287">
        <v>10344</v>
      </c>
      <c r="N1287" t="s">
        <v>21</v>
      </c>
      <c r="O1287" t="s">
        <v>0</v>
      </c>
      <c r="P1287" t="s">
        <v>0</v>
      </c>
    </row>
    <row r="1288" spans="1:16" x14ac:dyDescent="0.3">
      <c r="A1288">
        <v>67790557</v>
      </c>
      <c r="B1288">
        <v>872246</v>
      </c>
      <c r="C1288">
        <v>988734</v>
      </c>
      <c r="D1288">
        <v>18524</v>
      </c>
      <c r="E1288">
        <v>1</v>
      </c>
      <c r="F1288">
        <v>926.2</v>
      </c>
      <c r="G1288">
        <v>5</v>
      </c>
      <c r="H1288" t="s">
        <v>482</v>
      </c>
      <c r="I1288">
        <v>6</v>
      </c>
      <c r="J1288" t="s">
        <v>391</v>
      </c>
      <c r="K1288" t="s">
        <v>39</v>
      </c>
      <c r="L1288" t="s">
        <v>17</v>
      </c>
      <c r="M1288">
        <v>17597.8</v>
      </c>
      <c r="N1288" t="s">
        <v>21</v>
      </c>
      <c r="O1288" t="s">
        <v>0</v>
      </c>
      <c r="P1288" t="s">
        <v>0</v>
      </c>
    </row>
    <row r="1289" spans="1:16" x14ac:dyDescent="0.3">
      <c r="A1289">
        <v>15885670</v>
      </c>
      <c r="B1289">
        <v>246316</v>
      </c>
      <c r="C1289">
        <v>931510</v>
      </c>
      <c r="D1289">
        <v>18965</v>
      </c>
      <c r="E1289">
        <v>3</v>
      </c>
      <c r="F1289">
        <v>0</v>
      </c>
      <c r="G1289">
        <v>0</v>
      </c>
      <c r="H1289" t="s">
        <v>482</v>
      </c>
      <c r="I1289">
        <v>4</v>
      </c>
      <c r="J1289" t="s">
        <v>193</v>
      </c>
      <c r="K1289" t="s">
        <v>39</v>
      </c>
      <c r="L1289" t="s">
        <v>15</v>
      </c>
      <c r="M1289">
        <v>56895</v>
      </c>
      <c r="N1289" t="s">
        <v>21</v>
      </c>
      <c r="O1289" t="s">
        <v>0</v>
      </c>
      <c r="P1289" t="s">
        <v>0</v>
      </c>
    </row>
    <row r="1290" spans="1:16" x14ac:dyDescent="0.3">
      <c r="A1290">
        <v>10675093</v>
      </c>
      <c r="B1290">
        <v>191161</v>
      </c>
      <c r="C1290">
        <v>968804</v>
      </c>
      <c r="D1290">
        <v>9041</v>
      </c>
      <c r="E1290">
        <v>1</v>
      </c>
      <c r="F1290">
        <v>0</v>
      </c>
      <c r="G1290">
        <v>0</v>
      </c>
      <c r="H1290" t="s">
        <v>482</v>
      </c>
      <c r="I1290">
        <v>5</v>
      </c>
      <c r="J1290" t="s">
        <v>180</v>
      </c>
      <c r="K1290" t="s">
        <v>39</v>
      </c>
      <c r="L1290" t="s">
        <v>15</v>
      </c>
      <c r="M1290">
        <v>9041</v>
      </c>
      <c r="N1290" t="s">
        <v>22</v>
      </c>
      <c r="O1290" t="s">
        <v>0</v>
      </c>
      <c r="P1290" t="s">
        <v>0</v>
      </c>
    </row>
    <row r="1291" spans="1:16" x14ac:dyDescent="0.3">
      <c r="A1291">
        <v>78159587</v>
      </c>
      <c r="B1291">
        <v>191161</v>
      </c>
      <c r="C1291">
        <v>286554</v>
      </c>
      <c r="D1291">
        <v>5801</v>
      </c>
      <c r="E1291">
        <v>2</v>
      </c>
      <c r="F1291">
        <v>0</v>
      </c>
      <c r="G1291">
        <v>0</v>
      </c>
      <c r="H1291" t="s">
        <v>190</v>
      </c>
      <c r="I1291">
        <v>4</v>
      </c>
      <c r="J1291" t="s">
        <v>84</v>
      </c>
      <c r="K1291" t="s">
        <v>39</v>
      </c>
      <c r="L1291" t="s">
        <v>17</v>
      </c>
      <c r="M1291">
        <v>11602</v>
      </c>
      <c r="N1291" t="s">
        <v>22</v>
      </c>
      <c r="O1291" t="s">
        <v>0</v>
      </c>
      <c r="P1291" t="s">
        <v>0</v>
      </c>
    </row>
    <row r="1292" spans="1:16" x14ac:dyDescent="0.3">
      <c r="A1292">
        <v>67556566</v>
      </c>
      <c r="B1292">
        <v>191161</v>
      </c>
      <c r="C1292">
        <v>341003</v>
      </c>
      <c r="D1292">
        <v>11092</v>
      </c>
      <c r="E1292">
        <v>1</v>
      </c>
      <c r="F1292">
        <v>0</v>
      </c>
      <c r="G1292">
        <v>0</v>
      </c>
      <c r="H1292" t="s">
        <v>190</v>
      </c>
      <c r="I1292">
        <v>3</v>
      </c>
      <c r="J1292" t="s">
        <v>320</v>
      </c>
      <c r="K1292" t="s">
        <v>39</v>
      </c>
      <c r="L1292" t="s">
        <v>15</v>
      </c>
      <c r="M1292">
        <v>11092</v>
      </c>
      <c r="N1292" t="s">
        <v>20</v>
      </c>
      <c r="O1292" t="s">
        <v>0</v>
      </c>
      <c r="P1292" t="s">
        <v>0</v>
      </c>
    </row>
    <row r="1293" spans="1:16" x14ac:dyDescent="0.3">
      <c r="A1293">
        <v>56702542</v>
      </c>
      <c r="B1293">
        <v>356787</v>
      </c>
      <c r="C1293">
        <v>463165</v>
      </c>
      <c r="D1293">
        <v>14188</v>
      </c>
      <c r="E1293">
        <v>1</v>
      </c>
      <c r="F1293">
        <v>0</v>
      </c>
      <c r="G1293">
        <v>0</v>
      </c>
      <c r="H1293" t="s">
        <v>190</v>
      </c>
      <c r="I1293">
        <v>5</v>
      </c>
      <c r="J1293" t="s">
        <v>305</v>
      </c>
      <c r="K1293" t="s">
        <v>39</v>
      </c>
      <c r="L1293" t="s">
        <v>18</v>
      </c>
      <c r="M1293">
        <v>14188</v>
      </c>
      <c r="N1293" t="s">
        <v>20</v>
      </c>
      <c r="O1293" t="s">
        <v>0</v>
      </c>
      <c r="P1293" t="s">
        <v>0</v>
      </c>
    </row>
    <row r="1294" spans="1:16" x14ac:dyDescent="0.3">
      <c r="A1294">
        <v>46578001</v>
      </c>
      <c r="B1294">
        <v>671858</v>
      </c>
      <c r="C1294">
        <v>334097</v>
      </c>
      <c r="D1294">
        <v>1738</v>
      </c>
      <c r="E1294">
        <v>4</v>
      </c>
      <c r="F1294">
        <v>347.6</v>
      </c>
      <c r="G1294">
        <v>5</v>
      </c>
      <c r="H1294" t="s">
        <v>190</v>
      </c>
      <c r="I1294">
        <v>2</v>
      </c>
      <c r="J1294" t="s">
        <v>540</v>
      </c>
      <c r="K1294" t="s">
        <v>39</v>
      </c>
      <c r="L1294" t="s">
        <v>17</v>
      </c>
      <c r="M1294">
        <v>6604.4</v>
      </c>
      <c r="N1294" t="s">
        <v>20</v>
      </c>
      <c r="O1294" t="s">
        <v>0</v>
      </c>
      <c r="P1294" t="s">
        <v>0</v>
      </c>
    </row>
    <row r="1295" spans="1:16" x14ac:dyDescent="0.3">
      <c r="A1295">
        <v>58592048</v>
      </c>
      <c r="B1295">
        <v>770487</v>
      </c>
      <c r="C1295">
        <v>495818</v>
      </c>
      <c r="D1295">
        <v>13747</v>
      </c>
      <c r="E1295">
        <v>3</v>
      </c>
      <c r="F1295">
        <v>0</v>
      </c>
      <c r="G1295">
        <v>0</v>
      </c>
      <c r="H1295" t="s">
        <v>190</v>
      </c>
      <c r="I1295">
        <v>4</v>
      </c>
      <c r="J1295" t="s">
        <v>84</v>
      </c>
      <c r="K1295" t="s">
        <v>39</v>
      </c>
      <c r="L1295" t="s">
        <v>17</v>
      </c>
      <c r="M1295">
        <v>41241</v>
      </c>
      <c r="N1295" t="s">
        <v>20</v>
      </c>
      <c r="O1295" t="s">
        <v>0</v>
      </c>
      <c r="P1295" t="s">
        <v>0</v>
      </c>
    </row>
    <row r="1296" spans="1:16" x14ac:dyDescent="0.3">
      <c r="A1296">
        <v>33581357</v>
      </c>
      <c r="B1296">
        <v>671858</v>
      </c>
      <c r="C1296">
        <v>824041</v>
      </c>
      <c r="D1296">
        <v>3681</v>
      </c>
      <c r="E1296">
        <v>1</v>
      </c>
      <c r="F1296">
        <v>0</v>
      </c>
      <c r="G1296">
        <v>0</v>
      </c>
      <c r="H1296" t="s">
        <v>190</v>
      </c>
      <c r="I1296">
        <v>3</v>
      </c>
      <c r="J1296" t="s">
        <v>320</v>
      </c>
      <c r="K1296" t="s">
        <v>39</v>
      </c>
      <c r="L1296" t="s">
        <v>17</v>
      </c>
      <c r="M1296">
        <v>3681</v>
      </c>
      <c r="N1296" t="s">
        <v>24</v>
      </c>
      <c r="O1296" t="s">
        <v>0</v>
      </c>
      <c r="P1296" t="s">
        <v>0</v>
      </c>
    </row>
    <row r="1297" spans="1:16" x14ac:dyDescent="0.3">
      <c r="A1297">
        <v>41407343</v>
      </c>
      <c r="B1297">
        <v>719176</v>
      </c>
      <c r="C1297">
        <v>540424</v>
      </c>
      <c r="D1297">
        <v>9412</v>
      </c>
      <c r="E1297">
        <v>1</v>
      </c>
      <c r="F1297">
        <v>0</v>
      </c>
      <c r="G1297">
        <v>0</v>
      </c>
      <c r="H1297" t="s">
        <v>190</v>
      </c>
      <c r="I1297">
        <v>2</v>
      </c>
      <c r="J1297" t="s">
        <v>540</v>
      </c>
      <c r="K1297" t="s">
        <v>50</v>
      </c>
      <c r="L1297" t="s">
        <v>16</v>
      </c>
      <c r="M1297">
        <v>9412</v>
      </c>
      <c r="N1297" t="s">
        <v>24</v>
      </c>
      <c r="O1297" t="s">
        <v>0</v>
      </c>
      <c r="P1297" t="s">
        <v>0</v>
      </c>
    </row>
    <row r="1298" spans="1:16" x14ac:dyDescent="0.3">
      <c r="A1298">
        <v>72015859</v>
      </c>
      <c r="B1298">
        <v>207473</v>
      </c>
      <c r="C1298">
        <v>747923</v>
      </c>
      <c r="D1298">
        <v>1612</v>
      </c>
      <c r="E1298">
        <v>2</v>
      </c>
      <c r="F1298">
        <v>161.19999999999999</v>
      </c>
      <c r="G1298">
        <v>5</v>
      </c>
      <c r="H1298" t="s">
        <v>190</v>
      </c>
      <c r="I1298">
        <v>7</v>
      </c>
      <c r="J1298" t="s">
        <v>100</v>
      </c>
      <c r="K1298" t="s">
        <v>39</v>
      </c>
      <c r="L1298" t="s">
        <v>17</v>
      </c>
      <c r="M1298">
        <v>3062.8</v>
      </c>
      <c r="N1298" t="s">
        <v>20</v>
      </c>
      <c r="O1298" t="s">
        <v>0</v>
      </c>
      <c r="P1298" t="s">
        <v>0</v>
      </c>
    </row>
    <row r="1299" spans="1:16" x14ac:dyDescent="0.3">
      <c r="A1299">
        <v>81729237</v>
      </c>
      <c r="B1299">
        <v>126225</v>
      </c>
      <c r="C1299">
        <v>428367</v>
      </c>
      <c r="D1299">
        <v>6462</v>
      </c>
      <c r="E1299">
        <v>1</v>
      </c>
      <c r="F1299">
        <v>0</v>
      </c>
      <c r="G1299">
        <v>0</v>
      </c>
      <c r="H1299" t="s">
        <v>190</v>
      </c>
      <c r="I1299">
        <v>4</v>
      </c>
      <c r="J1299" t="s">
        <v>84</v>
      </c>
      <c r="K1299" t="s">
        <v>39</v>
      </c>
      <c r="L1299" t="s">
        <v>15</v>
      </c>
      <c r="M1299">
        <v>6462</v>
      </c>
      <c r="N1299" t="s">
        <v>21</v>
      </c>
      <c r="O1299" t="s">
        <v>0</v>
      </c>
      <c r="P1299" t="s">
        <v>0</v>
      </c>
    </row>
    <row r="1300" spans="1:16" x14ac:dyDescent="0.3">
      <c r="A1300">
        <v>11082139</v>
      </c>
      <c r="B1300">
        <v>872246</v>
      </c>
      <c r="C1300">
        <v>751752</v>
      </c>
      <c r="D1300">
        <v>11516</v>
      </c>
      <c r="E1300">
        <v>1</v>
      </c>
      <c r="F1300">
        <v>0</v>
      </c>
      <c r="G1300">
        <v>0</v>
      </c>
      <c r="H1300" t="s">
        <v>190</v>
      </c>
      <c r="I1300">
        <v>3</v>
      </c>
      <c r="J1300" t="s">
        <v>320</v>
      </c>
      <c r="K1300" t="s">
        <v>39</v>
      </c>
      <c r="L1300" t="s">
        <v>17</v>
      </c>
      <c r="M1300">
        <v>11516</v>
      </c>
      <c r="N1300" t="s">
        <v>22</v>
      </c>
      <c r="O1300" t="s">
        <v>0</v>
      </c>
      <c r="P1300" t="s">
        <v>0</v>
      </c>
    </row>
    <row r="1301" spans="1:16" x14ac:dyDescent="0.3">
      <c r="A1301">
        <v>40536245</v>
      </c>
      <c r="B1301">
        <v>334053</v>
      </c>
      <c r="C1301">
        <v>500441</v>
      </c>
      <c r="D1301">
        <v>16735</v>
      </c>
      <c r="E1301">
        <v>2</v>
      </c>
      <c r="F1301">
        <v>1673.5</v>
      </c>
      <c r="G1301">
        <v>5</v>
      </c>
      <c r="H1301" t="s">
        <v>190</v>
      </c>
      <c r="I1301">
        <v>7</v>
      </c>
      <c r="J1301" t="s">
        <v>100</v>
      </c>
      <c r="K1301" t="s">
        <v>39</v>
      </c>
      <c r="L1301" t="s">
        <v>152</v>
      </c>
      <c r="M1301">
        <v>31796.5</v>
      </c>
      <c r="N1301" t="s">
        <v>21</v>
      </c>
      <c r="O1301" t="s">
        <v>0</v>
      </c>
      <c r="P1301" t="s">
        <v>0</v>
      </c>
    </row>
    <row r="1302" spans="1:16" x14ac:dyDescent="0.3">
      <c r="A1302">
        <v>79878835</v>
      </c>
      <c r="B1302">
        <v>216739</v>
      </c>
      <c r="C1302">
        <v>952715</v>
      </c>
      <c r="D1302">
        <v>1315</v>
      </c>
      <c r="E1302">
        <v>4</v>
      </c>
      <c r="F1302">
        <v>0</v>
      </c>
      <c r="G1302">
        <v>0</v>
      </c>
      <c r="H1302" t="s">
        <v>190</v>
      </c>
      <c r="I1302">
        <v>5</v>
      </c>
      <c r="J1302" t="s">
        <v>305</v>
      </c>
      <c r="K1302" t="s">
        <v>39</v>
      </c>
      <c r="L1302" t="s">
        <v>18</v>
      </c>
      <c r="M1302">
        <v>5260</v>
      </c>
      <c r="N1302" t="s">
        <v>21</v>
      </c>
      <c r="O1302" t="s">
        <v>0</v>
      </c>
      <c r="P1302" t="s">
        <v>0</v>
      </c>
    </row>
    <row r="1303" spans="1:16" x14ac:dyDescent="0.3">
      <c r="A1303">
        <v>68749047</v>
      </c>
      <c r="B1303">
        <v>809570</v>
      </c>
      <c r="C1303">
        <v>366316</v>
      </c>
      <c r="D1303">
        <v>12965</v>
      </c>
      <c r="E1303">
        <v>1</v>
      </c>
      <c r="F1303">
        <v>1944.75</v>
      </c>
      <c r="G1303">
        <v>15</v>
      </c>
      <c r="H1303" t="s">
        <v>190</v>
      </c>
      <c r="I1303">
        <v>6</v>
      </c>
      <c r="J1303" t="s">
        <v>468</v>
      </c>
      <c r="K1303" t="s">
        <v>47</v>
      </c>
      <c r="L1303" t="s">
        <v>15</v>
      </c>
      <c r="M1303">
        <v>11020.25</v>
      </c>
      <c r="N1303" t="s">
        <v>22</v>
      </c>
      <c r="O1303" t="s">
        <v>0</v>
      </c>
      <c r="P1303" t="s">
        <v>0</v>
      </c>
    </row>
    <row r="1304" spans="1:16" x14ac:dyDescent="0.3">
      <c r="A1304">
        <v>27758595</v>
      </c>
      <c r="B1304">
        <v>216739</v>
      </c>
      <c r="C1304">
        <v>888049</v>
      </c>
      <c r="D1304">
        <v>9962</v>
      </c>
      <c r="E1304">
        <v>4</v>
      </c>
      <c r="F1304">
        <v>0</v>
      </c>
      <c r="G1304">
        <v>0</v>
      </c>
      <c r="H1304" t="s">
        <v>51</v>
      </c>
      <c r="I1304">
        <v>7</v>
      </c>
      <c r="J1304" t="s">
        <v>52</v>
      </c>
      <c r="K1304" t="s">
        <v>50</v>
      </c>
      <c r="L1304" t="s">
        <v>15</v>
      </c>
      <c r="M1304">
        <v>39848</v>
      </c>
      <c r="N1304" t="s">
        <v>20</v>
      </c>
      <c r="O1304" t="s">
        <v>0</v>
      </c>
      <c r="P1304" t="s">
        <v>0</v>
      </c>
    </row>
    <row r="1305" spans="1:16" x14ac:dyDescent="0.3">
      <c r="A1305">
        <v>23141087</v>
      </c>
      <c r="B1305">
        <v>216739</v>
      </c>
      <c r="C1305">
        <v>341647</v>
      </c>
      <c r="D1305">
        <v>9656</v>
      </c>
      <c r="E1305">
        <v>3</v>
      </c>
      <c r="F1305">
        <v>0</v>
      </c>
      <c r="G1305">
        <v>0</v>
      </c>
      <c r="H1305" t="s">
        <v>51</v>
      </c>
      <c r="I1305">
        <v>6</v>
      </c>
      <c r="J1305" t="s">
        <v>119</v>
      </c>
      <c r="K1305" t="s">
        <v>39</v>
      </c>
      <c r="L1305" t="s">
        <v>17</v>
      </c>
      <c r="M1305">
        <v>28968</v>
      </c>
      <c r="N1305" t="s">
        <v>22</v>
      </c>
      <c r="O1305" t="s">
        <v>0</v>
      </c>
      <c r="P1305" t="s">
        <v>0</v>
      </c>
    </row>
    <row r="1306" spans="1:16" x14ac:dyDescent="0.3">
      <c r="A1306">
        <v>82613940</v>
      </c>
      <c r="B1306">
        <v>872246</v>
      </c>
      <c r="C1306">
        <v>842108</v>
      </c>
      <c r="D1306">
        <v>9962</v>
      </c>
      <c r="E1306">
        <v>1</v>
      </c>
      <c r="F1306">
        <v>0</v>
      </c>
      <c r="G1306">
        <v>0</v>
      </c>
      <c r="H1306" t="s">
        <v>51</v>
      </c>
      <c r="I1306">
        <v>2</v>
      </c>
      <c r="J1306" t="s">
        <v>442</v>
      </c>
      <c r="K1306" t="s">
        <v>73</v>
      </c>
      <c r="L1306" t="s">
        <v>18</v>
      </c>
      <c r="M1306">
        <v>9962</v>
      </c>
      <c r="N1306" t="s">
        <v>22</v>
      </c>
      <c r="O1306" t="s">
        <v>0</v>
      </c>
      <c r="P1306" t="s">
        <v>0</v>
      </c>
    </row>
    <row r="1307" spans="1:16" x14ac:dyDescent="0.3">
      <c r="A1307">
        <v>95295586</v>
      </c>
      <c r="B1307">
        <v>126225</v>
      </c>
      <c r="C1307">
        <v>797856</v>
      </c>
      <c r="D1307">
        <v>15899</v>
      </c>
      <c r="E1307">
        <v>2</v>
      </c>
      <c r="F1307">
        <v>0</v>
      </c>
      <c r="G1307">
        <v>0</v>
      </c>
      <c r="H1307" t="s">
        <v>51</v>
      </c>
      <c r="I1307">
        <v>1</v>
      </c>
      <c r="J1307" t="s">
        <v>440</v>
      </c>
      <c r="K1307" t="s">
        <v>39</v>
      </c>
      <c r="L1307" t="s">
        <v>16</v>
      </c>
      <c r="M1307">
        <v>31798</v>
      </c>
      <c r="N1307" t="s">
        <v>21</v>
      </c>
      <c r="O1307" t="s">
        <v>0</v>
      </c>
      <c r="P1307" t="s">
        <v>0</v>
      </c>
    </row>
    <row r="1308" spans="1:16" x14ac:dyDescent="0.3">
      <c r="A1308">
        <v>60354777</v>
      </c>
      <c r="B1308">
        <v>334053</v>
      </c>
      <c r="C1308">
        <v>599194</v>
      </c>
      <c r="D1308">
        <v>12851</v>
      </c>
      <c r="E1308">
        <v>1</v>
      </c>
      <c r="F1308">
        <v>1285.0999999999999</v>
      </c>
      <c r="G1308">
        <v>10</v>
      </c>
      <c r="H1308" t="s">
        <v>51</v>
      </c>
      <c r="I1308">
        <v>5</v>
      </c>
      <c r="J1308" t="s">
        <v>473</v>
      </c>
      <c r="K1308" t="s">
        <v>39</v>
      </c>
      <c r="L1308" t="s">
        <v>15</v>
      </c>
      <c r="M1308">
        <v>11565.9</v>
      </c>
      <c r="N1308" t="s">
        <v>20</v>
      </c>
      <c r="O1308" t="s">
        <v>0</v>
      </c>
      <c r="P1308" t="s">
        <v>0</v>
      </c>
    </row>
    <row r="1309" spans="1:16" x14ac:dyDescent="0.3">
      <c r="A1309">
        <v>69473299</v>
      </c>
      <c r="B1309">
        <v>872246</v>
      </c>
      <c r="C1309">
        <v>940951</v>
      </c>
      <c r="D1309">
        <v>7063</v>
      </c>
      <c r="E1309">
        <v>1</v>
      </c>
      <c r="F1309">
        <v>0</v>
      </c>
      <c r="G1309">
        <v>0</v>
      </c>
      <c r="H1309" t="s">
        <v>51</v>
      </c>
      <c r="I1309">
        <v>4</v>
      </c>
      <c r="J1309" t="s">
        <v>202</v>
      </c>
      <c r="K1309" t="s">
        <v>39</v>
      </c>
      <c r="L1309" t="s">
        <v>15</v>
      </c>
      <c r="M1309">
        <v>7063</v>
      </c>
      <c r="N1309" t="s">
        <v>20</v>
      </c>
      <c r="O1309" t="s">
        <v>0</v>
      </c>
      <c r="P1309" t="s">
        <v>0</v>
      </c>
    </row>
    <row r="1310" spans="1:16" x14ac:dyDescent="0.3">
      <c r="A1310">
        <v>95025258</v>
      </c>
      <c r="B1310">
        <v>809570</v>
      </c>
      <c r="C1310">
        <v>741760</v>
      </c>
      <c r="D1310">
        <v>2236</v>
      </c>
      <c r="E1310">
        <v>1</v>
      </c>
      <c r="F1310">
        <v>0</v>
      </c>
      <c r="G1310">
        <v>0</v>
      </c>
      <c r="H1310" t="s">
        <v>51</v>
      </c>
      <c r="I1310">
        <v>2</v>
      </c>
      <c r="J1310" t="s">
        <v>442</v>
      </c>
      <c r="K1310" t="s">
        <v>47</v>
      </c>
      <c r="L1310" t="s">
        <v>17</v>
      </c>
      <c r="M1310">
        <v>2236</v>
      </c>
      <c r="N1310" t="s">
        <v>21</v>
      </c>
      <c r="O1310" t="s">
        <v>0</v>
      </c>
      <c r="P1310" t="s">
        <v>0</v>
      </c>
    </row>
    <row r="1311" spans="1:16" x14ac:dyDescent="0.3">
      <c r="A1311">
        <v>93457527</v>
      </c>
      <c r="B1311">
        <v>388389</v>
      </c>
      <c r="C1311">
        <v>867782</v>
      </c>
      <c r="D1311">
        <v>13811</v>
      </c>
      <c r="E1311">
        <v>1</v>
      </c>
      <c r="F1311">
        <v>0</v>
      </c>
      <c r="G1311">
        <v>0</v>
      </c>
      <c r="H1311" t="s">
        <v>51</v>
      </c>
      <c r="I1311">
        <v>1</v>
      </c>
      <c r="J1311" t="s">
        <v>440</v>
      </c>
      <c r="K1311" t="s">
        <v>39</v>
      </c>
      <c r="L1311" t="s">
        <v>15</v>
      </c>
      <c r="M1311">
        <v>13811</v>
      </c>
      <c r="N1311" t="s">
        <v>23</v>
      </c>
      <c r="O1311" t="s">
        <v>0</v>
      </c>
      <c r="P1311" t="s">
        <v>0</v>
      </c>
    </row>
    <row r="1312" spans="1:16" x14ac:dyDescent="0.3">
      <c r="A1312">
        <v>74783521</v>
      </c>
      <c r="B1312">
        <v>126225</v>
      </c>
      <c r="C1312">
        <v>343260</v>
      </c>
      <c r="D1312">
        <v>4503</v>
      </c>
      <c r="E1312">
        <v>4</v>
      </c>
      <c r="F1312">
        <v>1801.2</v>
      </c>
      <c r="G1312">
        <v>10</v>
      </c>
      <c r="H1312" t="s">
        <v>51</v>
      </c>
      <c r="I1312">
        <v>3</v>
      </c>
      <c r="J1312" t="s">
        <v>407</v>
      </c>
      <c r="K1312" t="s">
        <v>39</v>
      </c>
      <c r="L1312" t="s">
        <v>15</v>
      </c>
      <c r="M1312">
        <v>16210.8</v>
      </c>
      <c r="N1312" t="s">
        <v>22</v>
      </c>
      <c r="O1312" t="s">
        <v>0</v>
      </c>
      <c r="P1312" t="s">
        <v>0</v>
      </c>
    </row>
    <row r="1313" spans="1:16" x14ac:dyDescent="0.3">
      <c r="A1313">
        <v>83886264</v>
      </c>
      <c r="B1313">
        <v>770487</v>
      </c>
      <c r="C1313">
        <v>834775</v>
      </c>
      <c r="D1313">
        <v>11330</v>
      </c>
      <c r="E1313">
        <v>3</v>
      </c>
      <c r="F1313">
        <v>0</v>
      </c>
      <c r="G1313">
        <v>0</v>
      </c>
      <c r="H1313" t="s">
        <v>51</v>
      </c>
      <c r="I1313">
        <v>2</v>
      </c>
      <c r="J1313" t="s">
        <v>442</v>
      </c>
      <c r="K1313" t="s">
        <v>39</v>
      </c>
      <c r="L1313" t="s">
        <v>15</v>
      </c>
      <c r="M1313">
        <v>33990</v>
      </c>
      <c r="N1313" t="s">
        <v>21</v>
      </c>
      <c r="O1313" t="s">
        <v>0</v>
      </c>
      <c r="P1313" t="s">
        <v>0</v>
      </c>
    </row>
    <row r="1314" spans="1:16" x14ac:dyDescent="0.3">
      <c r="A1314">
        <v>49483865</v>
      </c>
      <c r="B1314">
        <v>770487</v>
      </c>
      <c r="C1314">
        <v>785472</v>
      </c>
      <c r="D1314">
        <v>19554</v>
      </c>
      <c r="E1314">
        <v>1</v>
      </c>
      <c r="F1314">
        <v>0</v>
      </c>
      <c r="G1314">
        <v>0</v>
      </c>
      <c r="H1314" t="s">
        <v>51</v>
      </c>
      <c r="I1314">
        <v>3</v>
      </c>
      <c r="J1314" t="s">
        <v>407</v>
      </c>
      <c r="K1314" t="s">
        <v>39</v>
      </c>
      <c r="L1314" t="s">
        <v>15</v>
      </c>
      <c r="M1314">
        <v>19554</v>
      </c>
      <c r="N1314" t="s">
        <v>21</v>
      </c>
      <c r="O1314" t="s">
        <v>0</v>
      </c>
      <c r="P1314" t="s">
        <v>0</v>
      </c>
    </row>
    <row r="1315" spans="1:16" x14ac:dyDescent="0.3">
      <c r="A1315">
        <v>16789850</v>
      </c>
      <c r="B1315">
        <v>770487</v>
      </c>
      <c r="C1315">
        <v>774842</v>
      </c>
      <c r="D1315">
        <v>19493</v>
      </c>
      <c r="E1315">
        <v>1</v>
      </c>
      <c r="F1315">
        <v>0</v>
      </c>
      <c r="G1315">
        <v>0</v>
      </c>
      <c r="H1315" t="s">
        <v>94</v>
      </c>
      <c r="I1315">
        <v>6</v>
      </c>
      <c r="J1315" t="s">
        <v>120</v>
      </c>
      <c r="K1315" t="s">
        <v>39</v>
      </c>
      <c r="L1315" t="s">
        <v>18</v>
      </c>
      <c r="M1315">
        <v>19493</v>
      </c>
      <c r="N1315" t="s">
        <v>23</v>
      </c>
      <c r="O1315" t="s">
        <v>0</v>
      </c>
      <c r="P1315" t="s">
        <v>0</v>
      </c>
    </row>
    <row r="1316" spans="1:16" x14ac:dyDescent="0.3">
      <c r="A1316">
        <v>90585882</v>
      </c>
      <c r="B1316">
        <v>356787</v>
      </c>
      <c r="C1316">
        <v>596737</v>
      </c>
      <c r="D1316">
        <v>6417</v>
      </c>
      <c r="E1316">
        <v>2</v>
      </c>
      <c r="F1316">
        <v>1925.1</v>
      </c>
      <c r="G1316">
        <v>15</v>
      </c>
      <c r="H1316" t="s">
        <v>94</v>
      </c>
      <c r="I1316">
        <v>1</v>
      </c>
      <c r="J1316" t="s">
        <v>356</v>
      </c>
      <c r="K1316" t="s">
        <v>39</v>
      </c>
      <c r="L1316" t="s">
        <v>15</v>
      </c>
      <c r="M1316">
        <v>10908.9</v>
      </c>
      <c r="N1316" t="s">
        <v>20</v>
      </c>
      <c r="O1316" t="s">
        <v>0</v>
      </c>
      <c r="P1316" t="s">
        <v>0</v>
      </c>
    </row>
    <row r="1317" spans="1:16" x14ac:dyDescent="0.3">
      <c r="A1317">
        <v>12921981</v>
      </c>
      <c r="B1317">
        <v>356787</v>
      </c>
      <c r="C1317">
        <v>440977</v>
      </c>
      <c r="D1317">
        <v>16056</v>
      </c>
      <c r="E1317">
        <v>3</v>
      </c>
      <c r="F1317">
        <v>0</v>
      </c>
      <c r="G1317">
        <v>0</v>
      </c>
      <c r="H1317" t="s">
        <v>94</v>
      </c>
      <c r="I1317">
        <v>3</v>
      </c>
      <c r="J1317" t="s">
        <v>325</v>
      </c>
      <c r="K1317" t="s">
        <v>39</v>
      </c>
      <c r="L1317" t="s">
        <v>17</v>
      </c>
      <c r="M1317">
        <v>48168</v>
      </c>
      <c r="N1317" t="s">
        <v>20</v>
      </c>
      <c r="O1317" t="s">
        <v>0</v>
      </c>
      <c r="P1317" t="s">
        <v>0</v>
      </c>
    </row>
    <row r="1318" spans="1:16" x14ac:dyDescent="0.3">
      <c r="A1318">
        <v>16511491</v>
      </c>
      <c r="B1318">
        <v>126225</v>
      </c>
      <c r="C1318">
        <v>475871</v>
      </c>
      <c r="D1318">
        <v>1916</v>
      </c>
      <c r="E1318">
        <v>2</v>
      </c>
      <c r="F1318">
        <v>0</v>
      </c>
      <c r="G1318">
        <v>0</v>
      </c>
      <c r="H1318" t="s">
        <v>94</v>
      </c>
      <c r="I1318">
        <v>6</v>
      </c>
      <c r="J1318" t="s">
        <v>120</v>
      </c>
      <c r="K1318" t="s">
        <v>39</v>
      </c>
      <c r="L1318" t="s">
        <v>18</v>
      </c>
      <c r="M1318">
        <v>3832</v>
      </c>
      <c r="N1318" t="s">
        <v>23</v>
      </c>
      <c r="O1318" t="s">
        <v>0</v>
      </c>
      <c r="P1318" t="s">
        <v>0</v>
      </c>
    </row>
    <row r="1319" spans="1:16" x14ac:dyDescent="0.3">
      <c r="A1319">
        <v>10145801</v>
      </c>
      <c r="B1319">
        <v>809570</v>
      </c>
      <c r="C1319">
        <v>661267</v>
      </c>
      <c r="D1319">
        <v>19568</v>
      </c>
      <c r="E1319">
        <v>1</v>
      </c>
      <c r="F1319">
        <v>978.4</v>
      </c>
      <c r="G1319">
        <v>5</v>
      </c>
      <c r="H1319" t="s">
        <v>94</v>
      </c>
      <c r="I1319">
        <v>3</v>
      </c>
      <c r="J1319" t="s">
        <v>325</v>
      </c>
      <c r="K1319" t="s">
        <v>50</v>
      </c>
      <c r="L1319" t="s">
        <v>15</v>
      </c>
      <c r="M1319">
        <v>18589.599999999999</v>
      </c>
      <c r="N1319" t="s">
        <v>23</v>
      </c>
      <c r="O1319" t="s">
        <v>0</v>
      </c>
      <c r="P1319" t="s">
        <v>0</v>
      </c>
    </row>
    <row r="1320" spans="1:16" x14ac:dyDescent="0.3">
      <c r="A1320">
        <v>86868410</v>
      </c>
      <c r="B1320">
        <v>356787</v>
      </c>
      <c r="C1320">
        <v>794587</v>
      </c>
      <c r="D1320">
        <v>1234</v>
      </c>
      <c r="E1320">
        <v>2</v>
      </c>
      <c r="F1320">
        <v>370.2</v>
      </c>
      <c r="G1320">
        <v>15</v>
      </c>
      <c r="H1320" t="s">
        <v>94</v>
      </c>
      <c r="I1320">
        <v>7</v>
      </c>
      <c r="J1320" t="s">
        <v>507</v>
      </c>
      <c r="K1320" t="s">
        <v>39</v>
      </c>
      <c r="L1320" t="s">
        <v>15</v>
      </c>
      <c r="M1320">
        <v>2097.8000000000002</v>
      </c>
      <c r="N1320" t="s">
        <v>21</v>
      </c>
      <c r="O1320" t="s">
        <v>0</v>
      </c>
      <c r="P1320" t="s">
        <v>0</v>
      </c>
    </row>
    <row r="1321" spans="1:16" x14ac:dyDescent="0.3">
      <c r="A1321">
        <v>75984013</v>
      </c>
      <c r="B1321">
        <v>334053</v>
      </c>
      <c r="C1321">
        <v>694241</v>
      </c>
      <c r="D1321">
        <v>2613</v>
      </c>
      <c r="E1321">
        <v>4</v>
      </c>
      <c r="F1321">
        <v>0</v>
      </c>
      <c r="G1321">
        <v>0</v>
      </c>
      <c r="H1321" t="s">
        <v>94</v>
      </c>
      <c r="I1321">
        <v>5</v>
      </c>
      <c r="J1321" t="s">
        <v>140</v>
      </c>
      <c r="K1321" t="s">
        <v>39</v>
      </c>
      <c r="L1321" t="s">
        <v>15</v>
      </c>
      <c r="M1321">
        <v>10452</v>
      </c>
      <c r="N1321" t="s">
        <v>21</v>
      </c>
      <c r="O1321" t="s">
        <v>0</v>
      </c>
      <c r="P1321" t="s">
        <v>0</v>
      </c>
    </row>
    <row r="1322" spans="1:16" x14ac:dyDescent="0.3">
      <c r="A1322">
        <v>64148754</v>
      </c>
      <c r="B1322">
        <v>126225</v>
      </c>
      <c r="C1322">
        <v>457657</v>
      </c>
      <c r="D1322">
        <v>2015</v>
      </c>
      <c r="E1322">
        <v>1</v>
      </c>
      <c r="F1322">
        <v>0</v>
      </c>
      <c r="G1322">
        <v>0</v>
      </c>
      <c r="H1322" t="s">
        <v>94</v>
      </c>
      <c r="I1322">
        <v>5</v>
      </c>
      <c r="J1322" t="s">
        <v>140</v>
      </c>
      <c r="K1322" t="s">
        <v>39</v>
      </c>
      <c r="L1322" t="s">
        <v>18</v>
      </c>
      <c r="M1322">
        <v>2015</v>
      </c>
      <c r="N1322" t="s">
        <v>20</v>
      </c>
      <c r="O1322" t="s">
        <v>0</v>
      </c>
      <c r="P1322" t="s">
        <v>0</v>
      </c>
    </row>
    <row r="1323" spans="1:16" x14ac:dyDescent="0.3">
      <c r="A1323">
        <v>11261301</v>
      </c>
      <c r="B1323">
        <v>207473</v>
      </c>
      <c r="C1323">
        <v>781456</v>
      </c>
      <c r="D1323">
        <v>3428</v>
      </c>
      <c r="E1323">
        <v>1</v>
      </c>
      <c r="F1323">
        <v>171.4</v>
      </c>
      <c r="G1323">
        <v>5</v>
      </c>
      <c r="H1323" t="s">
        <v>301</v>
      </c>
      <c r="I1323">
        <v>2</v>
      </c>
      <c r="J1323" t="s">
        <v>110</v>
      </c>
      <c r="K1323" t="s">
        <v>39</v>
      </c>
      <c r="L1323" t="s">
        <v>17</v>
      </c>
      <c r="M1323">
        <v>3256.6</v>
      </c>
      <c r="N1323" t="s">
        <v>20</v>
      </c>
      <c r="O1323" t="s">
        <v>0</v>
      </c>
      <c r="P1323" t="s">
        <v>0</v>
      </c>
    </row>
    <row r="1324" spans="1:16" x14ac:dyDescent="0.3">
      <c r="A1324">
        <v>71031132</v>
      </c>
      <c r="B1324">
        <v>246316</v>
      </c>
      <c r="C1324">
        <v>437730</v>
      </c>
      <c r="D1324">
        <v>12119</v>
      </c>
      <c r="E1324">
        <v>2</v>
      </c>
      <c r="F1324">
        <v>0</v>
      </c>
      <c r="G1324">
        <v>0</v>
      </c>
      <c r="H1324" t="s">
        <v>301</v>
      </c>
      <c r="I1324">
        <v>5</v>
      </c>
      <c r="J1324" t="s">
        <v>312</v>
      </c>
      <c r="K1324" t="s">
        <v>39</v>
      </c>
      <c r="L1324" t="s">
        <v>18</v>
      </c>
      <c r="M1324">
        <v>24238</v>
      </c>
      <c r="N1324" t="s">
        <v>23</v>
      </c>
      <c r="O1324" t="s">
        <v>0</v>
      </c>
      <c r="P1324" t="s">
        <v>0</v>
      </c>
    </row>
    <row r="1325" spans="1:16" x14ac:dyDescent="0.3">
      <c r="A1325">
        <v>25419645</v>
      </c>
      <c r="B1325">
        <v>216739</v>
      </c>
      <c r="C1325">
        <v>683100</v>
      </c>
      <c r="D1325">
        <v>10934</v>
      </c>
      <c r="E1325">
        <v>4</v>
      </c>
      <c r="F1325">
        <v>2186.8000000000002</v>
      </c>
      <c r="G1325">
        <v>5</v>
      </c>
      <c r="H1325" t="s">
        <v>301</v>
      </c>
      <c r="I1325">
        <v>4</v>
      </c>
      <c r="J1325" t="s">
        <v>538</v>
      </c>
      <c r="K1325" t="s">
        <v>39</v>
      </c>
      <c r="L1325" t="s">
        <v>15</v>
      </c>
      <c r="M1325">
        <v>41549.199999999997</v>
      </c>
      <c r="N1325" t="s">
        <v>23</v>
      </c>
      <c r="O1325" t="s">
        <v>0</v>
      </c>
      <c r="P1325" t="s">
        <v>0</v>
      </c>
    </row>
    <row r="1326" spans="1:16" x14ac:dyDescent="0.3">
      <c r="A1326">
        <v>30068183</v>
      </c>
      <c r="B1326">
        <v>207473</v>
      </c>
      <c r="C1326">
        <v>895759</v>
      </c>
      <c r="D1326">
        <v>17083</v>
      </c>
      <c r="E1326">
        <v>3</v>
      </c>
      <c r="F1326">
        <v>5124.8999999999996</v>
      </c>
      <c r="G1326">
        <v>10</v>
      </c>
      <c r="H1326" t="s">
        <v>301</v>
      </c>
      <c r="I1326">
        <v>1</v>
      </c>
      <c r="J1326" t="s">
        <v>205</v>
      </c>
      <c r="K1326" t="s">
        <v>39</v>
      </c>
      <c r="L1326" t="s">
        <v>15</v>
      </c>
      <c r="M1326">
        <v>46124.1</v>
      </c>
      <c r="N1326" t="s">
        <v>23</v>
      </c>
      <c r="O1326" t="s">
        <v>0</v>
      </c>
      <c r="P1326" t="s">
        <v>0</v>
      </c>
    </row>
    <row r="1327" spans="1:16" x14ac:dyDescent="0.3">
      <c r="A1327">
        <v>22205980</v>
      </c>
      <c r="B1327">
        <v>671858</v>
      </c>
      <c r="C1327">
        <v>263029</v>
      </c>
      <c r="D1327">
        <v>16018</v>
      </c>
      <c r="E1327">
        <v>3</v>
      </c>
      <c r="F1327">
        <v>0</v>
      </c>
      <c r="G1327">
        <v>0</v>
      </c>
      <c r="H1327" t="s">
        <v>301</v>
      </c>
      <c r="I1327">
        <v>7</v>
      </c>
      <c r="J1327" t="s">
        <v>310</v>
      </c>
      <c r="K1327" t="s">
        <v>39</v>
      </c>
      <c r="L1327" t="s">
        <v>17</v>
      </c>
      <c r="M1327">
        <v>48054</v>
      </c>
      <c r="N1327" t="s">
        <v>20</v>
      </c>
      <c r="O1327" t="s">
        <v>0</v>
      </c>
      <c r="P1327" t="s">
        <v>0</v>
      </c>
    </row>
    <row r="1328" spans="1:16" x14ac:dyDescent="0.3">
      <c r="A1328">
        <v>53038943</v>
      </c>
      <c r="B1328">
        <v>191161</v>
      </c>
      <c r="C1328">
        <v>331113</v>
      </c>
      <c r="D1328">
        <v>1521</v>
      </c>
      <c r="E1328">
        <v>3</v>
      </c>
      <c r="F1328">
        <v>456.3</v>
      </c>
      <c r="G1328">
        <v>10</v>
      </c>
      <c r="H1328" t="s">
        <v>301</v>
      </c>
      <c r="I1328">
        <v>5</v>
      </c>
      <c r="J1328" t="s">
        <v>312</v>
      </c>
      <c r="K1328" t="s">
        <v>39</v>
      </c>
      <c r="L1328" t="s">
        <v>16</v>
      </c>
      <c r="M1328">
        <v>4106.7</v>
      </c>
      <c r="N1328" t="s">
        <v>22</v>
      </c>
      <c r="O1328" t="s">
        <v>0</v>
      </c>
      <c r="P1328" t="s">
        <v>0</v>
      </c>
    </row>
    <row r="1329" spans="1:16" x14ac:dyDescent="0.3">
      <c r="A1329">
        <v>42275631</v>
      </c>
      <c r="B1329">
        <v>872246</v>
      </c>
      <c r="C1329">
        <v>601066</v>
      </c>
      <c r="D1329">
        <v>7818</v>
      </c>
      <c r="E1329">
        <v>3</v>
      </c>
      <c r="F1329">
        <v>0</v>
      </c>
      <c r="G1329">
        <v>0</v>
      </c>
      <c r="H1329" t="s">
        <v>301</v>
      </c>
      <c r="I1329">
        <v>4</v>
      </c>
      <c r="J1329" t="s">
        <v>538</v>
      </c>
      <c r="K1329" t="s">
        <v>73</v>
      </c>
      <c r="L1329" t="s">
        <v>16</v>
      </c>
      <c r="M1329">
        <v>23454</v>
      </c>
      <c r="N1329" t="s">
        <v>20</v>
      </c>
      <c r="O1329" t="s">
        <v>0</v>
      </c>
      <c r="P1329" t="s">
        <v>0</v>
      </c>
    </row>
    <row r="1330" spans="1:16" x14ac:dyDescent="0.3">
      <c r="A1330">
        <v>70269093</v>
      </c>
      <c r="B1330">
        <v>809570</v>
      </c>
      <c r="C1330">
        <v>485647</v>
      </c>
      <c r="D1330">
        <v>14399</v>
      </c>
      <c r="E1330">
        <v>1</v>
      </c>
      <c r="F1330">
        <v>0</v>
      </c>
      <c r="G1330">
        <v>0</v>
      </c>
      <c r="H1330" t="s">
        <v>301</v>
      </c>
      <c r="I1330">
        <v>3</v>
      </c>
      <c r="J1330" t="s">
        <v>309</v>
      </c>
      <c r="K1330" t="s">
        <v>39</v>
      </c>
      <c r="L1330" t="s">
        <v>16</v>
      </c>
      <c r="M1330">
        <v>14399</v>
      </c>
      <c r="N1330" t="s">
        <v>21</v>
      </c>
      <c r="O1330" t="s">
        <v>0</v>
      </c>
      <c r="P1330" t="s">
        <v>0</v>
      </c>
    </row>
    <row r="1331" spans="1:16" x14ac:dyDescent="0.3">
      <c r="A1331">
        <v>16159129</v>
      </c>
      <c r="B1331">
        <v>334053</v>
      </c>
      <c r="C1331">
        <v>416823</v>
      </c>
      <c r="D1331">
        <v>5120</v>
      </c>
      <c r="E1331">
        <v>1</v>
      </c>
      <c r="F1331">
        <v>0</v>
      </c>
      <c r="G1331">
        <v>0</v>
      </c>
      <c r="H1331" t="s">
        <v>301</v>
      </c>
      <c r="I1331">
        <v>6</v>
      </c>
      <c r="J1331" t="s">
        <v>409</v>
      </c>
      <c r="K1331" t="s">
        <v>39</v>
      </c>
      <c r="L1331" t="s">
        <v>16</v>
      </c>
      <c r="M1331">
        <v>5120</v>
      </c>
      <c r="N1331" t="s">
        <v>22</v>
      </c>
      <c r="O1331" t="s">
        <v>0</v>
      </c>
      <c r="P1331" t="s">
        <v>0</v>
      </c>
    </row>
    <row r="1332" spans="1:16" x14ac:dyDescent="0.3">
      <c r="A1332">
        <v>22388090</v>
      </c>
      <c r="B1332">
        <v>388389</v>
      </c>
      <c r="C1332">
        <v>733036</v>
      </c>
      <c r="D1332">
        <v>17880</v>
      </c>
      <c r="E1332">
        <v>1</v>
      </c>
      <c r="F1332">
        <v>3576</v>
      </c>
      <c r="G1332">
        <v>20</v>
      </c>
      <c r="H1332" t="s">
        <v>283</v>
      </c>
      <c r="I1332">
        <v>1</v>
      </c>
      <c r="J1332" t="s">
        <v>229</v>
      </c>
      <c r="K1332" t="s">
        <v>39</v>
      </c>
      <c r="L1332" t="s">
        <v>18</v>
      </c>
      <c r="M1332">
        <v>14304</v>
      </c>
      <c r="N1332" t="s">
        <v>20</v>
      </c>
      <c r="O1332" t="s">
        <v>0</v>
      </c>
      <c r="P1332" t="s">
        <v>0</v>
      </c>
    </row>
    <row r="1333" spans="1:16" x14ac:dyDescent="0.3">
      <c r="A1333">
        <v>27013243</v>
      </c>
      <c r="B1333">
        <v>126225</v>
      </c>
      <c r="C1333">
        <v>498301</v>
      </c>
      <c r="D1333">
        <v>7918</v>
      </c>
      <c r="E1333">
        <v>1</v>
      </c>
      <c r="F1333">
        <v>395.9</v>
      </c>
      <c r="G1333">
        <v>5</v>
      </c>
      <c r="H1333" t="s">
        <v>283</v>
      </c>
      <c r="I1333">
        <v>2</v>
      </c>
      <c r="J1333" t="s">
        <v>274</v>
      </c>
      <c r="K1333" t="s">
        <v>39</v>
      </c>
      <c r="L1333" t="s">
        <v>18</v>
      </c>
      <c r="M1333">
        <v>7522.1</v>
      </c>
      <c r="N1333" t="s">
        <v>24</v>
      </c>
      <c r="O1333" t="s">
        <v>0</v>
      </c>
      <c r="P1333" t="s">
        <v>0</v>
      </c>
    </row>
    <row r="1334" spans="1:16" x14ac:dyDescent="0.3">
      <c r="A1334">
        <v>92558242</v>
      </c>
      <c r="B1334">
        <v>809570</v>
      </c>
      <c r="C1334">
        <v>217094</v>
      </c>
      <c r="D1334">
        <v>12247</v>
      </c>
      <c r="E1334">
        <v>2</v>
      </c>
      <c r="F1334">
        <v>2449.4</v>
      </c>
      <c r="G1334">
        <v>10</v>
      </c>
      <c r="H1334" t="s">
        <v>283</v>
      </c>
      <c r="I1334">
        <v>4</v>
      </c>
      <c r="J1334" t="s">
        <v>225</v>
      </c>
      <c r="K1334" t="s">
        <v>39</v>
      </c>
      <c r="L1334" t="s">
        <v>15</v>
      </c>
      <c r="M1334">
        <v>22044.6</v>
      </c>
      <c r="N1334" t="s">
        <v>22</v>
      </c>
      <c r="O1334" t="s">
        <v>0</v>
      </c>
      <c r="P1334" t="s">
        <v>0</v>
      </c>
    </row>
    <row r="1335" spans="1:16" x14ac:dyDescent="0.3">
      <c r="A1335">
        <v>71477426</v>
      </c>
      <c r="B1335">
        <v>356787</v>
      </c>
      <c r="C1335">
        <v>969969</v>
      </c>
      <c r="D1335">
        <v>11857</v>
      </c>
      <c r="E1335">
        <v>3</v>
      </c>
      <c r="F1335">
        <v>0</v>
      </c>
      <c r="G1335">
        <v>0</v>
      </c>
      <c r="H1335" t="s">
        <v>283</v>
      </c>
      <c r="I1335">
        <v>1</v>
      </c>
      <c r="J1335" t="s">
        <v>229</v>
      </c>
      <c r="K1335" t="s">
        <v>39</v>
      </c>
      <c r="L1335" t="s">
        <v>16</v>
      </c>
      <c r="M1335">
        <v>35571</v>
      </c>
      <c r="N1335" t="s">
        <v>21</v>
      </c>
      <c r="O1335" t="s">
        <v>0</v>
      </c>
      <c r="P1335" t="s">
        <v>0</v>
      </c>
    </row>
    <row r="1336" spans="1:16" x14ac:dyDescent="0.3">
      <c r="A1336">
        <v>81481992</v>
      </c>
      <c r="B1336">
        <v>388389</v>
      </c>
      <c r="C1336">
        <v>545280</v>
      </c>
      <c r="D1336">
        <v>1917</v>
      </c>
      <c r="E1336">
        <v>1</v>
      </c>
      <c r="F1336">
        <v>0</v>
      </c>
      <c r="G1336">
        <v>0</v>
      </c>
      <c r="H1336" t="s">
        <v>283</v>
      </c>
      <c r="I1336">
        <v>5</v>
      </c>
      <c r="J1336" t="s">
        <v>226</v>
      </c>
      <c r="K1336" t="s">
        <v>47</v>
      </c>
      <c r="L1336" t="s">
        <v>15</v>
      </c>
      <c r="M1336">
        <v>1917</v>
      </c>
      <c r="N1336" t="s">
        <v>22</v>
      </c>
      <c r="O1336" t="s">
        <v>0</v>
      </c>
      <c r="P1336" t="s">
        <v>0</v>
      </c>
    </row>
    <row r="1337" spans="1:16" x14ac:dyDescent="0.3">
      <c r="A1337">
        <v>77839607</v>
      </c>
      <c r="B1337">
        <v>216739</v>
      </c>
      <c r="C1337">
        <v>428367</v>
      </c>
      <c r="D1337">
        <v>4890</v>
      </c>
      <c r="E1337">
        <v>1</v>
      </c>
      <c r="F1337">
        <v>0</v>
      </c>
      <c r="G1337">
        <v>0</v>
      </c>
      <c r="H1337" t="s">
        <v>283</v>
      </c>
      <c r="I1337">
        <v>2</v>
      </c>
      <c r="J1337" t="s">
        <v>274</v>
      </c>
      <c r="K1337" t="s">
        <v>39</v>
      </c>
      <c r="L1337" t="s">
        <v>15</v>
      </c>
      <c r="M1337">
        <v>4890</v>
      </c>
      <c r="N1337" t="s">
        <v>23</v>
      </c>
      <c r="O1337" t="s">
        <v>0</v>
      </c>
      <c r="P1337" t="s">
        <v>0</v>
      </c>
    </row>
    <row r="1338" spans="1:16" x14ac:dyDescent="0.3">
      <c r="A1338">
        <v>57551594</v>
      </c>
      <c r="B1338">
        <v>216739</v>
      </c>
      <c r="C1338">
        <v>396911</v>
      </c>
      <c r="D1338">
        <v>1428</v>
      </c>
      <c r="E1338">
        <v>4</v>
      </c>
      <c r="F1338">
        <v>0</v>
      </c>
      <c r="G1338">
        <v>0</v>
      </c>
      <c r="H1338" t="s">
        <v>283</v>
      </c>
      <c r="I1338">
        <v>3</v>
      </c>
      <c r="J1338" t="s">
        <v>275</v>
      </c>
      <c r="K1338" t="s">
        <v>50</v>
      </c>
      <c r="L1338" t="s">
        <v>15</v>
      </c>
      <c r="M1338">
        <v>5712</v>
      </c>
      <c r="N1338" t="s">
        <v>23</v>
      </c>
      <c r="O1338" t="s">
        <v>0</v>
      </c>
      <c r="P1338" t="s">
        <v>0</v>
      </c>
    </row>
    <row r="1339" spans="1:16" x14ac:dyDescent="0.3">
      <c r="A1339">
        <v>30456313</v>
      </c>
      <c r="B1339">
        <v>809570</v>
      </c>
      <c r="C1339">
        <v>744719</v>
      </c>
      <c r="D1339">
        <v>11671</v>
      </c>
      <c r="E1339">
        <v>1</v>
      </c>
      <c r="F1339">
        <v>0</v>
      </c>
      <c r="G1339">
        <v>0</v>
      </c>
      <c r="H1339" t="s">
        <v>283</v>
      </c>
      <c r="I1339">
        <v>2</v>
      </c>
      <c r="J1339" t="s">
        <v>274</v>
      </c>
      <c r="K1339" t="s">
        <v>39</v>
      </c>
      <c r="L1339" t="s">
        <v>15</v>
      </c>
      <c r="M1339">
        <v>11671</v>
      </c>
      <c r="N1339" t="s">
        <v>21</v>
      </c>
      <c r="O1339" t="s">
        <v>0</v>
      </c>
      <c r="P1339" t="s">
        <v>0</v>
      </c>
    </row>
    <row r="1340" spans="1:16" x14ac:dyDescent="0.3">
      <c r="A1340">
        <v>60529679</v>
      </c>
      <c r="B1340">
        <v>876646</v>
      </c>
      <c r="C1340">
        <v>708205</v>
      </c>
      <c r="D1340">
        <v>12869</v>
      </c>
      <c r="E1340">
        <v>2</v>
      </c>
      <c r="F1340">
        <v>1286.9000000000001</v>
      </c>
      <c r="G1340">
        <v>5</v>
      </c>
      <c r="H1340" t="s">
        <v>283</v>
      </c>
      <c r="I1340">
        <v>3</v>
      </c>
      <c r="J1340" t="s">
        <v>275</v>
      </c>
      <c r="K1340" t="s">
        <v>39</v>
      </c>
      <c r="L1340" t="s">
        <v>15</v>
      </c>
      <c r="M1340">
        <v>24451.1</v>
      </c>
      <c r="N1340" t="s">
        <v>23</v>
      </c>
      <c r="O1340" t="s">
        <v>0</v>
      </c>
      <c r="P1340" t="s">
        <v>0</v>
      </c>
    </row>
    <row r="1341" spans="1:16" x14ac:dyDescent="0.3">
      <c r="A1341">
        <v>60819877</v>
      </c>
      <c r="B1341">
        <v>877572</v>
      </c>
      <c r="C1341">
        <v>921276</v>
      </c>
      <c r="D1341">
        <v>2850</v>
      </c>
      <c r="E1341">
        <v>1</v>
      </c>
      <c r="F1341">
        <v>142.5</v>
      </c>
      <c r="G1341">
        <v>5</v>
      </c>
      <c r="H1341" t="s">
        <v>283</v>
      </c>
      <c r="I1341">
        <v>1</v>
      </c>
      <c r="J1341" t="s">
        <v>229</v>
      </c>
      <c r="K1341" t="s">
        <v>39</v>
      </c>
      <c r="L1341" t="s">
        <v>17</v>
      </c>
      <c r="M1341">
        <v>2707.5</v>
      </c>
      <c r="N1341" t="s">
        <v>23</v>
      </c>
      <c r="O1341" t="s">
        <v>0</v>
      </c>
      <c r="P1341" t="s">
        <v>0</v>
      </c>
    </row>
    <row r="1342" spans="1:16" x14ac:dyDescent="0.3">
      <c r="A1342">
        <v>90111922</v>
      </c>
      <c r="B1342">
        <v>126225</v>
      </c>
      <c r="C1342">
        <v>888049</v>
      </c>
      <c r="D1342">
        <v>6210</v>
      </c>
      <c r="E1342">
        <v>2</v>
      </c>
      <c r="F1342">
        <v>1242</v>
      </c>
      <c r="G1342">
        <v>10</v>
      </c>
      <c r="H1342" t="s">
        <v>283</v>
      </c>
      <c r="I1342">
        <v>7</v>
      </c>
      <c r="J1342" t="s">
        <v>394</v>
      </c>
      <c r="K1342" t="s">
        <v>39</v>
      </c>
      <c r="L1342" t="s">
        <v>17</v>
      </c>
      <c r="M1342">
        <v>11178</v>
      </c>
      <c r="N1342" t="s">
        <v>20</v>
      </c>
      <c r="O1342" t="s">
        <v>0</v>
      </c>
      <c r="P1342" t="s">
        <v>0</v>
      </c>
    </row>
    <row r="1343" spans="1:16" x14ac:dyDescent="0.3">
      <c r="A1343">
        <v>34678492</v>
      </c>
      <c r="B1343">
        <v>872246</v>
      </c>
      <c r="C1343">
        <v>419162</v>
      </c>
      <c r="D1343">
        <v>2180</v>
      </c>
      <c r="E1343">
        <v>4</v>
      </c>
      <c r="F1343">
        <v>436</v>
      </c>
      <c r="G1343">
        <v>5</v>
      </c>
      <c r="H1343" t="s">
        <v>283</v>
      </c>
      <c r="I1343">
        <v>2</v>
      </c>
      <c r="J1343" t="s">
        <v>274</v>
      </c>
      <c r="K1343" t="s">
        <v>39</v>
      </c>
      <c r="L1343" t="s">
        <v>17</v>
      </c>
      <c r="M1343">
        <v>8284</v>
      </c>
      <c r="N1343" t="s">
        <v>22</v>
      </c>
      <c r="O1343" t="s">
        <v>0</v>
      </c>
      <c r="P1343" t="s">
        <v>0</v>
      </c>
    </row>
    <row r="1344" spans="1:16" x14ac:dyDescent="0.3">
      <c r="A1344">
        <v>38270233</v>
      </c>
      <c r="B1344">
        <v>191161</v>
      </c>
      <c r="C1344">
        <v>826495</v>
      </c>
      <c r="D1344">
        <v>10966</v>
      </c>
      <c r="E1344">
        <v>1</v>
      </c>
      <c r="F1344">
        <v>548.29999999999995</v>
      </c>
      <c r="G1344">
        <v>5</v>
      </c>
      <c r="H1344" t="s">
        <v>276</v>
      </c>
      <c r="I1344">
        <v>5</v>
      </c>
      <c r="J1344" t="s">
        <v>277</v>
      </c>
      <c r="K1344" t="s">
        <v>50</v>
      </c>
      <c r="L1344" t="s">
        <v>17</v>
      </c>
      <c r="M1344">
        <v>10417.700000000001</v>
      </c>
      <c r="N1344" t="s">
        <v>21</v>
      </c>
      <c r="O1344" t="s">
        <v>0</v>
      </c>
      <c r="P1344" t="s">
        <v>0</v>
      </c>
    </row>
    <row r="1345" spans="1:16" x14ac:dyDescent="0.3">
      <c r="A1345">
        <v>85751409</v>
      </c>
      <c r="B1345">
        <v>671858</v>
      </c>
      <c r="C1345">
        <v>803998</v>
      </c>
      <c r="D1345">
        <v>13372</v>
      </c>
      <c r="E1345">
        <v>1</v>
      </c>
      <c r="F1345">
        <v>1337.2</v>
      </c>
      <c r="G1345">
        <v>10</v>
      </c>
      <c r="H1345" t="s">
        <v>276</v>
      </c>
      <c r="I1345">
        <v>6</v>
      </c>
      <c r="J1345" t="s">
        <v>88</v>
      </c>
      <c r="K1345" t="s">
        <v>73</v>
      </c>
      <c r="L1345" t="s">
        <v>16</v>
      </c>
      <c r="M1345">
        <v>12034.8</v>
      </c>
      <c r="N1345" t="s">
        <v>22</v>
      </c>
      <c r="O1345" t="s">
        <v>0</v>
      </c>
      <c r="P1345" t="s">
        <v>0</v>
      </c>
    </row>
    <row r="1346" spans="1:16" x14ac:dyDescent="0.3">
      <c r="A1346">
        <v>71705170</v>
      </c>
      <c r="B1346">
        <v>872246</v>
      </c>
      <c r="C1346">
        <v>488698</v>
      </c>
      <c r="D1346">
        <v>15977</v>
      </c>
      <c r="E1346">
        <v>1</v>
      </c>
      <c r="F1346">
        <v>0</v>
      </c>
      <c r="G1346">
        <v>0</v>
      </c>
      <c r="H1346" t="s">
        <v>276</v>
      </c>
      <c r="I1346">
        <v>5</v>
      </c>
      <c r="J1346" t="s">
        <v>277</v>
      </c>
      <c r="K1346" t="s">
        <v>39</v>
      </c>
      <c r="L1346" t="s">
        <v>18</v>
      </c>
      <c r="M1346">
        <v>15977</v>
      </c>
      <c r="N1346" t="s">
        <v>20</v>
      </c>
      <c r="O1346" t="s">
        <v>0</v>
      </c>
      <c r="P1346" t="s">
        <v>0</v>
      </c>
    </row>
    <row r="1347" spans="1:16" x14ac:dyDescent="0.3">
      <c r="A1347">
        <v>89865458</v>
      </c>
      <c r="B1347">
        <v>876646</v>
      </c>
      <c r="C1347">
        <v>596119</v>
      </c>
      <c r="D1347">
        <v>10697</v>
      </c>
      <c r="E1347">
        <v>3</v>
      </c>
      <c r="F1347">
        <v>0</v>
      </c>
      <c r="G1347">
        <v>0</v>
      </c>
      <c r="H1347" t="s">
        <v>276</v>
      </c>
      <c r="I1347">
        <v>3</v>
      </c>
      <c r="J1347" t="s">
        <v>112</v>
      </c>
      <c r="K1347" t="s">
        <v>39</v>
      </c>
      <c r="L1347" t="s">
        <v>15</v>
      </c>
      <c r="M1347">
        <v>32091</v>
      </c>
      <c r="N1347" t="s">
        <v>21</v>
      </c>
      <c r="O1347" t="s">
        <v>0</v>
      </c>
      <c r="P1347" t="s">
        <v>0</v>
      </c>
    </row>
    <row r="1348" spans="1:16" x14ac:dyDescent="0.3">
      <c r="A1348">
        <v>12446861</v>
      </c>
      <c r="B1348">
        <v>388389</v>
      </c>
      <c r="C1348">
        <v>726725</v>
      </c>
      <c r="D1348">
        <v>19001</v>
      </c>
      <c r="E1348">
        <v>1</v>
      </c>
      <c r="F1348">
        <v>2850.15</v>
      </c>
      <c r="G1348">
        <v>15</v>
      </c>
      <c r="H1348" t="s">
        <v>276</v>
      </c>
      <c r="I1348">
        <v>4</v>
      </c>
      <c r="J1348" t="s">
        <v>456</v>
      </c>
      <c r="K1348" t="s">
        <v>39</v>
      </c>
      <c r="L1348" t="s">
        <v>15</v>
      </c>
      <c r="M1348">
        <v>16150.85</v>
      </c>
      <c r="N1348" t="s">
        <v>20</v>
      </c>
      <c r="O1348" t="s">
        <v>0</v>
      </c>
      <c r="P1348" t="s">
        <v>0</v>
      </c>
    </row>
    <row r="1349" spans="1:16" x14ac:dyDescent="0.3">
      <c r="A1349">
        <v>34156684</v>
      </c>
      <c r="B1349">
        <v>770487</v>
      </c>
      <c r="C1349">
        <v>583041</v>
      </c>
      <c r="D1349">
        <v>13943</v>
      </c>
      <c r="E1349">
        <v>1</v>
      </c>
      <c r="F1349">
        <v>0</v>
      </c>
      <c r="G1349">
        <v>0</v>
      </c>
      <c r="H1349" t="s">
        <v>276</v>
      </c>
      <c r="I1349">
        <v>5</v>
      </c>
      <c r="J1349" t="s">
        <v>277</v>
      </c>
      <c r="K1349" t="s">
        <v>39</v>
      </c>
      <c r="L1349" t="s">
        <v>16</v>
      </c>
      <c r="M1349">
        <v>13943</v>
      </c>
      <c r="N1349" t="s">
        <v>20</v>
      </c>
      <c r="O1349" t="s">
        <v>0</v>
      </c>
      <c r="P1349" t="s">
        <v>0</v>
      </c>
    </row>
    <row r="1350" spans="1:16" x14ac:dyDescent="0.3">
      <c r="A1350">
        <v>60070135</v>
      </c>
      <c r="B1350">
        <v>356787</v>
      </c>
      <c r="C1350">
        <v>735962</v>
      </c>
      <c r="D1350">
        <v>8541</v>
      </c>
      <c r="E1350">
        <v>1</v>
      </c>
      <c r="F1350">
        <v>854.1</v>
      </c>
      <c r="G1350">
        <v>10</v>
      </c>
      <c r="H1350" t="s">
        <v>276</v>
      </c>
      <c r="I1350">
        <v>7</v>
      </c>
      <c r="J1350" t="s">
        <v>252</v>
      </c>
      <c r="K1350" t="s">
        <v>50</v>
      </c>
      <c r="L1350" t="s">
        <v>15</v>
      </c>
      <c r="M1350">
        <v>7686.9</v>
      </c>
      <c r="N1350" t="s">
        <v>21</v>
      </c>
      <c r="O1350" t="s">
        <v>0</v>
      </c>
      <c r="P1350" t="s">
        <v>0</v>
      </c>
    </row>
    <row r="1351" spans="1:16" x14ac:dyDescent="0.3">
      <c r="A1351">
        <v>89778067</v>
      </c>
      <c r="B1351">
        <v>246316</v>
      </c>
      <c r="C1351">
        <v>961411</v>
      </c>
      <c r="D1351">
        <v>3038</v>
      </c>
      <c r="E1351">
        <v>1</v>
      </c>
      <c r="F1351">
        <v>151.9</v>
      </c>
      <c r="G1351">
        <v>5</v>
      </c>
      <c r="H1351" t="s">
        <v>276</v>
      </c>
      <c r="I1351">
        <v>4</v>
      </c>
      <c r="J1351" t="s">
        <v>456</v>
      </c>
      <c r="K1351" t="s">
        <v>39</v>
      </c>
      <c r="L1351" t="s">
        <v>16</v>
      </c>
      <c r="M1351">
        <v>2886.1</v>
      </c>
      <c r="N1351" t="s">
        <v>21</v>
      </c>
      <c r="O1351" t="s">
        <v>0</v>
      </c>
      <c r="P1351" t="s">
        <v>0</v>
      </c>
    </row>
    <row r="1352" spans="1:16" x14ac:dyDescent="0.3">
      <c r="A1352">
        <v>83330295</v>
      </c>
      <c r="B1352">
        <v>877572</v>
      </c>
      <c r="C1352">
        <v>420989</v>
      </c>
      <c r="D1352">
        <v>19463</v>
      </c>
      <c r="E1352">
        <v>1</v>
      </c>
      <c r="F1352">
        <v>1946.3</v>
      </c>
      <c r="G1352">
        <v>10</v>
      </c>
      <c r="H1352" t="s">
        <v>276</v>
      </c>
      <c r="I1352">
        <v>2</v>
      </c>
      <c r="J1352" t="s">
        <v>251</v>
      </c>
      <c r="K1352" t="s">
        <v>39</v>
      </c>
      <c r="L1352" t="s">
        <v>15</v>
      </c>
      <c r="M1352">
        <v>17516.7</v>
      </c>
      <c r="N1352" t="s">
        <v>22</v>
      </c>
      <c r="O1352" t="s">
        <v>0</v>
      </c>
      <c r="P1352" t="s">
        <v>0</v>
      </c>
    </row>
    <row r="1353" spans="1:16" x14ac:dyDescent="0.3">
      <c r="A1353">
        <v>12649695</v>
      </c>
      <c r="B1353">
        <v>334053</v>
      </c>
      <c r="C1353">
        <v>905893</v>
      </c>
      <c r="D1353">
        <v>1381</v>
      </c>
      <c r="E1353">
        <v>1</v>
      </c>
      <c r="F1353">
        <v>207.15</v>
      </c>
      <c r="G1353">
        <v>15</v>
      </c>
      <c r="H1353" t="s">
        <v>276</v>
      </c>
      <c r="I1353">
        <v>1</v>
      </c>
      <c r="J1353" t="s">
        <v>87</v>
      </c>
      <c r="K1353" t="s">
        <v>50</v>
      </c>
      <c r="L1353" t="s">
        <v>15</v>
      </c>
      <c r="M1353">
        <v>1173.8499999999999</v>
      </c>
      <c r="N1353" t="s">
        <v>21</v>
      </c>
      <c r="O1353" t="s">
        <v>0</v>
      </c>
      <c r="P1353" t="s">
        <v>0</v>
      </c>
    </row>
    <row r="1354" spans="1:16" x14ac:dyDescent="0.3">
      <c r="A1354">
        <v>35579048</v>
      </c>
      <c r="B1354">
        <v>246316</v>
      </c>
      <c r="C1354">
        <v>536272</v>
      </c>
      <c r="D1354">
        <v>5671</v>
      </c>
      <c r="E1354">
        <v>2</v>
      </c>
      <c r="F1354">
        <v>567.1</v>
      </c>
      <c r="G1354">
        <v>5</v>
      </c>
      <c r="H1354" t="s">
        <v>276</v>
      </c>
      <c r="I1354">
        <v>5</v>
      </c>
      <c r="J1354" t="s">
        <v>277</v>
      </c>
      <c r="K1354" t="s">
        <v>39</v>
      </c>
      <c r="L1354" t="s">
        <v>16</v>
      </c>
      <c r="M1354">
        <v>10774.9</v>
      </c>
      <c r="N1354" t="s">
        <v>23</v>
      </c>
      <c r="O1354" t="s">
        <v>0</v>
      </c>
      <c r="P1354" t="s">
        <v>0</v>
      </c>
    </row>
    <row r="1355" spans="1:16" x14ac:dyDescent="0.3">
      <c r="A1355">
        <v>88533572</v>
      </c>
      <c r="B1355">
        <v>356787</v>
      </c>
      <c r="C1355">
        <v>559762</v>
      </c>
      <c r="D1355">
        <v>19068</v>
      </c>
      <c r="E1355">
        <v>1</v>
      </c>
      <c r="F1355">
        <v>0</v>
      </c>
      <c r="G1355">
        <v>0</v>
      </c>
      <c r="H1355" t="s">
        <v>276</v>
      </c>
      <c r="I1355">
        <v>6</v>
      </c>
      <c r="J1355" t="s">
        <v>88</v>
      </c>
      <c r="K1355" t="s">
        <v>50</v>
      </c>
      <c r="L1355" t="s">
        <v>16</v>
      </c>
      <c r="M1355">
        <v>19068</v>
      </c>
      <c r="N1355" t="s">
        <v>23</v>
      </c>
      <c r="O1355" t="s">
        <v>0</v>
      </c>
      <c r="P1355" t="s">
        <v>0</v>
      </c>
    </row>
    <row r="1356" spans="1:16" x14ac:dyDescent="0.3">
      <c r="A1356">
        <v>29337491</v>
      </c>
      <c r="B1356">
        <v>126225</v>
      </c>
      <c r="C1356">
        <v>200754</v>
      </c>
      <c r="D1356">
        <v>11531</v>
      </c>
      <c r="E1356">
        <v>4</v>
      </c>
      <c r="F1356">
        <v>0</v>
      </c>
      <c r="G1356">
        <v>0</v>
      </c>
      <c r="H1356" t="s">
        <v>276</v>
      </c>
      <c r="I1356">
        <v>7</v>
      </c>
      <c r="J1356" t="s">
        <v>252</v>
      </c>
      <c r="K1356" t="s">
        <v>39</v>
      </c>
      <c r="L1356" t="s">
        <v>16</v>
      </c>
      <c r="M1356">
        <v>46124</v>
      </c>
      <c r="N1356" t="s">
        <v>21</v>
      </c>
      <c r="O1356" t="s">
        <v>0</v>
      </c>
      <c r="P1356" t="s">
        <v>0</v>
      </c>
    </row>
    <row r="1357" spans="1:16" x14ac:dyDescent="0.3">
      <c r="A1357">
        <v>63826716</v>
      </c>
      <c r="B1357">
        <v>207473</v>
      </c>
      <c r="C1357">
        <v>888842</v>
      </c>
      <c r="D1357">
        <v>3512</v>
      </c>
      <c r="E1357">
        <v>3</v>
      </c>
      <c r="F1357">
        <v>0</v>
      </c>
      <c r="G1357">
        <v>0</v>
      </c>
      <c r="H1357" t="s">
        <v>138</v>
      </c>
      <c r="I1357">
        <v>1</v>
      </c>
      <c r="J1357" t="s">
        <v>139</v>
      </c>
      <c r="K1357" t="s">
        <v>39</v>
      </c>
      <c r="L1357" t="s">
        <v>15</v>
      </c>
      <c r="M1357">
        <v>10536</v>
      </c>
      <c r="N1357" t="s">
        <v>22</v>
      </c>
      <c r="O1357" t="s">
        <v>0</v>
      </c>
      <c r="P1357" t="s">
        <v>0</v>
      </c>
    </row>
    <row r="1358" spans="1:16" x14ac:dyDescent="0.3">
      <c r="A1358">
        <v>42655866</v>
      </c>
      <c r="B1358">
        <v>216739</v>
      </c>
      <c r="C1358">
        <v>556160</v>
      </c>
      <c r="D1358">
        <v>5333</v>
      </c>
      <c r="E1358">
        <v>1</v>
      </c>
      <c r="F1358">
        <v>0</v>
      </c>
      <c r="G1358">
        <v>0</v>
      </c>
      <c r="H1358" t="s">
        <v>138</v>
      </c>
      <c r="I1358">
        <v>7</v>
      </c>
      <c r="J1358" t="s">
        <v>363</v>
      </c>
      <c r="K1358" t="s">
        <v>39</v>
      </c>
      <c r="L1358" t="s">
        <v>16</v>
      </c>
      <c r="M1358">
        <v>5333</v>
      </c>
      <c r="N1358" t="s">
        <v>21</v>
      </c>
      <c r="O1358" t="s">
        <v>0</v>
      </c>
      <c r="P1358" t="s">
        <v>0</v>
      </c>
    </row>
    <row r="1359" spans="1:16" x14ac:dyDescent="0.3">
      <c r="A1359">
        <v>29348212</v>
      </c>
      <c r="B1359">
        <v>246316</v>
      </c>
      <c r="C1359">
        <v>781866</v>
      </c>
      <c r="D1359">
        <v>13307</v>
      </c>
      <c r="E1359">
        <v>1</v>
      </c>
      <c r="F1359">
        <v>0</v>
      </c>
      <c r="G1359">
        <v>0</v>
      </c>
      <c r="H1359" t="s">
        <v>138</v>
      </c>
      <c r="I1359">
        <v>7</v>
      </c>
      <c r="J1359" t="s">
        <v>363</v>
      </c>
      <c r="K1359" t="s">
        <v>50</v>
      </c>
      <c r="L1359" t="s">
        <v>15</v>
      </c>
      <c r="M1359">
        <v>13307</v>
      </c>
      <c r="N1359" t="s">
        <v>23</v>
      </c>
      <c r="O1359" t="s">
        <v>0</v>
      </c>
      <c r="P1359" t="s">
        <v>0</v>
      </c>
    </row>
    <row r="1360" spans="1:16" x14ac:dyDescent="0.3">
      <c r="A1360">
        <v>96592295</v>
      </c>
      <c r="B1360">
        <v>356787</v>
      </c>
      <c r="C1360">
        <v>356812</v>
      </c>
      <c r="D1360">
        <v>8522</v>
      </c>
      <c r="E1360">
        <v>2</v>
      </c>
      <c r="F1360">
        <v>0</v>
      </c>
      <c r="G1360">
        <v>0</v>
      </c>
      <c r="H1360" t="s">
        <v>138</v>
      </c>
      <c r="I1360">
        <v>1</v>
      </c>
      <c r="J1360" t="s">
        <v>139</v>
      </c>
      <c r="K1360" t="s">
        <v>47</v>
      </c>
      <c r="L1360" t="s">
        <v>15</v>
      </c>
      <c r="M1360">
        <v>17044</v>
      </c>
      <c r="N1360" t="s">
        <v>21</v>
      </c>
      <c r="O1360" t="s">
        <v>0</v>
      </c>
      <c r="P1360" t="s">
        <v>0</v>
      </c>
    </row>
    <row r="1361" spans="1:16" x14ac:dyDescent="0.3">
      <c r="A1361">
        <v>23747542</v>
      </c>
      <c r="B1361">
        <v>216739</v>
      </c>
      <c r="C1361">
        <v>527557</v>
      </c>
      <c r="D1361">
        <v>14927</v>
      </c>
      <c r="E1361">
        <v>1</v>
      </c>
      <c r="F1361">
        <v>0</v>
      </c>
      <c r="G1361">
        <v>0</v>
      </c>
      <c r="H1361" t="s">
        <v>138</v>
      </c>
      <c r="I1361">
        <v>3</v>
      </c>
      <c r="J1361" t="s">
        <v>404</v>
      </c>
      <c r="K1361" t="s">
        <v>39</v>
      </c>
      <c r="L1361" t="s">
        <v>16</v>
      </c>
      <c r="M1361">
        <v>14927</v>
      </c>
      <c r="N1361" t="s">
        <v>21</v>
      </c>
      <c r="O1361" t="s">
        <v>0</v>
      </c>
      <c r="P1361" t="s">
        <v>0</v>
      </c>
    </row>
    <row r="1362" spans="1:16" x14ac:dyDescent="0.3">
      <c r="A1362">
        <v>15730602</v>
      </c>
      <c r="B1362">
        <v>719176</v>
      </c>
      <c r="C1362">
        <v>322692</v>
      </c>
      <c r="D1362">
        <v>18238</v>
      </c>
      <c r="E1362">
        <v>1</v>
      </c>
      <c r="F1362">
        <v>911.9</v>
      </c>
      <c r="G1362">
        <v>5</v>
      </c>
      <c r="H1362" t="s">
        <v>138</v>
      </c>
      <c r="I1362">
        <v>4</v>
      </c>
      <c r="J1362" t="s">
        <v>465</v>
      </c>
      <c r="K1362" t="s">
        <v>73</v>
      </c>
      <c r="L1362" t="s">
        <v>15</v>
      </c>
      <c r="M1362">
        <v>17326.099999999999</v>
      </c>
      <c r="N1362" t="s">
        <v>21</v>
      </c>
      <c r="O1362" t="s">
        <v>0</v>
      </c>
      <c r="P1362" t="s">
        <v>0</v>
      </c>
    </row>
    <row r="1363" spans="1:16" x14ac:dyDescent="0.3">
      <c r="A1363">
        <v>79366056</v>
      </c>
      <c r="B1363">
        <v>388389</v>
      </c>
      <c r="C1363">
        <v>624434</v>
      </c>
      <c r="D1363">
        <v>3758</v>
      </c>
      <c r="E1363">
        <v>1</v>
      </c>
      <c r="F1363">
        <v>0</v>
      </c>
      <c r="G1363">
        <v>0</v>
      </c>
      <c r="H1363" t="s">
        <v>138</v>
      </c>
      <c r="I1363">
        <v>4</v>
      </c>
      <c r="J1363" t="s">
        <v>465</v>
      </c>
      <c r="K1363" t="s">
        <v>50</v>
      </c>
      <c r="L1363" t="s">
        <v>15</v>
      </c>
      <c r="M1363">
        <v>3758</v>
      </c>
      <c r="N1363" t="s">
        <v>20</v>
      </c>
      <c r="O1363" t="s">
        <v>0</v>
      </c>
      <c r="P1363" t="s">
        <v>0</v>
      </c>
    </row>
    <row r="1364" spans="1:16" x14ac:dyDescent="0.3">
      <c r="A1364">
        <v>94216001</v>
      </c>
      <c r="B1364">
        <v>671858</v>
      </c>
      <c r="C1364">
        <v>327885</v>
      </c>
      <c r="D1364">
        <v>2307</v>
      </c>
      <c r="E1364">
        <v>1</v>
      </c>
      <c r="F1364">
        <v>0</v>
      </c>
      <c r="G1364">
        <v>0</v>
      </c>
      <c r="H1364" t="s">
        <v>539</v>
      </c>
      <c r="I1364">
        <v>4</v>
      </c>
      <c r="J1364" t="s">
        <v>222</v>
      </c>
      <c r="K1364" t="s">
        <v>39</v>
      </c>
      <c r="L1364" t="s">
        <v>17</v>
      </c>
      <c r="M1364">
        <v>2307</v>
      </c>
      <c r="N1364" t="s">
        <v>20</v>
      </c>
      <c r="O1364" t="s">
        <v>0</v>
      </c>
      <c r="P1364" t="s">
        <v>0</v>
      </c>
    </row>
    <row r="1365" spans="1:16" x14ac:dyDescent="0.3">
      <c r="A1365">
        <v>36867482</v>
      </c>
      <c r="B1365">
        <v>876646</v>
      </c>
      <c r="C1365">
        <v>871697</v>
      </c>
      <c r="D1365">
        <v>2074</v>
      </c>
      <c r="E1365">
        <v>1</v>
      </c>
      <c r="F1365">
        <v>0</v>
      </c>
      <c r="G1365">
        <v>0</v>
      </c>
      <c r="H1365" t="s">
        <v>539</v>
      </c>
      <c r="I1365">
        <v>1</v>
      </c>
      <c r="J1365" t="s">
        <v>44</v>
      </c>
      <c r="K1365" t="s">
        <v>39</v>
      </c>
      <c r="L1365" t="s">
        <v>15</v>
      </c>
      <c r="M1365">
        <v>2074</v>
      </c>
      <c r="N1365" t="s">
        <v>23</v>
      </c>
      <c r="O1365" t="s">
        <v>0</v>
      </c>
      <c r="P1365" t="s">
        <v>0</v>
      </c>
    </row>
    <row r="1366" spans="1:16" x14ac:dyDescent="0.3">
      <c r="A1366">
        <v>40872577</v>
      </c>
      <c r="B1366">
        <v>356787</v>
      </c>
      <c r="C1366">
        <v>500692</v>
      </c>
      <c r="D1366">
        <v>2331</v>
      </c>
      <c r="E1366">
        <v>2</v>
      </c>
      <c r="F1366">
        <v>466.2</v>
      </c>
      <c r="G1366">
        <v>10</v>
      </c>
      <c r="H1366" t="s">
        <v>539</v>
      </c>
      <c r="I1366">
        <v>6</v>
      </c>
      <c r="J1366" t="s">
        <v>435</v>
      </c>
      <c r="K1366" t="s">
        <v>39</v>
      </c>
      <c r="L1366" t="s">
        <v>16</v>
      </c>
      <c r="M1366">
        <v>4195.8</v>
      </c>
      <c r="N1366" t="s">
        <v>20</v>
      </c>
      <c r="O1366" t="s">
        <v>0</v>
      </c>
      <c r="P1366" t="s">
        <v>0</v>
      </c>
    </row>
    <row r="1367" spans="1:16" x14ac:dyDescent="0.3">
      <c r="A1367">
        <v>81059199</v>
      </c>
      <c r="B1367">
        <v>207473</v>
      </c>
      <c r="C1367">
        <v>835988</v>
      </c>
      <c r="D1367">
        <v>13619</v>
      </c>
      <c r="E1367">
        <v>3</v>
      </c>
      <c r="F1367">
        <v>8171.4</v>
      </c>
      <c r="G1367">
        <v>20</v>
      </c>
      <c r="H1367" t="s">
        <v>539</v>
      </c>
      <c r="I1367">
        <v>2</v>
      </c>
      <c r="J1367" t="s">
        <v>221</v>
      </c>
      <c r="K1367" t="s">
        <v>39</v>
      </c>
      <c r="L1367" t="s">
        <v>15</v>
      </c>
      <c r="M1367">
        <v>32685.599999999999</v>
      </c>
      <c r="N1367" t="s">
        <v>20</v>
      </c>
      <c r="O1367" t="s">
        <v>0</v>
      </c>
      <c r="P1367" t="s">
        <v>0</v>
      </c>
    </row>
    <row r="1368" spans="1:16" x14ac:dyDescent="0.3">
      <c r="A1368">
        <v>33591471</v>
      </c>
      <c r="B1368">
        <v>770487</v>
      </c>
      <c r="C1368">
        <v>377715</v>
      </c>
      <c r="D1368">
        <v>9123</v>
      </c>
      <c r="E1368">
        <v>2</v>
      </c>
      <c r="F1368">
        <v>0</v>
      </c>
      <c r="G1368">
        <v>0</v>
      </c>
      <c r="H1368" t="s">
        <v>539</v>
      </c>
      <c r="I1368">
        <v>2</v>
      </c>
      <c r="J1368" t="s">
        <v>221</v>
      </c>
      <c r="K1368" t="s">
        <v>39</v>
      </c>
      <c r="L1368" t="s">
        <v>16</v>
      </c>
      <c r="M1368">
        <v>18246</v>
      </c>
      <c r="N1368" t="s">
        <v>22</v>
      </c>
      <c r="O1368" t="s">
        <v>0</v>
      </c>
      <c r="P1368" t="s">
        <v>0</v>
      </c>
    </row>
    <row r="1369" spans="1:16" x14ac:dyDescent="0.3">
      <c r="A1369">
        <v>28024248</v>
      </c>
      <c r="B1369">
        <v>671858</v>
      </c>
      <c r="C1369">
        <v>378895</v>
      </c>
      <c r="D1369">
        <v>8301</v>
      </c>
      <c r="E1369">
        <v>1</v>
      </c>
      <c r="F1369">
        <v>415.05</v>
      </c>
      <c r="G1369">
        <v>5</v>
      </c>
      <c r="H1369" t="s">
        <v>265</v>
      </c>
      <c r="I1369">
        <v>4</v>
      </c>
      <c r="J1369" t="s">
        <v>266</v>
      </c>
      <c r="K1369" t="s">
        <v>39</v>
      </c>
      <c r="L1369" t="s">
        <v>17</v>
      </c>
      <c r="M1369">
        <v>7885.95</v>
      </c>
      <c r="N1369" t="s">
        <v>21</v>
      </c>
      <c r="O1369" t="s">
        <v>0</v>
      </c>
      <c r="P1369" t="s">
        <v>0</v>
      </c>
    </row>
    <row r="1370" spans="1:16" x14ac:dyDescent="0.3">
      <c r="A1370">
        <v>63238057</v>
      </c>
      <c r="B1370">
        <v>126225</v>
      </c>
      <c r="C1370">
        <v>875958</v>
      </c>
      <c r="D1370">
        <v>2726</v>
      </c>
      <c r="E1370">
        <v>1</v>
      </c>
      <c r="F1370">
        <v>136.30000000000001</v>
      </c>
      <c r="G1370">
        <v>5</v>
      </c>
      <c r="H1370" t="s">
        <v>265</v>
      </c>
      <c r="I1370">
        <v>4</v>
      </c>
      <c r="J1370" t="s">
        <v>266</v>
      </c>
      <c r="K1370" t="s">
        <v>50</v>
      </c>
      <c r="L1370" t="s">
        <v>18</v>
      </c>
      <c r="M1370">
        <v>2589.6999999999998</v>
      </c>
      <c r="N1370" t="s">
        <v>20</v>
      </c>
      <c r="O1370" t="s">
        <v>0</v>
      </c>
      <c r="P1370" t="s">
        <v>0</v>
      </c>
    </row>
    <row r="1371" spans="1:16" x14ac:dyDescent="0.3">
      <c r="A1371">
        <v>30881581</v>
      </c>
      <c r="B1371">
        <v>719176</v>
      </c>
      <c r="C1371">
        <v>805711</v>
      </c>
      <c r="D1371">
        <v>10931</v>
      </c>
      <c r="E1371">
        <v>1</v>
      </c>
      <c r="F1371">
        <v>0</v>
      </c>
      <c r="G1371">
        <v>0</v>
      </c>
      <c r="H1371" t="s">
        <v>265</v>
      </c>
      <c r="I1371">
        <v>6</v>
      </c>
      <c r="J1371" t="s">
        <v>432</v>
      </c>
      <c r="K1371" t="s">
        <v>39</v>
      </c>
      <c r="L1371" t="s">
        <v>16</v>
      </c>
      <c r="M1371">
        <v>10931</v>
      </c>
      <c r="N1371" t="s">
        <v>20</v>
      </c>
      <c r="O1371" t="s">
        <v>0</v>
      </c>
      <c r="P1371" t="s">
        <v>0</v>
      </c>
    </row>
    <row r="1372" spans="1:16" x14ac:dyDescent="0.3">
      <c r="A1372">
        <v>29363237</v>
      </c>
      <c r="B1372">
        <v>216739</v>
      </c>
      <c r="C1372">
        <v>617754</v>
      </c>
      <c r="D1372">
        <v>15068</v>
      </c>
      <c r="E1372">
        <v>2</v>
      </c>
      <c r="F1372">
        <v>0</v>
      </c>
      <c r="G1372">
        <v>0</v>
      </c>
      <c r="H1372" t="s">
        <v>265</v>
      </c>
      <c r="I1372">
        <v>4</v>
      </c>
      <c r="J1372" t="s">
        <v>266</v>
      </c>
      <c r="K1372" t="s">
        <v>39</v>
      </c>
      <c r="L1372" t="s">
        <v>17</v>
      </c>
      <c r="M1372">
        <v>30136</v>
      </c>
      <c r="N1372" t="s">
        <v>22</v>
      </c>
      <c r="O1372" t="s">
        <v>0</v>
      </c>
      <c r="P1372" t="s">
        <v>0</v>
      </c>
    </row>
    <row r="1373" spans="1:16" x14ac:dyDescent="0.3">
      <c r="A1373">
        <v>17882882</v>
      </c>
      <c r="B1373">
        <v>126225</v>
      </c>
      <c r="C1373">
        <v>398202</v>
      </c>
      <c r="D1373">
        <v>1886</v>
      </c>
      <c r="E1373">
        <v>1</v>
      </c>
      <c r="F1373">
        <v>0</v>
      </c>
      <c r="G1373">
        <v>0</v>
      </c>
      <c r="H1373" t="s">
        <v>265</v>
      </c>
      <c r="I1373">
        <v>7</v>
      </c>
      <c r="J1373" t="s">
        <v>302</v>
      </c>
      <c r="K1373" t="s">
        <v>39</v>
      </c>
      <c r="L1373" t="s">
        <v>16</v>
      </c>
      <c r="M1373">
        <v>1886</v>
      </c>
      <c r="N1373" t="s">
        <v>21</v>
      </c>
      <c r="O1373" t="s">
        <v>0</v>
      </c>
      <c r="P1373" t="s">
        <v>0</v>
      </c>
    </row>
    <row r="1374" spans="1:16" x14ac:dyDescent="0.3">
      <c r="A1374">
        <v>91716102</v>
      </c>
      <c r="B1374">
        <v>334053</v>
      </c>
      <c r="C1374">
        <v>616760</v>
      </c>
      <c r="D1374">
        <v>12549</v>
      </c>
      <c r="E1374">
        <v>1</v>
      </c>
      <c r="F1374">
        <v>0</v>
      </c>
      <c r="G1374">
        <v>0</v>
      </c>
      <c r="H1374" t="s">
        <v>265</v>
      </c>
      <c r="I1374">
        <v>2</v>
      </c>
      <c r="J1374" t="s">
        <v>135</v>
      </c>
      <c r="K1374" t="s">
        <v>39</v>
      </c>
      <c r="L1374" t="s">
        <v>17</v>
      </c>
      <c r="M1374">
        <v>12549</v>
      </c>
      <c r="N1374" t="s">
        <v>20</v>
      </c>
      <c r="O1374" t="s">
        <v>0</v>
      </c>
      <c r="P1374" t="s">
        <v>0</v>
      </c>
    </row>
    <row r="1375" spans="1:16" x14ac:dyDescent="0.3">
      <c r="A1375">
        <v>88667527</v>
      </c>
      <c r="B1375">
        <v>770487</v>
      </c>
      <c r="C1375">
        <v>723866</v>
      </c>
      <c r="D1375">
        <v>624</v>
      </c>
      <c r="E1375">
        <v>2</v>
      </c>
      <c r="F1375">
        <v>0</v>
      </c>
      <c r="G1375">
        <v>0</v>
      </c>
      <c r="H1375" t="s">
        <v>265</v>
      </c>
      <c r="I1375">
        <v>5</v>
      </c>
      <c r="J1375" t="s">
        <v>537</v>
      </c>
      <c r="K1375" t="s">
        <v>39</v>
      </c>
      <c r="L1375" t="s">
        <v>15</v>
      </c>
      <c r="M1375">
        <v>1248</v>
      </c>
      <c r="N1375" t="s">
        <v>20</v>
      </c>
      <c r="O1375" t="s">
        <v>0</v>
      </c>
      <c r="P1375" t="s">
        <v>0</v>
      </c>
    </row>
    <row r="1376" spans="1:16" x14ac:dyDescent="0.3">
      <c r="A1376">
        <v>22750478</v>
      </c>
      <c r="B1376">
        <v>216739</v>
      </c>
      <c r="C1376">
        <v>979015</v>
      </c>
      <c r="D1376">
        <v>8229</v>
      </c>
      <c r="E1376">
        <v>1</v>
      </c>
      <c r="F1376">
        <v>0</v>
      </c>
      <c r="G1376">
        <v>0</v>
      </c>
      <c r="H1376" t="s">
        <v>265</v>
      </c>
      <c r="I1376">
        <v>1</v>
      </c>
      <c r="J1376" t="s">
        <v>125</v>
      </c>
      <c r="K1376" t="s">
        <v>39</v>
      </c>
      <c r="L1376" t="s">
        <v>15</v>
      </c>
      <c r="M1376">
        <v>8229</v>
      </c>
      <c r="N1376" t="s">
        <v>20</v>
      </c>
      <c r="O1376" t="s">
        <v>0</v>
      </c>
      <c r="P1376" t="s">
        <v>0</v>
      </c>
    </row>
    <row r="1377" spans="1:16" x14ac:dyDescent="0.3">
      <c r="A1377">
        <v>61192463</v>
      </c>
      <c r="B1377">
        <v>671858</v>
      </c>
      <c r="C1377">
        <v>567544</v>
      </c>
      <c r="D1377">
        <v>3175</v>
      </c>
      <c r="E1377">
        <v>2</v>
      </c>
      <c r="F1377">
        <v>317.5</v>
      </c>
      <c r="G1377">
        <v>5</v>
      </c>
      <c r="H1377" t="s">
        <v>265</v>
      </c>
      <c r="I1377">
        <v>7</v>
      </c>
      <c r="J1377" t="s">
        <v>302</v>
      </c>
      <c r="K1377" t="s">
        <v>39</v>
      </c>
      <c r="L1377" t="s">
        <v>152</v>
      </c>
      <c r="M1377">
        <v>6032.5</v>
      </c>
      <c r="N1377" t="s">
        <v>21</v>
      </c>
      <c r="O1377" t="s">
        <v>0</v>
      </c>
      <c r="P1377" t="s">
        <v>0</v>
      </c>
    </row>
    <row r="1378" spans="1:16" x14ac:dyDescent="0.3">
      <c r="A1378">
        <v>86320155</v>
      </c>
      <c r="B1378">
        <v>719176</v>
      </c>
      <c r="C1378">
        <v>805711</v>
      </c>
      <c r="D1378">
        <v>6451</v>
      </c>
      <c r="E1378">
        <v>2</v>
      </c>
      <c r="F1378">
        <v>0</v>
      </c>
      <c r="G1378">
        <v>0</v>
      </c>
      <c r="H1378" t="s">
        <v>483</v>
      </c>
      <c r="I1378">
        <v>2</v>
      </c>
      <c r="J1378" t="s">
        <v>378</v>
      </c>
      <c r="K1378" t="s">
        <v>39</v>
      </c>
      <c r="L1378" t="s">
        <v>15</v>
      </c>
      <c r="M1378">
        <v>12902</v>
      </c>
      <c r="N1378" t="s">
        <v>20</v>
      </c>
      <c r="O1378" t="s">
        <v>0</v>
      </c>
      <c r="P1378" t="s">
        <v>0</v>
      </c>
    </row>
    <row r="1379" spans="1:16" x14ac:dyDescent="0.3">
      <c r="A1379">
        <v>39711402</v>
      </c>
      <c r="B1379">
        <v>126225</v>
      </c>
      <c r="C1379">
        <v>961411</v>
      </c>
      <c r="D1379">
        <v>1459</v>
      </c>
      <c r="E1379">
        <v>2</v>
      </c>
      <c r="F1379">
        <v>145.9</v>
      </c>
      <c r="G1379">
        <v>5</v>
      </c>
      <c r="H1379" t="s">
        <v>483</v>
      </c>
      <c r="I1379">
        <v>2</v>
      </c>
      <c r="J1379" t="s">
        <v>378</v>
      </c>
      <c r="K1379" t="s">
        <v>39</v>
      </c>
      <c r="L1379" t="s">
        <v>17</v>
      </c>
      <c r="M1379">
        <v>2772.1</v>
      </c>
      <c r="N1379" t="s">
        <v>22</v>
      </c>
      <c r="O1379" t="s">
        <v>0</v>
      </c>
      <c r="P1379" t="s">
        <v>0</v>
      </c>
    </row>
    <row r="1380" spans="1:16" x14ac:dyDescent="0.3">
      <c r="A1380">
        <v>59731689</v>
      </c>
      <c r="B1380">
        <v>671858</v>
      </c>
      <c r="C1380">
        <v>424875</v>
      </c>
      <c r="D1380">
        <v>1317</v>
      </c>
      <c r="E1380">
        <v>1</v>
      </c>
      <c r="F1380">
        <v>65.849999999999994</v>
      </c>
      <c r="G1380">
        <v>5</v>
      </c>
      <c r="H1380" t="s">
        <v>483</v>
      </c>
      <c r="I1380">
        <v>3</v>
      </c>
      <c r="J1380" t="s">
        <v>503</v>
      </c>
      <c r="K1380" t="s">
        <v>39</v>
      </c>
      <c r="L1380" t="s">
        <v>15</v>
      </c>
      <c r="M1380">
        <v>1251.1500000000001</v>
      </c>
      <c r="N1380" t="s">
        <v>21</v>
      </c>
      <c r="O1380" t="s">
        <v>0</v>
      </c>
      <c r="P1380" t="s">
        <v>0</v>
      </c>
    </row>
    <row r="1381" spans="1:16" x14ac:dyDescent="0.3">
      <c r="A1381">
        <v>23905032</v>
      </c>
      <c r="B1381">
        <v>126225</v>
      </c>
      <c r="C1381">
        <v>927912</v>
      </c>
      <c r="D1381">
        <v>7486</v>
      </c>
      <c r="E1381">
        <v>1</v>
      </c>
      <c r="F1381">
        <v>374.3</v>
      </c>
      <c r="G1381">
        <v>5</v>
      </c>
      <c r="H1381" t="s">
        <v>483</v>
      </c>
      <c r="I1381">
        <v>5</v>
      </c>
      <c r="J1381" t="s">
        <v>235</v>
      </c>
      <c r="K1381" t="s">
        <v>50</v>
      </c>
      <c r="L1381" t="s">
        <v>15</v>
      </c>
      <c r="M1381">
        <v>7111.7</v>
      </c>
      <c r="N1381" t="s">
        <v>23</v>
      </c>
      <c r="O1381" t="s">
        <v>0</v>
      </c>
      <c r="P1381" t="s">
        <v>0</v>
      </c>
    </row>
    <row r="1382" spans="1:16" x14ac:dyDescent="0.3">
      <c r="A1382">
        <v>67611469</v>
      </c>
      <c r="B1382">
        <v>671858</v>
      </c>
      <c r="C1382">
        <v>798388</v>
      </c>
      <c r="D1382">
        <v>3332</v>
      </c>
      <c r="E1382">
        <v>4</v>
      </c>
      <c r="F1382">
        <v>1332.8</v>
      </c>
      <c r="G1382">
        <v>10</v>
      </c>
      <c r="H1382" t="s">
        <v>483</v>
      </c>
      <c r="I1382">
        <v>6</v>
      </c>
      <c r="J1382" t="s">
        <v>237</v>
      </c>
      <c r="K1382" t="s">
        <v>39</v>
      </c>
      <c r="L1382" t="s">
        <v>16</v>
      </c>
      <c r="M1382">
        <v>11995.2</v>
      </c>
      <c r="N1382" t="s">
        <v>21</v>
      </c>
      <c r="O1382" t="s">
        <v>0</v>
      </c>
      <c r="P1382" t="s">
        <v>0</v>
      </c>
    </row>
    <row r="1383" spans="1:16" x14ac:dyDescent="0.3">
      <c r="A1383">
        <v>60089832</v>
      </c>
      <c r="B1383">
        <v>872246</v>
      </c>
      <c r="C1383">
        <v>438161</v>
      </c>
      <c r="D1383">
        <v>10625</v>
      </c>
      <c r="E1383">
        <v>3</v>
      </c>
      <c r="F1383">
        <v>0</v>
      </c>
      <c r="G1383">
        <v>0</v>
      </c>
      <c r="H1383" t="s">
        <v>483</v>
      </c>
      <c r="I1383">
        <v>6</v>
      </c>
      <c r="J1383" t="s">
        <v>237</v>
      </c>
      <c r="K1383" t="s">
        <v>39</v>
      </c>
      <c r="L1383" t="s">
        <v>16</v>
      </c>
      <c r="M1383">
        <v>31875</v>
      </c>
      <c r="N1383" t="s">
        <v>21</v>
      </c>
      <c r="O1383" t="s">
        <v>0</v>
      </c>
      <c r="P1383" t="s">
        <v>0</v>
      </c>
    </row>
    <row r="1384" spans="1:16" x14ac:dyDescent="0.3">
      <c r="A1384">
        <v>96343485</v>
      </c>
      <c r="B1384">
        <v>126225</v>
      </c>
      <c r="C1384">
        <v>569007</v>
      </c>
      <c r="D1384">
        <v>2214</v>
      </c>
      <c r="E1384">
        <v>3</v>
      </c>
      <c r="F1384">
        <v>332.1</v>
      </c>
      <c r="G1384">
        <v>5</v>
      </c>
      <c r="H1384" t="s">
        <v>483</v>
      </c>
      <c r="I1384">
        <v>3</v>
      </c>
      <c r="J1384" t="s">
        <v>503</v>
      </c>
      <c r="K1384" t="s">
        <v>47</v>
      </c>
      <c r="L1384" t="s">
        <v>15</v>
      </c>
      <c r="M1384">
        <v>6309.9</v>
      </c>
      <c r="N1384" t="s">
        <v>21</v>
      </c>
      <c r="O1384" t="s">
        <v>0</v>
      </c>
      <c r="P1384" t="s">
        <v>0</v>
      </c>
    </row>
    <row r="1385" spans="1:16" x14ac:dyDescent="0.3">
      <c r="A1385">
        <v>58088526</v>
      </c>
      <c r="B1385">
        <v>671858</v>
      </c>
      <c r="C1385">
        <v>605298</v>
      </c>
      <c r="D1385">
        <v>7877</v>
      </c>
      <c r="E1385">
        <v>4</v>
      </c>
      <c r="F1385">
        <v>0</v>
      </c>
      <c r="G1385">
        <v>0</v>
      </c>
      <c r="H1385" t="s">
        <v>483</v>
      </c>
      <c r="I1385">
        <v>7</v>
      </c>
      <c r="J1385" t="s">
        <v>238</v>
      </c>
      <c r="K1385" t="s">
        <v>50</v>
      </c>
      <c r="L1385" t="s">
        <v>16</v>
      </c>
      <c r="M1385">
        <v>31508</v>
      </c>
      <c r="N1385" t="s">
        <v>23</v>
      </c>
      <c r="O1385" t="s">
        <v>0</v>
      </c>
      <c r="P1385" t="s">
        <v>0</v>
      </c>
    </row>
    <row r="1386" spans="1:16" x14ac:dyDescent="0.3">
      <c r="A1386">
        <v>17543817</v>
      </c>
      <c r="B1386">
        <v>877572</v>
      </c>
      <c r="C1386">
        <v>501659</v>
      </c>
      <c r="D1386">
        <v>11406</v>
      </c>
      <c r="E1386">
        <v>1</v>
      </c>
      <c r="F1386">
        <v>0</v>
      </c>
      <c r="G1386">
        <v>0</v>
      </c>
      <c r="H1386" t="s">
        <v>483</v>
      </c>
      <c r="I1386">
        <v>6</v>
      </c>
      <c r="J1386" t="s">
        <v>237</v>
      </c>
      <c r="K1386" t="s">
        <v>39</v>
      </c>
      <c r="L1386" t="s">
        <v>16</v>
      </c>
      <c r="M1386">
        <v>11406</v>
      </c>
      <c r="N1386" t="s">
        <v>20</v>
      </c>
      <c r="O1386" t="s">
        <v>0</v>
      </c>
      <c r="P1386" t="s">
        <v>0</v>
      </c>
    </row>
    <row r="1387" spans="1:16" x14ac:dyDescent="0.3">
      <c r="A1387">
        <v>49731424</v>
      </c>
      <c r="B1387">
        <v>671858</v>
      </c>
      <c r="C1387">
        <v>476106</v>
      </c>
      <c r="D1387">
        <v>14402</v>
      </c>
      <c r="E1387">
        <v>2</v>
      </c>
      <c r="F1387">
        <v>4320.6000000000004</v>
      </c>
      <c r="G1387">
        <v>15</v>
      </c>
      <c r="H1387" t="s">
        <v>483</v>
      </c>
      <c r="I1387">
        <v>5</v>
      </c>
      <c r="J1387" t="s">
        <v>235</v>
      </c>
      <c r="K1387" t="s">
        <v>39</v>
      </c>
      <c r="L1387" t="s">
        <v>15</v>
      </c>
      <c r="M1387">
        <v>24483.4</v>
      </c>
      <c r="N1387" t="s">
        <v>21</v>
      </c>
      <c r="O1387" t="s">
        <v>0</v>
      </c>
      <c r="P1387" t="s">
        <v>0</v>
      </c>
    </row>
    <row r="1388" spans="1:16" x14ac:dyDescent="0.3">
      <c r="A1388">
        <v>65825346</v>
      </c>
      <c r="B1388">
        <v>876646</v>
      </c>
      <c r="C1388">
        <v>536318</v>
      </c>
      <c r="D1388">
        <v>18003</v>
      </c>
      <c r="E1388">
        <v>4</v>
      </c>
      <c r="F1388">
        <v>0</v>
      </c>
      <c r="G1388">
        <v>0</v>
      </c>
      <c r="H1388" t="s">
        <v>483</v>
      </c>
      <c r="I1388">
        <v>1</v>
      </c>
      <c r="J1388" t="s">
        <v>92</v>
      </c>
      <c r="K1388" t="s">
        <v>39</v>
      </c>
      <c r="L1388" t="s">
        <v>15</v>
      </c>
      <c r="M1388">
        <v>72012</v>
      </c>
      <c r="N1388" t="s">
        <v>23</v>
      </c>
      <c r="O1388" t="s">
        <v>0</v>
      </c>
      <c r="P1388" t="s">
        <v>0</v>
      </c>
    </row>
    <row r="1389" spans="1:16" x14ac:dyDescent="0.3">
      <c r="A1389">
        <v>78281335</v>
      </c>
      <c r="B1389">
        <v>719176</v>
      </c>
      <c r="C1389">
        <v>815332</v>
      </c>
      <c r="D1389">
        <v>11014</v>
      </c>
      <c r="E1389">
        <v>1</v>
      </c>
      <c r="F1389">
        <v>0</v>
      </c>
      <c r="G1389">
        <v>0</v>
      </c>
      <c r="H1389" t="s">
        <v>483</v>
      </c>
      <c r="I1389">
        <v>3</v>
      </c>
      <c r="J1389" t="s">
        <v>503</v>
      </c>
      <c r="K1389" t="s">
        <v>39</v>
      </c>
      <c r="L1389" t="s">
        <v>15</v>
      </c>
      <c r="M1389">
        <v>11014</v>
      </c>
      <c r="N1389" t="s">
        <v>21</v>
      </c>
      <c r="O1389" t="s">
        <v>0</v>
      </c>
      <c r="P1389" t="s">
        <v>0</v>
      </c>
    </row>
    <row r="1390" spans="1:16" x14ac:dyDescent="0.3">
      <c r="A1390">
        <v>43041067</v>
      </c>
      <c r="B1390">
        <v>246316</v>
      </c>
      <c r="C1390">
        <v>971153</v>
      </c>
      <c r="D1390">
        <v>8740</v>
      </c>
      <c r="E1390">
        <v>1</v>
      </c>
      <c r="F1390">
        <v>0</v>
      </c>
      <c r="G1390">
        <v>0</v>
      </c>
      <c r="H1390" t="s">
        <v>483</v>
      </c>
      <c r="I1390">
        <v>5</v>
      </c>
      <c r="J1390" t="s">
        <v>235</v>
      </c>
      <c r="K1390" t="s">
        <v>50</v>
      </c>
      <c r="L1390" t="s">
        <v>17</v>
      </c>
      <c r="M1390">
        <v>8740</v>
      </c>
      <c r="N1390" t="s">
        <v>22</v>
      </c>
      <c r="O1390" t="s">
        <v>0</v>
      </c>
      <c r="P1390" t="s">
        <v>0</v>
      </c>
    </row>
    <row r="1391" spans="1:16" x14ac:dyDescent="0.3">
      <c r="A1391">
        <v>33966966</v>
      </c>
      <c r="B1391">
        <v>719176</v>
      </c>
      <c r="C1391">
        <v>540464</v>
      </c>
      <c r="D1391">
        <v>12222</v>
      </c>
      <c r="E1391">
        <v>2</v>
      </c>
      <c r="F1391">
        <v>0</v>
      </c>
      <c r="G1391">
        <v>0</v>
      </c>
      <c r="H1391" t="s">
        <v>359</v>
      </c>
      <c r="I1391">
        <v>5</v>
      </c>
      <c r="J1391" t="s">
        <v>245</v>
      </c>
      <c r="K1391" t="s">
        <v>39</v>
      </c>
      <c r="L1391" t="s">
        <v>15</v>
      </c>
      <c r="M1391">
        <v>24444</v>
      </c>
      <c r="N1391" t="s">
        <v>20</v>
      </c>
      <c r="O1391" t="s">
        <v>0</v>
      </c>
      <c r="P1391" t="s">
        <v>0</v>
      </c>
    </row>
    <row r="1392" spans="1:16" x14ac:dyDescent="0.3">
      <c r="A1392">
        <v>71115319</v>
      </c>
      <c r="B1392">
        <v>207473</v>
      </c>
      <c r="C1392">
        <v>853484</v>
      </c>
      <c r="D1392">
        <v>8096</v>
      </c>
      <c r="E1392">
        <v>2</v>
      </c>
      <c r="F1392">
        <v>1619.2</v>
      </c>
      <c r="G1392">
        <v>10</v>
      </c>
      <c r="H1392" t="s">
        <v>359</v>
      </c>
      <c r="I1392">
        <v>2</v>
      </c>
      <c r="J1392" t="s">
        <v>389</v>
      </c>
      <c r="K1392" t="s">
        <v>50</v>
      </c>
      <c r="L1392" t="s">
        <v>18</v>
      </c>
      <c r="M1392">
        <v>14572.8</v>
      </c>
      <c r="N1392" t="s">
        <v>23</v>
      </c>
      <c r="O1392" t="s">
        <v>0</v>
      </c>
      <c r="P1392" t="s">
        <v>0</v>
      </c>
    </row>
    <row r="1393" spans="1:16" x14ac:dyDescent="0.3">
      <c r="A1393">
        <v>79172559</v>
      </c>
      <c r="B1393">
        <v>246316</v>
      </c>
      <c r="C1393">
        <v>834775</v>
      </c>
      <c r="D1393">
        <v>3657</v>
      </c>
      <c r="E1393">
        <v>1</v>
      </c>
      <c r="F1393">
        <v>0</v>
      </c>
      <c r="G1393">
        <v>0</v>
      </c>
      <c r="H1393" t="s">
        <v>359</v>
      </c>
      <c r="I1393">
        <v>2</v>
      </c>
      <c r="J1393" t="s">
        <v>389</v>
      </c>
      <c r="K1393" t="s">
        <v>39</v>
      </c>
      <c r="L1393" t="s">
        <v>15</v>
      </c>
      <c r="M1393">
        <v>3657</v>
      </c>
      <c r="N1393" t="s">
        <v>20</v>
      </c>
      <c r="O1393" t="s">
        <v>0</v>
      </c>
      <c r="P1393" t="s">
        <v>0</v>
      </c>
    </row>
    <row r="1394" spans="1:16" x14ac:dyDescent="0.3">
      <c r="A1394">
        <v>88864147</v>
      </c>
      <c r="B1394">
        <v>356787</v>
      </c>
      <c r="C1394">
        <v>785126</v>
      </c>
      <c r="D1394">
        <v>19200</v>
      </c>
      <c r="E1394">
        <v>1</v>
      </c>
      <c r="F1394">
        <v>960</v>
      </c>
      <c r="G1394">
        <v>5</v>
      </c>
      <c r="H1394" t="s">
        <v>359</v>
      </c>
      <c r="I1394">
        <v>7</v>
      </c>
      <c r="J1394" t="s">
        <v>464</v>
      </c>
      <c r="K1394" t="s">
        <v>39</v>
      </c>
      <c r="L1394" t="s">
        <v>16</v>
      </c>
      <c r="M1394">
        <v>18240</v>
      </c>
      <c r="N1394" t="s">
        <v>22</v>
      </c>
      <c r="O1394" t="s">
        <v>0</v>
      </c>
      <c r="P1394" t="s">
        <v>0</v>
      </c>
    </row>
    <row r="1395" spans="1:16" x14ac:dyDescent="0.3">
      <c r="A1395">
        <v>57268285</v>
      </c>
      <c r="B1395">
        <v>126225</v>
      </c>
      <c r="C1395">
        <v>886563</v>
      </c>
      <c r="D1395">
        <v>9647</v>
      </c>
      <c r="E1395">
        <v>1</v>
      </c>
      <c r="F1395">
        <v>964.7</v>
      </c>
      <c r="G1395">
        <v>10</v>
      </c>
      <c r="H1395" t="s">
        <v>359</v>
      </c>
      <c r="I1395">
        <v>6</v>
      </c>
      <c r="J1395" t="s">
        <v>246</v>
      </c>
      <c r="K1395" t="s">
        <v>50</v>
      </c>
      <c r="L1395" t="s">
        <v>17</v>
      </c>
      <c r="M1395">
        <v>8682.2999999999993</v>
      </c>
      <c r="N1395" t="s">
        <v>22</v>
      </c>
      <c r="O1395" t="s">
        <v>0</v>
      </c>
      <c r="P1395" t="s">
        <v>0</v>
      </c>
    </row>
    <row r="1396" spans="1:16" x14ac:dyDescent="0.3">
      <c r="A1396">
        <v>86060638</v>
      </c>
      <c r="B1396">
        <v>671858</v>
      </c>
      <c r="C1396">
        <v>786252</v>
      </c>
      <c r="D1396">
        <v>8625</v>
      </c>
      <c r="E1396">
        <v>1</v>
      </c>
      <c r="F1396">
        <v>0</v>
      </c>
      <c r="G1396">
        <v>0</v>
      </c>
      <c r="H1396" t="s">
        <v>359</v>
      </c>
      <c r="I1396">
        <v>6</v>
      </c>
      <c r="J1396" t="s">
        <v>246</v>
      </c>
      <c r="K1396" t="s">
        <v>39</v>
      </c>
      <c r="L1396" t="s">
        <v>15</v>
      </c>
      <c r="M1396">
        <v>8625</v>
      </c>
      <c r="N1396" t="s">
        <v>21</v>
      </c>
      <c r="O1396" t="s">
        <v>0</v>
      </c>
      <c r="P1396" t="s">
        <v>0</v>
      </c>
    </row>
    <row r="1397" spans="1:16" x14ac:dyDescent="0.3">
      <c r="A1397">
        <v>22527880</v>
      </c>
      <c r="B1397">
        <v>126225</v>
      </c>
      <c r="C1397">
        <v>509030</v>
      </c>
      <c r="D1397">
        <v>9355</v>
      </c>
      <c r="E1397">
        <v>2</v>
      </c>
      <c r="F1397">
        <v>0</v>
      </c>
      <c r="G1397">
        <v>0</v>
      </c>
      <c r="H1397" t="s">
        <v>359</v>
      </c>
      <c r="I1397">
        <v>4</v>
      </c>
      <c r="J1397" t="s">
        <v>256</v>
      </c>
      <c r="K1397" t="s">
        <v>39</v>
      </c>
      <c r="L1397" t="s">
        <v>15</v>
      </c>
      <c r="M1397">
        <v>18710</v>
      </c>
      <c r="N1397" t="s">
        <v>20</v>
      </c>
      <c r="O1397" t="s">
        <v>0</v>
      </c>
      <c r="P1397" t="s">
        <v>0</v>
      </c>
    </row>
    <row r="1398" spans="1:16" x14ac:dyDescent="0.3">
      <c r="A1398">
        <v>22240547</v>
      </c>
      <c r="B1398">
        <v>126225</v>
      </c>
      <c r="C1398">
        <v>450878</v>
      </c>
      <c r="D1398">
        <v>18594</v>
      </c>
      <c r="E1398">
        <v>4</v>
      </c>
      <c r="F1398">
        <v>14875.2</v>
      </c>
      <c r="G1398">
        <v>20</v>
      </c>
      <c r="H1398" t="s">
        <v>359</v>
      </c>
      <c r="I1398">
        <v>7</v>
      </c>
      <c r="J1398" t="s">
        <v>464</v>
      </c>
      <c r="K1398" t="s">
        <v>39</v>
      </c>
      <c r="L1398" t="s">
        <v>17</v>
      </c>
      <c r="M1398">
        <v>59500.800000000003</v>
      </c>
      <c r="N1398" t="s">
        <v>24</v>
      </c>
      <c r="O1398" t="s">
        <v>0</v>
      </c>
      <c r="P1398" t="s">
        <v>0</v>
      </c>
    </row>
    <row r="1399" spans="1:16" x14ac:dyDescent="0.3">
      <c r="A1399">
        <v>47944260</v>
      </c>
      <c r="B1399">
        <v>770487</v>
      </c>
      <c r="C1399">
        <v>582812</v>
      </c>
      <c r="D1399">
        <v>9526</v>
      </c>
      <c r="E1399">
        <v>1</v>
      </c>
      <c r="F1399">
        <v>0</v>
      </c>
      <c r="G1399">
        <v>0</v>
      </c>
      <c r="H1399" t="s">
        <v>359</v>
      </c>
      <c r="I1399">
        <v>6</v>
      </c>
      <c r="J1399" t="s">
        <v>246</v>
      </c>
      <c r="K1399" t="s">
        <v>39</v>
      </c>
      <c r="L1399" t="s">
        <v>15</v>
      </c>
      <c r="M1399">
        <v>9526</v>
      </c>
      <c r="N1399" t="s">
        <v>23</v>
      </c>
      <c r="O1399" t="s">
        <v>0</v>
      </c>
      <c r="P1399" t="s">
        <v>0</v>
      </c>
    </row>
    <row r="1400" spans="1:16" x14ac:dyDescent="0.3">
      <c r="A1400">
        <v>16305532</v>
      </c>
      <c r="B1400">
        <v>216739</v>
      </c>
      <c r="C1400">
        <v>371276</v>
      </c>
      <c r="D1400">
        <v>5880</v>
      </c>
      <c r="E1400">
        <v>1</v>
      </c>
      <c r="F1400">
        <v>588</v>
      </c>
      <c r="G1400">
        <v>10</v>
      </c>
      <c r="H1400" t="s">
        <v>359</v>
      </c>
      <c r="I1400">
        <v>2</v>
      </c>
      <c r="J1400" t="s">
        <v>389</v>
      </c>
      <c r="K1400" t="s">
        <v>39</v>
      </c>
      <c r="L1400" t="s">
        <v>16</v>
      </c>
      <c r="M1400">
        <v>5292</v>
      </c>
      <c r="N1400" t="s">
        <v>20</v>
      </c>
      <c r="O1400" t="s">
        <v>0</v>
      </c>
      <c r="P1400" t="s">
        <v>0</v>
      </c>
    </row>
    <row r="1401" spans="1:16" x14ac:dyDescent="0.3">
      <c r="A1401">
        <v>83487621</v>
      </c>
      <c r="B1401">
        <v>207473</v>
      </c>
      <c r="C1401">
        <v>617375</v>
      </c>
      <c r="D1401">
        <v>19505</v>
      </c>
      <c r="E1401">
        <v>2</v>
      </c>
      <c r="F1401">
        <v>0</v>
      </c>
      <c r="G1401">
        <v>0</v>
      </c>
      <c r="H1401" t="s">
        <v>359</v>
      </c>
      <c r="I1401">
        <v>4</v>
      </c>
      <c r="J1401" t="s">
        <v>256</v>
      </c>
      <c r="K1401" t="s">
        <v>39</v>
      </c>
      <c r="L1401" t="s">
        <v>15</v>
      </c>
      <c r="M1401">
        <v>39010</v>
      </c>
      <c r="N1401" t="s">
        <v>21</v>
      </c>
      <c r="O1401" t="s">
        <v>0</v>
      </c>
      <c r="P1401" t="s">
        <v>0</v>
      </c>
    </row>
    <row r="1402" spans="1:16" x14ac:dyDescent="0.3">
      <c r="A1402">
        <v>28840235</v>
      </c>
      <c r="B1402">
        <v>809570</v>
      </c>
      <c r="C1402">
        <v>437264</v>
      </c>
      <c r="D1402">
        <v>9017</v>
      </c>
      <c r="E1402">
        <v>1</v>
      </c>
      <c r="F1402">
        <v>450.85</v>
      </c>
      <c r="G1402">
        <v>5</v>
      </c>
      <c r="H1402" t="s">
        <v>359</v>
      </c>
      <c r="I1402">
        <v>1</v>
      </c>
      <c r="J1402" t="s">
        <v>463</v>
      </c>
      <c r="K1402" t="s">
        <v>39</v>
      </c>
      <c r="L1402" t="s">
        <v>17</v>
      </c>
      <c r="M1402">
        <v>8566.15</v>
      </c>
      <c r="N1402" t="s">
        <v>22</v>
      </c>
      <c r="O1402" t="s">
        <v>0</v>
      </c>
      <c r="P1402" t="s">
        <v>0</v>
      </c>
    </row>
    <row r="1403" spans="1:16" x14ac:dyDescent="0.3">
      <c r="A1403">
        <v>89680504</v>
      </c>
      <c r="B1403">
        <v>719176</v>
      </c>
      <c r="C1403">
        <v>809231</v>
      </c>
      <c r="D1403">
        <v>3458</v>
      </c>
      <c r="E1403">
        <v>1</v>
      </c>
      <c r="F1403">
        <v>0</v>
      </c>
      <c r="G1403">
        <v>0</v>
      </c>
      <c r="H1403" t="s">
        <v>543</v>
      </c>
      <c r="I1403">
        <v>3</v>
      </c>
      <c r="J1403" t="s">
        <v>154</v>
      </c>
      <c r="K1403" t="s">
        <v>39</v>
      </c>
      <c r="L1403" t="s">
        <v>15</v>
      </c>
      <c r="M1403">
        <v>3458</v>
      </c>
      <c r="N1403" t="s">
        <v>20</v>
      </c>
      <c r="O1403" t="s">
        <v>0</v>
      </c>
      <c r="P1403" t="s">
        <v>0</v>
      </c>
    </row>
    <row r="1404" spans="1:16" x14ac:dyDescent="0.3">
      <c r="A1404">
        <v>84674816</v>
      </c>
      <c r="B1404">
        <v>207473</v>
      </c>
      <c r="C1404">
        <v>792282</v>
      </c>
      <c r="D1404">
        <v>13292</v>
      </c>
      <c r="E1404">
        <v>1</v>
      </c>
      <c r="F1404">
        <v>0</v>
      </c>
      <c r="G1404">
        <v>0</v>
      </c>
      <c r="H1404" t="s">
        <v>543</v>
      </c>
      <c r="I1404">
        <v>7</v>
      </c>
      <c r="J1404" t="s">
        <v>293</v>
      </c>
      <c r="K1404" t="s">
        <v>39</v>
      </c>
      <c r="L1404" t="s">
        <v>16</v>
      </c>
      <c r="M1404">
        <v>13292</v>
      </c>
      <c r="N1404" t="s">
        <v>22</v>
      </c>
      <c r="O1404" t="s">
        <v>0</v>
      </c>
      <c r="P1404" t="s">
        <v>0</v>
      </c>
    </row>
    <row r="1405" spans="1:16" x14ac:dyDescent="0.3">
      <c r="A1405">
        <v>25458308</v>
      </c>
      <c r="B1405">
        <v>876646</v>
      </c>
      <c r="C1405">
        <v>698969</v>
      </c>
      <c r="D1405">
        <v>16565</v>
      </c>
      <c r="E1405">
        <v>1</v>
      </c>
      <c r="F1405">
        <v>0</v>
      </c>
      <c r="G1405">
        <v>0</v>
      </c>
      <c r="H1405" t="s">
        <v>543</v>
      </c>
      <c r="I1405">
        <v>7</v>
      </c>
      <c r="J1405" t="s">
        <v>293</v>
      </c>
      <c r="K1405" t="s">
        <v>47</v>
      </c>
      <c r="L1405" t="s">
        <v>17</v>
      </c>
      <c r="M1405">
        <v>16565</v>
      </c>
      <c r="N1405" t="s">
        <v>22</v>
      </c>
      <c r="O1405" t="s">
        <v>0</v>
      </c>
      <c r="P1405" t="s">
        <v>0</v>
      </c>
    </row>
    <row r="1406" spans="1:16" x14ac:dyDescent="0.3">
      <c r="A1406">
        <v>33160465</v>
      </c>
      <c r="B1406">
        <v>770487</v>
      </c>
      <c r="C1406">
        <v>632961</v>
      </c>
      <c r="D1406">
        <v>15657</v>
      </c>
      <c r="E1406">
        <v>1</v>
      </c>
      <c r="F1406">
        <v>0</v>
      </c>
      <c r="G1406">
        <v>0</v>
      </c>
      <c r="H1406" t="s">
        <v>543</v>
      </c>
      <c r="I1406">
        <v>7</v>
      </c>
      <c r="J1406" t="s">
        <v>293</v>
      </c>
      <c r="K1406" t="s">
        <v>39</v>
      </c>
      <c r="L1406" t="s">
        <v>15</v>
      </c>
      <c r="M1406">
        <v>15657</v>
      </c>
      <c r="N1406" t="s">
        <v>20</v>
      </c>
      <c r="O1406" t="s">
        <v>0</v>
      </c>
      <c r="P1406" t="s">
        <v>0</v>
      </c>
    </row>
    <row r="1407" spans="1:16" x14ac:dyDescent="0.3">
      <c r="A1407">
        <v>79173614</v>
      </c>
      <c r="B1407">
        <v>126225</v>
      </c>
      <c r="C1407">
        <v>614664</v>
      </c>
      <c r="D1407">
        <v>19558</v>
      </c>
      <c r="E1407">
        <v>3</v>
      </c>
      <c r="F1407">
        <v>5867.4</v>
      </c>
      <c r="G1407">
        <v>10</v>
      </c>
      <c r="H1407" t="s">
        <v>543</v>
      </c>
      <c r="I1407">
        <v>2</v>
      </c>
      <c r="J1407" t="s">
        <v>292</v>
      </c>
      <c r="K1407" t="s">
        <v>47</v>
      </c>
      <c r="L1407" t="s">
        <v>18</v>
      </c>
      <c r="M1407">
        <v>52806.6</v>
      </c>
      <c r="N1407" t="s">
        <v>20</v>
      </c>
      <c r="O1407" t="s">
        <v>0</v>
      </c>
      <c r="P1407" t="s">
        <v>0</v>
      </c>
    </row>
    <row r="1408" spans="1:16" x14ac:dyDescent="0.3">
      <c r="A1408">
        <v>54013571</v>
      </c>
      <c r="B1408">
        <v>770487</v>
      </c>
      <c r="C1408">
        <v>267193</v>
      </c>
      <c r="D1408">
        <v>11644</v>
      </c>
      <c r="E1408">
        <v>4</v>
      </c>
      <c r="F1408">
        <v>0</v>
      </c>
      <c r="G1408">
        <v>0</v>
      </c>
      <c r="H1408" t="s">
        <v>543</v>
      </c>
      <c r="I1408">
        <v>3</v>
      </c>
      <c r="J1408" t="s">
        <v>154</v>
      </c>
      <c r="K1408" t="s">
        <v>39</v>
      </c>
      <c r="L1408" t="s">
        <v>15</v>
      </c>
      <c r="M1408">
        <v>46576</v>
      </c>
      <c r="N1408" t="s">
        <v>20</v>
      </c>
      <c r="O1408" t="s">
        <v>0</v>
      </c>
      <c r="P1408" t="s">
        <v>0</v>
      </c>
    </row>
    <row r="1409" spans="1:16" x14ac:dyDescent="0.3">
      <c r="A1409">
        <v>52777459</v>
      </c>
      <c r="B1409">
        <v>216739</v>
      </c>
      <c r="C1409">
        <v>917552</v>
      </c>
      <c r="D1409">
        <v>4165</v>
      </c>
      <c r="E1409">
        <v>3</v>
      </c>
      <c r="F1409">
        <v>2499</v>
      </c>
      <c r="G1409">
        <v>20</v>
      </c>
      <c r="H1409" t="s">
        <v>543</v>
      </c>
      <c r="I1409">
        <v>5</v>
      </c>
      <c r="J1409" t="s">
        <v>491</v>
      </c>
      <c r="K1409" t="s">
        <v>39</v>
      </c>
      <c r="L1409" t="s">
        <v>15</v>
      </c>
      <c r="M1409">
        <v>9996</v>
      </c>
      <c r="N1409" t="s">
        <v>23</v>
      </c>
      <c r="O1409" t="s">
        <v>0</v>
      </c>
      <c r="P1409" t="s">
        <v>0</v>
      </c>
    </row>
    <row r="1410" spans="1:16" x14ac:dyDescent="0.3">
      <c r="A1410">
        <v>68535581</v>
      </c>
      <c r="B1410">
        <v>876646</v>
      </c>
      <c r="C1410">
        <v>861938</v>
      </c>
      <c r="D1410">
        <v>6534</v>
      </c>
      <c r="E1410">
        <v>1</v>
      </c>
      <c r="F1410">
        <v>0</v>
      </c>
      <c r="G1410">
        <v>0</v>
      </c>
      <c r="H1410" t="s">
        <v>543</v>
      </c>
      <c r="I1410">
        <v>1</v>
      </c>
      <c r="J1410" t="s">
        <v>304</v>
      </c>
      <c r="K1410" t="s">
        <v>39</v>
      </c>
      <c r="L1410" t="s">
        <v>15</v>
      </c>
      <c r="M1410">
        <v>6534</v>
      </c>
      <c r="N1410" t="s">
        <v>22</v>
      </c>
      <c r="O1410" t="s">
        <v>0</v>
      </c>
      <c r="P1410" t="s">
        <v>0</v>
      </c>
    </row>
    <row r="1411" spans="1:16" x14ac:dyDescent="0.3">
      <c r="A1411">
        <v>68461818</v>
      </c>
      <c r="B1411">
        <v>388389</v>
      </c>
      <c r="C1411">
        <v>556480</v>
      </c>
      <c r="D1411">
        <v>10801</v>
      </c>
      <c r="E1411">
        <v>1</v>
      </c>
      <c r="F1411">
        <v>0</v>
      </c>
      <c r="G1411">
        <v>0</v>
      </c>
      <c r="H1411" t="s">
        <v>497</v>
      </c>
      <c r="I1411">
        <v>5</v>
      </c>
      <c r="J1411" t="s">
        <v>336</v>
      </c>
      <c r="K1411" t="s">
        <v>39</v>
      </c>
      <c r="L1411" t="s">
        <v>18</v>
      </c>
      <c r="M1411">
        <v>10801</v>
      </c>
      <c r="N1411" t="s">
        <v>20</v>
      </c>
      <c r="O1411" t="s">
        <v>0</v>
      </c>
      <c r="P1411" t="s">
        <v>0</v>
      </c>
    </row>
    <row r="1412" spans="1:16" x14ac:dyDescent="0.3">
      <c r="A1412">
        <v>20598952</v>
      </c>
      <c r="B1412">
        <v>719176</v>
      </c>
      <c r="C1412">
        <v>411505</v>
      </c>
      <c r="D1412">
        <v>2999</v>
      </c>
      <c r="E1412">
        <v>1</v>
      </c>
      <c r="F1412">
        <v>299.89999999999998</v>
      </c>
      <c r="G1412">
        <v>10</v>
      </c>
      <c r="H1412" t="s">
        <v>497</v>
      </c>
      <c r="I1412">
        <v>5</v>
      </c>
      <c r="J1412" t="s">
        <v>336</v>
      </c>
      <c r="K1412" t="s">
        <v>39</v>
      </c>
      <c r="L1412" t="s">
        <v>15</v>
      </c>
      <c r="M1412">
        <v>2699.1</v>
      </c>
      <c r="N1412" t="s">
        <v>24</v>
      </c>
      <c r="O1412" t="s">
        <v>0</v>
      </c>
      <c r="P1412" t="s">
        <v>0</v>
      </c>
    </row>
    <row r="1413" spans="1:16" x14ac:dyDescent="0.3">
      <c r="A1413">
        <v>67594492</v>
      </c>
      <c r="B1413">
        <v>246316</v>
      </c>
      <c r="C1413">
        <v>863653</v>
      </c>
      <c r="D1413">
        <v>17931</v>
      </c>
      <c r="E1413">
        <v>1</v>
      </c>
      <c r="F1413">
        <v>3586.2</v>
      </c>
      <c r="G1413">
        <v>20</v>
      </c>
      <c r="H1413" t="s">
        <v>497</v>
      </c>
      <c r="I1413">
        <v>5</v>
      </c>
      <c r="J1413" t="s">
        <v>336</v>
      </c>
      <c r="K1413" t="s">
        <v>39</v>
      </c>
      <c r="L1413" t="s">
        <v>15</v>
      </c>
      <c r="M1413">
        <v>14344.8</v>
      </c>
      <c r="N1413" t="s">
        <v>20</v>
      </c>
      <c r="O1413" t="s">
        <v>0</v>
      </c>
      <c r="P1413" t="s">
        <v>0</v>
      </c>
    </row>
    <row r="1414" spans="1:16" x14ac:dyDescent="0.3">
      <c r="A1414">
        <v>31473054</v>
      </c>
      <c r="B1414">
        <v>334053</v>
      </c>
      <c r="C1414">
        <v>837460</v>
      </c>
      <c r="D1414">
        <v>6536</v>
      </c>
      <c r="E1414">
        <v>2</v>
      </c>
      <c r="F1414">
        <v>0</v>
      </c>
      <c r="G1414">
        <v>0</v>
      </c>
      <c r="H1414" t="s">
        <v>497</v>
      </c>
      <c r="I1414">
        <v>1</v>
      </c>
      <c r="J1414" t="s">
        <v>113</v>
      </c>
      <c r="K1414" t="s">
        <v>39</v>
      </c>
      <c r="L1414" t="s">
        <v>16</v>
      </c>
      <c r="M1414">
        <v>13072</v>
      </c>
      <c r="N1414" t="s">
        <v>20</v>
      </c>
      <c r="O1414" t="s">
        <v>0</v>
      </c>
      <c r="P1414" t="s">
        <v>0</v>
      </c>
    </row>
    <row r="1415" spans="1:16" x14ac:dyDescent="0.3">
      <c r="A1415">
        <v>87161840</v>
      </c>
      <c r="B1415">
        <v>770487</v>
      </c>
      <c r="C1415">
        <v>673546</v>
      </c>
      <c r="D1415">
        <v>18049</v>
      </c>
      <c r="E1415">
        <v>2</v>
      </c>
      <c r="F1415">
        <v>0</v>
      </c>
      <c r="G1415">
        <v>0</v>
      </c>
      <c r="H1415" t="s">
        <v>497</v>
      </c>
      <c r="I1415">
        <v>5</v>
      </c>
      <c r="J1415" t="s">
        <v>336</v>
      </c>
      <c r="K1415" t="s">
        <v>39</v>
      </c>
      <c r="L1415" t="s">
        <v>152</v>
      </c>
      <c r="M1415">
        <v>36098</v>
      </c>
      <c r="N1415" t="s">
        <v>21</v>
      </c>
      <c r="O1415" t="s">
        <v>0</v>
      </c>
      <c r="P1415" t="s">
        <v>0</v>
      </c>
    </row>
    <row r="1416" spans="1:16" x14ac:dyDescent="0.3">
      <c r="A1416">
        <v>85000490</v>
      </c>
      <c r="B1416">
        <v>388389</v>
      </c>
      <c r="C1416">
        <v>713742</v>
      </c>
      <c r="D1416">
        <v>16525</v>
      </c>
      <c r="E1416">
        <v>3</v>
      </c>
      <c r="F1416">
        <v>0</v>
      </c>
      <c r="G1416">
        <v>0</v>
      </c>
      <c r="H1416" t="s">
        <v>497</v>
      </c>
      <c r="I1416">
        <v>7</v>
      </c>
      <c r="J1416" t="s">
        <v>114</v>
      </c>
      <c r="K1416" t="s">
        <v>47</v>
      </c>
      <c r="L1416" t="s">
        <v>15</v>
      </c>
      <c r="M1416">
        <v>49575</v>
      </c>
      <c r="N1416" t="s">
        <v>22</v>
      </c>
      <c r="O1416" t="s">
        <v>0</v>
      </c>
      <c r="P1416" t="s">
        <v>0</v>
      </c>
    </row>
    <row r="1417" spans="1:16" x14ac:dyDescent="0.3">
      <c r="A1417">
        <v>78559218</v>
      </c>
      <c r="B1417">
        <v>126225</v>
      </c>
      <c r="C1417">
        <v>792282</v>
      </c>
      <c r="D1417">
        <v>5453</v>
      </c>
      <c r="E1417">
        <v>2</v>
      </c>
      <c r="F1417">
        <v>1635.9</v>
      </c>
      <c r="G1417">
        <v>15</v>
      </c>
      <c r="H1417" t="s">
        <v>497</v>
      </c>
      <c r="I1417">
        <v>7</v>
      </c>
      <c r="J1417" t="s">
        <v>114</v>
      </c>
      <c r="K1417" t="s">
        <v>50</v>
      </c>
      <c r="L1417" t="s">
        <v>15</v>
      </c>
      <c r="M1417">
        <v>9270.1</v>
      </c>
      <c r="N1417" t="s">
        <v>23</v>
      </c>
      <c r="O1417" t="s">
        <v>0</v>
      </c>
      <c r="P1417" t="s">
        <v>0</v>
      </c>
    </row>
    <row r="1418" spans="1:16" x14ac:dyDescent="0.3">
      <c r="A1418">
        <v>80196591</v>
      </c>
      <c r="B1418">
        <v>876646</v>
      </c>
      <c r="C1418">
        <v>362520</v>
      </c>
      <c r="D1418">
        <v>10762</v>
      </c>
      <c r="E1418">
        <v>1</v>
      </c>
      <c r="F1418">
        <v>0</v>
      </c>
      <c r="G1418">
        <v>0</v>
      </c>
      <c r="H1418" t="s">
        <v>497</v>
      </c>
      <c r="I1418">
        <v>1</v>
      </c>
      <c r="J1418" t="s">
        <v>113</v>
      </c>
      <c r="K1418" t="s">
        <v>39</v>
      </c>
      <c r="L1418" t="s">
        <v>18</v>
      </c>
      <c r="M1418">
        <v>10762</v>
      </c>
      <c r="N1418" t="s">
        <v>20</v>
      </c>
      <c r="O1418" t="s">
        <v>0</v>
      </c>
      <c r="P1418" t="s">
        <v>0</v>
      </c>
    </row>
    <row r="1419" spans="1:16" x14ac:dyDescent="0.3">
      <c r="A1419">
        <v>33336132</v>
      </c>
      <c r="B1419">
        <v>876646</v>
      </c>
      <c r="C1419">
        <v>999484</v>
      </c>
      <c r="D1419">
        <v>13667</v>
      </c>
      <c r="E1419">
        <v>3</v>
      </c>
      <c r="F1419">
        <v>2050.0500000000002</v>
      </c>
      <c r="G1419">
        <v>5</v>
      </c>
      <c r="H1419" t="s">
        <v>497</v>
      </c>
      <c r="I1419">
        <v>6</v>
      </c>
      <c r="J1419" t="s">
        <v>431</v>
      </c>
      <c r="K1419" t="s">
        <v>39</v>
      </c>
      <c r="L1419" t="s">
        <v>17</v>
      </c>
      <c r="M1419">
        <v>38950.949999999997</v>
      </c>
      <c r="N1419" t="s">
        <v>20</v>
      </c>
      <c r="O1419" t="s">
        <v>0</v>
      </c>
      <c r="P1419" t="s">
        <v>0</v>
      </c>
    </row>
    <row r="1420" spans="1:16" x14ac:dyDescent="0.3">
      <c r="A1420">
        <v>29847882</v>
      </c>
      <c r="B1420">
        <v>388389</v>
      </c>
      <c r="C1420">
        <v>921846</v>
      </c>
      <c r="D1420">
        <v>15955</v>
      </c>
      <c r="E1420">
        <v>2</v>
      </c>
      <c r="F1420">
        <v>0</v>
      </c>
      <c r="G1420">
        <v>0</v>
      </c>
      <c r="H1420" t="s">
        <v>497</v>
      </c>
      <c r="I1420">
        <v>4</v>
      </c>
      <c r="J1420" t="s">
        <v>427</v>
      </c>
      <c r="K1420" t="s">
        <v>39</v>
      </c>
      <c r="L1420" t="s">
        <v>16</v>
      </c>
      <c r="M1420">
        <v>31910</v>
      </c>
      <c r="N1420" t="s">
        <v>20</v>
      </c>
      <c r="O1420" t="s">
        <v>0</v>
      </c>
      <c r="P1420" t="s">
        <v>0</v>
      </c>
    </row>
    <row r="1421" spans="1:16" x14ac:dyDescent="0.3">
      <c r="A1421">
        <v>53066216</v>
      </c>
      <c r="B1421">
        <v>877572</v>
      </c>
      <c r="C1421">
        <v>579167</v>
      </c>
      <c r="D1421">
        <v>855</v>
      </c>
      <c r="E1421">
        <v>1</v>
      </c>
      <c r="F1421">
        <v>0</v>
      </c>
      <c r="G1421">
        <v>0</v>
      </c>
      <c r="H1421" t="s">
        <v>497</v>
      </c>
      <c r="I1421">
        <v>1</v>
      </c>
      <c r="J1421" t="s">
        <v>113</v>
      </c>
      <c r="K1421" t="s">
        <v>50</v>
      </c>
      <c r="L1421" t="s">
        <v>17</v>
      </c>
      <c r="M1421">
        <v>855</v>
      </c>
      <c r="N1421" t="s">
        <v>22</v>
      </c>
      <c r="O1421" t="s">
        <v>0</v>
      </c>
      <c r="P1421" t="s">
        <v>0</v>
      </c>
    </row>
    <row r="1422" spans="1:16" x14ac:dyDescent="0.3">
      <c r="A1422">
        <v>10757677</v>
      </c>
      <c r="B1422">
        <v>356787</v>
      </c>
      <c r="C1422">
        <v>540277</v>
      </c>
      <c r="D1422">
        <v>16578</v>
      </c>
      <c r="E1422">
        <v>2</v>
      </c>
      <c r="F1422">
        <v>0</v>
      </c>
      <c r="G1422">
        <v>0</v>
      </c>
      <c r="H1422" t="s">
        <v>497</v>
      </c>
      <c r="I1422">
        <v>5</v>
      </c>
      <c r="J1422" t="s">
        <v>336</v>
      </c>
      <c r="K1422" t="s">
        <v>39</v>
      </c>
      <c r="L1422" t="s">
        <v>15</v>
      </c>
      <c r="M1422">
        <v>33156</v>
      </c>
      <c r="N1422" t="s">
        <v>21</v>
      </c>
      <c r="O1422" t="s">
        <v>0</v>
      </c>
      <c r="P1422" t="s">
        <v>0</v>
      </c>
    </row>
    <row r="1423" spans="1:16" x14ac:dyDescent="0.3">
      <c r="A1423">
        <v>88339168</v>
      </c>
      <c r="B1423">
        <v>719176</v>
      </c>
      <c r="C1423">
        <v>338173</v>
      </c>
      <c r="D1423">
        <v>17262</v>
      </c>
      <c r="E1423">
        <v>1</v>
      </c>
      <c r="F1423">
        <v>0</v>
      </c>
      <c r="G1423">
        <v>0</v>
      </c>
      <c r="H1423" t="s">
        <v>211</v>
      </c>
      <c r="I1423">
        <v>3</v>
      </c>
      <c r="J1423" t="s">
        <v>200</v>
      </c>
      <c r="K1423" t="s">
        <v>50</v>
      </c>
      <c r="L1423" t="s">
        <v>15</v>
      </c>
      <c r="M1423">
        <v>17262</v>
      </c>
      <c r="N1423" t="s">
        <v>20</v>
      </c>
      <c r="O1423" t="s">
        <v>0</v>
      </c>
      <c r="P1423" t="s">
        <v>0</v>
      </c>
    </row>
    <row r="1424" spans="1:16" x14ac:dyDescent="0.3">
      <c r="A1424">
        <v>31687165</v>
      </c>
      <c r="B1424">
        <v>207473</v>
      </c>
      <c r="C1424">
        <v>843789</v>
      </c>
      <c r="D1424">
        <v>10661</v>
      </c>
      <c r="E1424">
        <v>1</v>
      </c>
      <c r="F1424">
        <v>0</v>
      </c>
      <c r="G1424">
        <v>0</v>
      </c>
      <c r="H1424" t="s">
        <v>211</v>
      </c>
      <c r="I1424">
        <v>7</v>
      </c>
      <c r="J1424" t="s">
        <v>239</v>
      </c>
      <c r="K1424" t="s">
        <v>39</v>
      </c>
      <c r="L1424" t="s">
        <v>15</v>
      </c>
      <c r="M1424">
        <v>10661</v>
      </c>
      <c r="N1424" t="s">
        <v>20</v>
      </c>
      <c r="O1424" t="s">
        <v>0</v>
      </c>
      <c r="P1424" t="s">
        <v>0</v>
      </c>
    </row>
    <row r="1425" spans="1:16" x14ac:dyDescent="0.3">
      <c r="A1425">
        <v>79182797</v>
      </c>
      <c r="B1425">
        <v>719176</v>
      </c>
      <c r="C1425">
        <v>655596</v>
      </c>
      <c r="D1425">
        <v>11405</v>
      </c>
      <c r="E1425">
        <v>2</v>
      </c>
      <c r="F1425">
        <v>1140.5</v>
      </c>
      <c r="G1425">
        <v>5</v>
      </c>
      <c r="H1425" t="s">
        <v>211</v>
      </c>
      <c r="I1425">
        <v>1</v>
      </c>
      <c r="J1425" t="s">
        <v>67</v>
      </c>
      <c r="K1425" t="s">
        <v>39</v>
      </c>
      <c r="L1425" t="s">
        <v>15</v>
      </c>
      <c r="M1425">
        <v>21669.5</v>
      </c>
      <c r="N1425" t="s">
        <v>23</v>
      </c>
      <c r="O1425" t="s">
        <v>0</v>
      </c>
      <c r="P1425" t="s">
        <v>0</v>
      </c>
    </row>
    <row r="1426" spans="1:16" x14ac:dyDescent="0.3">
      <c r="A1426">
        <v>30665654</v>
      </c>
      <c r="B1426">
        <v>876646</v>
      </c>
      <c r="C1426">
        <v>468371</v>
      </c>
      <c r="D1426">
        <v>12017</v>
      </c>
      <c r="E1426">
        <v>3</v>
      </c>
      <c r="F1426">
        <v>0</v>
      </c>
      <c r="G1426">
        <v>0</v>
      </c>
      <c r="H1426" t="s">
        <v>211</v>
      </c>
      <c r="I1426">
        <v>1</v>
      </c>
      <c r="J1426" t="s">
        <v>67</v>
      </c>
      <c r="K1426" t="s">
        <v>39</v>
      </c>
      <c r="L1426" t="s">
        <v>15</v>
      </c>
      <c r="M1426">
        <v>36051</v>
      </c>
      <c r="N1426" t="s">
        <v>23</v>
      </c>
      <c r="O1426" t="s">
        <v>0</v>
      </c>
      <c r="P1426" t="s">
        <v>0</v>
      </c>
    </row>
    <row r="1427" spans="1:16" x14ac:dyDescent="0.3">
      <c r="A1427">
        <v>78515906</v>
      </c>
      <c r="B1427">
        <v>334053</v>
      </c>
      <c r="C1427">
        <v>884488</v>
      </c>
      <c r="D1427">
        <v>6940</v>
      </c>
      <c r="E1427">
        <v>4</v>
      </c>
      <c r="F1427">
        <v>5552</v>
      </c>
      <c r="G1427">
        <v>20</v>
      </c>
      <c r="H1427" t="s">
        <v>211</v>
      </c>
      <c r="I1427">
        <v>1</v>
      </c>
      <c r="J1427" t="s">
        <v>67</v>
      </c>
      <c r="K1427" t="s">
        <v>50</v>
      </c>
      <c r="L1427" t="s">
        <v>17</v>
      </c>
      <c r="M1427">
        <v>22208</v>
      </c>
      <c r="N1427" t="s">
        <v>22</v>
      </c>
      <c r="O1427" t="s">
        <v>0</v>
      </c>
      <c r="P1427" t="s">
        <v>0</v>
      </c>
    </row>
    <row r="1428" spans="1:16" x14ac:dyDescent="0.3">
      <c r="A1428">
        <v>55199748</v>
      </c>
      <c r="B1428">
        <v>719176</v>
      </c>
      <c r="C1428">
        <v>843644</v>
      </c>
      <c r="D1428">
        <v>14219</v>
      </c>
      <c r="E1428">
        <v>2</v>
      </c>
      <c r="F1428">
        <v>0</v>
      </c>
      <c r="G1428">
        <v>0</v>
      </c>
      <c r="H1428" t="s">
        <v>211</v>
      </c>
      <c r="I1428">
        <v>1</v>
      </c>
      <c r="J1428" t="s">
        <v>67</v>
      </c>
      <c r="K1428" t="s">
        <v>39</v>
      </c>
      <c r="L1428" t="s">
        <v>17</v>
      </c>
      <c r="M1428">
        <v>28438</v>
      </c>
      <c r="N1428" t="s">
        <v>22</v>
      </c>
      <c r="O1428" t="s">
        <v>0</v>
      </c>
      <c r="P1428" t="s">
        <v>0</v>
      </c>
    </row>
    <row r="1429" spans="1:16" x14ac:dyDescent="0.3">
      <c r="A1429">
        <v>98413629</v>
      </c>
      <c r="B1429">
        <v>671858</v>
      </c>
      <c r="C1429">
        <v>560589</v>
      </c>
      <c r="D1429">
        <v>18400</v>
      </c>
      <c r="E1429">
        <v>1</v>
      </c>
      <c r="F1429">
        <v>0</v>
      </c>
      <c r="G1429">
        <v>0</v>
      </c>
      <c r="H1429" t="s">
        <v>211</v>
      </c>
      <c r="I1429">
        <v>1</v>
      </c>
      <c r="J1429" t="s">
        <v>67</v>
      </c>
      <c r="K1429" t="s">
        <v>39</v>
      </c>
      <c r="L1429" t="s">
        <v>16</v>
      </c>
      <c r="M1429">
        <v>18400</v>
      </c>
      <c r="N1429" t="s">
        <v>20</v>
      </c>
      <c r="O1429" t="s">
        <v>0</v>
      </c>
      <c r="P1429" t="s">
        <v>0</v>
      </c>
    </row>
    <row r="1430" spans="1:16" x14ac:dyDescent="0.3">
      <c r="A1430">
        <v>51954112</v>
      </c>
      <c r="B1430">
        <v>388389</v>
      </c>
      <c r="C1430">
        <v>790500</v>
      </c>
      <c r="D1430">
        <v>12833</v>
      </c>
      <c r="E1430">
        <v>1</v>
      </c>
      <c r="F1430">
        <v>0</v>
      </c>
      <c r="G1430">
        <v>0</v>
      </c>
      <c r="H1430" t="s">
        <v>211</v>
      </c>
      <c r="I1430">
        <v>4</v>
      </c>
      <c r="J1430" t="s">
        <v>53</v>
      </c>
      <c r="K1430" t="s">
        <v>39</v>
      </c>
      <c r="L1430" t="s">
        <v>17</v>
      </c>
      <c r="M1430">
        <v>12833</v>
      </c>
      <c r="N1430" t="s">
        <v>20</v>
      </c>
      <c r="O1430" t="s">
        <v>0</v>
      </c>
      <c r="P1430" t="s">
        <v>0</v>
      </c>
    </row>
    <row r="1431" spans="1:16" x14ac:dyDescent="0.3">
      <c r="A1431">
        <v>76423575</v>
      </c>
      <c r="B1431">
        <v>719176</v>
      </c>
      <c r="C1431">
        <v>353184</v>
      </c>
      <c r="D1431">
        <v>17226</v>
      </c>
      <c r="E1431">
        <v>1</v>
      </c>
      <c r="F1431">
        <v>861.3</v>
      </c>
      <c r="G1431">
        <v>5</v>
      </c>
      <c r="H1431" t="s">
        <v>211</v>
      </c>
      <c r="I1431">
        <v>5</v>
      </c>
      <c r="J1431" t="s">
        <v>201</v>
      </c>
      <c r="K1431" t="s">
        <v>47</v>
      </c>
      <c r="L1431" t="s">
        <v>16</v>
      </c>
      <c r="M1431">
        <v>16364.7</v>
      </c>
      <c r="N1431" t="s">
        <v>22</v>
      </c>
      <c r="O1431" t="s">
        <v>0</v>
      </c>
      <c r="P1431" t="s">
        <v>0</v>
      </c>
    </row>
    <row r="1432" spans="1:16" x14ac:dyDescent="0.3">
      <c r="A1432">
        <v>18087373</v>
      </c>
      <c r="B1432">
        <v>216739</v>
      </c>
      <c r="C1432">
        <v>721718</v>
      </c>
      <c r="D1432">
        <v>1764</v>
      </c>
      <c r="E1432">
        <v>1</v>
      </c>
      <c r="F1432">
        <v>264.60000000000002</v>
      </c>
      <c r="G1432">
        <v>15</v>
      </c>
      <c r="H1432" t="s">
        <v>211</v>
      </c>
      <c r="I1432">
        <v>7</v>
      </c>
      <c r="J1432" t="s">
        <v>239</v>
      </c>
      <c r="K1432" t="s">
        <v>39</v>
      </c>
      <c r="L1432" t="s">
        <v>16</v>
      </c>
      <c r="M1432">
        <v>1499.4</v>
      </c>
      <c r="N1432" t="s">
        <v>21</v>
      </c>
      <c r="O1432" t="s">
        <v>0</v>
      </c>
      <c r="P1432" t="s">
        <v>0</v>
      </c>
    </row>
    <row r="1433" spans="1:16" x14ac:dyDescent="0.3">
      <c r="A1433">
        <v>24363501</v>
      </c>
      <c r="B1433">
        <v>207473</v>
      </c>
      <c r="C1433">
        <v>726199</v>
      </c>
      <c r="D1433">
        <v>19131</v>
      </c>
      <c r="E1433">
        <v>1</v>
      </c>
      <c r="F1433">
        <v>0</v>
      </c>
      <c r="G1433">
        <v>0</v>
      </c>
      <c r="H1433" t="s">
        <v>211</v>
      </c>
      <c r="I1433">
        <v>1</v>
      </c>
      <c r="J1433" t="s">
        <v>67</v>
      </c>
      <c r="K1433" t="s">
        <v>39</v>
      </c>
      <c r="L1433" t="s">
        <v>15</v>
      </c>
      <c r="M1433">
        <v>19131</v>
      </c>
      <c r="N1433" t="s">
        <v>21</v>
      </c>
      <c r="O1433" t="s">
        <v>0</v>
      </c>
      <c r="P1433" t="s">
        <v>0</v>
      </c>
    </row>
    <row r="1434" spans="1:16" x14ac:dyDescent="0.3">
      <c r="A1434">
        <v>50024028</v>
      </c>
      <c r="B1434">
        <v>126225</v>
      </c>
      <c r="C1434">
        <v>962398</v>
      </c>
      <c r="D1434">
        <v>7100</v>
      </c>
      <c r="E1434">
        <v>4</v>
      </c>
      <c r="F1434">
        <v>0</v>
      </c>
      <c r="G1434">
        <v>0</v>
      </c>
      <c r="H1434" t="s">
        <v>211</v>
      </c>
      <c r="I1434">
        <v>4</v>
      </c>
      <c r="J1434" t="s">
        <v>53</v>
      </c>
      <c r="K1434" t="s">
        <v>73</v>
      </c>
      <c r="L1434" t="s">
        <v>15</v>
      </c>
      <c r="M1434">
        <v>28400</v>
      </c>
      <c r="N1434" t="s">
        <v>21</v>
      </c>
      <c r="O1434" t="s">
        <v>0</v>
      </c>
      <c r="P1434" t="s">
        <v>0</v>
      </c>
    </row>
    <row r="1435" spans="1:16" x14ac:dyDescent="0.3">
      <c r="A1435">
        <v>35171649</v>
      </c>
      <c r="B1435">
        <v>876646</v>
      </c>
      <c r="C1435">
        <v>262678</v>
      </c>
      <c r="D1435">
        <v>8685</v>
      </c>
      <c r="E1435">
        <v>4</v>
      </c>
      <c r="F1435">
        <v>0</v>
      </c>
      <c r="G1435">
        <v>0</v>
      </c>
      <c r="H1435" t="s">
        <v>211</v>
      </c>
      <c r="I1435">
        <v>2</v>
      </c>
      <c r="J1435" t="s">
        <v>234</v>
      </c>
      <c r="K1435" t="s">
        <v>39</v>
      </c>
      <c r="L1435" t="s">
        <v>17</v>
      </c>
      <c r="M1435">
        <v>34740</v>
      </c>
      <c r="N1435" t="s">
        <v>23</v>
      </c>
      <c r="O1435" t="s">
        <v>0</v>
      </c>
      <c r="P1435" t="s">
        <v>0</v>
      </c>
    </row>
    <row r="1436" spans="1:16" x14ac:dyDescent="0.3">
      <c r="A1436">
        <v>39688703</v>
      </c>
      <c r="B1436">
        <v>872246</v>
      </c>
      <c r="C1436">
        <v>713742</v>
      </c>
      <c r="D1436">
        <v>16497</v>
      </c>
      <c r="E1436">
        <v>1</v>
      </c>
      <c r="F1436">
        <v>0</v>
      </c>
      <c r="G1436">
        <v>0</v>
      </c>
      <c r="H1436" t="s">
        <v>211</v>
      </c>
      <c r="I1436">
        <v>1</v>
      </c>
      <c r="J1436" t="s">
        <v>67</v>
      </c>
      <c r="K1436" t="s">
        <v>50</v>
      </c>
      <c r="L1436" t="s">
        <v>18</v>
      </c>
      <c r="M1436">
        <v>16497</v>
      </c>
      <c r="N1436" t="s">
        <v>24</v>
      </c>
      <c r="O1436" t="s">
        <v>0</v>
      </c>
      <c r="P1436" t="s">
        <v>0</v>
      </c>
    </row>
    <row r="1437" spans="1:16" x14ac:dyDescent="0.3">
      <c r="A1437">
        <v>72363359</v>
      </c>
      <c r="B1437">
        <v>671858</v>
      </c>
      <c r="C1437">
        <v>746230</v>
      </c>
      <c r="D1437">
        <v>4675</v>
      </c>
      <c r="E1437">
        <v>1</v>
      </c>
      <c r="F1437">
        <v>701.25</v>
      </c>
      <c r="G1437">
        <v>15</v>
      </c>
      <c r="H1437" t="s">
        <v>429</v>
      </c>
      <c r="I1437">
        <v>4</v>
      </c>
      <c r="J1437" t="s">
        <v>168</v>
      </c>
      <c r="K1437" t="s">
        <v>50</v>
      </c>
      <c r="L1437" t="s">
        <v>15</v>
      </c>
      <c r="M1437">
        <v>3973.75</v>
      </c>
      <c r="N1437" t="s">
        <v>21</v>
      </c>
      <c r="O1437" t="s">
        <v>0</v>
      </c>
      <c r="P1437" t="s">
        <v>0</v>
      </c>
    </row>
    <row r="1438" spans="1:16" x14ac:dyDescent="0.3">
      <c r="A1438">
        <v>66581473</v>
      </c>
      <c r="B1438">
        <v>872246</v>
      </c>
      <c r="C1438">
        <v>575565</v>
      </c>
      <c r="D1438">
        <v>7448</v>
      </c>
      <c r="E1438">
        <v>1</v>
      </c>
      <c r="F1438">
        <v>0</v>
      </c>
      <c r="G1438">
        <v>0</v>
      </c>
      <c r="H1438" t="s">
        <v>429</v>
      </c>
      <c r="I1438">
        <v>1</v>
      </c>
      <c r="J1438" t="s">
        <v>334</v>
      </c>
      <c r="K1438" t="s">
        <v>39</v>
      </c>
      <c r="L1438" t="s">
        <v>15</v>
      </c>
      <c r="M1438">
        <v>7448</v>
      </c>
      <c r="N1438" t="s">
        <v>23</v>
      </c>
      <c r="O1438" t="s">
        <v>0</v>
      </c>
      <c r="P1438" t="s">
        <v>0</v>
      </c>
    </row>
    <row r="1439" spans="1:16" x14ac:dyDescent="0.3">
      <c r="A1439">
        <v>50569669</v>
      </c>
      <c r="B1439">
        <v>207473</v>
      </c>
      <c r="C1439">
        <v>553777</v>
      </c>
      <c r="D1439">
        <v>7635</v>
      </c>
      <c r="E1439">
        <v>1</v>
      </c>
      <c r="F1439">
        <v>0</v>
      </c>
      <c r="G1439">
        <v>0</v>
      </c>
      <c r="H1439" t="s">
        <v>429</v>
      </c>
      <c r="I1439">
        <v>4</v>
      </c>
      <c r="J1439" t="s">
        <v>168</v>
      </c>
      <c r="K1439" t="s">
        <v>39</v>
      </c>
      <c r="L1439" t="s">
        <v>18</v>
      </c>
      <c r="M1439">
        <v>7635</v>
      </c>
      <c r="N1439" t="s">
        <v>22</v>
      </c>
      <c r="O1439" t="s">
        <v>0</v>
      </c>
      <c r="P1439" t="s">
        <v>0</v>
      </c>
    </row>
    <row r="1440" spans="1:16" x14ac:dyDescent="0.3">
      <c r="A1440">
        <v>50071487</v>
      </c>
      <c r="B1440">
        <v>877572</v>
      </c>
      <c r="C1440">
        <v>568145</v>
      </c>
      <c r="D1440">
        <v>17248</v>
      </c>
      <c r="E1440">
        <v>1</v>
      </c>
      <c r="F1440">
        <v>0</v>
      </c>
      <c r="G1440">
        <v>0</v>
      </c>
      <c r="H1440" t="s">
        <v>429</v>
      </c>
      <c r="I1440">
        <v>5</v>
      </c>
      <c r="J1440" t="s">
        <v>494</v>
      </c>
      <c r="K1440" t="s">
        <v>73</v>
      </c>
      <c r="L1440" t="s">
        <v>16</v>
      </c>
      <c r="M1440">
        <v>17248</v>
      </c>
      <c r="N1440" t="s">
        <v>20</v>
      </c>
      <c r="O1440" t="s">
        <v>0</v>
      </c>
      <c r="P1440" t="s">
        <v>0</v>
      </c>
    </row>
    <row r="1441" spans="1:16" x14ac:dyDescent="0.3">
      <c r="A1441">
        <v>59796322</v>
      </c>
      <c r="B1441">
        <v>719176</v>
      </c>
      <c r="C1441">
        <v>602995</v>
      </c>
      <c r="D1441">
        <v>13193</v>
      </c>
      <c r="E1441">
        <v>1</v>
      </c>
      <c r="F1441">
        <v>0</v>
      </c>
      <c r="G1441">
        <v>0</v>
      </c>
      <c r="H1441" t="s">
        <v>429</v>
      </c>
      <c r="I1441">
        <v>3</v>
      </c>
      <c r="J1441" t="s">
        <v>344</v>
      </c>
      <c r="K1441" t="s">
        <v>47</v>
      </c>
      <c r="L1441" t="s">
        <v>18</v>
      </c>
      <c r="M1441">
        <v>13193</v>
      </c>
      <c r="N1441" t="s">
        <v>22</v>
      </c>
      <c r="O1441" t="s">
        <v>0</v>
      </c>
      <c r="P1441" t="s">
        <v>0</v>
      </c>
    </row>
    <row r="1442" spans="1:16" x14ac:dyDescent="0.3">
      <c r="A1442">
        <v>18846539</v>
      </c>
      <c r="B1442">
        <v>877572</v>
      </c>
      <c r="C1442">
        <v>432542</v>
      </c>
      <c r="D1442">
        <v>7675</v>
      </c>
      <c r="E1442">
        <v>1</v>
      </c>
      <c r="F1442">
        <v>0</v>
      </c>
      <c r="G1442">
        <v>0</v>
      </c>
      <c r="H1442" t="s">
        <v>429</v>
      </c>
      <c r="I1442">
        <v>3</v>
      </c>
      <c r="J1442" t="s">
        <v>344</v>
      </c>
      <c r="K1442" t="s">
        <v>50</v>
      </c>
      <c r="L1442" t="s">
        <v>15</v>
      </c>
      <c r="M1442">
        <v>7675</v>
      </c>
      <c r="N1442" t="s">
        <v>22</v>
      </c>
      <c r="O1442" t="s">
        <v>0</v>
      </c>
      <c r="P1442" t="s">
        <v>0</v>
      </c>
    </row>
    <row r="1443" spans="1:16" x14ac:dyDescent="0.3">
      <c r="A1443">
        <v>66207740</v>
      </c>
      <c r="B1443">
        <v>876646</v>
      </c>
      <c r="C1443">
        <v>614337</v>
      </c>
      <c r="D1443">
        <v>4639</v>
      </c>
      <c r="E1443">
        <v>4</v>
      </c>
      <c r="F1443">
        <v>0</v>
      </c>
      <c r="G1443">
        <v>0</v>
      </c>
      <c r="H1443" t="s">
        <v>429</v>
      </c>
      <c r="I1443">
        <v>6</v>
      </c>
      <c r="J1443" t="s">
        <v>345</v>
      </c>
      <c r="K1443" t="s">
        <v>39</v>
      </c>
      <c r="L1443" t="s">
        <v>15</v>
      </c>
      <c r="M1443">
        <v>18556</v>
      </c>
      <c r="N1443" t="s">
        <v>23</v>
      </c>
      <c r="O1443" t="s">
        <v>0</v>
      </c>
      <c r="P1443" t="s">
        <v>0</v>
      </c>
    </row>
    <row r="1444" spans="1:16" x14ac:dyDescent="0.3">
      <c r="A1444">
        <v>94651342</v>
      </c>
      <c r="B1444">
        <v>877572</v>
      </c>
      <c r="C1444">
        <v>538270</v>
      </c>
      <c r="D1444">
        <v>11613</v>
      </c>
      <c r="E1444">
        <v>1</v>
      </c>
      <c r="F1444">
        <v>0</v>
      </c>
      <c r="G1444">
        <v>0</v>
      </c>
      <c r="H1444" t="s">
        <v>429</v>
      </c>
      <c r="I1444">
        <v>5</v>
      </c>
      <c r="J1444" t="s">
        <v>494</v>
      </c>
      <c r="K1444" t="s">
        <v>39</v>
      </c>
      <c r="L1444" t="s">
        <v>17</v>
      </c>
      <c r="M1444">
        <v>11613</v>
      </c>
      <c r="N1444" t="s">
        <v>21</v>
      </c>
      <c r="O1444" t="s">
        <v>0</v>
      </c>
      <c r="P1444" t="s">
        <v>0</v>
      </c>
    </row>
    <row r="1445" spans="1:16" x14ac:dyDescent="0.3">
      <c r="A1445">
        <v>71272827</v>
      </c>
      <c r="B1445">
        <v>356787</v>
      </c>
      <c r="C1445">
        <v>472387</v>
      </c>
      <c r="D1445">
        <v>3814</v>
      </c>
      <c r="E1445">
        <v>4</v>
      </c>
      <c r="F1445">
        <v>0</v>
      </c>
      <c r="G1445">
        <v>0</v>
      </c>
      <c r="H1445" t="s">
        <v>429</v>
      </c>
      <c r="I1445">
        <v>1</v>
      </c>
      <c r="J1445" t="s">
        <v>334</v>
      </c>
      <c r="K1445" t="s">
        <v>39</v>
      </c>
      <c r="L1445" t="s">
        <v>15</v>
      </c>
      <c r="M1445">
        <v>15256</v>
      </c>
      <c r="N1445" t="s">
        <v>21</v>
      </c>
      <c r="O1445" t="s">
        <v>0</v>
      </c>
      <c r="P1445" t="s">
        <v>0</v>
      </c>
    </row>
    <row r="1446" spans="1:16" x14ac:dyDescent="0.3">
      <c r="A1446">
        <v>21813825</v>
      </c>
      <c r="B1446">
        <v>207473</v>
      </c>
      <c r="C1446">
        <v>763996</v>
      </c>
      <c r="D1446">
        <v>8398</v>
      </c>
      <c r="E1446">
        <v>1</v>
      </c>
      <c r="F1446">
        <v>419.9</v>
      </c>
      <c r="G1446">
        <v>5</v>
      </c>
      <c r="H1446" t="s">
        <v>429</v>
      </c>
      <c r="I1446">
        <v>7</v>
      </c>
      <c r="J1446" t="s">
        <v>532</v>
      </c>
      <c r="K1446" t="s">
        <v>39</v>
      </c>
      <c r="L1446" t="s">
        <v>16</v>
      </c>
      <c r="M1446">
        <v>7978.1</v>
      </c>
      <c r="N1446" t="s">
        <v>23</v>
      </c>
      <c r="O1446" t="s">
        <v>0</v>
      </c>
      <c r="P1446" t="s">
        <v>0</v>
      </c>
    </row>
    <row r="1447" spans="1:16" x14ac:dyDescent="0.3">
      <c r="A1447">
        <v>83509785</v>
      </c>
      <c r="B1447">
        <v>246316</v>
      </c>
      <c r="C1447">
        <v>378895</v>
      </c>
      <c r="D1447">
        <v>3349</v>
      </c>
      <c r="E1447">
        <v>1</v>
      </c>
      <c r="F1447">
        <v>0</v>
      </c>
      <c r="G1447">
        <v>0</v>
      </c>
      <c r="H1447" t="s">
        <v>429</v>
      </c>
      <c r="I1447">
        <v>5</v>
      </c>
      <c r="J1447" t="s">
        <v>494</v>
      </c>
      <c r="K1447" t="s">
        <v>39</v>
      </c>
      <c r="L1447" t="s">
        <v>17</v>
      </c>
      <c r="M1447">
        <v>3349</v>
      </c>
      <c r="N1447" t="s">
        <v>21</v>
      </c>
      <c r="O1447" t="s">
        <v>0</v>
      </c>
      <c r="P1447" t="s">
        <v>0</v>
      </c>
    </row>
    <row r="1448" spans="1:16" x14ac:dyDescent="0.3">
      <c r="A1448">
        <v>10289289</v>
      </c>
      <c r="B1448">
        <v>872246</v>
      </c>
      <c r="C1448">
        <v>959587</v>
      </c>
      <c r="D1448">
        <v>16623</v>
      </c>
      <c r="E1448">
        <v>1</v>
      </c>
      <c r="F1448">
        <v>831.15</v>
      </c>
      <c r="G1448">
        <v>5</v>
      </c>
      <c r="H1448" t="s">
        <v>145</v>
      </c>
      <c r="I1448">
        <v>4</v>
      </c>
      <c r="J1448" t="s">
        <v>146</v>
      </c>
      <c r="K1448" t="s">
        <v>47</v>
      </c>
      <c r="L1448" t="s">
        <v>17</v>
      </c>
      <c r="M1448">
        <v>15791.85</v>
      </c>
      <c r="N1448" t="s">
        <v>21</v>
      </c>
      <c r="O1448" t="s">
        <v>0</v>
      </c>
      <c r="P1448" t="s">
        <v>0</v>
      </c>
    </row>
    <row r="1449" spans="1:16" x14ac:dyDescent="0.3">
      <c r="A1449">
        <v>82475098</v>
      </c>
      <c r="B1449">
        <v>876646</v>
      </c>
      <c r="C1449">
        <v>918894</v>
      </c>
      <c r="D1449">
        <v>9910</v>
      </c>
      <c r="E1449">
        <v>1</v>
      </c>
      <c r="F1449">
        <v>0</v>
      </c>
      <c r="G1449">
        <v>0</v>
      </c>
      <c r="H1449" t="s">
        <v>145</v>
      </c>
      <c r="I1449">
        <v>4</v>
      </c>
      <c r="J1449" t="s">
        <v>146</v>
      </c>
      <c r="K1449" t="s">
        <v>47</v>
      </c>
      <c r="L1449" t="s">
        <v>15</v>
      </c>
      <c r="M1449">
        <v>9910</v>
      </c>
      <c r="N1449" t="s">
        <v>23</v>
      </c>
      <c r="O1449" t="s">
        <v>0</v>
      </c>
      <c r="P1449" t="s">
        <v>0</v>
      </c>
    </row>
    <row r="1450" spans="1:16" x14ac:dyDescent="0.3">
      <c r="A1450">
        <v>18163847</v>
      </c>
      <c r="B1450">
        <v>216739</v>
      </c>
      <c r="C1450">
        <v>242627</v>
      </c>
      <c r="D1450">
        <v>9674</v>
      </c>
      <c r="E1450">
        <v>1</v>
      </c>
      <c r="F1450">
        <v>1451.1</v>
      </c>
      <c r="G1450">
        <v>15</v>
      </c>
      <c r="H1450" t="s">
        <v>145</v>
      </c>
      <c r="I1450">
        <v>3</v>
      </c>
      <c r="J1450" t="s">
        <v>69</v>
      </c>
      <c r="K1450" t="s">
        <v>50</v>
      </c>
      <c r="L1450" t="s">
        <v>15</v>
      </c>
      <c r="M1450">
        <v>8222.9</v>
      </c>
      <c r="N1450" t="s">
        <v>23</v>
      </c>
      <c r="O1450" t="s">
        <v>0</v>
      </c>
      <c r="P1450" t="s">
        <v>0</v>
      </c>
    </row>
    <row r="1451" spans="1:16" x14ac:dyDescent="0.3">
      <c r="A1451">
        <v>70445541</v>
      </c>
      <c r="B1451">
        <v>216739</v>
      </c>
      <c r="C1451">
        <v>768573</v>
      </c>
      <c r="D1451">
        <v>16244</v>
      </c>
      <c r="E1451">
        <v>2</v>
      </c>
      <c r="F1451">
        <v>1624.4</v>
      </c>
      <c r="G1451">
        <v>5</v>
      </c>
      <c r="H1451" t="s">
        <v>145</v>
      </c>
      <c r="I1451">
        <v>7</v>
      </c>
      <c r="J1451" t="s">
        <v>70</v>
      </c>
      <c r="K1451" t="s">
        <v>39</v>
      </c>
      <c r="L1451" t="s">
        <v>15</v>
      </c>
      <c r="M1451">
        <v>30863.599999999999</v>
      </c>
      <c r="N1451" t="s">
        <v>20</v>
      </c>
      <c r="O1451" t="s">
        <v>0</v>
      </c>
      <c r="P1451" t="s">
        <v>0</v>
      </c>
    </row>
    <row r="1452" spans="1:16" x14ac:dyDescent="0.3">
      <c r="A1452">
        <v>59350218</v>
      </c>
      <c r="B1452">
        <v>216739</v>
      </c>
      <c r="C1452">
        <v>625151</v>
      </c>
      <c r="D1452">
        <v>15011</v>
      </c>
      <c r="E1452">
        <v>2</v>
      </c>
      <c r="F1452">
        <v>0</v>
      </c>
      <c r="G1452">
        <v>0</v>
      </c>
      <c r="H1452" t="s">
        <v>145</v>
      </c>
      <c r="I1452">
        <v>7</v>
      </c>
      <c r="J1452" t="s">
        <v>70</v>
      </c>
      <c r="K1452" t="s">
        <v>39</v>
      </c>
      <c r="L1452" t="s">
        <v>17</v>
      </c>
      <c r="M1452">
        <v>30022</v>
      </c>
      <c r="N1452" t="s">
        <v>23</v>
      </c>
      <c r="O1452" t="s">
        <v>0</v>
      </c>
      <c r="P1452" t="s">
        <v>0</v>
      </c>
    </row>
    <row r="1453" spans="1:16" x14ac:dyDescent="0.3">
      <c r="A1453">
        <v>49137230</v>
      </c>
      <c r="B1453">
        <v>671858</v>
      </c>
      <c r="C1453">
        <v>245903</v>
      </c>
      <c r="D1453">
        <v>17598</v>
      </c>
      <c r="E1453">
        <v>1</v>
      </c>
      <c r="F1453">
        <v>0</v>
      </c>
      <c r="G1453">
        <v>0</v>
      </c>
      <c r="H1453" t="s">
        <v>145</v>
      </c>
      <c r="I1453">
        <v>7</v>
      </c>
      <c r="J1453" t="s">
        <v>70</v>
      </c>
      <c r="K1453" t="s">
        <v>39</v>
      </c>
      <c r="L1453" t="s">
        <v>15</v>
      </c>
      <c r="M1453">
        <v>17598</v>
      </c>
      <c r="N1453" t="s">
        <v>20</v>
      </c>
      <c r="O1453" t="s">
        <v>0</v>
      </c>
      <c r="P1453" t="s">
        <v>0</v>
      </c>
    </row>
    <row r="1454" spans="1:16" x14ac:dyDescent="0.3">
      <c r="A1454">
        <v>63095937</v>
      </c>
      <c r="B1454">
        <v>809570</v>
      </c>
      <c r="C1454">
        <v>600773</v>
      </c>
      <c r="D1454">
        <v>15835</v>
      </c>
      <c r="E1454">
        <v>1</v>
      </c>
      <c r="F1454">
        <v>0</v>
      </c>
      <c r="G1454">
        <v>0</v>
      </c>
      <c r="H1454" t="s">
        <v>145</v>
      </c>
      <c r="I1454">
        <v>3</v>
      </c>
      <c r="J1454" t="s">
        <v>69</v>
      </c>
      <c r="K1454" t="s">
        <v>39</v>
      </c>
      <c r="L1454" t="s">
        <v>17</v>
      </c>
      <c r="M1454">
        <v>15835</v>
      </c>
      <c r="N1454" t="s">
        <v>20</v>
      </c>
      <c r="O1454" t="s">
        <v>0</v>
      </c>
      <c r="P1454" t="s">
        <v>0</v>
      </c>
    </row>
    <row r="1455" spans="1:16" x14ac:dyDescent="0.3">
      <c r="A1455">
        <v>54644768</v>
      </c>
      <c r="B1455">
        <v>356787</v>
      </c>
      <c r="C1455">
        <v>937920</v>
      </c>
      <c r="D1455">
        <v>4713</v>
      </c>
      <c r="E1455">
        <v>1</v>
      </c>
      <c r="F1455">
        <v>0</v>
      </c>
      <c r="G1455">
        <v>0</v>
      </c>
      <c r="H1455" t="s">
        <v>145</v>
      </c>
      <c r="I1455">
        <v>5</v>
      </c>
      <c r="J1455" t="s">
        <v>471</v>
      </c>
      <c r="K1455" t="s">
        <v>39</v>
      </c>
      <c r="L1455" t="s">
        <v>17</v>
      </c>
      <c r="M1455">
        <v>4713</v>
      </c>
      <c r="N1455" t="s">
        <v>20</v>
      </c>
      <c r="O1455" t="s">
        <v>0</v>
      </c>
      <c r="P1455" t="s">
        <v>0</v>
      </c>
    </row>
    <row r="1456" spans="1:16" x14ac:dyDescent="0.3">
      <c r="A1456">
        <v>36809908</v>
      </c>
      <c r="B1456">
        <v>388389</v>
      </c>
      <c r="C1456">
        <v>741760</v>
      </c>
      <c r="D1456">
        <v>15520</v>
      </c>
      <c r="E1456">
        <v>2</v>
      </c>
      <c r="F1456">
        <v>0</v>
      </c>
      <c r="G1456">
        <v>0</v>
      </c>
      <c r="H1456" t="s">
        <v>145</v>
      </c>
      <c r="I1456">
        <v>5</v>
      </c>
      <c r="J1456" t="s">
        <v>471</v>
      </c>
      <c r="K1456" t="s">
        <v>39</v>
      </c>
      <c r="L1456" t="s">
        <v>15</v>
      </c>
      <c r="M1456">
        <v>31040</v>
      </c>
      <c r="N1456" t="s">
        <v>22</v>
      </c>
      <c r="O1456" t="s">
        <v>0</v>
      </c>
      <c r="P1456" t="s">
        <v>0</v>
      </c>
    </row>
    <row r="1457" spans="1:16" x14ac:dyDescent="0.3">
      <c r="A1457">
        <v>22783183</v>
      </c>
      <c r="B1457">
        <v>207473</v>
      </c>
      <c r="C1457">
        <v>382294</v>
      </c>
      <c r="D1457">
        <v>15604</v>
      </c>
      <c r="E1457">
        <v>1</v>
      </c>
      <c r="F1457">
        <v>0</v>
      </c>
      <c r="G1457">
        <v>0</v>
      </c>
      <c r="H1457" t="s">
        <v>145</v>
      </c>
      <c r="I1457">
        <v>1</v>
      </c>
      <c r="J1457" t="s">
        <v>417</v>
      </c>
      <c r="K1457" t="s">
        <v>39</v>
      </c>
      <c r="L1457" t="s">
        <v>15</v>
      </c>
      <c r="M1457">
        <v>15604</v>
      </c>
      <c r="N1457" t="s">
        <v>23</v>
      </c>
      <c r="O1457" t="s">
        <v>0</v>
      </c>
      <c r="P1457" t="s">
        <v>0</v>
      </c>
    </row>
    <row r="1458" spans="1:16" x14ac:dyDescent="0.3">
      <c r="A1458">
        <v>61628545</v>
      </c>
      <c r="B1458">
        <v>388389</v>
      </c>
      <c r="C1458">
        <v>884733</v>
      </c>
      <c r="D1458">
        <v>18068</v>
      </c>
      <c r="E1458">
        <v>1</v>
      </c>
      <c r="F1458">
        <v>0</v>
      </c>
      <c r="G1458">
        <v>0</v>
      </c>
      <c r="H1458" t="s">
        <v>145</v>
      </c>
      <c r="I1458">
        <v>5</v>
      </c>
      <c r="J1458" t="s">
        <v>471</v>
      </c>
      <c r="K1458" t="s">
        <v>47</v>
      </c>
      <c r="L1458" t="s">
        <v>15</v>
      </c>
      <c r="M1458">
        <v>18068</v>
      </c>
      <c r="N1458" t="s">
        <v>20</v>
      </c>
      <c r="O1458" t="s">
        <v>0</v>
      </c>
      <c r="P1458" t="s">
        <v>0</v>
      </c>
    </row>
    <row r="1459" spans="1:16" x14ac:dyDescent="0.3">
      <c r="A1459">
        <v>53779528</v>
      </c>
      <c r="B1459">
        <v>191161</v>
      </c>
      <c r="C1459">
        <v>527557</v>
      </c>
      <c r="D1459">
        <v>3665</v>
      </c>
      <c r="E1459">
        <v>1</v>
      </c>
      <c r="F1459">
        <v>0</v>
      </c>
      <c r="G1459">
        <v>0</v>
      </c>
      <c r="H1459" t="s">
        <v>387</v>
      </c>
      <c r="I1459">
        <v>1</v>
      </c>
      <c r="J1459" t="s">
        <v>388</v>
      </c>
      <c r="K1459" t="s">
        <v>39</v>
      </c>
      <c r="L1459" t="s">
        <v>15</v>
      </c>
      <c r="M1459">
        <v>3665</v>
      </c>
      <c r="N1459" t="s">
        <v>20</v>
      </c>
      <c r="O1459" t="s">
        <v>0</v>
      </c>
      <c r="P1459" t="s">
        <v>0</v>
      </c>
    </row>
    <row r="1460" spans="1:16" x14ac:dyDescent="0.3">
      <c r="A1460">
        <v>73013961</v>
      </c>
      <c r="B1460">
        <v>876646</v>
      </c>
      <c r="C1460">
        <v>391755</v>
      </c>
      <c r="D1460">
        <v>19756</v>
      </c>
      <c r="E1460">
        <v>3</v>
      </c>
      <c r="F1460">
        <v>2963.4</v>
      </c>
      <c r="G1460">
        <v>5</v>
      </c>
      <c r="H1460" t="s">
        <v>387</v>
      </c>
      <c r="I1460">
        <v>6</v>
      </c>
      <c r="J1460" t="s">
        <v>194</v>
      </c>
      <c r="K1460" t="s">
        <v>39</v>
      </c>
      <c r="L1460" t="s">
        <v>15</v>
      </c>
      <c r="M1460">
        <v>56304.6</v>
      </c>
      <c r="N1460" t="s">
        <v>20</v>
      </c>
      <c r="O1460" t="s">
        <v>0</v>
      </c>
      <c r="P1460" t="s">
        <v>0</v>
      </c>
    </row>
    <row r="1461" spans="1:16" x14ac:dyDescent="0.3">
      <c r="A1461">
        <v>76845536</v>
      </c>
      <c r="B1461">
        <v>191161</v>
      </c>
      <c r="C1461">
        <v>760957</v>
      </c>
      <c r="D1461">
        <v>9659</v>
      </c>
      <c r="E1461">
        <v>1</v>
      </c>
      <c r="F1461">
        <v>482.95</v>
      </c>
      <c r="G1461">
        <v>5</v>
      </c>
      <c r="H1461" t="s">
        <v>387</v>
      </c>
      <c r="I1461">
        <v>6</v>
      </c>
      <c r="J1461" t="s">
        <v>194</v>
      </c>
      <c r="K1461" t="s">
        <v>39</v>
      </c>
      <c r="L1461" t="s">
        <v>15</v>
      </c>
      <c r="M1461">
        <v>9176.0499999999993</v>
      </c>
      <c r="N1461" t="s">
        <v>22</v>
      </c>
      <c r="O1461" t="s">
        <v>0</v>
      </c>
      <c r="P1461" t="s">
        <v>0</v>
      </c>
    </row>
    <row r="1462" spans="1:16" x14ac:dyDescent="0.3">
      <c r="A1462">
        <v>58258264</v>
      </c>
      <c r="B1462">
        <v>719176</v>
      </c>
      <c r="C1462">
        <v>286554</v>
      </c>
      <c r="D1462">
        <v>2707</v>
      </c>
      <c r="E1462">
        <v>4</v>
      </c>
      <c r="F1462">
        <v>0</v>
      </c>
      <c r="G1462">
        <v>0</v>
      </c>
      <c r="H1462" t="s">
        <v>387</v>
      </c>
      <c r="I1462">
        <v>1</v>
      </c>
      <c r="J1462" t="s">
        <v>388</v>
      </c>
      <c r="K1462" t="s">
        <v>39</v>
      </c>
      <c r="L1462" t="s">
        <v>17</v>
      </c>
      <c r="M1462">
        <v>10828</v>
      </c>
      <c r="N1462" t="s">
        <v>20</v>
      </c>
      <c r="O1462" t="s">
        <v>0</v>
      </c>
      <c r="P1462" t="s">
        <v>0</v>
      </c>
    </row>
    <row r="1463" spans="1:16" x14ac:dyDescent="0.3">
      <c r="A1463">
        <v>17863981</v>
      </c>
      <c r="B1463">
        <v>770487</v>
      </c>
      <c r="C1463">
        <v>714646</v>
      </c>
      <c r="D1463">
        <v>12859</v>
      </c>
      <c r="E1463">
        <v>4</v>
      </c>
      <c r="F1463">
        <v>0</v>
      </c>
      <c r="G1463">
        <v>0</v>
      </c>
      <c r="H1463" t="s">
        <v>387</v>
      </c>
      <c r="I1463">
        <v>3</v>
      </c>
      <c r="J1463" t="s">
        <v>193</v>
      </c>
      <c r="K1463" t="s">
        <v>47</v>
      </c>
      <c r="L1463" t="s">
        <v>17</v>
      </c>
      <c r="M1463">
        <v>51436</v>
      </c>
      <c r="N1463" t="s">
        <v>20</v>
      </c>
      <c r="O1463" t="s">
        <v>0</v>
      </c>
      <c r="P1463" t="s">
        <v>0</v>
      </c>
    </row>
    <row r="1464" spans="1:16" x14ac:dyDescent="0.3">
      <c r="A1464">
        <v>29072646</v>
      </c>
      <c r="B1464">
        <v>770487</v>
      </c>
      <c r="C1464">
        <v>644136</v>
      </c>
      <c r="D1464">
        <v>16242</v>
      </c>
      <c r="E1464">
        <v>1</v>
      </c>
      <c r="F1464">
        <v>812.1</v>
      </c>
      <c r="G1464">
        <v>5</v>
      </c>
      <c r="H1464" t="s">
        <v>387</v>
      </c>
      <c r="I1464">
        <v>6</v>
      </c>
      <c r="J1464" t="s">
        <v>194</v>
      </c>
      <c r="K1464" t="s">
        <v>50</v>
      </c>
      <c r="L1464" t="s">
        <v>15</v>
      </c>
      <c r="M1464">
        <v>15429.9</v>
      </c>
      <c r="N1464" t="s">
        <v>23</v>
      </c>
      <c r="O1464" t="s">
        <v>0</v>
      </c>
      <c r="P1464" t="s">
        <v>0</v>
      </c>
    </row>
    <row r="1465" spans="1:16" x14ac:dyDescent="0.3">
      <c r="A1465">
        <v>50675347</v>
      </c>
      <c r="B1465">
        <v>877572</v>
      </c>
      <c r="C1465">
        <v>466642</v>
      </c>
      <c r="D1465">
        <v>19385</v>
      </c>
      <c r="E1465">
        <v>1</v>
      </c>
      <c r="F1465">
        <v>0</v>
      </c>
      <c r="G1465">
        <v>0</v>
      </c>
      <c r="H1465" t="s">
        <v>387</v>
      </c>
      <c r="I1465">
        <v>6</v>
      </c>
      <c r="J1465" t="s">
        <v>194</v>
      </c>
      <c r="K1465" t="s">
        <v>39</v>
      </c>
      <c r="L1465" t="s">
        <v>15</v>
      </c>
      <c r="M1465">
        <v>19385</v>
      </c>
      <c r="N1465" t="s">
        <v>21</v>
      </c>
      <c r="O1465" t="s">
        <v>0</v>
      </c>
      <c r="P1465" t="s">
        <v>0</v>
      </c>
    </row>
    <row r="1466" spans="1:16" x14ac:dyDescent="0.3">
      <c r="A1466">
        <v>84158663</v>
      </c>
      <c r="B1466">
        <v>719176</v>
      </c>
      <c r="C1466">
        <v>572640</v>
      </c>
      <c r="D1466">
        <v>18629</v>
      </c>
      <c r="E1466">
        <v>1</v>
      </c>
      <c r="F1466">
        <v>0</v>
      </c>
      <c r="G1466">
        <v>0</v>
      </c>
      <c r="H1466" t="s">
        <v>164</v>
      </c>
      <c r="I1466">
        <v>4</v>
      </c>
      <c r="J1466" t="s">
        <v>305</v>
      </c>
      <c r="K1466" t="s">
        <v>39</v>
      </c>
      <c r="L1466" t="s">
        <v>18</v>
      </c>
      <c r="M1466">
        <v>18629</v>
      </c>
      <c r="N1466" t="s">
        <v>20</v>
      </c>
      <c r="O1466" t="s">
        <v>0</v>
      </c>
      <c r="P1466" t="s">
        <v>0</v>
      </c>
    </row>
    <row r="1467" spans="1:16" x14ac:dyDescent="0.3">
      <c r="A1467">
        <v>48412328</v>
      </c>
      <c r="B1467">
        <v>207473</v>
      </c>
      <c r="C1467">
        <v>883932</v>
      </c>
      <c r="D1467">
        <v>17126</v>
      </c>
      <c r="E1467">
        <v>2</v>
      </c>
      <c r="F1467">
        <v>3425.2</v>
      </c>
      <c r="G1467">
        <v>10</v>
      </c>
      <c r="H1467" t="s">
        <v>164</v>
      </c>
      <c r="I1467">
        <v>5</v>
      </c>
      <c r="J1467" t="s">
        <v>468</v>
      </c>
      <c r="K1467" t="s">
        <v>39</v>
      </c>
      <c r="L1467" t="s">
        <v>15</v>
      </c>
      <c r="M1467">
        <v>30826.799999999999</v>
      </c>
      <c r="N1467" t="s">
        <v>21</v>
      </c>
      <c r="O1467" t="s">
        <v>0</v>
      </c>
      <c r="P1467" t="s">
        <v>0</v>
      </c>
    </row>
    <row r="1468" spans="1:16" x14ac:dyDescent="0.3">
      <c r="A1468">
        <v>69023966</v>
      </c>
      <c r="B1468">
        <v>877572</v>
      </c>
      <c r="C1468">
        <v>791380</v>
      </c>
      <c r="D1468">
        <v>894</v>
      </c>
      <c r="E1468">
        <v>2</v>
      </c>
      <c r="F1468">
        <v>0</v>
      </c>
      <c r="G1468">
        <v>0</v>
      </c>
      <c r="H1468" t="s">
        <v>164</v>
      </c>
      <c r="I1468">
        <v>2</v>
      </c>
      <c r="J1468" t="s">
        <v>320</v>
      </c>
      <c r="K1468" t="s">
        <v>39</v>
      </c>
      <c r="L1468" t="s">
        <v>15</v>
      </c>
      <c r="M1468">
        <v>1788</v>
      </c>
      <c r="N1468" t="s">
        <v>20</v>
      </c>
      <c r="O1468" t="s">
        <v>0</v>
      </c>
      <c r="P1468" t="s">
        <v>0</v>
      </c>
    </row>
    <row r="1469" spans="1:16" x14ac:dyDescent="0.3">
      <c r="A1469">
        <v>20633503</v>
      </c>
      <c r="B1469">
        <v>671858</v>
      </c>
      <c r="C1469">
        <v>359540</v>
      </c>
      <c r="D1469">
        <v>14732</v>
      </c>
      <c r="E1469">
        <v>1</v>
      </c>
      <c r="F1469">
        <v>0</v>
      </c>
      <c r="G1469">
        <v>0</v>
      </c>
      <c r="H1469" t="s">
        <v>164</v>
      </c>
      <c r="I1469">
        <v>6</v>
      </c>
      <c r="J1469" t="s">
        <v>100</v>
      </c>
      <c r="K1469" t="s">
        <v>39</v>
      </c>
      <c r="L1469" t="s">
        <v>15</v>
      </c>
      <c r="M1469">
        <v>14732</v>
      </c>
      <c r="N1469" t="s">
        <v>22</v>
      </c>
      <c r="O1469" t="s">
        <v>0</v>
      </c>
      <c r="P1469" t="s">
        <v>0</v>
      </c>
    </row>
    <row r="1470" spans="1:16" x14ac:dyDescent="0.3">
      <c r="A1470">
        <v>52035079</v>
      </c>
      <c r="B1470">
        <v>356787</v>
      </c>
      <c r="C1470">
        <v>848645</v>
      </c>
      <c r="D1470">
        <v>9080</v>
      </c>
      <c r="E1470">
        <v>1</v>
      </c>
      <c r="F1470">
        <v>454</v>
      </c>
      <c r="G1470">
        <v>5</v>
      </c>
      <c r="H1470" t="s">
        <v>164</v>
      </c>
      <c r="I1470">
        <v>6</v>
      </c>
      <c r="J1470" t="s">
        <v>100</v>
      </c>
      <c r="K1470" t="s">
        <v>39</v>
      </c>
      <c r="L1470" t="s">
        <v>17</v>
      </c>
      <c r="M1470">
        <v>8626</v>
      </c>
      <c r="N1470" t="s">
        <v>20</v>
      </c>
      <c r="O1470" t="s">
        <v>0</v>
      </c>
      <c r="P1470" t="s">
        <v>0</v>
      </c>
    </row>
    <row r="1471" spans="1:16" x14ac:dyDescent="0.3">
      <c r="A1471">
        <v>65258766</v>
      </c>
      <c r="B1471">
        <v>356787</v>
      </c>
      <c r="C1471">
        <v>679094</v>
      </c>
      <c r="D1471">
        <v>6042</v>
      </c>
      <c r="E1471">
        <v>2</v>
      </c>
      <c r="F1471">
        <v>1812.6</v>
      </c>
      <c r="G1471">
        <v>15</v>
      </c>
      <c r="H1471" t="s">
        <v>164</v>
      </c>
      <c r="I1471">
        <v>6</v>
      </c>
      <c r="J1471" t="s">
        <v>100</v>
      </c>
      <c r="K1471" t="s">
        <v>39</v>
      </c>
      <c r="L1471" t="s">
        <v>15</v>
      </c>
      <c r="M1471">
        <v>10271.4</v>
      </c>
      <c r="N1471" t="s">
        <v>22</v>
      </c>
      <c r="O1471" t="s">
        <v>0</v>
      </c>
      <c r="P1471" t="s">
        <v>0</v>
      </c>
    </row>
    <row r="1472" spans="1:16" x14ac:dyDescent="0.3">
      <c r="A1472">
        <v>61792685</v>
      </c>
      <c r="B1472">
        <v>388389</v>
      </c>
      <c r="C1472">
        <v>708876</v>
      </c>
      <c r="D1472">
        <v>8850</v>
      </c>
      <c r="E1472">
        <v>1</v>
      </c>
      <c r="F1472">
        <v>0</v>
      </c>
      <c r="G1472">
        <v>0</v>
      </c>
      <c r="H1472" t="s">
        <v>164</v>
      </c>
      <c r="I1472">
        <v>5</v>
      </c>
      <c r="J1472" t="s">
        <v>468</v>
      </c>
      <c r="K1472" t="s">
        <v>39</v>
      </c>
      <c r="L1472" t="s">
        <v>15</v>
      </c>
      <c r="M1472">
        <v>8850</v>
      </c>
      <c r="N1472" t="s">
        <v>21</v>
      </c>
      <c r="O1472" t="s">
        <v>0</v>
      </c>
      <c r="P1472" t="s">
        <v>0</v>
      </c>
    </row>
    <row r="1473" spans="1:16" x14ac:dyDescent="0.3">
      <c r="A1473">
        <v>51594998</v>
      </c>
      <c r="B1473">
        <v>770487</v>
      </c>
      <c r="C1473">
        <v>629711</v>
      </c>
      <c r="D1473">
        <v>3039</v>
      </c>
      <c r="E1473">
        <v>3</v>
      </c>
      <c r="F1473">
        <v>455.85</v>
      </c>
      <c r="G1473">
        <v>5</v>
      </c>
      <c r="H1473" t="s">
        <v>164</v>
      </c>
      <c r="I1473">
        <v>3</v>
      </c>
      <c r="J1473" t="s">
        <v>84</v>
      </c>
      <c r="K1473" t="s">
        <v>39</v>
      </c>
      <c r="L1473" t="s">
        <v>17</v>
      </c>
      <c r="M1473">
        <v>8661.15</v>
      </c>
      <c r="N1473" t="s">
        <v>21</v>
      </c>
      <c r="O1473" t="s">
        <v>0</v>
      </c>
      <c r="P1473" t="s">
        <v>0</v>
      </c>
    </row>
    <row r="1474" spans="1:16" x14ac:dyDescent="0.3">
      <c r="A1474">
        <v>71303434</v>
      </c>
      <c r="B1474">
        <v>207473</v>
      </c>
      <c r="C1474">
        <v>314626</v>
      </c>
      <c r="D1474">
        <v>12031</v>
      </c>
      <c r="E1474">
        <v>2</v>
      </c>
      <c r="F1474">
        <v>0</v>
      </c>
      <c r="G1474">
        <v>0</v>
      </c>
      <c r="H1474" t="s">
        <v>164</v>
      </c>
      <c r="I1474">
        <v>1</v>
      </c>
      <c r="J1474" t="s">
        <v>540</v>
      </c>
      <c r="K1474" t="s">
        <v>47</v>
      </c>
      <c r="L1474" t="s">
        <v>15</v>
      </c>
      <c r="M1474">
        <v>24062</v>
      </c>
      <c r="N1474" t="s">
        <v>22</v>
      </c>
      <c r="O1474" t="s">
        <v>0</v>
      </c>
      <c r="P1474" t="s">
        <v>0</v>
      </c>
    </row>
    <row r="1475" spans="1:16" x14ac:dyDescent="0.3">
      <c r="A1475">
        <v>36229153</v>
      </c>
      <c r="B1475">
        <v>191161</v>
      </c>
      <c r="C1475">
        <v>294578</v>
      </c>
      <c r="D1475">
        <v>3954</v>
      </c>
      <c r="E1475">
        <v>1</v>
      </c>
      <c r="F1475">
        <v>790.8</v>
      </c>
      <c r="G1475">
        <v>20</v>
      </c>
      <c r="H1475" t="s">
        <v>164</v>
      </c>
      <c r="I1475">
        <v>4</v>
      </c>
      <c r="J1475" t="s">
        <v>305</v>
      </c>
      <c r="K1475" t="s">
        <v>39</v>
      </c>
      <c r="L1475" t="s">
        <v>15</v>
      </c>
      <c r="M1475">
        <v>3163.2</v>
      </c>
      <c r="N1475" t="s">
        <v>20</v>
      </c>
      <c r="O1475" t="s">
        <v>0</v>
      </c>
      <c r="P1475" t="s">
        <v>0</v>
      </c>
    </row>
    <row r="1476" spans="1:16" x14ac:dyDescent="0.3">
      <c r="A1476">
        <v>50831043</v>
      </c>
      <c r="B1476">
        <v>877572</v>
      </c>
      <c r="C1476">
        <v>574175</v>
      </c>
      <c r="D1476">
        <v>11971</v>
      </c>
      <c r="E1476">
        <v>1</v>
      </c>
      <c r="F1476">
        <v>1795.65</v>
      </c>
      <c r="G1476">
        <v>15</v>
      </c>
      <c r="H1476" t="s">
        <v>164</v>
      </c>
      <c r="I1476">
        <v>4</v>
      </c>
      <c r="J1476" t="s">
        <v>305</v>
      </c>
      <c r="K1476" t="s">
        <v>39</v>
      </c>
      <c r="L1476" t="s">
        <v>15</v>
      </c>
      <c r="M1476">
        <v>10175.35</v>
      </c>
      <c r="N1476" t="s">
        <v>21</v>
      </c>
      <c r="O1476" t="s">
        <v>0</v>
      </c>
      <c r="P1476" t="s">
        <v>0</v>
      </c>
    </row>
    <row r="1477" spans="1:16" x14ac:dyDescent="0.3">
      <c r="A1477">
        <v>96255361</v>
      </c>
      <c r="B1477">
        <v>388389</v>
      </c>
      <c r="C1477">
        <v>605298</v>
      </c>
      <c r="D1477">
        <v>13126</v>
      </c>
      <c r="E1477">
        <v>1</v>
      </c>
      <c r="F1477">
        <v>0</v>
      </c>
      <c r="G1477">
        <v>0</v>
      </c>
      <c r="H1477" t="s">
        <v>164</v>
      </c>
      <c r="I1477">
        <v>3</v>
      </c>
      <c r="J1477" t="s">
        <v>84</v>
      </c>
      <c r="K1477" t="s">
        <v>39</v>
      </c>
      <c r="L1477" t="s">
        <v>16</v>
      </c>
      <c r="M1477">
        <v>13126</v>
      </c>
      <c r="N1477" t="s">
        <v>21</v>
      </c>
      <c r="O1477" t="s">
        <v>0</v>
      </c>
      <c r="P1477" t="s">
        <v>0</v>
      </c>
    </row>
    <row r="1478" spans="1:16" x14ac:dyDescent="0.3">
      <c r="A1478">
        <v>96481420</v>
      </c>
      <c r="B1478">
        <v>770487</v>
      </c>
      <c r="C1478">
        <v>767776</v>
      </c>
      <c r="D1478">
        <v>16729</v>
      </c>
      <c r="E1478">
        <v>2</v>
      </c>
      <c r="F1478">
        <v>0</v>
      </c>
      <c r="G1478">
        <v>0</v>
      </c>
      <c r="H1478" t="s">
        <v>164</v>
      </c>
      <c r="I1478">
        <v>3</v>
      </c>
      <c r="J1478" t="s">
        <v>84</v>
      </c>
      <c r="K1478" t="s">
        <v>50</v>
      </c>
      <c r="L1478" t="s">
        <v>16</v>
      </c>
      <c r="M1478">
        <v>33458</v>
      </c>
      <c r="N1478" t="s">
        <v>23</v>
      </c>
      <c r="O1478" t="s">
        <v>0</v>
      </c>
      <c r="P1478" t="s">
        <v>0</v>
      </c>
    </row>
    <row r="1479" spans="1:16" x14ac:dyDescent="0.3">
      <c r="A1479">
        <v>33813700</v>
      </c>
      <c r="B1479">
        <v>126225</v>
      </c>
      <c r="C1479">
        <v>583405</v>
      </c>
      <c r="D1479">
        <v>10994</v>
      </c>
      <c r="E1479">
        <v>1</v>
      </c>
      <c r="F1479">
        <v>2198.8000000000002</v>
      </c>
      <c r="G1479">
        <v>20</v>
      </c>
      <c r="H1479" t="s">
        <v>164</v>
      </c>
      <c r="I1479">
        <v>7</v>
      </c>
      <c r="J1479" t="s">
        <v>101</v>
      </c>
      <c r="K1479" t="s">
        <v>39</v>
      </c>
      <c r="L1479" t="s">
        <v>16</v>
      </c>
      <c r="M1479">
        <v>8795.2000000000007</v>
      </c>
      <c r="N1479" t="s">
        <v>22</v>
      </c>
      <c r="O1479" t="s">
        <v>0</v>
      </c>
      <c r="P1479" t="s">
        <v>0</v>
      </c>
    </row>
    <row r="1480" spans="1:16" x14ac:dyDescent="0.3">
      <c r="A1480">
        <v>72371131</v>
      </c>
      <c r="B1480">
        <v>388389</v>
      </c>
      <c r="C1480">
        <v>583041</v>
      </c>
      <c r="D1480">
        <v>12337</v>
      </c>
      <c r="E1480">
        <v>2</v>
      </c>
      <c r="F1480">
        <v>0</v>
      </c>
      <c r="G1480">
        <v>0</v>
      </c>
      <c r="H1480" t="s">
        <v>164</v>
      </c>
      <c r="I1480">
        <v>7</v>
      </c>
      <c r="J1480" t="s">
        <v>101</v>
      </c>
      <c r="K1480" t="s">
        <v>39</v>
      </c>
      <c r="L1480" t="s">
        <v>18</v>
      </c>
      <c r="M1480">
        <v>24674</v>
      </c>
      <c r="N1480" t="s">
        <v>21</v>
      </c>
      <c r="O1480" t="s">
        <v>0</v>
      </c>
      <c r="P1480" t="s">
        <v>0</v>
      </c>
    </row>
    <row r="1481" spans="1:16" x14ac:dyDescent="0.3">
      <c r="A1481">
        <v>47220099</v>
      </c>
      <c r="B1481">
        <v>191161</v>
      </c>
      <c r="C1481">
        <v>971403</v>
      </c>
      <c r="D1481">
        <v>1012</v>
      </c>
      <c r="E1481">
        <v>1</v>
      </c>
      <c r="F1481">
        <v>50.6</v>
      </c>
      <c r="G1481">
        <v>5</v>
      </c>
      <c r="H1481" t="s">
        <v>440</v>
      </c>
      <c r="I1481">
        <v>3</v>
      </c>
      <c r="J1481" t="s">
        <v>202</v>
      </c>
      <c r="K1481" t="s">
        <v>39</v>
      </c>
      <c r="L1481" t="s">
        <v>16</v>
      </c>
      <c r="M1481">
        <v>961.4</v>
      </c>
      <c r="N1481" t="s">
        <v>22</v>
      </c>
      <c r="O1481" t="s">
        <v>0</v>
      </c>
      <c r="P1481" t="s">
        <v>0</v>
      </c>
    </row>
    <row r="1482" spans="1:16" x14ac:dyDescent="0.3">
      <c r="A1482">
        <v>43859311</v>
      </c>
      <c r="B1482">
        <v>207473</v>
      </c>
      <c r="C1482">
        <v>500441</v>
      </c>
      <c r="D1482">
        <v>6707</v>
      </c>
      <c r="E1482">
        <v>1</v>
      </c>
      <c r="F1482">
        <v>0</v>
      </c>
      <c r="G1482">
        <v>0</v>
      </c>
      <c r="H1482" t="s">
        <v>440</v>
      </c>
      <c r="I1482">
        <v>4</v>
      </c>
      <c r="J1482" t="s">
        <v>473</v>
      </c>
      <c r="K1482" t="s">
        <v>39</v>
      </c>
      <c r="L1482" t="s">
        <v>16</v>
      </c>
      <c r="M1482">
        <v>6707</v>
      </c>
      <c r="N1482" t="s">
        <v>23</v>
      </c>
      <c r="O1482" t="s">
        <v>0</v>
      </c>
      <c r="P1482" t="s">
        <v>0</v>
      </c>
    </row>
    <row r="1483" spans="1:16" x14ac:dyDescent="0.3">
      <c r="A1483">
        <v>49092160</v>
      </c>
      <c r="B1483">
        <v>191161</v>
      </c>
      <c r="C1483">
        <v>834775</v>
      </c>
      <c r="D1483">
        <v>12380</v>
      </c>
      <c r="E1483">
        <v>1</v>
      </c>
      <c r="F1483">
        <v>619</v>
      </c>
      <c r="G1483">
        <v>5</v>
      </c>
      <c r="H1483" t="s">
        <v>440</v>
      </c>
      <c r="I1483">
        <v>5</v>
      </c>
      <c r="J1483" t="s">
        <v>119</v>
      </c>
      <c r="K1483" t="s">
        <v>39</v>
      </c>
      <c r="L1483" t="s">
        <v>15</v>
      </c>
      <c r="M1483">
        <v>11761</v>
      </c>
      <c r="N1483" t="s">
        <v>21</v>
      </c>
      <c r="O1483" t="s">
        <v>0</v>
      </c>
      <c r="P1483" t="s">
        <v>0</v>
      </c>
    </row>
    <row r="1484" spans="1:16" x14ac:dyDescent="0.3">
      <c r="A1484">
        <v>63124147</v>
      </c>
      <c r="B1484">
        <v>876646</v>
      </c>
      <c r="C1484">
        <v>868595</v>
      </c>
      <c r="D1484">
        <v>18067</v>
      </c>
      <c r="E1484">
        <v>3</v>
      </c>
      <c r="F1484">
        <v>2710.05</v>
      </c>
      <c r="G1484">
        <v>5</v>
      </c>
      <c r="H1484" t="s">
        <v>440</v>
      </c>
      <c r="I1484">
        <v>3</v>
      </c>
      <c r="J1484" t="s">
        <v>202</v>
      </c>
      <c r="K1484" t="s">
        <v>50</v>
      </c>
      <c r="L1484" t="s">
        <v>15</v>
      </c>
      <c r="M1484">
        <v>51490.95</v>
      </c>
      <c r="N1484" t="s">
        <v>20</v>
      </c>
      <c r="O1484" t="s">
        <v>0</v>
      </c>
      <c r="P1484" t="s">
        <v>0</v>
      </c>
    </row>
    <row r="1485" spans="1:16" x14ac:dyDescent="0.3">
      <c r="A1485">
        <v>58140388</v>
      </c>
      <c r="B1485">
        <v>719176</v>
      </c>
      <c r="C1485">
        <v>438475</v>
      </c>
      <c r="D1485">
        <v>19756</v>
      </c>
      <c r="E1485">
        <v>1</v>
      </c>
      <c r="F1485">
        <v>1975.6</v>
      </c>
      <c r="G1485">
        <v>10</v>
      </c>
      <c r="H1485" t="s">
        <v>440</v>
      </c>
      <c r="I1485">
        <v>7</v>
      </c>
      <c r="J1485" t="s">
        <v>197</v>
      </c>
      <c r="K1485" t="s">
        <v>50</v>
      </c>
      <c r="L1485" t="s">
        <v>18</v>
      </c>
      <c r="M1485">
        <v>17780.400000000001</v>
      </c>
      <c r="N1485" t="s">
        <v>22</v>
      </c>
      <c r="O1485" t="s">
        <v>0</v>
      </c>
      <c r="P1485" t="s">
        <v>0</v>
      </c>
    </row>
    <row r="1486" spans="1:16" x14ac:dyDescent="0.3">
      <c r="A1486">
        <v>65137801</v>
      </c>
      <c r="B1486">
        <v>719176</v>
      </c>
      <c r="C1486">
        <v>470211</v>
      </c>
      <c r="D1486">
        <v>17894</v>
      </c>
      <c r="E1486">
        <v>1</v>
      </c>
      <c r="F1486">
        <v>0</v>
      </c>
      <c r="G1486">
        <v>0</v>
      </c>
      <c r="H1486" t="s">
        <v>440</v>
      </c>
      <c r="I1486">
        <v>1</v>
      </c>
      <c r="J1486" t="s">
        <v>442</v>
      </c>
      <c r="K1486" t="s">
        <v>39</v>
      </c>
      <c r="L1486" t="s">
        <v>16</v>
      </c>
      <c r="M1486">
        <v>17894</v>
      </c>
      <c r="N1486" t="s">
        <v>21</v>
      </c>
      <c r="O1486" t="s">
        <v>0</v>
      </c>
      <c r="P1486" t="s">
        <v>0</v>
      </c>
    </row>
    <row r="1487" spans="1:16" x14ac:dyDescent="0.3">
      <c r="A1487">
        <v>63283709</v>
      </c>
      <c r="B1487">
        <v>770487</v>
      </c>
      <c r="C1487">
        <v>373650</v>
      </c>
      <c r="D1487">
        <v>3494</v>
      </c>
      <c r="E1487">
        <v>4</v>
      </c>
      <c r="F1487">
        <v>2096.4</v>
      </c>
      <c r="G1487">
        <v>15</v>
      </c>
      <c r="H1487" t="s">
        <v>440</v>
      </c>
      <c r="I1487">
        <v>3</v>
      </c>
      <c r="J1487" t="s">
        <v>202</v>
      </c>
      <c r="K1487" t="s">
        <v>39</v>
      </c>
      <c r="L1487" t="s">
        <v>15</v>
      </c>
      <c r="M1487">
        <v>11879.6</v>
      </c>
      <c r="N1487" t="s">
        <v>20</v>
      </c>
      <c r="O1487" t="s">
        <v>0</v>
      </c>
      <c r="P1487" t="s">
        <v>0</v>
      </c>
    </row>
    <row r="1488" spans="1:16" x14ac:dyDescent="0.3">
      <c r="A1488">
        <v>50250352</v>
      </c>
      <c r="B1488">
        <v>216739</v>
      </c>
      <c r="C1488">
        <v>772130</v>
      </c>
      <c r="D1488">
        <v>3372</v>
      </c>
      <c r="E1488">
        <v>1</v>
      </c>
      <c r="F1488">
        <v>505.8</v>
      </c>
      <c r="G1488">
        <v>15</v>
      </c>
      <c r="H1488" t="s">
        <v>440</v>
      </c>
      <c r="I1488">
        <v>2</v>
      </c>
      <c r="J1488" t="s">
        <v>407</v>
      </c>
      <c r="K1488" t="s">
        <v>39</v>
      </c>
      <c r="L1488" t="s">
        <v>16</v>
      </c>
      <c r="M1488">
        <v>2866.2</v>
      </c>
      <c r="N1488" t="s">
        <v>22</v>
      </c>
      <c r="O1488" t="s">
        <v>0</v>
      </c>
      <c r="P1488" t="s">
        <v>0</v>
      </c>
    </row>
    <row r="1489" spans="1:16" x14ac:dyDescent="0.3">
      <c r="A1489">
        <v>28453800</v>
      </c>
      <c r="B1489">
        <v>334053</v>
      </c>
      <c r="C1489">
        <v>649793</v>
      </c>
      <c r="D1489">
        <v>4546</v>
      </c>
      <c r="E1489">
        <v>1</v>
      </c>
      <c r="F1489">
        <v>454.6</v>
      </c>
      <c r="G1489">
        <v>10</v>
      </c>
      <c r="H1489" t="s">
        <v>440</v>
      </c>
      <c r="I1489">
        <v>6</v>
      </c>
      <c r="J1489" t="s">
        <v>52</v>
      </c>
      <c r="K1489" t="s">
        <v>50</v>
      </c>
      <c r="L1489" t="s">
        <v>18</v>
      </c>
      <c r="M1489">
        <v>4091.4</v>
      </c>
      <c r="N1489" t="s">
        <v>21</v>
      </c>
      <c r="O1489" t="s">
        <v>0</v>
      </c>
      <c r="P1489" t="s">
        <v>0</v>
      </c>
    </row>
    <row r="1490" spans="1:16" x14ac:dyDescent="0.3">
      <c r="A1490">
        <v>77406294</v>
      </c>
      <c r="B1490">
        <v>246316</v>
      </c>
      <c r="C1490">
        <v>274809</v>
      </c>
      <c r="D1490">
        <v>16773</v>
      </c>
      <c r="E1490">
        <v>1</v>
      </c>
      <c r="F1490">
        <v>838.65</v>
      </c>
      <c r="G1490">
        <v>5</v>
      </c>
      <c r="H1490" t="s">
        <v>440</v>
      </c>
      <c r="I1490">
        <v>1</v>
      </c>
      <c r="J1490" t="s">
        <v>442</v>
      </c>
      <c r="K1490" t="s">
        <v>39</v>
      </c>
      <c r="L1490" t="s">
        <v>152</v>
      </c>
      <c r="M1490">
        <v>15934.35</v>
      </c>
      <c r="N1490" t="s">
        <v>22</v>
      </c>
      <c r="O1490" t="s">
        <v>0</v>
      </c>
      <c r="P1490" t="s">
        <v>0</v>
      </c>
    </row>
    <row r="1491" spans="1:16" x14ac:dyDescent="0.3">
      <c r="A1491">
        <v>97742922</v>
      </c>
      <c r="B1491">
        <v>877572</v>
      </c>
      <c r="C1491">
        <v>786179</v>
      </c>
      <c r="D1491">
        <v>6783</v>
      </c>
      <c r="E1491">
        <v>1</v>
      </c>
      <c r="F1491">
        <v>339.15</v>
      </c>
      <c r="G1491">
        <v>5</v>
      </c>
      <c r="H1491" t="s">
        <v>440</v>
      </c>
      <c r="I1491">
        <v>3</v>
      </c>
      <c r="J1491" t="s">
        <v>202</v>
      </c>
      <c r="K1491" t="s">
        <v>39</v>
      </c>
      <c r="L1491" t="s">
        <v>16</v>
      </c>
      <c r="M1491">
        <v>6443.85</v>
      </c>
      <c r="N1491" t="s">
        <v>24</v>
      </c>
      <c r="O1491" t="s">
        <v>0</v>
      </c>
      <c r="P1491" t="s">
        <v>0</v>
      </c>
    </row>
    <row r="1492" spans="1:16" x14ac:dyDescent="0.3">
      <c r="A1492">
        <v>53928023</v>
      </c>
      <c r="B1492">
        <v>770487</v>
      </c>
      <c r="C1492">
        <v>313844</v>
      </c>
      <c r="D1492">
        <v>1826</v>
      </c>
      <c r="E1492">
        <v>1</v>
      </c>
      <c r="F1492">
        <v>0</v>
      </c>
      <c r="G1492">
        <v>0</v>
      </c>
      <c r="H1492" t="s">
        <v>440</v>
      </c>
      <c r="I1492">
        <v>2</v>
      </c>
      <c r="J1492" t="s">
        <v>407</v>
      </c>
      <c r="K1492" t="s">
        <v>39</v>
      </c>
      <c r="L1492" t="s">
        <v>17</v>
      </c>
      <c r="M1492">
        <v>1826</v>
      </c>
      <c r="N1492" t="s">
        <v>20</v>
      </c>
      <c r="O1492" t="s">
        <v>0</v>
      </c>
      <c r="P1492" t="s">
        <v>0</v>
      </c>
    </row>
    <row r="1493" spans="1:16" x14ac:dyDescent="0.3">
      <c r="A1493">
        <v>35970823</v>
      </c>
      <c r="B1493">
        <v>719176</v>
      </c>
      <c r="C1493">
        <v>387155</v>
      </c>
      <c r="D1493">
        <v>7623</v>
      </c>
      <c r="E1493">
        <v>1</v>
      </c>
      <c r="F1493">
        <v>0</v>
      </c>
      <c r="G1493">
        <v>0</v>
      </c>
      <c r="H1493" t="s">
        <v>440</v>
      </c>
      <c r="I1493">
        <v>1</v>
      </c>
      <c r="J1493" t="s">
        <v>442</v>
      </c>
      <c r="K1493" t="s">
        <v>39</v>
      </c>
      <c r="L1493" t="s">
        <v>16</v>
      </c>
      <c r="M1493">
        <v>7623</v>
      </c>
      <c r="N1493" t="s">
        <v>21</v>
      </c>
      <c r="O1493" t="s">
        <v>0</v>
      </c>
      <c r="P1493" t="s">
        <v>0</v>
      </c>
    </row>
    <row r="1494" spans="1:16" x14ac:dyDescent="0.3">
      <c r="A1494">
        <v>23489853</v>
      </c>
      <c r="B1494">
        <v>872246</v>
      </c>
      <c r="C1494">
        <v>540464</v>
      </c>
      <c r="D1494">
        <v>10706</v>
      </c>
      <c r="E1494">
        <v>4</v>
      </c>
      <c r="F1494">
        <v>0</v>
      </c>
      <c r="G1494">
        <v>0</v>
      </c>
      <c r="H1494" t="s">
        <v>356</v>
      </c>
      <c r="I1494">
        <v>2</v>
      </c>
      <c r="J1494" t="s">
        <v>325</v>
      </c>
      <c r="K1494" t="s">
        <v>39</v>
      </c>
      <c r="L1494" t="s">
        <v>18</v>
      </c>
      <c r="M1494">
        <v>42824</v>
      </c>
      <c r="N1494" t="s">
        <v>22</v>
      </c>
      <c r="O1494" t="s">
        <v>0</v>
      </c>
      <c r="P1494" t="s">
        <v>0</v>
      </c>
    </row>
    <row r="1495" spans="1:16" x14ac:dyDescent="0.3">
      <c r="A1495">
        <v>27637794</v>
      </c>
      <c r="B1495">
        <v>671858</v>
      </c>
      <c r="C1495">
        <v>361395</v>
      </c>
      <c r="D1495">
        <v>12946</v>
      </c>
      <c r="E1495">
        <v>1</v>
      </c>
      <c r="F1495">
        <v>0</v>
      </c>
      <c r="G1495">
        <v>0</v>
      </c>
      <c r="H1495" t="s">
        <v>356</v>
      </c>
      <c r="I1495">
        <v>5</v>
      </c>
      <c r="J1495" t="s">
        <v>120</v>
      </c>
      <c r="K1495" t="s">
        <v>39</v>
      </c>
      <c r="L1495" t="s">
        <v>15</v>
      </c>
      <c r="M1495">
        <v>12946</v>
      </c>
      <c r="N1495" t="s">
        <v>20</v>
      </c>
      <c r="O1495" t="s">
        <v>0</v>
      </c>
      <c r="P1495" t="s">
        <v>0</v>
      </c>
    </row>
    <row r="1496" spans="1:16" x14ac:dyDescent="0.3">
      <c r="A1496">
        <v>26937148</v>
      </c>
      <c r="B1496">
        <v>126225</v>
      </c>
      <c r="C1496">
        <v>741198</v>
      </c>
      <c r="D1496">
        <v>5725</v>
      </c>
      <c r="E1496">
        <v>3</v>
      </c>
      <c r="F1496">
        <v>858.75</v>
      </c>
      <c r="G1496">
        <v>5</v>
      </c>
      <c r="H1496" t="s">
        <v>356</v>
      </c>
      <c r="I1496">
        <v>3</v>
      </c>
      <c r="J1496" t="s">
        <v>535</v>
      </c>
      <c r="K1496" t="s">
        <v>39</v>
      </c>
      <c r="L1496" t="s">
        <v>15</v>
      </c>
      <c r="M1496">
        <v>16316.25</v>
      </c>
      <c r="N1496" t="s">
        <v>23</v>
      </c>
      <c r="O1496" t="s">
        <v>0</v>
      </c>
      <c r="P1496" t="s">
        <v>0</v>
      </c>
    </row>
    <row r="1497" spans="1:16" x14ac:dyDescent="0.3">
      <c r="A1497">
        <v>74503785</v>
      </c>
      <c r="B1497">
        <v>770487</v>
      </c>
      <c r="C1497">
        <v>354850</v>
      </c>
      <c r="D1497">
        <v>6810</v>
      </c>
      <c r="E1497">
        <v>3</v>
      </c>
      <c r="F1497">
        <v>1021.5</v>
      </c>
      <c r="G1497">
        <v>5</v>
      </c>
      <c r="H1497" t="s">
        <v>356</v>
      </c>
      <c r="I1497">
        <v>3</v>
      </c>
      <c r="J1497" t="s">
        <v>535</v>
      </c>
      <c r="K1497" t="s">
        <v>39</v>
      </c>
      <c r="L1497" t="s">
        <v>15</v>
      </c>
      <c r="M1497">
        <v>19408.5</v>
      </c>
      <c r="N1497" t="s">
        <v>20</v>
      </c>
      <c r="O1497" t="s">
        <v>0</v>
      </c>
      <c r="P1497" t="s">
        <v>0</v>
      </c>
    </row>
    <row r="1498" spans="1:16" x14ac:dyDescent="0.3">
      <c r="A1498">
        <v>21010955</v>
      </c>
      <c r="B1498">
        <v>126225</v>
      </c>
      <c r="C1498">
        <v>978427</v>
      </c>
      <c r="D1498">
        <v>11975</v>
      </c>
      <c r="E1498">
        <v>3</v>
      </c>
      <c r="F1498">
        <v>0</v>
      </c>
      <c r="G1498">
        <v>0</v>
      </c>
      <c r="H1498" t="s">
        <v>356</v>
      </c>
      <c r="I1498">
        <v>1</v>
      </c>
      <c r="J1498" t="s">
        <v>324</v>
      </c>
      <c r="K1498" t="s">
        <v>39</v>
      </c>
      <c r="L1498" t="s">
        <v>15</v>
      </c>
      <c r="M1498">
        <v>35925</v>
      </c>
      <c r="N1498" t="s">
        <v>20</v>
      </c>
      <c r="O1498" t="s">
        <v>0</v>
      </c>
      <c r="P1498" t="s">
        <v>0</v>
      </c>
    </row>
    <row r="1499" spans="1:16" x14ac:dyDescent="0.3">
      <c r="A1499">
        <v>90117857</v>
      </c>
      <c r="B1499">
        <v>719176</v>
      </c>
      <c r="C1499">
        <v>439303</v>
      </c>
      <c r="D1499">
        <v>16497</v>
      </c>
      <c r="E1499">
        <v>1</v>
      </c>
      <c r="F1499">
        <v>824.85</v>
      </c>
      <c r="G1499">
        <v>5</v>
      </c>
      <c r="H1499" t="s">
        <v>356</v>
      </c>
      <c r="I1499">
        <v>6</v>
      </c>
      <c r="J1499" t="s">
        <v>507</v>
      </c>
      <c r="K1499" t="s">
        <v>39</v>
      </c>
      <c r="L1499" t="s">
        <v>17</v>
      </c>
      <c r="M1499">
        <v>15672.15</v>
      </c>
      <c r="N1499" t="s">
        <v>22</v>
      </c>
      <c r="O1499" t="s">
        <v>0</v>
      </c>
      <c r="P1499" t="s">
        <v>0</v>
      </c>
    </row>
    <row r="1500" spans="1:16" x14ac:dyDescent="0.3">
      <c r="A1500">
        <v>27978165</v>
      </c>
      <c r="B1500">
        <v>876646</v>
      </c>
      <c r="C1500">
        <v>842198</v>
      </c>
      <c r="D1500">
        <v>14084</v>
      </c>
      <c r="E1500">
        <v>2</v>
      </c>
      <c r="F1500">
        <v>0</v>
      </c>
      <c r="G1500">
        <v>0</v>
      </c>
      <c r="H1500" t="s">
        <v>356</v>
      </c>
      <c r="I1500">
        <v>1</v>
      </c>
      <c r="J1500" t="s">
        <v>324</v>
      </c>
      <c r="K1500" t="s">
        <v>39</v>
      </c>
      <c r="L1500" t="s">
        <v>15</v>
      </c>
      <c r="M1500">
        <v>28168</v>
      </c>
      <c r="N1500" t="s">
        <v>20</v>
      </c>
      <c r="O1500" t="s">
        <v>0</v>
      </c>
      <c r="P1500" t="s">
        <v>0</v>
      </c>
    </row>
    <row r="1501" spans="1:16" x14ac:dyDescent="0.3">
      <c r="A1501">
        <v>80573568</v>
      </c>
      <c r="B1501">
        <v>671858</v>
      </c>
      <c r="C1501">
        <v>699284</v>
      </c>
      <c r="D1501">
        <v>7659</v>
      </c>
      <c r="E1501">
        <v>1</v>
      </c>
      <c r="F1501">
        <v>0</v>
      </c>
      <c r="G1501">
        <v>0</v>
      </c>
      <c r="H1501" t="s">
        <v>356</v>
      </c>
      <c r="I1501">
        <v>5</v>
      </c>
      <c r="J1501" t="s">
        <v>120</v>
      </c>
      <c r="K1501" t="s">
        <v>47</v>
      </c>
      <c r="L1501" t="s">
        <v>18</v>
      </c>
      <c r="M1501">
        <v>7659</v>
      </c>
      <c r="N1501" t="s">
        <v>21</v>
      </c>
      <c r="O1501" t="s">
        <v>0</v>
      </c>
      <c r="P1501" t="s">
        <v>0</v>
      </c>
    </row>
    <row r="1502" spans="1:16" x14ac:dyDescent="0.3">
      <c r="A1502">
        <v>36883353</v>
      </c>
      <c r="B1502">
        <v>356787</v>
      </c>
      <c r="C1502">
        <v>498433</v>
      </c>
      <c r="D1502">
        <v>17249</v>
      </c>
      <c r="E1502">
        <v>1</v>
      </c>
      <c r="F1502">
        <v>1724.9</v>
      </c>
      <c r="G1502">
        <v>10</v>
      </c>
      <c r="H1502" t="s">
        <v>356</v>
      </c>
      <c r="I1502">
        <v>6</v>
      </c>
      <c r="J1502" t="s">
        <v>507</v>
      </c>
      <c r="K1502" t="s">
        <v>39</v>
      </c>
      <c r="L1502" t="s">
        <v>16</v>
      </c>
      <c r="M1502">
        <v>15524.1</v>
      </c>
      <c r="N1502" t="s">
        <v>20</v>
      </c>
      <c r="O1502" t="s">
        <v>0</v>
      </c>
      <c r="P1502" t="s">
        <v>0</v>
      </c>
    </row>
    <row r="1503" spans="1:16" x14ac:dyDescent="0.3">
      <c r="A1503">
        <v>68238367</v>
      </c>
      <c r="B1503">
        <v>191161</v>
      </c>
      <c r="C1503">
        <v>247057</v>
      </c>
      <c r="D1503">
        <v>1111</v>
      </c>
      <c r="E1503">
        <v>2</v>
      </c>
      <c r="F1503">
        <v>0</v>
      </c>
      <c r="G1503">
        <v>0</v>
      </c>
      <c r="H1503" t="s">
        <v>205</v>
      </c>
      <c r="I1503">
        <v>3</v>
      </c>
      <c r="J1503" t="s">
        <v>538</v>
      </c>
      <c r="K1503" t="s">
        <v>47</v>
      </c>
      <c r="L1503" t="s">
        <v>15</v>
      </c>
      <c r="M1503">
        <v>2222</v>
      </c>
      <c r="N1503" t="s">
        <v>20</v>
      </c>
      <c r="O1503" t="s">
        <v>0</v>
      </c>
      <c r="P1503" t="s">
        <v>0</v>
      </c>
    </row>
    <row r="1504" spans="1:16" x14ac:dyDescent="0.3">
      <c r="A1504">
        <v>32277675</v>
      </c>
      <c r="B1504">
        <v>334053</v>
      </c>
      <c r="C1504">
        <v>931770</v>
      </c>
      <c r="D1504">
        <v>16058</v>
      </c>
      <c r="E1504">
        <v>2</v>
      </c>
      <c r="F1504">
        <v>1605.8</v>
      </c>
      <c r="G1504">
        <v>5</v>
      </c>
      <c r="H1504" t="s">
        <v>205</v>
      </c>
      <c r="I1504">
        <v>5</v>
      </c>
      <c r="J1504" t="s">
        <v>409</v>
      </c>
      <c r="K1504" t="s">
        <v>39</v>
      </c>
      <c r="L1504" t="s">
        <v>16</v>
      </c>
      <c r="M1504">
        <v>30510.2</v>
      </c>
      <c r="N1504" t="s">
        <v>20</v>
      </c>
      <c r="O1504" t="s">
        <v>0</v>
      </c>
      <c r="P1504" t="s">
        <v>0</v>
      </c>
    </row>
    <row r="1505" spans="1:16" x14ac:dyDescent="0.3">
      <c r="A1505">
        <v>97244236</v>
      </c>
      <c r="B1505">
        <v>809570</v>
      </c>
      <c r="C1505">
        <v>875958</v>
      </c>
      <c r="D1505">
        <v>1605</v>
      </c>
      <c r="E1505">
        <v>1</v>
      </c>
      <c r="F1505">
        <v>80.25</v>
      </c>
      <c r="G1505">
        <v>5</v>
      </c>
      <c r="H1505" t="s">
        <v>205</v>
      </c>
      <c r="I1505">
        <v>3</v>
      </c>
      <c r="J1505" t="s">
        <v>538</v>
      </c>
      <c r="K1505" t="s">
        <v>39</v>
      </c>
      <c r="L1505" t="s">
        <v>152</v>
      </c>
      <c r="M1505">
        <v>1524.75</v>
      </c>
      <c r="N1505" t="s">
        <v>22</v>
      </c>
      <c r="O1505" t="s">
        <v>0</v>
      </c>
      <c r="P1505" t="s">
        <v>0</v>
      </c>
    </row>
    <row r="1506" spans="1:16" x14ac:dyDescent="0.3">
      <c r="A1506">
        <v>53929586</v>
      </c>
      <c r="B1506">
        <v>719176</v>
      </c>
      <c r="C1506">
        <v>466431</v>
      </c>
      <c r="D1506">
        <v>8417</v>
      </c>
      <c r="E1506">
        <v>1</v>
      </c>
      <c r="F1506">
        <v>420.85</v>
      </c>
      <c r="G1506">
        <v>5</v>
      </c>
      <c r="H1506" t="s">
        <v>205</v>
      </c>
      <c r="I1506">
        <v>6</v>
      </c>
      <c r="J1506" t="s">
        <v>310</v>
      </c>
      <c r="K1506" t="s">
        <v>39</v>
      </c>
      <c r="L1506" t="s">
        <v>18</v>
      </c>
      <c r="M1506">
        <v>7996.15</v>
      </c>
      <c r="N1506" t="s">
        <v>21</v>
      </c>
      <c r="O1506" t="s">
        <v>0</v>
      </c>
      <c r="P1506" t="s">
        <v>0</v>
      </c>
    </row>
    <row r="1507" spans="1:16" x14ac:dyDescent="0.3">
      <c r="A1507">
        <v>87949714</v>
      </c>
      <c r="B1507">
        <v>126225</v>
      </c>
      <c r="C1507">
        <v>326395</v>
      </c>
      <c r="D1507">
        <v>11178</v>
      </c>
      <c r="E1507">
        <v>1</v>
      </c>
      <c r="F1507">
        <v>0</v>
      </c>
      <c r="G1507">
        <v>0</v>
      </c>
      <c r="H1507" t="s">
        <v>205</v>
      </c>
      <c r="I1507">
        <v>5</v>
      </c>
      <c r="J1507" t="s">
        <v>409</v>
      </c>
      <c r="K1507" t="s">
        <v>39</v>
      </c>
      <c r="L1507" t="s">
        <v>15</v>
      </c>
      <c r="M1507">
        <v>11178</v>
      </c>
      <c r="N1507" t="s">
        <v>20</v>
      </c>
      <c r="O1507" t="s">
        <v>0</v>
      </c>
      <c r="P1507" t="s">
        <v>0</v>
      </c>
    </row>
    <row r="1508" spans="1:16" x14ac:dyDescent="0.3">
      <c r="A1508">
        <v>72014395</v>
      </c>
      <c r="B1508">
        <v>877572</v>
      </c>
      <c r="C1508">
        <v>660030</v>
      </c>
      <c r="D1508">
        <v>9282</v>
      </c>
      <c r="E1508">
        <v>2</v>
      </c>
      <c r="F1508">
        <v>0</v>
      </c>
      <c r="G1508">
        <v>0</v>
      </c>
      <c r="H1508" t="s">
        <v>205</v>
      </c>
      <c r="I1508">
        <v>1</v>
      </c>
      <c r="J1508" t="s">
        <v>110</v>
      </c>
      <c r="K1508" t="s">
        <v>39</v>
      </c>
      <c r="L1508" t="s">
        <v>15</v>
      </c>
      <c r="M1508">
        <v>18564</v>
      </c>
      <c r="N1508" t="s">
        <v>21</v>
      </c>
      <c r="O1508" t="s">
        <v>0</v>
      </c>
      <c r="P1508" t="s">
        <v>0</v>
      </c>
    </row>
    <row r="1509" spans="1:16" x14ac:dyDescent="0.3">
      <c r="A1509">
        <v>69862640</v>
      </c>
      <c r="B1509">
        <v>246316</v>
      </c>
      <c r="C1509">
        <v>559946</v>
      </c>
      <c r="D1509">
        <v>11101</v>
      </c>
      <c r="E1509">
        <v>2</v>
      </c>
      <c r="F1509">
        <v>0</v>
      </c>
      <c r="G1509">
        <v>0</v>
      </c>
      <c r="H1509" t="s">
        <v>205</v>
      </c>
      <c r="I1509">
        <v>2</v>
      </c>
      <c r="J1509" t="s">
        <v>309</v>
      </c>
      <c r="K1509" t="s">
        <v>39</v>
      </c>
      <c r="L1509" t="s">
        <v>15</v>
      </c>
      <c r="M1509">
        <v>22202</v>
      </c>
      <c r="N1509" t="s">
        <v>20</v>
      </c>
      <c r="O1509" t="s">
        <v>0</v>
      </c>
      <c r="P1509" t="s">
        <v>0</v>
      </c>
    </row>
    <row r="1510" spans="1:16" x14ac:dyDescent="0.3">
      <c r="A1510">
        <v>51480401</v>
      </c>
      <c r="B1510">
        <v>356787</v>
      </c>
      <c r="C1510">
        <v>700318</v>
      </c>
      <c r="D1510">
        <v>19364</v>
      </c>
      <c r="E1510">
        <v>2</v>
      </c>
      <c r="F1510">
        <v>0</v>
      </c>
      <c r="G1510">
        <v>0</v>
      </c>
      <c r="H1510" t="s">
        <v>205</v>
      </c>
      <c r="I1510">
        <v>2</v>
      </c>
      <c r="J1510" t="s">
        <v>309</v>
      </c>
      <c r="K1510" t="s">
        <v>47</v>
      </c>
      <c r="L1510" t="s">
        <v>15</v>
      </c>
      <c r="M1510">
        <v>38728</v>
      </c>
      <c r="N1510" t="s">
        <v>23</v>
      </c>
      <c r="O1510" t="s">
        <v>0</v>
      </c>
      <c r="P1510" t="s">
        <v>0</v>
      </c>
    </row>
    <row r="1511" spans="1:16" x14ac:dyDescent="0.3">
      <c r="A1511">
        <v>89729429</v>
      </c>
      <c r="B1511">
        <v>770487</v>
      </c>
      <c r="C1511">
        <v>646157</v>
      </c>
      <c r="D1511">
        <v>13193</v>
      </c>
      <c r="E1511">
        <v>1</v>
      </c>
      <c r="F1511">
        <v>2638.6</v>
      </c>
      <c r="G1511">
        <v>20</v>
      </c>
      <c r="H1511" t="s">
        <v>205</v>
      </c>
      <c r="I1511">
        <v>4</v>
      </c>
      <c r="J1511" t="s">
        <v>312</v>
      </c>
      <c r="K1511" t="s">
        <v>39</v>
      </c>
      <c r="L1511" t="s">
        <v>17</v>
      </c>
      <c r="M1511">
        <v>10554.4</v>
      </c>
      <c r="N1511" t="s">
        <v>20</v>
      </c>
      <c r="O1511" t="s">
        <v>0</v>
      </c>
      <c r="P1511" t="s">
        <v>0</v>
      </c>
    </row>
    <row r="1512" spans="1:16" x14ac:dyDescent="0.3">
      <c r="A1512">
        <v>66187845</v>
      </c>
      <c r="B1512">
        <v>126225</v>
      </c>
      <c r="C1512">
        <v>759713</v>
      </c>
      <c r="D1512">
        <v>17902</v>
      </c>
      <c r="E1512">
        <v>2</v>
      </c>
      <c r="F1512">
        <v>3580.4</v>
      </c>
      <c r="G1512">
        <v>10</v>
      </c>
      <c r="H1512" t="s">
        <v>205</v>
      </c>
      <c r="I1512">
        <v>5</v>
      </c>
      <c r="J1512" t="s">
        <v>409</v>
      </c>
      <c r="K1512" t="s">
        <v>50</v>
      </c>
      <c r="L1512" t="s">
        <v>15</v>
      </c>
      <c r="M1512">
        <v>32223.599999999999</v>
      </c>
      <c r="N1512" t="s">
        <v>20</v>
      </c>
      <c r="O1512" t="s">
        <v>0</v>
      </c>
      <c r="P1512" t="s">
        <v>0</v>
      </c>
    </row>
    <row r="1513" spans="1:16" x14ac:dyDescent="0.3">
      <c r="A1513">
        <v>23100061</v>
      </c>
      <c r="B1513">
        <v>388389</v>
      </c>
      <c r="C1513">
        <v>547997</v>
      </c>
      <c r="D1513">
        <v>14726</v>
      </c>
      <c r="E1513">
        <v>2</v>
      </c>
      <c r="F1513">
        <v>4417.8</v>
      </c>
      <c r="G1513">
        <v>15</v>
      </c>
      <c r="H1513" t="s">
        <v>205</v>
      </c>
      <c r="I1513">
        <v>6</v>
      </c>
      <c r="J1513" t="s">
        <v>310</v>
      </c>
      <c r="K1513" t="s">
        <v>39</v>
      </c>
      <c r="L1513" t="s">
        <v>15</v>
      </c>
      <c r="M1513">
        <v>25034.2</v>
      </c>
      <c r="N1513" t="s">
        <v>23</v>
      </c>
      <c r="O1513" t="s">
        <v>0</v>
      </c>
      <c r="P1513" t="s">
        <v>0</v>
      </c>
    </row>
    <row r="1514" spans="1:16" x14ac:dyDescent="0.3">
      <c r="A1514">
        <v>64920799</v>
      </c>
      <c r="B1514">
        <v>334053</v>
      </c>
      <c r="C1514">
        <v>405587</v>
      </c>
      <c r="D1514">
        <v>16930</v>
      </c>
      <c r="E1514">
        <v>1</v>
      </c>
      <c r="F1514">
        <v>0</v>
      </c>
      <c r="G1514">
        <v>0</v>
      </c>
      <c r="H1514" t="s">
        <v>205</v>
      </c>
      <c r="I1514">
        <v>3</v>
      </c>
      <c r="J1514" t="s">
        <v>538</v>
      </c>
      <c r="K1514" t="s">
        <v>39</v>
      </c>
      <c r="L1514" t="s">
        <v>18</v>
      </c>
      <c r="M1514">
        <v>16930</v>
      </c>
      <c r="N1514" t="s">
        <v>22</v>
      </c>
      <c r="O1514" t="s">
        <v>0</v>
      </c>
      <c r="P1514" t="s">
        <v>0</v>
      </c>
    </row>
    <row r="1515" spans="1:16" x14ac:dyDescent="0.3">
      <c r="A1515">
        <v>17299874</v>
      </c>
      <c r="B1515">
        <v>770487</v>
      </c>
      <c r="C1515">
        <v>866764</v>
      </c>
      <c r="D1515">
        <v>12049</v>
      </c>
      <c r="E1515">
        <v>1</v>
      </c>
      <c r="F1515">
        <v>0</v>
      </c>
      <c r="G1515">
        <v>0</v>
      </c>
      <c r="H1515" t="s">
        <v>205</v>
      </c>
      <c r="I1515">
        <v>5</v>
      </c>
      <c r="J1515" t="s">
        <v>409</v>
      </c>
      <c r="K1515" t="s">
        <v>39</v>
      </c>
      <c r="L1515" t="s">
        <v>18</v>
      </c>
      <c r="M1515">
        <v>12049</v>
      </c>
      <c r="N1515" t="s">
        <v>20</v>
      </c>
      <c r="O1515" t="s">
        <v>0</v>
      </c>
      <c r="P1515" t="s">
        <v>0</v>
      </c>
    </row>
    <row r="1516" spans="1:16" x14ac:dyDescent="0.3">
      <c r="A1516">
        <v>82434236</v>
      </c>
      <c r="B1516">
        <v>719176</v>
      </c>
      <c r="C1516">
        <v>869018</v>
      </c>
      <c r="D1516">
        <v>15494</v>
      </c>
      <c r="E1516">
        <v>1</v>
      </c>
      <c r="F1516">
        <v>774.7</v>
      </c>
      <c r="G1516">
        <v>5</v>
      </c>
      <c r="H1516" t="s">
        <v>205</v>
      </c>
      <c r="I1516">
        <v>2</v>
      </c>
      <c r="J1516" t="s">
        <v>309</v>
      </c>
      <c r="K1516" t="s">
        <v>50</v>
      </c>
      <c r="L1516" t="s">
        <v>15</v>
      </c>
      <c r="M1516">
        <v>14719.3</v>
      </c>
      <c r="N1516" t="s">
        <v>20</v>
      </c>
      <c r="O1516" t="s">
        <v>0</v>
      </c>
      <c r="P1516" t="s">
        <v>0</v>
      </c>
    </row>
    <row r="1517" spans="1:16" x14ac:dyDescent="0.3">
      <c r="A1517">
        <v>27896471</v>
      </c>
      <c r="B1517">
        <v>126225</v>
      </c>
      <c r="C1517">
        <v>768573</v>
      </c>
      <c r="D1517">
        <v>11353</v>
      </c>
      <c r="E1517">
        <v>1</v>
      </c>
      <c r="F1517">
        <v>0</v>
      </c>
      <c r="G1517">
        <v>0</v>
      </c>
      <c r="H1517" t="s">
        <v>229</v>
      </c>
      <c r="I1517">
        <v>4</v>
      </c>
      <c r="J1517" t="s">
        <v>226</v>
      </c>
      <c r="K1517" t="s">
        <v>39</v>
      </c>
      <c r="L1517" t="s">
        <v>15</v>
      </c>
      <c r="M1517">
        <v>11353</v>
      </c>
      <c r="N1517" t="s">
        <v>20</v>
      </c>
      <c r="O1517" t="s">
        <v>0</v>
      </c>
      <c r="P1517" t="s">
        <v>0</v>
      </c>
    </row>
    <row r="1518" spans="1:16" x14ac:dyDescent="0.3">
      <c r="A1518">
        <v>73100462</v>
      </c>
      <c r="B1518">
        <v>872246</v>
      </c>
      <c r="C1518">
        <v>637605</v>
      </c>
      <c r="D1518">
        <v>7664</v>
      </c>
      <c r="E1518">
        <v>1</v>
      </c>
      <c r="F1518">
        <v>0</v>
      </c>
      <c r="G1518">
        <v>0</v>
      </c>
      <c r="H1518" t="s">
        <v>229</v>
      </c>
      <c r="I1518">
        <v>5</v>
      </c>
      <c r="J1518" t="s">
        <v>454</v>
      </c>
      <c r="K1518" t="s">
        <v>39</v>
      </c>
      <c r="L1518" t="s">
        <v>16</v>
      </c>
      <c r="M1518">
        <v>7664</v>
      </c>
      <c r="N1518" t="s">
        <v>20</v>
      </c>
      <c r="O1518" t="s">
        <v>0</v>
      </c>
      <c r="P1518" t="s">
        <v>0</v>
      </c>
    </row>
    <row r="1519" spans="1:16" x14ac:dyDescent="0.3">
      <c r="A1519">
        <v>66925500</v>
      </c>
      <c r="B1519">
        <v>216739</v>
      </c>
      <c r="C1519">
        <v>661859</v>
      </c>
      <c r="D1519">
        <v>12311</v>
      </c>
      <c r="E1519">
        <v>1</v>
      </c>
      <c r="F1519">
        <v>0</v>
      </c>
      <c r="G1519">
        <v>0</v>
      </c>
      <c r="H1519" t="s">
        <v>229</v>
      </c>
      <c r="I1519">
        <v>4</v>
      </c>
      <c r="J1519" t="s">
        <v>226</v>
      </c>
      <c r="K1519" t="s">
        <v>39</v>
      </c>
      <c r="L1519" t="s">
        <v>16</v>
      </c>
      <c r="M1519">
        <v>12311</v>
      </c>
      <c r="N1519" t="s">
        <v>20</v>
      </c>
      <c r="O1519" t="s">
        <v>0</v>
      </c>
      <c r="P1519" t="s">
        <v>0</v>
      </c>
    </row>
    <row r="1520" spans="1:16" x14ac:dyDescent="0.3">
      <c r="A1520">
        <v>19978827</v>
      </c>
      <c r="B1520">
        <v>671858</v>
      </c>
      <c r="C1520">
        <v>411895</v>
      </c>
      <c r="D1520">
        <v>16453</v>
      </c>
      <c r="E1520">
        <v>3</v>
      </c>
      <c r="F1520">
        <v>9871.7999999999993</v>
      </c>
      <c r="G1520">
        <v>20</v>
      </c>
      <c r="H1520" t="s">
        <v>229</v>
      </c>
      <c r="I1520">
        <v>4</v>
      </c>
      <c r="J1520" t="s">
        <v>226</v>
      </c>
      <c r="K1520" t="s">
        <v>39</v>
      </c>
      <c r="L1520" t="s">
        <v>15</v>
      </c>
      <c r="M1520">
        <v>39487.199999999997</v>
      </c>
      <c r="N1520" t="s">
        <v>22</v>
      </c>
      <c r="O1520" t="s">
        <v>0</v>
      </c>
      <c r="P1520" t="s">
        <v>0</v>
      </c>
    </row>
    <row r="1521" spans="1:16" x14ac:dyDescent="0.3">
      <c r="A1521">
        <v>96804457</v>
      </c>
      <c r="B1521">
        <v>207473</v>
      </c>
      <c r="C1521">
        <v>880956</v>
      </c>
      <c r="D1521">
        <v>18572</v>
      </c>
      <c r="E1521">
        <v>4</v>
      </c>
      <c r="F1521">
        <v>0</v>
      </c>
      <c r="G1521">
        <v>0</v>
      </c>
      <c r="H1521" t="s">
        <v>229</v>
      </c>
      <c r="I1521">
        <v>5</v>
      </c>
      <c r="J1521" t="s">
        <v>454</v>
      </c>
      <c r="K1521" t="s">
        <v>39</v>
      </c>
      <c r="L1521" t="s">
        <v>16</v>
      </c>
      <c r="M1521">
        <v>74288</v>
      </c>
      <c r="N1521" t="s">
        <v>21</v>
      </c>
      <c r="O1521" t="s">
        <v>0</v>
      </c>
      <c r="P1521" t="s">
        <v>0</v>
      </c>
    </row>
    <row r="1522" spans="1:16" x14ac:dyDescent="0.3">
      <c r="A1522">
        <v>52585056</v>
      </c>
      <c r="B1522">
        <v>356787</v>
      </c>
      <c r="C1522">
        <v>611967</v>
      </c>
      <c r="D1522">
        <v>5640</v>
      </c>
      <c r="E1522">
        <v>1</v>
      </c>
      <c r="F1522">
        <v>0</v>
      </c>
      <c r="G1522">
        <v>0</v>
      </c>
      <c r="H1522" t="s">
        <v>229</v>
      </c>
      <c r="I1522">
        <v>1</v>
      </c>
      <c r="J1522" t="s">
        <v>274</v>
      </c>
      <c r="K1522" t="s">
        <v>39</v>
      </c>
      <c r="L1522" t="s">
        <v>152</v>
      </c>
      <c r="M1522">
        <v>5640</v>
      </c>
      <c r="N1522" t="s">
        <v>22</v>
      </c>
      <c r="O1522" t="s">
        <v>0</v>
      </c>
      <c r="P1522" t="s">
        <v>0</v>
      </c>
    </row>
    <row r="1523" spans="1:16" x14ac:dyDescent="0.3">
      <c r="A1523">
        <v>10241310</v>
      </c>
      <c r="B1523">
        <v>246316</v>
      </c>
      <c r="C1523">
        <v>375018</v>
      </c>
      <c r="D1523">
        <v>10938</v>
      </c>
      <c r="E1523">
        <v>1</v>
      </c>
      <c r="F1523">
        <v>1640.7</v>
      </c>
      <c r="G1523">
        <v>15</v>
      </c>
      <c r="H1523" t="s">
        <v>229</v>
      </c>
      <c r="I1523">
        <v>4</v>
      </c>
      <c r="J1523" t="s">
        <v>226</v>
      </c>
      <c r="K1523" t="s">
        <v>39</v>
      </c>
      <c r="L1523" t="s">
        <v>16</v>
      </c>
      <c r="M1523">
        <v>9297.2999999999993</v>
      </c>
      <c r="N1523" t="s">
        <v>22</v>
      </c>
      <c r="O1523" t="s">
        <v>0</v>
      </c>
      <c r="P1523" t="s">
        <v>0</v>
      </c>
    </row>
    <row r="1524" spans="1:16" x14ac:dyDescent="0.3">
      <c r="A1524">
        <v>52885071</v>
      </c>
      <c r="B1524">
        <v>388389</v>
      </c>
      <c r="C1524">
        <v>919335</v>
      </c>
      <c r="D1524">
        <v>9985</v>
      </c>
      <c r="E1524">
        <v>1</v>
      </c>
      <c r="F1524">
        <v>0</v>
      </c>
      <c r="G1524">
        <v>0</v>
      </c>
      <c r="H1524" t="s">
        <v>229</v>
      </c>
      <c r="I1524">
        <v>2</v>
      </c>
      <c r="J1524" t="s">
        <v>275</v>
      </c>
      <c r="K1524" t="s">
        <v>39</v>
      </c>
      <c r="L1524" t="s">
        <v>16</v>
      </c>
      <c r="M1524">
        <v>9985</v>
      </c>
      <c r="N1524" t="s">
        <v>22</v>
      </c>
      <c r="O1524" t="s">
        <v>0</v>
      </c>
      <c r="P1524" t="s">
        <v>0</v>
      </c>
    </row>
    <row r="1525" spans="1:16" x14ac:dyDescent="0.3">
      <c r="A1525">
        <v>63917932</v>
      </c>
      <c r="B1525">
        <v>719176</v>
      </c>
      <c r="C1525">
        <v>618836</v>
      </c>
      <c r="D1525">
        <v>16371</v>
      </c>
      <c r="E1525">
        <v>1</v>
      </c>
      <c r="F1525">
        <v>0</v>
      </c>
      <c r="G1525">
        <v>0</v>
      </c>
      <c r="H1525" t="s">
        <v>229</v>
      </c>
      <c r="I1525">
        <v>6</v>
      </c>
      <c r="J1525" t="s">
        <v>394</v>
      </c>
      <c r="K1525" t="s">
        <v>39</v>
      </c>
      <c r="L1525" t="s">
        <v>15</v>
      </c>
      <c r="M1525">
        <v>16371</v>
      </c>
      <c r="N1525" t="s">
        <v>21</v>
      </c>
      <c r="O1525" t="s">
        <v>0</v>
      </c>
      <c r="P1525" t="s">
        <v>0</v>
      </c>
    </row>
    <row r="1526" spans="1:16" x14ac:dyDescent="0.3">
      <c r="A1526">
        <v>10367488</v>
      </c>
      <c r="B1526">
        <v>388389</v>
      </c>
      <c r="C1526">
        <v>931510</v>
      </c>
      <c r="D1526">
        <v>4681</v>
      </c>
      <c r="E1526">
        <v>1</v>
      </c>
      <c r="F1526">
        <v>0</v>
      </c>
      <c r="G1526">
        <v>0</v>
      </c>
      <c r="H1526" t="s">
        <v>229</v>
      </c>
      <c r="I1526">
        <v>4</v>
      </c>
      <c r="J1526" t="s">
        <v>226</v>
      </c>
      <c r="K1526" t="s">
        <v>39</v>
      </c>
      <c r="L1526" t="s">
        <v>15</v>
      </c>
      <c r="M1526">
        <v>4681</v>
      </c>
      <c r="N1526" t="s">
        <v>20</v>
      </c>
      <c r="O1526" t="s">
        <v>0</v>
      </c>
      <c r="P1526" t="s">
        <v>0</v>
      </c>
    </row>
    <row r="1527" spans="1:16" x14ac:dyDescent="0.3">
      <c r="A1527">
        <v>19679848</v>
      </c>
      <c r="B1527">
        <v>877572</v>
      </c>
      <c r="C1527">
        <v>223205</v>
      </c>
      <c r="D1527">
        <v>4315</v>
      </c>
      <c r="E1527">
        <v>1</v>
      </c>
      <c r="F1527">
        <v>0</v>
      </c>
      <c r="G1527">
        <v>0</v>
      </c>
      <c r="H1527" t="s">
        <v>229</v>
      </c>
      <c r="I1527">
        <v>7</v>
      </c>
      <c r="J1527" t="s">
        <v>517</v>
      </c>
      <c r="K1527" t="s">
        <v>39</v>
      </c>
      <c r="L1527" t="s">
        <v>18</v>
      </c>
      <c r="M1527">
        <v>4315</v>
      </c>
      <c r="N1527" t="s">
        <v>22</v>
      </c>
      <c r="O1527" t="s">
        <v>0</v>
      </c>
      <c r="P1527" t="s">
        <v>0</v>
      </c>
    </row>
    <row r="1528" spans="1:16" x14ac:dyDescent="0.3">
      <c r="A1528">
        <v>75450221</v>
      </c>
      <c r="B1528">
        <v>876646</v>
      </c>
      <c r="C1528">
        <v>518083</v>
      </c>
      <c r="D1528">
        <v>959</v>
      </c>
      <c r="E1528">
        <v>2</v>
      </c>
      <c r="F1528">
        <v>0</v>
      </c>
      <c r="G1528">
        <v>0</v>
      </c>
      <c r="H1528" t="s">
        <v>229</v>
      </c>
      <c r="I1528">
        <v>2</v>
      </c>
      <c r="J1528" t="s">
        <v>275</v>
      </c>
      <c r="K1528" t="s">
        <v>39</v>
      </c>
      <c r="L1528" t="s">
        <v>15</v>
      </c>
      <c r="M1528">
        <v>1918</v>
      </c>
      <c r="N1528" t="s">
        <v>22</v>
      </c>
      <c r="O1528" t="s">
        <v>0</v>
      </c>
      <c r="P1528" t="s">
        <v>0</v>
      </c>
    </row>
    <row r="1529" spans="1:16" x14ac:dyDescent="0.3">
      <c r="A1529">
        <v>96728778</v>
      </c>
      <c r="B1529">
        <v>770487</v>
      </c>
      <c r="C1529">
        <v>991645</v>
      </c>
      <c r="D1529">
        <v>11421</v>
      </c>
      <c r="E1529">
        <v>1</v>
      </c>
      <c r="F1529">
        <v>571.04999999999995</v>
      </c>
      <c r="G1529">
        <v>5</v>
      </c>
      <c r="H1529" t="s">
        <v>87</v>
      </c>
      <c r="I1529">
        <v>5</v>
      </c>
      <c r="J1529" t="s">
        <v>88</v>
      </c>
      <c r="K1529" t="s">
        <v>39</v>
      </c>
      <c r="L1529" t="s">
        <v>16</v>
      </c>
      <c r="M1529">
        <v>10849.95</v>
      </c>
      <c r="N1529" t="s">
        <v>20</v>
      </c>
      <c r="O1529" t="s">
        <v>0</v>
      </c>
      <c r="P1529" t="s">
        <v>0</v>
      </c>
    </row>
    <row r="1530" spans="1:16" x14ac:dyDescent="0.3">
      <c r="A1530">
        <v>59302863</v>
      </c>
      <c r="B1530">
        <v>872246</v>
      </c>
      <c r="C1530">
        <v>872036</v>
      </c>
      <c r="D1530">
        <v>7523</v>
      </c>
      <c r="E1530">
        <v>3</v>
      </c>
      <c r="F1530">
        <v>0</v>
      </c>
      <c r="G1530">
        <v>0</v>
      </c>
      <c r="H1530" t="s">
        <v>87</v>
      </c>
      <c r="I1530">
        <v>6</v>
      </c>
      <c r="J1530" t="s">
        <v>252</v>
      </c>
      <c r="K1530" t="s">
        <v>39</v>
      </c>
      <c r="L1530" t="s">
        <v>15</v>
      </c>
      <c r="M1530">
        <v>22569</v>
      </c>
      <c r="N1530" t="s">
        <v>21</v>
      </c>
      <c r="O1530" t="s">
        <v>0</v>
      </c>
      <c r="P1530" t="s">
        <v>0</v>
      </c>
    </row>
    <row r="1531" spans="1:16" x14ac:dyDescent="0.3">
      <c r="A1531">
        <v>75846624</v>
      </c>
      <c r="B1531">
        <v>809570</v>
      </c>
      <c r="C1531">
        <v>322692</v>
      </c>
      <c r="D1531">
        <v>18810</v>
      </c>
      <c r="E1531">
        <v>2</v>
      </c>
      <c r="F1531">
        <v>1881</v>
      </c>
      <c r="G1531">
        <v>5</v>
      </c>
      <c r="H1531" t="s">
        <v>87</v>
      </c>
      <c r="I1531">
        <v>1</v>
      </c>
      <c r="J1531" t="s">
        <v>251</v>
      </c>
      <c r="K1531" t="s">
        <v>39</v>
      </c>
      <c r="L1531" t="s">
        <v>15</v>
      </c>
      <c r="M1531">
        <v>35739</v>
      </c>
      <c r="N1531" t="s">
        <v>23</v>
      </c>
      <c r="O1531" t="s">
        <v>0</v>
      </c>
      <c r="P1531" t="s">
        <v>0</v>
      </c>
    </row>
    <row r="1532" spans="1:16" x14ac:dyDescent="0.3">
      <c r="A1532">
        <v>39955391</v>
      </c>
      <c r="B1532">
        <v>809570</v>
      </c>
      <c r="C1532">
        <v>475754</v>
      </c>
      <c r="D1532">
        <v>9053</v>
      </c>
      <c r="E1532">
        <v>3</v>
      </c>
      <c r="F1532">
        <v>0</v>
      </c>
      <c r="G1532">
        <v>0</v>
      </c>
      <c r="H1532" t="s">
        <v>87</v>
      </c>
      <c r="I1532">
        <v>7</v>
      </c>
      <c r="J1532" t="s">
        <v>294</v>
      </c>
      <c r="K1532" t="s">
        <v>39</v>
      </c>
      <c r="L1532" t="s">
        <v>15</v>
      </c>
      <c r="M1532">
        <v>27159</v>
      </c>
      <c r="N1532" t="s">
        <v>22</v>
      </c>
      <c r="O1532" t="s">
        <v>0</v>
      </c>
      <c r="P1532" t="s">
        <v>0</v>
      </c>
    </row>
    <row r="1533" spans="1:16" x14ac:dyDescent="0.3">
      <c r="A1533">
        <v>41778964</v>
      </c>
      <c r="B1533">
        <v>216739</v>
      </c>
      <c r="C1533">
        <v>353184</v>
      </c>
      <c r="D1533">
        <v>5479</v>
      </c>
      <c r="E1533">
        <v>1</v>
      </c>
      <c r="F1533">
        <v>273.95</v>
      </c>
      <c r="G1533">
        <v>5</v>
      </c>
      <c r="H1533" t="s">
        <v>87</v>
      </c>
      <c r="I1533">
        <v>5</v>
      </c>
      <c r="J1533" t="s">
        <v>88</v>
      </c>
      <c r="K1533" t="s">
        <v>39</v>
      </c>
      <c r="L1533" t="s">
        <v>15</v>
      </c>
      <c r="M1533">
        <v>5205.05</v>
      </c>
      <c r="N1533" t="s">
        <v>20</v>
      </c>
      <c r="O1533" t="s">
        <v>0</v>
      </c>
      <c r="P1533" t="s">
        <v>0</v>
      </c>
    </row>
    <row r="1534" spans="1:16" x14ac:dyDescent="0.3">
      <c r="A1534">
        <v>91745321</v>
      </c>
      <c r="B1534">
        <v>671858</v>
      </c>
      <c r="C1534">
        <v>538270</v>
      </c>
      <c r="D1534">
        <v>3155</v>
      </c>
      <c r="E1534">
        <v>1</v>
      </c>
      <c r="F1534">
        <v>0</v>
      </c>
      <c r="G1534">
        <v>0</v>
      </c>
      <c r="H1534" t="s">
        <v>87</v>
      </c>
      <c r="I1534">
        <v>1</v>
      </c>
      <c r="J1534" t="s">
        <v>251</v>
      </c>
      <c r="K1534" t="s">
        <v>39</v>
      </c>
      <c r="L1534" t="s">
        <v>15</v>
      </c>
      <c r="M1534">
        <v>3155</v>
      </c>
      <c r="N1534" t="s">
        <v>21</v>
      </c>
      <c r="O1534" t="s">
        <v>0</v>
      </c>
      <c r="P1534" t="s">
        <v>0</v>
      </c>
    </row>
    <row r="1535" spans="1:16" x14ac:dyDescent="0.3">
      <c r="A1535">
        <v>44345256</v>
      </c>
      <c r="B1535">
        <v>877572</v>
      </c>
      <c r="C1535">
        <v>748684</v>
      </c>
      <c r="D1535">
        <v>8792</v>
      </c>
      <c r="E1535">
        <v>4</v>
      </c>
      <c r="F1535">
        <v>1758.4</v>
      </c>
      <c r="G1535">
        <v>5</v>
      </c>
      <c r="H1535" t="s">
        <v>87</v>
      </c>
      <c r="I1535">
        <v>7</v>
      </c>
      <c r="J1535" t="s">
        <v>294</v>
      </c>
      <c r="K1535" t="s">
        <v>39</v>
      </c>
      <c r="L1535" t="s">
        <v>15</v>
      </c>
      <c r="M1535">
        <v>33409.599999999999</v>
      </c>
      <c r="N1535" t="s">
        <v>21</v>
      </c>
      <c r="O1535" t="s">
        <v>0</v>
      </c>
      <c r="P1535" t="s">
        <v>0</v>
      </c>
    </row>
    <row r="1536" spans="1:16" x14ac:dyDescent="0.3">
      <c r="A1536">
        <v>48270459</v>
      </c>
      <c r="B1536">
        <v>876646</v>
      </c>
      <c r="C1536">
        <v>539403</v>
      </c>
      <c r="D1536">
        <v>16809</v>
      </c>
      <c r="E1536">
        <v>1</v>
      </c>
      <c r="F1536">
        <v>1680.9</v>
      </c>
      <c r="G1536">
        <v>10</v>
      </c>
      <c r="H1536" t="s">
        <v>87</v>
      </c>
      <c r="I1536">
        <v>6</v>
      </c>
      <c r="J1536" t="s">
        <v>252</v>
      </c>
      <c r="K1536" t="s">
        <v>39</v>
      </c>
      <c r="L1536" t="s">
        <v>18</v>
      </c>
      <c r="M1536">
        <v>15128.1</v>
      </c>
      <c r="N1536" t="s">
        <v>20</v>
      </c>
      <c r="O1536" t="s">
        <v>0</v>
      </c>
      <c r="P1536" t="s">
        <v>0</v>
      </c>
    </row>
    <row r="1537" spans="1:16" x14ac:dyDescent="0.3">
      <c r="A1537">
        <v>45059710</v>
      </c>
      <c r="B1537">
        <v>334053</v>
      </c>
      <c r="C1537">
        <v>785126</v>
      </c>
      <c r="D1537">
        <v>17175</v>
      </c>
      <c r="E1537">
        <v>2</v>
      </c>
      <c r="F1537">
        <v>0</v>
      </c>
      <c r="G1537">
        <v>0</v>
      </c>
      <c r="H1537" t="s">
        <v>139</v>
      </c>
      <c r="I1537">
        <v>5</v>
      </c>
      <c r="J1537" t="s">
        <v>289</v>
      </c>
      <c r="K1537" t="s">
        <v>39</v>
      </c>
      <c r="L1537" t="s">
        <v>17</v>
      </c>
      <c r="M1537">
        <v>34350</v>
      </c>
      <c r="N1537" t="s">
        <v>21</v>
      </c>
      <c r="O1537" t="s">
        <v>0</v>
      </c>
      <c r="P1537" t="s">
        <v>0</v>
      </c>
    </row>
    <row r="1538" spans="1:16" x14ac:dyDescent="0.3">
      <c r="A1538">
        <v>90070438</v>
      </c>
      <c r="B1538">
        <v>770487</v>
      </c>
      <c r="C1538">
        <v>461824</v>
      </c>
      <c r="D1538">
        <v>12293</v>
      </c>
      <c r="E1538">
        <v>1</v>
      </c>
      <c r="F1538">
        <v>0</v>
      </c>
      <c r="G1538">
        <v>0</v>
      </c>
      <c r="H1538" t="s">
        <v>139</v>
      </c>
      <c r="I1538">
        <v>6</v>
      </c>
      <c r="J1538" t="s">
        <v>363</v>
      </c>
      <c r="K1538" t="s">
        <v>50</v>
      </c>
      <c r="L1538" t="s">
        <v>17</v>
      </c>
      <c r="M1538">
        <v>12293</v>
      </c>
      <c r="N1538" t="s">
        <v>20</v>
      </c>
      <c r="O1538" t="s">
        <v>0</v>
      </c>
      <c r="P1538" t="s">
        <v>0</v>
      </c>
    </row>
    <row r="1539" spans="1:16" x14ac:dyDescent="0.3">
      <c r="A1539">
        <v>76001106</v>
      </c>
      <c r="B1539">
        <v>872246</v>
      </c>
      <c r="C1539">
        <v>475201</v>
      </c>
      <c r="D1539">
        <v>8095</v>
      </c>
      <c r="E1539">
        <v>1</v>
      </c>
      <c r="F1539">
        <v>0</v>
      </c>
      <c r="G1539">
        <v>0</v>
      </c>
      <c r="H1539" t="s">
        <v>139</v>
      </c>
      <c r="I1539">
        <v>7</v>
      </c>
      <c r="J1539" t="s">
        <v>516</v>
      </c>
      <c r="K1539" t="s">
        <v>39</v>
      </c>
      <c r="L1539" t="s">
        <v>15</v>
      </c>
      <c r="M1539">
        <v>8095</v>
      </c>
      <c r="N1539" t="s">
        <v>23</v>
      </c>
      <c r="O1539" t="s">
        <v>0</v>
      </c>
      <c r="P1539" t="s">
        <v>0</v>
      </c>
    </row>
    <row r="1540" spans="1:16" x14ac:dyDescent="0.3">
      <c r="A1540">
        <v>61818612</v>
      </c>
      <c r="B1540">
        <v>216739</v>
      </c>
      <c r="C1540">
        <v>200301</v>
      </c>
      <c r="D1540">
        <v>5937</v>
      </c>
      <c r="E1540">
        <v>2</v>
      </c>
      <c r="F1540">
        <v>593.70000000000005</v>
      </c>
      <c r="G1540">
        <v>5</v>
      </c>
      <c r="H1540" t="s">
        <v>139</v>
      </c>
      <c r="I1540">
        <v>3</v>
      </c>
      <c r="J1540" t="s">
        <v>465</v>
      </c>
      <c r="K1540" t="s">
        <v>39</v>
      </c>
      <c r="L1540" t="s">
        <v>16</v>
      </c>
      <c r="M1540">
        <v>11280.3</v>
      </c>
      <c r="N1540" t="s">
        <v>23</v>
      </c>
      <c r="O1540" t="s">
        <v>0</v>
      </c>
      <c r="P1540" t="s">
        <v>0</v>
      </c>
    </row>
    <row r="1541" spans="1:16" x14ac:dyDescent="0.3">
      <c r="A1541">
        <v>29909029</v>
      </c>
      <c r="B1541">
        <v>877572</v>
      </c>
      <c r="C1541">
        <v>611484</v>
      </c>
      <c r="D1541">
        <v>6295</v>
      </c>
      <c r="E1541">
        <v>4</v>
      </c>
      <c r="F1541">
        <v>2518</v>
      </c>
      <c r="G1541">
        <v>10</v>
      </c>
      <c r="H1541" t="s">
        <v>139</v>
      </c>
      <c r="I1541">
        <v>5</v>
      </c>
      <c r="J1541" t="s">
        <v>289</v>
      </c>
      <c r="K1541" t="s">
        <v>39</v>
      </c>
      <c r="L1541" t="s">
        <v>17</v>
      </c>
      <c r="M1541">
        <v>22662</v>
      </c>
      <c r="N1541" t="s">
        <v>20</v>
      </c>
      <c r="O1541" t="s">
        <v>0</v>
      </c>
      <c r="P1541" t="s">
        <v>0</v>
      </c>
    </row>
    <row r="1542" spans="1:16" x14ac:dyDescent="0.3">
      <c r="A1542">
        <v>97813295</v>
      </c>
      <c r="B1542">
        <v>207473</v>
      </c>
      <c r="C1542">
        <v>862398</v>
      </c>
      <c r="D1542">
        <v>9656</v>
      </c>
      <c r="E1542">
        <v>2</v>
      </c>
      <c r="F1542">
        <v>0</v>
      </c>
      <c r="G1542">
        <v>0</v>
      </c>
      <c r="H1542" t="s">
        <v>139</v>
      </c>
      <c r="I1542">
        <v>5</v>
      </c>
      <c r="J1542" t="s">
        <v>289</v>
      </c>
      <c r="K1542" t="s">
        <v>50</v>
      </c>
      <c r="L1542" t="s">
        <v>17</v>
      </c>
      <c r="M1542">
        <v>19312</v>
      </c>
      <c r="N1542" t="s">
        <v>23</v>
      </c>
      <c r="O1542" t="s">
        <v>0</v>
      </c>
      <c r="P1542" t="s">
        <v>0</v>
      </c>
    </row>
    <row r="1543" spans="1:16" x14ac:dyDescent="0.3">
      <c r="A1543">
        <v>48605090</v>
      </c>
      <c r="B1543">
        <v>207473</v>
      </c>
      <c r="C1543">
        <v>985290</v>
      </c>
      <c r="D1543">
        <v>5105</v>
      </c>
      <c r="E1543">
        <v>3</v>
      </c>
      <c r="F1543">
        <v>1531.5</v>
      </c>
      <c r="G1543">
        <v>10</v>
      </c>
      <c r="H1543" t="s">
        <v>139</v>
      </c>
      <c r="I1543">
        <v>4</v>
      </c>
      <c r="J1543" t="s">
        <v>451</v>
      </c>
      <c r="K1543" t="s">
        <v>50</v>
      </c>
      <c r="L1543" t="s">
        <v>15</v>
      </c>
      <c r="M1543">
        <v>13783.5</v>
      </c>
      <c r="N1543" t="s">
        <v>20</v>
      </c>
      <c r="O1543" t="s">
        <v>0</v>
      </c>
      <c r="P1543" t="s">
        <v>0</v>
      </c>
    </row>
    <row r="1544" spans="1:16" x14ac:dyDescent="0.3">
      <c r="A1544">
        <v>95594482</v>
      </c>
      <c r="B1544">
        <v>191161</v>
      </c>
      <c r="C1544">
        <v>280951</v>
      </c>
      <c r="D1544">
        <v>2234</v>
      </c>
      <c r="E1544">
        <v>3</v>
      </c>
      <c r="F1544">
        <v>0</v>
      </c>
      <c r="G1544">
        <v>0</v>
      </c>
      <c r="H1544" t="s">
        <v>139</v>
      </c>
      <c r="I1544">
        <v>4</v>
      </c>
      <c r="J1544" t="s">
        <v>451</v>
      </c>
      <c r="K1544" t="s">
        <v>50</v>
      </c>
      <c r="L1544" t="s">
        <v>15</v>
      </c>
      <c r="M1544">
        <v>6702</v>
      </c>
      <c r="N1544" t="s">
        <v>20</v>
      </c>
      <c r="O1544" t="s">
        <v>0</v>
      </c>
      <c r="P1544" t="s">
        <v>0</v>
      </c>
    </row>
    <row r="1545" spans="1:16" x14ac:dyDescent="0.3">
      <c r="A1545">
        <v>61002735</v>
      </c>
      <c r="B1545">
        <v>877572</v>
      </c>
      <c r="C1545">
        <v>519939</v>
      </c>
      <c r="D1545">
        <v>14933</v>
      </c>
      <c r="E1545">
        <v>1</v>
      </c>
      <c r="F1545">
        <v>746.65</v>
      </c>
      <c r="G1545">
        <v>5</v>
      </c>
      <c r="H1545" t="s">
        <v>139</v>
      </c>
      <c r="I1545">
        <v>6</v>
      </c>
      <c r="J1545" t="s">
        <v>363</v>
      </c>
      <c r="K1545" t="s">
        <v>39</v>
      </c>
      <c r="L1545" t="s">
        <v>17</v>
      </c>
      <c r="M1545">
        <v>14186.35</v>
      </c>
      <c r="N1545" t="s">
        <v>20</v>
      </c>
      <c r="O1545" t="s">
        <v>0</v>
      </c>
      <c r="P1545" t="s">
        <v>0</v>
      </c>
    </row>
    <row r="1546" spans="1:16" x14ac:dyDescent="0.3">
      <c r="A1546">
        <v>81721578</v>
      </c>
      <c r="B1546">
        <v>356787</v>
      </c>
      <c r="C1546">
        <v>674760</v>
      </c>
      <c r="D1546">
        <v>9783</v>
      </c>
      <c r="E1546">
        <v>2</v>
      </c>
      <c r="F1546">
        <v>0</v>
      </c>
      <c r="G1546">
        <v>0</v>
      </c>
      <c r="H1546" t="s">
        <v>139</v>
      </c>
      <c r="I1546">
        <v>3</v>
      </c>
      <c r="J1546" t="s">
        <v>465</v>
      </c>
      <c r="K1546" t="s">
        <v>47</v>
      </c>
      <c r="L1546" t="s">
        <v>16</v>
      </c>
      <c r="M1546">
        <v>19566</v>
      </c>
      <c r="N1546" t="s">
        <v>20</v>
      </c>
      <c r="O1546" t="s">
        <v>0</v>
      </c>
      <c r="P1546" t="s">
        <v>0</v>
      </c>
    </row>
    <row r="1547" spans="1:16" x14ac:dyDescent="0.3">
      <c r="A1547">
        <v>22475714</v>
      </c>
      <c r="B1547">
        <v>877572</v>
      </c>
      <c r="C1547">
        <v>743377</v>
      </c>
      <c r="D1547">
        <v>3416</v>
      </c>
      <c r="E1547">
        <v>1</v>
      </c>
      <c r="F1547">
        <v>170.8</v>
      </c>
      <c r="G1547">
        <v>5</v>
      </c>
      <c r="H1547" t="s">
        <v>139</v>
      </c>
      <c r="I1547">
        <v>1</v>
      </c>
      <c r="J1547" t="s">
        <v>542</v>
      </c>
      <c r="K1547" t="s">
        <v>39</v>
      </c>
      <c r="L1547" t="s">
        <v>17</v>
      </c>
      <c r="M1547">
        <v>3245.2</v>
      </c>
      <c r="N1547" t="s">
        <v>23</v>
      </c>
      <c r="O1547" t="s">
        <v>0</v>
      </c>
      <c r="P1547" t="s">
        <v>0</v>
      </c>
    </row>
    <row r="1548" spans="1:16" x14ac:dyDescent="0.3">
      <c r="A1548">
        <v>32200132</v>
      </c>
      <c r="B1548">
        <v>876646</v>
      </c>
      <c r="C1548">
        <v>298524</v>
      </c>
      <c r="D1548">
        <v>7932</v>
      </c>
      <c r="E1548">
        <v>2</v>
      </c>
      <c r="F1548">
        <v>0</v>
      </c>
      <c r="G1548">
        <v>0</v>
      </c>
      <c r="H1548" t="s">
        <v>139</v>
      </c>
      <c r="I1548">
        <v>4</v>
      </c>
      <c r="J1548" t="s">
        <v>451</v>
      </c>
      <c r="K1548" t="s">
        <v>47</v>
      </c>
      <c r="L1548" t="s">
        <v>16</v>
      </c>
      <c r="M1548">
        <v>15864</v>
      </c>
      <c r="N1548" t="s">
        <v>21</v>
      </c>
      <c r="O1548" t="s">
        <v>0</v>
      </c>
      <c r="P1548" t="s">
        <v>0</v>
      </c>
    </row>
    <row r="1549" spans="1:16" x14ac:dyDescent="0.3">
      <c r="A1549">
        <v>92228802</v>
      </c>
      <c r="B1549">
        <v>246316</v>
      </c>
      <c r="C1549">
        <v>485353</v>
      </c>
      <c r="D1549">
        <v>6556</v>
      </c>
      <c r="E1549">
        <v>1</v>
      </c>
      <c r="F1549">
        <v>0</v>
      </c>
      <c r="G1549">
        <v>0</v>
      </c>
      <c r="H1549" t="s">
        <v>44</v>
      </c>
      <c r="I1549">
        <v>5</v>
      </c>
      <c r="J1549" t="s">
        <v>435</v>
      </c>
      <c r="K1549" t="s">
        <v>39</v>
      </c>
      <c r="L1549" t="s">
        <v>16</v>
      </c>
      <c r="M1549">
        <v>6556</v>
      </c>
      <c r="N1549" t="s">
        <v>22</v>
      </c>
      <c r="O1549" t="s">
        <v>0</v>
      </c>
      <c r="P1549" t="s">
        <v>0</v>
      </c>
    </row>
    <row r="1550" spans="1:16" x14ac:dyDescent="0.3">
      <c r="A1550">
        <v>62191530</v>
      </c>
      <c r="B1550">
        <v>356787</v>
      </c>
      <c r="C1550">
        <v>669237</v>
      </c>
      <c r="D1550">
        <v>1360</v>
      </c>
      <c r="E1550">
        <v>3</v>
      </c>
      <c r="F1550">
        <v>204</v>
      </c>
      <c r="G1550">
        <v>5</v>
      </c>
      <c r="H1550" t="s">
        <v>44</v>
      </c>
      <c r="I1550">
        <v>4</v>
      </c>
      <c r="J1550" t="s">
        <v>443</v>
      </c>
      <c r="K1550" t="s">
        <v>39</v>
      </c>
      <c r="L1550" t="s">
        <v>18</v>
      </c>
      <c r="M1550">
        <v>3876</v>
      </c>
      <c r="N1550" t="s">
        <v>24</v>
      </c>
      <c r="O1550" t="s">
        <v>0</v>
      </c>
      <c r="P1550" t="s">
        <v>0</v>
      </c>
    </row>
    <row r="1551" spans="1:16" x14ac:dyDescent="0.3">
      <c r="A1551">
        <v>79067939</v>
      </c>
      <c r="B1551">
        <v>872246</v>
      </c>
      <c r="C1551">
        <v>209576</v>
      </c>
      <c r="D1551">
        <v>16103</v>
      </c>
      <c r="E1551">
        <v>2</v>
      </c>
      <c r="F1551">
        <v>0</v>
      </c>
      <c r="G1551">
        <v>0</v>
      </c>
      <c r="H1551" t="s">
        <v>44</v>
      </c>
      <c r="I1551">
        <v>7</v>
      </c>
      <c r="J1551" t="s">
        <v>450</v>
      </c>
      <c r="K1551" t="s">
        <v>39</v>
      </c>
      <c r="L1551" t="s">
        <v>15</v>
      </c>
      <c r="M1551">
        <v>32206</v>
      </c>
      <c r="N1551" t="s">
        <v>20</v>
      </c>
      <c r="O1551" t="s">
        <v>0</v>
      </c>
      <c r="P1551" t="s">
        <v>0</v>
      </c>
    </row>
    <row r="1552" spans="1:16" x14ac:dyDescent="0.3">
      <c r="A1552">
        <v>84077101</v>
      </c>
      <c r="B1552">
        <v>388389</v>
      </c>
      <c r="C1552">
        <v>220337</v>
      </c>
      <c r="D1552">
        <v>8853</v>
      </c>
      <c r="E1552">
        <v>4</v>
      </c>
      <c r="F1552">
        <v>0</v>
      </c>
      <c r="G1552">
        <v>0</v>
      </c>
      <c r="H1552" t="s">
        <v>44</v>
      </c>
      <c r="I1552">
        <v>4</v>
      </c>
      <c r="J1552" t="s">
        <v>443</v>
      </c>
      <c r="K1552" t="s">
        <v>39</v>
      </c>
      <c r="L1552" t="s">
        <v>15</v>
      </c>
      <c r="M1552">
        <v>35412</v>
      </c>
      <c r="N1552" t="s">
        <v>23</v>
      </c>
      <c r="O1552" t="s">
        <v>0</v>
      </c>
      <c r="P1552" t="s">
        <v>0</v>
      </c>
    </row>
    <row r="1553" spans="1:16" x14ac:dyDescent="0.3">
      <c r="A1553">
        <v>66808292</v>
      </c>
      <c r="B1553">
        <v>388389</v>
      </c>
      <c r="C1553">
        <v>982351</v>
      </c>
      <c r="D1553">
        <v>17901</v>
      </c>
      <c r="E1553">
        <v>1</v>
      </c>
      <c r="F1553">
        <v>1790.1</v>
      </c>
      <c r="G1553">
        <v>10</v>
      </c>
      <c r="H1553" t="s">
        <v>44</v>
      </c>
      <c r="I1553">
        <v>2</v>
      </c>
      <c r="J1553" t="s">
        <v>425</v>
      </c>
      <c r="K1553" t="s">
        <v>47</v>
      </c>
      <c r="L1553" t="s">
        <v>15</v>
      </c>
      <c r="M1553">
        <v>16110.9</v>
      </c>
      <c r="N1553" t="s">
        <v>20</v>
      </c>
      <c r="O1553" t="s">
        <v>0</v>
      </c>
      <c r="P1553" t="s">
        <v>0</v>
      </c>
    </row>
    <row r="1554" spans="1:16" x14ac:dyDescent="0.3">
      <c r="A1554">
        <v>50259503</v>
      </c>
      <c r="B1554">
        <v>216739</v>
      </c>
      <c r="C1554">
        <v>596583</v>
      </c>
      <c r="D1554">
        <v>7078</v>
      </c>
      <c r="E1554">
        <v>1</v>
      </c>
      <c r="F1554">
        <v>0</v>
      </c>
      <c r="G1554">
        <v>0</v>
      </c>
      <c r="H1554" t="s">
        <v>44</v>
      </c>
      <c r="I1554">
        <v>2</v>
      </c>
      <c r="J1554" t="s">
        <v>425</v>
      </c>
      <c r="K1554" t="s">
        <v>39</v>
      </c>
      <c r="L1554" t="s">
        <v>17</v>
      </c>
      <c r="M1554">
        <v>7078</v>
      </c>
      <c r="N1554" t="s">
        <v>23</v>
      </c>
      <c r="O1554" t="s">
        <v>0</v>
      </c>
      <c r="P1554" t="s">
        <v>0</v>
      </c>
    </row>
    <row r="1555" spans="1:16" x14ac:dyDescent="0.3">
      <c r="A1555">
        <v>92594562</v>
      </c>
      <c r="B1555">
        <v>246316</v>
      </c>
      <c r="C1555">
        <v>962398</v>
      </c>
      <c r="D1555">
        <v>10839</v>
      </c>
      <c r="E1555">
        <v>1</v>
      </c>
      <c r="F1555">
        <v>0</v>
      </c>
      <c r="G1555">
        <v>0</v>
      </c>
      <c r="H1555" t="s">
        <v>44</v>
      </c>
      <c r="I1555">
        <v>3</v>
      </c>
      <c r="J1555" t="s">
        <v>222</v>
      </c>
      <c r="K1555" t="s">
        <v>39</v>
      </c>
      <c r="L1555" t="s">
        <v>15</v>
      </c>
      <c r="M1555">
        <v>10839</v>
      </c>
      <c r="N1555" t="s">
        <v>21</v>
      </c>
      <c r="O1555" t="s">
        <v>0</v>
      </c>
      <c r="P1555" t="s">
        <v>0</v>
      </c>
    </row>
    <row r="1556" spans="1:16" x14ac:dyDescent="0.3">
      <c r="A1556">
        <v>48532662</v>
      </c>
      <c r="B1556">
        <v>877572</v>
      </c>
      <c r="C1556">
        <v>546290</v>
      </c>
      <c r="D1556">
        <v>13549</v>
      </c>
      <c r="E1556">
        <v>1</v>
      </c>
      <c r="F1556">
        <v>0</v>
      </c>
      <c r="G1556">
        <v>0</v>
      </c>
      <c r="H1556" t="s">
        <v>44</v>
      </c>
      <c r="I1556">
        <v>3</v>
      </c>
      <c r="J1556" t="s">
        <v>222</v>
      </c>
      <c r="K1556" t="s">
        <v>50</v>
      </c>
      <c r="L1556" t="s">
        <v>17</v>
      </c>
      <c r="M1556">
        <v>13549</v>
      </c>
      <c r="N1556" t="s">
        <v>22</v>
      </c>
      <c r="O1556" t="s">
        <v>0</v>
      </c>
      <c r="P1556" t="s">
        <v>0</v>
      </c>
    </row>
    <row r="1557" spans="1:16" x14ac:dyDescent="0.3">
      <c r="A1557">
        <v>93890601</v>
      </c>
      <c r="B1557">
        <v>809570</v>
      </c>
      <c r="C1557">
        <v>210215</v>
      </c>
      <c r="D1557">
        <v>3965</v>
      </c>
      <c r="E1557">
        <v>2</v>
      </c>
      <c r="F1557">
        <v>793</v>
      </c>
      <c r="G1557">
        <v>10</v>
      </c>
      <c r="H1557" t="s">
        <v>44</v>
      </c>
      <c r="I1557">
        <v>4</v>
      </c>
      <c r="J1557" t="s">
        <v>443</v>
      </c>
      <c r="K1557" t="s">
        <v>39</v>
      </c>
      <c r="L1557" t="s">
        <v>18</v>
      </c>
      <c r="M1557">
        <v>7137</v>
      </c>
      <c r="N1557" t="s">
        <v>23</v>
      </c>
      <c r="O1557" t="s">
        <v>0</v>
      </c>
      <c r="P1557" t="s">
        <v>0</v>
      </c>
    </row>
    <row r="1558" spans="1:16" x14ac:dyDescent="0.3">
      <c r="A1558">
        <v>67610401</v>
      </c>
      <c r="B1558">
        <v>216739</v>
      </c>
      <c r="C1558">
        <v>485647</v>
      </c>
      <c r="D1558">
        <v>8563</v>
      </c>
      <c r="E1558">
        <v>2</v>
      </c>
      <c r="F1558">
        <v>0</v>
      </c>
      <c r="G1558">
        <v>0</v>
      </c>
      <c r="H1558" t="s">
        <v>44</v>
      </c>
      <c r="I1558">
        <v>1</v>
      </c>
      <c r="J1558" t="s">
        <v>221</v>
      </c>
      <c r="K1558" t="s">
        <v>39</v>
      </c>
      <c r="L1558" t="s">
        <v>17</v>
      </c>
      <c r="M1558">
        <v>17126</v>
      </c>
      <c r="N1558" t="s">
        <v>21</v>
      </c>
      <c r="O1558" t="s">
        <v>0</v>
      </c>
      <c r="P1558" t="s">
        <v>0</v>
      </c>
    </row>
    <row r="1559" spans="1:16" x14ac:dyDescent="0.3">
      <c r="A1559">
        <v>26081422</v>
      </c>
      <c r="B1559">
        <v>877572</v>
      </c>
      <c r="C1559">
        <v>341822</v>
      </c>
      <c r="D1559">
        <v>14411</v>
      </c>
      <c r="E1559">
        <v>2</v>
      </c>
      <c r="F1559">
        <v>2882.2</v>
      </c>
      <c r="G1559">
        <v>10</v>
      </c>
      <c r="H1559" t="s">
        <v>44</v>
      </c>
      <c r="I1559">
        <v>4</v>
      </c>
      <c r="J1559" t="s">
        <v>443</v>
      </c>
      <c r="K1559" t="s">
        <v>39</v>
      </c>
      <c r="L1559" t="s">
        <v>17</v>
      </c>
      <c r="M1559">
        <v>25939.8</v>
      </c>
      <c r="N1559" t="s">
        <v>21</v>
      </c>
      <c r="O1559" t="s">
        <v>0</v>
      </c>
      <c r="P1559" t="s">
        <v>0</v>
      </c>
    </row>
    <row r="1560" spans="1:16" x14ac:dyDescent="0.3">
      <c r="A1560">
        <v>24464073</v>
      </c>
      <c r="B1560">
        <v>809570</v>
      </c>
      <c r="C1560">
        <v>886563</v>
      </c>
      <c r="D1560">
        <v>16307</v>
      </c>
      <c r="E1560">
        <v>1</v>
      </c>
      <c r="F1560">
        <v>0</v>
      </c>
      <c r="G1560">
        <v>0</v>
      </c>
      <c r="H1560" t="s">
        <v>44</v>
      </c>
      <c r="I1560">
        <v>4</v>
      </c>
      <c r="J1560" t="s">
        <v>443</v>
      </c>
      <c r="K1560" t="s">
        <v>39</v>
      </c>
      <c r="L1560" t="s">
        <v>15</v>
      </c>
      <c r="M1560">
        <v>16307</v>
      </c>
      <c r="N1560" t="s">
        <v>22</v>
      </c>
      <c r="O1560" t="s">
        <v>0</v>
      </c>
      <c r="P1560" t="s">
        <v>0</v>
      </c>
    </row>
    <row r="1561" spans="1:16" x14ac:dyDescent="0.3">
      <c r="A1561">
        <v>10582186</v>
      </c>
      <c r="B1561">
        <v>770487</v>
      </c>
      <c r="C1561">
        <v>625146</v>
      </c>
      <c r="D1561">
        <v>18532</v>
      </c>
      <c r="E1561">
        <v>1</v>
      </c>
      <c r="F1561">
        <v>0</v>
      </c>
      <c r="G1561">
        <v>0</v>
      </c>
      <c r="H1561" t="s">
        <v>44</v>
      </c>
      <c r="I1561">
        <v>5</v>
      </c>
      <c r="J1561" t="s">
        <v>435</v>
      </c>
      <c r="K1561" t="s">
        <v>39</v>
      </c>
      <c r="L1561" t="s">
        <v>16</v>
      </c>
      <c r="M1561">
        <v>18532</v>
      </c>
      <c r="N1561" t="s">
        <v>20</v>
      </c>
      <c r="O1561" t="s">
        <v>0</v>
      </c>
      <c r="P1561" t="s">
        <v>0</v>
      </c>
    </row>
    <row r="1562" spans="1:16" x14ac:dyDescent="0.3">
      <c r="A1562">
        <v>20120010</v>
      </c>
      <c r="B1562">
        <v>191161</v>
      </c>
      <c r="C1562">
        <v>577214</v>
      </c>
      <c r="D1562">
        <v>2662</v>
      </c>
      <c r="E1562">
        <v>1</v>
      </c>
      <c r="F1562">
        <v>0</v>
      </c>
      <c r="G1562">
        <v>0</v>
      </c>
      <c r="H1562" t="s">
        <v>44</v>
      </c>
      <c r="I1562">
        <v>6</v>
      </c>
      <c r="J1562" t="s">
        <v>426</v>
      </c>
      <c r="K1562" t="s">
        <v>39</v>
      </c>
      <c r="L1562" t="s">
        <v>15</v>
      </c>
      <c r="M1562">
        <v>2662</v>
      </c>
      <c r="N1562" t="s">
        <v>20</v>
      </c>
      <c r="O1562" t="s">
        <v>0</v>
      </c>
      <c r="P1562" t="s">
        <v>0</v>
      </c>
    </row>
    <row r="1563" spans="1:16" x14ac:dyDescent="0.3">
      <c r="A1563">
        <v>11980765</v>
      </c>
      <c r="B1563">
        <v>770487</v>
      </c>
      <c r="C1563">
        <v>971523</v>
      </c>
      <c r="D1563">
        <v>9518</v>
      </c>
      <c r="E1563">
        <v>2</v>
      </c>
      <c r="F1563">
        <v>2855.4</v>
      </c>
      <c r="G1563">
        <v>15</v>
      </c>
      <c r="H1563" t="s">
        <v>125</v>
      </c>
      <c r="I1563">
        <v>2</v>
      </c>
      <c r="J1563" t="s">
        <v>126</v>
      </c>
      <c r="K1563" t="s">
        <v>39</v>
      </c>
      <c r="L1563" t="s">
        <v>16</v>
      </c>
      <c r="M1563">
        <v>16180.6</v>
      </c>
      <c r="N1563" t="s">
        <v>20</v>
      </c>
      <c r="O1563" t="s">
        <v>0</v>
      </c>
      <c r="P1563" t="s">
        <v>0</v>
      </c>
    </row>
    <row r="1564" spans="1:16" x14ac:dyDescent="0.3">
      <c r="A1564">
        <v>55439043</v>
      </c>
      <c r="B1564">
        <v>246316</v>
      </c>
      <c r="C1564">
        <v>634098</v>
      </c>
      <c r="D1564">
        <v>3242</v>
      </c>
      <c r="E1564">
        <v>2</v>
      </c>
      <c r="F1564">
        <v>0</v>
      </c>
      <c r="G1564">
        <v>0</v>
      </c>
      <c r="H1564" t="s">
        <v>125</v>
      </c>
      <c r="I1564">
        <v>3</v>
      </c>
      <c r="J1564" t="s">
        <v>266</v>
      </c>
      <c r="K1564" t="s">
        <v>39</v>
      </c>
      <c r="L1564" t="s">
        <v>15</v>
      </c>
      <c r="M1564">
        <v>6484</v>
      </c>
      <c r="N1564" t="s">
        <v>23</v>
      </c>
      <c r="O1564" t="s">
        <v>0</v>
      </c>
      <c r="P1564" t="s">
        <v>0</v>
      </c>
    </row>
    <row r="1565" spans="1:16" x14ac:dyDescent="0.3">
      <c r="A1565">
        <v>10196231</v>
      </c>
      <c r="B1565">
        <v>671858</v>
      </c>
      <c r="C1565">
        <v>341268</v>
      </c>
      <c r="D1565">
        <v>8178</v>
      </c>
      <c r="E1565">
        <v>2</v>
      </c>
      <c r="F1565">
        <v>0</v>
      </c>
      <c r="G1565">
        <v>0</v>
      </c>
      <c r="H1565" t="s">
        <v>125</v>
      </c>
      <c r="I1565">
        <v>5</v>
      </c>
      <c r="J1565" t="s">
        <v>432</v>
      </c>
      <c r="K1565" t="s">
        <v>50</v>
      </c>
      <c r="L1565" t="s">
        <v>15</v>
      </c>
      <c r="M1565">
        <v>16356</v>
      </c>
      <c r="N1565" t="s">
        <v>22</v>
      </c>
      <c r="O1565" t="s">
        <v>0</v>
      </c>
      <c r="P1565" t="s">
        <v>0</v>
      </c>
    </row>
    <row r="1566" spans="1:16" x14ac:dyDescent="0.3">
      <c r="A1566">
        <v>83912181</v>
      </c>
      <c r="B1566">
        <v>126225</v>
      </c>
      <c r="C1566">
        <v>792354</v>
      </c>
      <c r="D1566">
        <v>8339</v>
      </c>
      <c r="E1566">
        <v>4</v>
      </c>
      <c r="F1566">
        <v>0</v>
      </c>
      <c r="G1566">
        <v>0</v>
      </c>
      <c r="H1566" t="s">
        <v>125</v>
      </c>
      <c r="I1566">
        <v>4</v>
      </c>
      <c r="J1566" t="s">
        <v>537</v>
      </c>
      <c r="K1566" t="s">
        <v>39</v>
      </c>
      <c r="L1566" t="s">
        <v>16</v>
      </c>
      <c r="M1566">
        <v>33356</v>
      </c>
      <c r="N1566" t="s">
        <v>23</v>
      </c>
      <c r="O1566" t="s">
        <v>0</v>
      </c>
      <c r="P1566" t="s">
        <v>0</v>
      </c>
    </row>
    <row r="1567" spans="1:16" x14ac:dyDescent="0.3">
      <c r="A1567">
        <v>91363974</v>
      </c>
      <c r="B1567">
        <v>671858</v>
      </c>
      <c r="C1567">
        <v>889880</v>
      </c>
      <c r="D1567">
        <v>7356</v>
      </c>
      <c r="E1567">
        <v>2</v>
      </c>
      <c r="F1567">
        <v>735.6</v>
      </c>
      <c r="G1567">
        <v>5</v>
      </c>
      <c r="H1567" t="s">
        <v>92</v>
      </c>
      <c r="I1567">
        <v>5</v>
      </c>
      <c r="J1567" t="s">
        <v>237</v>
      </c>
      <c r="K1567" t="s">
        <v>39</v>
      </c>
      <c r="L1567" t="s">
        <v>15</v>
      </c>
      <c r="M1567">
        <v>13976.4</v>
      </c>
      <c r="N1567" t="s">
        <v>22</v>
      </c>
      <c r="O1567" t="s">
        <v>0</v>
      </c>
      <c r="P1567" t="s">
        <v>0</v>
      </c>
    </row>
    <row r="1568" spans="1:16" x14ac:dyDescent="0.3">
      <c r="A1568">
        <v>81259135</v>
      </c>
      <c r="B1568">
        <v>671858</v>
      </c>
      <c r="C1568">
        <v>493880</v>
      </c>
      <c r="D1568">
        <v>9312</v>
      </c>
      <c r="E1568">
        <v>1</v>
      </c>
      <c r="F1568">
        <v>0</v>
      </c>
      <c r="G1568">
        <v>0</v>
      </c>
      <c r="H1568" t="s">
        <v>92</v>
      </c>
      <c r="I1568">
        <v>5</v>
      </c>
      <c r="J1568" t="s">
        <v>237</v>
      </c>
      <c r="K1568" t="s">
        <v>39</v>
      </c>
      <c r="L1568" t="s">
        <v>15</v>
      </c>
      <c r="M1568">
        <v>9312</v>
      </c>
      <c r="N1568" t="s">
        <v>23</v>
      </c>
      <c r="O1568" t="s">
        <v>0</v>
      </c>
      <c r="P1568" t="s">
        <v>0</v>
      </c>
    </row>
    <row r="1569" spans="1:16" x14ac:dyDescent="0.3">
      <c r="A1569">
        <v>63747791</v>
      </c>
      <c r="B1569">
        <v>216739</v>
      </c>
      <c r="C1569">
        <v>460846</v>
      </c>
      <c r="D1569">
        <v>5784</v>
      </c>
      <c r="E1569">
        <v>1</v>
      </c>
      <c r="F1569">
        <v>289.2</v>
      </c>
      <c r="G1569">
        <v>5</v>
      </c>
      <c r="H1569" t="s">
        <v>92</v>
      </c>
      <c r="I1569">
        <v>6</v>
      </c>
      <c r="J1569" t="s">
        <v>238</v>
      </c>
      <c r="K1569" t="s">
        <v>39</v>
      </c>
      <c r="L1569" t="s">
        <v>17</v>
      </c>
      <c r="M1569">
        <v>5494.8</v>
      </c>
      <c r="N1569" t="s">
        <v>21</v>
      </c>
      <c r="O1569" t="s">
        <v>0</v>
      </c>
      <c r="P1569" t="s">
        <v>0</v>
      </c>
    </row>
    <row r="1570" spans="1:16" x14ac:dyDescent="0.3">
      <c r="A1570">
        <v>16080513</v>
      </c>
      <c r="B1570">
        <v>671858</v>
      </c>
      <c r="C1570">
        <v>723238</v>
      </c>
      <c r="D1570">
        <v>11818</v>
      </c>
      <c r="E1570">
        <v>2</v>
      </c>
      <c r="F1570">
        <v>0</v>
      </c>
      <c r="G1570">
        <v>0</v>
      </c>
      <c r="H1570" t="s">
        <v>92</v>
      </c>
      <c r="I1570">
        <v>2</v>
      </c>
      <c r="J1570" t="s">
        <v>503</v>
      </c>
      <c r="K1570" t="s">
        <v>39</v>
      </c>
      <c r="L1570" t="s">
        <v>16</v>
      </c>
      <c r="M1570">
        <v>23636</v>
      </c>
      <c r="N1570" t="s">
        <v>22</v>
      </c>
      <c r="O1570" t="s">
        <v>0</v>
      </c>
      <c r="P1570" t="s">
        <v>0</v>
      </c>
    </row>
    <row r="1571" spans="1:16" x14ac:dyDescent="0.3">
      <c r="A1571">
        <v>59330907</v>
      </c>
      <c r="B1571">
        <v>191161</v>
      </c>
      <c r="C1571">
        <v>472427</v>
      </c>
      <c r="D1571">
        <v>4899</v>
      </c>
      <c r="E1571">
        <v>1</v>
      </c>
      <c r="F1571">
        <v>489.9</v>
      </c>
      <c r="G1571">
        <v>10</v>
      </c>
      <c r="H1571" t="s">
        <v>92</v>
      </c>
      <c r="I1571">
        <v>4</v>
      </c>
      <c r="J1571" t="s">
        <v>235</v>
      </c>
      <c r="K1571" t="s">
        <v>50</v>
      </c>
      <c r="L1571" t="s">
        <v>16</v>
      </c>
      <c r="M1571">
        <v>4409.1000000000004</v>
      </c>
      <c r="N1571" t="s">
        <v>22</v>
      </c>
      <c r="O1571" t="s">
        <v>0</v>
      </c>
      <c r="P1571" t="s">
        <v>0</v>
      </c>
    </row>
    <row r="1572" spans="1:16" x14ac:dyDescent="0.3">
      <c r="A1572">
        <v>19768947</v>
      </c>
      <c r="B1572">
        <v>334053</v>
      </c>
      <c r="C1572">
        <v>531064</v>
      </c>
      <c r="D1572">
        <v>6510</v>
      </c>
      <c r="E1572">
        <v>1</v>
      </c>
      <c r="F1572">
        <v>0</v>
      </c>
      <c r="G1572">
        <v>0</v>
      </c>
      <c r="H1572" t="s">
        <v>92</v>
      </c>
      <c r="I1572">
        <v>1</v>
      </c>
      <c r="J1572" t="s">
        <v>378</v>
      </c>
      <c r="K1572" t="s">
        <v>39</v>
      </c>
      <c r="L1572" t="s">
        <v>152</v>
      </c>
      <c r="M1572">
        <v>6510</v>
      </c>
      <c r="N1572" t="s">
        <v>23</v>
      </c>
      <c r="O1572" t="s">
        <v>0</v>
      </c>
      <c r="P1572" t="s">
        <v>0</v>
      </c>
    </row>
    <row r="1573" spans="1:16" x14ac:dyDescent="0.3">
      <c r="A1573">
        <v>65556767</v>
      </c>
      <c r="B1573">
        <v>388389</v>
      </c>
      <c r="C1573">
        <v>994586</v>
      </c>
      <c r="D1573">
        <v>11857</v>
      </c>
      <c r="E1573">
        <v>1</v>
      </c>
      <c r="F1573">
        <v>1778.55</v>
      </c>
      <c r="G1573">
        <v>15</v>
      </c>
      <c r="H1573" t="s">
        <v>92</v>
      </c>
      <c r="I1573">
        <v>1</v>
      </c>
      <c r="J1573" t="s">
        <v>378</v>
      </c>
      <c r="K1573" t="s">
        <v>39</v>
      </c>
      <c r="L1573" t="s">
        <v>17</v>
      </c>
      <c r="M1573">
        <v>10078.450000000001</v>
      </c>
      <c r="N1573" t="s">
        <v>20</v>
      </c>
      <c r="O1573" t="s">
        <v>0</v>
      </c>
      <c r="P1573" t="s">
        <v>0</v>
      </c>
    </row>
    <row r="1574" spans="1:16" x14ac:dyDescent="0.3">
      <c r="A1574">
        <v>19893106</v>
      </c>
      <c r="B1574">
        <v>770487</v>
      </c>
      <c r="C1574">
        <v>564158</v>
      </c>
      <c r="D1574">
        <v>11903</v>
      </c>
      <c r="E1574">
        <v>1</v>
      </c>
      <c r="F1574">
        <v>595.15</v>
      </c>
      <c r="G1574">
        <v>5</v>
      </c>
      <c r="H1574" t="s">
        <v>92</v>
      </c>
      <c r="I1574">
        <v>2</v>
      </c>
      <c r="J1574" t="s">
        <v>503</v>
      </c>
      <c r="K1574" t="s">
        <v>39</v>
      </c>
      <c r="L1574" t="s">
        <v>16</v>
      </c>
      <c r="M1574">
        <v>11307.85</v>
      </c>
      <c r="N1574" t="s">
        <v>21</v>
      </c>
      <c r="O1574" t="s">
        <v>0</v>
      </c>
      <c r="P1574" t="s">
        <v>0</v>
      </c>
    </row>
    <row r="1575" spans="1:16" x14ac:dyDescent="0.3">
      <c r="A1575">
        <v>68277389</v>
      </c>
      <c r="B1575">
        <v>671858</v>
      </c>
      <c r="C1575">
        <v>892165</v>
      </c>
      <c r="D1575">
        <v>3521</v>
      </c>
      <c r="E1575">
        <v>1</v>
      </c>
      <c r="F1575">
        <v>176.05</v>
      </c>
      <c r="G1575">
        <v>5</v>
      </c>
      <c r="H1575" t="s">
        <v>92</v>
      </c>
      <c r="I1575">
        <v>1</v>
      </c>
      <c r="J1575" t="s">
        <v>378</v>
      </c>
      <c r="K1575" t="s">
        <v>47</v>
      </c>
      <c r="L1575" t="s">
        <v>16</v>
      </c>
      <c r="M1575">
        <v>3344.95</v>
      </c>
      <c r="N1575" t="s">
        <v>20</v>
      </c>
      <c r="O1575" t="s">
        <v>0</v>
      </c>
      <c r="P1575" t="s">
        <v>0</v>
      </c>
    </row>
    <row r="1576" spans="1:16" x14ac:dyDescent="0.3">
      <c r="A1576">
        <v>21503440</v>
      </c>
      <c r="B1576">
        <v>216739</v>
      </c>
      <c r="C1576">
        <v>988734</v>
      </c>
      <c r="D1576">
        <v>2046</v>
      </c>
      <c r="E1576">
        <v>1</v>
      </c>
      <c r="F1576">
        <v>0</v>
      </c>
      <c r="G1576">
        <v>0</v>
      </c>
      <c r="H1576" t="s">
        <v>92</v>
      </c>
      <c r="I1576">
        <v>1</v>
      </c>
      <c r="J1576" t="s">
        <v>378</v>
      </c>
      <c r="K1576" t="s">
        <v>39</v>
      </c>
      <c r="L1576" t="s">
        <v>15</v>
      </c>
      <c r="M1576">
        <v>2046</v>
      </c>
      <c r="N1576" t="s">
        <v>23</v>
      </c>
      <c r="O1576" t="s">
        <v>0</v>
      </c>
      <c r="P1576" t="s">
        <v>0</v>
      </c>
    </row>
    <row r="1577" spans="1:16" x14ac:dyDescent="0.3">
      <c r="A1577">
        <v>81688860</v>
      </c>
      <c r="B1577">
        <v>770487</v>
      </c>
      <c r="C1577">
        <v>431087</v>
      </c>
      <c r="D1577">
        <v>5779</v>
      </c>
      <c r="E1577">
        <v>2</v>
      </c>
      <c r="F1577">
        <v>577.9</v>
      </c>
      <c r="G1577">
        <v>5</v>
      </c>
      <c r="H1577" t="s">
        <v>463</v>
      </c>
      <c r="I1577">
        <v>6</v>
      </c>
      <c r="J1577" t="s">
        <v>464</v>
      </c>
      <c r="K1577" t="s">
        <v>50</v>
      </c>
      <c r="L1577" t="s">
        <v>15</v>
      </c>
      <c r="M1577">
        <v>10980.1</v>
      </c>
      <c r="N1577" t="s">
        <v>20</v>
      </c>
      <c r="O1577" t="s">
        <v>0</v>
      </c>
      <c r="P1577" t="s">
        <v>0</v>
      </c>
    </row>
    <row r="1578" spans="1:16" x14ac:dyDescent="0.3">
      <c r="A1578">
        <v>55298556</v>
      </c>
      <c r="B1578">
        <v>191161</v>
      </c>
      <c r="C1578">
        <v>621063</v>
      </c>
      <c r="D1578">
        <v>15377</v>
      </c>
      <c r="E1578">
        <v>1</v>
      </c>
      <c r="F1578">
        <v>0</v>
      </c>
      <c r="G1578">
        <v>0</v>
      </c>
      <c r="H1578" t="s">
        <v>463</v>
      </c>
      <c r="I1578">
        <v>7</v>
      </c>
      <c r="J1578" t="s">
        <v>470</v>
      </c>
      <c r="K1578" t="s">
        <v>47</v>
      </c>
      <c r="L1578" t="s">
        <v>15</v>
      </c>
      <c r="M1578">
        <v>15377</v>
      </c>
      <c r="N1578" t="s">
        <v>20</v>
      </c>
      <c r="O1578" t="s">
        <v>0</v>
      </c>
      <c r="P1578" t="s">
        <v>0</v>
      </c>
    </row>
    <row r="1579" spans="1:16" x14ac:dyDescent="0.3">
      <c r="A1579">
        <v>39742165</v>
      </c>
      <c r="B1579">
        <v>877572</v>
      </c>
      <c r="C1579">
        <v>359077</v>
      </c>
      <c r="D1579">
        <v>9592</v>
      </c>
      <c r="E1579">
        <v>2</v>
      </c>
      <c r="F1579">
        <v>0</v>
      </c>
      <c r="G1579">
        <v>0</v>
      </c>
      <c r="H1579" t="s">
        <v>463</v>
      </c>
      <c r="I1579">
        <v>1</v>
      </c>
      <c r="J1579" t="s">
        <v>389</v>
      </c>
      <c r="K1579" t="s">
        <v>50</v>
      </c>
      <c r="L1579" t="s">
        <v>17</v>
      </c>
      <c r="M1579">
        <v>19184</v>
      </c>
      <c r="N1579" t="s">
        <v>20</v>
      </c>
      <c r="O1579" t="s">
        <v>0</v>
      </c>
      <c r="P1579" t="s">
        <v>0</v>
      </c>
    </row>
    <row r="1580" spans="1:16" x14ac:dyDescent="0.3">
      <c r="A1580">
        <v>69096899</v>
      </c>
      <c r="B1580">
        <v>246316</v>
      </c>
      <c r="C1580">
        <v>819489</v>
      </c>
      <c r="D1580">
        <v>14661</v>
      </c>
      <c r="E1580">
        <v>1</v>
      </c>
      <c r="F1580">
        <v>0</v>
      </c>
      <c r="G1580">
        <v>0</v>
      </c>
      <c r="H1580" t="s">
        <v>463</v>
      </c>
      <c r="I1580">
        <v>1</v>
      </c>
      <c r="J1580" t="s">
        <v>389</v>
      </c>
      <c r="K1580" t="s">
        <v>39</v>
      </c>
      <c r="L1580" t="s">
        <v>16</v>
      </c>
      <c r="M1580">
        <v>14661</v>
      </c>
      <c r="N1580" t="s">
        <v>24</v>
      </c>
      <c r="O1580" t="s">
        <v>0</v>
      </c>
      <c r="P1580" t="s">
        <v>0</v>
      </c>
    </row>
    <row r="1581" spans="1:16" x14ac:dyDescent="0.3">
      <c r="A1581">
        <v>94322033</v>
      </c>
      <c r="B1581">
        <v>877572</v>
      </c>
      <c r="C1581">
        <v>834992</v>
      </c>
      <c r="D1581">
        <v>4438</v>
      </c>
      <c r="E1581">
        <v>1</v>
      </c>
      <c r="F1581">
        <v>0</v>
      </c>
      <c r="G1581">
        <v>0</v>
      </c>
      <c r="H1581" t="s">
        <v>463</v>
      </c>
      <c r="I1581">
        <v>5</v>
      </c>
      <c r="J1581" t="s">
        <v>246</v>
      </c>
      <c r="K1581" t="s">
        <v>39</v>
      </c>
      <c r="L1581" t="s">
        <v>17</v>
      </c>
      <c r="M1581">
        <v>4438</v>
      </c>
      <c r="N1581" t="s">
        <v>22</v>
      </c>
      <c r="O1581" t="s">
        <v>0</v>
      </c>
      <c r="P1581" t="s">
        <v>0</v>
      </c>
    </row>
    <row r="1582" spans="1:16" x14ac:dyDescent="0.3">
      <c r="A1582">
        <v>15677713</v>
      </c>
      <c r="B1582">
        <v>356787</v>
      </c>
      <c r="C1582">
        <v>775458</v>
      </c>
      <c r="D1582">
        <v>16961</v>
      </c>
      <c r="E1582">
        <v>1</v>
      </c>
      <c r="F1582">
        <v>0</v>
      </c>
      <c r="G1582">
        <v>0</v>
      </c>
      <c r="H1582" t="s">
        <v>463</v>
      </c>
      <c r="I1582">
        <v>1</v>
      </c>
      <c r="J1582" t="s">
        <v>389</v>
      </c>
      <c r="K1582" t="s">
        <v>39</v>
      </c>
      <c r="L1582" t="s">
        <v>15</v>
      </c>
      <c r="M1582">
        <v>16961</v>
      </c>
      <c r="N1582" t="s">
        <v>22</v>
      </c>
      <c r="O1582" t="s">
        <v>0</v>
      </c>
      <c r="P1582" t="s">
        <v>0</v>
      </c>
    </row>
    <row r="1583" spans="1:16" x14ac:dyDescent="0.3">
      <c r="A1583">
        <v>59491122</v>
      </c>
      <c r="B1583">
        <v>388389</v>
      </c>
      <c r="C1583">
        <v>743899</v>
      </c>
      <c r="D1583">
        <v>7364</v>
      </c>
      <c r="E1583">
        <v>1</v>
      </c>
      <c r="F1583">
        <v>368.2</v>
      </c>
      <c r="G1583">
        <v>5</v>
      </c>
      <c r="H1583" t="s">
        <v>463</v>
      </c>
      <c r="I1583">
        <v>7</v>
      </c>
      <c r="J1583" t="s">
        <v>470</v>
      </c>
      <c r="K1583" t="s">
        <v>39</v>
      </c>
      <c r="L1583" t="s">
        <v>15</v>
      </c>
      <c r="M1583">
        <v>6995.8</v>
      </c>
      <c r="N1583" t="s">
        <v>21</v>
      </c>
      <c r="O1583" t="s">
        <v>0</v>
      </c>
      <c r="P1583" t="s">
        <v>0</v>
      </c>
    </row>
    <row r="1584" spans="1:16" x14ac:dyDescent="0.3">
      <c r="A1584">
        <v>86593187</v>
      </c>
      <c r="B1584">
        <v>719176</v>
      </c>
      <c r="C1584">
        <v>299996</v>
      </c>
      <c r="D1584">
        <v>3036</v>
      </c>
      <c r="E1584">
        <v>1</v>
      </c>
      <c r="F1584">
        <v>151.80000000000001</v>
      </c>
      <c r="G1584">
        <v>5</v>
      </c>
      <c r="H1584" t="s">
        <v>463</v>
      </c>
      <c r="I1584">
        <v>2</v>
      </c>
      <c r="J1584" t="s">
        <v>390</v>
      </c>
      <c r="K1584" t="s">
        <v>50</v>
      </c>
      <c r="L1584" t="s">
        <v>17</v>
      </c>
      <c r="M1584">
        <v>2884.2</v>
      </c>
      <c r="N1584" t="s">
        <v>20</v>
      </c>
      <c r="O1584" t="s">
        <v>0</v>
      </c>
      <c r="P1584" t="s">
        <v>0</v>
      </c>
    </row>
    <row r="1585" spans="1:16" x14ac:dyDescent="0.3">
      <c r="A1585">
        <v>33554528</v>
      </c>
      <c r="B1585">
        <v>388389</v>
      </c>
      <c r="C1585">
        <v>497809</v>
      </c>
      <c r="D1585">
        <v>11346</v>
      </c>
      <c r="E1585">
        <v>1</v>
      </c>
      <c r="F1585">
        <v>0</v>
      </c>
      <c r="G1585">
        <v>0</v>
      </c>
      <c r="H1585" t="s">
        <v>463</v>
      </c>
      <c r="I1585">
        <v>6</v>
      </c>
      <c r="J1585" t="s">
        <v>464</v>
      </c>
      <c r="K1585" t="s">
        <v>39</v>
      </c>
      <c r="L1585" t="s">
        <v>15</v>
      </c>
      <c r="M1585">
        <v>11346</v>
      </c>
      <c r="N1585" t="s">
        <v>22</v>
      </c>
      <c r="O1585" t="s">
        <v>0</v>
      </c>
      <c r="P1585" t="s">
        <v>0</v>
      </c>
    </row>
    <row r="1586" spans="1:16" x14ac:dyDescent="0.3">
      <c r="A1586">
        <v>71380637</v>
      </c>
      <c r="B1586">
        <v>356787</v>
      </c>
      <c r="C1586">
        <v>545280</v>
      </c>
      <c r="D1586">
        <v>13046</v>
      </c>
      <c r="E1586">
        <v>1</v>
      </c>
      <c r="F1586">
        <v>0</v>
      </c>
      <c r="G1586">
        <v>0</v>
      </c>
      <c r="H1586" t="s">
        <v>463</v>
      </c>
      <c r="I1586">
        <v>4</v>
      </c>
      <c r="J1586" t="s">
        <v>245</v>
      </c>
      <c r="K1586" t="s">
        <v>39</v>
      </c>
      <c r="L1586" t="s">
        <v>17</v>
      </c>
      <c r="M1586">
        <v>13046</v>
      </c>
      <c r="N1586" t="s">
        <v>23</v>
      </c>
      <c r="O1586" t="s">
        <v>0</v>
      </c>
      <c r="P1586" t="s">
        <v>0</v>
      </c>
    </row>
    <row r="1587" spans="1:16" x14ac:dyDescent="0.3">
      <c r="A1587">
        <v>43440045</v>
      </c>
      <c r="B1587">
        <v>876646</v>
      </c>
      <c r="C1587">
        <v>886837</v>
      </c>
      <c r="D1587">
        <v>17343</v>
      </c>
      <c r="E1587">
        <v>1</v>
      </c>
      <c r="F1587">
        <v>0</v>
      </c>
      <c r="G1587">
        <v>0</v>
      </c>
      <c r="H1587" t="s">
        <v>463</v>
      </c>
      <c r="I1587">
        <v>6</v>
      </c>
      <c r="J1587" t="s">
        <v>464</v>
      </c>
      <c r="K1587" t="s">
        <v>73</v>
      </c>
      <c r="L1587" t="s">
        <v>15</v>
      </c>
      <c r="M1587">
        <v>17343</v>
      </c>
      <c r="N1587" t="s">
        <v>22</v>
      </c>
      <c r="O1587" t="s">
        <v>0</v>
      </c>
      <c r="P1587" t="s">
        <v>0</v>
      </c>
    </row>
    <row r="1588" spans="1:16" x14ac:dyDescent="0.3">
      <c r="A1588">
        <v>16664050</v>
      </c>
      <c r="B1588">
        <v>191161</v>
      </c>
      <c r="C1588">
        <v>919871</v>
      </c>
      <c r="D1588">
        <v>7939</v>
      </c>
      <c r="E1588">
        <v>1</v>
      </c>
      <c r="F1588">
        <v>396.95</v>
      </c>
      <c r="G1588">
        <v>5</v>
      </c>
      <c r="H1588" t="s">
        <v>463</v>
      </c>
      <c r="I1588">
        <v>2</v>
      </c>
      <c r="J1588" t="s">
        <v>390</v>
      </c>
      <c r="K1588" t="s">
        <v>50</v>
      </c>
      <c r="L1588" t="s">
        <v>16</v>
      </c>
      <c r="M1588">
        <v>7542.05</v>
      </c>
      <c r="N1588" t="s">
        <v>22</v>
      </c>
      <c r="O1588" t="s">
        <v>0</v>
      </c>
      <c r="P1588" t="s">
        <v>0</v>
      </c>
    </row>
    <row r="1589" spans="1:16" x14ac:dyDescent="0.3">
      <c r="A1589">
        <v>81184297</v>
      </c>
      <c r="B1589">
        <v>191161</v>
      </c>
      <c r="C1589">
        <v>599194</v>
      </c>
      <c r="D1589">
        <v>10738</v>
      </c>
      <c r="E1589">
        <v>1</v>
      </c>
      <c r="F1589">
        <v>0</v>
      </c>
      <c r="G1589">
        <v>0</v>
      </c>
      <c r="H1589" t="s">
        <v>463</v>
      </c>
      <c r="I1589">
        <v>1</v>
      </c>
      <c r="J1589" t="s">
        <v>389</v>
      </c>
      <c r="K1589" t="s">
        <v>39</v>
      </c>
      <c r="L1589" t="s">
        <v>18</v>
      </c>
      <c r="M1589">
        <v>10738</v>
      </c>
      <c r="N1589" t="s">
        <v>22</v>
      </c>
      <c r="O1589" t="s">
        <v>0</v>
      </c>
      <c r="P1589" t="s">
        <v>0</v>
      </c>
    </row>
    <row r="1590" spans="1:16" x14ac:dyDescent="0.3">
      <c r="A1590">
        <v>30777669</v>
      </c>
      <c r="B1590">
        <v>207473</v>
      </c>
      <c r="C1590">
        <v>668640</v>
      </c>
      <c r="D1590">
        <v>14793</v>
      </c>
      <c r="E1590">
        <v>3</v>
      </c>
      <c r="F1590">
        <v>0</v>
      </c>
      <c r="G1590">
        <v>0</v>
      </c>
      <c r="H1590" t="s">
        <v>463</v>
      </c>
      <c r="I1590">
        <v>6</v>
      </c>
      <c r="J1590" t="s">
        <v>464</v>
      </c>
      <c r="K1590" t="s">
        <v>39</v>
      </c>
      <c r="L1590" t="s">
        <v>15</v>
      </c>
      <c r="M1590">
        <v>44379</v>
      </c>
      <c r="N1590" t="s">
        <v>21</v>
      </c>
      <c r="O1590" t="s">
        <v>0</v>
      </c>
      <c r="P1590" t="s">
        <v>0</v>
      </c>
    </row>
    <row r="1591" spans="1:16" x14ac:dyDescent="0.3">
      <c r="A1591">
        <v>99078806</v>
      </c>
      <c r="B1591">
        <v>246316</v>
      </c>
      <c r="C1591">
        <v>462035</v>
      </c>
      <c r="D1591">
        <v>11445</v>
      </c>
      <c r="E1591">
        <v>2</v>
      </c>
      <c r="F1591">
        <v>0</v>
      </c>
      <c r="G1591">
        <v>0</v>
      </c>
      <c r="H1591" t="s">
        <v>304</v>
      </c>
      <c r="I1591">
        <v>1</v>
      </c>
      <c r="J1591" t="s">
        <v>292</v>
      </c>
      <c r="K1591" t="s">
        <v>39</v>
      </c>
      <c r="L1591" t="s">
        <v>16</v>
      </c>
      <c r="M1591">
        <v>22890</v>
      </c>
      <c r="N1591" t="s">
        <v>21</v>
      </c>
      <c r="O1591" t="s">
        <v>0</v>
      </c>
      <c r="P1591" t="s">
        <v>0</v>
      </c>
    </row>
    <row r="1592" spans="1:16" x14ac:dyDescent="0.3">
      <c r="A1592">
        <v>29419691</v>
      </c>
      <c r="B1592">
        <v>872246</v>
      </c>
      <c r="C1592">
        <v>724970</v>
      </c>
      <c r="D1592">
        <v>8731</v>
      </c>
      <c r="E1592">
        <v>1</v>
      </c>
      <c r="F1592">
        <v>0</v>
      </c>
      <c r="G1592">
        <v>0</v>
      </c>
      <c r="H1592" t="s">
        <v>304</v>
      </c>
      <c r="I1592">
        <v>7</v>
      </c>
      <c r="J1592" t="s">
        <v>399</v>
      </c>
      <c r="K1592" t="s">
        <v>50</v>
      </c>
      <c r="L1592" t="s">
        <v>18</v>
      </c>
      <c r="M1592">
        <v>8731</v>
      </c>
      <c r="N1592" t="s">
        <v>21</v>
      </c>
      <c r="O1592" t="s">
        <v>0</v>
      </c>
      <c r="P1592" t="s">
        <v>0</v>
      </c>
    </row>
    <row r="1593" spans="1:16" x14ac:dyDescent="0.3">
      <c r="A1593">
        <v>88213973</v>
      </c>
      <c r="B1593">
        <v>207473</v>
      </c>
      <c r="C1593">
        <v>803869</v>
      </c>
      <c r="D1593">
        <v>987</v>
      </c>
      <c r="E1593">
        <v>2</v>
      </c>
      <c r="F1593">
        <v>98.7</v>
      </c>
      <c r="G1593">
        <v>5</v>
      </c>
      <c r="H1593" t="s">
        <v>304</v>
      </c>
      <c r="I1593">
        <v>3</v>
      </c>
      <c r="J1593" t="s">
        <v>323</v>
      </c>
      <c r="K1593" t="s">
        <v>47</v>
      </c>
      <c r="L1593" t="s">
        <v>15</v>
      </c>
      <c r="M1593">
        <v>1875.3</v>
      </c>
      <c r="N1593" t="s">
        <v>24</v>
      </c>
      <c r="O1593" t="s">
        <v>0</v>
      </c>
      <c r="P1593" t="s">
        <v>0</v>
      </c>
    </row>
    <row r="1594" spans="1:16" x14ac:dyDescent="0.3">
      <c r="A1594">
        <v>90861208</v>
      </c>
      <c r="B1594">
        <v>770487</v>
      </c>
      <c r="C1594">
        <v>801581</v>
      </c>
      <c r="D1594">
        <v>1715</v>
      </c>
      <c r="E1594">
        <v>2</v>
      </c>
      <c r="F1594">
        <v>0</v>
      </c>
      <c r="G1594">
        <v>0</v>
      </c>
      <c r="H1594" t="s">
        <v>304</v>
      </c>
      <c r="I1594">
        <v>6</v>
      </c>
      <c r="J1594" t="s">
        <v>293</v>
      </c>
      <c r="K1594" t="s">
        <v>39</v>
      </c>
      <c r="L1594" t="s">
        <v>16</v>
      </c>
      <c r="M1594">
        <v>3430</v>
      </c>
      <c r="N1594" t="s">
        <v>23</v>
      </c>
      <c r="O1594" t="s">
        <v>0</v>
      </c>
      <c r="P1594" t="s">
        <v>0</v>
      </c>
    </row>
    <row r="1595" spans="1:16" x14ac:dyDescent="0.3">
      <c r="A1595">
        <v>52209421</v>
      </c>
      <c r="B1595">
        <v>126225</v>
      </c>
      <c r="C1595">
        <v>727778</v>
      </c>
      <c r="D1595">
        <v>1726</v>
      </c>
      <c r="E1595">
        <v>1</v>
      </c>
      <c r="F1595">
        <v>0</v>
      </c>
      <c r="G1595">
        <v>0</v>
      </c>
      <c r="H1595" t="s">
        <v>304</v>
      </c>
      <c r="I1595">
        <v>6</v>
      </c>
      <c r="J1595" t="s">
        <v>293</v>
      </c>
      <c r="K1595" t="s">
        <v>39</v>
      </c>
      <c r="L1595" t="s">
        <v>15</v>
      </c>
      <c r="M1595">
        <v>1726</v>
      </c>
      <c r="N1595" t="s">
        <v>21</v>
      </c>
      <c r="O1595" t="s">
        <v>0</v>
      </c>
      <c r="P1595" t="s">
        <v>0</v>
      </c>
    </row>
    <row r="1596" spans="1:16" x14ac:dyDescent="0.3">
      <c r="A1596">
        <v>11699863</v>
      </c>
      <c r="B1596">
        <v>334053</v>
      </c>
      <c r="C1596">
        <v>395692</v>
      </c>
      <c r="D1596">
        <v>3960</v>
      </c>
      <c r="E1596">
        <v>3</v>
      </c>
      <c r="F1596">
        <v>1188</v>
      </c>
      <c r="G1596">
        <v>10</v>
      </c>
      <c r="H1596" t="s">
        <v>304</v>
      </c>
      <c r="I1596">
        <v>3</v>
      </c>
      <c r="J1596" t="s">
        <v>323</v>
      </c>
      <c r="K1596" t="s">
        <v>39</v>
      </c>
      <c r="L1596" t="s">
        <v>15</v>
      </c>
      <c r="M1596">
        <v>10692</v>
      </c>
      <c r="N1596" t="s">
        <v>24</v>
      </c>
      <c r="O1596" t="s">
        <v>0</v>
      </c>
      <c r="P1596" t="s">
        <v>0</v>
      </c>
    </row>
    <row r="1597" spans="1:16" x14ac:dyDescent="0.3">
      <c r="A1597">
        <v>11496555</v>
      </c>
      <c r="B1597">
        <v>671858</v>
      </c>
      <c r="C1597">
        <v>959364</v>
      </c>
      <c r="D1597">
        <v>12260</v>
      </c>
      <c r="E1597">
        <v>1</v>
      </c>
      <c r="F1597">
        <v>0</v>
      </c>
      <c r="G1597">
        <v>0</v>
      </c>
      <c r="H1597" t="s">
        <v>304</v>
      </c>
      <c r="I1597">
        <v>7</v>
      </c>
      <c r="J1597" t="s">
        <v>399</v>
      </c>
      <c r="K1597" t="s">
        <v>39</v>
      </c>
      <c r="L1597" t="s">
        <v>15</v>
      </c>
      <c r="M1597">
        <v>12260</v>
      </c>
      <c r="N1597" t="s">
        <v>21</v>
      </c>
      <c r="O1597" t="s">
        <v>0</v>
      </c>
      <c r="P1597" t="s">
        <v>0</v>
      </c>
    </row>
    <row r="1598" spans="1:16" x14ac:dyDescent="0.3">
      <c r="A1598">
        <v>72092888</v>
      </c>
      <c r="B1598">
        <v>334053</v>
      </c>
      <c r="C1598">
        <v>258760</v>
      </c>
      <c r="D1598">
        <v>10924</v>
      </c>
      <c r="E1598">
        <v>1</v>
      </c>
      <c r="F1598">
        <v>0</v>
      </c>
      <c r="G1598">
        <v>0</v>
      </c>
      <c r="H1598" t="s">
        <v>113</v>
      </c>
      <c r="I1598">
        <v>6</v>
      </c>
      <c r="J1598" t="s">
        <v>114</v>
      </c>
      <c r="K1598" t="s">
        <v>39</v>
      </c>
      <c r="L1598" t="s">
        <v>15</v>
      </c>
      <c r="M1598">
        <v>10924</v>
      </c>
      <c r="N1598" t="s">
        <v>23</v>
      </c>
      <c r="O1598" t="s">
        <v>0</v>
      </c>
      <c r="P1598" t="s">
        <v>0</v>
      </c>
    </row>
    <row r="1599" spans="1:16" x14ac:dyDescent="0.3">
      <c r="A1599">
        <v>97775215</v>
      </c>
      <c r="B1599">
        <v>388389</v>
      </c>
      <c r="C1599">
        <v>847983</v>
      </c>
      <c r="D1599">
        <v>7056</v>
      </c>
      <c r="E1599">
        <v>1</v>
      </c>
      <c r="F1599">
        <v>352.8</v>
      </c>
      <c r="G1599">
        <v>5</v>
      </c>
      <c r="H1599" t="s">
        <v>113</v>
      </c>
      <c r="I1599">
        <v>6</v>
      </c>
      <c r="J1599" t="s">
        <v>114</v>
      </c>
      <c r="K1599" t="s">
        <v>39</v>
      </c>
      <c r="L1599" t="s">
        <v>18</v>
      </c>
      <c r="M1599">
        <v>6703.2</v>
      </c>
      <c r="N1599" t="s">
        <v>23</v>
      </c>
      <c r="O1599" t="s">
        <v>0</v>
      </c>
      <c r="P1599" t="s">
        <v>0</v>
      </c>
    </row>
    <row r="1600" spans="1:16" x14ac:dyDescent="0.3">
      <c r="A1600">
        <v>10791358</v>
      </c>
      <c r="B1600">
        <v>207473</v>
      </c>
      <c r="C1600">
        <v>969969</v>
      </c>
      <c r="D1600">
        <v>2612</v>
      </c>
      <c r="E1600">
        <v>1</v>
      </c>
      <c r="F1600">
        <v>130.6</v>
      </c>
      <c r="G1600">
        <v>5</v>
      </c>
      <c r="H1600" t="s">
        <v>113</v>
      </c>
      <c r="I1600">
        <v>2</v>
      </c>
      <c r="J1600" t="s">
        <v>335</v>
      </c>
      <c r="K1600" t="s">
        <v>39</v>
      </c>
      <c r="L1600" t="s">
        <v>16</v>
      </c>
      <c r="M1600">
        <v>2481.4</v>
      </c>
      <c r="N1600" t="s">
        <v>20</v>
      </c>
      <c r="O1600" t="s">
        <v>0</v>
      </c>
      <c r="P1600" t="s">
        <v>0</v>
      </c>
    </row>
    <row r="1601" spans="1:16" x14ac:dyDescent="0.3">
      <c r="A1601">
        <v>65250068</v>
      </c>
      <c r="B1601">
        <v>216739</v>
      </c>
      <c r="C1601">
        <v>327885</v>
      </c>
      <c r="D1601">
        <v>7388</v>
      </c>
      <c r="E1601">
        <v>1</v>
      </c>
      <c r="F1601">
        <v>0</v>
      </c>
      <c r="G1601">
        <v>0</v>
      </c>
      <c r="H1601" t="s">
        <v>113</v>
      </c>
      <c r="I1601">
        <v>7</v>
      </c>
      <c r="J1601" t="s">
        <v>380</v>
      </c>
      <c r="K1601" t="s">
        <v>39</v>
      </c>
      <c r="L1601" t="s">
        <v>15</v>
      </c>
      <c r="M1601">
        <v>7388</v>
      </c>
      <c r="N1601" t="s">
        <v>24</v>
      </c>
      <c r="O1601" t="s">
        <v>0</v>
      </c>
      <c r="P1601" t="s">
        <v>0</v>
      </c>
    </row>
    <row r="1602" spans="1:16" x14ac:dyDescent="0.3">
      <c r="A1602">
        <v>27339011</v>
      </c>
      <c r="B1602">
        <v>719176</v>
      </c>
      <c r="C1602">
        <v>750744</v>
      </c>
      <c r="D1602">
        <v>16970</v>
      </c>
      <c r="E1602">
        <v>4</v>
      </c>
      <c r="F1602">
        <v>3394</v>
      </c>
      <c r="G1602">
        <v>5</v>
      </c>
      <c r="H1602" t="s">
        <v>113</v>
      </c>
      <c r="I1602">
        <v>4</v>
      </c>
      <c r="J1602" t="s">
        <v>336</v>
      </c>
      <c r="K1602" t="s">
        <v>39</v>
      </c>
      <c r="L1602" t="s">
        <v>15</v>
      </c>
      <c r="M1602">
        <v>64486</v>
      </c>
      <c r="N1602" t="s">
        <v>22</v>
      </c>
      <c r="O1602" t="s">
        <v>0</v>
      </c>
      <c r="P1602" t="s">
        <v>0</v>
      </c>
    </row>
    <row r="1603" spans="1:16" x14ac:dyDescent="0.3">
      <c r="A1603">
        <v>35805259</v>
      </c>
      <c r="B1603">
        <v>126225</v>
      </c>
      <c r="C1603">
        <v>351884</v>
      </c>
      <c r="D1603">
        <v>17373</v>
      </c>
      <c r="E1603">
        <v>1</v>
      </c>
      <c r="F1603">
        <v>0</v>
      </c>
      <c r="G1603">
        <v>0</v>
      </c>
      <c r="H1603" t="s">
        <v>113</v>
      </c>
      <c r="I1603">
        <v>7</v>
      </c>
      <c r="J1603" t="s">
        <v>380</v>
      </c>
      <c r="K1603" t="s">
        <v>50</v>
      </c>
      <c r="L1603" t="s">
        <v>15</v>
      </c>
      <c r="M1603">
        <v>17373</v>
      </c>
      <c r="N1603" t="s">
        <v>20</v>
      </c>
      <c r="O1603" t="s">
        <v>0</v>
      </c>
      <c r="P1603" t="s">
        <v>0</v>
      </c>
    </row>
    <row r="1604" spans="1:16" x14ac:dyDescent="0.3">
      <c r="A1604">
        <v>39127464</v>
      </c>
      <c r="B1604">
        <v>872246</v>
      </c>
      <c r="C1604">
        <v>327885</v>
      </c>
      <c r="D1604">
        <v>6183</v>
      </c>
      <c r="E1604">
        <v>2</v>
      </c>
      <c r="F1604">
        <v>0</v>
      </c>
      <c r="G1604">
        <v>0</v>
      </c>
      <c r="H1604" t="s">
        <v>113</v>
      </c>
      <c r="I1604">
        <v>3</v>
      </c>
      <c r="J1604" t="s">
        <v>427</v>
      </c>
      <c r="K1604" t="s">
        <v>39</v>
      </c>
      <c r="L1604" t="s">
        <v>15</v>
      </c>
      <c r="M1604">
        <v>12366</v>
      </c>
      <c r="N1604" t="s">
        <v>20</v>
      </c>
      <c r="O1604" t="s">
        <v>0</v>
      </c>
      <c r="P1604" t="s">
        <v>0</v>
      </c>
    </row>
    <row r="1605" spans="1:16" x14ac:dyDescent="0.3">
      <c r="A1605">
        <v>77249653</v>
      </c>
      <c r="B1605">
        <v>388389</v>
      </c>
      <c r="C1605">
        <v>497809</v>
      </c>
      <c r="D1605">
        <v>6253</v>
      </c>
      <c r="E1605">
        <v>1</v>
      </c>
      <c r="F1605">
        <v>312.64999999999998</v>
      </c>
      <c r="G1605">
        <v>5</v>
      </c>
      <c r="H1605" t="s">
        <v>113</v>
      </c>
      <c r="I1605">
        <v>5</v>
      </c>
      <c r="J1605" t="s">
        <v>431</v>
      </c>
      <c r="K1605" t="s">
        <v>39</v>
      </c>
      <c r="L1605" t="s">
        <v>15</v>
      </c>
      <c r="M1605">
        <v>5940.35</v>
      </c>
      <c r="N1605" t="s">
        <v>23</v>
      </c>
      <c r="O1605" t="s">
        <v>0</v>
      </c>
      <c r="P1605" t="s">
        <v>0</v>
      </c>
    </row>
    <row r="1606" spans="1:16" x14ac:dyDescent="0.3">
      <c r="A1606">
        <v>44918995</v>
      </c>
      <c r="B1606">
        <v>872246</v>
      </c>
      <c r="C1606">
        <v>809231</v>
      </c>
      <c r="D1606">
        <v>990</v>
      </c>
      <c r="E1606">
        <v>3</v>
      </c>
      <c r="F1606">
        <v>0</v>
      </c>
      <c r="G1606">
        <v>0</v>
      </c>
      <c r="H1606" t="s">
        <v>113</v>
      </c>
      <c r="I1606">
        <v>4</v>
      </c>
      <c r="J1606" t="s">
        <v>336</v>
      </c>
      <c r="K1606" t="s">
        <v>47</v>
      </c>
      <c r="L1606" t="s">
        <v>15</v>
      </c>
      <c r="M1606">
        <v>2970</v>
      </c>
      <c r="N1606" t="s">
        <v>21</v>
      </c>
      <c r="O1606" t="s">
        <v>0</v>
      </c>
      <c r="P1606" t="s">
        <v>0</v>
      </c>
    </row>
    <row r="1607" spans="1:16" x14ac:dyDescent="0.3">
      <c r="A1607">
        <v>86775659</v>
      </c>
      <c r="B1607">
        <v>809570</v>
      </c>
      <c r="C1607">
        <v>282954</v>
      </c>
      <c r="D1607">
        <v>18837</v>
      </c>
      <c r="E1607">
        <v>1</v>
      </c>
      <c r="F1607">
        <v>0</v>
      </c>
      <c r="G1607">
        <v>0</v>
      </c>
      <c r="H1607" t="s">
        <v>113</v>
      </c>
      <c r="I1607">
        <v>1</v>
      </c>
      <c r="J1607" t="s">
        <v>430</v>
      </c>
      <c r="K1607" t="s">
        <v>50</v>
      </c>
      <c r="L1607" t="s">
        <v>15</v>
      </c>
      <c r="M1607">
        <v>18837</v>
      </c>
      <c r="N1607" t="s">
        <v>20</v>
      </c>
      <c r="O1607" t="s">
        <v>0</v>
      </c>
      <c r="P1607" t="s">
        <v>0</v>
      </c>
    </row>
    <row r="1608" spans="1:16" x14ac:dyDescent="0.3">
      <c r="A1608">
        <v>92978636</v>
      </c>
      <c r="B1608">
        <v>246316</v>
      </c>
      <c r="C1608">
        <v>600080</v>
      </c>
      <c r="D1608">
        <v>5351</v>
      </c>
      <c r="E1608">
        <v>1</v>
      </c>
      <c r="F1608">
        <v>267.55</v>
      </c>
      <c r="G1608">
        <v>5</v>
      </c>
      <c r="H1608" t="s">
        <v>113</v>
      </c>
      <c r="I1608">
        <v>3</v>
      </c>
      <c r="J1608" t="s">
        <v>427</v>
      </c>
      <c r="K1608" t="s">
        <v>50</v>
      </c>
      <c r="L1608" t="s">
        <v>16</v>
      </c>
      <c r="M1608">
        <v>5083.45</v>
      </c>
      <c r="N1608" t="s">
        <v>23</v>
      </c>
      <c r="O1608" t="s">
        <v>0</v>
      </c>
      <c r="P1608" t="s">
        <v>0</v>
      </c>
    </row>
    <row r="1609" spans="1:16" x14ac:dyDescent="0.3">
      <c r="A1609">
        <v>22660194</v>
      </c>
      <c r="B1609">
        <v>877572</v>
      </c>
      <c r="C1609">
        <v>539813</v>
      </c>
      <c r="D1609">
        <v>8125</v>
      </c>
      <c r="E1609">
        <v>1</v>
      </c>
      <c r="F1609">
        <v>0</v>
      </c>
      <c r="G1609">
        <v>0</v>
      </c>
      <c r="H1609" t="s">
        <v>67</v>
      </c>
      <c r="I1609">
        <v>7</v>
      </c>
      <c r="J1609" t="s">
        <v>68</v>
      </c>
      <c r="K1609" t="s">
        <v>50</v>
      </c>
      <c r="L1609" t="s">
        <v>17</v>
      </c>
      <c r="M1609">
        <v>8125</v>
      </c>
      <c r="N1609" t="s">
        <v>21</v>
      </c>
      <c r="O1609" t="s">
        <v>0</v>
      </c>
      <c r="P1609" t="s">
        <v>0</v>
      </c>
    </row>
    <row r="1610" spans="1:16" x14ac:dyDescent="0.3">
      <c r="A1610">
        <v>28213276</v>
      </c>
      <c r="B1610">
        <v>216739</v>
      </c>
      <c r="C1610">
        <v>536272</v>
      </c>
      <c r="D1610">
        <v>9492</v>
      </c>
      <c r="E1610">
        <v>1</v>
      </c>
      <c r="F1610">
        <v>0</v>
      </c>
      <c r="G1610">
        <v>0</v>
      </c>
      <c r="H1610" t="s">
        <v>67</v>
      </c>
      <c r="I1610">
        <v>4</v>
      </c>
      <c r="J1610" t="s">
        <v>201</v>
      </c>
      <c r="K1610" t="s">
        <v>39</v>
      </c>
      <c r="L1610" t="s">
        <v>16</v>
      </c>
      <c r="M1610">
        <v>9492</v>
      </c>
      <c r="N1610" t="s">
        <v>20</v>
      </c>
      <c r="O1610" t="s">
        <v>0</v>
      </c>
      <c r="P1610" t="s">
        <v>0</v>
      </c>
    </row>
    <row r="1611" spans="1:16" x14ac:dyDescent="0.3">
      <c r="A1611">
        <v>16749089</v>
      </c>
      <c r="B1611">
        <v>246316</v>
      </c>
      <c r="C1611">
        <v>888784</v>
      </c>
      <c r="D1611">
        <v>10279</v>
      </c>
      <c r="E1611">
        <v>3</v>
      </c>
      <c r="F1611">
        <v>6167.4</v>
      </c>
      <c r="G1611">
        <v>20</v>
      </c>
      <c r="H1611" t="s">
        <v>67</v>
      </c>
      <c r="I1611">
        <v>5</v>
      </c>
      <c r="J1611" t="s">
        <v>250</v>
      </c>
      <c r="K1611" t="s">
        <v>39</v>
      </c>
      <c r="L1611" t="s">
        <v>15</v>
      </c>
      <c r="M1611">
        <v>24669.599999999999</v>
      </c>
      <c r="N1611" t="s">
        <v>23</v>
      </c>
      <c r="O1611" t="s">
        <v>0</v>
      </c>
      <c r="P1611" t="s">
        <v>0</v>
      </c>
    </row>
    <row r="1612" spans="1:16" x14ac:dyDescent="0.3">
      <c r="A1612">
        <v>63051354</v>
      </c>
      <c r="B1612">
        <v>809570</v>
      </c>
      <c r="C1612">
        <v>314626</v>
      </c>
      <c r="D1612">
        <v>1923</v>
      </c>
      <c r="E1612">
        <v>1</v>
      </c>
      <c r="F1612">
        <v>96.15</v>
      </c>
      <c r="G1612">
        <v>5</v>
      </c>
      <c r="H1612" t="s">
        <v>67</v>
      </c>
      <c r="I1612">
        <v>4</v>
      </c>
      <c r="J1612" t="s">
        <v>201</v>
      </c>
      <c r="K1612" t="s">
        <v>39</v>
      </c>
      <c r="L1612" t="s">
        <v>18</v>
      </c>
      <c r="M1612">
        <v>1826.85</v>
      </c>
      <c r="N1612" t="s">
        <v>20</v>
      </c>
      <c r="O1612" t="s">
        <v>0</v>
      </c>
      <c r="P1612" t="s">
        <v>0</v>
      </c>
    </row>
    <row r="1613" spans="1:16" x14ac:dyDescent="0.3">
      <c r="A1613">
        <v>27307598</v>
      </c>
      <c r="B1613">
        <v>877572</v>
      </c>
      <c r="C1613">
        <v>488078</v>
      </c>
      <c r="D1613">
        <v>13024</v>
      </c>
      <c r="E1613">
        <v>3</v>
      </c>
      <c r="F1613">
        <v>3907.2</v>
      </c>
      <c r="G1613">
        <v>10</v>
      </c>
      <c r="H1613" t="s">
        <v>67</v>
      </c>
      <c r="I1613">
        <v>1</v>
      </c>
      <c r="J1613" t="s">
        <v>234</v>
      </c>
      <c r="K1613" t="s">
        <v>39</v>
      </c>
      <c r="L1613" t="s">
        <v>152</v>
      </c>
      <c r="M1613">
        <v>35164.800000000003</v>
      </c>
      <c r="N1613" t="s">
        <v>20</v>
      </c>
      <c r="O1613" t="s">
        <v>0</v>
      </c>
      <c r="P1613" t="s">
        <v>0</v>
      </c>
    </row>
    <row r="1614" spans="1:16" x14ac:dyDescent="0.3">
      <c r="A1614">
        <v>15529005</v>
      </c>
      <c r="B1614">
        <v>877572</v>
      </c>
      <c r="C1614">
        <v>794587</v>
      </c>
      <c r="D1614">
        <v>6127</v>
      </c>
      <c r="E1614">
        <v>1</v>
      </c>
      <c r="F1614">
        <v>919.05</v>
      </c>
      <c r="G1614">
        <v>15</v>
      </c>
      <c r="H1614" t="s">
        <v>67</v>
      </c>
      <c r="I1614">
        <v>3</v>
      </c>
      <c r="J1614" t="s">
        <v>53</v>
      </c>
      <c r="K1614" t="s">
        <v>50</v>
      </c>
      <c r="L1614" t="s">
        <v>15</v>
      </c>
      <c r="M1614">
        <v>5207.95</v>
      </c>
      <c r="N1614" t="s">
        <v>20</v>
      </c>
      <c r="O1614" t="s">
        <v>0</v>
      </c>
      <c r="P1614" t="s">
        <v>0</v>
      </c>
    </row>
    <row r="1615" spans="1:16" x14ac:dyDescent="0.3">
      <c r="A1615">
        <v>56460773</v>
      </c>
      <c r="B1615">
        <v>872246</v>
      </c>
      <c r="C1615">
        <v>917897</v>
      </c>
      <c r="D1615">
        <v>8949</v>
      </c>
      <c r="E1615">
        <v>2</v>
      </c>
      <c r="F1615">
        <v>0</v>
      </c>
      <c r="G1615">
        <v>0</v>
      </c>
      <c r="H1615" t="s">
        <v>67</v>
      </c>
      <c r="I1615">
        <v>4</v>
      </c>
      <c r="J1615" t="s">
        <v>201</v>
      </c>
      <c r="K1615" t="s">
        <v>47</v>
      </c>
      <c r="L1615" t="s">
        <v>16</v>
      </c>
      <c r="M1615">
        <v>17898</v>
      </c>
      <c r="N1615" t="s">
        <v>20</v>
      </c>
      <c r="O1615" t="s">
        <v>0</v>
      </c>
      <c r="P1615" t="s">
        <v>0</v>
      </c>
    </row>
    <row r="1616" spans="1:16" x14ac:dyDescent="0.3">
      <c r="A1616">
        <v>29374563</v>
      </c>
      <c r="B1616">
        <v>876646</v>
      </c>
      <c r="C1616">
        <v>618309</v>
      </c>
      <c r="D1616">
        <v>10807</v>
      </c>
      <c r="E1616">
        <v>1</v>
      </c>
      <c r="F1616">
        <v>0</v>
      </c>
      <c r="G1616">
        <v>0</v>
      </c>
      <c r="H1616" t="s">
        <v>67</v>
      </c>
      <c r="I1616">
        <v>7</v>
      </c>
      <c r="J1616" t="s">
        <v>68</v>
      </c>
      <c r="K1616" t="s">
        <v>39</v>
      </c>
      <c r="L1616" t="s">
        <v>15</v>
      </c>
      <c r="M1616">
        <v>10807</v>
      </c>
      <c r="N1616" t="s">
        <v>20</v>
      </c>
      <c r="O1616" t="s">
        <v>0</v>
      </c>
      <c r="P1616" t="s">
        <v>0</v>
      </c>
    </row>
    <row r="1617" spans="1:16" x14ac:dyDescent="0.3">
      <c r="A1617">
        <v>49645162</v>
      </c>
      <c r="B1617">
        <v>216739</v>
      </c>
      <c r="C1617">
        <v>783347</v>
      </c>
      <c r="D1617">
        <v>5209</v>
      </c>
      <c r="E1617">
        <v>1</v>
      </c>
      <c r="F1617">
        <v>520.9</v>
      </c>
      <c r="G1617">
        <v>10</v>
      </c>
      <c r="H1617" t="s">
        <v>67</v>
      </c>
      <c r="I1617">
        <v>6</v>
      </c>
      <c r="J1617" t="s">
        <v>239</v>
      </c>
      <c r="K1617" t="s">
        <v>47</v>
      </c>
      <c r="L1617" t="s">
        <v>15</v>
      </c>
      <c r="M1617">
        <v>4688.1000000000004</v>
      </c>
      <c r="N1617" t="s">
        <v>21</v>
      </c>
      <c r="O1617" t="s">
        <v>0</v>
      </c>
      <c r="P1617" t="s">
        <v>0</v>
      </c>
    </row>
    <row r="1618" spans="1:16" x14ac:dyDescent="0.3">
      <c r="A1618">
        <v>42813517</v>
      </c>
      <c r="B1618">
        <v>876646</v>
      </c>
      <c r="C1618">
        <v>613927</v>
      </c>
      <c r="D1618">
        <v>17868</v>
      </c>
      <c r="E1618">
        <v>3</v>
      </c>
      <c r="F1618">
        <v>0</v>
      </c>
      <c r="G1618">
        <v>0</v>
      </c>
      <c r="H1618" t="s">
        <v>67</v>
      </c>
      <c r="I1618">
        <v>7</v>
      </c>
      <c r="J1618" t="s">
        <v>68</v>
      </c>
      <c r="K1618" t="s">
        <v>50</v>
      </c>
      <c r="L1618" t="s">
        <v>15</v>
      </c>
      <c r="M1618">
        <v>53604</v>
      </c>
      <c r="N1618" t="s">
        <v>23</v>
      </c>
      <c r="O1618" t="s">
        <v>0</v>
      </c>
      <c r="P1618" t="s">
        <v>0</v>
      </c>
    </row>
    <row r="1619" spans="1:16" x14ac:dyDescent="0.3">
      <c r="A1619">
        <v>61447859</v>
      </c>
      <c r="B1619">
        <v>191161</v>
      </c>
      <c r="C1619">
        <v>532125</v>
      </c>
      <c r="D1619">
        <v>13532</v>
      </c>
      <c r="E1619">
        <v>1</v>
      </c>
      <c r="F1619">
        <v>676.6</v>
      </c>
      <c r="G1619">
        <v>5</v>
      </c>
      <c r="H1619" t="s">
        <v>67</v>
      </c>
      <c r="I1619">
        <v>6</v>
      </c>
      <c r="J1619" t="s">
        <v>239</v>
      </c>
      <c r="K1619" t="s">
        <v>39</v>
      </c>
      <c r="L1619" t="s">
        <v>16</v>
      </c>
      <c r="M1619">
        <v>12855.4</v>
      </c>
      <c r="N1619" t="s">
        <v>21</v>
      </c>
      <c r="O1619" t="s">
        <v>0</v>
      </c>
      <c r="P1619" t="s">
        <v>0</v>
      </c>
    </row>
    <row r="1620" spans="1:16" x14ac:dyDescent="0.3">
      <c r="A1620">
        <v>80059652</v>
      </c>
      <c r="B1620">
        <v>877572</v>
      </c>
      <c r="C1620">
        <v>324870</v>
      </c>
      <c r="D1620">
        <v>6994</v>
      </c>
      <c r="E1620">
        <v>4</v>
      </c>
      <c r="F1620">
        <v>1398.8</v>
      </c>
      <c r="G1620">
        <v>5</v>
      </c>
      <c r="H1620" t="s">
        <v>67</v>
      </c>
      <c r="I1620">
        <v>3</v>
      </c>
      <c r="J1620" t="s">
        <v>53</v>
      </c>
      <c r="K1620" t="s">
        <v>73</v>
      </c>
      <c r="L1620" t="s">
        <v>15</v>
      </c>
      <c r="M1620">
        <v>26577.200000000001</v>
      </c>
      <c r="N1620" t="s">
        <v>23</v>
      </c>
      <c r="O1620" t="s">
        <v>0</v>
      </c>
      <c r="P1620" t="s">
        <v>0</v>
      </c>
    </row>
    <row r="1621" spans="1:16" x14ac:dyDescent="0.3">
      <c r="A1621">
        <v>10226999</v>
      </c>
      <c r="B1621">
        <v>216739</v>
      </c>
      <c r="C1621">
        <v>378895</v>
      </c>
      <c r="D1621">
        <v>15619</v>
      </c>
      <c r="E1621">
        <v>3</v>
      </c>
      <c r="F1621">
        <v>0</v>
      </c>
      <c r="G1621">
        <v>0</v>
      </c>
      <c r="H1621" t="s">
        <v>334</v>
      </c>
      <c r="I1621">
        <v>7</v>
      </c>
      <c r="J1621" t="s">
        <v>374</v>
      </c>
      <c r="K1621" t="s">
        <v>47</v>
      </c>
      <c r="L1621" t="s">
        <v>15</v>
      </c>
      <c r="M1621">
        <v>46857</v>
      </c>
      <c r="N1621" t="s">
        <v>20</v>
      </c>
      <c r="O1621" t="s">
        <v>0</v>
      </c>
      <c r="P1621" t="s">
        <v>0</v>
      </c>
    </row>
    <row r="1622" spans="1:16" x14ac:dyDescent="0.3">
      <c r="A1622">
        <v>82884346</v>
      </c>
      <c r="B1622">
        <v>719176</v>
      </c>
      <c r="C1622">
        <v>978427</v>
      </c>
      <c r="D1622">
        <v>5549</v>
      </c>
      <c r="E1622">
        <v>2</v>
      </c>
      <c r="F1622">
        <v>0</v>
      </c>
      <c r="G1622">
        <v>0</v>
      </c>
      <c r="H1622" t="s">
        <v>334</v>
      </c>
      <c r="I1622">
        <v>3</v>
      </c>
      <c r="J1622" t="s">
        <v>168</v>
      </c>
      <c r="K1622" t="s">
        <v>47</v>
      </c>
      <c r="L1622" t="s">
        <v>15</v>
      </c>
      <c r="M1622">
        <v>11098</v>
      </c>
      <c r="N1622" t="s">
        <v>21</v>
      </c>
      <c r="O1622" t="s">
        <v>0</v>
      </c>
      <c r="P1622" t="s">
        <v>0</v>
      </c>
    </row>
    <row r="1623" spans="1:16" x14ac:dyDescent="0.3">
      <c r="A1623">
        <v>75893962</v>
      </c>
      <c r="B1623">
        <v>356787</v>
      </c>
      <c r="C1623">
        <v>955562</v>
      </c>
      <c r="D1623">
        <v>7660</v>
      </c>
      <c r="E1623">
        <v>2</v>
      </c>
      <c r="F1623">
        <v>2298</v>
      </c>
      <c r="G1623">
        <v>15</v>
      </c>
      <c r="H1623" t="s">
        <v>334</v>
      </c>
      <c r="I1623">
        <v>2</v>
      </c>
      <c r="J1623" t="s">
        <v>344</v>
      </c>
      <c r="K1623" t="s">
        <v>39</v>
      </c>
      <c r="L1623" t="s">
        <v>15</v>
      </c>
      <c r="M1623">
        <v>13022</v>
      </c>
      <c r="N1623" t="s">
        <v>20</v>
      </c>
      <c r="O1623" t="s">
        <v>0</v>
      </c>
      <c r="P1623" t="s">
        <v>0</v>
      </c>
    </row>
    <row r="1624" spans="1:16" x14ac:dyDescent="0.3">
      <c r="A1624">
        <v>73729850</v>
      </c>
      <c r="B1624">
        <v>388389</v>
      </c>
      <c r="C1624">
        <v>616379</v>
      </c>
      <c r="D1624">
        <v>19075</v>
      </c>
      <c r="E1624">
        <v>1</v>
      </c>
      <c r="F1624">
        <v>953.75</v>
      </c>
      <c r="G1624">
        <v>5</v>
      </c>
      <c r="H1624" t="s">
        <v>334</v>
      </c>
      <c r="I1624">
        <v>7</v>
      </c>
      <c r="J1624" t="s">
        <v>374</v>
      </c>
      <c r="K1624" t="s">
        <v>39</v>
      </c>
      <c r="L1624" t="s">
        <v>16</v>
      </c>
      <c r="M1624">
        <v>18121.25</v>
      </c>
      <c r="N1624" t="s">
        <v>22</v>
      </c>
      <c r="O1624" t="s">
        <v>0</v>
      </c>
      <c r="P1624" t="s">
        <v>0</v>
      </c>
    </row>
    <row r="1625" spans="1:16" x14ac:dyDescent="0.3">
      <c r="A1625">
        <v>28036919</v>
      </c>
      <c r="B1625">
        <v>356787</v>
      </c>
      <c r="C1625">
        <v>872036</v>
      </c>
      <c r="D1625">
        <v>17284</v>
      </c>
      <c r="E1625">
        <v>1</v>
      </c>
      <c r="F1625">
        <v>864.2</v>
      </c>
      <c r="G1625">
        <v>5</v>
      </c>
      <c r="H1625" t="s">
        <v>334</v>
      </c>
      <c r="I1625">
        <v>6</v>
      </c>
      <c r="J1625" t="s">
        <v>532</v>
      </c>
      <c r="K1625" t="s">
        <v>39</v>
      </c>
      <c r="L1625" t="s">
        <v>16</v>
      </c>
      <c r="M1625">
        <v>16419.8</v>
      </c>
      <c r="N1625" t="s">
        <v>21</v>
      </c>
      <c r="O1625" t="s">
        <v>0</v>
      </c>
      <c r="P1625" t="s">
        <v>0</v>
      </c>
    </row>
    <row r="1626" spans="1:16" x14ac:dyDescent="0.3">
      <c r="A1626">
        <v>20846331</v>
      </c>
      <c r="B1626">
        <v>246316</v>
      </c>
      <c r="C1626">
        <v>705904</v>
      </c>
      <c r="D1626">
        <v>753</v>
      </c>
      <c r="E1626">
        <v>1</v>
      </c>
      <c r="F1626">
        <v>0</v>
      </c>
      <c r="G1626">
        <v>0</v>
      </c>
      <c r="H1626" t="s">
        <v>334</v>
      </c>
      <c r="I1626">
        <v>6</v>
      </c>
      <c r="J1626" t="s">
        <v>532</v>
      </c>
      <c r="K1626" t="s">
        <v>50</v>
      </c>
      <c r="L1626" t="s">
        <v>15</v>
      </c>
      <c r="M1626">
        <v>753</v>
      </c>
      <c r="N1626" t="s">
        <v>21</v>
      </c>
      <c r="O1626" t="s">
        <v>0</v>
      </c>
      <c r="P1626" t="s">
        <v>0</v>
      </c>
    </row>
    <row r="1627" spans="1:16" x14ac:dyDescent="0.3">
      <c r="A1627">
        <v>66604960</v>
      </c>
      <c r="B1627">
        <v>191161</v>
      </c>
      <c r="C1627">
        <v>565004</v>
      </c>
      <c r="D1627">
        <v>14839</v>
      </c>
      <c r="E1627">
        <v>1</v>
      </c>
      <c r="F1627">
        <v>0</v>
      </c>
      <c r="G1627">
        <v>0</v>
      </c>
      <c r="H1627" t="s">
        <v>334</v>
      </c>
      <c r="I1627">
        <v>4</v>
      </c>
      <c r="J1627" t="s">
        <v>494</v>
      </c>
      <c r="K1627" t="s">
        <v>39</v>
      </c>
      <c r="L1627" t="s">
        <v>15</v>
      </c>
      <c r="M1627">
        <v>14839</v>
      </c>
      <c r="N1627" t="s">
        <v>21</v>
      </c>
      <c r="O1627" t="s">
        <v>0</v>
      </c>
      <c r="P1627" t="s">
        <v>0</v>
      </c>
    </row>
    <row r="1628" spans="1:16" x14ac:dyDescent="0.3">
      <c r="A1628">
        <v>83089925</v>
      </c>
      <c r="B1628">
        <v>207473</v>
      </c>
      <c r="C1628">
        <v>391663</v>
      </c>
      <c r="D1628">
        <v>14083</v>
      </c>
      <c r="E1628">
        <v>1</v>
      </c>
      <c r="F1628">
        <v>1408.3</v>
      </c>
      <c r="G1628">
        <v>10</v>
      </c>
      <c r="H1628" t="s">
        <v>417</v>
      </c>
      <c r="I1628">
        <v>4</v>
      </c>
      <c r="J1628" t="s">
        <v>471</v>
      </c>
      <c r="K1628" t="s">
        <v>39</v>
      </c>
      <c r="L1628" t="s">
        <v>16</v>
      </c>
      <c r="M1628">
        <v>12674.7</v>
      </c>
      <c r="N1628" t="s">
        <v>22</v>
      </c>
      <c r="O1628" t="s">
        <v>0</v>
      </c>
      <c r="P1628" t="s">
        <v>0</v>
      </c>
    </row>
    <row r="1629" spans="1:16" x14ac:dyDescent="0.3">
      <c r="A1629">
        <v>87342561</v>
      </c>
      <c r="B1629">
        <v>719176</v>
      </c>
      <c r="C1629">
        <v>271950</v>
      </c>
      <c r="D1629">
        <v>15408</v>
      </c>
      <c r="E1629">
        <v>1</v>
      </c>
      <c r="F1629">
        <v>2311.1999999999998</v>
      </c>
      <c r="G1629">
        <v>15</v>
      </c>
      <c r="H1629" t="s">
        <v>417</v>
      </c>
      <c r="I1629">
        <v>3</v>
      </c>
      <c r="J1629" t="s">
        <v>146</v>
      </c>
      <c r="K1629" t="s">
        <v>39</v>
      </c>
      <c r="L1629" t="s">
        <v>15</v>
      </c>
      <c r="M1629">
        <v>13096.8</v>
      </c>
      <c r="N1629" t="s">
        <v>23</v>
      </c>
      <c r="O1629" t="s">
        <v>0</v>
      </c>
      <c r="P1629" t="s">
        <v>0</v>
      </c>
    </row>
    <row r="1630" spans="1:16" x14ac:dyDescent="0.3">
      <c r="A1630">
        <v>49920898</v>
      </c>
      <c r="B1630">
        <v>671858</v>
      </c>
      <c r="C1630">
        <v>677461</v>
      </c>
      <c r="D1630">
        <v>17137</v>
      </c>
      <c r="E1630">
        <v>3</v>
      </c>
      <c r="F1630">
        <v>0</v>
      </c>
      <c r="G1630">
        <v>0</v>
      </c>
      <c r="H1630" t="s">
        <v>417</v>
      </c>
      <c r="I1630">
        <v>3</v>
      </c>
      <c r="J1630" t="s">
        <v>146</v>
      </c>
      <c r="K1630" t="s">
        <v>39</v>
      </c>
      <c r="L1630" t="s">
        <v>16</v>
      </c>
      <c r="M1630">
        <v>51411</v>
      </c>
      <c r="N1630" t="s">
        <v>20</v>
      </c>
      <c r="O1630" t="s">
        <v>0</v>
      </c>
      <c r="P1630" t="s">
        <v>0</v>
      </c>
    </row>
    <row r="1631" spans="1:16" x14ac:dyDescent="0.3">
      <c r="A1631">
        <v>71594457</v>
      </c>
      <c r="B1631">
        <v>356787</v>
      </c>
      <c r="C1631">
        <v>748615</v>
      </c>
      <c r="D1631">
        <v>10238</v>
      </c>
      <c r="E1631">
        <v>2</v>
      </c>
      <c r="F1631">
        <v>1023.8</v>
      </c>
      <c r="G1631">
        <v>5</v>
      </c>
      <c r="H1631" t="s">
        <v>417</v>
      </c>
      <c r="I1631">
        <v>7</v>
      </c>
      <c r="J1631" t="s">
        <v>174</v>
      </c>
      <c r="K1631" t="s">
        <v>39</v>
      </c>
      <c r="L1631" t="s">
        <v>17</v>
      </c>
      <c r="M1631">
        <v>19452.2</v>
      </c>
      <c r="N1631" t="s">
        <v>21</v>
      </c>
      <c r="O1631" t="s">
        <v>0</v>
      </c>
      <c r="P1631" t="s">
        <v>0</v>
      </c>
    </row>
    <row r="1632" spans="1:16" x14ac:dyDescent="0.3">
      <c r="A1632">
        <v>38644905</v>
      </c>
      <c r="B1632">
        <v>334053</v>
      </c>
      <c r="C1632">
        <v>298867</v>
      </c>
      <c r="D1632">
        <v>6527</v>
      </c>
      <c r="E1632">
        <v>1</v>
      </c>
      <c r="F1632">
        <v>979.05</v>
      </c>
      <c r="G1632">
        <v>15</v>
      </c>
      <c r="H1632" t="s">
        <v>417</v>
      </c>
      <c r="I1632">
        <v>4</v>
      </c>
      <c r="J1632" t="s">
        <v>471</v>
      </c>
      <c r="K1632" t="s">
        <v>39</v>
      </c>
      <c r="L1632" t="s">
        <v>16</v>
      </c>
      <c r="M1632">
        <v>5547.95</v>
      </c>
      <c r="N1632" t="s">
        <v>20</v>
      </c>
      <c r="O1632" t="s">
        <v>0</v>
      </c>
      <c r="P1632" t="s">
        <v>0</v>
      </c>
    </row>
    <row r="1633" spans="1:16" x14ac:dyDescent="0.3">
      <c r="A1633">
        <v>56548066</v>
      </c>
      <c r="B1633">
        <v>356787</v>
      </c>
      <c r="C1633">
        <v>810434</v>
      </c>
      <c r="D1633">
        <v>1775</v>
      </c>
      <c r="E1633">
        <v>4</v>
      </c>
      <c r="F1633">
        <v>710</v>
      </c>
      <c r="G1633">
        <v>10</v>
      </c>
      <c r="H1633" t="s">
        <v>417</v>
      </c>
      <c r="I1633">
        <v>6</v>
      </c>
      <c r="J1633" t="s">
        <v>70</v>
      </c>
      <c r="K1633" t="s">
        <v>39</v>
      </c>
      <c r="L1633" t="s">
        <v>17</v>
      </c>
      <c r="M1633">
        <v>6390</v>
      </c>
      <c r="N1633" t="s">
        <v>23</v>
      </c>
      <c r="O1633" t="s">
        <v>0</v>
      </c>
      <c r="P1633" t="s">
        <v>0</v>
      </c>
    </row>
    <row r="1634" spans="1:16" x14ac:dyDescent="0.3">
      <c r="A1634">
        <v>71193393</v>
      </c>
      <c r="B1634">
        <v>207473</v>
      </c>
      <c r="C1634">
        <v>895650</v>
      </c>
      <c r="D1634">
        <v>7834</v>
      </c>
      <c r="E1634">
        <v>1</v>
      </c>
      <c r="F1634">
        <v>0</v>
      </c>
      <c r="G1634">
        <v>0</v>
      </c>
      <c r="H1634" t="s">
        <v>417</v>
      </c>
      <c r="I1634">
        <v>4</v>
      </c>
      <c r="J1634" t="s">
        <v>471</v>
      </c>
      <c r="K1634" t="s">
        <v>39</v>
      </c>
      <c r="L1634" t="s">
        <v>15</v>
      </c>
      <c r="M1634">
        <v>7834</v>
      </c>
      <c r="N1634" t="s">
        <v>20</v>
      </c>
      <c r="O1634" t="s">
        <v>0</v>
      </c>
      <c r="P1634" t="s">
        <v>0</v>
      </c>
    </row>
    <row r="1635" spans="1:16" x14ac:dyDescent="0.3">
      <c r="A1635">
        <v>12941149</v>
      </c>
      <c r="B1635">
        <v>877572</v>
      </c>
      <c r="C1635">
        <v>296369</v>
      </c>
      <c r="D1635">
        <v>14816</v>
      </c>
      <c r="E1635">
        <v>2</v>
      </c>
      <c r="F1635">
        <v>4444.8</v>
      </c>
      <c r="G1635">
        <v>15</v>
      </c>
      <c r="H1635" t="s">
        <v>417</v>
      </c>
      <c r="I1635">
        <v>4</v>
      </c>
      <c r="J1635" t="s">
        <v>471</v>
      </c>
      <c r="K1635" t="s">
        <v>39</v>
      </c>
      <c r="L1635" t="s">
        <v>15</v>
      </c>
      <c r="M1635">
        <v>25187.200000000001</v>
      </c>
      <c r="N1635" t="s">
        <v>22</v>
      </c>
      <c r="O1635" t="s">
        <v>0</v>
      </c>
      <c r="P1635" t="s">
        <v>0</v>
      </c>
    </row>
    <row r="1636" spans="1:16" x14ac:dyDescent="0.3">
      <c r="A1636">
        <v>93334601</v>
      </c>
      <c r="B1636">
        <v>719176</v>
      </c>
      <c r="C1636">
        <v>961594</v>
      </c>
      <c r="D1636">
        <v>12355</v>
      </c>
      <c r="E1636">
        <v>1</v>
      </c>
      <c r="F1636">
        <v>1853.25</v>
      </c>
      <c r="G1636">
        <v>15</v>
      </c>
      <c r="H1636" t="s">
        <v>388</v>
      </c>
      <c r="I1636">
        <v>6</v>
      </c>
      <c r="J1636" t="s">
        <v>133</v>
      </c>
      <c r="K1636" t="s">
        <v>50</v>
      </c>
      <c r="L1636" t="s">
        <v>17</v>
      </c>
      <c r="M1636">
        <v>10501.75</v>
      </c>
      <c r="N1636" t="s">
        <v>24</v>
      </c>
      <c r="O1636" t="s">
        <v>0</v>
      </c>
      <c r="P1636" t="s">
        <v>0</v>
      </c>
    </row>
    <row r="1637" spans="1:16" x14ac:dyDescent="0.3">
      <c r="A1637">
        <v>47546086</v>
      </c>
      <c r="B1637">
        <v>126225</v>
      </c>
      <c r="C1637">
        <v>539403</v>
      </c>
      <c r="D1637">
        <v>7065</v>
      </c>
      <c r="E1637">
        <v>4</v>
      </c>
      <c r="F1637">
        <v>2826</v>
      </c>
      <c r="G1637">
        <v>10</v>
      </c>
      <c r="H1637" t="s">
        <v>388</v>
      </c>
      <c r="I1637">
        <v>7</v>
      </c>
      <c r="J1637" t="s">
        <v>78</v>
      </c>
      <c r="K1637" t="s">
        <v>50</v>
      </c>
      <c r="L1637" t="s">
        <v>15</v>
      </c>
      <c r="M1637">
        <v>25434</v>
      </c>
      <c r="N1637" t="s">
        <v>21</v>
      </c>
      <c r="O1637" t="s">
        <v>0</v>
      </c>
      <c r="P1637" t="s">
        <v>0</v>
      </c>
    </row>
    <row r="1638" spans="1:16" x14ac:dyDescent="0.3">
      <c r="A1638">
        <v>61254050</v>
      </c>
      <c r="B1638">
        <v>770487</v>
      </c>
      <c r="C1638">
        <v>293904</v>
      </c>
      <c r="D1638">
        <v>4937</v>
      </c>
      <c r="E1638">
        <v>2</v>
      </c>
      <c r="F1638">
        <v>493.7</v>
      </c>
      <c r="G1638">
        <v>5</v>
      </c>
      <c r="H1638" t="s">
        <v>388</v>
      </c>
      <c r="I1638">
        <v>4</v>
      </c>
      <c r="J1638" t="s">
        <v>391</v>
      </c>
      <c r="K1638" t="s">
        <v>39</v>
      </c>
      <c r="L1638" t="s">
        <v>16</v>
      </c>
      <c r="M1638">
        <v>9380.2999999999993</v>
      </c>
      <c r="N1638" t="s">
        <v>21</v>
      </c>
      <c r="O1638" t="s">
        <v>0</v>
      </c>
      <c r="P1638" t="s">
        <v>0</v>
      </c>
    </row>
    <row r="1639" spans="1:16" x14ac:dyDescent="0.3">
      <c r="A1639">
        <v>87641510</v>
      </c>
      <c r="B1639">
        <v>356787</v>
      </c>
      <c r="C1639">
        <v>295513</v>
      </c>
      <c r="D1639">
        <v>14845</v>
      </c>
      <c r="E1639">
        <v>1</v>
      </c>
      <c r="F1639">
        <v>742.25</v>
      </c>
      <c r="G1639">
        <v>5</v>
      </c>
      <c r="H1639" t="s">
        <v>388</v>
      </c>
      <c r="I1639">
        <v>7</v>
      </c>
      <c r="J1639" t="s">
        <v>78</v>
      </c>
      <c r="K1639" t="s">
        <v>39</v>
      </c>
      <c r="L1639" t="s">
        <v>16</v>
      </c>
      <c r="M1639">
        <v>14102.75</v>
      </c>
      <c r="N1639" t="s">
        <v>21</v>
      </c>
      <c r="O1639" t="s">
        <v>0</v>
      </c>
      <c r="P1639" t="s">
        <v>0</v>
      </c>
    </row>
    <row r="1640" spans="1:16" x14ac:dyDescent="0.3">
      <c r="A1640">
        <v>90233330</v>
      </c>
      <c r="B1640">
        <v>334053</v>
      </c>
      <c r="C1640">
        <v>343928</v>
      </c>
      <c r="D1640">
        <v>5996</v>
      </c>
      <c r="E1640">
        <v>2</v>
      </c>
      <c r="F1640">
        <v>0</v>
      </c>
      <c r="G1640">
        <v>0</v>
      </c>
      <c r="H1640" t="s">
        <v>388</v>
      </c>
      <c r="I1640">
        <v>4</v>
      </c>
      <c r="J1640" t="s">
        <v>391</v>
      </c>
      <c r="K1640" t="s">
        <v>39</v>
      </c>
      <c r="L1640" t="s">
        <v>15</v>
      </c>
      <c r="M1640">
        <v>11992</v>
      </c>
      <c r="N1640" t="s">
        <v>22</v>
      </c>
      <c r="O1640" t="s">
        <v>0</v>
      </c>
      <c r="P1640" t="s">
        <v>0</v>
      </c>
    </row>
    <row r="1641" spans="1:16" x14ac:dyDescent="0.3">
      <c r="A1641">
        <v>12185246</v>
      </c>
      <c r="B1641">
        <v>388389</v>
      </c>
      <c r="C1641">
        <v>757783</v>
      </c>
      <c r="D1641">
        <v>1831</v>
      </c>
      <c r="E1641">
        <v>1</v>
      </c>
      <c r="F1641">
        <v>274.64999999999998</v>
      </c>
      <c r="G1641">
        <v>15</v>
      </c>
      <c r="H1641" t="s">
        <v>388</v>
      </c>
      <c r="I1641">
        <v>5</v>
      </c>
      <c r="J1641" t="s">
        <v>194</v>
      </c>
      <c r="K1641" t="s">
        <v>39</v>
      </c>
      <c r="L1641" t="s">
        <v>15</v>
      </c>
      <c r="M1641">
        <v>1556.35</v>
      </c>
      <c r="N1641" t="s">
        <v>23</v>
      </c>
      <c r="O1641" t="s">
        <v>0</v>
      </c>
      <c r="P1641" t="s">
        <v>0</v>
      </c>
    </row>
    <row r="1642" spans="1:16" x14ac:dyDescent="0.3">
      <c r="A1642">
        <v>42029368</v>
      </c>
      <c r="B1642">
        <v>770487</v>
      </c>
      <c r="C1642">
        <v>749855</v>
      </c>
      <c r="D1642">
        <v>12103</v>
      </c>
      <c r="E1642">
        <v>1</v>
      </c>
      <c r="F1642">
        <v>0</v>
      </c>
      <c r="G1642">
        <v>0</v>
      </c>
      <c r="H1642" t="s">
        <v>388</v>
      </c>
      <c r="I1642">
        <v>7</v>
      </c>
      <c r="J1642" t="s">
        <v>78</v>
      </c>
      <c r="K1642" t="s">
        <v>39</v>
      </c>
      <c r="L1642" t="s">
        <v>18</v>
      </c>
      <c r="M1642">
        <v>12103</v>
      </c>
      <c r="N1642" t="s">
        <v>20</v>
      </c>
      <c r="O1642" t="s">
        <v>0</v>
      </c>
      <c r="P1642" t="s">
        <v>0</v>
      </c>
    </row>
    <row r="1643" spans="1:16" x14ac:dyDescent="0.3">
      <c r="A1643">
        <v>91286864</v>
      </c>
      <c r="B1643">
        <v>719176</v>
      </c>
      <c r="C1643">
        <v>620018</v>
      </c>
      <c r="D1643">
        <v>12972</v>
      </c>
      <c r="E1643">
        <v>1</v>
      </c>
      <c r="F1643">
        <v>0</v>
      </c>
      <c r="G1643">
        <v>0</v>
      </c>
      <c r="H1643" t="s">
        <v>388</v>
      </c>
      <c r="I1643">
        <v>4</v>
      </c>
      <c r="J1643" t="s">
        <v>391</v>
      </c>
      <c r="K1643" t="s">
        <v>39</v>
      </c>
      <c r="L1643" t="s">
        <v>16</v>
      </c>
      <c r="M1643">
        <v>12972</v>
      </c>
      <c r="N1643" t="s">
        <v>22</v>
      </c>
      <c r="O1643" t="s">
        <v>0</v>
      </c>
      <c r="P1643" t="s">
        <v>0</v>
      </c>
    </row>
    <row r="1644" spans="1:16" x14ac:dyDescent="0.3">
      <c r="A1644">
        <v>69774935</v>
      </c>
      <c r="B1644">
        <v>246316</v>
      </c>
      <c r="C1644">
        <v>402647</v>
      </c>
      <c r="D1644">
        <v>12688</v>
      </c>
      <c r="E1644">
        <v>1</v>
      </c>
      <c r="F1644">
        <v>0</v>
      </c>
      <c r="G1644">
        <v>0</v>
      </c>
      <c r="H1644" t="s">
        <v>388</v>
      </c>
      <c r="I1644">
        <v>5</v>
      </c>
      <c r="J1644" t="s">
        <v>194</v>
      </c>
      <c r="K1644" t="s">
        <v>39</v>
      </c>
      <c r="L1644" t="s">
        <v>15</v>
      </c>
      <c r="M1644">
        <v>12688</v>
      </c>
      <c r="N1644" t="s">
        <v>21</v>
      </c>
      <c r="O1644" t="s">
        <v>0</v>
      </c>
      <c r="P1644" t="s">
        <v>0</v>
      </c>
    </row>
    <row r="1645" spans="1:16" x14ac:dyDescent="0.3">
      <c r="A1645">
        <v>39161443</v>
      </c>
      <c r="B1645">
        <v>671858</v>
      </c>
      <c r="C1645">
        <v>437730</v>
      </c>
      <c r="D1645">
        <v>19687</v>
      </c>
      <c r="E1645">
        <v>1</v>
      </c>
      <c r="F1645">
        <v>984.35</v>
      </c>
      <c r="G1645">
        <v>5</v>
      </c>
      <c r="H1645" t="s">
        <v>540</v>
      </c>
      <c r="I1645">
        <v>6</v>
      </c>
      <c r="J1645" t="s">
        <v>101</v>
      </c>
      <c r="K1645" t="s">
        <v>50</v>
      </c>
      <c r="L1645" t="s">
        <v>18</v>
      </c>
      <c r="M1645">
        <v>18702.650000000001</v>
      </c>
      <c r="N1645" t="s">
        <v>23</v>
      </c>
      <c r="O1645" t="s">
        <v>0</v>
      </c>
      <c r="P1645" t="s">
        <v>0</v>
      </c>
    </row>
    <row r="1646" spans="1:16" x14ac:dyDescent="0.3">
      <c r="A1646">
        <v>51295819</v>
      </c>
      <c r="B1646">
        <v>770487</v>
      </c>
      <c r="C1646">
        <v>765136</v>
      </c>
      <c r="D1646">
        <v>9986</v>
      </c>
      <c r="E1646">
        <v>2</v>
      </c>
      <c r="F1646">
        <v>1997.2</v>
      </c>
      <c r="G1646">
        <v>10</v>
      </c>
      <c r="H1646" t="s">
        <v>540</v>
      </c>
      <c r="I1646">
        <v>7</v>
      </c>
      <c r="J1646" t="s">
        <v>354</v>
      </c>
      <c r="K1646" t="s">
        <v>50</v>
      </c>
      <c r="L1646" t="s">
        <v>15</v>
      </c>
      <c r="M1646">
        <v>17974.8</v>
      </c>
      <c r="N1646" t="s">
        <v>23</v>
      </c>
      <c r="O1646" t="s">
        <v>0</v>
      </c>
      <c r="P1646" t="s">
        <v>0</v>
      </c>
    </row>
    <row r="1647" spans="1:16" x14ac:dyDescent="0.3">
      <c r="A1647">
        <v>32750139</v>
      </c>
      <c r="B1647">
        <v>872246</v>
      </c>
      <c r="C1647">
        <v>784572</v>
      </c>
      <c r="D1647">
        <v>4171</v>
      </c>
      <c r="E1647">
        <v>2</v>
      </c>
      <c r="F1647">
        <v>0</v>
      </c>
      <c r="G1647">
        <v>0</v>
      </c>
      <c r="H1647" t="s">
        <v>540</v>
      </c>
      <c r="I1647">
        <v>1</v>
      </c>
      <c r="J1647" t="s">
        <v>320</v>
      </c>
      <c r="K1647" t="s">
        <v>39</v>
      </c>
      <c r="L1647" t="s">
        <v>16</v>
      </c>
      <c r="M1647">
        <v>8342</v>
      </c>
      <c r="N1647" t="s">
        <v>20</v>
      </c>
      <c r="O1647" t="s">
        <v>0</v>
      </c>
      <c r="P1647" t="s">
        <v>0</v>
      </c>
    </row>
    <row r="1648" spans="1:16" x14ac:dyDescent="0.3">
      <c r="A1648">
        <v>57085656</v>
      </c>
      <c r="B1648">
        <v>770487</v>
      </c>
      <c r="C1648">
        <v>883226</v>
      </c>
      <c r="D1648">
        <v>4541</v>
      </c>
      <c r="E1648">
        <v>2</v>
      </c>
      <c r="F1648">
        <v>0</v>
      </c>
      <c r="G1648">
        <v>0</v>
      </c>
      <c r="H1648" t="s">
        <v>540</v>
      </c>
      <c r="I1648">
        <v>1</v>
      </c>
      <c r="J1648" t="s">
        <v>320</v>
      </c>
      <c r="K1648" t="s">
        <v>50</v>
      </c>
      <c r="L1648" t="s">
        <v>16</v>
      </c>
      <c r="M1648">
        <v>9082</v>
      </c>
      <c r="N1648" t="s">
        <v>23</v>
      </c>
      <c r="O1648" t="s">
        <v>0</v>
      </c>
      <c r="P1648" t="s">
        <v>0</v>
      </c>
    </row>
    <row r="1649" spans="1:16" x14ac:dyDescent="0.3">
      <c r="A1649">
        <v>62928934</v>
      </c>
      <c r="B1649">
        <v>809570</v>
      </c>
      <c r="C1649">
        <v>969295</v>
      </c>
      <c r="D1649">
        <v>6986</v>
      </c>
      <c r="E1649">
        <v>2</v>
      </c>
      <c r="F1649">
        <v>2794.4</v>
      </c>
      <c r="G1649">
        <v>20</v>
      </c>
      <c r="H1649" t="s">
        <v>540</v>
      </c>
      <c r="I1649">
        <v>1</v>
      </c>
      <c r="J1649" t="s">
        <v>320</v>
      </c>
      <c r="K1649" t="s">
        <v>39</v>
      </c>
      <c r="L1649" t="s">
        <v>15</v>
      </c>
      <c r="M1649">
        <v>11177.6</v>
      </c>
      <c r="N1649" t="s">
        <v>21</v>
      </c>
      <c r="O1649" t="s">
        <v>0</v>
      </c>
      <c r="P1649" t="s">
        <v>0</v>
      </c>
    </row>
    <row r="1650" spans="1:16" x14ac:dyDescent="0.3">
      <c r="A1650">
        <v>72189327</v>
      </c>
      <c r="B1650">
        <v>809570</v>
      </c>
      <c r="C1650">
        <v>886837</v>
      </c>
      <c r="D1650">
        <v>13327</v>
      </c>
      <c r="E1650">
        <v>2</v>
      </c>
      <c r="F1650">
        <v>3998.1</v>
      </c>
      <c r="G1650">
        <v>15</v>
      </c>
      <c r="H1650" t="s">
        <v>540</v>
      </c>
      <c r="I1650">
        <v>3</v>
      </c>
      <c r="J1650" t="s">
        <v>305</v>
      </c>
      <c r="K1650" t="s">
        <v>39</v>
      </c>
      <c r="L1650" t="s">
        <v>15</v>
      </c>
      <c r="M1650">
        <v>22655.9</v>
      </c>
      <c r="N1650" t="s">
        <v>21</v>
      </c>
      <c r="O1650" t="s">
        <v>0</v>
      </c>
      <c r="P1650" t="s">
        <v>0</v>
      </c>
    </row>
    <row r="1651" spans="1:16" x14ac:dyDescent="0.3">
      <c r="A1651">
        <v>10626681</v>
      </c>
      <c r="B1651">
        <v>356787</v>
      </c>
      <c r="C1651">
        <v>217367</v>
      </c>
      <c r="D1651">
        <v>13124</v>
      </c>
      <c r="E1651">
        <v>2</v>
      </c>
      <c r="F1651">
        <v>0</v>
      </c>
      <c r="G1651">
        <v>0</v>
      </c>
      <c r="H1651" t="s">
        <v>540</v>
      </c>
      <c r="I1651">
        <v>2</v>
      </c>
      <c r="J1651" t="s">
        <v>84</v>
      </c>
      <c r="K1651" t="s">
        <v>50</v>
      </c>
      <c r="L1651" t="s">
        <v>18</v>
      </c>
      <c r="M1651">
        <v>26248</v>
      </c>
      <c r="N1651" t="s">
        <v>21</v>
      </c>
      <c r="O1651" t="s">
        <v>0</v>
      </c>
      <c r="P1651" t="s">
        <v>0</v>
      </c>
    </row>
    <row r="1652" spans="1:16" x14ac:dyDescent="0.3">
      <c r="A1652">
        <v>54372866</v>
      </c>
      <c r="B1652">
        <v>877572</v>
      </c>
      <c r="C1652">
        <v>788426</v>
      </c>
      <c r="D1652">
        <v>3861</v>
      </c>
      <c r="E1652">
        <v>1</v>
      </c>
      <c r="F1652">
        <v>0</v>
      </c>
      <c r="G1652">
        <v>0</v>
      </c>
      <c r="H1652" t="s">
        <v>540</v>
      </c>
      <c r="I1652">
        <v>2</v>
      </c>
      <c r="J1652" t="s">
        <v>84</v>
      </c>
      <c r="K1652" t="s">
        <v>39</v>
      </c>
      <c r="L1652" t="s">
        <v>18</v>
      </c>
      <c r="M1652">
        <v>3861</v>
      </c>
      <c r="N1652" t="s">
        <v>20</v>
      </c>
      <c r="O1652" t="s">
        <v>0</v>
      </c>
      <c r="P1652" t="s">
        <v>0</v>
      </c>
    </row>
    <row r="1653" spans="1:16" x14ac:dyDescent="0.3">
      <c r="A1653">
        <v>22199793</v>
      </c>
      <c r="B1653">
        <v>191161</v>
      </c>
      <c r="C1653">
        <v>811324</v>
      </c>
      <c r="D1653">
        <v>2416</v>
      </c>
      <c r="E1653">
        <v>2</v>
      </c>
      <c r="F1653">
        <v>241.6</v>
      </c>
      <c r="G1653">
        <v>5</v>
      </c>
      <c r="H1653" t="s">
        <v>540</v>
      </c>
      <c r="I1653">
        <v>6</v>
      </c>
      <c r="J1653" t="s">
        <v>101</v>
      </c>
      <c r="K1653" t="s">
        <v>39</v>
      </c>
      <c r="L1653" t="s">
        <v>17</v>
      </c>
      <c r="M1653">
        <v>4590.3999999999996</v>
      </c>
      <c r="N1653" t="s">
        <v>21</v>
      </c>
      <c r="O1653" t="s">
        <v>0</v>
      </c>
      <c r="P1653" t="s">
        <v>0</v>
      </c>
    </row>
    <row r="1654" spans="1:16" x14ac:dyDescent="0.3">
      <c r="A1654">
        <v>75840632</v>
      </c>
      <c r="B1654">
        <v>872246</v>
      </c>
      <c r="C1654">
        <v>291061</v>
      </c>
      <c r="D1654">
        <v>4732</v>
      </c>
      <c r="E1654">
        <v>1</v>
      </c>
      <c r="F1654">
        <v>236.6</v>
      </c>
      <c r="G1654">
        <v>5</v>
      </c>
      <c r="H1654" t="s">
        <v>540</v>
      </c>
      <c r="I1654">
        <v>5</v>
      </c>
      <c r="J1654" t="s">
        <v>100</v>
      </c>
      <c r="K1654" t="s">
        <v>39</v>
      </c>
      <c r="L1654" t="s">
        <v>16</v>
      </c>
      <c r="M1654">
        <v>4495.3999999999996</v>
      </c>
      <c r="N1654" t="s">
        <v>23</v>
      </c>
      <c r="O1654" t="s">
        <v>0</v>
      </c>
      <c r="P1654" t="s">
        <v>0</v>
      </c>
    </row>
    <row r="1655" spans="1:16" x14ac:dyDescent="0.3">
      <c r="A1655">
        <v>71636167</v>
      </c>
      <c r="B1655">
        <v>388389</v>
      </c>
      <c r="C1655">
        <v>289211</v>
      </c>
      <c r="D1655">
        <v>18821</v>
      </c>
      <c r="E1655">
        <v>1</v>
      </c>
      <c r="F1655">
        <v>941.05</v>
      </c>
      <c r="G1655">
        <v>5</v>
      </c>
      <c r="H1655" t="s">
        <v>540</v>
      </c>
      <c r="I1655">
        <v>5</v>
      </c>
      <c r="J1655" t="s">
        <v>100</v>
      </c>
      <c r="K1655" t="s">
        <v>39</v>
      </c>
      <c r="L1655" t="s">
        <v>16</v>
      </c>
      <c r="M1655">
        <v>17879.95</v>
      </c>
      <c r="N1655" t="s">
        <v>22</v>
      </c>
      <c r="O1655" t="s">
        <v>0</v>
      </c>
      <c r="P1655" t="s">
        <v>0</v>
      </c>
    </row>
    <row r="1656" spans="1:16" x14ac:dyDescent="0.3">
      <c r="A1656">
        <v>77489633</v>
      </c>
      <c r="B1656">
        <v>216739</v>
      </c>
      <c r="C1656">
        <v>598851</v>
      </c>
      <c r="D1656">
        <v>10882</v>
      </c>
      <c r="E1656">
        <v>1</v>
      </c>
      <c r="F1656">
        <v>1088.2</v>
      </c>
      <c r="G1656">
        <v>10</v>
      </c>
      <c r="H1656" t="s">
        <v>540</v>
      </c>
      <c r="I1656">
        <v>4</v>
      </c>
      <c r="J1656" t="s">
        <v>468</v>
      </c>
      <c r="K1656" t="s">
        <v>39</v>
      </c>
      <c r="L1656" t="s">
        <v>15</v>
      </c>
      <c r="M1656">
        <v>9793.7999999999993</v>
      </c>
      <c r="N1656" t="s">
        <v>20</v>
      </c>
      <c r="O1656" t="s">
        <v>0</v>
      </c>
      <c r="P1656" t="s">
        <v>0</v>
      </c>
    </row>
    <row r="1657" spans="1:16" x14ac:dyDescent="0.3">
      <c r="A1657">
        <v>82232344</v>
      </c>
      <c r="B1657">
        <v>719176</v>
      </c>
      <c r="C1657">
        <v>776802</v>
      </c>
      <c r="D1657">
        <v>19818</v>
      </c>
      <c r="E1657">
        <v>1</v>
      </c>
      <c r="F1657">
        <v>2972.7</v>
      </c>
      <c r="G1657">
        <v>15</v>
      </c>
      <c r="H1657" t="s">
        <v>442</v>
      </c>
      <c r="I1657">
        <v>2</v>
      </c>
      <c r="J1657" t="s">
        <v>202</v>
      </c>
      <c r="K1657" t="s">
        <v>39</v>
      </c>
      <c r="L1657" t="s">
        <v>15</v>
      </c>
      <c r="M1657">
        <v>16845.3</v>
      </c>
      <c r="N1657" t="s">
        <v>23</v>
      </c>
      <c r="O1657" t="s">
        <v>0</v>
      </c>
      <c r="P1657" t="s">
        <v>0</v>
      </c>
    </row>
    <row r="1658" spans="1:16" x14ac:dyDescent="0.3">
      <c r="A1658">
        <v>53622663</v>
      </c>
      <c r="B1658">
        <v>671858</v>
      </c>
      <c r="C1658">
        <v>222755</v>
      </c>
      <c r="D1658">
        <v>1682</v>
      </c>
      <c r="E1658">
        <v>1</v>
      </c>
      <c r="F1658">
        <v>0</v>
      </c>
      <c r="G1658">
        <v>0</v>
      </c>
      <c r="H1658" t="s">
        <v>442</v>
      </c>
      <c r="I1658">
        <v>2</v>
      </c>
      <c r="J1658" t="s">
        <v>202</v>
      </c>
      <c r="K1658" t="s">
        <v>39</v>
      </c>
      <c r="L1658" t="s">
        <v>15</v>
      </c>
      <c r="M1658">
        <v>1682</v>
      </c>
      <c r="N1658" t="s">
        <v>20</v>
      </c>
      <c r="O1658" t="s">
        <v>0</v>
      </c>
      <c r="P1658" t="s">
        <v>0</v>
      </c>
    </row>
    <row r="1659" spans="1:16" x14ac:dyDescent="0.3">
      <c r="A1659">
        <v>52501540</v>
      </c>
      <c r="B1659">
        <v>809570</v>
      </c>
      <c r="C1659">
        <v>810948</v>
      </c>
      <c r="D1659">
        <v>10533</v>
      </c>
      <c r="E1659">
        <v>1</v>
      </c>
      <c r="F1659">
        <v>526.65</v>
      </c>
      <c r="G1659">
        <v>5</v>
      </c>
      <c r="H1659" t="s">
        <v>442</v>
      </c>
      <c r="I1659">
        <v>7</v>
      </c>
      <c r="J1659" t="s">
        <v>408</v>
      </c>
      <c r="K1659" t="s">
        <v>39</v>
      </c>
      <c r="L1659" t="s">
        <v>16</v>
      </c>
      <c r="M1659">
        <v>10006.35</v>
      </c>
      <c r="N1659" t="s">
        <v>22</v>
      </c>
      <c r="O1659" t="s">
        <v>0</v>
      </c>
      <c r="P1659" t="s">
        <v>0</v>
      </c>
    </row>
    <row r="1660" spans="1:16" x14ac:dyDescent="0.3">
      <c r="A1660">
        <v>44088261</v>
      </c>
      <c r="B1660">
        <v>388389</v>
      </c>
      <c r="C1660">
        <v>558521</v>
      </c>
      <c r="D1660">
        <v>1156</v>
      </c>
      <c r="E1660">
        <v>2</v>
      </c>
      <c r="F1660">
        <v>0</v>
      </c>
      <c r="G1660">
        <v>0</v>
      </c>
      <c r="H1660" t="s">
        <v>442</v>
      </c>
      <c r="I1660">
        <v>7</v>
      </c>
      <c r="J1660" t="s">
        <v>408</v>
      </c>
      <c r="K1660" t="s">
        <v>39</v>
      </c>
      <c r="L1660" t="s">
        <v>16</v>
      </c>
      <c r="M1660">
        <v>2312</v>
      </c>
      <c r="N1660" t="s">
        <v>22</v>
      </c>
      <c r="O1660" t="s">
        <v>0</v>
      </c>
      <c r="P1660" t="s">
        <v>0</v>
      </c>
    </row>
    <row r="1661" spans="1:16" x14ac:dyDescent="0.3">
      <c r="A1661">
        <v>76319264</v>
      </c>
      <c r="B1661">
        <v>872246</v>
      </c>
      <c r="C1661">
        <v>660030</v>
      </c>
      <c r="D1661">
        <v>14053</v>
      </c>
      <c r="E1661">
        <v>2</v>
      </c>
      <c r="F1661">
        <v>4215.8999999999996</v>
      </c>
      <c r="G1661">
        <v>15</v>
      </c>
      <c r="H1661" t="s">
        <v>442</v>
      </c>
      <c r="I1661">
        <v>5</v>
      </c>
      <c r="J1661" t="s">
        <v>52</v>
      </c>
      <c r="K1661" t="s">
        <v>39</v>
      </c>
      <c r="L1661" t="s">
        <v>15</v>
      </c>
      <c r="M1661">
        <v>23890.1</v>
      </c>
      <c r="N1661" t="s">
        <v>21</v>
      </c>
      <c r="O1661" t="s">
        <v>0</v>
      </c>
      <c r="P1661" t="s">
        <v>0</v>
      </c>
    </row>
    <row r="1662" spans="1:16" x14ac:dyDescent="0.3">
      <c r="A1662">
        <v>91547054</v>
      </c>
      <c r="B1662">
        <v>876646</v>
      </c>
      <c r="C1662">
        <v>777321</v>
      </c>
      <c r="D1662">
        <v>15046</v>
      </c>
      <c r="E1662">
        <v>2</v>
      </c>
      <c r="F1662">
        <v>4513.8</v>
      </c>
      <c r="G1662">
        <v>15</v>
      </c>
      <c r="H1662" t="s">
        <v>442</v>
      </c>
      <c r="I1662">
        <v>3</v>
      </c>
      <c r="J1662" t="s">
        <v>473</v>
      </c>
      <c r="K1662" t="s">
        <v>39</v>
      </c>
      <c r="L1662" t="s">
        <v>16</v>
      </c>
      <c r="M1662">
        <v>25578.2</v>
      </c>
      <c r="N1662" t="s">
        <v>23</v>
      </c>
      <c r="O1662" t="s">
        <v>0</v>
      </c>
      <c r="P1662" t="s">
        <v>0</v>
      </c>
    </row>
    <row r="1663" spans="1:16" x14ac:dyDescent="0.3">
      <c r="A1663">
        <v>92424037</v>
      </c>
      <c r="B1663">
        <v>809570</v>
      </c>
      <c r="C1663">
        <v>559316</v>
      </c>
      <c r="D1663">
        <v>2804</v>
      </c>
      <c r="E1663">
        <v>4</v>
      </c>
      <c r="F1663">
        <v>1682.4</v>
      </c>
      <c r="G1663">
        <v>15</v>
      </c>
      <c r="H1663" t="s">
        <v>442</v>
      </c>
      <c r="I1663">
        <v>1</v>
      </c>
      <c r="J1663" t="s">
        <v>407</v>
      </c>
      <c r="K1663" t="s">
        <v>39</v>
      </c>
      <c r="L1663" t="s">
        <v>16</v>
      </c>
      <c r="M1663">
        <v>9533.6</v>
      </c>
      <c r="N1663" t="s">
        <v>22</v>
      </c>
      <c r="O1663" t="s">
        <v>0</v>
      </c>
      <c r="P1663" t="s">
        <v>0</v>
      </c>
    </row>
    <row r="1664" spans="1:16" x14ac:dyDescent="0.3">
      <c r="A1664">
        <v>59908025</v>
      </c>
      <c r="B1664">
        <v>246316</v>
      </c>
      <c r="C1664">
        <v>385186</v>
      </c>
      <c r="D1664">
        <v>13827</v>
      </c>
      <c r="E1664">
        <v>1</v>
      </c>
      <c r="F1664">
        <v>2074.0500000000002</v>
      </c>
      <c r="G1664">
        <v>15</v>
      </c>
      <c r="H1664" t="s">
        <v>442</v>
      </c>
      <c r="I1664">
        <v>7</v>
      </c>
      <c r="J1664" t="s">
        <v>408</v>
      </c>
      <c r="K1664" t="s">
        <v>39</v>
      </c>
      <c r="L1664" t="s">
        <v>15</v>
      </c>
      <c r="M1664">
        <v>11752.95</v>
      </c>
      <c r="N1664" t="s">
        <v>23</v>
      </c>
      <c r="O1664" t="s">
        <v>0</v>
      </c>
      <c r="P1664" t="s">
        <v>0</v>
      </c>
    </row>
    <row r="1665" spans="1:16" x14ac:dyDescent="0.3">
      <c r="A1665">
        <v>30492422</v>
      </c>
      <c r="B1665">
        <v>388389</v>
      </c>
      <c r="C1665">
        <v>519625</v>
      </c>
      <c r="D1665">
        <v>17752</v>
      </c>
      <c r="E1665">
        <v>1</v>
      </c>
      <c r="F1665">
        <v>0</v>
      </c>
      <c r="G1665">
        <v>0</v>
      </c>
      <c r="H1665" t="s">
        <v>442</v>
      </c>
      <c r="I1665">
        <v>5</v>
      </c>
      <c r="J1665" t="s">
        <v>52</v>
      </c>
      <c r="K1665" t="s">
        <v>39</v>
      </c>
      <c r="L1665" t="s">
        <v>15</v>
      </c>
      <c r="M1665">
        <v>17752</v>
      </c>
      <c r="N1665" t="s">
        <v>21</v>
      </c>
      <c r="O1665" t="s">
        <v>0</v>
      </c>
      <c r="P1665" t="s">
        <v>0</v>
      </c>
    </row>
    <row r="1666" spans="1:16" x14ac:dyDescent="0.3">
      <c r="A1666">
        <v>33818260</v>
      </c>
      <c r="B1666">
        <v>388389</v>
      </c>
      <c r="C1666">
        <v>646768</v>
      </c>
      <c r="D1666">
        <v>1965</v>
      </c>
      <c r="E1666">
        <v>2</v>
      </c>
      <c r="F1666">
        <v>393</v>
      </c>
      <c r="G1666">
        <v>10</v>
      </c>
      <c r="H1666" t="s">
        <v>442</v>
      </c>
      <c r="I1666">
        <v>2</v>
      </c>
      <c r="J1666" t="s">
        <v>202</v>
      </c>
      <c r="K1666" t="s">
        <v>39</v>
      </c>
      <c r="L1666" t="s">
        <v>17</v>
      </c>
      <c r="M1666">
        <v>3537</v>
      </c>
      <c r="N1666" t="s">
        <v>21</v>
      </c>
      <c r="O1666" t="s">
        <v>0</v>
      </c>
      <c r="P1666" t="s">
        <v>0</v>
      </c>
    </row>
    <row r="1667" spans="1:16" x14ac:dyDescent="0.3">
      <c r="A1667">
        <v>21985619</v>
      </c>
      <c r="B1667">
        <v>809570</v>
      </c>
      <c r="C1667">
        <v>223205</v>
      </c>
      <c r="D1667">
        <v>12455</v>
      </c>
      <c r="E1667">
        <v>1</v>
      </c>
      <c r="F1667">
        <v>1868.25</v>
      </c>
      <c r="G1667">
        <v>15</v>
      </c>
      <c r="H1667" t="s">
        <v>442</v>
      </c>
      <c r="I1667">
        <v>7</v>
      </c>
      <c r="J1667" t="s">
        <v>408</v>
      </c>
      <c r="K1667" t="s">
        <v>39</v>
      </c>
      <c r="L1667" t="s">
        <v>15</v>
      </c>
      <c r="M1667">
        <v>10586.75</v>
      </c>
      <c r="N1667" t="s">
        <v>22</v>
      </c>
      <c r="O1667" t="s">
        <v>0</v>
      </c>
      <c r="P1667" t="s">
        <v>0</v>
      </c>
    </row>
    <row r="1668" spans="1:16" x14ac:dyDescent="0.3">
      <c r="A1668">
        <v>25489430</v>
      </c>
      <c r="B1668">
        <v>809570</v>
      </c>
      <c r="C1668">
        <v>936677</v>
      </c>
      <c r="D1668">
        <v>17337</v>
      </c>
      <c r="E1668">
        <v>1</v>
      </c>
      <c r="F1668">
        <v>866.85</v>
      </c>
      <c r="G1668">
        <v>5</v>
      </c>
      <c r="H1668" t="s">
        <v>442</v>
      </c>
      <c r="I1668">
        <v>3</v>
      </c>
      <c r="J1668" t="s">
        <v>473</v>
      </c>
      <c r="K1668" t="s">
        <v>39</v>
      </c>
      <c r="L1668" t="s">
        <v>16</v>
      </c>
      <c r="M1668">
        <v>16470.150000000001</v>
      </c>
      <c r="N1668" t="s">
        <v>22</v>
      </c>
      <c r="O1668" t="s">
        <v>0</v>
      </c>
      <c r="P1668" t="s">
        <v>0</v>
      </c>
    </row>
    <row r="1669" spans="1:16" x14ac:dyDescent="0.3">
      <c r="A1669">
        <v>65337219</v>
      </c>
      <c r="B1669">
        <v>246316</v>
      </c>
      <c r="C1669">
        <v>705543</v>
      </c>
      <c r="D1669">
        <v>4761</v>
      </c>
      <c r="E1669">
        <v>1</v>
      </c>
      <c r="F1669">
        <v>0</v>
      </c>
      <c r="G1669">
        <v>0</v>
      </c>
      <c r="H1669" t="s">
        <v>324</v>
      </c>
      <c r="I1669">
        <v>1</v>
      </c>
      <c r="J1669" t="s">
        <v>325</v>
      </c>
      <c r="K1669" t="s">
        <v>39</v>
      </c>
      <c r="L1669" t="s">
        <v>16</v>
      </c>
      <c r="M1669">
        <v>4761</v>
      </c>
      <c r="N1669" t="s">
        <v>20</v>
      </c>
      <c r="O1669" t="s">
        <v>0</v>
      </c>
      <c r="P1669" t="s">
        <v>0</v>
      </c>
    </row>
    <row r="1670" spans="1:16" x14ac:dyDescent="0.3">
      <c r="A1670">
        <v>79244185</v>
      </c>
      <c r="B1670">
        <v>334053</v>
      </c>
      <c r="C1670">
        <v>802833</v>
      </c>
      <c r="D1670">
        <v>7348</v>
      </c>
      <c r="E1670">
        <v>2</v>
      </c>
      <c r="F1670">
        <v>734.8</v>
      </c>
      <c r="G1670">
        <v>5</v>
      </c>
      <c r="H1670" t="s">
        <v>324</v>
      </c>
      <c r="I1670">
        <v>7</v>
      </c>
      <c r="J1670" t="s">
        <v>439</v>
      </c>
      <c r="K1670" t="s">
        <v>39</v>
      </c>
      <c r="L1670" t="s">
        <v>16</v>
      </c>
      <c r="M1670">
        <v>13961.2</v>
      </c>
      <c r="N1670" t="s">
        <v>22</v>
      </c>
      <c r="O1670" t="s">
        <v>0</v>
      </c>
      <c r="P1670" t="s">
        <v>0</v>
      </c>
    </row>
    <row r="1671" spans="1:16" x14ac:dyDescent="0.3">
      <c r="A1671">
        <v>46836194</v>
      </c>
      <c r="B1671">
        <v>719176</v>
      </c>
      <c r="C1671">
        <v>485353</v>
      </c>
      <c r="D1671">
        <v>10459</v>
      </c>
      <c r="E1671">
        <v>1</v>
      </c>
      <c r="F1671">
        <v>0</v>
      </c>
      <c r="G1671">
        <v>0</v>
      </c>
      <c r="H1671" t="s">
        <v>324</v>
      </c>
      <c r="I1671">
        <v>5</v>
      </c>
      <c r="J1671" t="s">
        <v>507</v>
      </c>
      <c r="K1671" t="s">
        <v>39</v>
      </c>
      <c r="L1671" t="s">
        <v>15</v>
      </c>
      <c r="M1671">
        <v>10459</v>
      </c>
      <c r="N1671" t="s">
        <v>20</v>
      </c>
      <c r="O1671" t="s">
        <v>0</v>
      </c>
      <c r="P1671" t="s">
        <v>0</v>
      </c>
    </row>
    <row r="1672" spans="1:16" x14ac:dyDescent="0.3">
      <c r="A1672">
        <v>80310522</v>
      </c>
      <c r="B1672">
        <v>877572</v>
      </c>
      <c r="C1672">
        <v>223853</v>
      </c>
      <c r="D1672">
        <v>4533</v>
      </c>
      <c r="E1672">
        <v>3</v>
      </c>
      <c r="F1672">
        <v>679.95</v>
      </c>
      <c r="G1672">
        <v>5</v>
      </c>
      <c r="H1672" t="s">
        <v>324</v>
      </c>
      <c r="I1672">
        <v>2</v>
      </c>
      <c r="J1672" t="s">
        <v>535</v>
      </c>
      <c r="K1672" t="s">
        <v>39</v>
      </c>
      <c r="L1672" t="s">
        <v>15</v>
      </c>
      <c r="M1672">
        <v>12919.05</v>
      </c>
      <c r="N1672" t="s">
        <v>24</v>
      </c>
      <c r="O1672" t="s">
        <v>0</v>
      </c>
      <c r="P1672" t="s">
        <v>0</v>
      </c>
    </row>
    <row r="1673" spans="1:16" x14ac:dyDescent="0.3">
      <c r="A1673">
        <v>40655922</v>
      </c>
      <c r="B1673">
        <v>809570</v>
      </c>
      <c r="C1673">
        <v>465953</v>
      </c>
      <c r="D1673">
        <v>10986</v>
      </c>
      <c r="E1673">
        <v>1</v>
      </c>
      <c r="F1673">
        <v>549.29999999999995</v>
      </c>
      <c r="G1673">
        <v>5</v>
      </c>
      <c r="H1673" t="s">
        <v>324</v>
      </c>
      <c r="I1673">
        <v>3</v>
      </c>
      <c r="J1673" t="s">
        <v>140</v>
      </c>
      <c r="K1673" t="s">
        <v>39</v>
      </c>
      <c r="L1673" t="s">
        <v>15</v>
      </c>
      <c r="M1673">
        <v>10436.700000000001</v>
      </c>
      <c r="N1673" t="s">
        <v>22</v>
      </c>
      <c r="O1673" t="s">
        <v>0</v>
      </c>
      <c r="P1673" t="s">
        <v>0</v>
      </c>
    </row>
    <row r="1674" spans="1:16" x14ac:dyDescent="0.3">
      <c r="A1674">
        <v>35290114</v>
      </c>
      <c r="B1674">
        <v>877572</v>
      </c>
      <c r="C1674">
        <v>853004</v>
      </c>
      <c r="D1674">
        <v>10367</v>
      </c>
      <c r="E1674">
        <v>1</v>
      </c>
      <c r="F1674">
        <v>0</v>
      </c>
      <c r="G1674">
        <v>0</v>
      </c>
      <c r="H1674" t="s">
        <v>324</v>
      </c>
      <c r="I1674">
        <v>2</v>
      </c>
      <c r="J1674" t="s">
        <v>535</v>
      </c>
      <c r="K1674" t="s">
        <v>39</v>
      </c>
      <c r="L1674" t="s">
        <v>17</v>
      </c>
      <c r="M1674">
        <v>10367</v>
      </c>
      <c r="N1674" t="s">
        <v>23</v>
      </c>
      <c r="O1674" t="s">
        <v>0</v>
      </c>
      <c r="P1674" t="s">
        <v>0</v>
      </c>
    </row>
    <row r="1675" spans="1:16" x14ac:dyDescent="0.3">
      <c r="A1675">
        <v>56344519</v>
      </c>
      <c r="B1675">
        <v>809570</v>
      </c>
      <c r="C1675">
        <v>785253</v>
      </c>
      <c r="D1675">
        <v>14895</v>
      </c>
      <c r="E1675">
        <v>1</v>
      </c>
      <c r="F1675">
        <v>0</v>
      </c>
      <c r="G1675">
        <v>0</v>
      </c>
      <c r="H1675" t="s">
        <v>324</v>
      </c>
      <c r="I1675">
        <v>7</v>
      </c>
      <c r="J1675" t="s">
        <v>439</v>
      </c>
      <c r="K1675" t="s">
        <v>39</v>
      </c>
      <c r="L1675" t="s">
        <v>17</v>
      </c>
      <c r="M1675">
        <v>14895</v>
      </c>
      <c r="N1675" t="s">
        <v>23</v>
      </c>
      <c r="O1675" t="s">
        <v>0</v>
      </c>
      <c r="P1675" t="s">
        <v>0</v>
      </c>
    </row>
    <row r="1676" spans="1:16" x14ac:dyDescent="0.3">
      <c r="A1676">
        <v>36082023</v>
      </c>
      <c r="B1676">
        <v>356787</v>
      </c>
      <c r="C1676">
        <v>289982</v>
      </c>
      <c r="D1676">
        <v>19160</v>
      </c>
      <c r="E1676">
        <v>3</v>
      </c>
      <c r="F1676">
        <v>0</v>
      </c>
      <c r="G1676">
        <v>0</v>
      </c>
      <c r="H1676" t="s">
        <v>324</v>
      </c>
      <c r="I1676">
        <v>2</v>
      </c>
      <c r="J1676" t="s">
        <v>535</v>
      </c>
      <c r="K1676" t="s">
        <v>39</v>
      </c>
      <c r="L1676" t="s">
        <v>17</v>
      </c>
      <c r="M1676">
        <v>57480</v>
      </c>
      <c r="N1676" t="s">
        <v>21</v>
      </c>
      <c r="O1676" t="s">
        <v>0</v>
      </c>
      <c r="P1676" t="s">
        <v>0</v>
      </c>
    </row>
    <row r="1677" spans="1:16" x14ac:dyDescent="0.3">
      <c r="A1677">
        <v>34627347</v>
      </c>
      <c r="B1677">
        <v>719176</v>
      </c>
      <c r="C1677">
        <v>397731</v>
      </c>
      <c r="D1677">
        <v>14745</v>
      </c>
      <c r="E1677">
        <v>1</v>
      </c>
      <c r="F1677">
        <v>737.25</v>
      </c>
      <c r="G1677">
        <v>5</v>
      </c>
      <c r="H1677" t="s">
        <v>110</v>
      </c>
      <c r="I1677">
        <v>6</v>
      </c>
      <c r="J1677" t="s">
        <v>111</v>
      </c>
      <c r="K1677" t="s">
        <v>39</v>
      </c>
      <c r="L1677" t="s">
        <v>16</v>
      </c>
      <c r="M1677">
        <v>14007.75</v>
      </c>
      <c r="N1677" t="s">
        <v>22</v>
      </c>
      <c r="O1677" t="s">
        <v>0</v>
      </c>
      <c r="P1677" t="s">
        <v>0</v>
      </c>
    </row>
    <row r="1678" spans="1:16" x14ac:dyDescent="0.3">
      <c r="A1678">
        <v>52704903</v>
      </c>
      <c r="B1678">
        <v>877572</v>
      </c>
      <c r="C1678">
        <v>564552</v>
      </c>
      <c r="D1678">
        <v>5163</v>
      </c>
      <c r="E1678">
        <v>1</v>
      </c>
      <c r="F1678">
        <v>0</v>
      </c>
      <c r="G1678">
        <v>0</v>
      </c>
      <c r="H1678" t="s">
        <v>110</v>
      </c>
      <c r="I1678">
        <v>3</v>
      </c>
      <c r="J1678" t="s">
        <v>312</v>
      </c>
      <c r="K1678" t="s">
        <v>39</v>
      </c>
      <c r="L1678" t="s">
        <v>15</v>
      </c>
      <c r="M1678">
        <v>5163</v>
      </c>
      <c r="N1678" t="s">
        <v>21</v>
      </c>
      <c r="O1678" t="s">
        <v>0</v>
      </c>
      <c r="P1678" t="s">
        <v>0</v>
      </c>
    </row>
    <row r="1679" spans="1:16" x14ac:dyDescent="0.3">
      <c r="A1679">
        <v>30718012</v>
      </c>
      <c r="B1679">
        <v>246316</v>
      </c>
      <c r="C1679">
        <v>902191</v>
      </c>
      <c r="D1679">
        <v>11202</v>
      </c>
      <c r="E1679">
        <v>2</v>
      </c>
      <c r="F1679">
        <v>0</v>
      </c>
      <c r="G1679">
        <v>0</v>
      </c>
      <c r="H1679" t="s">
        <v>110</v>
      </c>
      <c r="I1679">
        <v>7</v>
      </c>
      <c r="J1679" t="s">
        <v>313</v>
      </c>
      <c r="K1679" t="s">
        <v>39</v>
      </c>
      <c r="L1679" t="s">
        <v>18</v>
      </c>
      <c r="M1679">
        <v>22404</v>
      </c>
      <c r="N1679" t="s">
        <v>21</v>
      </c>
      <c r="O1679" t="s">
        <v>0</v>
      </c>
      <c r="P1679" t="s">
        <v>0</v>
      </c>
    </row>
    <row r="1680" spans="1:16" x14ac:dyDescent="0.3">
      <c r="A1680">
        <v>16172803</v>
      </c>
      <c r="B1680">
        <v>877572</v>
      </c>
      <c r="C1680">
        <v>338635</v>
      </c>
      <c r="D1680">
        <v>6645</v>
      </c>
      <c r="E1680">
        <v>1</v>
      </c>
      <c r="F1680">
        <v>332.25</v>
      </c>
      <c r="G1680">
        <v>5</v>
      </c>
      <c r="H1680" t="s">
        <v>110</v>
      </c>
      <c r="I1680">
        <v>6</v>
      </c>
      <c r="J1680" t="s">
        <v>111</v>
      </c>
      <c r="K1680" t="s">
        <v>39</v>
      </c>
      <c r="L1680" t="s">
        <v>17</v>
      </c>
      <c r="M1680">
        <v>6312.75</v>
      </c>
      <c r="N1680" t="s">
        <v>20</v>
      </c>
      <c r="O1680" t="s">
        <v>0</v>
      </c>
      <c r="P1680" t="s">
        <v>0</v>
      </c>
    </row>
    <row r="1681" spans="1:16" x14ac:dyDescent="0.3">
      <c r="A1681">
        <v>98145654</v>
      </c>
      <c r="B1681">
        <v>388389</v>
      </c>
      <c r="C1681">
        <v>408376</v>
      </c>
      <c r="D1681">
        <v>9089</v>
      </c>
      <c r="E1681">
        <v>1</v>
      </c>
      <c r="F1681">
        <v>0</v>
      </c>
      <c r="G1681">
        <v>0</v>
      </c>
      <c r="H1681" t="s">
        <v>110</v>
      </c>
      <c r="I1681">
        <v>7</v>
      </c>
      <c r="J1681" t="s">
        <v>313</v>
      </c>
      <c r="K1681" t="s">
        <v>50</v>
      </c>
      <c r="L1681" t="s">
        <v>15</v>
      </c>
      <c r="M1681">
        <v>9089</v>
      </c>
      <c r="N1681" t="s">
        <v>21</v>
      </c>
      <c r="O1681" t="s">
        <v>0</v>
      </c>
      <c r="P1681" t="s">
        <v>0</v>
      </c>
    </row>
    <row r="1682" spans="1:16" x14ac:dyDescent="0.3">
      <c r="A1682">
        <v>51551377</v>
      </c>
      <c r="B1682">
        <v>872246</v>
      </c>
      <c r="C1682">
        <v>912597</v>
      </c>
      <c r="D1682">
        <v>6132</v>
      </c>
      <c r="E1682">
        <v>1</v>
      </c>
      <c r="F1682">
        <v>0</v>
      </c>
      <c r="G1682">
        <v>0</v>
      </c>
      <c r="H1682" t="s">
        <v>110</v>
      </c>
      <c r="I1682">
        <v>4</v>
      </c>
      <c r="J1682" t="s">
        <v>409</v>
      </c>
      <c r="K1682" t="s">
        <v>39</v>
      </c>
      <c r="L1682" t="s">
        <v>15</v>
      </c>
      <c r="M1682">
        <v>6132</v>
      </c>
      <c r="N1682" t="s">
        <v>20</v>
      </c>
      <c r="O1682" t="s">
        <v>0</v>
      </c>
      <c r="P1682" t="s">
        <v>0</v>
      </c>
    </row>
    <row r="1683" spans="1:16" x14ac:dyDescent="0.3">
      <c r="A1683">
        <v>83932683</v>
      </c>
      <c r="B1683">
        <v>877572</v>
      </c>
      <c r="C1683">
        <v>842818</v>
      </c>
      <c r="D1683">
        <v>11006</v>
      </c>
      <c r="E1683">
        <v>1</v>
      </c>
      <c r="F1683">
        <v>0</v>
      </c>
      <c r="G1683">
        <v>0</v>
      </c>
      <c r="H1683" t="s">
        <v>110</v>
      </c>
      <c r="I1683">
        <v>6</v>
      </c>
      <c r="J1683" t="s">
        <v>111</v>
      </c>
      <c r="K1683" t="s">
        <v>50</v>
      </c>
      <c r="L1683" t="s">
        <v>18</v>
      </c>
      <c r="M1683">
        <v>11006</v>
      </c>
      <c r="N1683" t="s">
        <v>23</v>
      </c>
      <c r="O1683" t="s">
        <v>0</v>
      </c>
      <c r="P1683" t="s">
        <v>0</v>
      </c>
    </row>
    <row r="1684" spans="1:16" x14ac:dyDescent="0.3">
      <c r="A1684">
        <v>48735464</v>
      </c>
      <c r="B1684">
        <v>876646</v>
      </c>
      <c r="C1684">
        <v>271950</v>
      </c>
      <c r="D1684">
        <v>2563</v>
      </c>
      <c r="E1684">
        <v>2</v>
      </c>
      <c r="F1684">
        <v>512.6</v>
      </c>
      <c r="G1684">
        <v>10</v>
      </c>
      <c r="H1684" t="s">
        <v>110</v>
      </c>
      <c r="I1684">
        <v>3</v>
      </c>
      <c r="J1684" t="s">
        <v>312</v>
      </c>
      <c r="K1684" t="s">
        <v>39</v>
      </c>
      <c r="L1684" t="s">
        <v>15</v>
      </c>
      <c r="M1684">
        <v>4613.3999999999996</v>
      </c>
      <c r="N1684" t="s">
        <v>23</v>
      </c>
      <c r="O1684" t="s">
        <v>0</v>
      </c>
      <c r="P1684" t="s">
        <v>0</v>
      </c>
    </row>
    <row r="1685" spans="1:16" x14ac:dyDescent="0.3">
      <c r="A1685">
        <v>89941241</v>
      </c>
      <c r="B1685">
        <v>356787</v>
      </c>
      <c r="C1685">
        <v>745009</v>
      </c>
      <c r="D1685">
        <v>7380</v>
      </c>
      <c r="E1685">
        <v>3</v>
      </c>
      <c r="F1685">
        <v>1107</v>
      </c>
      <c r="G1685">
        <v>5</v>
      </c>
      <c r="H1685" t="s">
        <v>110</v>
      </c>
      <c r="I1685">
        <v>7</v>
      </c>
      <c r="J1685" t="s">
        <v>313</v>
      </c>
      <c r="K1685" t="s">
        <v>39</v>
      </c>
      <c r="L1685" t="s">
        <v>15</v>
      </c>
      <c r="M1685">
        <v>21033</v>
      </c>
      <c r="N1685" t="s">
        <v>20</v>
      </c>
      <c r="O1685" t="s">
        <v>0</v>
      </c>
      <c r="P1685" t="s">
        <v>0</v>
      </c>
    </row>
    <row r="1686" spans="1:16" x14ac:dyDescent="0.3">
      <c r="A1686">
        <v>27784789</v>
      </c>
      <c r="B1686">
        <v>356787</v>
      </c>
      <c r="C1686">
        <v>427114</v>
      </c>
      <c r="D1686">
        <v>9360</v>
      </c>
      <c r="E1686">
        <v>2</v>
      </c>
      <c r="F1686">
        <v>936</v>
      </c>
      <c r="G1686">
        <v>5</v>
      </c>
      <c r="H1686" t="s">
        <v>110</v>
      </c>
      <c r="I1686">
        <v>2</v>
      </c>
      <c r="J1686" t="s">
        <v>538</v>
      </c>
      <c r="K1686" t="s">
        <v>47</v>
      </c>
      <c r="L1686" t="s">
        <v>15</v>
      </c>
      <c r="M1686">
        <v>17784</v>
      </c>
      <c r="N1686" t="s">
        <v>20</v>
      </c>
      <c r="O1686" t="s">
        <v>0</v>
      </c>
      <c r="P1686" t="s">
        <v>0</v>
      </c>
    </row>
    <row r="1687" spans="1:16" x14ac:dyDescent="0.3">
      <c r="A1687">
        <v>92048427</v>
      </c>
      <c r="B1687">
        <v>671858</v>
      </c>
      <c r="C1687">
        <v>340600</v>
      </c>
      <c r="D1687">
        <v>7804</v>
      </c>
      <c r="E1687">
        <v>1</v>
      </c>
      <c r="F1687">
        <v>1170.5999999999999</v>
      </c>
      <c r="G1687">
        <v>15</v>
      </c>
      <c r="H1687" t="s">
        <v>110</v>
      </c>
      <c r="I1687">
        <v>6</v>
      </c>
      <c r="J1687" t="s">
        <v>111</v>
      </c>
      <c r="K1687" t="s">
        <v>39</v>
      </c>
      <c r="L1687" t="s">
        <v>15</v>
      </c>
      <c r="M1687">
        <v>6633.4</v>
      </c>
      <c r="N1687" t="s">
        <v>20</v>
      </c>
      <c r="O1687" t="s">
        <v>0</v>
      </c>
      <c r="P1687" t="s">
        <v>0</v>
      </c>
    </row>
    <row r="1688" spans="1:16" x14ac:dyDescent="0.3">
      <c r="A1688">
        <v>57242616</v>
      </c>
      <c r="B1688">
        <v>872246</v>
      </c>
      <c r="C1688">
        <v>375490</v>
      </c>
      <c r="D1688">
        <v>14191</v>
      </c>
      <c r="E1688">
        <v>4</v>
      </c>
      <c r="F1688">
        <v>0</v>
      </c>
      <c r="G1688">
        <v>0</v>
      </c>
      <c r="H1688" t="s">
        <v>110</v>
      </c>
      <c r="I1688">
        <v>3</v>
      </c>
      <c r="J1688" t="s">
        <v>312</v>
      </c>
      <c r="K1688" t="s">
        <v>39</v>
      </c>
      <c r="L1688" t="s">
        <v>16</v>
      </c>
      <c r="M1688">
        <v>56764</v>
      </c>
      <c r="N1688" t="s">
        <v>20</v>
      </c>
      <c r="O1688" t="s">
        <v>0</v>
      </c>
      <c r="P1688" t="s">
        <v>0</v>
      </c>
    </row>
    <row r="1689" spans="1:16" x14ac:dyDescent="0.3">
      <c r="A1689">
        <v>24821786</v>
      </c>
      <c r="B1689">
        <v>876646</v>
      </c>
      <c r="C1689">
        <v>327885</v>
      </c>
      <c r="D1689">
        <v>1831</v>
      </c>
      <c r="E1689">
        <v>3</v>
      </c>
      <c r="F1689">
        <v>274.64999999999998</v>
      </c>
      <c r="G1689">
        <v>5</v>
      </c>
      <c r="H1689" t="s">
        <v>110</v>
      </c>
      <c r="I1689">
        <v>3</v>
      </c>
      <c r="J1689" t="s">
        <v>312</v>
      </c>
      <c r="K1689" t="s">
        <v>39</v>
      </c>
      <c r="L1689" t="s">
        <v>15</v>
      </c>
      <c r="M1689">
        <v>5218.3500000000004</v>
      </c>
      <c r="N1689" t="s">
        <v>22</v>
      </c>
      <c r="O1689" t="s">
        <v>0</v>
      </c>
      <c r="P1689" t="s">
        <v>0</v>
      </c>
    </row>
    <row r="1690" spans="1:16" x14ac:dyDescent="0.3">
      <c r="A1690">
        <v>15294153</v>
      </c>
      <c r="B1690">
        <v>126225</v>
      </c>
      <c r="C1690">
        <v>280832</v>
      </c>
      <c r="D1690">
        <v>14672</v>
      </c>
      <c r="E1690">
        <v>2</v>
      </c>
      <c r="F1690">
        <v>0</v>
      </c>
      <c r="G1690">
        <v>0</v>
      </c>
      <c r="H1690" t="s">
        <v>110</v>
      </c>
      <c r="I1690">
        <v>7</v>
      </c>
      <c r="J1690" t="s">
        <v>313</v>
      </c>
      <c r="K1690" t="s">
        <v>39</v>
      </c>
      <c r="L1690" t="s">
        <v>15</v>
      </c>
      <c r="M1690">
        <v>29344</v>
      </c>
      <c r="N1690" t="s">
        <v>20</v>
      </c>
      <c r="O1690" t="s">
        <v>0</v>
      </c>
      <c r="P1690" t="s">
        <v>0</v>
      </c>
    </row>
    <row r="1691" spans="1:16" x14ac:dyDescent="0.3">
      <c r="A1691">
        <v>33326387</v>
      </c>
      <c r="B1691">
        <v>876646</v>
      </c>
      <c r="C1691">
        <v>655251</v>
      </c>
      <c r="D1691">
        <v>18818</v>
      </c>
      <c r="E1691">
        <v>3</v>
      </c>
      <c r="F1691">
        <v>0</v>
      </c>
      <c r="G1691">
        <v>0</v>
      </c>
      <c r="H1691" t="s">
        <v>110</v>
      </c>
      <c r="I1691">
        <v>6</v>
      </c>
      <c r="J1691" t="s">
        <v>111</v>
      </c>
      <c r="K1691" t="s">
        <v>39</v>
      </c>
      <c r="L1691" t="s">
        <v>15</v>
      </c>
      <c r="M1691">
        <v>56454</v>
      </c>
      <c r="N1691" t="s">
        <v>20</v>
      </c>
      <c r="O1691" t="s">
        <v>0</v>
      </c>
      <c r="P1691" t="s">
        <v>0</v>
      </c>
    </row>
    <row r="1692" spans="1:16" x14ac:dyDescent="0.3">
      <c r="A1692">
        <v>91178885</v>
      </c>
      <c r="B1692">
        <v>216739</v>
      </c>
      <c r="C1692">
        <v>939764</v>
      </c>
      <c r="D1692">
        <v>10512</v>
      </c>
      <c r="E1692">
        <v>1</v>
      </c>
      <c r="F1692">
        <v>0</v>
      </c>
      <c r="G1692">
        <v>0</v>
      </c>
      <c r="H1692" t="s">
        <v>274</v>
      </c>
      <c r="I1692">
        <v>1</v>
      </c>
      <c r="J1692" t="s">
        <v>275</v>
      </c>
      <c r="K1692" t="s">
        <v>73</v>
      </c>
      <c r="L1692" t="s">
        <v>17</v>
      </c>
      <c r="M1692">
        <v>10512</v>
      </c>
      <c r="N1692" t="s">
        <v>23</v>
      </c>
      <c r="O1692" t="s">
        <v>0</v>
      </c>
      <c r="P1692" t="s">
        <v>0</v>
      </c>
    </row>
    <row r="1693" spans="1:16" x14ac:dyDescent="0.3">
      <c r="A1693">
        <v>77172238</v>
      </c>
      <c r="B1693">
        <v>334053</v>
      </c>
      <c r="C1693">
        <v>899080</v>
      </c>
      <c r="D1693">
        <v>10099</v>
      </c>
      <c r="E1693">
        <v>1</v>
      </c>
      <c r="F1693">
        <v>0</v>
      </c>
      <c r="G1693">
        <v>0</v>
      </c>
      <c r="H1693" t="s">
        <v>274</v>
      </c>
      <c r="I1693">
        <v>4</v>
      </c>
      <c r="J1693" t="s">
        <v>454</v>
      </c>
      <c r="K1693" t="s">
        <v>39</v>
      </c>
      <c r="L1693" t="s">
        <v>15</v>
      </c>
      <c r="M1693">
        <v>10099</v>
      </c>
      <c r="N1693" t="s">
        <v>23</v>
      </c>
      <c r="O1693" t="s">
        <v>0</v>
      </c>
      <c r="P1693" t="s">
        <v>0</v>
      </c>
    </row>
    <row r="1694" spans="1:16" x14ac:dyDescent="0.3">
      <c r="A1694">
        <v>88566318</v>
      </c>
      <c r="B1694">
        <v>719176</v>
      </c>
      <c r="C1694">
        <v>803198</v>
      </c>
      <c r="D1694">
        <v>10780</v>
      </c>
      <c r="E1694">
        <v>1</v>
      </c>
      <c r="F1694">
        <v>2156</v>
      </c>
      <c r="G1694">
        <v>20</v>
      </c>
      <c r="H1694" t="s">
        <v>274</v>
      </c>
      <c r="I1694">
        <v>2</v>
      </c>
      <c r="J1694" t="s">
        <v>225</v>
      </c>
      <c r="K1694" t="s">
        <v>39</v>
      </c>
      <c r="L1694" t="s">
        <v>18</v>
      </c>
      <c r="M1694">
        <v>8624</v>
      </c>
      <c r="N1694" t="s">
        <v>23</v>
      </c>
      <c r="O1694" t="s">
        <v>0</v>
      </c>
      <c r="P1694" t="s">
        <v>0</v>
      </c>
    </row>
    <row r="1695" spans="1:16" x14ac:dyDescent="0.3">
      <c r="A1695">
        <v>76599269</v>
      </c>
      <c r="B1695">
        <v>719176</v>
      </c>
      <c r="C1695">
        <v>206918</v>
      </c>
      <c r="D1695">
        <v>19602</v>
      </c>
      <c r="E1695">
        <v>1</v>
      </c>
      <c r="F1695">
        <v>0</v>
      </c>
      <c r="G1695">
        <v>0</v>
      </c>
      <c r="H1695" t="s">
        <v>274</v>
      </c>
      <c r="I1695">
        <v>7</v>
      </c>
      <c r="J1695" t="s">
        <v>338</v>
      </c>
      <c r="K1695" t="s">
        <v>39</v>
      </c>
      <c r="L1695" t="s">
        <v>18</v>
      </c>
      <c r="M1695">
        <v>19602</v>
      </c>
      <c r="N1695" t="s">
        <v>21</v>
      </c>
      <c r="O1695" t="s">
        <v>0</v>
      </c>
      <c r="P1695" t="s">
        <v>0</v>
      </c>
    </row>
    <row r="1696" spans="1:16" x14ac:dyDescent="0.3">
      <c r="A1696">
        <v>29163535</v>
      </c>
      <c r="B1696">
        <v>246316</v>
      </c>
      <c r="C1696">
        <v>232792</v>
      </c>
      <c r="D1696">
        <v>13117</v>
      </c>
      <c r="E1696">
        <v>4</v>
      </c>
      <c r="F1696">
        <v>0</v>
      </c>
      <c r="G1696">
        <v>0</v>
      </c>
      <c r="H1696" t="s">
        <v>274</v>
      </c>
      <c r="I1696">
        <v>6</v>
      </c>
      <c r="J1696" t="s">
        <v>517</v>
      </c>
      <c r="K1696" t="s">
        <v>39</v>
      </c>
      <c r="L1696" t="s">
        <v>15</v>
      </c>
      <c r="M1696">
        <v>52468</v>
      </c>
      <c r="N1696" t="s">
        <v>20</v>
      </c>
      <c r="O1696" t="s">
        <v>0</v>
      </c>
      <c r="P1696" t="s">
        <v>0</v>
      </c>
    </row>
    <row r="1697" spans="1:16" x14ac:dyDescent="0.3">
      <c r="A1697">
        <v>82905845</v>
      </c>
      <c r="B1697">
        <v>877572</v>
      </c>
      <c r="C1697">
        <v>274809</v>
      </c>
      <c r="D1697">
        <v>13336</v>
      </c>
      <c r="E1697">
        <v>1</v>
      </c>
      <c r="F1697">
        <v>0</v>
      </c>
      <c r="G1697">
        <v>0</v>
      </c>
      <c r="H1697" t="s">
        <v>274</v>
      </c>
      <c r="I1697">
        <v>3</v>
      </c>
      <c r="J1697" t="s">
        <v>226</v>
      </c>
      <c r="K1697" t="s">
        <v>39</v>
      </c>
      <c r="L1697" t="s">
        <v>15</v>
      </c>
      <c r="M1697">
        <v>13336</v>
      </c>
      <c r="N1697" t="s">
        <v>23</v>
      </c>
      <c r="O1697" t="s">
        <v>0</v>
      </c>
      <c r="P1697" t="s">
        <v>0</v>
      </c>
    </row>
    <row r="1698" spans="1:16" x14ac:dyDescent="0.3">
      <c r="A1698">
        <v>84721440</v>
      </c>
      <c r="B1698">
        <v>671858</v>
      </c>
      <c r="C1698">
        <v>528709</v>
      </c>
      <c r="D1698">
        <v>5436</v>
      </c>
      <c r="E1698">
        <v>3</v>
      </c>
      <c r="F1698">
        <v>0</v>
      </c>
      <c r="G1698">
        <v>0</v>
      </c>
      <c r="H1698" t="s">
        <v>274</v>
      </c>
      <c r="I1698">
        <v>1</v>
      </c>
      <c r="J1698" t="s">
        <v>275</v>
      </c>
      <c r="K1698" t="s">
        <v>39</v>
      </c>
      <c r="L1698" t="s">
        <v>16</v>
      </c>
      <c r="M1698">
        <v>16308</v>
      </c>
      <c r="N1698" t="s">
        <v>20</v>
      </c>
      <c r="O1698" t="s">
        <v>0</v>
      </c>
      <c r="P1698" t="s">
        <v>0</v>
      </c>
    </row>
    <row r="1699" spans="1:16" x14ac:dyDescent="0.3">
      <c r="A1699">
        <v>87293208</v>
      </c>
      <c r="B1699">
        <v>246316</v>
      </c>
      <c r="C1699">
        <v>289982</v>
      </c>
      <c r="D1699">
        <v>7167</v>
      </c>
      <c r="E1699">
        <v>4</v>
      </c>
      <c r="F1699">
        <v>0</v>
      </c>
      <c r="G1699">
        <v>0</v>
      </c>
      <c r="H1699" t="s">
        <v>274</v>
      </c>
      <c r="I1699">
        <v>6</v>
      </c>
      <c r="J1699" t="s">
        <v>517</v>
      </c>
      <c r="K1699" t="s">
        <v>73</v>
      </c>
      <c r="L1699" t="s">
        <v>16</v>
      </c>
      <c r="M1699">
        <v>28668</v>
      </c>
      <c r="N1699" t="s">
        <v>21</v>
      </c>
      <c r="O1699" t="s">
        <v>0</v>
      </c>
      <c r="P1699" t="s">
        <v>0</v>
      </c>
    </row>
    <row r="1700" spans="1:16" x14ac:dyDescent="0.3">
      <c r="A1700">
        <v>66791272</v>
      </c>
      <c r="B1700">
        <v>719176</v>
      </c>
      <c r="C1700">
        <v>741704</v>
      </c>
      <c r="D1700">
        <v>5374</v>
      </c>
      <c r="E1700">
        <v>2</v>
      </c>
      <c r="F1700">
        <v>537.4</v>
      </c>
      <c r="G1700">
        <v>5</v>
      </c>
      <c r="H1700" t="s">
        <v>274</v>
      </c>
      <c r="I1700">
        <v>3</v>
      </c>
      <c r="J1700" t="s">
        <v>226</v>
      </c>
      <c r="K1700" t="s">
        <v>39</v>
      </c>
      <c r="L1700" t="s">
        <v>15</v>
      </c>
      <c r="M1700">
        <v>10210.6</v>
      </c>
      <c r="N1700" t="s">
        <v>23</v>
      </c>
      <c r="O1700" t="s">
        <v>0</v>
      </c>
      <c r="P1700" t="s">
        <v>0</v>
      </c>
    </row>
    <row r="1701" spans="1:16" x14ac:dyDescent="0.3">
      <c r="A1701">
        <v>68635481</v>
      </c>
      <c r="B1701">
        <v>809570</v>
      </c>
      <c r="C1701">
        <v>730535</v>
      </c>
      <c r="D1701">
        <v>1803</v>
      </c>
      <c r="E1701">
        <v>4</v>
      </c>
      <c r="F1701">
        <v>0</v>
      </c>
      <c r="G1701">
        <v>0</v>
      </c>
      <c r="H1701" t="s">
        <v>274</v>
      </c>
      <c r="I1701">
        <v>3</v>
      </c>
      <c r="J1701" t="s">
        <v>226</v>
      </c>
      <c r="K1701" t="s">
        <v>39</v>
      </c>
      <c r="L1701" t="s">
        <v>15</v>
      </c>
      <c r="M1701">
        <v>7212</v>
      </c>
      <c r="N1701" t="s">
        <v>23</v>
      </c>
      <c r="O1701" t="s">
        <v>0</v>
      </c>
      <c r="P1701" t="s">
        <v>0</v>
      </c>
    </row>
    <row r="1702" spans="1:16" x14ac:dyDescent="0.3">
      <c r="A1702">
        <v>50603163</v>
      </c>
      <c r="B1702">
        <v>207473</v>
      </c>
      <c r="C1702">
        <v>513328</v>
      </c>
      <c r="D1702">
        <v>9188</v>
      </c>
      <c r="E1702">
        <v>3</v>
      </c>
      <c r="F1702">
        <v>1378.2</v>
      </c>
      <c r="G1702">
        <v>5</v>
      </c>
      <c r="H1702" t="s">
        <v>251</v>
      </c>
      <c r="I1702">
        <v>5</v>
      </c>
      <c r="J1702" t="s">
        <v>252</v>
      </c>
      <c r="K1702" t="s">
        <v>73</v>
      </c>
      <c r="L1702" t="s">
        <v>17</v>
      </c>
      <c r="M1702">
        <v>26185.8</v>
      </c>
      <c r="N1702" t="s">
        <v>23</v>
      </c>
      <c r="O1702" t="s">
        <v>0</v>
      </c>
      <c r="P1702" t="s">
        <v>0</v>
      </c>
    </row>
    <row r="1703" spans="1:16" x14ac:dyDescent="0.3">
      <c r="A1703">
        <v>82287061</v>
      </c>
      <c r="B1703">
        <v>388389</v>
      </c>
      <c r="C1703">
        <v>244316</v>
      </c>
      <c r="D1703">
        <v>1254</v>
      </c>
      <c r="E1703">
        <v>3</v>
      </c>
      <c r="F1703">
        <v>0</v>
      </c>
      <c r="G1703">
        <v>0</v>
      </c>
      <c r="H1703" t="s">
        <v>251</v>
      </c>
      <c r="I1703">
        <v>5</v>
      </c>
      <c r="J1703" t="s">
        <v>252</v>
      </c>
      <c r="K1703" t="s">
        <v>50</v>
      </c>
      <c r="L1703" t="s">
        <v>16</v>
      </c>
      <c r="M1703">
        <v>3762</v>
      </c>
      <c r="N1703" t="s">
        <v>20</v>
      </c>
      <c r="O1703" t="s">
        <v>0</v>
      </c>
      <c r="P1703" t="s">
        <v>0</v>
      </c>
    </row>
    <row r="1704" spans="1:16" x14ac:dyDescent="0.3">
      <c r="A1704">
        <v>61140376</v>
      </c>
      <c r="B1704">
        <v>388389</v>
      </c>
      <c r="C1704">
        <v>208602</v>
      </c>
      <c r="D1704">
        <v>1904</v>
      </c>
      <c r="E1704">
        <v>2</v>
      </c>
      <c r="F1704">
        <v>190.4</v>
      </c>
      <c r="G1704">
        <v>5</v>
      </c>
      <c r="H1704" t="s">
        <v>251</v>
      </c>
      <c r="I1704">
        <v>1</v>
      </c>
      <c r="J1704" t="s">
        <v>112</v>
      </c>
      <c r="K1704" t="s">
        <v>50</v>
      </c>
      <c r="L1704" t="s">
        <v>15</v>
      </c>
      <c r="M1704">
        <v>3617.6</v>
      </c>
      <c r="N1704" t="s">
        <v>21</v>
      </c>
      <c r="O1704" t="s">
        <v>0</v>
      </c>
      <c r="P1704" t="s">
        <v>0</v>
      </c>
    </row>
    <row r="1705" spans="1:16" x14ac:dyDescent="0.3">
      <c r="A1705">
        <v>34272734</v>
      </c>
      <c r="B1705">
        <v>809570</v>
      </c>
      <c r="C1705">
        <v>442924</v>
      </c>
      <c r="D1705">
        <v>19535</v>
      </c>
      <c r="E1705">
        <v>4</v>
      </c>
      <c r="F1705">
        <v>3907</v>
      </c>
      <c r="G1705">
        <v>5</v>
      </c>
      <c r="H1705" t="s">
        <v>251</v>
      </c>
      <c r="I1705">
        <v>3</v>
      </c>
      <c r="J1705" t="s">
        <v>277</v>
      </c>
      <c r="K1705" t="s">
        <v>39</v>
      </c>
      <c r="L1705" t="s">
        <v>15</v>
      </c>
      <c r="M1705">
        <v>74233</v>
      </c>
      <c r="N1705" t="s">
        <v>22</v>
      </c>
      <c r="O1705" t="s">
        <v>0</v>
      </c>
      <c r="P1705" t="s">
        <v>0</v>
      </c>
    </row>
    <row r="1706" spans="1:16" x14ac:dyDescent="0.3">
      <c r="A1706">
        <v>15950635</v>
      </c>
      <c r="B1706">
        <v>770487</v>
      </c>
      <c r="C1706">
        <v>726883</v>
      </c>
      <c r="D1706">
        <v>10285</v>
      </c>
      <c r="E1706">
        <v>4</v>
      </c>
      <c r="F1706">
        <v>8228</v>
      </c>
      <c r="G1706">
        <v>20</v>
      </c>
      <c r="H1706" t="s">
        <v>251</v>
      </c>
      <c r="I1706">
        <v>3</v>
      </c>
      <c r="J1706" t="s">
        <v>277</v>
      </c>
      <c r="K1706" t="s">
        <v>47</v>
      </c>
      <c r="L1706" t="s">
        <v>16</v>
      </c>
      <c r="M1706">
        <v>32912</v>
      </c>
      <c r="N1706" t="s">
        <v>21</v>
      </c>
      <c r="O1706" t="s">
        <v>0</v>
      </c>
      <c r="P1706" t="s">
        <v>0</v>
      </c>
    </row>
    <row r="1707" spans="1:16" x14ac:dyDescent="0.3">
      <c r="A1707">
        <v>26664623</v>
      </c>
      <c r="B1707">
        <v>719176</v>
      </c>
      <c r="C1707">
        <v>775458</v>
      </c>
      <c r="D1707">
        <v>10302</v>
      </c>
      <c r="E1707">
        <v>1</v>
      </c>
      <c r="F1707">
        <v>1545.3</v>
      </c>
      <c r="G1707">
        <v>15</v>
      </c>
      <c r="H1707" t="s">
        <v>251</v>
      </c>
      <c r="I1707">
        <v>6</v>
      </c>
      <c r="J1707" t="s">
        <v>294</v>
      </c>
      <c r="K1707" t="s">
        <v>39</v>
      </c>
      <c r="L1707" t="s">
        <v>15</v>
      </c>
      <c r="M1707">
        <v>8756.7000000000007</v>
      </c>
      <c r="N1707" t="s">
        <v>23</v>
      </c>
      <c r="O1707" t="s">
        <v>0</v>
      </c>
      <c r="P1707" t="s">
        <v>0</v>
      </c>
    </row>
    <row r="1708" spans="1:16" x14ac:dyDescent="0.3">
      <c r="A1708">
        <v>15646068</v>
      </c>
      <c r="B1708">
        <v>872246</v>
      </c>
      <c r="C1708">
        <v>224223</v>
      </c>
      <c r="D1708">
        <v>4664</v>
      </c>
      <c r="E1708">
        <v>2</v>
      </c>
      <c r="F1708">
        <v>0</v>
      </c>
      <c r="G1708">
        <v>0</v>
      </c>
      <c r="H1708" t="s">
        <v>251</v>
      </c>
      <c r="I1708">
        <v>2</v>
      </c>
      <c r="J1708" t="s">
        <v>456</v>
      </c>
      <c r="K1708" t="s">
        <v>39</v>
      </c>
      <c r="L1708" t="s">
        <v>16</v>
      </c>
      <c r="M1708">
        <v>9328</v>
      </c>
      <c r="N1708" t="s">
        <v>20</v>
      </c>
      <c r="O1708" t="s">
        <v>0</v>
      </c>
      <c r="P1708" t="s">
        <v>0</v>
      </c>
    </row>
    <row r="1709" spans="1:16" x14ac:dyDescent="0.3">
      <c r="A1709">
        <v>97011385</v>
      </c>
      <c r="B1709">
        <v>126225</v>
      </c>
      <c r="C1709">
        <v>785472</v>
      </c>
      <c r="D1709">
        <v>19555</v>
      </c>
      <c r="E1709">
        <v>1</v>
      </c>
      <c r="F1709">
        <v>977.75</v>
      </c>
      <c r="G1709">
        <v>5</v>
      </c>
      <c r="H1709" t="s">
        <v>251</v>
      </c>
      <c r="I1709">
        <v>1</v>
      </c>
      <c r="J1709" t="s">
        <v>112</v>
      </c>
      <c r="K1709" t="s">
        <v>47</v>
      </c>
      <c r="L1709" t="s">
        <v>15</v>
      </c>
      <c r="M1709">
        <v>18577.25</v>
      </c>
      <c r="N1709" t="s">
        <v>21</v>
      </c>
      <c r="O1709" t="s">
        <v>0</v>
      </c>
      <c r="P1709" t="s">
        <v>0</v>
      </c>
    </row>
    <row r="1710" spans="1:16" x14ac:dyDescent="0.3">
      <c r="A1710">
        <v>81134297</v>
      </c>
      <c r="B1710">
        <v>356787</v>
      </c>
      <c r="C1710">
        <v>842544</v>
      </c>
      <c r="D1710">
        <v>4513</v>
      </c>
      <c r="E1710">
        <v>1</v>
      </c>
      <c r="F1710">
        <v>0</v>
      </c>
      <c r="G1710">
        <v>0</v>
      </c>
      <c r="H1710" t="s">
        <v>251</v>
      </c>
      <c r="I1710">
        <v>4</v>
      </c>
      <c r="J1710" t="s">
        <v>88</v>
      </c>
      <c r="K1710" t="s">
        <v>39</v>
      </c>
      <c r="L1710" t="s">
        <v>16</v>
      </c>
      <c r="M1710">
        <v>4513</v>
      </c>
      <c r="N1710" t="s">
        <v>20</v>
      </c>
      <c r="O1710" t="s">
        <v>0</v>
      </c>
      <c r="P1710" t="s">
        <v>0</v>
      </c>
    </row>
    <row r="1711" spans="1:16" x14ac:dyDescent="0.3">
      <c r="A1711">
        <v>66046380</v>
      </c>
      <c r="B1711">
        <v>246316</v>
      </c>
      <c r="C1711">
        <v>706489</v>
      </c>
      <c r="D1711">
        <v>8636</v>
      </c>
      <c r="E1711">
        <v>1</v>
      </c>
      <c r="F1711">
        <v>0</v>
      </c>
      <c r="G1711">
        <v>0</v>
      </c>
      <c r="H1711" t="s">
        <v>251</v>
      </c>
      <c r="I1711">
        <v>3</v>
      </c>
      <c r="J1711" t="s">
        <v>277</v>
      </c>
      <c r="K1711" t="s">
        <v>39</v>
      </c>
      <c r="L1711" t="s">
        <v>18</v>
      </c>
      <c r="M1711">
        <v>8636</v>
      </c>
      <c r="N1711" t="s">
        <v>22</v>
      </c>
      <c r="O1711" t="s">
        <v>0</v>
      </c>
      <c r="P1711" t="s">
        <v>0</v>
      </c>
    </row>
    <row r="1712" spans="1:16" x14ac:dyDescent="0.3">
      <c r="A1712">
        <v>81993070</v>
      </c>
      <c r="B1712">
        <v>207473</v>
      </c>
      <c r="C1712">
        <v>785126</v>
      </c>
      <c r="D1712">
        <v>7482</v>
      </c>
      <c r="E1712">
        <v>3</v>
      </c>
      <c r="F1712">
        <v>1122.3</v>
      </c>
      <c r="G1712">
        <v>5</v>
      </c>
      <c r="H1712" t="s">
        <v>251</v>
      </c>
      <c r="I1712">
        <v>4</v>
      </c>
      <c r="J1712" t="s">
        <v>88</v>
      </c>
      <c r="K1712" t="s">
        <v>39</v>
      </c>
      <c r="L1712" t="s">
        <v>18</v>
      </c>
      <c r="M1712">
        <v>21323.7</v>
      </c>
      <c r="N1712" t="s">
        <v>21</v>
      </c>
      <c r="O1712" t="s">
        <v>0</v>
      </c>
      <c r="P1712" t="s">
        <v>0</v>
      </c>
    </row>
    <row r="1713" spans="1:16" x14ac:dyDescent="0.3">
      <c r="A1713">
        <v>74791834</v>
      </c>
      <c r="B1713">
        <v>207473</v>
      </c>
      <c r="C1713">
        <v>955242</v>
      </c>
      <c r="D1713">
        <v>553</v>
      </c>
      <c r="E1713">
        <v>2</v>
      </c>
      <c r="F1713">
        <v>0</v>
      </c>
      <c r="G1713">
        <v>0</v>
      </c>
      <c r="H1713" t="s">
        <v>251</v>
      </c>
      <c r="I1713">
        <v>1</v>
      </c>
      <c r="J1713" t="s">
        <v>112</v>
      </c>
      <c r="K1713" t="s">
        <v>39</v>
      </c>
      <c r="L1713" t="s">
        <v>18</v>
      </c>
      <c r="M1713">
        <v>1106</v>
      </c>
      <c r="N1713" t="s">
        <v>20</v>
      </c>
      <c r="O1713" t="s">
        <v>0</v>
      </c>
      <c r="P1713" t="s">
        <v>0</v>
      </c>
    </row>
    <row r="1714" spans="1:16" x14ac:dyDescent="0.3">
      <c r="A1714">
        <v>35867257</v>
      </c>
      <c r="B1714">
        <v>877572</v>
      </c>
      <c r="C1714">
        <v>844610</v>
      </c>
      <c r="D1714">
        <v>998</v>
      </c>
      <c r="E1714">
        <v>1</v>
      </c>
      <c r="F1714">
        <v>0</v>
      </c>
      <c r="G1714">
        <v>0</v>
      </c>
      <c r="H1714" t="s">
        <v>251</v>
      </c>
      <c r="I1714">
        <v>1</v>
      </c>
      <c r="J1714" t="s">
        <v>112</v>
      </c>
      <c r="K1714" t="s">
        <v>39</v>
      </c>
      <c r="L1714" t="s">
        <v>15</v>
      </c>
      <c r="M1714">
        <v>998</v>
      </c>
      <c r="N1714" t="s">
        <v>21</v>
      </c>
      <c r="O1714" t="s">
        <v>0</v>
      </c>
      <c r="P1714" t="s">
        <v>0</v>
      </c>
    </row>
    <row r="1715" spans="1:16" x14ac:dyDescent="0.3">
      <c r="A1715">
        <v>24509544</v>
      </c>
      <c r="B1715">
        <v>809570</v>
      </c>
      <c r="C1715">
        <v>909794</v>
      </c>
      <c r="D1715">
        <v>16986</v>
      </c>
      <c r="E1715">
        <v>1</v>
      </c>
      <c r="F1715">
        <v>0</v>
      </c>
      <c r="G1715">
        <v>0</v>
      </c>
      <c r="H1715" t="s">
        <v>251</v>
      </c>
      <c r="I1715">
        <v>1</v>
      </c>
      <c r="J1715" t="s">
        <v>112</v>
      </c>
      <c r="K1715" t="s">
        <v>39</v>
      </c>
      <c r="L1715" t="s">
        <v>16</v>
      </c>
      <c r="M1715">
        <v>16986</v>
      </c>
      <c r="N1715" t="s">
        <v>20</v>
      </c>
      <c r="O1715" t="s">
        <v>0</v>
      </c>
      <c r="P1715" t="s">
        <v>0</v>
      </c>
    </row>
    <row r="1716" spans="1:16" x14ac:dyDescent="0.3">
      <c r="A1716">
        <v>37876214</v>
      </c>
      <c r="B1716">
        <v>876646</v>
      </c>
      <c r="C1716">
        <v>475311</v>
      </c>
      <c r="D1716">
        <v>14673</v>
      </c>
      <c r="E1716">
        <v>2</v>
      </c>
      <c r="F1716">
        <v>2934.6</v>
      </c>
      <c r="G1716">
        <v>10</v>
      </c>
      <c r="H1716" t="s">
        <v>251</v>
      </c>
      <c r="I1716">
        <v>1</v>
      </c>
      <c r="J1716" t="s">
        <v>112</v>
      </c>
      <c r="K1716" t="s">
        <v>39</v>
      </c>
      <c r="L1716" t="s">
        <v>15</v>
      </c>
      <c r="M1716">
        <v>26411.4</v>
      </c>
      <c r="N1716" t="s">
        <v>23</v>
      </c>
      <c r="O1716" t="s">
        <v>0</v>
      </c>
      <c r="P1716" t="s">
        <v>0</v>
      </c>
    </row>
    <row r="1717" spans="1:16" x14ac:dyDescent="0.3">
      <c r="A1717">
        <v>98680762</v>
      </c>
      <c r="B1717">
        <v>388389</v>
      </c>
      <c r="C1717">
        <v>867830</v>
      </c>
      <c r="D1717">
        <v>10968</v>
      </c>
      <c r="E1717">
        <v>2</v>
      </c>
      <c r="F1717">
        <v>0</v>
      </c>
      <c r="G1717">
        <v>0</v>
      </c>
      <c r="H1717" t="s">
        <v>251</v>
      </c>
      <c r="I1717">
        <v>2</v>
      </c>
      <c r="J1717" t="s">
        <v>456</v>
      </c>
      <c r="K1717" t="s">
        <v>39</v>
      </c>
      <c r="L1717" t="s">
        <v>18</v>
      </c>
      <c r="M1717">
        <v>21936</v>
      </c>
      <c r="N1717" t="s">
        <v>21</v>
      </c>
      <c r="O1717" t="s">
        <v>0</v>
      </c>
      <c r="P1717" t="s">
        <v>0</v>
      </c>
    </row>
    <row r="1718" spans="1:16" x14ac:dyDescent="0.3">
      <c r="A1718">
        <v>75679047</v>
      </c>
      <c r="B1718">
        <v>770487</v>
      </c>
      <c r="C1718">
        <v>300932</v>
      </c>
      <c r="D1718">
        <v>15342</v>
      </c>
      <c r="E1718">
        <v>2</v>
      </c>
      <c r="F1718">
        <v>0</v>
      </c>
      <c r="G1718">
        <v>0</v>
      </c>
      <c r="H1718" t="s">
        <v>542</v>
      </c>
      <c r="I1718">
        <v>5</v>
      </c>
      <c r="J1718" t="s">
        <v>363</v>
      </c>
      <c r="K1718" t="s">
        <v>73</v>
      </c>
      <c r="L1718" t="s">
        <v>17</v>
      </c>
      <c r="M1718">
        <v>30684</v>
      </c>
      <c r="N1718" t="s">
        <v>20</v>
      </c>
      <c r="O1718" t="s">
        <v>0</v>
      </c>
      <c r="P1718" t="s">
        <v>0</v>
      </c>
    </row>
    <row r="1719" spans="1:16" x14ac:dyDescent="0.3">
      <c r="A1719">
        <v>26821075</v>
      </c>
      <c r="B1719">
        <v>719176</v>
      </c>
      <c r="C1719">
        <v>960397</v>
      </c>
      <c r="D1719">
        <v>15817</v>
      </c>
      <c r="E1719">
        <v>4</v>
      </c>
      <c r="F1719">
        <v>6326.8</v>
      </c>
      <c r="G1719">
        <v>10</v>
      </c>
      <c r="H1719" t="s">
        <v>542</v>
      </c>
      <c r="I1719">
        <v>5</v>
      </c>
      <c r="J1719" t="s">
        <v>363</v>
      </c>
      <c r="K1719" t="s">
        <v>39</v>
      </c>
      <c r="L1719" t="s">
        <v>15</v>
      </c>
      <c r="M1719">
        <v>56941.2</v>
      </c>
      <c r="N1719" t="s">
        <v>22</v>
      </c>
      <c r="O1719" t="s">
        <v>0</v>
      </c>
      <c r="P1719" t="s">
        <v>0</v>
      </c>
    </row>
    <row r="1720" spans="1:16" x14ac:dyDescent="0.3">
      <c r="A1720">
        <v>94365330</v>
      </c>
      <c r="B1720">
        <v>207473</v>
      </c>
      <c r="C1720">
        <v>373650</v>
      </c>
      <c r="D1720">
        <v>10588</v>
      </c>
      <c r="E1720">
        <v>1</v>
      </c>
      <c r="F1720">
        <v>1588.2</v>
      </c>
      <c r="G1720">
        <v>15</v>
      </c>
      <c r="H1720" t="s">
        <v>542</v>
      </c>
      <c r="I1720">
        <v>2</v>
      </c>
      <c r="J1720" t="s">
        <v>465</v>
      </c>
      <c r="K1720" t="s">
        <v>39</v>
      </c>
      <c r="L1720" t="s">
        <v>15</v>
      </c>
      <c r="M1720">
        <v>8999.7999999999993</v>
      </c>
      <c r="N1720" t="s">
        <v>22</v>
      </c>
      <c r="O1720" t="s">
        <v>0</v>
      </c>
      <c r="P1720" t="s">
        <v>0</v>
      </c>
    </row>
    <row r="1721" spans="1:16" x14ac:dyDescent="0.3">
      <c r="A1721">
        <v>41240803</v>
      </c>
      <c r="B1721">
        <v>809570</v>
      </c>
      <c r="C1721">
        <v>201258</v>
      </c>
      <c r="D1721">
        <v>6391</v>
      </c>
      <c r="E1721">
        <v>2</v>
      </c>
      <c r="F1721">
        <v>639.1</v>
      </c>
      <c r="G1721">
        <v>5</v>
      </c>
      <c r="H1721" t="s">
        <v>542</v>
      </c>
      <c r="I1721">
        <v>7</v>
      </c>
      <c r="J1721" t="s">
        <v>63</v>
      </c>
      <c r="K1721" t="s">
        <v>39</v>
      </c>
      <c r="L1721" t="s">
        <v>18</v>
      </c>
      <c r="M1721">
        <v>12142.9</v>
      </c>
      <c r="N1721" t="s">
        <v>22</v>
      </c>
      <c r="O1721" t="s">
        <v>0</v>
      </c>
      <c r="P1721" t="s">
        <v>0</v>
      </c>
    </row>
    <row r="1722" spans="1:16" x14ac:dyDescent="0.3">
      <c r="A1722">
        <v>73380252</v>
      </c>
      <c r="B1722">
        <v>809570</v>
      </c>
      <c r="C1722">
        <v>470343</v>
      </c>
      <c r="D1722">
        <v>10133</v>
      </c>
      <c r="E1722">
        <v>1</v>
      </c>
      <c r="F1722">
        <v>0</v>
      </c>
      <c r="G1722">
        <v>0</v>
      </c>
      <c r="H1722" t="s">
        <v>542</v>
      </c>
      <c r="I1722">
        <v>4</v>
      </c>
      <c r="J1722" t="s">
        <v>289</v>
      </c>
      <c r="K1722" t="s">
        <v>39</v>
      </c>
      <c r="L1722" t="s">
        <v>15</v>
      </c>
      <c r="M1722">
        <v>10133</v>
      </c>
      <c r="N1722" t="s">
        <v>21</v>
      </c>
      <c r="O1722" t="s">
        <v>0</v>
      </c>
      <c r="P1722" t="s">
        <v>0</v>
      </c>
    </row>
    <row r="1723" spans="1:16" x14ac:dyDescent="0.3">
      <c r="A1723">
        <v>89289163</v>
      </c>
      <c r="B1723">
        <v>809570</v>
      </c>
      <c r="C1723">
        <v>331113</v>
      </c>
      <c r="D1723">
        <v>10990</v>
      </c>
      <c r="E1723">
        <v>1</v>
      </c>
      <c r="F1723">
        <v>0</v>
      </c>
      <c r="G1723">
        <v>0</v>
      </c>
      <c r="H1723" t="s">
        <v>542</v>
      </c>
      <c r="I1723">
        <v>4</v>
      </c>
      <c r="J1723" t="s">
        <v>289</v>
      </c>
      <c r="K1723" t="s">
        <v>39</v>
      </c>
      <c r="L1723" t="s">
        <v>15</v>
      </c>
      <c r="M1723">
        <v>10990</v>
      </c>
      <c r="N1723" t="s">
        <v>20</v>
      </c>
      <c r="O1723" t="s">
        <v>0</v>
      </c>
      <c r="P1723" t="s">
        <v>0</v>
      </c>
    </row>
    <row r="1724" spans="1:16" x14ac:dyDescent="0.3">
      <c r="A1724">
        <v>27566185</v>
      </c>
      <c r="B1724">
        <v>191161</v>
      </c>
      <c r="C1724">
        <v>781489</v>
      </c>
      <c r="D1724">
        <v>5564</v>
      </c>
      <c r="E1724">
        <v>2</v>
      </c>
      <c r="F1724">
        <v>556.4</v>
      </c>
      <c r="G1724">
        <v>5</v>
      </c>
      <c r="H1724" t="s">
        <v>221</v>
      </c>
      <c r="I1724">
        <v>2</v>
      </c>
      <c r="J1724" t="s">
        <v>222</v>
      </c>
      <c r="K1724" t="s">
        <v>39</v>
      </c>
      <c r="L1724" t="s">
        <v>18</v>
      </c>
      <c r="M1724">
        <v>10571.6</v>
      </c>
      <c r="N1724" t="s">
        <v>22</v>
      </c>
      <c r="O1724" t="s">
        <v>0</v>
      </c>
      <c r="P1724" t="s">
        <v>0</v>
      </c>
    </row>
    <row r="1725" spans="1:16" x14ac:dyDescent="0.3">
      <c r="A1725">
        <v>83998961</v>
      </c>
      <c r="B1725">
        <v>872246</v>
      </c>
      <c r="C1725">
        <v>849838</v>
      </c>
      <c r="D1725">
        <v>18934</v>
      </c>
      <c r="E1725">
        <v>1</v>
      </c>
      <c r="F1725">
        <v>946.7</v>
      </c>
      <c r="G1725">
        <v>5</v>
      </c>
      <c r="H1725" t="s">
        <v>221</v>
      </c>
      <c r="I1725">
        <v>4</v>
      </c>
      <c r="J1725" t="s">
        <v>435</v>
      </c>
      <c r="K1725" t="s">
        <v>39</v>
      </c>
      <c r="L1725" t="s">
        <v>15</v>
      </c>
      <c r="M1725">
        <v>17987.3</v>
      </c>
      <c r="N1725" t="s">
        <v>23</v>
      </c>
      <c r="O1725" t="s">
        <v>0</v>
      </c>
      <c r="P1725" t="s">
        <v>0</v>
      </c>
    </row>
    <row r="1726" spans="1:16" x14ac:dyDescent="0.3">
      <c r="A1726">
        <v>54550177</v>
      </c>
      <c r="B1726">
        <v>207473</v>
      </c>
      <c r="C1726">
        <v>615035</v>
      </c>
      <c r="D1726">
        <v>19084</v>
      </c>
      <c r="E1726">
        <v>1</v>
      </c>
      <c r="F1726">
        <v>954.2</v>
      </c>
      <c r="G1726">
        <v>5</v>
      </c>
      <c r="H1726" t="s">
        <v>221</v>
      </c>
      <c r="I1726">
        <v>4</v>
      </c>
      <c r="J1726" t="s">
        <v>435</v>
      </c>
      <c r="K1726" t="s">
        <v>39</v>
      </c>
      <c r="L1726" t="s">
        <v>18</v>
      </c>
      <c r="M1726">
        <v>18129.8</v>
      </c>
      <c r="N1726" t="s">
        <v>21</v>
      </c>
      <c r="O1726" t="s">
        <v>0</v>
      </c>
      <c r="P1726" t="s">
        <v>0</v>
      </c>
    </row>
    <row r="1727" spans="1:16" x14ac:dyDescent="0.3">
      <c r="A1727">
        <v>98007006</v>
      </c>
      <c r="B1727">
        <v>809570</v>
      </c>
      <c r="C1727">
        <v>564831</v>
      </c>
      <c r="D1727">
        <v>4777</v>
      </c>
      <c r="E1727">
        <v>2</v>
      </c>
      <c r="F1727">
        <v>1433.1</v>
      </c>
      <c r="G1727">
        <v>15</v>
      </c>
      <c r="H1727" t="s">
        <v>221</v>
      </c>
      <c r="I1727">
        <v>6</v>
      </c>
      <c r="J1727" t="s">
        <v>450</v>
      </c>
      <c r="K1727" t="s">
        <v>39</v>
      </c>
      <c r="L1727" t="s">
        <v>18</v>
      </c>
      <c r="M1727">
        <v>8120.9</v>
      </c>
      <c r="N1727" t="s">
        <v>21</v>
      </c>
      <c r="O1727" t="s">
        <v>0</v>
      </c>
      <c r="P1727" t="s">
        <v>0</v>
      </c>
    </row>
    <row r="1728" spans="1:16" x14ac:dyDescent="0.3">
      <c r="A1728">
        <v>34438599</v>
      </c>
      <c r="B1728">
        <v>334053</v>
      </c>
      <c r="C1728">
        <v>311871</v>
      </c>
      <c r="D1728">
        <v>4614</v>
      </c>
      <c r="E1728">
        <v>1</v>
      </c>
      <c r="F1728">
        <v>230.7</v>
      </c>
      <c r="G1728">
        <v>5</v>
      </c>
      <c r="H1728" t="s">
        <v>221</v>
      </c>
      <c r="I1728">
        <v>7</v>
      </c>
      <c r="J1728" t="s">
        <v>484</v>
      </c>
      <c r="K1728" t="s">
        <v>39</v>
      </c>
      <c r="L1728" t="s">
        <v>15</v>
      </c>
      <c r="M1728">
        <v>4383.3</v>
      </c>
      <c r="N1728" t="s">
        <v>21</v>
      </c>
      <c r="O1728" t="s">
        <v>0</v>
      </c>
      <c r="P1728" t="s">
        <v>0</v>
      </c>
    </row>
    <row r="1729" spans="1:16" x14ac:dyDescent="0.3">
      <c r="A1729">
        <v>77660514</v>
      </c>
      <c r="B1729">
        <v>671858</v>
      </c>
      <c r="C1729">
        <v>584945</v>
      </c>
      <c r="D1729">
        <v>8812</v>
      </c>
      <c r="E1729">
        <v>2</v>
      </c>
      <c r="F1729">
        <v>0</v>
      </c>
      <c r="G1729">
        <v>0</v>
      </c>
      <c r="H1729" t="s">
        <v>221</v>
      </c>
      <c r="I1729">
        <v>6</v>
      </c>
      <c r="J1729" t="s">
        <v>450</v>
      </c>
      <c r="K1729" t="s">
        <v>50</v>
      </c>
      <c r="L1729" t="s">
        <v>16</v>
      </c>
      <c r="M1729">
        <v>17624</v>
      </c>
      <c r="N1729" t="s">
        <v>20</v>
      </c>
      <c r="O1729" t="s">
        <v>0</v>
      </c>
      <c r="P1729" t="s">
        <v>0</v>
      </c>
    </row>
    <row r="1730" spans="1:16" x14ac:dyDescent="0.3">
      <c r="A1730">
        <v>70779921</v>
      </c>
      <c r="B1730">
        <v>770487</v>
      </c>
      <c r="C1730">
        <v>413588</v>
      </c>
      <c r="D1730">
        <v>11846</v>
      </c>
      <c r="E1730">
        <v>2</v>
      </c>
      <c r="F1730">
        <v>3553.8</v>
      </c>
      <c r="G1730">
        <v>15</v>
      </c>
      <c r="H1730" t="s">
        <v>221</v>
      </c>
      <c r="I1730">
        <v>4</v>
      </c>
      <c r="J1730" t="s">
        <v>435</v>
      </c>
      <c r="K1730" t="s">
        <v>39</v>
      </c>
      <c r="L1730" t="s">
        <v>15</v>
      </c>
      <c r="M1730">
        <v>20138.2</v>
      </c>
      <c r="N1730" t="s">
        <v>23</v>
      </c>
      <c r="O1730" t="s">
        <v>0</v>
      </c>
      <c r="P1730" t="s">
        <v>0</v>
      </c>
    </row>
    <row r="1731" spans="1:16" x14ac:dyDescent="0.3">
      <c r="A1731">
        <v>74606833</v>
      </c>
      <c r="B1731">
        <v>876646</v>
      </c>
      <c r="C1731">
        <v>483062</v>
      </c>
      <c r="D1731">
        <v>15609</v>
      </c>
      <c r="E1731">
        <v>2</v>
      </c>
      <c r="F1731">
        <v>1560.9</v>
      </c>
      <c r="G1731">
        <v>5</v>
      </c>
      <c r="H1731" t="s">
        <v>135</v>
      </c>
      <c r="I1731">
        <v>6</v>
      </c>
      <c r="J1731" t="s">
        <v>136</v>
      </c>
      <c r="K1731" t="s">
        <v>39</v>
      </c>
      <c r="L1731" t="s">
        <v>15</v>
      </c>
      <c r="M1731">
        <v>29657.1</v>
      </c>
      <c r="N1731" t="s">
        <v>23</v>
      </c>
      <c r="O1731" t="s">
        <v>0</v>
      </c>
      <c r="P1731" t="s">
        <v>0</v>
      </c>
    </row>
    <row r="1732" spans="1:16" x14ac:dyDescent="0.3">
      <c r="A1732">
        <v>14968688</v>
      </c>
      <c r="B1732">
        <v>770487</v>
      </c>
      <c r="C1732">
        <v>327126</v>
      </c>
      <c r="D1732">
        <v>2670</v>
      </c>
      <c r="E1732">
        <v>2</v>
      </c>
      <c r="F1732">
        <v>534</v>
      </c>
      <c r="G1732">
        <v>10</v>
      </c>
      <c r="H1732" t="s">
        <v>135</v>
      </c>
      <c r="I1732">
        <v>2</v>
      </c>
      <c r="J1732" t="s">
        <v>266</v>
      </c>
      <c r="K1732" t="s">
        <v>39</v>
      </c>
      <c r="L1732" t="s">
        <v>18</v>
      </c>
      <c r="M1732">
        <v>4806</v>
      </c>
      <c r="N1732" t="s">
        <v>21</v>
      </c>
      <c r="O1732" t="s">
        <v>0</v>
      </c>
      <c r="P1732" t="s">
        <v>0</v>
      </c>
    </row>
    <row r="1733" spans="1:16" x14ac:dyDescent="0.3">
      <c r="A1733">
        <v>98725654</v>
      </c>
      <c r="B1733">
        <v>356787</v>
      </c>
      <c r="C1733">
        <v>200301</v>
      </c>
      <c r="D1733">
        <v>9845</v>
      </c>
      <c r="E1733">
        <v>3</v>
      </c>
      <c r="F1733">
        <v>2953.5</v>
      </c>
      <c r="G1733">
        <v>10</v>
      </c>
      <c r="H1733" t="s">
        <v>135</v>
      </c>
      <c r="I1733">
        <v>3</v>
      </c>
      <c r="J1733" t="s">
        <v>537</v>
      </c>
      <c r="K1733" t="s">
        <v>39</v>
      </c>
      <c r="L1733" t="s">
        <v>15</v>
      </c>
      <c r="M1733">
        <v>26581.5</v>
      </c>
      <c r="N1733" t="s">
        <v>21</v>
      </c>
      <c r="O1733" t="s">
        <v>0</v>
      </c>
      <c r="P1733" t="s">
        <v>0</v>
      </c>
    </row>
    <row r="1734" spans="1:16" x14ac:dyDescent="0.3">
      <c r="A1734">
        <v>22513132</v>
      </c>
      <c r="B1734">
        <v>876646</v>
      </c>
      <c r="C1734">
        <v>774842</v>
      </c>
      <c r="D1734">
        <v>5003</v>
      </c>
      <c r="E1734">
        <v>4</v>
      </c>
      <c r="F1734">
        <v>1000.6</v>
      </c>
      <c r="G1734">
        <v>5</v>
      </c>
      <c r="H1734" t="s">
        <v>135</v>
      </c>
      <c r="I1734">
        <v>2</v>
      </c>
      <c r="J1734" t="s">
        <v>266</v>
      </c>
      <c r="K1734" t="s">
        <v>39</v>
      </c>
      <c r="L1734" t="s">
        <v>16</v>
      </c>
      <c r="M1734">
        <v>19011.400000000001</v>
      </c>
      <c r="N1734" t="s">
        <v>21</v>
      </c>
      <c r="O1734" t="s">
        <v>0</v>
      </c>
      <c r="P1734" t="s">
        <v>0</v>
      </c>
    </row>
    <row r="1735" spans="1:16" x14ac:dyDescent="0.3">
      <c r="A1735">
        <v>31127198</v>
      </c>
      <c r="B1735">
        <v>770487</v>
      </c>
      <c r="C1735">
        <v>503662</v>
      </c>
      <c r="D1735">
        <v>15389</v>
      </c>
      <c r="E1735">
        <v>3</v>
      </c>
      <c r="F1735">
        <v>0</v>
      </c>
      <c r="G1735">
        <v>0</v>
      </c>
      <c r="H1735" t="s">
        <v>135</v>
      </c>
      <c r="I1735">
        <v>2</v>
      </c>
      <c r="J1735" t="s">
        <v>266</v>
      </c>
      <c r="K1735" t="s">
        <v>39</v>
      </c>
      <c r="L1735" t="s">
        <v>15</v>
      </c>
      <c r="M1735">
        <v>46167</v>
      </c>
      <c r="N1735" t="s">
        <v>23</v>
      </c>
      <c r="O1735" t="s">
        <v>0</v>
      </c>
      <c r="P1735" t="s">
        <v>0</v>
      </c>
    </row>
    <row r="1736" spans="1:16" x14ac:dyDescent="0.3">
      <c r="A1736">
        <v>95758649</v>
      </c>
      <c r="B1736">
        <v>191161</v>
      </c>
      <c r="C1736">
        <v>256440</v>
      </c>
      <c r="D1736">
        <v>6238</v>
      </c>
      <c r="E1736">
        <v>1</v>
      </c>
      <c r="F1736">
        <v>623.79999999999995</v>
      </c>
      <c r="G1736">
        <v>10</v>
      </c>
      <c r="H1736" t="s">
        <v>135</v>
      </c>
      <c r="I1736">
        <v>3</v>
      </c>
      <c r="J1736" t="s">
        <v>537</v>
      </c>
      <c r="K1736" t="s">
        <v>39</v>
      </c>
      <c r="L1736" t="s">
        <v>16</v>
      </c>
      <c r="M1736">
        <v>5614.2</v>
      </c>
      <c r="N1736" t="s">
        <v>20</v>
      </c>
      <c r="O1736" t="s">
        <v>0</v>
      </c>
      <c r="P1736" t="s">
        <v>0</v>
      </c>
    </row>
    <row r="1737" spans="1:16" x14ac:dyDescent="0.3">
      <c r="A1737">
        <v>85405783</v>
      </c>
      <c r="B1737">
        <v>671858</v>
      </c>
      <c r="C1737">
        <v>442397</v>
      </c>
      <c r="D1737">
        <v>2115</v>
      </c>
      <c r="E1737">
        <v>3</v>
      </c>
      <c r="F1737">
        <v>1269</v>
      </c>
      <c r="G1737">
        <v>20</v>
      </c>
      <c r="H1737" t="s">
        <v>135</v>
      </c>
      <c r="I1737">
        <v>4</v>
      </c>
      <c r="J1737" t="s">
        <v>432</v>
      </c>
      <c r="K1737" t="s">
        <v>39</v>
      </c>
      <c r="L1737" t="s">
        <v>17</v>
      </c>
      <c r="M1737">
        <v>5076</v>
      </c>
      <c r="N1737" t="s">
        <v>21</v>
      </c>
      <c r="O1737" t="s">
        <v>0</v>
      </c>
      <c r="P1737" t="s">
        <v>0</v>
      </c>
    </row>
    <row r="1738" spans="1:16" x14ac:dyDescent="0.3">
      <c r="A1738">
        <v>30317091</v>
      </c>
      <c r="B1738">
        <v>216739</v>
      </c>
      <c r="C1738">
        <v>369654</v>
      </c>
      <c r="D1738">
        <v>7521</v>
      </c>
      <c r="E1738">
        <v>1</v>
      </c>
      <c r="F1738">
        <v>376.05</v>
      </c>
      <c r="G1738">
        <v>5</v>
      </c>
      <c r="H1738" t="s">
        <v>135</v>
      </c>
      <c r="I1738">
        <v>1</v>
      </c>
      <c r="J1738" t="s">
        <v>126</v>
      </c>
      <c r="K1738" t="s">
        <v>39</v>
      </c>
      <c r="L1738" t="s">
        <v>16</v>
      </c>
      <c r="M1738">
        <v>7144.95</v>
      </c>
      <c r="N1738" t="s">
        <v>21</v>
      </c>
      <c r="O1738" t="s">
        <v>0</v>
      </c>
      <c r="P1738" t="s">
        <v>0</v>
      </c>
    </row>
    <row r="1739" spans="1:16" x14ac:dyDescent="0.3">
      <c r="A1739">
        <v>89131271</v>
      </c>
      <c r="B1739">
        <v>388389</v>
      </c>
      <c r="C1739">
        <v>240382</v>
      </c>
      <c r="D1739">
        <v>3817</v>
      </c>
      <c r="E1739">
        <v>1</v>
      </c>
      <c r="F1739">
        <v>190.85</v>
      </c>
      <c r="G1739">
        <v>5</v>
      </c>
      <c r="H1739" t="s">
        <v>135</v>
      </c>
      <c r="I1739">
        <v>2</v>
      </c>
      <c r="J1739" t="s">
        <v>266</v>
      </c>
      <c r="K1739" t="s">
        <v>39</v>
      </c>
      <c r="L1739" t="s">
        <v>15</v>
      </c>
      <c r="M1739">
        <v>3626.15</v>
      </c>
      <c r="N1739" t="s">
        <v>21</v>
      </c>
      <c r="O1739" t="s">
        <v>0</v>
      </c>
      <c r="P1739" t="s">
        <v>0</v>
      </c>
    </row>
    <row r="1740" spans="1:16" x14ac:dyDescent="0.3">
      <c r="A1740">
        <v>90973889</v>
      </c>
      <c r="B1740">
        <v>671858</v>
      </c>
      <c r="C1740">
        <v>547997</v>
      </c>
      <c r="D1740">
        <v>3542</v>
      </c>
      <c r="E1740">
        <v>1</v>
      </c>
      <c r="F1740">
        <v>0</v>
      </c>
      <c r="G1740">
        <v>0</v>
      </c>
      <c r="H1740" t="s">
        <v>135</v>
      </c>
      <c r="I1740">
        <v>2</v>
      </c>
      <c r="J1740" t="s">
        <v>266</v>
      </c>
      <c r="K1740" t="s">
        <v>39</v>
      </c>
      <c r="L1740" t="s">
        <v>15</v>
      </c>
      <c r="M1740">
        <v>3542</v>
      </c>
      <c r="N1740" t="s">
        <v>23</v>
      </c>
      <c r="O1740" t="s">
        <v>0</v>
      </c>
      <c r="P1740" t="s">
        <v>0</v>
      </c>
    </row>
    <row r="1741" spans="1:16" x14ac:dyDescent="0.3">
      <c r="A1741">
        <v>55343466</v>
      </c>
      <c r="B1741">
        <v>719176</v>
      </c>
      <c r="C1741">
        <v>666509</v>
      </c>
      <c r="D1741">
        <v>6954</v>
      </c>
      <c r="E1741">
        <v>1</v>
      </c>
      <c r="F1741">
        <v>1043.0999999999999</v>
      </c>
      <c r="G1741">
        <v>15</v>
      </c>
      <c r="H1741" t="s">
        <v>135</v>
      </c>
      <c r="I1741">
        <v>5</v>
      </c>
      <c r="J1741" t="s">
        <v>302</v>
      </c>
      <c r="K1741" t="s">
        <v>50</v>
      </c>
      <c r="L1741" t="s">
        <v>17</v>
      </c>
      <c r="M1741">
        <v>5910.9</v>
      </c>
      <c r="N1741" t="s">
        <v>21</v>
      </c>
      <c r="O1741" t="s">
        <v>0</v>
      </c>
      <c r="P1741" t="s">
        <v>0</v>
      </c>
    </row>
    <row r="1742" spans="1:16" x14ac:dyDescent="0.3">
      <c r="A1742">
        <v>93182506</v>
      </c>
      <c r="B1742">
        <v>876646</v>
      </c>
      <c r="C1742">
        <v>729208</v>
      </c>
      <c r="D1742">
        <v>4435</v>
      </c>
      <c r="E1742">
        <v>1</v>
      </c>
      <c r="F1742">
        <v>0</v>
      </c>
      <c r="G1742">
        <v>0</v>
      </c>
      <c r="H1742" t="s">
        <v>135</v>
      </c>
      <c r="I1742">
        <v>4</v>
      </c>
      <c r="J1742" t="s">
        <v>432</v>
      </c>
      <c r="K1742" t="s">
        <v>47</v>
      </c>
      <c r="L1742" t="s">
        <v>17</v>
      </c>
      <c r="M1742">
        <v>4435</v>
      </c>
      <c r="N1742" t="s">
        <v>22</v>
      </c>
      <c r="O1742" t="s">
        <v>0</v>
      </c>
      <c r="P1742" t="s">
        <v>0</v>
      </c>
    </row>
    <row r="1743" spans="1:16" x14ac:dyDescent="0.3">
      <c r="A1743">
        <v>96750368</v>
      </c>
      <c r="B1743">
        <v>334053</v>
      </c>
      <c r="C1743">
        <v>489362</v>
      </c>
      <c r="D1743">
        <v>2070</v>
      </c>
      <c r="E1743">
        <v>1</v>
      </c>
      <c r="F1743">
        <v>103.5</v>
      </c>
      <c r="G1743">
        <v>5</v>
      </c>
      <c r="H1743" t="s">
        <v>378</v>
      </c>
      <c r="I1743">
        <v>7</v>
      </c>
      <c r="J1743" t="s">
        <v>376</v>
      </c>
      <c r="K1743" t="s">
        <v>39</v>
      </c>
      <c r="L1743" t="s">
        <v>16</v>
      </c>
      <c r="M1743">
        <v>1966.5</v>
      </c>
      <c r="N1743" t="s">
        <v>21</v>
      </c>
      <c r="O1743" t="s">
        <v>0</v>
      </c>
      <c r="P1743" t="s">
        <v>0</v>
      </c>
    </row>
    <row r="1744" spans="1:16" x14ac:dyDescent="0.3">
      <c r="A1744">
        <v>92631441</v>
      </c>
      <c r="B1744">
        <v>671858</v>
      </c>
      <c r="C1744">
        <v>465617</v>
      </c>
      <c r="D1744">
        <v>16622</v>
      </c>
      <c r="E1744">
        <v>1</v>
      </c>
      <c r="F1744">
        <v>831.1</v>
      </c>
      <c r="G1744">
        <v>5</v>
      </c>
      <c r="H1744" t="s">
        <v>378</v>
      </c>
      <c r="I1744">
        <v>5</v>
      </c>
      <c r="J1744" t="s">
        <v>238</v>
      </c>
      <c r="K1744" t="s">
        <v>39</v>
      </c>
      <c r="L1744" t="s">
        <v>16</v>
      </c>
      <c r="M1744">
        <v>15790.9</v>
      </c>
      <c r="N1744" t="s">
        <v>21</v>
      </c>
      <c r="O1744" t="s">
        <v>0</v>
      </c>
      <c r="P1744" t="s">
        <v>0</v>
      </c>
    </row>
    <row r="1745" spans="1:16" x14ac:dyDescent="0.3">
      <c r="A1745">
        <v>42100652</v>
      </c>
      <c r="B1745">
        <v>356787</v>
      </c>
      <c r="C1745">
        <v>799083</v>
      </c>
      <c r="D1745">
        <v>19679</v>
      </c>
      <c r="E1745">
        <v>1</v>
      </c>
      <c r="F1745">
        <v>1967.9</v>
      </c>
      <c r="G1745">
        <v>10</v>
      </c>
      <c r="H1745" t="s">
        <v>378</v>
      </c>
      <c r="I1745">
        <v>5</v>
      </c>
      <c r="J1745" t="s">
        <v>238</v>
      </c>
      <c r="K1745" t="s">
        <v>73</v>
      </c>
      <c r="L1745" t="s">
        <v>18</v>
      </c>
      <c r="M1745">
        <v>17711.099999999999</v>
      </c>
      <c r="N1745" t="s">
        <v>23</v>
      </c>
      <c r="O1745" t="s">
        <v>0</v>
      </c>
      <c r="P1745" t="s">
        <v>0</v>
      </c>
    </row>
    <row r="1746" spans="1:16" x14ac:dyDescent="0.3">
      <c r="A1746">
        <v>94819556</v>
      </c>
      <c r="B1746">
        <v>671858</v>
      </c>
      <c r="C1746">
        <v>828636</v>
      </c>
      <c r="D1746">
        <v>17881</v>
      </c>
      <c r="E1746">
        <v>1</v>
      </c>
      <c r="F1746">
        <v>0</v>
      </c>
      <c r="G1746">
        <v>0</v>
      </c>
      <c r="H1746" t="s">
        <v>378</v>
      </c>
      <c r="I1746">
        <v>1</v>
      </c>
      <c r="J1746" t="s">
        <v>503</v>
      </c>
      <c r="K1746" t="s">
        <v>50</v>
      </c>
      <c r="L1746" t="s">
        <v>15</v>
      </c>
      <c r="M1746">
        <v>17881</v>
      </c>
      <c r="N1746" t="s">
        <v>21</v>
      </c>
      <c r="O1746" t="s">
        <v>0</v>
      </c>
      <c r="P1746" t="s">
        <v>0</v>
      </c>
    </row>
    <row r="1747" spans="1:16" x14ac:dyDescent="0.3">
      <c r="A1747">
        <v>14179623</v>
      </c>
      <c r="B1747">
        <v>207473</v>
      </c>
      <c r="C1747">
        <v>377715</v>
      </c>
      <c r="D1747">
        <v>15229</v>
      </c>
      <c r="E1747">
        <v>1</v>
      </c>
      <c r="F1747">
        <v>0</v>
      </c>
      <c r="G1747">
        <v>0</v>
      </c>
      <c r="H1747" t="s">
        <v>378</v>
      </c>
      <c r="I1747">
        <v>5</v>
      </c>
      <c r="J1747" t="s">
        <v>238</v>
      </c>
      <c r="K1747" t="s">
        <v>50</v>
      </c>
      <c r="L1747" t="s">
        <v>17</v>
      </c>
      <c r="M1747">
        <v>15229</v>
      </c>
      <c r="N1747" t="s">
        <v>22</v>
      </c>
      <c r="O1747" t="s">
        <v>0</v>
      </c>
      <c r="P1747" t="s">
        <v>0</v>
      </c>
    </row>
    <row r="1748" spans="1:16" x14ac:dyDescent="0.3">
      <c r="A1748">
        <v>88176558</v>
      </c>
      <c r="B1748">
        <v>126225</v>
      </c>
      <c r="C1748">
        <v>411895</v>
      </c>
      <c r="D1748">
        <v>12548</v>
      </c>
      <c r="E1748">
        <v>2</v>
      </c>
      <c r="F1748">
        <v>0</v>
      </c>
      <c r="G1748">
        <v>0</v>
      </c>
      <c r="H1748" t="s">
        <v>378</v>
      </c>
      <c r="I1748">
        <v>7</v>
      </c>
      <c r="J1748" t="s">
        <v>376</v>
      </c>
      <c r="K1748" t="s">
        <v>39</v>
      </c>
      <c r="L1748" t="s">
        <v>15</v>
      </c>
      <c r="M1748">
        <v>25096</v>
      </c>
      <c r="N1748" t="s">
        <v>23</v>
      </c>
      <c r="O1748" t="s">
        <v>0</v>
      </c>
      <c r="P1748" t="s">
        <v>0</v>
      </c>
    </row>
    <row r="1749" spans="1:16" x14ac:dyDescent="0.3">
      <c r="A1749">
        <v>62294176</v>
      </c>
      <c r="B1749">
        <v>872246</v>
      </c>
      <c r="C1749">
        <v>972918</v>
      </c>
      <c r="D1749">
        <v>640</v>
      </c>
      <c r="E1749">
        <v>1</v>
      </c>
      <c r="F1749">
        <v>0</v>
      </c>
      <c r="G1749">
        <v>0</v>
      </c>
      <c r="H1749" t="s">
        <v>378</v>
      </c>
      <c r="I1749">
        <v>1</v>
      </c>
      <c r="J1749" t="s">
        <v>503</v>
      </c>
      <c r="K1749" t="s">
        <v>39</v>
      </c>
      <c r="L1749" t="s">
        <v>17</v>
      </c>
      <c r="M1749">
        <v>640</v>
      </c>
      <c r="N1749" t="s">
        <v>24</v>
      </c>
      <c r="O1749" t="s">
        <v>0</v>
      </c>
      <c r="P1749" t="s">
        <v>0</v>
      </c>
    </row>
    <row r="1750" spans="1:16" x14ac:dyDescent="0.3">
      <c r="A1750">
        <v>70340936</v>
      </c>
      <c r="B1750">
        <v>216739</v>
      </c>
      <c r="C1750">
        <v>289211</v>
      </c>
      <c r="D1750">
        <v>9553</v>
      </c>
      <c r="E1750">
        <v>1</v>
      </c>
      <c r="F1750">
        <v>1432.95</v>
      </c>
      <c r="G1750">
        <v>15</v>
      </c>
      <c r="H1750" t="s">
        <v>378</v>
      </c>
      <c r="I1750">
        <v>1</v>
      </c>
      <c r="J1750" t="s">
        <v>503</v>
      </c>
      <c r="K1750" t="s">
        <v>39</v>
      </c>
      <c r="L1750" t="s">
        <v>15</v>
      </c>
      <c r="M1750">
        <v>8120.05</v>
      </c>
      <c r="N1750" t="s">
        <v>21</v>
      </c>
      <c r="O1750" t="s">
        <v>0</v>
      </c>
      <c r="P1750" t="s">
        <v>0</v>
      </c>
    </row>
    <row r="1751" spans="1:16" x14ac:dyDescent="0.3">
      <c r="A1751">
        <v>11649277</v>
      </c>
      <c r="B1751">
        <v>356787</v>
      </c>
      <c r="C1751">
        <v>564189</v>
      </c>
      <c r="D1751">
        <v>16418</v>
      </c>
      <c r="E1751">
        <v>1</v>
      </c>
      <c r="F1751">
        <v>0</v>
      </c>
      <c r="G1751">
        <v>0</v>
      </c>
      <c r="H1751" t="s">
        <v>378</v>
      </c>
      <c r="I1751">
        <v>4</v>
      </c>
      <c r="J1751" t="s">
        <v>237</v>
      </c>
      <c r="K1751" t="s">
        <v>47</v>
      </c>
      <c r="L1751" t="s">
        <v>16</v>
      </c>
      <c r="M1751">
        <v>16418</v>
      </c>
      <c r="N1751" t="s">
        <v>20</v>
      </c>
      <c r="O1751" t="s">
        <v>0</v>
      </c>
      <c r="P1751" t="s">
        <v>0</v>
      </c>
    </row>
    <row r="1752" spans="1:16" x14ac:dyDescent="0.3">
      <c r="A1752">
        <v>51963706</v>
      </c>
      <c r="B1752">
        <v>809570</v>
      </c>
      <c r="C1752">
        <v>760957</v>
      </c>
      <c r="D1752">
        <v>9100</v>
      </c>
      <c r="E1752">
        <v>1</v>
      </c>
      <c r="F1752">
        <v>455</v>
      </c>
      <c r="G1752">
        <v>5</v>
      </c>
      <c r="H1752" t="s">
        <v>378</v>
      </c>
      <c r="I1752">
        <v>3</v>
      </c>
      <c r="J1752" t="s">
        <v>235</v>
      </c>
      <c r="K1752" t="s">
        <v>39</v>
      </c>
      <c r="L1752" t="s">
        <v>15</v>
      </c>
      <c r="M1752">
        <v>8645</v>
      </c>
      <c r="N1752" t="s">
        <v>20</v>
      </c>
      <c r="O1752" t="s">
        <v>0</v>
      </c>
      <c r="P1752" t="s">
        <v>0</v>
      </c>
    </row>
    <row r="1753" spans="1:16" x14ac:dyDescent="0.3">
      <c r="A1753">
        <v>49682169</v>
      </c>
      <c r="B1753">
        <v>809570</v>
      </c>
      <c r="C1753">
        <v>871697</v>
      </c>
      <c r="D1753">
        <v>15533</v>
      </c>
      <c r="E1753">
        <v>2</v>
      </c>
      <c r="F1753">
        <v>0</v>
      </c>
      <c r="G1753">
        <v>0</v>
      </c>
      <c r="H1753" t="s">
        <v>389</v>
      </c>
      <c r="I1753">
        <v>1</v>
      </c>
      <c r="J1753" t="s">
        <v>390</v>
      </c>
      <c r="K1753" t="s">
        <v>39</v>
      </c>
      <c r="L1753" t="s">
        <v>15</v>
      </c>
      <c r="M1753">
        <v>31066</v>
      </c>
      <c r="N1753" t="s">
        <v>20</v>
      </c>
      <c r="O1753" t="s">
        <v>0</v>
      </c>
      <c r="P1753" t="s">
        <v>0</v>
      </c>
    </row>
    <row r="1754" spans="1:16" x14ac:dyDescent="0.3">
      <c r="A1754">
        <v>41837210</v>
      </c>
      <c r="B1754">
        <v>671858</v>
      </c>
      <c r="C1754">
        <v>913666</v>
      </c>
      <c r="D1754">
        <v>7770</v>
      </c>
      <c r="E1754">
        <v>1</v>
      </c>
      <c r="F1754">
        <v>388.5</v>
      </c>
      <c r="G1754">
        <v>5</v>
      </c>
      <c r="H1754" t="s">
        <v>389</v>
      </c>
      <c r="I1754">
        <v>6</v>
      </c>
      <c r="J1754" t="s">
        <v>470</v>
      </c>
      <c r="K1754" t="s">
        <v>39</v>
      </c>
      <c r="L1754" t="s">
        <v>16</v>
      </c>
      <c r="M1754">
        <v>7381.5</v>
      </c>
      <c r="N1754" t="s">
        <v>22</v>
      </c>
      <c r="O1754" t="s">
        <v>0</v>
      </c>
      <c r="P1754" t="s">
        <v>0</v>
      </c>
    </row>
    <row r="1755" spans="1:16" x14ac:dyDescent="0.3">
      <c r="A1755">
        <v>84660688</v>
      </c>
      <c r="B1755">
        <v>809570</v>
      </c>
      <c r="C1755">
        <v>360639</v>
      </c>
      <c r="D1755">
        <v>10490</v>
      </c>
      <c r="E1755">
        <v>1</v>
      </c>
      <c r="F1755">
        <v>0</v>
      </c>
      <c r="G1755">
        <v>0</v>
      </c>
      <c r="H1755" t="s">
        <v>389</v>
      </c>
      <c r="I1755">
        <v>2</v>
      </c>
      <c r="J1755" t="s">
        <v>256</v>
      </c>
      <c r="K1755" t="s">
        <v>39</v>
      </c>
      <c r="L1755" t="s">
        <v>15</v>
      </c>
      <c r="M1755">
        <v>10490</v>
      </c>
      <c r="N1755" t="s">
        <v>20</v>
      </c>
      <c r="O1755" t="s">
        <v>0</v>
      </c>
      <c r="P1755" t="s">
        <v>0</v>
      </c>
    </row>
    <row r="1756" spans="1:16" x14ac:dyDescent="0.3">
      <c r="A1756">
        <v>77144075</v>
      </c>
      <c r="B1756">
        <v>126225</v>
      </c>
      <c r="C1756">
        <v>829402</v>
      </c>
      <c r="D1756">
        <v>6537</v>
      </c>
      <c r="E1756">
        <v>2</v>
      </c>
      <c r="F1756">
        <v>0</v>
      </c>
      <c r="G1756">
        <v>0</v>
      </c>
      <c r="H1756" t="s">
        <v>389</v>
      </c>
      <c r="I1756">
        <v>4</v>
      </c>
      <c r="J1756" t="s">
        <v>246</v>
      </c>
      <c r="K1756" t="s">
        <v>39</v>
      </c>
      <c r="L1756" t="s">
        <v>16</v>
      </c>
      <c r="M1756">
        <v>13074</v>
      </c>
      <c r="N1756" t="s">
        <v>23</v>
      </c>
      <c r="O1756" t="s">
        <v>0</v>
      </c>
      <c r="P1756" t="s">
        <v>0</v>
      </c>
    </row>
    <row r="1757" spans="1:16" x14ac:dyDescent="0.3">
      <c r="A1757">
        <v>87277086</v>
      </c>
      <c r="B1757">
        <v>876646</v>
      </c>
      <c r="C1757">
        <v>848127</v>
      </c>
      <c r="D1757">
        <v>6448</v>
      </c>
      <c r="E1757">
        <v>1</v>
      </c>
      <c r="F1757">
        <v>644.79999999999995</v>
      </c>
      <c r="G1757">
        <v>10</v>
      </c>
      <c r="H1757" t="s">
        <v>389</v>
      </c>
      <c r="I1757">
        <v>6</v>
      </c>
      <c r="J1757" t="s">
        <v>470</v>
      </c>
      <c r="K1757" t="s">
        <v>39</v>
      </c>
      <c r="L1757" t="s">
        <v>15</v>
      </c>
      <c r="M1757">
        <v>5803.2</v>
      </c>
      <c r="N1757" t="s">
        <v>21</v>
      </c>
      <c r="O1757" t="s">
        <v>0</v>
      </c>
      <c r="P1757" t="s">
        <v>0</v>
      </c>
    </row>
    <row r="1758" spans="1:16" x14ac:dyDescent="0.3">
      <c r="A1758">
        <v>51638598</v>
      </c>
      <c r="B1758">
        <v>876646</v>
      </c>
      <c r="C1758">
        <v>705904</v>
      </c>
      <c r="D1758">
        <v>2501</v>
      </c>
      <c r="E1758">
        <v>1</v>
      </c>
      <c r="F1758">
        <v>125.05</v>
      </c>
      <c r="G1758">
        <v>5</v>
      </c>
      <c r="H1758" t="s">
        <v>389</v>
      </c>
      <c r="I1758">
        <v>7</v>
      </c>
      <c r="J1758" t="s">
        <v>361</v>
      </c>
      <c r="K1758" t="s">
        <v>50</v>
      </c>
      <c r="L1758" t="s">
        <v>15</v>
      </c>
      <c r="M1758">
        <v>2375.9499999999998</v>
      </c>
      <c r="N1758" t="s">
        <v>20</v>
      </c>
      <c r="O1758" t="s">
        <v>0</v>
      </c>
      <c r="P1758" t="s">
        <v>0</v>
      </c>
    </row>
    <row r="1759" spans="1:16" x14ac:dyDescent="0.3">
      <c r="A1759">
        <v>60319927</v>
      </c>
      <c r="B1759">
        <v>770487</v>
      </c>
      <c r="C1759">
        <v>294578</v>
      </c>
      <c r="D1759">
        <v>17754</v>
      </c>
      <c r="E1759">
        <v>1</v>
      </c>
      <c r="F1759">
        <v>0</v>
      </c>
      <c r="G1759">
        <v>0</v>
      </c>
      <c r="H1759" t="s">
        <v>389</v>
      </c>
      <c r="I1759">
        <v>4</v>
      </c>
      <c r="J1759" t="s">
        <v>246</v>
      </c>
      <c r="K1759" t="s">
        <v>39</v>
      </c>
      <c r="L1759" t="s">
        <v>15</v>
      </c>
      <c r="M1759">
        <v>17754</v>
      </c>
      <c r="N1759" t="s">
        <v>20</v>
      </c>
      <c r="O1759" t="s">
        <v>0</v>
      </c>
      <c r="P1759" t="s">
        <v>0</v>
      </c>
    </row>
    <row r="1760" spans="1:16" x14ac:dyDescent="0.3">
      <c r="A1760">
        <v>14346684</v>
      </c>
      <c r="B1760">
        <v>191161</v>
      </c>
      <c r="C1760">
        <v>396911</v>
      </c>
      <c r="D1760">
        <v>8656</v>
      </c>
      <c r="E1760">
        <v>2</v>
      </c>
      <c r="F1760">
        <v>0</v>
      </c>
      <c r="G1760">
        <v>0</v>
      </c>
      <c r="H1760" t="s">
        <v>389</v>
      </c>
      <c r="I1760">
        <v>3</v>
      </c>
      <c r="J1760" t="s">
        <v>245</v>
      </c>
      <c r="K1760" t="s">
        <v>50</v>
      </c>
      <c r="L1760" t="s">
        <v>16</v>
      </c>
      <c r="M1760">
        <v>17312</v>
      </c>
      <c r="N1760" t="s">
        <v>22</v>
      </c>
      <c r="O1760" t="s">
        <v>0</v>
      </c>
      <c r="P1760" t="s">
        <v>0</v>
      </c>
    </row>
    <row r="1761" spans="1:16" x14ac:dyDescent="0.3">
      <c r="A1761">
        <v>17531619</v>
      </c>
      <c r="B1761">
        <v>719176</v>
      </c>
      <c r="C1761">
        <v>345131</v>
      </c>
      <c r="D1761">
        <v>12273</v>
      </c>
      <c r="E1761">
        <v>2</v>
      </c>
      <c r="F1761">
        <v>3681.9</v>
      </c>
      <c r="G1761">
        <v>15</v>
      </c>
      <c r="H1761" t="s">
        <v>389</v>
      </c>
      <c r="I1761">
        <v>2</v>
      </c>
      <c r="J1761" t="s">
        <v>256</v>
      </c>
      <c r="K1761" t="s">
        <v>39</v>
      </c>
      <c r="L1761" t="s">
        <v>15</v>
      </c>
      <c r="M1761">
        <v>20864.099999999999</v>
      </c>
      <c r="N1761" t="s">
        <v>21</v>
      </c>
      <c r="O1761" t="s">
        <v>0</v>
      </c>
      <c r="P1761" t="s">
        <v>0</v>
      </c>
    </row>
    <row r="1762" spans="1:16" x14ac:dyDescent="0.3">
      <c r="A1762">
        <v>30232642</v>
      </c>
      <c r="B1762">
        <v>126225</v>
      </c>
      <c r="C1762">
        <v>526711</v>
      </c>
      <c r="D1762">
        <v>1433</v>
      </c>
      <c r="E1762">
        <v>1</v>
      </c>
      <c r="F1762">
        <v>0</v>
      </c>
      <c r="G1762">
        <v>0</v>
      </c>
      <c r="H1762" t="s">
        <v>389</v>
      </c>
      <c r="I1762">
        <v>3</v>
      </c>
      <c r="J1762" t="s">
        <v>245</v>
      </c>
      <c r="K1762" t="s">
        <v>50</v>
      </c>
      <c r="L1762" t="s">
        <v>15</v>
      </c>
      <c r="M1762">
        <v>1433</v>
      </c>
      <c r="N1762" t="s">
        <v>20</v>
      </c>
      <c r="O1762" t="s">
        <v>0</v>
      </c>
      <c r="P1762" t="s">
        <v>0</v>
      </c>
    </row>
    <row r="1763" spans="1:16" x14ac:dyDescent="0.3">
      <c r="A1763">
        <v>44795538</v>
      </c>
      <c r="B1763">
        <v>246316</v>
      </c>
      <c r="C1763">
        <v>710511</v>
      </c>
      <c r="D1763">
        <v>8448</v>
      </c>
      <c r="E1763">
        <v>1</v>
      </c>
      <c r="F1763">
        <v>422.4</v>
      </c>
      <c r="G1763">
        <v>5</v>
      </c>
      <c r="H1763" t="s">
        <v>389</v>
      </c>
      <c r="I1763">
        <v>6</v>
      </c>
      <c r="J1763" t="s">
        <v>470</v>
      </c>
      <c r="K1763" t="s">
        <v>39</v>
      </c>
      <c r="L1763" t="s">
        <v>15</v>
      </c>
      <c r="M1763">
        <v>8025.6</v>
      </c>
      <c r="N1763" t="s">
        <v>20</v>
      </c>
      <c r="O1763" t="s">
        <v>0</v>
      </c>
      <c r="P1763" t="s">
        <v>0</v>
      </c>
    </row>
    <row r="1764" spans="1:16" x14ac:dyDescent="0.3">
      <c r="A1764">
        <v>77430081</v>
      </c>
      <c r="B1764">
        <v>770487</v>
      </c>
      <c r="C1764">
        <v>869536</v>
      </c>
      <c r="D1764">
        <v>12012</v>
      </c>
      <c r="E1764">
        <v>2</v>
      </c>
      <c r="F1764">
        <v>1201.2</v>
      </c>
      <c r="G1764">
        <v>5</v>
      </c>
      <c r="H1764" t="s">
        <v>389</v>
      </c>
      <c r="I1764">
        <v>7</v>
      </c>
      <c r="J1764" t="s">
        <v>361</v>
      </c>
      <c r="K1764" t="s">
        <v>39</v>
      </c>
      <c r="L1764" t="s">
        <v>15</v>
      </c>
      <c r="M1764">
        <v>22822.799999999999</v>
      </c>
      <c r="N1764" t="s">
        <v>23</v>
      </c>
      <c r="O1764" t="s">
        <v>0</v>
      </c>
      <c r="P1764" t="s">
        <v>0</v>
      </c>
    </row>
    <row r="1765" spans="1:16" x14ac:dyDescent="0.3">
      <c r="A1765">
        <v>16136213</v>
      </c>
      <c r="B1765">
        <v>388389</v>
      </c>
      <c r="C1765">
        <v>552497</v>
      </c>
      <c r="D1765">
        <v>15033</v>
      </c>
      <c r="E1765">
        <v>1</v>
      </c>
      <c r="F1765">
        <v>3006.6</v>
      </c>
      <c r="G1765">
        <v>20</v>
      </c>
      <c r="H1765" t="s">
        <v>389</v>
      </c>
      <c r="I1765">
        <v>3</v>
      </c>
      <c r="J1765" t="s">
        <v>245</v>
      </c>
      <c r="K1765" t="s">
        <v>39</v>
      </c>
      <c r="L1765" t="s">
        <v>15</v>
      </c>
      <c r="M1765">
        <v>12026.4</v>
      </c>
      <c r="N1765" t="s">
        <v>23</v>
      </c>
      <c r="O1765" t="s">
        <v>0</v>
      </c>
      <c r="P1765" t="s">
        <v>0</v>
      </c>
    </row>
    <row r="1766" spans="1:16" x14ac:dyDescent="0.3">
      <c r="A1766">
        <v>49034245</v>
      </c>
      <c r="B1766">
        <v>334053</v>
      </c>
      <c r="C1766">
        <v>735239</v>
      </c>
      <c r="D1766">
        <v>17807</v>
      </c>
      <c r="E1766">
        <v>1</v>
      </c>
      <c r="F1766">
        <v>0</v>
      </c>
      <c r="G1766">
        <v>0</v>
      </c>
      <c r="H1766" t="s">
        <v>389</v>
      </c>
      <c r="I1766">
        <v>5</v>
      </c>
      <c r="J1766" t="s">
        <v>464</v>
      </c>
      <c r="K1766" t="s">
        <v>39</v>
      </c>
      <c r="L1766" t="s">
        <v>16</v>
      </c>
      <c r="M1766">
        <v>17807</v>
      </c>
      <c r="N1766" t="s">
        <v>22</v>
      </c>
      <c r="O1766" t="s">
        <v>0</v>
      </c>
      <c r="P1766" t="s">
        <v>0</v>
      </c>
    </row>
    <row r="1767" spans="1:16" x14ac:dyDescent="0.3">
      <c r="A1767">
        <v>98943201</v>
      </c>
      <c r="B1767">
        <v>809570</v>
      </c>
      <c r="C1767">
        <v>634152</v>
      </c>
      <c r="D1767">
        <v>9080</v>
      </c>
      <c r="E1767">
        <v>2</v>
      </c>
      <c r="F1767">
        <v>2724</v>
      </c>
      <c r="G1767">
        <v>15</v>
      </c>
      <c r="H1767" t="s">
        <v>389</v>
      </c>
      <c r="I1767">
        <v>5</v>
      </c>
      <c r="J1767" t="s">
        <v>464</v>
      </c>
      <c r="K1767" t="s">
        <v>39</v>
      </c>
      <c r="L1767" t="s">
        <v>17</v>
      </c>
      <c r="M1767">
        <v>15436</v>
      </c>
      <c r="N1767" t="s">
        <v>20</v>
      </c>
      <c r="O1767" t="s">
        <v>0</v>
      </c>
      <c r="P1767" t="s">
        <v>0</v>
      </c>
    </row>
    <row r="1768" spans="1:16" x14ac:dyDescent="0.3">
      <c r="A1768">
        <v>54769200</v>
      </c>
      <c r="B1768">
        <v>126225</v>
      </c>
      <c r="C1768">
        <v>702073</v>
      </c>
      <c r="D1768">
        <v>3975</v>
      </c>
      <c r="E1768">
        <v>1</v>
      </c>
      <c r="F1768">
        <v>397.5</v>
      </c>
      <c r="G1768">
        <v>10</v>
      </c>
      <c r="H1768" t="s">
        <v>292</v>
      </c>
      <c r="I1768">
        <v>5</v>
      </c>
      <c r="J1768" t="s">
        <v>293</v>
      </c>
      <c r="K1768" t="s">
        <v>39</v>
      </c>
      <c r="L1768" t="s">
        <v>16</v>
      </c>
      <c r="M1768">
        <v>3577.5</v>
      </c>
      <c r="N1768" t="s">
        <v>22</v>
      </c>
      <c r="O1768" t="s">
        <v>0</v>
      </c>
      <c r="P1768" t="s">
        <v>0</v>
      </c>
    </row>
    <row r="1769" spans="1:16" x14ac:dyDescent="0.3">
      <c r="A1769">
        <v>13895645</v>
      </c>
      <c r="B1769">
        <v>809570</v>
      </c>
      <c r="C1769">
        <v>220798</v>
      </c>
      <c r="D1769">
        <v>9793</v>
      </c>
      <c r="E1769">
        <v>1</v>
      </c>
      <c r="F1769">
        <v>1468.95</v>
      </c>
      <c r="G1769">
        <v>15</v>
      </c>
      <c r="H1769" t="s">
        <v>292</v>
      </c>
      <c r="I1769">
        <v>7</v>
      </c>
      <c r="J1769" t="s">
        <v>298</v>
      </c>
      <c r="K1769" t="s">
        <v>47</v>
      </c>
      <c r="L1769" t="s">
        <v>16</v>
      </c>
      <c r="M1769">
        <v>8324.0499999999993</v>
      </c>
      <c r="N1769" t="s">
        <v>21</v>
      </c>
      <c r="O1769" t="s">
        <v>0</v>
      </c>
      <c r="P1769" t="s">
        <v>0</v>
      </c>
    </row>
    <row r="1770" spans="1:16" x14ac:dyDescent="0.3">
      <c r="A1770">
        <v>88055069</v>
      </c>
      <c r="B1770">
        <v>809570</v>
      </c>
      <c r="C1770">
        <v>459409</v>
      </c>
      <c r="D1770">
        <v>8584</v>
      </c>
      <c r="E1770">
        <v>4</v>
      </c>
      <c r="F1770">
        <v>3433.6</v>
      </c>
      <c r="G1770">
        <v>10</v>
      </c>
      <c r="H1770" t="s">
        <v>292</v>
      </c>
      <c r="I1770">
        <v>4</v>
      </c>
      <c r="J1770" t="s">
        <v>396</v>
      </c>
      <c r="K1770" t="s">
        <v>39</v>
      </c>
      <c r="L1770" t="s">
        <v>17</v>
      </c>
      <c r="M1770">
        <v>30902.400000000001</v>
      </c>
      <c r="N1770" t="s">
        <v>20</v>
      </c>
      <c r="O1770" t="s">
        <v>0</v>
      </c>
      <c r="P1770" t="s">
        <v>0</v>
      </c>
    </row>
    <row r="1771" spans="1:16" x14ac:dyDescent="0.3">
      <c r="A1771">
        <v>83932360</v>
      </c>
      <c r="B1771">
        <v>356787</v>
      </c>
      <c r="C1771">
        <v>724970</v>
      </c>
      <c r="D1771">
        <v>18555</v>
      </c>
      <c r="E1771">
        <v>1</v>
      </c>
      <c r="F1771">
        <v>0</v>
      </c>
      <c r="G1771">
        <v>0</v>
      </c>
      <c r="H1771" t="s">
        <v>292</v>
      </c>
      <c r="I1771">
        <v>6</v>
      </c>
      <c r="J1771" t="s">
        <v>399</v>
      </c>
      <c r="K1771" t="s">
        <v>39</v>
      </c>
      <c r="L1771" t="s">
        <v>16</v>
      </c>
      <c r="M1771">
        <v>18555</v>
      </c>
      <c r="N1771" t="s">
        <v>20</v>
      </c>
      <c r="O1771" t="s">
        <v>0</v>
      </c>
      <c r="P1771" t="s">
        <v>0</v>
      </c>
    </row>
    <row r="1772" spans="1:16" x14ac:dyDescent="0.3">
      <c r="A1772">
        <v>55414869</v>
      </c>
      <c r="B1772">
        <v>770487</v>
      </c>
      <c r="C1772">
        <v>530738</v>
      </c>
      <c r="D1772">
        <v>14420</v>
      </c>
      <c r="E1772">
        <v>2</v>
      </c>
      <c r="F1772">
        <v>2884</v>
      </c>
      <c r="G1772">
        <v>10</v>
      </c>
      <c r="H1772" t="s">
        <v>292</v>
      </c>
      <c r="I1772">
        <v>2</v>
      </c>
      <c r="J1772" t="s">
        <v>323</v>
      </c>
      <c r="K1772" t="s">
        <v>39</v>
      </c>
      <c r="L1772" t="s">
        <v>18</v>
      </c>
      <c r="M1772">
        <v>25956</v>
      </c>
      <c r="N1772" t="s">
        <v>23</v>
      </c>
      <c r="O1772" t="s">
        <v>0</v>
      </c>
      <c r="P1772" t="s">
        <v>0</v>
      </c>
    </row>
    <row r="1773" spans="1:16" x14ac:dyDescent="0.3">
      <c r="A1773">
        <v>47405107</v>
      </c>
      <c r="B1773">
        <v>719176</v>
      </c>
      <c r="C1773">
        <v>472427</v>
      </c>
      <c r="D1773">
        <v>529</v>
      </c>
      <c r="E1773">
        <v>1</v>
      </c>
      <c r="F1773">
        <v>0</v>
      </c>
      <c r="G1773">
        <v>0</v>
      </c>
      <c r="H1773" t="s">
        <v>292</v>
      </c>
      <c r="I1773">
        <v>1</v>
      </c>
      <c r="J1773" t="s">
        <v>154</v>
      </c>
      <c r="K1773" t="s">
        <v>39</v>
      </c>
      <c r="L1773" t="s">
        <v>18</v>
      </c>
      <c r="M1773">
        <v>529</v>
      </c>
      <c r="N1773" t="s">
        <v>23</v>
      </c>
      <c r="O1773" t="s">
        <v>0</v>
      </c>
      <c r="P1773" t="s">
        <v>0</v>
      </c>
    </row>
    <row r="1774" spans="1:16" x14ac:dyDescent="0.3">
      <c r="A1774">
        <v>27976443</v>
      </c>
      <c r="B1774">
        <v>334053</v>
      </c>
      <c r="C1774">
        <v>461993</v>
      </c>
      <c r="D1774">
        <v>17210</v>
      </c>
      <c r="E1774">
        <v>2</v>
      </c>
      <c r="F1774">
        <v>1721</v>
      </c>
      <c r="G1774">
        <v>5</v>
      </c>
      <c r="H1774" t="s">
        <v>292</v>
      </c>
      <c r="I1774">
        <v>2</v>
      </c>
      <c r="J1774" t="s">
        <v>323</v>
      </c>
      <c r="K1774" t="s">
        <v>50</v>
      </c>
      <c r="L1774" t="s">
        <v>16</v>
      </c>
      <c r="M1774">
        <v>32699</v>
      </c>
      <c r="N1774" t="s">
        <v>20</v>
      </c>
      <c r="O1774" t="s">
        <v>0</v>
      </c>
      <c r="P1774" t="s">
        <v>0</v>
      </c>
    </row>
    <row r="1775" spans="1:16" x14ac:dyDescent="0.3">
      <c r="A1775">
        <v>83319550</v>
      </c>
      <c r="B1775">
        <v>877572</v>
      </c>
      <c r="C1775">
        <v>694241</v>
      </c>
      <c r="D1775">
        <v>15528</v>
      </c>
      <c r="E1775">
        <v>1</v>
      </c>
      <c r="F1775">
        <v>0</v>
      </c>
      <c r="G1775">
        <v>0</v>
      </c>
      <c r="H1775" t="s">
        <v>292</v>
      </c>
      <c r="I1775">
        <v>2</v>
      </c>
      <c r="J1775" t="s">
        <v>323</v>
      </c>
      <c r="K1775" t="s">
        <v>39</v>
      </c>
      <c r="L1775" t="s">
        <v>15</v>
      </c>
      <c r="M1775">
        <v>15528</v>
      </c>
      <c r="N1775" t="s">
        <v>21</v>
      </c>
      <c r="O1775" t="s">
        <v>0</v>
      </c>
      <c r="P1775" t="s">
        <v>0</v>
      </c>
    </row>
    <row r="1776" spans="1:16" x14ac:dyDescent="0.3">
      <c r="A1776">
        <v>85500790</v>
      </c>
      <c r="B1776">
        <v>191161</v>
      </c>
      <c r="C1776">
        <v>324138</v>
      </c>
      <c r="D1776">
        <v>5638</v>
      </c>
      <c r="E1776">
        <v>1</v>
      </c>
      <c r="F1776">
        <v>0</v>
      </c>
      <c r="G1776">
        <v>0</v>
      </c>
      <c r="H1776" t="s">
        <v>292</v>
      </c>
      <c r="I1776">
        <v>7</v>
      </c>
      <c r="J1776" t="s">
        <v>298</v>
      </c>
      <c r="K1776" t="s">
        <v>39</v>
      </c>
      <c r="L1776" t="s">
        <v>18</v>
      </c>
      <c r="M1776">
        <v>5638</v>
      </c>
      <c r="N1776" t="s">
        <v>22</v>
      </c>
      <c r="O1776" t="s">
        <v>0</v>
      </c>
      <c r="P1776" t="s">
        <v>0</v>
      </c>
    </row>
    <row r="1777" spans="1:16" x14ac:dyDescent="0.3">
      <c r="A1777">
        <v>50300763</v>
      </c>
      <c r="B1777">
        <v>207473</v>
      </c>
      <c r="C1777">
        <v>236346</v>
      </c>
      <c r="D1777">
        <v>9980</v>
      </c>
      <c r="E1777">
        <v>1</v>
      </c>
      <c r="F1777">
        <v>0</v>
      </c>
      <c r="G1777">
        <v>0</v>
      </c>
      <c r="H1777" t="s">
        <v>292</v>
      </c>
      <c r="I1777">
        <v>4</v>
      </c>
      <c r="J1777" t="s">
        <v>396</v>
      </c>
      <c r="K1777" t="s">
        <v>50</v>
      </c>
      <c r="L1777" t="s">
        <v>18</v>
      </c>
      <c r="M1777">
        <v>9980</v>
      </c>
      <c r="N1777" t="s">
        <v>22</v>
      </c>
      <c r="O1777" t="s">
        <v>0</v>
      </c>
      <c r="P1777" t="s">
        <v>0</v>
      </c>
    </row>
    <row r="1778" spans="1:16" x14ac:dyDescent="0.3">
      <c r="A1778">
        <v>76588957</v>
      </c>
      <c r="B1778">
        <v>872246</v>
      </c>
      <c r="C1778">
        <v>686208</v>
      </c>
      <c r="D1778">
        <v>10964</v>
      </c>
      <c r="E1778">
        <v>1</v>
      </c>
      <c r="F1778">
        <v>0</v>
      </c>
      <c r="G1778">
        <v>0</v>
      </c>
      <c r="H1778" t="s">
        <v>292</v>
      </c>
      <c r="I1778">
        <v>4</v>
      </c>
      <c r="J1778" t="s">
        <v>396</v>
      </c>
      <c r="K1778" t="s">
        <v>39</v>
      </c>
      <c r="L1778" t="s">
        <v>15</v>
      </c>
      <c r="M1778">
        <v>10964</v>
      </c>
      <c r="N1778" t="s">
        <v>22</v>
      </c>
      <c r="O1778" t="s">
        <v>0</v>
      </c>
      <c r="P1778" t="s">
        <v>0</v>
      </c>
    </row>
    <row r="1779" spans="1:16" x14ac:dyDescent="0.3">
      <c r="A1779">
        <v>12691381</v>
      </c>
      <c r="B1779">
        <v>334053</v>
      </c>
      <c r="C1779">
        <v>494450</v>
      </c>
      <c r="D1779">
        <v>8751</v>
      </c>
      <c r="E1779">
        <v>3</v>
      </c>
      <c r="F1779">
        <v>1312.65</v>
      </c>
      <c r="G1779">
        <v>5</v>
      </c>
      <c r="H1779" t="s">
        <v>292</v>
      </c>
      <c r="I1779">
        <v>4</v>
      </c>
      <c r="J1779" t="s">
        <v>396</v>
      </c>
      <c r="K1779" t="s">
        <v>39</v>
      </c>
      <c r="L1779" t="s">
        <v>15</v>
      </c>
      <c r="M1779">
        <v>24940.35</v>
      </c>
      <c r="N1779" t="s">
        <v>21</v>
      </c>
      <c r="O1779" t="s">
        <v>0</v>
      </c>
      <c r="P1779" t="s">
        <v>0</v>
      </c>
    </row>
    <row r="1780" spans="1:16" x14ac:dyDescent="0.3">
      <c r="A1780">
        <v>93089652</v>
      </c>
      <c r="B1780">
        <v>191161</v>
      </c>
      <c r="C1780">
        <v>273807</v>
      </c>
      <c r="D1780">
        <v>14105</v>
      </c>
      <c r="E1780">
        <v>1</v>
      </c>
      <c r="F1780">
        <v>705.25</v>
      </c>
      <c r="G1780">
        <v>5</v>
      </c>
      <c r="H1780" t="s">
        <v>292</v>
      </c>
      <c r="I1780">
        <v>7</v>
      </c>
      <c r="J1780" t="s">
        <v>298</v>
      </c>
      <c r="K1780" t="s">
        <v>39</v>
      </c>
      <c r="L1780" t="s">
        <v>15</v>
      </c>
      <c r="M1780">
        <v>13399.75</v>
      </c>
      <c r="N1780" t="s">
        <v>22</v>
      </c>
      <c r="O1780" t="s">
        <v>0</v>
      </c>
      <c r="P1780" t="s">
        <v>0</v>
      </c>
    </row>
    <row r="1781" spans="1:16" x14ac:dyDescent="0.3">
      <c r="A1781">
        <v>81287314</v>
      </c>
      <c r="B1781">
        <v>334053</v>
      </c>
      <c r="C1781">
        <v>641996</v>
      </c>
      <c r="D1781">
        <v>16422</v>
      </c>
      <c r="E1781">
        <v>2</v>
      </c>
      <c r="F1781">
        <v>1642.2</v>
      </c>
      <c r="G1781">
        <v>5</v>
      </c>
      <c r="H1781" t="s">
        <v>430</v>
      </c>
      <c r="I1781">
        <v>4</v>
      </c>
      <c r="J1781" t="s">
        <v>431</v>
      </c>
      <c r="K1781" t="s">
        <v>39</v>
      </c>
      <c r="L1781" t="s">
        <v>15</v>
      </c>
      <c r="M1781">
        <v>31201.8</v>
      </c>
      <c r="N1781" t="s">
        <v>21</v>
      </c>
      <c r="O1781" t="s">
        <v>0</v>
      </c>
      <c r="P1781" t="s">
        <v>0</v>
      </c>
    </row>
    <row r="1782" spans="1:16" x14ac:dyDescent="0.3">
      <c r="A1782">
        <v>65541117</v>
      </c>
      <c r="B1782">
        <v>872246</v>
      </c>
      <c r="C1782">
        <v>659713</v>
      </c>
      <c r="D1782">
        <v>16986</v>
      </c>
      <c r="E1782">
        <v>1</v>
      </c>
      <c r="F1782">
        <v>849.3</v>
      </c>
      <c r="G1782">
        <v>5</v>
      </c>
      <c r="H1782" t="s">
        <v>430</v>
      </c>
      <c r="I1782">
        <v>1</v>
      </c>
      <c r="J1782" t="s">
        <v>335</v>
      </c>
      <c r="K1782" t="s">
        <v>39</v>
      </c>
      <c r="L1782" t="s">
        <v>18</v>
      </c>
      <c r="M1782">
        <v>16136.7</v>
      </c>
      <c r="N1782" t="s">
        <v>23</v>
      </c>
      <c r="O1782" t="s">
        <v>0</v>
      </c>
      <c r="P1782" t="s">
        <v>0</v>
      </c>
    </row>
    <row r="1783" spans="1:16" x14ac:dyDescent="0.3">
      <c r="A1783">
        <v>20071854</v>
      </c>
      <c r="B1783">
        <v>216739</v>
      </c>
      <c r="C1783">
        <v>242627</v>
      </c>
      <c r="D1783">
        <v>3470</v>
      </c>
      <c r="E1783">
        <v>1</v>
      </c>
      <c r="F1783">
        <v>0</v>
      </c>
      <c r="G1783">
        <v>0</v>
      </c>
      <c r="H1783" t="s">
        <v>430</v>
      </c>
      <c r="I1783">
        <v>4</v>
      </c>
      <c r="J1783" t="s">
        <v>431</v>
      </c>
      <c r="K1783" t="s">
        <v>39</v>
      </c>
      <c r="L1783" t="s">
        <v>15</v>
      </c>
      <c r="M1783">
        <v>3470</v>
      </c>
      <c r="N1783" t="s">
        <v>20</v>
      </c>
      <c r="O1783" t="s">
        <v>0</v>
      </c>
      <c r="P1783" t="s">
        <v>0</v>
      </c>
    </row>
    <row r="1784" spans="1:16" x14ac:dyDescent="0.3">
      <c r="A1784">
        <v>97313825</v>
      </c>
      <c r="B1784">
        <v>671858</v>
      </c>
      <c r="C1784">
        <v>999049</v>
      </c>
      <c r="D1784">
        <v>8489</v>
      </c>
      <c r="E1784">
        <v>2</v>
      </c>
      <c r="F1784">
        <v>848.9</v>
      </c>
      <c r="G1784">
        <v>5</v>
      </c>
      <c r="H1784" t="s">
        <v>430</v>
      </c>
      <c r="I1784">
        <v>3</v>
      </c>
      <c r="J1784" t="s">
        <v>336</v>
      </c>
      <c r="K1784" t="s">
        <v>39</v>
      </c>
      <c r="L1784" t="s">
        <v>16</v>
      </c>
      <c r="M1784">
        <v>16129.1</v>
      </c>
      <c r="N1784" t="s">
        <v>22</v>
      </c>
      <c r="O1784" t="s">
        <v>0</v>
      </c>
      <c r="P1784" t="s">
        <v>0</v>
      </c>
    </row>
    <row r="1785" spans="1:16" x14ac:dyDescent="0.3">
      <c r="A1785">
        <v>41452485</v>
      </c>
      <c r="B1785">
        <v>671858</v>
      </c>
      <c r="C1785">
        <v>256778</v>
      </c>
      <c r="D1785">
        <v>8853</v>
      </c>
      <c r="E1785">
        <v>2</v>
      </c>
      <c r="F1785">
        <v>3541.2</v>
      </c>
      <c r="G1785">
        <v>20</v>
      </c>
      <c r="H1785" t="s">
        <v>430</v>
      </c>
      <c r="I1785">
        <v>5</v>
      </c>
      <c r="J1785" t="s">
        <v>114</v>
      </c>
      <c r="K1785" t="s">
        <v>39</v>
      </c>
      <c r="L1785" t="s">
        <v>17</v>
      </c>
      <c r="M1785">
        <v>14164.8</v>
      </c>
      <c r="N1785" t="s">
        <v>22</v>
      </c>
      <c r="O1785" t="s">
        <v>0</v>
      </c>
      <c r="P1785" t="s">
        <v>0</v>
      </c>
    </row>
    <row r="1786" spans="1:16" x14ac:dyDescent="0.3">
      <c r="A1786">
        <v>33635791</v>
      </c>
      <c r="B1786">
        <v>877572</v>
      </c>
      <c r="C1786">
        <v>783347</v>
      </c>
      <c r="D1786">
        <v>3428</v>
      </c>
      <c r="E1786">
        <v>1</v>
      </c>
      <c r="F1786">
        <v>0</v>
      </c>
      <c r="G1786">
        <v>0</v>
      </c>
      <c r="H1786" t="s">
        <v>430</v>
      </c>
      <c r="I1786">
        <v>7</v>
      </c>
      <c r="J1786" t="s">
        <v>381</v>
      </c>
      <c r="K1786" t="s">
        <v>39</v>
      </c>
      <c r="L1786" t="s">
        <v>17</v>
      </c>
      <c r="M1786">
        <v>3428</v>
      </c>
      <c r="N1786" t="s">
        <v>22</v>
      </c>
      <c r="O1786" t="s">
        <v>0</v>
      </c>
      <c r="P1786" t="s">
        <v>0</v>
      </c>
    </row>
    <row r="1787" spans="1:16" x14ac:dyDescent="0.3">
      <c r="A1787">
        <v>90043415</v>
      </c>
      <c r="B1787">
        <v>876646</v>
      </c>
      <c r="C1787">
        <v>442924</v>
      </c>
      <c r="D1787">
        <v>12915</v>
      </c>
      <c r="E1787">
        <v>1</v>
      </c>
      <c r="F1787">
        <v>0</v>
      </c>
      <c r="G1787">
        <v>0</v>
      </c>
      <c r="H1787" t="s">
        <v>430</v>
      </c>
      <c r="I1787">
        <v>5</v>
      </c>
      <c r="J1787" t="s">
        <v>114</v>
      </c>
      <c r="K1787" t="s">
        <v>50</v>
      </c>
      <c r="L1787" t="s">
        <v>16</v>
      </c>
      <c r="M1787">
        <v>12915</v>
      </c>
      <c r="N1787" t="s">
        <v>22</v>
      </c>
      <c r="O1787" t="s">
        <v>0</v>
      </c>
      <c r="P1787" t="s">
        <v>0</v>
      </c>
    </row>
    <row r="1788" spans="1:16" x14ac:dyDescent="0.3">
      <c r="A1788">
        <v>85563727</v>
      </c>
      <c r="B1788">
        <v>770487</v>
      </c>
      <c r="C1788">
        <v>646157</v>
      </c>
      <c r="D1788">
        <v>9946</v>
      </c>
      <c r="E1788">
        <v>1</v>
      </c>
      <c r="F1788">
        <v>0</v>
      </c>
      <c r="G1788">
        <v>0</v>
      </c>
      <c r="H1788" t="s">
        <v>234</v>
      </c>
      <c r="I1788">
        <v>7</v>
      </c>
      <c r="J1788" t="s">
        <v>54</v>
      </c>
      <c r="K1788" t="s">
        <v>39</v>
      </c>
      <c r="L1788" t="s">
        <v>16</v>
      </c>
      <c r="M1788">
        <v>9946</v>
      </c>
      <c r="N1788" t="s">
        <v>20</v>
      </c>
      <c r="O1788" t="s">
        <v>0</v>
      </c>
      <c r="P1788" t="s">
        <v>0</v>
      </c>
    </row>
    <row r="1789" spans="1:16" x14ac:dyDescent="0.3">
      <c r="A1789">
        <v>25405014</v>
      </c>
      <c r="B1789">
        <v>877572</v>
      </c>
      <c r="C1789">
        <v>967979</v>
      </c>
      <c r="D1789">
        <v>7675</v>
      </c>
      <c r="E1789">
        <v>2</v>
      </c>
      <c r="F1789">
        <v>0</v>
      </c>
      <c r="G1789">
        <v>0</v>
      </c>
      <c r="H1789" t="s">
        <v>234</v>
      </c>
      <c r="I1789">
        <v>2</v>
      </c>
      <c r="J1789" t="s">
        <v>53</v>
      </c>
      <c r="K1789" t="s">
        <v>39</v>
      </c>
      <c r="L1789" t="s">
        <v>15</v>
      </c>
      <c r="M1789">
        <v>15350</v>
      </c>
      <c r="N1789" t="s">
        <v>21</v>
      </c>
      <c r="O1789" t="s">
        <v>0</v>
      </c>
      <c r="P1789" t="s">
        <v>0</v>
      </c>
    </row>
    <row r="1790" spans="1:16" x14ac:dyDescent="0.3">
      <c r="A1790">
        <v>51827259</v>
      </c>
      <c r="B1790">
        <v>671858</v>
      </c>
      <c r="C1790">
        <v>363568</v>
      </c>
      <c r="D1790">
        <v>14063</v>
      </c>
      <c r="E1790">
        <v>4</v>
      </c>
      <c r="F1790">
        <v>0</v>
      </c>
      <c r="G1790">
        <v>0</v>
      </c>
      <c r="H1790" t="s">
        <v>234</v>
      </c>
      <c r="I1790">
        <v>3</v>
      </c>
      <c r="J1790" t="s">
        <v>201</v>
      </c>
      <c r="K1790" t="s">
        <v>39</v>
      </c>
      <c r="L1790" t="s">
        <v>15</v>
      </c>
      <c r="M1790">
        <v>56252</v>
      </c>
      <c r="N1790" t="s">
        <v>23</v>
      </c>
      <c r="O1790" t="s">
        <v>0</v>
      </c>
      <c r="P1790" t="s">
        <v>0</v>
      </c>
    </row>
    <row r="1791" spans="1:16" x14ac:dyDescent="0.3">
      <c r="A1791">
        <v>23298711</v>
      </c>
      <c r="B1791">
        <v>872246</v>
      </c>
      <c r="C1791">
        <v>382294</v>
      </c>
      <c r="D1791">
        <v>18835</v>
      </c>
      <c r="E1791">
        <v>1</v>
      </c>
      <c r="F1791">
        <v>0</v>
      </c>
      <c r="G1791">
        <v>0</v>
      </c>
      <c r="H1791" t="s">
        <v>234</v>
      </c>
      <c r="I1791">
        <v>3</v>
      </c>
      <c r="J1791" t="s">
        <v>201</v>
      </c>
      <c r="K1791" t="s">
        <v>50</v>
      </c>
      <c r="L1791" t="s">
        <v>18</v>
      </c>
      <c r="M1791">
        <v>18835</v>
      </c>
      <c r="N1791" t="s">
        <v>24</v>
      </c>
      <c r="O1791" t="s">
        <v>0</v>
      </c>
      <c r="P1791" t="s">
        <v>0</v>
      </c>
    </row>
    <row r="1792" spans="1:16" x14ac:dyDescent="0.3">
      <c r="A1792">
        <v>83226170</v>
      </c>
      <c r="B1792">
        <v>216739</v>
      </c>
      <c r="C1792">
        <v>982401</v>
      </c>
      <c r="D1792">
        <v>18166</v>
      </c>
      <c r="E1792">
        <v>1</v>
      </c>
      <c r="F1792">
        <v>0</v>
      </c>
      <c r="G1792">
        <v>0</v>
      </c>
      <c r="H1792" t="s">
        <v>234</v>
      </c>
      <c r="I1792">
        <v>3</v>
      </c>
      <c r="J1792" t="s">
        <v>201</v>
      </c>
      <c r="K1792" t="s">
        <v>50</v>
      </c>
      <c r="L1792" t="s">
        <v>15</v>
      </c>
      <c r="M1792">
        <v>18166</v>
      </c>
      <c r="N1792" t="s">
        <v>22</v>
      </c>
      <c r="O1792" t="s">
        <v>0</v>
      </c>
      <c r="P1792" t="s">
        <v>0</v>
      </c>
    </row>
    <row r="1793" spans="1:16" x14ac:dyDescent="0.3">
      <c r="A1793">
        <v>45496951</v>
      </c>
      <c r="B1793">
        <v>671858</v>
      </c>
      <c r="C1793">
        <v>326395</v>
      </c>
      <c r="D1793">
        <v>13581</v>
      </c>
      <c r="E1793">
        <v>1</v>
      </c>
      <c r="F1793">
        <v>2716.2</v>
      </c>
      <c r="G1793">
        <v>20</v>
      </c>
      <c r="H1793" t="s">
        <v>234</v>
      </c>
      <c r="I1793">
        <v>5</v>
      </c>
      <c r="J1793" t="s">
        <v>239</v>
      </c>
      <c r="K1793" t="s">
        <v>39</v>
      </c>
      <c r="L1793" t="s">
        <v>16</v>
      </c>
      <c r="M1793">
        <v>10864.8</v>
      </c>
      <c r="N1793" t="s">
        <v>22</v>
      </c>
      <c r="O1793" t="s">
        <v>0</v>
      </c>
      <c r="P1793" t="s">
        <v>0</v>
      </c>
    </row>
    <row r="1794" spans="1:16" x14ac:dyDescent="0.3">
      <c r="A1794">
        <v>85482164</v>
      </c>
      <c r="B1794">
        <v>876646</v>
      </c>
      <c r="C1794">
        <v>545280</v>
      </c>
      <c r="D1794">
        <v>16902</v>
      </c>
      <c r="E1794">
        <v>1</v>
      </c>
      <c r="F1794">
        <v>845.1</v>
      </c>
      <c r="G1794">
        <v>5</v>
      </c>
      <c r="H1794" t="s">
        <v>234</v>
      </c>
      <c r="I1794">
        <v>3</v>
      </c>
      <c r="J1794" t="s">
        <v>201</v>
      </c>
      <c r="K1794" t="s">
        <v>39</v>
      </c>
      <c r="L1794" t="s">
        <v>15</v>
      </c>
      <c r="M1794">
        <v>16056.9</v>
      </c>
      <c r="N1794" t="s">
        <v>22</v>
      </c>
      <c r="O1794" t="s">
        <v>0</v>
      </c>
      <c r="P1794" t="s">
        <v>0</v>
      </c>
    </row>
    <row r="1795" spans="1:16" x14ac:dyDescent="0.3">
      <c r="A1795">
        <v>88790652</v>
      </c>
      <c r="B1795">
        <v>126225</v>
      </c>
      <c r="C1795">
        <v>633301</v>
      </c>
      <c r="D1795">
        <v>7215</v>
      </c>
      <c r="E1795">
        <v>1</v>
      </c>
      <c r="F1795">
        <v>0</v>
      </c>
      <c r="G1795">
        <v>0</v>
      </c>
      <c r="H1795" t="s">
        <v>234</v>
      </c>
      <c r="I1795">
        <v>3</v>
      </c>
      <c r="J1795" t="s">
        <v>201</v>
      </c>
      <c r="K1795" t="s">
        <v>50</v>
      </c>
      <c r="L1795" t="s">
        <v>17</v>
      </c>
      <c r="M1795">
        <v>7215</v>
      </c>
      <c r="N1795" t="s">
        <v>20</v>
      </c>
      <c r="O1795" t="s">
        <v>0</v>
      </c>
      <c r="P1795" t="s">
        <v>0</v>
      </c>
    </row>
    <row r="1796" spans="1:16" x14ac:dyDescent="0.3">
      <c r="A1796">
        <v>54230340</v>
      </c>
      <c r="B1796">
        <v>872246</v>
      </c>
      <c r="C1796">
        <v>220337</v>
      </c>
      <c r="D1796">
        <v>2727</v>
      </c>
      <c r="E1796">
        <v>1</v>
      </c>
      <c r="F1796">
        <v>136.35</v>
      </c>
      <c r="G1796">
        <v>5</v>
      </c>
      <c r="H1796" t="s">
        <v>234</v>
      </c>
      <c r="I1796">
        <v>2</v>
      </c>
      <c r="J1796" t="s">
        <v>53</v>
      </c>
      <c r="K1796" t="s">
        <v>39</v>
      </c>
      <c r="L1796" t="s">
        <v>15</v>
      </c>
      <c r="M1796">
        <v>2590.65</v>
      </c>
      <c r="N1796" t="s">
        <v>23</v>
      </c>
      <c r="O1796" t="s">
        <v>0</v>
      </c>
      <c r="P1796" t="s">
        <v>0</v>
      </c>
    </row>
    <row r="1797" spans="1:16" x14ac:dyDescent="0.3">
      <c r="A1797">
        <v>25578562</v>
      </c>
      <c r="B1797">
        <v>770487</v>
      </c>
      <c r="C1797">
        <v>297716</v>
      </c>
      <c r="D1797">
        <v>8877</v>
      </c>
      <c r="E1797">
        <v>1</v>
      </c>
      <c r="F1797">
        <v>0</v>
      </c>
      <c r="G1797">
        <v>0</v>
      </c>
      <c r="H1797" t="s">
        <v>234</v>
      </c>
      <c r="I1797">
        <v>5</v>
      </c>
      <c r="J1797" t="s">
        <v>239</v>
      </c>
      <c r="K1797" t="s">
        <v>39</v>
      </c>
      <c r="L1797" t="s">
        <v>16</v>
      </c>
      <c r="M1797">
        <v>8877</v>
      </c>
      <c r="N1797" t="s">
        <v>23</v>
      </c>
      <c r="O1797" t="s">
        <v>0</v>
      </c>
      <c r="P1797" t="s">
        <v>0</v>
      </c>
    </row>
    <row r="1798" spans="1:16" x14ac:dyDescent="0.3">
      <c r="A1798">
        <v>51861213</v>
      </c>
      <c r="B1798">
        <v>877572</v>
      </c>
      <c r="C1798">
        <v>705904</v>
      </c>
      <c r="D1798">
        <v>14372</v>
      </c>
      <c r="E1798">
        <v>1</v>
      </c>
      <c r="F1798">
        <v>0</v>
      </c>
      <c r="G1798">
        <v>0</v>
      </c>
      <c r="H1798" t="s">
        <v>234</v>
      </c>
      <c r="I1798">
        <v>2</v>
      </c>
      <c r="J1798" t="s">
        <v>53</v>
      </c>
      <c r="K1798" t="s">
        <v>39</v>
      </c>
      <c r="L1798" t="s">
        <v>17</v>
      </c>
      <c r="M1798">
        <v>14372</v>
      </c>
      <c r="N1798" t="s">
        <v>23</v>
      </c>
      <c r="O1798" t="s">
        <v>0</v>
      </c>
      <c r="P1798" t="s">
        <v>0</v>
      </c>
    </row>
    <row r="1799" spans="1:16" x14ac:dyDescent="0.3">
      <c r="A1799">
        <v>61500679</v>
      </c>
      <c r="B1799">
        <v>356787</v>
      </c>
      <c r="C1799">
        <v>554877</v>
      </c>
      <c r="D1799">
        <v>19654</v>
      </c>
      <c r="E1799">
        <v>2</v>
      </c>
      <c r="F1799">
        <v>5896.2</v>
      </c>
      <c r="G1799">
        <v>15</v>
      </c>
      <c r="H1799" t="s">
        <v>234</v>
      </c>
      <c r="I1799">
        <v>6</v>
      </c>
      <c r="J1799" t="s">
        <v>68</v>
      </c>
      <c r="K1799" t="s">
        <v>39</v>
      </c>
      <c r="L1799" t="s">
        <v>15</v>
      </c>
      <c r="M1799">
        <v>33411.800000000003</v>
      </c>
      <c r="N1799" t="s">
        <v>21</v>
      </c>
      <c r="O1799" t="s">
        <v>0</v>
      </c>
      <c r="P1799" t="s">
        <v>0</v>
      </c>
    </row>
    <row r="1800" spans="1:16" x14ac:dyDescent="0.3">
      <c r="A1800">
        <v>13957046</v>
      </c>
      <c r="B1800">
        <v>334053</v>
      </c>
      <c r="C1800">
        <v>338635</v>
      </c>
      <c r="D1800">
        <v>604</v>
      </c>
      <c r="E1800">
        <v>3</v>
      </c>
      <c r="F1800">
        <v>0</v>
      </c>
      <c r="G1800">
        <v>0</v>
      </c>
      <c r="H1800" t="s">
        <v>234</v>
      </c>
      <c r="I1800">
        <v>6</v>
      </c>
      <c r="J1800" t="s">
        <v>68</v>
      </c>
      <c r="K1800" t="s">
        <v>39</v>
      </c>
      <c r="L1800" t="s">
        <v>15</v>
      </c>
      <c r="M1800">
        <v>1812</v>
      </c>
      <c r="N1800" t="s">
        <v>23</v>
      </c>
      <c r="O1800" t="s">
        <v>0</v>
      </c>
      <c r="P1800" t="s">
        <v>0</v>
      </c>
    </row>
    <row r="1801" spans="1:16" x14ac:dyDescent="0.3">
      <c r="A1801">
        <v>45568288</v>
      </c>
      <c r="B1801">
        <v>877572</v>
      </c>
      <c r="C1801">
        <v>245548</v>
      </c>
      <c r="D1801">
        <v>1157</v>
      </c>
      <c r="E1801">
        <v>2</v>
      </c>
      <c r="F1801">
        <v>231.4</v>
      </c>
      <c r="G1801">
        <v>10</v>
      </c>
      <c r="H1801" t="s">
        <v>234</v>
      </c>
      <c r="I1801">
        <v>2</v>
      </c>
      <c r="J1801" t="s">
        <v>53</v>
      </c>
      <c r="K1801" t="s">
        <v>39</v>
      </c>
      <c r="L1801" t="s">
        <v>15</v>
      </c>
      <c r="M1801">
        <v>2082.6</v>
      </c>
      <c r="N1801" t="s">
        <v>22</v>
      </c>
      <c r="O1801" t="s">
        <v>0</v>
      </c>
      <c r="P1801" t="s">
        <v>0</v>
      </c>
    </row>
    <row r="1802" spans="1:16" x14ac:dyDescent="0.3">
      <c r="A1802">
        <v>44612921</v>
      </c>
      <c r="B1802">
        <v>872246</v>
      </c>
      <c r="C1802">
        <v>465617</v>
      </c>
      <c r="D1802">
        <v>12589</v>
      </c>
      <c r="E1802">
        <v>1</v>
      </c>
      <c r="F1802">
        <v>0</v>
      </c>
      <c r="G1802">
        <v>0</v>
      </c>
      <c r="H1802" t="s">
        <v>234</v>
      </c>
      <c r="I1802">
        <v>1</v>
      </c>
      <c r="J1802" t="s">
        <v>200</v>
      </c>
      <c r="K1802" t="s">
        <v>39</v>
      </c>
      <c r="L1802" t="s">
        <v>15</v>
      </c>
      <c r="M1802">
        <v>12589</v>
      </c>
      <c r="N1802" t="s">
        <v>21</v>
      </c>
      <c r="O1802" t="s">
        <v>0</v>
      </c>
      <c r="P1802" t="s">
        <v>0</v>
      </c>
    </row>
    <row r="1803" spans="1:16" x14ac:dyDescent="0.3">
      <c r="A1803">
        <v>36111227</v>
      </c>
      <c r="B1803">
        <v>877572</v>
      </c>
      <c r="C1803">
        <v>866738</v>
      </c>
      <c r="D1803">
        <v>15494</v>
      </c>
      <c r="E1803">
        <v>4</v>
      </c>
      <c r="F1803">
        <v>9296.4</v>
      </c>
      <c r="G1803">
        <v>15</v>
      </c>
      <c r="H1803" t="s">
        <v>234</v>
      </c>
      <c r="I1803">
        <v>5</v>
      </c>
      <c r="J1803" t="s">
        <v>239</v>
      </c>
      <c r="K1803" t="s">
        <v>39</v>
      </c>
      <c r="L1803" t="s">
        <v>18</v>
      </c>
      <c r="M1803">
        <v>52679.6</v>
      </c>
      <c r="N1803" t="s">
        <v>23</v>
      </c>
      <c r="O1803" t="s">
        <v>0</v>
      </c>
      <c r="P1803" t="s">
        <v>0</v>
      </c>
    </row>
    <row r="1804" spans="1:16" x14ac:dyDescent="0.3">
      <c r="A1804">
        <v>39219319</v>
      </c>
      <c r="B1804">
        <v>216739</v>
      </c>
      <c r="C1804">
        <v>506703</v>
      </c>
      <c r="D1804">
        <v>19570</v>
      </c>
      <c r="E1804">
        <v>2</v>
      </c>
      <c r="F1804">
        <v>3914</v>
      </c>
      <c r="G1804">
        <v>10</v>
      </c>
      <c r="H1804" t="s">
        <v>56</v>
      </c>
      <c r="I1804">
        <v>2</v>
      </c>
      <c r="J1804" t="s">
        <v>168</v>
      </c>
      <c r="K1804" t="s">
        <v>39</v>
      </c>
      <c r="L1804" t="s">
        <v>16</v>
      </c>
      <c r="M1804">
        <v>35226</v>
      </c>
      <c r="N1804" t="s">
        <v>21</v>
      </c>
      <c r="O1804" t="s">
        <v>0</v>
      </c>
      <c r="P1804" t="s">
        <v>0</v>
      </c>
    </row>
    <row r="1805" spans="1:16" x14ac:dyDescent="0.3">
      <c r="A1805">
        <v>68326160</v>
      </c>
      <c r="B1805">
        <v>388389</v>
      </c>
      <c r="C1805">
        <v>841603</v>
      </c>
      <c r="D1805">
        <v>1204</v>
      </c>
      <c r="E1805">
        <v>1</v>
      </c>
      <c r="F1805">
        <v>60.2</v>
      </c>
      <c r="G1805">
        <v>5</v>
      </c>
      <c r="H1805" t="s">
        <v>56</v>
      </c>
      <c r="I1805">
        <v>2</v>
      </c>
      <c r="J1805" t="s">
        <v>168</v>
      </c>
      <c r="K1805" t="s">
        <v>39</v>
      </c>
      <c r="L1805" t="s">
        <v>17</v>
      </c>
      <c r="M1805">
        <v>1143.8</v>
      </c>
      <c r="N1805" t="s">
        <v>21</v>
      </c>
      <c r="O1805" t="s">
        <v>0</v>
      </c>
      <c r="P1805" t="s">
        <v>0</v>
      </c>
    </row>
    <row r="1806" spans="1:16" x14ac:dyDescent="0.3">
      <c r="A1806">
        <v>45859307</v>
      </c>
      <c r="B1806">
        <v>126225</v>
      </c>
      <c r="C1806">
        <v>620018</v>
      </c>
      <c r="D1806">
        <v>15661</v>
      </c>
      <c r="E1806">
        <v>2</v>
      </c>
      <c r="F1806">
        <v>4698.3</v>
      </c>
      <c r="G1806">
        <v>15</v>
      </c>
      <c r="H1806" t="s">
        <v>56</v>
      </c>
      <c r="I1806">
        <v>3</v>
      </c>
      <c r="J1806" t="s">
        <v>494</v>
      </c>
      <c r="K1806" t="s">
        <v>39</v>
      </c>
      <c r="L1806" t="s">
        <v>15</v>
      </c>
      <c r="M1806">
        <v>26623.7</v>
      </c>
      <c r="N1806" t="s">
        <v>22</v>
      </c>
      <c r="O1806" t="s">
        <v>0</v>
      </c>
      <c r="P1806" t="s">
        <v>0</v>
      </c>
    </row>
    <row r="1807" spans="1:16" x14ac:dyDescent="0.3">
      <c r="A1807">
        <v>60628276</v>
      </c>
      <c r="B1807">
        <v>246316</v>
      </c>
      <c r="C1807">
        <v>614337</v>
      </c>
      <c r="D1807">
        <v>17711</v>
      </c>
      <c r="E1807">
        <v>1</v>
      </c>
      <c r="F1807">
        <v>1771.1</v>
      </c>
      <c r="G1807">
        <v>10</v>
      </c>
      <c r="H1807" t="s">
        <v>56</v>
      </c>
      <c r="I1807">
        <v>1</v>
      </c>
      <c r="J1807" t="s">
        <v>344</v>
      </c>
      <c r="K1807" t="s">
        <v>39</v>
      </c>
      <c r="L1807" t="s">
        <v>18</v>
      </c>
      <c r="M1807">
        <v>15939.9</v>
      </c>
      <c r="N1807" t="s">
        <v>21</v>
      </c>
      <c r="O1807" t="s">
        <v>0</v>
      </c>
      <c r="P1807" t="s">
        <v>0</v>
      </c>
    </row>
    <row r="1808" spans="1:16" x14ac:dyDescent="0.3">
      <c r="A1808">
        <v>70667140</v>
      </c>
      <c r="B1808">
        <v>334053</v>
      </c>
      <c r="C1808">
        <v>676849</v>
      </c>
      <c r="D1808">
        <v>19094</v>
      </c>
      <c r="E1808">
        <v>1</v>
      </c>
      <c r="F1808">
        <v>0</v>
      </c>
      <c r="G1808">
        <v>0</v>
      </c>
      <c r="H1808" t="s">
        <v>56</v>
      </c>
      <c r="I1808">
        <v>2</v>
      </c>
      <c r="J1808" t="s">
        <v>168</v>
      </c>
      <c r="K1808" t="s">
        <v>39</v>
      </c>
      <c r="L1808" t="s">
        <v>15</v>
      </c>
      <c r="M1808">
        <v>19094</v>
      </c>
      <c r="N1808" t="s">
        <v>20</v>
      </c>
      <c r="O1808" t="s">
        <v>0</v>
      </c>
      <c r="P1808" t="s">
        <v>0</v>
      </c>
    </row>
    <row r="1809" spans="1:16" x14ac:dyDescent="0.3">
      <c r="A1809">
        <v>15820356</v>
      </c>
      <c r="B1809">
        <v>126225</v>
      </c>
      <c r="C1809">
        <v>880768</v>
      </c>
      <c r="D1809">
        <v>19231</v>
      </c>
      <c r="E1809">
        <v>2</v>
      </c>
      <c r="F1809">
        <v>0</v>
      </c>
      <c r="G1809">
        <v>0</v>
      </c>
      <c r="H1809" t="s">
        <v>56</v>
      </c>
      <c r="I1809">
        <v>7</v>
      </c>
      <c r="J1809" t="s">
        <v>523</v>
      </c>
      <c r="K1809" t="s">
        <v>39</v>
      </c>
      <c r="L1809" t="s">
        <v>18</v>
      </c>
      <c r="M1809">
        <v>38462</v>
      </c>
      <c r="N1809" t="s">
        <v>21</v>
      </c>
      <c r="O1809" t="s">
        <v>0</v>
      </c>
      <c r="P1809" t="s">
        <v>0</v>
      </c>
    </row>
    <row r="1810" spans="1:16" x14ac:dyDescent="0.3">
      <c r="A1810">
        <v>79696025</v>
      </c>
      <c r="B1810">
        <v>246316</v>
      </c>
      <c r="C1810">
        <v>696171</v>
      </c>
      <c r="D1810">
        <v>1729</v>
      </c>
      <c r="E1810">
        <v>2</v>
      </c>
      <c r="F1810">
        <v>0</v>
      </c>
      <c r="G1810">
        <v>0</v>
      </c>
      <c r="H1810" t="s">
        <v>56</v>
      </c>
      <c r="I1810">
        <v>7</v>
      </c>
      <c r="J1810" t="s">
        <v>523</v>
      </c>
      <c r="K1810" t="s">
        <v>73</v>
      </c>
      <c r="L1810" t="s">
        <v>15</v>
      </c>
      <c r="M1810">
        <v>3458</v>
      </c>
      <c r="N1810" t="s">
        <v>23</v>
      </c>
      <c r="O1810" t="s">
        <v>0</v>
      </c>
      <c r="P1810" t="s">
        <v>0</v>
      </c>
    </row>
    <row r="1811" spans="1:16" x14ac:dyDescent="0.3">
      <c r="A1811">
        <v>88478184</v>
      </c>
      <c r="B1811">
        <v>216739</v>
      </c>
      <c r="C1811">
        <v>868595</v>
      </c>
      <c r="D1811">
        <v>19334</v>
      </c>
      <c r="E1811">
        <v>1</v>
      </c>
      <c r="F1811">
        <v>2900.1</v>
      </c>
      <c r="G1811">
        <v>15</v>
      </c>
      <c r="H1811" t="s">
        <v>56</v>
      </c>
      <c r="I1811">
        <v>5</v>
      </c>
      <c r="J1811" t="s">
        <v>532</v>
      </c>
      <c r="K1811" t="s">
        <v>39</v>
      </c>
      <c r="L1811" t="s">
        <v>16</v>
      </c>
      <c r="M1811">
        <v>16433.900000000001</v>
      </c>
      <c r="N1811" t="s">
        <v>22</v>
      </c>
      <c r="O1811" t="s">
        <v>0</v>
      </c>
      <c r="P1811" t="s">
        <v>0</v>
      </c>
    </row>
    <row r="1812" spans="1:16" x14ac:dyDescent="0.3">
      <c r="A1812">
        <v>61036796</v>
      </c>
      <c r="B1812">
        <v>207473</v>
      </c>
      <c r="C1812">
        <v>292059</v>
      </c>
      <c r="D1812">
        <v>12306</v>
      </c>
      <c r="E1812">
        <v>1</v>
      </c>
      <c r="F1812">
        <v>1845.9</v>
      </c>
      <c r="G1812">
        <v>15</v>
      </c>
      <c r="H1812" t="s">
        <v>56</v>
      </c>
      <c r="I1812">
        <v>1</v>
      </c>
      <c r="J1812" t="s">
        <v>344</v>
      </c>
      <c r="K1812" t="s">
        <v>50</v>
      </c>
      <c r="L1812" t="s">
        <v>16</v>
      </c>
      <c r="M1812">
        <v>10460.1</v>
      </c>
      <c r="N1812" t="s">
        <v>20</v>
      </c>
      <c r="O1812" t="s">
        <v>0</v>
      </c>
      <c r="P1812" t="s">
        <v>0</v>
      </c>
    </row>
    <row r="1813" spans="1:16" x14ac:dyDescent="0.3">
      <c r="A1813">
        <v>88971743</v>
      </c>
      <c r="B1813">
        <v>207473</v>
      </c>
      <c r="C1813">
        <v>715318</v>
      </c>
      <c r="D1813">
        <v>8174</v>
      </c>
      <c r="E1813">
        <v>1</v>
      </c>
      <c r="F1813">
        <v>1226.0999999999999</v>
      </c>
      <c r="G1813">
        <v>15</v>
      </c>
      <c r="H1813" t="s">
        <v>56</v>
      </c>
      <c r="I1813">
        <v>5</v>
      </c>
      <c r="J1813" t="s">
        <v>532</v>
      </c>
      <c r="K1813" t="s">
        <v>39</v>
      </c>
      <c r="L1813" t="s">
        <v>15</v>
      </c>
      <c r="M1813">
        <v>6947.9</v>
      </c>
      <c r="N1813" t="s">
        <v>23</v>
      </c>
      <c r="O1813" t="s">
        <v>0</v>
      </c>
      <c r="P1813" t="s">
        <v>0</v>
      </c>
    </row>
    <row r="1814" spans="1:16" x14ac:dyDescent="0.3">
      <c r="A1814">
        <v>23574883</v>
      </c>
      <c r="B1814">
        <v>872246</v>
      </c>
      <c r="C1814">
        <v>575565</v>
      </c>
      <c r="D1814">
        <v>15315</v>
      </c>
      <c r="E1814">
        <v>1</v>
      </c>
      <c r="F1814">
        <v>0</v>
      </c>
      <c r="G1814">
        <v>0</v>
      </c>
      <c r="H1814" t="s">
        <v>81</v>
      </c>
      <c r="I1814">
        <v>1</v>
      </c>
      <c r="J1814" t="s">
        <v>69</v>
      </c>
      <c r="K1814" t="s">
        <v>39</v>
      </c>
      <c r="L1814" t="s">
        <v>16</v>
      </c>
      <c r="M1814">
        <v>15315</v>
      </c>
      <c r="N1814" t="s">
        <v>22</v>
      </c>
      <c r="O1814" t="s">
        <v>0</v>
      </c>
      <c r="P1814" t="s">
        <v>0</v>
      </c>
    </row>
    <row r="1815" spans="1:16" x14ac:dyDescent="0.3">
      <c r="A1815">
        <v>49385195</v>
      </c>
      <c r="B1815">
        <v>877572</v>
      </c>
      <c r="C1815">
        <v>371276</v>
      </c>
      <c r="D1815">
        <v>2974</v>
      </c>
      <c r="E1815">
        <v>1</v>
      </c>
      <c r="F1815">
        <v>0</v>
      </c>
      <c r="G1815">
        <v>0</v>
      </c>
      <c r="H1815" t="s">
        <v>81</v>
      </c>
      <c r="I1815">
        <v>7</v>
      </c>
      <c r="J1815" t="s">
        <v>321</v>
      </c>
      <c r="K1815" t="s">
        <v>39</v>
      </c>
      <c r="L1815" t="s">
        <v>15</v>
      </c>
      <c r="M1815">
        <v>2974</v>
      </c>
      <c r="N1815" t="s">
        <v>23</v>
      </c>
      <c r="O1815" t="s">
        <v>0</v>
      </c>
      <c r="P1815" t="s">
        <v>0</v>
      </c>
    </row>
    <row r="1816" spans="1:16" x14ac:dyDescent="0.3">
      <c r="A1816">
        <v>82029307</v>
      </c>
      <c r="B1816">
        <v>809570</v>
      </c>
      <c r="C1816">
        <v>553777</v>
      </c>
      <c r="D1816">
        <v>19593</v>
      </c>
      <c r="E1816">
        <v>4</v>
      </c>
      <c r="F1816">
        <v>0</v>
      </c>
      <c r="G1816">
        <v>0</v>
      </c>
      <c r="H1816" t="s">
        <v>81</v>
      </c>
      <c r="I1816">
        <v>3</v>
      </c>
      <c r="J1816" t="s">
        <v>471</v>
      </c>
      <c r="K1816" t="s">
        <v>39</v>
      </c>
      <c r="L1816" t="s">
        <v>15</v>
      </c>
      <c r="M1816">
        <v>78372</v>
      </c>
      <c r="N1816" t="s">
        <v>23</v>
      </c>
      <c r="O1816" t="s">
        <v>0</v>
      </c>
      <c r="P1816" t="s">
        <v>0</v>
      </c>
    </row>
    <row r="1817" spans="1:16" x14ac:dyDescent="0.3">
      <c r="A1817">
        <v>18181595</v>
      </c>
      <c r="B1817">
        <v>126225</v>
      </c>
      <c r="C1817">
        <v>656106</v>
      </c>
      <c r="D1817">
        <v>7763</v>
      </c>
      <c r="E1817">
        <v>1</v>
      </c>
      <c r="F1817">
        <v>1164.45</v>
      </c>
      <c r="G1817">
        <v>15</v>
      </c>
      <c r="H1817" t="s">
        <v>81</v>
      </c>
      <c r="I1817">
        <v>7</v>
      </c>
      <c r="J1817" t="s">
        <v>321</v>
      </c>
      <c r="K1817" t="s">
        <v>39</v>
      </c>
      <c r="L1817" t="s">
        <v>16</v>
      </c>
      <c r="M1817">
        <v>6598.55</v>
      </c>
      <c r="N1817" t="s">
        <v>23</v>
      </c>
      <c r="O1817" t="s">
        <v>0</v>
      </c>
      <c r="P1817" t="s">
        <v>0</v>
      </c>
    </row>
    <row r="1818" spans="1:16" x14ac:dyDescent="0.3">
      <c r="A1818">
        <v>63791447</v>
      </c>
      <c r="B1818">
        <v>356787</v>
      </c>
      <c r="C1818">
        <v>850324</v>
      </c>
      <c r="D1818">
        <v>6725</v>
      </c>
      <c r="E1818">
        <v>1</v>
      </c>
      <c r="F1818">
        <v>0</v>
      </c>
      <c r="G1818">
        <v>0</v>
      </c>
      <c r="H1818" t="s">
        <v>81</v>
      </c>
      <c r="I1818">
        <v>2</v>
      </c>
      <c r="J1818" t="s">
        <v>146</v>
      </c>
      <c r="K1818" t="s">
        <v>39</v>
      </c>
      <c r="L1818" t="s">
        <v>15</v>
      </c>
      <c r="M1818">
        <v>6725</v>
      </c>
      <c r="N1818" t="s">
        <v>22</v>
      </c>
      <c r="O1818" t="s">
        <v>0</v>
      </c>
      <c r="P1818" t="s">
        <v>0</v>
      </c>
    </row>
    <row r="1819" spans="1:16" x14ac:dyDescent="0.3">
      <c r="A1819">
        <v>44130133</v>
      </c>
      <c r="B1819">
        <v>671858</v>
      </c>
      <c r="C1819">
        <v>917611</v>
      </c>
      <c r="D1819">
        <v>17816</v>
      </c>
      <c r="E1819">
        <v>1</v>
      </c>
      <c r="F1819">
        <v>0</v>
      </c>
      <c r="G1819">
        <v>0</v>
      </c>
      <c r="H1819" t="s">
        <v>81</v>
      </c>
      <c r="I1819">
        <v>1</v>
      </c>
      <c r="J1819" t="s">
        <v>69</v>
      </c>
      <c r="K1819" t="s">
        <v>50</v>
      </c>
      <c r="L1819" t="s">
        <v>15</v>
      </c>
      <c r="M1819">
        <v>17816</v>
      </c>
      <c r="N1819" t="s">
        <v>21</v>
      </c>
      <c r="O1819" t="s">
        <v>0</v>
      </c>
      <c r="P1819" t="s">
        <v>0</v>
      </c>
    </row>
    <row r="1820" spans="1:16" x14ac:dyDescent="0.3">
      <c r="A1820">
        <v>21425533</v>
      </c>
      <c r="B1820">
        <v>877572</v>
      </c>
      <c r="C1820">
        <v>715827</v>
      </c>
      <c r="D1820">
        <v>7831</v>
      </c>
      <c r="E1820">
        <v>2</v>
      </c>
      <c r="F1820">
        <v>783.1</v>
      </c>
      <c r="G1820">
        <v>5</v>
      </c>
      <c r="H1820" t="s">
        <v>81</v>
      </c>
      <c r="I1820">
        <v>1</v>
      </c>
      <c r="J1820" t="s">
        <v>69</v>
      </c>
      <c r="K1820" t="s">
        <v>39</v>
      </c>
      <c r="L1820" t="s">
        <v>16</v>
      </c>
      <c r="M1820">
        <v>14878.9</v>
      </c>
      <c r="N1820" t="s">
        <v>21</v>
      </c>
      <c r="O1820" t="s">
        <v>0</v>
      </c>
      <c r="P1820" t="s">
        <v>0</v>
      </c>
    </row>
    <row r="1821" spans="1:16" x14ac:dyDescent="0.3">
      <c r="A1821">
        <v>26944487</v>
      </c>
      <c r="B1821">
        <v>356787</v>
      </c>
      <c r="C1821">
        <v>348213</v>
      </c>
      <c r="D1821">
        <v>15560</v>
      </c>
      <c r="E1821">
        <v>2</v>
      </c>
      <c r="F1821">
        <v>0</v>
      </c>
      <c r="G1821">
        <v>0</v>
      </c>
      <c r="H1821" t="s">
        <v>317</v>
      </c>
      <c r="I1821">
        <v>4</v>
      </c>
      <c r="J1821" t="s">
        <v>194</v>
      </c>
      <c r="K1821" t="s">
        <v>39</v>
      </c>
      <c r="L1821" t="s">
        <v>18</v>
      </c>
      <c r="M1821">
        <v>31120</v>
      </c>
      <c r="N1821" t="s">
        <v>23</v>
      </c>
      <c r="O1821" t="s">
        <v>0</v>
      </c>
      <c r="P1821" t="s">
        <v>0</v>
      </c>
    </row>
    <row r="1822" spans="1:16" x14ac:dyDescent="0.3">
      <c r="A1822">
        <v>47543473</v>
      </c>
      <c r="B1822">
        <v>126225</v>
      </c>
      <c r="C1822">
        <v>200205</v>
      </c>
      <c r="D1822">
        <v>9530</v>
      </c>
      <c r="E1822">
        <v>2</v>
      </c>
      <c r="F1822">
        <v>1906</v>
      </c>
      <c r="G1822">
        <v>10</v>
      </c>
      <c r="H1822" t="s">
        <v>317</v>
      </c>
      <c r="I1822">
        <v>1</v>
      </c>
      <c r="J1822" t="s">
        <v>193</v>
      </c>
      <c r="K1822" t="s">
        <v>39</v>
      </c>
      <c r="L1822" t="s">
        <v>16</v>
      </c>
      <c r="M1822">
        <v>17154</v>
      </c>
      <c r="N1822" t="s">
        <v>23</v>
      </c>
      <c r="O1822" t="s">
        <v>0</v>
      </c>
      <c r="P1822" t="s">
        <v>0</v>
      </c>
    </row>
    <row r="1823" spans="1:16" x14ac:dyDescent="0.3">
      <c r="A1823">
        <v>61157708</v>
      </c>
      <c r="B1823">
        <v>719176</v>
      </c>
      <c r="C1823">
        <v>561792</v>
      </c>
      <c r="D1823">
        <v>17498</v>
      </c>
      <c r="E1823">
        <v>1</v>
      </c>
      <c r="F1823">
        <v>1749.8</v>
      </c>
      <c r="G1823">
        <v>10</v>
      </c>
      <c r="H1823" t="s">
        <v>317</v>
      </c>
      <c r="I1823">
        <v>6</v>
      </c>
      <c r="J1823" t="s">
        <v>78</v>
      </c>
      <c r="K1823" t="s">
        <v>39</v>
      </c>
      <c r="L1823" t="s">
        <v>15</v>
      </c>
      <c r="M1823">
        <v>15748.2</v>
      </c>
      <c r="N1823" t="s">
        <v>22</v>
      </c>
      <c r="O1823" t="s">
        <v>0</v>
      </c>
      <c r="P1823" t="s">
        <v>0</v>
      </c>
    </row>
    <row r="1824" spans="1:16" x14ac:dyDescent="0.3">
      <c r="A1824">
        <v>24357588</v>
      </c>
      <c r="B1824">
        <v>388389</v>
      </c>
      <c r="C1824">
        <v>531064</v>
      </c>
      <c r="D1824">
        <v>2002</v>
      </c>
      <c r="E1824">
        <v>1</v>
      </c>
      <c r="F1824">
        <v>0</v>
      </c>
      <c r="G1824">
        <v>0</v>
      </c>
      <c r="H1824" t="s">
        <v>317</v>
      </c>
      <c r="I1824">
        <v>3</v>
      </c>
      <c r="J1824" t="s">
        <v>391</v>
      </c>
      <c r="K1824" t="s">
        <v>39</v>
      </c>
      <c r="L1824" t="s">
        <v>15</v>
      </c>
      <c r="M1824">
        <v>2002</v>
      </c>
      <c r="N1824" t="s">
        <v>21</v>
      </c>
      <c r="O1824" t="s">
        <v>0</v>
      </c>
      <c r="P1824" t="s">
        <v>0</v>
      </c>
    </row>
    <row r="1825" spans="1:16" x14ac:dyDescent="0.3">
      <c r="A1825">
        <v>92427773</v>
      </c>
      <c r="B1825">
        <v>809570</v>
      </c>
      <c r="C1825">
        <v>962398</v>
      </c>
      <c r="D1825">
        <v>7787</v>
      </c>
      <c r="E1825">
        <v>3</v>
      </c>
      <c r="F1825">
        <v>1168.05</v>
      </c>
      <c r="G1825">
        <v>5</v>
      </c>
      <c r="H1825" t="s">
        <v>317</v>
      </c>
      <c r="I1825">
        <v>7</v>
      </c>
      <c r="J1825" t="s">
        <v>477</v>
      </c>
      <c r="K1825" t="s">
        <v>50</v>
      </c>
      <c r="L1825" t="s">
        <v>16</v>
      </c>
      <c r="M1825">
        <v>22192.95</v>
      </c>
      <c r="N1825" t="s">
        <v>23</v>
      </c>
      <c r="O1825" t="s">
        <v>0</v>
      </c>
      <c r="P1825" t="s">
        <v>0</v>
      </c>
    </row>
    <row r="1826" spans="1:16" x14ac:dyDescent="0.3">
      <c r="A1826">
        <v>25102023</v>
      </c>
      <c r="B1826">
        <v>872246</v>
      </c>
      <c r="C1826">
        <v>795417</v>
      </c>
      <c r="D1826">
        <v>11503</v>
      </c>
      <c r="E1826">
        <v>1</v>
      </c>
      <c r="F1826">
        <v>0</v>
      </c>
      <c r="G1826">
        <v>0</v>
      </c>
      <c r="H1826" t="s">
        <v>317</v>
      </c>
      <c r="I1826">
        <v>6</v>
      </c>
      <c r="J1826" t="s">
        <v>78</v>
      </c>
      <c r="K1826" t="s">
        <v>39</v>
      </c>
      <c r="L1826" t="s">
        <v>15</v>
      </c>
      <c r="M1826">
        <v>11503</v>
      </c>
      <c r="N1826" t="s">
        <v>22</v>
      </c>
      <c r="O1826" t="s">
        <v>0</v>
      </c>
      <c r="P1826" t="s">
        <v>0</v>
      </c>
    </row>
    <row r="1827" spans="1:16" x14ac:dyDescent="0.3">
      <c r="A1827">
        <v>30743797</v>
      </c>
      <c r="B1827">
        <v>877572</v>
      </c>
      <c r="C1827">
        <v>749435</v>
      </c>
      <c r="D1827">
        <v>18192</v>
      </c>
      <c r="E1827">
        <v>2</v>
      </c>
      <c r="F1827">
        <v>7276.8</v>
      </c>
      <c r="G1827">
        <v>20</v>
      </c>
      <c r="H1827" t="s">
        <v>320</v>
      </c>
      <c r="I1827">
        <v>1</v>
      </c>
      <c r="J1827" t="s">
        <v>84</v>
      </c>
      <c r="K1827" t="s">
        <v>39</v>
      </c>
      <c r="L1827" t="s">
        <v>15</v>
      </c>
      <c r="M1827">
        <v>29107.200000000001</v>
      </c>
      <c r="N1827" t="s">
        <v>20</v>
      </c>
      <c r="O1827" t="s">
        <v>0</v>
      </c>
      <c r="P1827" t="s">
        <v>0</v>
      </c>
    </row>
    <row r="1828" spans="1:16" x14ac:dyDescent="0.3">
      <c r="A1828">
        <v>47463522</v>
      </c>
      <c r="B1828">
        <v>719176</v>
      </c>
      <c r="C1828">
        <v>266418</v>
      </c>
      <c r="D1828">
        <v>8787</v>
      </c>
      <c r="E1828">
        <v>1</v>
      </c>
      <c r="F1828">
        <v>0</v>
      </c>
      <c r="G1828">
        <v>0</v>
      </c>
      <c r="H1828" t="s">
        <v>320</v>
      </c>
      <c r="I1828">
        <v>6</v>
      </c>
      <c r="J1828" t="s">
        <v>354</v>
      </c>
      <c r="K1828" t="s">
        <v>39</v>
      </c>
      <c r="L1828" t="s">
        <v>16</v>
      </c>
      <c r="M1828">
        <v>8787</v>
      </c>
      <c r="N1828" t="s">
        <v>22</v>
      </c>
      <c r="O1828" t="s">
        <v>0</v>
      </c>
      <c r="P1828" t="s">
        <v>0</v>
      </c>
    </row>
    <row r="1829" spans="1:16" x14ac:dyDescent="0.3">
      <c r="A1829">
        <v>44210729</v>
      </c>
      <c r="B1829">
        <v>719176</v>
      </c>
      <c r="C1829">
        <v>359338</v>
      </c>
      <c r="D1829">
        <v>3437</v>
      </c>
      <c r="E1829">
        <v>1</v>
      </c>
      <c r="F1829">
        <v>0</v>
      </c>
      <c r="G1829">
        <v>0</v>
      </c>
      <c r="H1829" t="s">
        <v>320</v>
      </c>
      <c r="I1829">
        <v>6</v>
      </c>
      <c r="J1829" t="s">
        <v>354</v>
      </c>
      <c r="K1829" t="s">
        <v>39</v>
      </c>
      <c r="L1829" t="s">
        <v>18</v>
      </c>
      <c r="M1829">
        <v>3437</v>
      </c>
      <c r="N1829" t="s">
        <v>21</v>
      </c>
      <c r="O1829" t="s">
        <v>0</v>
      </c>
      <c r="P1829" t="s">
        <v>0</v>
      </c>
    </row>
    <row r="1830" spans="1:16" x14ac:dyDescent="0.3">
      <c r="A1830">
        <v>96031876</v>
      </c>
      <c r="B1830">
        <v>877572</v>
      </c>
      <c r="C1830">
        <v>746699</v>
      </c>
      <c r="D1830">
        <v>18808</v>
      </c>
      <c r="E1830">
        <v>1</v>
      </c>
      <c r="F1830">
        <v>0</v>
      </c>
      <c r="G1830">
        <v>0</v>
      </c>
      <c r="H1830" t="s">
        <v>320</v>
      </c>
      <c r="I1830">
        <v>2</v>
      </c>
      <c r="J1830" t="s">
        <v>305</v>
      </c>
      <c r="K1830" t="s">
        <v>39</v>
      </c>
      <c r="L1830" t="s">
        <v>16</v>
      </c>
      <c r="M1830">
        <v>18808</v>
      </c>
      <c r="N1830" t="s">
        <v>23</v>
      </c>
      <c r="O1830" t="s">
        <v>0</v>
      </c>
      <c r="P1830" t="s">
        <v>0</v>
      </c>
    </row>
    <row r="1831" spans="1:16" x14ac:dyDescent="0.3">
      <c r="A1831">
        <v>82286705</v>
      </c>
      <c r="B1831">
        <v>334053</v>
      </c>
      <c r="C1831">
        <v>540881</v>
      </c>
      <c r="D1831">
        <v>12089</v>
      </c>
      <c r="E1831">
        <v>1</v>
      </c>
      <c r="F1831">
        <v>0</v>
      </c>
      <c r="G1831">
        <v>0</v>
      </c>
      <c r="H1831" t="s">
        <v>320</v>
      </c>
      <c r="I1831">
        <v>2</v>
      </c>
      <c r="J1831" t="s">
        <v>305</v>
      </c>
      <c r="K1831" t="s">
        <v>50</v>
      </c>
      <c r="L1831" t="s">
        <v>16</v>
      </c>
      <c r="M1831">
        <v>12089</v>
      </c>
      <c r="N1831" t="s">
        <v>23</v>
      </c>
      <c r="O1831" t="s">
        <v>0</v>
      </c>
      <c r="P1831" t="s">
        <v>0</v>
      </c>
    </row>
    <row r="1832" spans="1:16" x14ac:dyDescent="0.3">
      <c r="A1832">
        <v>92993446</v>
      </c>
      <c r="B1832">
        <v>246316</v>
      </c>
      <c r="C1832">
        <v>869646</v>
      </c>
      <c r="D1832">
        <v>7787</v>
      </c>
      <c r="E1832">
        <v>1</v>
      </c>
      <c r="F1832">
        <v>0</v>
      </c>
      <c r="G1832">
        <v>0</v>
      </c>
      <c r="H1832" t="s">
        <v>320</v>
      </c>
      <c r="I1832">
        <v>6</v>
      </c>
      <c r="J1832" t="s">
        <v>354</v>
      </c>
      <c r="K1832" t="s">
        <v>39</v>
      </c>
      <c r="L1832" t="s">
        <v>15</v>
      </c>
      <c r="M1832">
        <v>7787</v>
      </c>
      <c r="N1832" t="s">
        <v>23</v>
      </c>
      <c r="O1832" t="s">
        <v>0</v>
      </c>
      <c r="P1832" t="s">
        <v>0</v>
      </c>
    </row>
    <row r="1833" spans="1:16" x14ac:dyDescent="0.3">
      <c r="A1833">
        <v>18181586</v>
      </c>
      <c r="B1833">
        <v>334053</v>
      </c>
      <c r="C1833">
        <v>644536</v>
      </c>
      <c r="D1833">
        <v>18912</v>
      </c>
      <c r="E1833">
        <v>1</v>
      </c>
      <c r="F1833">
        <v>0</v>
      </c>
      <c r="G1833">
        <v>0</v>
      </c>
      <c r="H1833" t="s">
        <v>407</v>
      </c>
      <c r="I1833">
        <v>6</v>
      </c>
      <c r="J1833" t="s">
        <v>408</v>
      </c>
      <c r="K1833" t="s">
        <v>39</v>
      </c>
      <c r="L1833" t="s">
        <v>15</v>
      </c>
      <c r="M1833">
        <v>18912</v>
      </c>
      <c r="N1833" t="s">
        <v>23</v>
      </c>
      <c r="O1833" t="s">
        <v>0</v>
      </c>
      <c r="P1833" t="s">
        <v>0</v>
      </c>
    </row>
    <row r="1834" spans="1:16" x14ac:dyDescent="0.3">
      <c r="A1834">
        <v>35606639</v>
      </c>
      <c r="B1834">
        <v>207473</v>
      </c>
      <c r="C1834">
        <v>208602</v>
      </c>
      <c r="D1834">
        <v>6681</v>
      </c>
      <c r="E1834">
        <v>1</v>
      </c>
      <c r="F1834">
        <v>0</v>
      </c>
      <c r="G1834">
        <v>0</v>
      </c>
      <c r="H1834" t="s">
        <v>407</v>
      </c>
      <c r="I1834">
        <v>5</v>
      </c>
      <c r="J1834" t="s">
        <v>197</v>
      </c>
      <c r="K1834" t="s">
        <v>47</v>
      </c>
      <c r="L1834" t="s">
        <v>16</v>
      </c>
      <c r="M1834">
        <v>6681</v>
      </c>
      <c r="N1834" t="s">
        <v>21</v>
      </c>
      <c r="O1834" t="s">
        <v>0</v>
      </c>
      <c r="P1834" t="s">
        <v>0</v>
      </c>
    </row>
    <row r="1835" spans="1:16" x14ac:dyDescent="0.3">
      <c r="A1835">
        <v>39835008</v>
      </c>
      <c r="B1835">
        <v>872246</v>
      </c>
      <c r="C1835">
        <v>835988</v>
      </c>
      <c r="D1835">
        <v>14707</v>
      </c>
      <c r="E1835">
        <v>3</v>
      </c>
      <c r="F1835">
        <v>4412.1000000000004</v>
      </c>
      <c r="G1835">
        <v>10</v>
      </c>
      <c r="H1835" t="s">
        <v>407</v>
      </c>
      <c r="I1835">
        <v>1</v>
      </c>
      <c r="J1835" t="s">
        <v>202</v>
      </c>
      <c r="K1835" t="s">
        <v>39</v>
      </c>
      <c r="L1835" t="s">
        <v>15</v>
      </c>
      <c r="M1835">
        <v>39708.9</v>
      </c>
      <c r="N1835" t="s">
        <v>23</v>
      </c>
      <c r="O1835" t="s">
        <v>0</v>
      </c>
      <c r="P1835" t="s">
        <v>0</v>
      </c>
    </row>
    <row r="1836" spans="1:16" x14ac:dyDescent="0.3">
      <c r="A1836">
        <v>47550897</v>
      </c>
      <c r="B1836">
        <v>719176</v>
      </c>
      <c r="C1836">
        <v>722998</v>
      </c>
      <c r="D1836">
        <v>13972</v>
      </c>
      <c r="E1836">
        <v>2</v>
      </c>
      <c r="F1836">
        <v>2794.4</v>
      </c>
      <c r="G1836">
        <v>10</v>
      </c>
      <c r="H1836" t="s">
        <v>407</v>
      </c>
      <c r="I1836">
        <v>7</v>
      </c>
      <c r="J1836" t="s">
        <v>203</v>
      </c>
      <c r="K1836" t="s">
        <v>39</v>
      </c>
      <c r="L1836" t="s">
        <v>17</v>
      </c>
      <c r="M1836">
        <v>25149.599999999999</v>
      </c>
      <c r="N1836" t="s">
        <v>21</v>
      </c>
      <c r="O1836" t="s">
        <v>0</v>
      </c>
      <c r="P1836" t="s">
        <v>0</v>
      </c>
    </row>
    <row r="1837" spans="1:16" x14ac:dyDescent="0.3">
      <c r="A1837">
        <v>13885356</v>
      </c>
      <c r="B1837">
        <v>191161</v>
      </c>
      <c r="C1837">
        <v>476141</v>
      </c>
      <c r="D1837">
        <v>8912</v>
      </c>
      <c r="E1837">
        <v>1</v>
      </c>
      <c r="F1837">
        <v>445.6</v>
      </c>
      <c r="G1837">
        <v>5</v>
      </c>
      <c r="H1837" t="s">
        <v>407</v>
      </c>
      <c r="I1837">
        <v>1</v>
      </c>
      <c r="J1837" t="s">
        <v>202</v>
      </c>
      <c r="K1837" t="s">
        <v>39</v>
      </c>
      <c r="L1837" t="s">
        <v>152</v>
      </c>
      <c r="M1837">
        <v>8466.4</v>
      </c>
      <c r="N1837" t="s">
        <v>20</v>
      </c>
      <c r="O1837" t="s">
        <v>0</v>
      </c>
      <c r="P1837" t="s">
        <v>0</v>
      </c>
    </row>
    <row r="1838" spans="1:16" x14ac:dyDescent="0.3">
      <c r="A1838">
        <v>88381281</v>
      </c>
      <c r="B1838">
        <v>191161</v>
      </c>
      <c r="C1838">
        <v>996456</v>
      </c>
      <c r="D1838">
        <v>14942</v>
      </c>
      <c r="E1838">
        <v>1</v>
      </c>
      <c r="F1838">
        <v>0</v>
      </c>
      <c r="G1838">
        <v>0</v>
      </c>
      <c r="H1838" t="s">
        <v>407</v>
      </c>
      <c r="I1838">
        <v>4</v>
      </c>
      <c r="J1838" t="s">
        <v>52</v>
      </c>
      <c r="K1838" t="s">
        <v>39</v>
      </c>
      <c r="L1838" t="s">
        <v>15</v>
      </c>
      <c r="M1838">
        <v>14942</v>
      </c>
      <c r="N1838" t="s">
        <v>21</v>
      </c>
      <c r="O1838" t="s">
        <v>0</v>
      </c>
      <c r="P1838" t="s">
        <v>0</v>
      </c>
    </row>
    <row r="1839" spans="1:16" x14ac:dyDescent="0.3">
      <c r="A1839">
        <v>95585469</v>
      </c>
      <c r="B1839">
        <v>334053</v>
      </c>
      <c r="C1839">
        <v>764139</v>
      </c>
      <c r="D1839">
        <v>9152</v>
      </c>
      <c r="E1839">
        <v>1</v>
      </c>
      <c r="F1839">
        <v>1830.4</v>
      </c>
      <c r="G1839">
        <v>20</v>
      </c>
      <c r="H1839" t="s">
        <v>325</v>
      </c>
      <c r="I1839">
        <v>6</v>
      </c>
      <c r="J1839" t="s">
        <v>439</v>
      </c>
      <c r="K1839" t="s">
        <v>39</v>
      </c>
      <c r="L1839" t="s">
        <v>15</v>
      </c>
      <c r="M1839">
        <v>7321.6</v>
      </c>
      <c r="N1839" t="s">
        <v>20</v>
      </c>
      <c r="O1839" t="s">
        <v>0</v>
      </c>
      <c r="P1839" t="s">
        <v>0</v>
      </c>
    </row>
    <row r="1840" spans="1:16" x14ac:dyDescent="0.3">
      <c r="A1840">
        <v>37888820</v>
      </c>
      <c r="B1840">
        <v>207473</v>
      </c>
      <c r="C1840">
        <v>784646</v>
      </c>
      <c r="D1840">
        <v>13732</v>
      </c>
      <c r="E1840">
        <v>1</v>
      </c>
      <c r="F1840">
        <v>0</v>
      </c>
      <c r="G1840">
        <v>0</v>
      </c>
      <c r="H1840" t="s">
        <v>325</v>
      </c>
      <c r="I1840">
        <v>6</v>
      </c>
      <c r="J1840" t="s">
        <v>439</v>
      </c>
      <c r="K1840" t="s">
        <v>39</v>
      </c>
      <c r="L1840" t="s">
        <v>15</v>
      </c>
      <c r="M1840">
        <v>13732</v>
      </c>
      <c r="N1840" t="s">
        <v>23</v>
      </c>
      <c r="O1840" t="s">
        <v>0</v>
      </c>
      <c r="P1840" t="s">
        <v>0</v>
      </c>
    </row>
    <row r="1841" spans="1:16" x14ac:dyDescent="0.3">
      <c r="A1841">
        <v>48605268</v>
      </c>
      <c r="B1841">
        <v>876646</v>
      </c>
      <c r="C1841">
        <v>570711</v>
      </c>
      <c r="D1841">
        <v>19696</v>
      </c>
      <c r="E1841">
        <v>1</v>
      </c>
      <c r="F1841">
        <v>1969.6</v>
      </c>
      <c r="G1841">
        <v>10</v>
      </c>
      <c r="H1841" t="s">
        <v>325</v>
      </c>
      <c r="I1841">
        <v>3</v>
      </c>
      <c r="J1841" t="s">
        <v>120</v>
      </c>
      <c r="K1841" t="s">
        <v>39</v>
      </c>
      <c r="L1841" t="s">
        <v>18</v>
      </c>
      <c r="M1841">
        <v>17726.400000000001</v>
      </c>
      <c r="N1841" t="s">
        <v>23</v>
      </c>
      <c r="O1841" t="s">
        <v>0</v>
      </c>
      <c r="P1841" t="s">
        <v>0</v>
      </c>
    </row>
    <row r="1842" spans="1:16" x14ac:dyDescent="0.3">
      <c r="A1842">
        <v>96547189</v>
      </c>
      <c r="B1842">
        <v>872246</v>
      </c>
      <c r="C1842">
        <v>454085</v>
      </c>
      <c r="D1842">
        <v>19228</v>
      </c>
      <c r="E1842">
        <v>1</v>
      </c>
      <c r="F1842">
        <v>0</v>
      </c>
      <c r="G1842">
        <v>0</v>
      </c>
      <c r="H1842" t="s">
        <v>325</v>
      </c>
      <c r="I1842">
        <v>2</v>
      </c>
      <c r="J1842" t="s">
        <v>140</v>
      </c>
      <c r="K1842" t="s">
        <v>39</v>
      </c>
      <c r="L1842" t="s">
        <v>18</v>
      </c>
      <c r="M1842">
        <v>19228</v>
      </c>
      <c r="N1842" t="s">
        <v>22</v>
      </c>
      <c r="O1842" t="s">
        <v>0</v>
      </c>
      <c r="P1842" t="s">
        <v>0</v>
      </c>
    </row>
    <row r="1843" spans="1:16" x14ac:dyDescent="0.3">
      <c r="A1843">
        <v>75746104</v>
      </c>
      <c r="B1843">
        <v>671858</v>
      </c>
      <c r="C1843">
        <v>759713</v>
      </c>
      <c r="D1843">
        <v>15200</v>
      </c>
      <c r="E1843">
        <v>3</v>
      </c>
      <c r="F1843">
        <v>0</v>
      </c>
      <c r="G1843">
        <v>0</v>
      </c>
      <c r="H1843" t="s">
        <v>325</v>
      </c>
      <c r="I1843">
        <v>1</v>
      </c>
      <c r="J1843" t="s">
        <v>535</v>
      </c>
      <c r="K1843" t="s">
        <v>39</v>
      </c>
      <c r="L1843" t="s">
        <v>15</v>
      </c>
      <c r="M1843">
        <v>45600</v>
      </c>
      <c r="N1843" t="s">
        <v>23</v>
      </c>
      <c r="O1843" t="s">
        <v>0</v>
      </c>
      <c r="P1843" t="s">
        <v>0</v>
      </c>
    </row>
    <row r="1844" spans="1:16" x14ac:dyDescent="0.3">
      <c r="A1844">
        <v>71310453</v>
      </c>
      <c r="B1844">
        <v>388389</v>
      </c>
      <c r="C1844">
        <v>726806</v>
      </c>
      <c r="D1844">
        <v>10002</v>
      </c>
      <c r="E1844">
        <v>1</v>
      </c>
      <c r="F1844">
        <v>500.1</v>
      </c>
      <c r="G1844">
        <v>5</v>
      </c>
      <c r="H1844" t="s">
        <v>325</v>
      </c>
      <c r="I1844">
        <v>2</v>
      </c>
      <c r="J1844" t="s">
        <v>140</v>
      </c>
      <c r="K1844" t="s">
        <v>73</v>
      </c>
      <c r="L1844" t="s">
        <v>15</v>
      </c>
      <c r="M1844">
        <v>9501.9</v>
      </c>
      <c r="N1844" t="s">
        <v>20</v>
      </c>
      <c r="O1844" t="s">
        <v>0</v>
      </c>
      <c r="P1844" t="s">
        <v>0</v>
      </c>
    </row>
    <row r="1845" spans="1:16" x14ac:dyDescent="0.3">
      <c r="A1845">
        <v>39356057</v>
      </c>
      <c r="B1845">
        <v>876646</v>
      </c>
      <c r="C1845">
        <v>444831</v>
      </c>
      <c r="D1845">
        <v>13052</v>
      </c>
      <c r="E1845">
        <v>1</v>
      </c>
      <c r="F1845">
        <v>0</v>
      </c>
      <c r="G1845">
        <v>0</v>
      </c>
      <c r="H1845" t="s">
        <v>325</v>
      </c>
      <c r="I1845">
        <v>6</v>
      </c>
      <c r="J1845" t="s">
        <v>439</v>
      </c>
      <c r="K1845" t="s">
        <v>39</v>
      </c>
      <c r="L1845" t="s">
        <v>17</v>
      </c>
      <c r="M1845">
        <v>13052</v>
      </c>
      <c r="N1845" t="s">
        <v>21</v>
      </c>
      <c r="O1845" t="s">
        <v>0</v>
      </c>
      <c r="P1845" t="s">
        <v>0</v>
      </c>
    </row>
    <row r="1846" spans="1:16" x14ac:dyDescent="0.3">
      <c r="A1846">
        <v>75478707</v>
      </c>
      <c r="B1846">
        <v>876646</v>
      </c>
      <c r="C1846">
        <v>489279</v>
      </c>
      <c r="D1846">
        <v>18463</v>
      </c>
      <c r="E1846">
        <v>1</v>
      </c>
      <c r="F1846">
        <v>923.15</v>
      </c>
      <c r="G1846">
        <v>5</v>
      </c>
      <c r="H1846" t="s">
        <v>325</v>
      </c>
      <c r="I1846">
        <v>7</v>
      </c>
      <c r="J1846" t="s">
        <v>508</v>
      </c>
      <c r="K1846" t="s">
        <v>39</v>
      </c>
      <c r="L1846" t="s">
        <v>15</v>
      </c>
      <c r="M1846">
        <v>17539.849999999999</v>
      </c>
      <c r="N1846" t="s">
        <v>23</v>
      </c>
      <c r="O1846" t="s">
        <v>0</v>
      </c>
      <c r="P1846" t="s">
        <v>0</v>
      </c>
    </row>
    <row r="1847" spans="1:16" x14ac:dyDescent="0.3">
      <c r="A1847">
        <v>20460758</v>
      </c>
      <c r="B1847">
        <v>207473</v>
      </c>
      <c r="C1847">
        <v>885073</v>
      </c>
      <c r="D1847">
        <v>19458</v>
      </c>
      <c r="E1847">
        <v>2</v>
      </c>
      <c r="F1847">
        <v>7783.2</v>
      </c>
      <c r="G1847">
        <v>20</v>
      </c>
      <c r="H1847" t="s">
        <v>325</v>
      </c>
      <c r="I1847">
        <v>3</v>
      </c>
      <c r="J1847" t="s">
        <v>120</v>
      </c>
      <c r="K1847" t="s">
        <v>39</v>
      </c>
      <c r="L1847" t="s">
        <v>15</v>
      </c>
      <c r="M1847">
        <v>31132.799999999999</v>
      </c>
      <c r="N1847" t="s">
        <v>22</v>
      </c>
      <c r="O1847" t="s">
        <v>0</v>
      </c>
      <c r="P1847" t="s">
        <v>0</v>
      </c>
    </row>
    <row r="1848" spans="1:16" x14ac:dyDescent="0.3">
      <c r="A1848">
        <v>24181143</v>
      </c>
      <c r="B1848">
        <v>246316</v>
      </c>
      <c r="C1848">
        <v>387588</v>
      </c>
      <c r="D1848">
        <v>13704</v>
      </c>
      <c r="E1848">
        <v>1</v>
      </c>
      <c r="F1848">
        <v>0</v>
      </c>
      <c r="G1848">
        <v>0</v>
      </c>
      <c r="H1848" t="s">
        <v>325</v>
      </c>
      <c r="I1848">
        <v>7</v>
      </c>
      <c r="J1848" t="s">
        <v>508</v>
      </c>
      <c r="K1848" t="s">
        <v>39</v>
      </c>
      <c r="L1848" t="s">
        <v>17</v>
      </c>
      <c r="M1848">
        <v>13704</v>
      </c>
      <c r="N1848" t="s">
        <v>20</v>
      </c>
      <c r="O1848" t="s">
        <v>0</v>
      </c>
      <c r="P1848" t="s">
        <v>0</v>
      </c>
    </row>
    <row r="1849" spans="1:16" x14ac:dyDescent="0.3">
      <c r="A1849">
        <v>31424479</v>
      </c>
      <c r="B1849">
        <v>334053</v>
      </c>
      <c r="C1849">
        <v>282216</v>
      </c>
      <c r="D1849">
        <v>13355</v>
      </c>
      <c r="E1849">
        <v>1</v>
      </c>
      <c r="F1849">
        <v>0</v>
      </c>
      <c r="G1849">
        <v>0</v>
      </c>
      <c r="H1849" t="s">
        <v>325</v>
      </c>
      <c r="I1849">
        <v>6</v>
      </c>
      <c r="J1849" t="s">
        <v>439</v>
      </c>
      <c r="K1849" t="s">
        <v>39</v>
      </c>
      <c r="L1849" t="s">
        <v>16</v>
      </c>
      <c r="M1849">
        <v>13355</v>
      </c>
      <c r="N1849" t="s">
        <v>20</v>
      </c>
      <c r="O1849" t="s">
        <v>0</v>
      </c>
      <c r="P1849" t="s">
        <v>0</v>
      </c>
    </row>
    <row r="1850" spans="1:16" x14ac:dyDescent="0.3">
      <c r="A1850">
        <v>88205594</v>
      </c>
      <c r="B1850">
        <v>872246</v>
      </c>
      <c r="C1850">
        <v>219629</v>
      </c>
      <c r="D1850">
        <v>15939</v>
      </c>
      <c r="E1850">
        <v>4</v>
      </c>
      <c r="F1850">
        <v>9563.4</v>
      </c>
      <c r="G1850">
        <v>15</v>
      </c>
      <c r="H1850" t="s">
        <v>325</v>
      </c>
      <c r="I1850">
        <v>4</v>
      </c>
      <c r="J1850" t="s">
        <v>507</v>
      </c>
      <c r="K1850" t="s">
        <v>50</v>
      </c>
      <c r="L1850" t="s">
        <v>16</v>
      </c>
      <c r="M1850">
        <v>54192.6</v>
      </c>
      <c r="N1850" t="s">
        <v>21</v>
      </c>
      <c r="O1850" t="s">
        <v>0</v>
      </c>
      <c r="P1850" t="s">
        <v>0</v>
      </c>
    </row>
    <row r="1851" spans="1:16" x14ac:dyDescent="0.3">
      <c r="A1851">
        <v>86911446</v>
      </c>
      <c r="B1851">
        <v>876646</v>
      </c>
      <c r="C1851">
        <v>345131</v>
      </c>
      <c r="D1851">
        <v>17501</v>
      </c>
      <c r="E1851">
        <v>1</v>
      </c>
      <c r="F1851">
        <v>3500.2</v>
      </c>
      <c r="G1851">
        <v>20</v>
      </c>
      <c r="H1851" t="s">
        <v>325</v>
      </c>
      <c r="I1851">
        <v>6</v>
      </c>
      <c r="J1851" t="s">
        <v>439</v>
      </c>
      <c r="K1851" t="s">
        <v>39</v>
      </c>
      <c r="L1851" t="s">
        <v>18</v>
      </c>
      <c r="M1851">
        <v>14000.8</v>
      </c>
      <c r="N1851" t="s">
        <v>20</v>
      </c>
      <c r="O1851" t="s">
        <v>0</v>
      </c>
      <c r="P1851" t="s">
        <v>0</v>
      </c>
    </row>
    <row r="1852" spans="1:16" x14ac:dyDescent="0.3">
      <c r="A1852">
        <v>61186964</v>
      </c>
      <c r="B1852">
        <v>719176</v>
      </c>
      <c r="C1852">
        <v>624533</v>
      </c>
      <c r="D1852">
        <v>7619</v>
      </c>
      <c r="E1852">
        <v>2</v>
      </c>
      <c r="F1852">
        <v>0</v>
      </c>
      <c r="G1852">
        <v>0</v>
      </c>
      <c r="H1852" t="s">
        <v>325</v>
      </c>
      <c r="I1852">
        <v>2</v>
      </c>
      <c r="J1852" t="s">
        <v>140</v>
      </c>
      <c r="K1852" t="s">
        <v>39</v>
      </c>
      <c r="L1852" t="s">
        <v>15</v>
      </c>
      <c r="M1852">
        <v>15238</v>
      </c>
      <c r="N1852" t="s">
        <v>21</v>
      </c>
      <c r="O1852" t="s">
        <v>0</v>
      </c>
      <c r="P1852" t="s">
        <v>0</v>
      </c>
    </row>
    <row r="1853" spans="1:16" x14ac:dyDescent="0.3">
      <c r="A1853">
        <v>94145533</v>
      </c>
      <c r="B1853">
        <v>388389</v>
      </c>
      <c r="C1853">
        <v>775191</v>
      </c>
      <c r="D1853">
        <v>17174</v>
      </c>
      <c r="E1853">
        <v>1</v>
      </c>
      <c r="F1853">
        <v>2576.1</v>
      </c>
      <c r="G1853">
        <v>15</v>
      </c>
      <c r="H1853" t="s">
        <v>325</v>
      </c>
      <c r="I1853">
        <v>4</v>
      </c>
      <c r="J1853" t="s">
        <v>507</v>
      </c>
      <c r="K1853" t="s">
        <v>47</v>
      </c>
      <c r="L1853" t="s">
        <v>16</v>
      </c>
      <c r="M1853">
        <v>14597.9</v>
      </c>
      <c r="N1853" t="s">
        <v>20</v>
      </c>
      <c r="O1853" t="s">
        <v>0</v>
      </c>
      <c r="P1853" t="s">
        <v>0</v>
      </c>
    </row>
    <row r="1854" spans="1:16" x14ac:dyDescent="0.3">
      <c r="A1854">
        <v>27105448</v>
      </c>
      <c r="B1854">
        <v>388389</v>
      </c>
      <c r="C1854">
        <v>835022</v>
      </c>
      <c r="D1854">
        <v>5809</v>
      </c>
      <c r="E1854">
        <v>2</v>
      </c>
      <c r="F1854">
        <v>580.9</v>
      </c>
      <c r="G1854">
        <v>5</v>
      </c>
      <c r="H1854" t="s">
        <v>309</v>
      </c>
      <c r="I1854">
        <v>4</v>
      </c>
      <c r="J1854" t="s">
        <v>310</v>
      </c>
      <c r="K1854" t="s">
        <v>39</v>
      </c>
      <c r="L1854" t="s">
        <v>15</v>
      </c>
      <c r="M1854">
        <v>11037.1</v>
      </c>
      <c r="N1854" t="s">
        <v>23</v>
      </c>
      <c r="O1854" t="s">
        <v>0</v>
      </c>
      <c r="P1854" t="s">
        <v>0</v>
      </c>
    </row>
    <row r="1855" spans="1:16" x14ac:dyDescent="0.3">
      <c r="A1855">
        <v>87058874</v>
      </c>
      <c r="B1855">
        <v>191161</v>
      </c>
      <c r="C1855">
        <v>786464</v>
      </c>
      <c r="D1855">
        <v>12263</v>
      </c>
      <c r="E1855">
        <v>1</v>
      </c>
      <c r="F1855">
        <v>0</v>
      </c>
      <c r="G1855">
        <v>0</v>
      </c>
      <c r="H1855" t="s">
        <v>309</v>
      </c>
      <c r="I1855">
        <v>5</v>
      </c>
      <c r="J1855" t="s">
        <v>111</v>
      </c>
      <c r="K1855" t="s">
        <v>39</v>
      </c>
      <c r="L1855" t="s">
        <v>16</v>
      </c>
      <c r="M1855">
        <v>12263</v>
      </c>
      <c r="N1855" t="s">
        <v>21</v>
      </c>
      <c r="O1855" t="s">
        <v>0</v>
      </c>
      <c r="P1855" t="s">
        <v>0</v>
      </c>
    </row>
    <row r="1856" spans="1:16" x14ac:dyDescent="0.3">
      <c r="A1856">
        <v>29228089</v>
      </c>
      <c r="B1856">
        <v>770487</v>
      </c>
      <c r="C1856">
        <v>241683</v>
      </c>
      <c r="D1856">
        <v>16327</v>
      </c>
      <c r="E1856">
        <v>1</v>
      </c>
      <c r="F1856">
        <v>2449.0500000000002</v>
      </c>
      <c r="G1856">
        <v>15</v>
      </c>
      <c r="H1856" t="s">
        <v>309</v>
      </c>
      <c r="I1856">
        <v>6</v>
      </c>
      <c r="J1856" t="s">
        <v>313</v>
      </c>
      <c r="K1856" t="s">
        <v>39</v>
      </c>
      <c r="L1856" t="s">
        <v>15</v>
      </c>
      <c r="M1856">
        <v>13877.95</v>
      </c>
      <c r="N1856" t="s">
        <v>21</v>
      </c>
      <c r="O1856" t="s">
        <v>0</v>
      </c>
      <c r="P1856" t="s">
        <v>0</v>
      </c>
    </row>
    <row r="1857" spans="1:16" x14ac:dyDescent="0.3">
      <c r="A1857">
        <v>93898287</v>
      </c>
      <c r="B1857">
        <v>809570</v>
      </c>
      <c r="C1857">
        <v>932162</v>
      </c>
      <c r="D1857">
        <v>13075</v>
      </c>
      <c r="E1857">
        <v>1</v>
      </c>
      <c r="F1857">
        <v>0</v>
      </c>
      <c r="G1857">
        <v>0</v>
      </c>
      <c r="H1857" t="s">
        <v>309</v>
      </c>
      <c r="I1857">
        <v>7</v>
      </c>
      <c r="J1857" t="s">
        <v>97</v>
      </c>
      <c r="K1857" t="s">
        <v>39</v>
      </c>
      <c r="L1857" t="s">
        <v>15</v>
      </c>
      <c r="M1857">
        <v>13075</v>
      </c>
      <c r="N1857" t="s">
        <v>21</v>
      </c>
      <c r="O1857" t="s">
        <v>0</v>
      </c>
      <c r="P1857" t="s">
        <v>0</v>
      </c>
    </row>
    <row r="1858" spans="1:16" x14ac:dyDescent="0.3">
      <c r="A1858">
        <v>84939694</v>
      </c>
      <c r="B1858">
        <v>809570</v>
      </c>
      <c r="C1858">
        <v>626911</v>
      </c>
      <c r="D1858">
        <v>6560</v>
      </c>
      <c r="E1858">
        <v>1</v>
      </c>
      <c r="F1858">
        <v>0</v>
      </c>
      <c r="G1858">
        <v>0</v>
      </c>
      <c r="H1858" t="s">
        <v>309</v>
      </c>
      <c r="I1858">
        <v>3</v>
      </c>
      <c r="J1858" t="s">
        <v>409</v>
      </c>
      <c r="K1858" t="s">
        <v>39</v>
      </c>
      <c r="L1858" t="s">
        <v>16</v>
      </c>
      <c r="M1858">
        <v>6560</v>
      </c>
      <c r="N1858" t="s">
        <v>21</v>
      </c>
      <c r="O1858" t="s">
        <v>0</v>
      </c>
      <c r="P1858" t="s">
        <v>0</v>
      </c>
    </row>
    <row r="1859" spans="1:16" x14ac:dyDescent="0.3">
      <c r="A1859">
        <v>96644469</v>
      </c>
      <c r="B1859">
        <v>809570</v>
      </c>
      <c r="C1859">
        <v>616332</v>
      </c>
      <c r="D1859">
        <v>3475</v>
      </c>
      <c r="E1859">
        <v>1</v>
      </c>
      <c r="F1859">
        <v>0</v>
      </c>
      <c r="G1859">
        <v>0</v>
      </c>
      <c r="H1859" t="s">
        <v>309</v>
      </c>
      <c r="I1859">
        <v>1</v>
      </c>
      <c r="J1859" t="s">
        <v>538</v>
      </c>
      <c r="K1859" t="s">
        <v>73</v>
      </c>
      <c r="L1859" t="s">
        <v>16</v>
      </c>
      <c r="M1859">
        <v>3475</v>
      </c>
      <c r="N1859" t="s">
        <v>22</v>
      </c>
      <c r="O1859" t="s">
        <v>0</v>
      </c>
      <c r="P1859" t="s">
        <v>0</v>
      </c>
    </row>
    <row r="1860" spans="1:16" x14ac:dyDescent="0.3">
      <c r="A1860">
        <v>15957459</v>
      </c>
      <c r="B1860">
        <v>770487</v>
      </c>
      <c r="C1860">
        <v>616332</v>
      </c>
      <c r="D1860">
        <v>18297</v>
      </c>
      <c r="E1860">
        <v>1</v>
      </c>
      <c r="F1860">
        <v>0</v>
      </c>
      <c r="G1860">
        <v>0</v>
      </c>
      <c r="H1860" t="s">
        <v>275</v>
      </c>
      <c r="I1860">
        <v>7</v>
      </c>
      <c r="J1860" t="s">
        <v>372</v>
      </c>
      <c r="K1860" t="s">
        <v>39</v>
      </c>
      <c r="L1860" t="s">
        <v>18</v>
      </c>
      <c r="M1860">
        <v>18297</v>
      </c>
      <c r="N1860" t="s">
        <v>22</v>
      </c>
      <c r="O1860" t="s">
        <v>0</v>
      </c>
      <c r="P1860" t="s">
        <v>0</v>
      </c>
    </row>
    <row r="1861" spans="1:16" x14ac:dyDescent="0.3">
      <c r="A1861">
        <v>65692629</v>
      </c>
      <c r="B1861">
        <v>872246</v>
      </c>
      <c r="C1861">
        <v>980746</v>
      </c>
      <c r="D1861">
        <v>16545</v>
      </c>
      <c r="E1861">
        <v>2</v>
      </c>
      <c r="F1861">
        <v>0</v>
      </c>
      <c r="G1861">
        <v>0</v>
      </c>
      <c r="H1861" t="s">
        <v>275</v>
      </c>
      <c r="I1861">
        <v>4</v>
      </c>
      <c r="J1861" t="s">
        <v>394</v>
      </c>
      <c r="K1861" t="s">
        <v>39</v>
      </c>
      <c r="L1861" t="s">
        <v>18</v>
      </c>
      <c r="M1861">
        <v>33090</v>
      </c>
      <c r="N1861" t="s">
        <v>22</v>
      </c>
      <c r="O1861" t="s">
        <v>0</v>
      </c>
      <c r="P1861" t="s">
        <v>0</v>
      </c>
    </row>
    <row r="1862" spans="1:16" x14ac:dyDescent="0.3">
      <c r="A1862">
        <v>65026398</v>
      </c>
      <c r="B1862">
        <v>671858</v>
      </c>
      <c r="C1862">
        <v>592124</v>
      </c>
      <c r="D1862">
        <v>9019</v>
      </c>
      <c r="E1862">
        <v>1</v>
      </c>
      <c r="F1862">
        <v>0</v>
      </c>
      <c r="G1862">
        <v>0</v>
      </c>
      <c r="H1862" t="s">
        <v>275</v>
      </c>
      <c r="I1862">
        <v>1</v>
      </c>
      <c r="J1862" t="s">
        <v>225</v>
      </c>
      <c r="K1862" t="s">
        <v>39</v>
      </c>
      <c r="L1862" t="s">
        <v>15</v>
      </c>
      <c r="M1862">
        <v>9019</v>
      </c>
      <c r="N1862" t="s">
        <v>20</v>
      </c>
      <c r="O1862" t="s">
        <v>0</v>
      </c>
      <c r="P1862" t="s">
        <v>0</v>
      </c>
    </row>
    <row r="1863" spans="1:16" x14ac:dyDescent="0.3">
      <c r="A1863">
        <v>32329103</v>
      </c>
      <c r="B1863">
        <v>719176</v>
      </c>
      <c r="C1863">
        <v>213721</v>
      </c>
      <c r="D1863">
        <v>19777</v>
      </c>
      <c r="E1863">
        <v>1</v>
      </c>
      <c r="F1863">
        <v>1977.7</v>
      </c>
      <c r="G1863">
        <v>10</v>
      </c>
      <c r="H1863" t="s">
        <v>275</v>
      </c>
      <c r="I1863">
        <v>1</v>
      </c>
      <c r="J1863" t="s">
        <v>225</v>
      </c>
      <c r="K1863" t="s">
        <v>39</v>
      </c>
      <c r="L1863" t="s">
        <v>15</v>
      </c>
      <c r="M1863">
        <v>17799.3</v>
      </c>
      <c r="N1863" t="s">
        <v>21</v>
      </c>
      <c r="O1863" t="s">
        <v>0</v>
      </c>
      <c r="P1863" t="s">
        <v>0</v>
      </c>
    </row>
    <row r="1864" spans="1:16" x14ac:dyDescent="0.3">
      <c r="A1864">
        <v>65684858</v>
      </c>
      <c r="B1864">
        <v>216739</v>
      </c>
      <c r="C1864">
        <v>963336</v>
      </c>
      <c r="D1864">
        <v>15630</v>
      </c>
      <c r="E1864">
        <v>2</v>
      </c>
      <c r="F1864">
        <v>3126</v>
      </c>
      <c r="G1864">
        <v>10</v>
      </c>
      <c r="H1864" t="s">
        <v>275</v>
      </c>
      <c r="I1864">
        <v>7</v>
      </c>
      <c r="J1864" t="s">
        <v>372</v>
      </c>
      <c r="K1864" t="s">
        <v>50</v>
      </c>
      <c r="L1864" t="s">
        <v>16</v>
      </c>
      <c r="M1864">
        <v>28134</v>
      </c>
      <c r="N1864" t="s">
        <v>21</v>
      </c>
      <c r="O1864" t="s">
        <v>0</v>
      </c>
      <c r="P1864" t="s">
        <v>0</v>
      </c>
    </row>
    <row r="1865" spans="1:16" x14ac:dyDescent="0.3">
      <c r="A1865">
        <v>17032877</v>
      </c>
      <c r="B1865">
        <v>191161</v>
      </c>
      <c r="C1865">
        <v>606216</v>
      </c>
      <c r="D1865">
        <v>1693</v>
      </c>
      <c r="E1865">
        <v>1</v>
      </c>
      <c r="F1865">
        <v>0</v>
      </c>
      <c r="G1865">
        <v>0</v>
      </c>
      <c r="H1865" t="s">
        <v>275</v>
      </c>
      <c r="I1865">
        <v>3</v>
      </c>
      <c r="J1865" t="s">
        <v>454</v>
      </c>
      <c r="K1865" t="s">
        <v>73</v>
      </c>
      <c r="L1865" t="s">
        <v>17</v>
      </c>
      <c r="M1865">
        <v>1693</v>
      </c>
      <c r="N1865" t="s">
        <v>21</v>
      </c>
      <c r="O1865" t="s">
        <v>0</v>
      </c>
      <c r="P1865" t="s">
        <v>0</v>
      </c>
    </row>
    <row r="1866" spans="1:16" x14ac:dyDescent="0.3">
      <c r="A1866">
        <v>70166480</v>
      </c>
      <c r="B1866">
        <v>207473</v>
      </c>
      <c r="C1866">
        <v>699284</v>
      </c>
      <c r="D1866">
        <v>13891</v>
      </c>
      <c r="E1866">
        <v>3</v>
      </c>
      <c r="F1866">
        <v>4167.3</v>
      </c>
      <c r="G1866">
        <v>10</v>
      </c>
      <c r="H1866" t="s">
        <v>275</v>
      </c>
      <c r="I1866">
        <v>2</v>
      </c>
      <c r="J1866" t="s">
        <v>226</v>
      </c>
      <c r="K1866" t="s">
        <v>39</v>
      </c>
      <c r="L1866" t="s">
        <v>15</v>
      </c>
      <c r="M1866">
        <v>37505.699999999997</v>
      </c>
      <c r="N1866" t="s">
        <v>22</v>
      </c>
      <c r="O1866" t="s">
        <v>0</v>
      </c>
      <c r="P1866" t="s">
        <v>0</v>
      </c>
    </row>
    <row r="1867" spans="1:16" x14ac:dyDescent="0.3">
      <c r="A1867">
        <v>18815720</v>
      </c>
      <c r="B1867">
        <v>191161</v>
      </c>
      <c r="C1867">
        <v>362555</v>
      </c>
      <c r="D1867">
        <v>11444</v>
      </c>
      <c r="E1867">
        <v>4</v>
      </c>
      <c r="F1867">
        <v>2288.8000000000002</v>
      </c>
      <c r="G1867">
        <v>5</v>
      </c>
      <c r="H1867" t="s">
        <v>275</v>
      </c>
      <c r="I1867">
        <v>5</v>
      </c>
      <c r="J1867" t="s">
        <v>517</v>
      </c>
      <c r="K1867" t="s">
        <v>39</v>
      </c>
      <c r="L1867" t="s">
        <v>15</v>
      </c>
      <c r="M1867">
        <v>43487.199999999997</v>
      </c>
      <c r="N1867" t="s">
        <v>20</v>
      </c>
      <c r="O1867" t="s">
        <v>0</v>
      </c>
      <c r="P1867" t="s">
        <v>0</v>
      </c>
    </row>
    <row r="1868" spans="1:16" x14ac:dyDescent="0.3">
      <c r="A1868">
        <v>45896226</v>
      </c>
      <c r="B1868">
        <v>770487</v>
      </c>
      <c r="C1868">
        <v>227351</v>
      </c>
      <c r="D1868">
        <v>7798</v>
      </c>
      <c r="E1868">
        <v>1</v>
      </c>
      <c r="F1868">
        <v>0</v>
      </c>
      <c r="G1868">
        <v>0</v>
      </c>
      <c r="H1868" t="s">
        <v>275</v>
      </c>
      <c r="I1868">
        <v>5</v>
      </c>
      <c r="J1868" t="s">
        <v>517</v>
      </c>
      <c r="K1868" t="s">
        <v>39</v>
      </c>
      <c r="L1868" t="s">
        <v>15</v>
      </c>
      <c r="M1868">
        <v>7798</v>
      </c>
      <c r="N1868" t="s">
        <v>21</v>
      </c>
      <c r="O1868" t="s">
        <v>0</v>
      </c>
      <c r="P1868" t="s">
        <v>0</v>
      </c>
    </row>
    <row r="1869" spans="1:16" x14ac:dyDescent="0.3">
      <c r="A1869">
        <v>12799319</v>
      </c>
      <c r="B1869">
        <v>719176</v>
      </c>
      <c r="C1869">
        <v>850324</v>
      </c>
      <c r="D1869">
        <v>6645</v>
      </c>
      <c r="E1869">
        <v>3</v>
      </c>
      <c r="F1869">
        <v>0</v>
      </c>
      <c r="G1869">
        <v>0</v>
      </c>
      <c r="H1869" t="s">
        <v>275</v>
      </c>
      <c r="I1869">
        <v>3</v>
      </c>
      <c r="J1869" t="s">
        <v>454</v>
      </c>
      <c r="K1869" t="s">
        <v>47</v>
      </c>
      <c r="L1869" t="s">
        <v>17</v>
      </c>
      <c r="M1869">
        <v>19935</v>
      </c>
      <c r="N1869" t="s">
        <v>20</v>
      </c>
      <c r="O1869" t="s">
        <v>0</v>
      </c>
      <c r="P1869" t="s">
        <v>0</v>
      </c>
    </row>
    <row r="1870" spans="1:16" x14ac:dyDescent="0.3">
      <c r="A1870">
        <v>72937522</v>
      </c>
      <c r="B1870">
        <v>876646</v>
      </c>
      <c r="C1870">
        <v>427999</v>
      </c>
      <c r="D1870">
        <v>1025</v>
      </c>
      <c r="E1870">
        <v>4</v>
      </c>
      <c r="F1870">
        <v>205</v>
      </c>
      <c r="G1870">
        <v>5</v>
      </c>
      <c r="H1870" t="s">
        <v>275</v>
      </c>
      <c r="I1870">
        <v>3</v>
      </c>
      <c r="J1870" t="s">
        <v>454</v>
      </c>
      <c r="K1870" t="s">
        <v>39</v>
      </c>
      <c r="L1870" t="s">
        <v>15</v>
      </c>
      <c r="M1870">
        <v>3895</v>
      </c>
      <c r="N1870" t="s">
        <v>21</v>
      </c>
      <c r="O1870" t="s">
        <v>0</v>
      </c>
      <c r="P1870" t="s">
        <v>0</v>
      </c>
    </row>
    <row r="1871" spans="1:16" x14ac:dyDescent="0.3">
      <c r="A1871">
        <v>70362235</v>
      </c>
      <c r="B1871">
        <v>246316</v>
      </c>
      <c r="C1871">
        <v>344775</v>
      </c>
      <c r="D1871">
        <v>2342</v>
      </c>
      <c r="E1871">
        <v>4</v>
      </c>
      <c r="F1871">
        <v>0</v>
      </c>
      <c r="G1871">
        <v>0</v>
      </c>
      <c r="H1871" t="s">
        <v>275</v>
      </c>
      <c r="I1871">
        <v>7</v>
      </c>
      <c r="J1871" t="s">
        <v>372</v>
      </c>
      <c r="K1871" t="s">
        <v>39</v>
      </c>
      <c r="L1871" t="s">
        <v>16</v>
      </c>
      <c r="M1871">
        <v>9368</v>
      </c>
      <c r="N1871" t="s">
        <v>21</v>
      </c>
      <c r="O1871" t="s">
        <v>0</v>
      </c>
      <c r="P1871" t="s">
        <v>0</v>
      </c>
    </row>
    <row r="1872" spans="1:16" x14ac:dyDescent="0.3">
      <c r="A1872">
        <v>28176954</v>
      </c>
      <c r="B1872">
        <v>872246</v>
      </c>
      <c r="C1872">
        <v>640656</v>
      </c>
      <c r="D1872">
        <v>5409</v>
      </c>
      <c r="E1872">
        <v>2</v>
      </c>
      <c r="F1872">
        <v>0</v>
      </c>
      <c r="G1872">
        <v>0</v>
      </c>
      <c r="H1872" t="s">
        <v>275</v>
      </c>
      <c r="I1872">
        <v>2</v>
      </c>
      <c r="J1872" t="s">
        <v>226</v>
      </c>
      <c r="K1872" t="s">
        <v>39</v>
      </c>
      <c r="L1872" t="s">
        <v>15</v>
      </c>
      <c r="M1872">
        <v>10818</v>
      </c>
      <c r="N1872" t="s">
        <v>21</v>
      </c>
      <c r="O1872" t="s">
        <v>0</v>
      </c>
      <c r="P1872" t="s">
        <v>0</v>
      </c>
    </row>
    <row r="1873" spans="1:16" x14ac:dyDescent="0.3">
      <c r="A1873">
        <v>58852098</v>
      </c>
      <c r="B1873">
        <v>872246</v>
      </c>
      <c r="C1873">
        <v>572787</v>
      </c>
      <c r="D1873">
        <v>8786</v>
      </c>
      <c r="E1873">
        <v>1</v>
      </c>
      <c r="F1873">
        <v>0</v>
      </c>
      <c r="G1873">
        <v>0</v>
      </c>
      <c r="H1873" t="s">
        <v>275</v>
      </c>
      <c r="I1873">
        <v>2</v>
      </c>
      <c r="J1873" t="s">
        <v>226</v>
      </c>
      <c r="K1873" t="s">
        <v>39</v>
      </c>
      <c r="L1873" t="s">
        <v>15</v>
      </c>
      <c r="M1873">
        <v>8786</v>
      </c>
      <c r="N1873" t="s">
        <v>21</v>
      </c>
      <c r="O1873" t="s">
        <v>0</v>
      </c>
      <c r="P1873" t="s">
        <v>0</v>
      </c>
    </row>
    <row r="1874" spans="1:16" x14ac:dyDescent="0.3">
      <c r="A1874">
        <v>33448079</v>
      </c>
      <c r="B1874">
        <v>191161</v>
      </c>
      <c r="C1874">
        <v>617375</v>
      </c>
      <c r="D1874">
        <v>19217</v>
      </c>
      <c r="E1874">
        <v>3</v>
      </c>
      <c r="F1874">
        <v>0</v>
      </c>
      <c r="G1874">
        <v>0</v>
      </c>
      <c r="H1874" t="s">
        <v>275</v>
      </c>
      <c r="I1874">
        <v>3</v>
      </c>
      <c r="J1874" t="s">
        <v>454</v>
      </c>
      <c r="K1874" t="s">
        <v>39</v>
      </c>
      <c r="L1874" t="s">
        <v>17</v>
      </c>
      <c r="M1874">
        <v>57651</v>
      </c>
      <c r="N1874" t="s">
        <v>21</v>
      </c>
      <c r="O1874" t="s">
        <v>0</v>
      </c>
      <c r="P1874" t="s">
        <v>0</v>
      </c>
    </row>
    <row r="1875" spans="1:16" x14ac:dyDescent="0.3">
      <c r="A1875">
        <v>31599504</v>
      </c>
      <c r="B1875">
        <v>191161</v>
      </c>
      <c r="C1875">
        <v>916412</v>
      </c>
      <c r="D1875">
        <v>12953</v>
      </c>
      <c r="E1875">
        <v>1</v>
      </c>
      <c r="F1875">
        <v>0</v>
      </c>
      <c r="G1875">
        <v>0</v>
      </c>
      <c r="H1875" t="s">
        <v>275</v>
      </c>
      <c r="I1875">
        <v>4</v>
      </c>
      <c r="J1875" t="s">
        <v>394</v>
      </c>
      <c r="K1875" t="s">
        <v>39</v>
      </c>
      <c r="L1875" t="s">
        <v>15</v>
      </c>
      <c r="M1875">
        <v>12953</v>
      </c>
      <c r="N1875" t="s">
        <v>22</v>
      </c>
      <c r="O1875" t="s">
        <v>0</v>
      </c>
      <c r="P1875" t="s">
        <v>0</v>
      </c>
    </row>
    <row r="1876" spans="1:16" x14ac:dyDescent="0.3">
      <c r="A1876">
        <v>47385696</v>
      </c>
      <c r="B1876">
        <v>770487</v>
      </c>
      <c r="C1876">
        <v>402647</v>
      </c>
      <c r="D1876">
        <v>18485</v>
      </c>
      <c r="E1876">
        <v>2</v>
      </c>
      <c r="F1876">
        <v>7394</v>
      </c>
      <c r="G1876">
        <v>20</v>
      </c>
      <c r="H1876" t="s">
        <v>112</v>
      </c>
      <c r="I1876">
        <v>3</v>
      </c>
      <c r="J1876" t="s">
        <v>88</v>
      </c>
      <c r="K1876" t="s">
        <v>39</v>
      </c>
      <c r="L1876" t="s">
        <v>15</v>
      </c>
      <c r="M1876">
        <v>29576</v>
      </c>
      <c r="N1876" t="s">
        <v>21</v>
      </c>
      <c r="O1876" t="s">
        <v>0</v>
      </c>
      <c r="P1876" t="s">
        <v>0</v>
      </c>
    </row>
    <row r="1877" spans="1:16" x14ac:dyDescent="0.3">
      <c r="A1877">
        <v>67684996</v>
      </c>
      <c r="B1877">
        <v>388389</v>
      </c>
      <c r="C1877">
        <v>745940</v>
      </c>
      <c r="D1877">
        <v>15850</v>
      </c>
      <c r="E1877">
        <v>2</v>
      </c>
      <c r="F1877">
        <v>6340</v>
      </c>
      <c r="G1877">
        <v>20</v>
      </c>
      <c r="H1877" t="s">
        <v>112</v>
      </c>
      <c r="I1877">
        <v>7</v>
      </c>
      <c r="J1877" t="s">
        <v>272</v>
      </c>
      <c r="K1877" t="s">
        <v>50</v>
      </c>
      <c r="L1877" t="s">
        <v>16</v>
      </c>
      <c r="M1877">
        <v>25360</v>
      </c>
      <c r="N1877" t="s">
        <v>23</v>
      </c>
      <c r="O1877" t="s">
        <v>0</v>
      </c>
      <c r="P1877" t="s">
        <v>0</v>
      </c>
    </row>
    <row r="1878" spans="1:16" x14ac:dyDescent="0.3">
      <c r="A1878">
        <v>79782527</v>
      </c>
      <c r="B1878">
        <v>126225</v>
      </c>
      <c r="C1878">
        <v>475201</v>
      </c>
      <c r="D1878">
        <v>5053</v>
      </c>
      <c r="E1878">
        <v>4</v>
      </c>
      <c r="F1878">
        <v>0</v>
      </c>
      <c r="G1878">
        <v>0</v>
      </c>
      <c r="H1878" t="s">
        <v>112</v>
      </c>
      <c r="I1878">
        <v>5</v>
      </c>
      <c r="J1878" t="s">
        <v>294</v>
      </c>
      <c r="K1878" t="s">
        <v>50</v>
      </c>
      <c r="L1878" t="s">
        <v>17</v>
      </c>
      <c r="M1878">
        <v>20212</v>
      </c>
      <c r="N1878" t="s">
        <v>20</v>
      </c>
      <c r="O1878" t="s">
        <v>0</v>
      </c>
      <c r="P1878" t="s">
        <v>0</v>
      </c>
    </row>
    <row r="1879" spans="1:16" x14ac:dyDescent="0.3">
      <c r="A1879">
        <v>80591959</v>
      </c>
      <c r="B1879">
        <v>770487</v>
      </c>
      <c r="C1879">
        <v>814549</v>
      </c>
      <c r="D1879">
        <v>3197</v>
      </c>
      <c r="E1879">
        <v>1</v>
      </c>
      <c r="F1879">
        <v>0</v>
      </c>
      <c r="G1879">
        <v>0</v>
      </c>
      <c r="H1879" t="s">
        <v>112</v>
      </c>
      <c r="I1879">
        <v>1</v>
      </c>
      <c r="J1879" t="s">
        <v>456</v>
      </c>
      <c r="K1879" t="s">
        <v>39</v>
      </c>
      <c r="L1879" t="s">
        <v>18</v>
      </c>
      <c r="M1879">
        <v>3197</v>
      </c>
      <c r="N1879" t="s">
        <v>22</v>
      </c>
      <c r="O1879" t="s">
        <v>0</v>
      </c>
      <c r="P1879" t="s">
        <v>0</v>
      </c>
    </row>
    <row r="1880" spans="1:16" x14ac:dyDescent="0.3">
      <c r="A1880">
        <v>19794273</v>
      </c>
      <c r="B1880">
        <v>356787</v>
      </c>
      <c r="C1880">
        <v>671923</v>
      </c>
      <c r="D1880">
        <v>17639</v>
      </c>
      <c r="E1880">
        <v>1</v>
      </c>
      <c r="F1880">
        <v>3527.8</v>
      </c>
      <c r="G1880">
        <v>20</v>
      </c>
      <c r="H1880" t="s">
        <v>112</v>
      </c>
      <c r="I1880">
        <v>5</v>
      </c>
      <c r="J1880" t="s">
        <v>294</v>
      </c>
      <c r="K1880" t="s">
        <v>39</v>
      </c>
      <c r="L1880" t="s">
        <v>16</v>
      </c>
      <c r="M1880">
        <v>14111.2</v>
      </c>
      <c r="N1880" t="s">
        <v>21</v>
      </c>
      <c r="O1880" t="s">
        <v>0</v>
      </c>
      <c r="P1880" t="s">
        <v>0</v>
      </c>
    </row>
    <row r="1881" spans="1:16" x14ac:dyDescent="0.3">
      <c r="A1881">
        <v>20612653</v>
      </c>
      <c r="B1881">
        <v>809570</v>
      </c>
      <c r="C1881">
        <v>796707</v>
      </c>
      <c r="D1881">
        <v>6430</v>
      </c>
      <c r="E1881">
        <v>1</v>
      </c>
      <c r="F1881">
        <v>321.5</v>
      </c>
      <c r="G1881">
        <v>5</v>
      </c>
      <c r="H1881" t="s">
        <v>112</v>
      </c>
      <c r="I1881">
        <v>2</v>
      </c>
      <c r="J1881" t="s">
        <v>277</v>
      </c>
      <c r="K1881" t="s">
        <v>47</v>
      </c>
      <c r="L1881" t="s">
        <v>18</v>
      </c>
      <c r="M1881">
        <v>6108.5</v>
      </c>
      <c r="N1881" t="s">
        <v>20</v>
      </c>
      <c r="O1881" t="s">
        <v>0</v>
      </c>
      <c r="P1881" t="s">
        <v>0</v>
      </c>
    </row>
    <row r="1882" spans="1:16" x14ac:dyDescent="0.3">
      <c r="A1882">
        <v>44727276</v>
      </c>
      <c r="B1882">
        <v>719176</v>
      </c>
      <c r="C1882">
        <v>228679</v>
      </c>
      <c r="D1882">
        <v>19799</v>
      </c>
      <c r="E1882">
        <v>2</v>
      </c>
      <c r="F1882">
        <v>1979.9</v>
      </c>
      <c r="G1882">
        <v>5</v>
      </c>
      <c r="H1882" t="s">
        <v>112</v>
      </c>
      <c r="I1882">
        <v>2</v>
      </c>
      <c r="J1882" t="s">
        <v>277</v>
      </c>
      <c r="K1882" t="s">
        <v>50</v>
      </c>
      <c r="L1882" t="s">
        <v>152</v>
      </c>
      <c r="M1882">
        <v>37618.1</v>
      </c>
      <c r="N1882" t="s">
        <v>20</v>
      </c>
      <c r="O1882" t="s">
        <v>0</v>
      </c>
      <c r="P1882" t="s">
        <v>0</v>
      </c>
    </row>
    <row r="1883" spans="1:16" x14ac:dyDescent="0.3">
      <c r="A1883">
        <v>92474715</v>
      </c>
      <c r="B1883">
        <v>216739</v>
      </c>
      <c r="C1883">
        <v>748102</v>
      </c>
      <c r="D1883">
        <v>1632</v>
      </c>
      <c r="E1883">
        <v>2</v>
      </c>
      <c r="F1883">
        <v>163.19999999999999</v>
      </c>
      <c r="G1883">
        <v>5</v>
      </c>
      <c r="H1883" t="s">
        <v>112</v>
      </c>
      <c r="I1883">
        <v>6</v>
      </c>
      <c r="J1883" t="s">
        <v>295</v>
      </c>
      <c r="K1883" t="s">
        <v>39</v>
      </c>
      <c r="L1883" t="s">
        <v>15</v>
      </c>
      <c r="M1883">
        <v>3100.8</v>
      </c>
      <c r="N1883" t="s">
        <v>20</v>
      </c>
      <c r="O1883" t="s">
        <v>0</v>
      </c>
      <c r="P1883" t="s">
        <v>0</v>
      </c>
    </row>
    <row r="1884" spans="1:16" x14ac:dyDescent="0.3">
      <c r="A1884">
        <v>19182050</v>
      </c>
      <c r="B1884">
        <v>877572</v>
      </c>
      <c r="C1884">
        <v>572358</v>
      </c>
      <c r="D1884">
        <v>14300</v>
      </c>
      <c r="E1884">
        <v>2</v>
      </c>
      <c r="F1884">
        <v>0</v>
      </c>
      <c r="G1884">
        <v>0</v>
      </c>
      <c r="H1884" t="s">
        <v>112</v>
      </c>
      <c r="I1884">
        <v>3</v>
      </c>
      <c r="J1884" t="s">
        <v>88</v>
      </c>
      <c r="K1884" t="s">
        <v>73</v>
      </c>
      <c r="L1884" t="s">
        <v>17</v>
      </c>
      <c r="M1884">
        <v>28600</v>
      </c>
      <c r="N1884" t="s">
        <v>22</v>
      </c>
      <c r="O1884" t="s">
        <v>0</v>
      </c>
      <c r="P1884" t="s">
        <v>0</v>
      </c>
    </row>
    <row r="1885" spans="1:16" x14ac:dyDescent="0.3">
      <c r="A1885">
        <v>34464938</v>
      </c>
      <c r="B1885">
        <v>388389</v>
      </c>
      <c r="C1885">
        <v>935236</v>
      </c>
      <c r="D1885">
        <v>2862</v>
      </c>
      <c r="E1885">
        <v>2</v>
      </c>
      <c r="F1885">
        <v>0</v>
      </c>
      <c r="G1885">
        <v>0</v>
      </c>
      <c r="H1885" t="s">
        <v>404</v>
      </c>
      <c r="I1885">
        <v>2</v>
      </c>
      <c r="J1885" t="s">
        <v>451</v>
      </c>
      <c r="K1885" t="s">
        <v>39</v>
      </c>
      <c r="L1885" t="s">
        <v>15</v>
      </c>
      <c r="M1885">
        <v>5724</v>
      </c>
      <c r="N1885" t="s">
        <v>21</v>
      </c>
      <c r="O1885" t="s">
        <v>0</v>
      </c>
      <c r="P1885" t="s">
        <v>0</v>
      </c>
    </row>
    <row r="1886" spans="1:16" x14ac:dyDescent="0.3">
      <c r="A1886">
        <v>30324759</v>
      </c>
      <c r="B1886">
        <v>207473</v>
      </c>
      <c r="C1886">
        <v>991645</v>
      </c>
      <c r="D1886">
        <v>11656</v>
      </c>
      <c r="E1886">
        <v>1</v>
      </c>
      <c r="F1886">
        <v>2331.1999999999998</v>
      </c>
      <c r="G1886">
        <v>20</v>
      </c>
      <c r="H1886" t="s">
        <v>404</v>
      </c>
      <c r="I1886">
        <v>7</v>
      </c>
      <c r="J1886" t="s">
        <v>342</v>
      </c>
      <c r="K1886" t="s">
        <v>39</v>
      </c>
      <c r="L1886" t="s">
        <v>15</v>
      </c>
      <c r="M1886">
        <v>9324.7999999999993</v>
      </c>
      <c r="N1886" t="s">
        <v>20</v>
      </c>
      <c r="O1886" t="s">
        <v>0</v>
      </c>
      <c r="P1886" t="s">
        <v>0</v>
      </c>
    </row>
    <row r="1887" spans="1:16" x14ac:dyDescent="0.3">
      <c r="A1887">
        <v>94597104</v>
      </c>
      <c r="B1887">
        <v>216739</v>
      </c>
      <c r="C1887">
        <v>716596</v>
      </c>
      <c r="D1887">
        <v>13840</v>
      </c>
      <c r="E1887">
        <v>3</v>
      </c>
      <c r="F1887">
        <v>6228</v>
      </c>
      <c r="G1887">
        <v>15</v>
      </c>
      <c r="H1887" t="s">
        <v>404</v>
      </c>
      <c r="I1887">
        <v>5</v>
      </c>
      <c r="J1887" t="s">
        <v>516</v>
      </c>
      <c r="K1887" t="s">
        <v>39</v>
      </c>
      <c r="L1887" t="s">
        <v>15</v>
      </c>
      <c r="M1887">
        <v>35292</v>
      </c>
      <c r="N1887" t="s">
        <v>23</v>
      </c>
      <c r="O1887" t="s">
        <v>0</v>
      </c>
      <c r="P1887" t="s">
        <v>0</v>
      </c>
    </row>
    <row r="1888" spans="1:16" x14ac:dyDescent="0.3">
      <c r="A1888">
        <v>14650569</v>
      </c>
      <c r="B1888">
        <v>671858</v>
      </c>
      <c r="C1888">
        <v>891691</v>
      </c>
      <c r="D1888">
        <v>12633</v>
      </c>
      <c r="E1888">
        <v>1</v>
      </c>
      <c r="F1888">
        <v>0</v>
      </c>
      <c r="G1888">
        <v>0</v>
      </c>
      <c r="H1888" t="s">
        <v>404</v>
      </c>
      <c r="I1888">
        <v>4</v>
      </c>
      <c r="J1888" t="s">
        <v>363</v>
      </c>
      <c r="K1888" t="s">
        <v>39</v>
      </c>
      <c r="L1888" t="s">
        <v>16</v>
      </c>
      <c r="M1888">
        <v>12633</v>
      </c>
      <c r="N1888" t="s">
        <v>20</v>
      </c>
      <c r="O1888" t="s">
        <v>0</v>
      </c>
      <c r="P1888" t="s">
        <v>0</v>
      </c>
    </row>
    <row r="1889" spans="1:16" x14ac:dyDescent="0.3">
      <c r="A1889">
        <v>26288475</v>
      </c>
      <c r="B1889">
        <v>334053</v>
      </c>
      <c r="C1889">
        <v>215440</v>
      </c>
      <c r="D1889">
        <v>8696</v>
      </c>
      <c r="E1889">
        <v>1</v>
      </c>
      <c r="F1889">
        <v>0</v>
      </c>
      <c r="G1889">
        <v>0</v>
      </c>
      <c r="H1889" t="s">
        <v>425</v>
      </c>
      <c r="I1889">
        <v>4</v>
      </c>
      <c r="J1889" t="s">
        <v>426</v>
      </c>
      <c r="K1889" t="s">
        <v>39</v>
      </c>
      <c r="L1889" t="s">
        <v>17</v>
      </c>
      <c r="M1889">
        <v>8696</v>
      </c>
      <c r="N1889" t="s">
        <v>21</v>
      </c>
      <c r="O1889" t="s">
        <v>0</v>
      </c>
      <c r="P1889" t="s">
        <v>0</v>
      </c>
    </row>
    <row r="1890" spans="1:16" x14ac:dyDescent="0.3">
      <c r="A1890">
        <v>48349783</v>
      </c>
      <c r="B1890">
        <v>356787</v>
      </c>
      <c r="C1890">
        <v>558388</v>
      </c>
      <c r="D1890">
        <v>14496</v>
      </c>
      <c r="E1890">
        <v>1</v>
      </c>
      <c r="F1890">
        <v>2174.4</v>
      </c>
      <c r="G1890">
        <v>15</v>
      </c>
      <c r="H1890" t="s">
        <v>425</v>
      </c>
      <c r="I1890">
        <v>2</v>
      </c>
      <c r="J1890" t="s">
        <v>443</v>
      </c>
      <c r="K1890" t="s">
        <v>39</v>
      </c>
      <c r="L1890" t="s">
        <v>16</v>
      </c>
      <c r="M1890">
        <v>12321.6</v>
      </c>
      <c r="N1890" t="s">
        <v>23</v>
      </c>
      <c r="O1890" t="s">
        <v>0</v>
      </c>
      <c r="P1890" t="s">
        <v>0</v>
      </c>
    </row>
    <row r="1891" spans="1:16" x14ac:dyDescent="0.3">
      <c r="A1891">
        <v>75884623</v>
      </c>
      <c r="B1891">
        <v>356787</v>
      </c>
      <c r="C1891">
        <v>241683</v>
      </c>
      <c r="D1891">
        <v>7384</v>
      </c>
      <c r="E1891">
        <v>2</v>
      </c>
      <c r="F1891">
        <v>0</v>
      </c>
      <c r="G1891">
        <v>0</v>
      </c>
      <c r="H1891" t="s">
        <v>425</v>
      </c>
      <c r="I1891">
        <v>2</v>
      </c>
      <c r="J1891" t="s">
        <v>443</v>
      </c>
      <c r="K1891" t="s">
        <v>39</v>
      </c>
      <c r="L1891" t="s">
        <v>17</v>
      </c>
      <c r="M1891">
        <v>14768</v>
      </c>
      <c r="N1891" t="s">
        <v>23</v>
      </c>
      <c r="O1891" t="s">
        <v>0</v>
      </c>
      <c r="P1891" t="s">
        <v>0</v>
      </c>
    </row>
    <row r="1892" spans="1:16" x14ac:dyDescent="0.3">
      <c r="A1892">
        <v>19183277</v>
      </c>
      <c r="B1892">
        <v>126225</v>
      </c>
      <c r="C1892">
        <v>200301</v>
      </c>
      <c r="D1892">
        <v>3331</v>
      </c>
      <c r="E1892">
        <v>1</v>
      </c>
      <c r="F1892">
        <v>0</v>
      </c>
      <c r="G1892">
        <v>0</v>
      </c>
      <c r="H1892" t="s">
        <v>425</v>
      </c>
      <c r="I1892">
        <v>5</v>
      </c>
      <c r="J1892" t="s">
        <v>450</v>
      </c>
      <c r="K1892" t="s">
        <v>39</v>
      </c>
      <c r="L1892" t="s">
        <v>15</v>
      </c>
      <c r="M1892">
        <v>3331</v>
      </c>
      <c r="N1892" t="s">
        <v>24</v>
      </c>
      <c r="O1892" t="s">
        <v>0</v>
      </c>
      <c r="P1892" t="s">
        <v>0</v>
      </c>
    </row>
    <row r="1893" spans="1:16" x14ac:dyDescent="0.3">
      <c r="A1893">
        <v>84359498</v>
      </c>
      <c r="B1893">
        <v>770487</v>
      </c>
      <c r="C1893">
        <v>911521</v>
      </c>
      <c r="D1893">
        <v>17939</v>
      </c>
      <c r="E1893">
        <v>4</v>
      </c>
      <c r="F1893">
        <v>10763.4</v>
      </c>
      <c r="G1893">
        <v>15</v>
      </c>
      <c r="H1893" t="s">
        <v>425</v>
      </c>
      <c r="I1893">
        <v>5</v>
      </c>
      <c r="J1893" t="s">
        <v>450</v>
      </c>
      <c r="K1893" t="s">
        <v>39</v>
      </c>
      <c r="L1893" t="s">
        <v>17</v>
      </c>
      <c r="M1893">
        <v>60992.6</v>
      </c>
      <c r="N1893" t="s">
        <v>21</v>
      </c>
      <c r="O1893" t="s">
        <v>0</v>
      </c>
      <c r="P1893" t="s">
        <v>0</v>
      </c>
    </row>
    <row r="1894" spans="1:16" x14ac:dyDescent="0.3">
      <c r="A1894">
        <v>88295121</v>
      </c>
      <c r="B1894">
        <v>876646</v>
      </c>
      <c r="C1894">
        <v>838613</v>
      </c>
      <c r="D1894">
        <v>11628</v>
      </c>
      <c r="E1894">
        <v>1</v>
      </c>
      <c r="F1894">
        <v>0</v>
      </c>
      <c r="G1894">
        <v>0</v>
      </c>
      <c r="H1894" t="s">
        <v>425</v>
      </c>
      <c r="I1894">
        <v>7</v>
      </c>
      <c r="J1894" t="s">
        <v>438</v>
      </c>
      <c r="K1894" t="s">
        <v>39</v>
      </c>
      <c r="L1894" t="s">
        <v>15</v>
      </c>
      <c r="M1894">
        <v>11628</v>
      </c>
      <c r="N1894" t="s">
        <v>23</v>
      </c>
      <c r="O1894" t="s">
        <v>0</v>
      </c>
      <c r="P1894" t="s">
        <v>0</v>
      </c>
    </row>
    <row r="1895" spans="1:16" x14ac:dyDescent="0.3">
      <c r="A1895">
        <v>28872606</v>
      </c>
      <c r="B1895">
        <v>877572</v>
      </c>
      <c r="C1895">
        <v>359338</v>
      </c>
      <c r="D1895">
        <v>2921</v>
      </c>
      <c r="E1895">
        <v>1</v>
      </c>
      <c r="F1895">
        <v>146.05000000000001</v>
      </c>
      <c r="G1895">
        <v>5</v>
      </c>
      <c r="H1895" t="s">
        <v>425</v>
      </c>
      <c r="I1895">
        <v>1</v>
      </c>
      <c r="J1895" t="s">
        <v>222</v>
      </c>
      <c r="K1895" t="s">
        <v>39</v>
      </c>
      <c r="L1895" t="s">
        <v>17</v>
      </c>
      <c r="M1895">
        <v>2774.95</v>
      </c>
      <c r="N1895" t="s">
        <v>22</v>
      </c>
      <c r="O1895" t="s">
        <v>0</v>
      </c>
      <c r="P1895" t="s">
        <v>0</v>
      </c>
    </row>
    <row r="1896" spans="1:16" x14ac:dyDescent="0.3">
      <c r="A1896">
        <v>21375216</v>
      </c>
      <c r="B1896">
        <v>207473</v>
      </c>
      <c r="C1896">
        <v>642750</v>
      </c>
      <c r="D1896">
        <v>5489</v>
      </c>
      <c r="E1896">
        <v>1</v>
      </c>
      <c r="F1896">
        <v>548.9</v>
      </c>
      <c r="G1896">
        <v>10</v>
      </c>
      <c r="H1896" t="s">
        <v>425</v>
      </c>
      <c r="I1896">
        <v>7</v>
      </c>
      <c r="J1896" t="s">
        <v>438</v>
      </c>
      <c r="K1896" t="s">
        <v>39</v>
      </c>
      <c r="L1896" t="s">
        <v>16</v>
      </c>
      <c r="M1896">
        <v>4940.1000000000004</v>
      </c>
      <c r="N1896" t="s">
        <v>20</v>
      </c>
      <c r="O1896" t="s">
        <v>0</v>
      </c>
      <c r="P1896" t="s">
        <v>0</v>
      </c>
    </row>
    <row r="1897" spans="1:16" x14ac:dyDescent="0.3">
      <c r="A1897">
        <v>31989243</v>
      </c>
      <c r="B1897">
        <v>246316</v>
      </c>
      <c r="C1897">
        <v>356846</v>
      </c>
      <c r="D1897">
        <v>9289</v>
      </c>
      <c r="E1897">
        <v>3</v>
      </c>
      <c r="F1897">
        <v>0</v>
      </c>
      <c r="G1897">
        <v>0</v>
      </c>
      <c r="H1897" t="s">
        <v>425</v>
      </c>
      <c r="I1897">
        <v>1</v>
      </c>
      <c r="J1897" t="s">
        <v>222</v>
      </c>
      <c r="K1897" t="s">
        <v>39</v>
      </c>
      <c r="L1897" t="s">
        <v>18</v>
      </c>
      <c r="M1897">
        <v>27867</v>
      </c>
      <c r="N1897" t="s">
        <v>23</v>
      </c>
      <c r="O1897" t="s">
        <v>0</v>
      </c>
      <c r="P1897" t="s">
        <v>0</v>
      </c>
    </row>
    <row r="1898" spans="1:16" x14ac:dyDescent="0.3">
      <c r="A1898">
        <v>75802771</v>
      </c>
      <c r="B1898">
        <v>207473</v>
      </c>
      <c r="C1898">
        <v>337654</v>
      </c>
      <c r="D1898">
        <v>3338</v>
      </c>
      <c r="E1898">
        <v>2</v>
      </c>
      <c r="F1898">
        <v>0</v>
      </c>
      <c r="G1898">
        <v>0</v>
      </c>
      <c r="H1898" t="s">
        <v>126</v>
      </c>
      <c r="I1898">
        <v>6</v>
      </c>
      <c r="J1898" t="s">
        <v>117</v>
      </c>
      <c r="K1898" t="s">
        <v>39</v>
      </c>
      <c r="L1898" t="s">
        <v>17</v>
      </c>
      <c r="M1898">
        <v>6676</v>
      </c>
      <c r="N1898" t="s">
        <v>21</v>
      </c>
      <c r="O1898" t="s">
        <v>0</v>
      </c>
      <c r="P1898" t="s">
        <v>0</v>
      </c>
    </row>
    <row r="1899" spans="1:16" x14ac:dyDescent="0.3">
      <c r="A1899">
        <v>36484437</v>
      </c>
      <c r="B1899">
        <v>876646</v>
      </c>
      <c r="C1899">
        <v>985587</v>
      </c>
      <c r="D1899">
        <v>8095</v>
      </c>
      <c r="E1899">
        <v>1</v>
      </c>
      <c r="F1899">
        <v>809.5</v>
      </c>
      <c r="G1899">
        <v>10</v>
      </c>
      <c r="H1899" t="s">
        <v>126</v>
      </c>
      <c r="I1899">
        <v>4</v>
      </c>
      <c r="J1899" t="s">
        <v>302</v>
      </c>
      <c r="K1899" t="s">
        <v>50</v>
      </c>
      <c r="L1899" t="s">
        <v>15</v>
      </c>
      <c r="M1899">
        <v>7285.5</v>
      </c>
      <c r="N1899" t="s">
        <v>23</v>
      </c>
      <c r="O1899" t="s">
        <v>0</v>
      </c>
      <c r="P1899" t="s">
        <v>0</v>
      </c>
    </row>
    <row r="1900" spans="1:16" x14ac:dyDescent="0.3">
      <c r="A1900">
        <v>43822694</v>
      </c>
      <c r="B1900">
        <v>207473</v>
      </c>
      <c r="C1900">
        <v>564552</v>
      </c>
      <c r="D1900">
        <v>19634</v>
      </c>
      <c r="E1900">
        <v>1</v>
      </c>
      <c r="F1900">
        <v>0</v>
      </c>
      <c r="G1900">
        <v>0</v>
      </c>
      <c r="H1900" t="s">
        <v>126</v>
      </c>
      <c r="I1900">
        <v>3</v>
      </c>
      <c r="J1900" t="s">
        <v>432</v>
      </c>
      <c r="K1900" t="s">
        <v>50</v>
      </c>
      <c r="L1900" t="s">
        <v>16</v>
      </c>
      <c r="M1900">
        <v>19634</v>
      </c>
      <c r="N1900" t="s">
        <v>23</v>
      </c>
      <c r="O1900" t="s">
        <v>0</v>
      </c>
      <c r="P1900" t="s">
        <v>0</v>
      </c>
    </row>
    <row r="1901" spans="1:16" x14ac:dyDescent="0.3">
      <c r="A1901">
        <v>16519170</v>
      </c>
      <c r="B1901">
        <v>356787</v>
      </c>
      <c r="C1901">
        <v>827354</v>
      </c>
      <c r="D1901">
        <v>11819</v>
      </c>
      <c r="E1901">
        <v>3</v>
      </c>
      <c r="F1901">
        <v>0</v>
      </c>
      <c r="G1901">
        <v>0</v>
      </c>
      <c r="H1901" t="s">
        <v>126</v>
      </c>
      <c r="I1901">
        <v>1</v>
      </c>
      <c r="J1901" t="s">
        <v>266</v>
      </c>
      <c r="K1901" t="s">
        <v>39</v>
      </c>
      <c r="L1901" t="s">
        <v>15</v>
      </c>
      <c r="M1901">
        <v>35457</v>
      </c>
      <c r="N1901" t="s">
        <v>24</v>
      </c>
      <c r="O1901" t="s">
        <v>0</v>
      </c>
      <c r="P1901" t="s">
        <v>0</v>
      </c>
    </row>
    <row r="1902" spans="1:16" x14ac:dyDescent="0.3">
      <c r="A1902">
        <v>15360735</v>
      </c>
      <c r="B1902">
        <v>191161</v>
      </c>
      <c r="C1902">
        <v>887603</v>
      </c>
      <c r="D1902">
        <v>18162</v>
      </c>
      <c r="E1902">
        <v>2</v>
      </c>
      <c r="F1902">
        <v>0</v>
      </c>
      <c r="G1902">
        <v>0</v>
      </c>
      <c r="H1902" t="s">
        <v>126</v>
      </c>
      <c r="I1902">
        <v>3</v>
      </c>
      <c r="J1902" t="s">
        <v>432</v>
      </c>
      <c r="K1902" t="s">
        <v>39</v>
      </c>
      <c r="L1902" t="s">
        <v>16</v>
      </c>
      <c r="M1902">
        <v>36324</v>
      </c>
      <c r="N1902" t="s">
        <v>23</v>
      </c>
      <c r="O1902" t="s">
        <v>0</v>
      </c>
      <c r="P1902" t="s">
        <v>0</v>
      </c>
    </row>
    <row r="1903" spans="1:16" x14ac:dyDescent="0.3">
      <c r="A1903">
        <v>76906611</v>
      </c>
      <c r="B1903">
        <v>216739</v>
      </c>
      <c r="C1903">
        <v>402500</v>
      </c>
      <c r="D1903">
        <v>14021</v>
      </c>
      <c r="E1903">
        <v>1</v>
      </c>
      <c r="F1903">
        <v>0</v>
      </c>
      <c r="G1903">
        <v>0</v>
      </c>
      <c r="H1903" t="s">
        <v>503</v>
      </c>
      <c r="I1903">
        <v>3</v>
      </c>
      <c r="J1903" t="s">
        <v>237</v>
      </c>
      <c r="K1903" t="s">
        <v>39</v>
      </c>
      <c r="L1903" t="s">
        <v>17</v>
      </c>
      <c r="M1903">
        <v>14021</v>
      </c>
      <c r="N1903" t="s">
        <v>23</v>
      </c>
      <c r="O1903" t="s">
        <v>0</v>
      </c>
      <c r="P1903" t="s">
        <v>0</v>
      </c>
    </row>
    <row r="1904" spans="1:16" x14ac:dyDescent="0.3">
      <c r="A1904">
        <v>80980044</v>
      </c>
      <c r="B1904">
        <v>872246</v>
      </c>
      <c r="C1904">
        <v>726806</v>
      </c>
      <c r="D1904">
        <v>655</v>
      </c>
      <c r="E1904">
        <v>3</v>
      </c>
      <c r="F1904">
        <v>98.25</v>
      </c>
      <c r="G1904">
        <v>5</v>
      </c>
      <c r="H1904" t="s">
        <v>503</v>
      </c>
      <c r="I1904">
        <v>6</v>
      </c>
      <c r="J1904" t="s">
        <v>376</v>
      </c>
      <c r="K1904" t="s">
        <v>39</v>
      </c>
      <c r="L1904" t="s">
        <v>15</v>
      </c>
      <c r="M1904">
        <v>1866.75</v>
      </c>
      <c r="N1904" t="s">
        <v>22</v>
      </c>
      <c r="O1904" t="s">
        <v>0</v>
      </c>
      <c r="P1904" t="s">
        <v>0</v>
      </c>
    </row>
    <row r="1905" spans="1:16" x14ac:dyDescent="0.3">
      <c r="A1905">
        <v>49117508</v>
      </c>
      <c r="B1905">
        <v>671858</v>
      </c>
      <c r="C1905">
        <v>356812</v>
      </c>
      <c r="D1905">
        <v>8849</v>
      </c>
      <c r="E1905">
        <v>2</v>
      </c>
      <c r="F1905">
        <v>1769.8</v>
      </c>
      <c r="G1905">
        <v>10</v>
      </c>
      <c r="H1905" t="s">
        <v>503</v>
      </c>
      <c r="I1905">
        <v>3</v>
      </c>
      <c r="J1905" t="s">
        <v>237</v>
      </c>
      <c r="K1905" t="s">
        <v>39</v>
      </c>
      <c r="L1905" t="s">
        <v>18</v>
      </c>
      <c r="M1905">
        <v>15928.2</v>
      </c>
      <c r="N1905" t="s">
        <v>20</v>
      </c>
      <c r="O1905" t="s">
        <v>0</v>
      </c>
      <c r="P1905" t="s">
        <v>0</v>
      </c>
    </row>
    <row r="1906" spans="1:16" x14ac:dyDescent="0.3">
      <c r="A1906">
        <v>74321792</v>
      </c>
      <c r="B1906">
        <v>191161</v>
      </c>
      <c r="C1906">
        <v>541244</v>
      </c>
      <c r="D1906">
        <v>11427</v>
      </c>
      <c r="E1906">
        <v>3</v>
      </c>
      <c r="F1906">
        <v>3428.1</v>
      </c>
      <c r="G1906">
        <v>10</v>
      </c>
      <c r="H1906" t="s">
        <v>503</v>
      </c>
      <c r="I1906">
        <v>2</v>
      </c>
      <c r="J1906" t="s">
        <v>235</v>
      </c>
      <c r="K1906" t="s">
        <v>50</v>
      </c>
      <c r="L1906" t="s">
        <v>18</v>
      </c>
      <c r="M1906">
        <v>30852.9</v>
      </c>
      <c r="N1906" t="s">
        <v>23</v>
      </c>
      <c r="O1906" t="s">
        <v>0</v>
      </c>
      <c r="P1906" t="s">
        <v>0</v>
      </c>
    </row>
    <row r="1907" spans="1:16" x14ac:dyDescent="0.3">
      <c r="A1907">
        <v>27740248</v>
      </c>
      <c r="B1907">
        <v>334053</v>
      </c>
      <c r="C1907">
        <v>500441</v>
      </c>
      <c r="D1907">
        <v>19080</v>
      </c>
      <c r="E1907">
        <v>1</v>
      </c>
      <c r="F1907">
        <v>0</v>
      </c>
      <c r="G1907">
        <v>0</v>
      </c>
      <c r="H1907" t="s">
        <v>503</v>
      </c>
      <c r="I1907">
        <v>4</v>
      </c>
      <c r="J1907" t="s">
        <v>238</v>
      </c>
      <c r="K1907" t="s">
        <v>50</v>
      </c>
      <c r="L1907" t="s">
        <v>15</v>
      </c>
      <c r="M1907">
        <v>19080</v>
      </c>
      <c r="N1907" t="s">
        <v>21</v>
      </c>
      <c r="O1907" t="s">
        <v>0</v>
      </c>
      <c r="P1907" t="s">
        <v>0</v>
      </c>
    </row>
    <row r="1908" spans="1:16" x14ac:dyDescent="0.3">
      <c r="A1908">
        <v>79491111</v>
      </c>
      <c r="B1908">
        <v>809570</v>
      </c>
      <c r="C1908">
        <v>470196</v>
      </c>
      <c r="D1908">
        <v>7542</v>
      </c>
      <c r="E1908">
        <v>1</v>
      </c>
      <c r="F1908">
        <v>0</v>
      </c>
      <c r="G1908">
        <v>0</v>
      </c>
      <c r="H1908" t="s">
        <v>503</v>
      </c>
      <c r="I1908">
        <v>4</v>
      </c>
      <c r="J1908" t="s">
        <v>238</v>
      </c>
      <c r="K1908" t="s">
        <v>50</v>
      </c>
      <c r="L1908" t="s">
        <v>16</v>
      </c>
      <c r="M1908">
        <v>7542</v>
      </c>
      <c r="N1908" t="s">
        <v>22</v>
      </c>
      <c r="O1908" t="s">
        <v>0</v>
      </c>
      <c r="P1908" t="s">
        <v>0</v>
      </c>
    </row>
    <row r="1909" spans="1:16" x14ac:dyDescent="0.3">
      <c r="A1909">
        <v>27714442</v>
      </c>
      <c r="B1909">
        <v>770487</v>
      </c>
      <c r="C1909">
        <v>476106</v>
      </c>
      <c r="D1909">
        <v>19349</v>
      </c>
      <c r="E1909">
        <v>2</v>
      </c>
      <c r="F1909">
        <v>0</v>
      </c>
      <c r="G1909">
        <v>0</v>
      </c>
      <c r="H1909" t="s">
        <v>503</v>
      </c>
      <c r="I1909">
        <v>5</v>
      </c>
      <c r="J1909" t="s">
        <v>104</v>
      </c>
      <c r="K1909" t="s">
        <v>39</v>
      </c>
      <c r="L1909" t="s">
        <v>17</v>
      </c>
      <c r="M1909">
        <v>38698</v>
      </c>
      <c r="N1909" t="s">
        <v>20</v>
      </c>
      <c r="O1909" t="s">
        <v>0</v>
      </c>
      <c r="P1909" t="s">
        <v>0</v>
      </c>
    </row>
    <row r="1910" spans="1:16" x14ac:dyDescent="0.3">
      <c r="A1910">
        <v>78555983</v>
      </c>
      <c r="B1910">
        <v>671858</v>
      </c>
      <c r="C1910">
        <v>425258</v>
      </c>
      <c r="D1910">
        <v>2396</v>
      </c>
      <c r="E1910">
        <v>1</v>
      </c>
      <c r="F1910">
        <v>0</v>
      </c>
      <c r="G1910">
        <v>0</v>
      </c>
      <c r="H1910" t="s">
        <v>503</v>
      </c>
      <c r="I1910">
        <v>4</v>
      </c>
      <c r="J1910" t="s">
        <v>238</v>
      </c>
      <c r="K1910" t="s">
        <v>39</v>
      </c>
      <c r="L1910" t="s">
        <v>18</v>
      </c>
      <c r="M1910">
        <v>2396</v>
      </c>
      <c r="N1910" t="s">
        <v>23</v>
      </c>
      <c r="O1910" t="s">
        <v>0</v>
      </c>
      <c r="P1910" t="s">
        <v>0</v>
      </c>
    </row>
    <row r="1911" spans="1:16" x14ac:dyDescent="0.3">
      <c r="A1911">
        <v>59428849</v>
      </c>
      <c r="B1911">
        <v>388389</v>
      </c>
      <c r="C1911">
        <v>767650</v>
      </c>
      <c r="D1911">
        <v>13094</v>
      </c>
      <c r="E1911">
        <v>1</v>
      </c>
      <c r="F1911">
        <v>0</v>
      </c>
      <c r="G1911">
        <v>0</v>
      </c>
      <c r="H1911" t="s">
        <v>503</v>
      </c>
      <c r="I1911">
        <v>7</v>
      </c>
      <c r="J1911" t="s">
        <v>282</v>
      </c>
      <c r="K1911" t="s">
        <v>73</v>
      </c>
      <c r="L1911" t="s">
        <v>18</v>
      </c>
      <c r="M1911">
        <v>13094</v>
      </c>
      <c r="N1911" t="s">
        <v>23</v>
      </c>
      <c r="O1911" t="s">
        <v>0</v>
      </c>
      <c r="P1911" t="s">
        <v>0</v>
      </c>
    </row>
    <row r="1912" spans="1:16" x14ac:dyDescent="0.3">
      <c r="A1912">
        <v>29825571</v>
      </c>
      <c r="B1912">
        <v>671858</v>
      </c>
      <c r="C1912">
        <v>679094</v>
      </c>
      <c r="D1912">
        <v>16197</v>
      </c>
      <c r="E1912">
        <v>2</v>
      </c>
      <c r="F1912">
        <v>1619.7</v>
      </c>
      <c r="G1912">
        <v>5</v>
      </c>
      <c r="H1912" t="s">
        <v>503</v>
      </c>
      <c r="I1912">
        <v>4</v>
      </c>
      <c r="J1912" t="s">
        <v>238</v>
      </c>
      <c r="K1912" t="s">
        <v>39</v>
      </c>
      <c r="L1912" t="s">
        <v>17</v>
      </c>
      <c r="M1912">
        <v>30774.3</v>
      </c>
      <c r="N1912" t="s">
        <v>21</v>
      </c>
      <c r="O1912" t="s">
        <v>0</v>
      </c>
      <c r="P1912" t="s">
        <v>0</v>
      </c>
    </row>
    <row r="1913" spans="1:16" x14ac:dyDescent="0.3">
      <c r="A1913">
        <v>51888314</v>
      </c>
      <c r="B1913">
        <v>207473</v>
      </c>
      <c r="C1913">
        <v>409365</v>
      </c>
      <c r="D1913">
        <v>2657</v>
      </c>
      <c r="E1913">
        <v>3</v>
      </c>
      <c r="F1913">
        <v>398.55</v>
      </c>
      <c r="G1913">
        <v>5</v>
      </c>
      <c r="H1913" t="s">
        <v>503</v>
      </c>
      <c r="I1913">
        <v>4</v>
      </c>
      <c r="J1913" t="s">
        <v>238</v>
      </c>
      <c r="K1913" t="s">
        <v>39</v>
      </c>
      <c r="L1913" t="s">
        <v>15</v>
      </c>
      <c r="M1913">
        <v>7572.45</v>
      </c>
      <c r="N1913" t="s">
        <v>20</v>
      </c>
      <c r="O1913" t="s">
        <v>0</v>
      </c>
      <c r="P1913" t="s">
        <v>0</v>
      </c>
    </row>
    <row r="1914" spans="1:16" x14ac:dyDescent="0.3">
      <c r="A1914">
        <v>73734252</v>
      </c>
      <c r="B1914">
        <v>876646</v>
      </c>
      <c r="C1914">
        <v>913666</v>
      </c>
      <c r="D1914">
        <v>15552</v>
      </c>
      <c r="E1914">
        <v>1</v>
      </c>
      <c r="F1914">
        <v>777.6</v>
      </c>
      <c r="G1914">
        <v>5</v>
      </c>
      <c r="H1914" t="s">
        <v>503</v>
      </c>
      <c r="I1914">
        <v>2</v>
      </c>
      <c r="J1914" t="s">
        <v>235</v>
      </c>
      <c r="K1914" t="s">
        <v>39</v>
      </c>
      <c r="L1914" t="s">
        <v>15</v>
      </c>
      <c r="M1914">
        <v>14774.4</v>
      </c>
      <c r="N1914" t="s">
        <v>20</v>
      </c>
      <c r="O1914" t="s">
        <v>0</v>
      </c>
      <c r="P1914" t="s">
        <v>0</v>
      </c>
    </row>
    <row r="1915" spans="1:16" x14ac:dyDescent="0.3">
      <c r="A1915">
        <v>21490777</v>
      </c>
      <c r="B1915">
        <v>770487</v>
      </c>
      <c r="C1915">
        <v>332552</v>
      </c>
      <c r="D1915">
        <v>15917</v>
      </c>
      <c r="E1915">
        <v>2</v>
      </c>
      <c r="F1915">
        <v>0</v>
      </c>
      <c r="G1915">
        <v>0</v>
      </c>
      <c r="H1915" t="s">
        <v>390</v>
      </c>
      <c r="I1915">
        <v>4</v>
      </c>
      <c r="J1915" t="s">
        <v>464</v>
      </c>
      <c r="K1915" t="s">
        <v>39</v>
      </c>
      <c r="L1915" t="s">
        <v>16</v>
      </c>
      <c r="M1915">
        <v>31834</v>
      </c>
      <c r="N1915" t="s">
        <v>21</v>
      </c>
      <c r="O1915" t="s">
        <v>0</v>
      </c>
      <c r="P1915" t="s">
        <v>0</v>
      </c>
    </row>
    <row r="1916" spans="1:16" x14ac:dyDescent="0.3">
      <c r="A1916">
        <v>88802305</v>
      </c>
      <c r="B1916">
        <v>872246</v>
      </c>
      <c r="C1916">
        <v>345718</v>
      </c>
      <c r="D1916">
        <v>2634</v>
      </c>
      <c r="E1916">
        <v>2</v>
      </c>
      <c r="F1916">
        <v>0</v>
      </c>
      <c r="G1916">
        <v>0</v>
      </c>
      <c r="H1916" t="s">
        <v>390</v>
      </c>
      <c r="I1916">
        <v>1</v>
      </c>
      <c r="J1916" t="s">
        <v>256</v>
      </c>
      <c r="K1916" t="s">
        <v>47</v>
      </c>
      <c r="L1916" t="s">
        <v>15</v>
      </c>
      <c r="M1916">
        <v>5268</v>
      </c>
      <c r="N1916" t="s">
        <v>21</v>
      </c>
      <c r="O1916" t="s">
        <v>0</v>
      </c>
      <c r="P1916" t="s">
        <v>0</v>
      </c>
    </row>
    <row r="1917" spans="1:16" x14ac:dyDescent="0.3">
      <c r="A1917">
        <v>54703713</v>
      </c>
      <c r="B1917">
        <v>207473</v>
      </c>
      <c r="C1917">
        <v>893889</v>
      </c>
      <c r="D1917">
        <v>1208</v>
      </c>
      <c r="E1917">
        <v>1</v>
      </c>
      <c r="F1917">
        <v>0</v>
      </c>
      <c r="G1917">
        <v>0</v>
      </c>
      <c r="H1917" t="s">
        <v>390</v>
      </c>
      <c r="I1917">
        <v>7</v>
      </c>
      <c r="J1917" t="s">
        <v>121</v>
      </c>
      <c r="K1917" t="s">
        <v>39</v>
      </c>
      <c r="L1917" t="s">
        <v>18</v>
      </c>
      <c r="M1917">
        <v>1208</v>
      </c>
      <c r="N1917" t="s">
        <v>23</v>
      </c>
      <c r="O1917" t="s">
        <v>0</v>
      </c>
      <c r="P1917" t="s">
        <v>0</v>
      </c>
    </row>
    <row r="1918" spans="1:16" x14ac:dyDescent="0.3">
      <c r="A1918">
        <v>71974027</v>
      </c>
      <c r="B1918">
        <v>809570</v>
      </c>
      <c r="C1918">
        <v>934861</v>
      </c>
      <c r="D1918">
        <v>4635</v>
      </c>
      <c r="E1918">
        <v>1</v>
      </c>
      <c r="F1918">
        <v>927</v>
      </c>
      <c r="G1918">
        <v>20</v>
      </c>
      <c r="H1918" t="s">
        <v>390</v>
      </c>
      <c r="I1918">
        <v>7</v>
      </c>
      <c r="J1918" t="s">
        <v>121</v>
      </c>
      <c r="K1918" t="s">
        <v>39</v>
      </c>
      <c r="L1918" t="s">
        <v>17</v>
      </c>
      <c r="M1918">
        <v>3708</v>
      </c>
      <c r="N1918" t="s">
        <v>23</v>
      </c>
      <c r="O1918" t="s">
        <v>0</v>
      </c>
      <c r="P1918" t="s">
        <v>0</v>
      </c>
    </row>
    <row r="1919" spans="1:16" x14ac:dyDescent="0.3">
      <c r="A1919">
        <v>97393186</v>
      </c>
      <c r="B1919">
        <v>770487</v>
      </c>
      <c r="C1919">
        <v>975507</v>
      </c>
      <c r="D1919">
        <v>13266</v>
      </c>
      <c r="E1919">
        <v>1</v>
      </c>
      <c r="F1919">
        <v>1989.9</v>
      </c>
      <c r="G1919">
        <v>15</v>
      </c>
      <c r="H1919" t="s">
        <v>390</v>
      </c>
      <c r="I1919">
        <v>2</v>
      </c>
      <c r="J1919" t="s">
        <v>245</v>
      </c>
      <c r="K1919" t="s">
        <v>50</v>
      </c>
      <c r="L1919" t="s">
        <v>16</v>
      </c>
      <c r="M1919">
        <v>11276.1</v>
      </c>
      <c r="N1919" t="s">
        <v>20</v>
      </c>
      <c r="O1919" t="s">
        <v>0</v>
      </c>
      <c r="P1919" t="s">
        <v>0</v>
      </c>
    </row>
    <row r="1920" spans="1:16" x14ac:dyDescent="0.3">
      <c r="A1920">
        <v>90904160</v>
      </c>
      <c r="B1920">
        <v>876646</v>
      </c>
      <c r="C1920">
        <v>460804</v>
      </c>
      <c r="D1920">
        <v>13867</v>
      </c>
      <c r="E1920">
        <v>1</v>
      </c>
      <c r="F1920">
        <v>693.35</v>
      </c>
      <c r="G1920">
        <v>5</v>
      </c>
      <c r="H1920" t="s">
        <v>390</v>
      </c>
      <c r="I1920">
        <v>7</v>
      </c>
      <c r="J1920" t="s">
        <v>121</v>
      </c>
      <c r="K1920" t="s">
        <v>39</v>
      </c>
      <c r="L1920" t="s">
        <v>15</v>
      </c>
      <c r="M1920">
        <v>13173.65</v>
      </c>
      <c r="N1920" t="s">
        <v>21</v>
      </c>
      <c r="O1920" t="s">
        <v>0</v>
      </c>
      <c r="P1920" t="s">
        <v>0</v>
      </c>
    </row>
    <row r="1921" spans="1:16" x14ac:dyDescent="0.3">
      <c r="A1921">
        <v>60104292</v>
      </c>
      <c r="B1921">
        <v>719176</v>
      </c>
      <c r="C1921">
        <v>983997</v>
      </c>
      <c r="D1921">
        <v>2662</v>
      </c>
      <c r="E1921">
        <v>2</v>
      </c>
      <c r="F1921">
        <v>0</v>
      </c>
      <c r="G1921">
        <v>0</v>
      </c>
      <c r="H1921" t="s">
        <v>390</v>
      </c>
      <c r="I1921">
        <v>3</v>
      </c>
      <c r="J1921" t="s">
        <v>246</v>
      </c>
      <c r="K1921" t="s">
        <v>50</v>
      </c>
      <c r="L1921" t="s">
        <v>15</v>
      </c>
      <c r="M1921">
        <v>5324</v>
      </c>
      <c r="N1921" t="s">
        <v>21</v>
      </c>
      <c r="O1921" t="s">
        <v>0</v>
      </c>
      <c r="P1921" t="s">
        <v>0</v>
      </c>
    </row>
    <row r="1922" spans="1:16" x14ac:dyDescent="0.3">
      <c r="A1922">
        <v>46042404</v>
      </c>
      <c r="B1922">
        <v>770487</v>
      </c>
      <c r="C1922">
        <v>934861</v>
      </c>
      <c r="D1922">
        <v>18613</v>
      </c>
      <c r="E1922">
        <v>1</v>
      </c>
      <c r="F1922">
        <v>2791.95</v>
      </c>
      <c r="G1922">
        <v>15</v>
      </c>
      <c r="H1922" t="s">
        <v>390</v>
      </c>
      <c r="I1922">
        <v>4</v>
      </c>
      <c r="J1922" t="s">
        <v>464</v>
      </c>
      <c r="K1922" t="s">
        <v>47</v>
      </c>
      <c r="L1922" t="s">
        <v>15</v>
      </c>
      <c r="M1922">
        <v>15821.05</v>
      </c>
      <c r="N1922" t="s">
        <v>23</v>
      </c>
      <c r="O1922" t="s">
        <v>0</v>
      </c>
      <c r="P1922" t="s">
        <v>0</v>
      </c>
    </row>
    <row r="1923" spans="1:16" x14ac:dyDescent="0.3">
      <c r="A1923">
        <v>59333294</v>
      </c>
      <c r="B1923">
        <v>126225</v>
      </c>
      <c r="C1923">
        <v>314626</v>
      </c>
      <c r="D1923">
        <v>3567</v>
      </c>
      <c r="E1923">
        <v>1</v>
      </c>
      <c r="F1923">
        <v>0</v>
      </c>
      <c r="G1923">
        <v>0</v>
      </c>
      <c r="H1923" t="s">
        <v>390</v>
      </c>
      <c r="I1923">
        <v>7</v>
      </c>
      <c r="J1923" t="s">
        <v>121</v>
      </c>
      <c r="K1923" t="s">
        <v>39</v>
      </c>
      <c r="L1923" t="s">
        <v>16</v>
      </c>
      <c r="M1923">
        <v>3567</v>
      </c>
      <c r="N1923" t="s">
        <v>24</v>
      </c>
      <c r="O1923" t="s">
        <v>0</v>
      </c>
      <c r="P1923" t="s">
        <v>0</v>
      </c>
    </row>
    <row r="1924" spans="1:16" x14ac:dyDescent="0.3">
      <c r="A1924">
        <v>18873816</v>
      </c>
      <c r="B1924">
        <v>388389</v>
      </c>
      <c r="C1924">
        <v>465617</v>
      </c>
      <c r="D1924">
        <v>9457</v>
      </c>
      <c r="E1924">
        <v>3</v>
      </c>
      <c r="F1924">
        <v>2837.1</v>
      </c>
      <c r="G1924">
        <v>10</v>
      </c>
      <c r="H1924" t="s">
        <v>390</v>
      </c>
      <c r="I1924">
        <v>4</v>
      </c>
      <c r="J1924" t="s">
        <v>464</v>
      </c>
      <c r="K1924" t="s">
        <v>39</v>
      </c>
      <c r="L1924" t="s">
        <v>18</v>
      </c>
      <c r="M1924">
        <v>25533.9</v>
      </c>
      <c r="N1924" t="s">
        <v>23</v>
      </c>
      <c r="O1924" t="s">
        <v>0</v>
      </c>
      <c r="P1924" t="s">
        <v>0</v>
      </c>
    </row>
    <row r="1925" spans="1:16" x14ac:dyDescent="0.3">
      <c r="A1925">
        <v>28268622</v>
      </c>
      <c r="B1925">
        <v>770487</v>
      </c>
      <c r="C1925">
        <v>578496</v>
      </c>
      <c r="D1925">
        <v>1292</v>
      </c>
      <c r="E1925">
        <v>1</v>
      </c>
      <c r="F1925">
        <v>0</v>
      </c>
      <c r="G1925">
        <v>0</v>
      </c>
      <c r="H1925" t="s">
        <v>390</v>
      </c>
      <c r="I1925">
        <v>5</v>
      </c>
      <c r="J1925" t="s">
        <v>470</v>
      </c>
      <c r="K1925" t="s">
        <v>50</v>
      </c>
      <c r="L1925" t="s">
        <v>15</v>
      </c>
      <c r="M1925">
        <v>1292</v>
      </c>
      <c r="N1925" t="s">
        <v>20</v>
      </c>
      <c r="O1925" t="s">
        <v>0</v>
      </c>
      <c r="P1925" t="s">
        <v>0</v>
      </c>
    </row>
    <row r="1926" spans="1:16" x14ac:dyDescent="0.3">
      <c r="A1926">
        <v>95568918</v>
      </c>
      <c r="B1926">
        <v>207473</v>
      </c>
      <c r="C1926">
        <v>642306</v>
      </c>
      <c r="D1926">
        <v>14565</v>
      </c>
      <c r="E1926">
        <v>4</v>
      </c>
      <c r="F1926">
        <v>0</v>
      </c>
      <c r="G1926">
        <v>0</v>
      </c>
      <c r="H1926" t="s">
        <v>390</v>
      </c>
      <c r="I1926">
        <v>5</v>
      </c>
      <c r="J1926" t="s">
        <v>470</v>
      </c>
      <c r="K1926" t="s">
        <v>39</v>
      </c>
      <c r="L1926" t="s">
        <v>15</v>
      </c>
      <c r="M1926">
        <v>58260</v>
      </c>
      <c r="N1926" t="s">
        <v>21</v>
      </c>
      <c r="O1926" t="s">
        <v>0</v>
      </c>
      <c r="P1926" t="s">
        <v>0</v>
      </c>
    </row>
    <row r="1927" spans="1:16" x14ac:dyDescent="0.3">
      <c r="A1927">
        <v>42016960</v>
      </c>
      <c r="B1927">
        <v>872246</v>
      </c>
      <c r="C1927">
        <v>781456</v>
      </c>
      <c r="D1927">
        <v>14816</v>
      </c>
      <c r="E1927">
        <v>2</v>
      </c>
      <c r="F1927">
        <v>0</v>
      </c>
      <c r="G1927">
        <v>0</v>
      </c>
      <c r="H1927" t="s">
        <v>154</v>
      </c>
      <c r="I1927">
        <v>7</v>
      </c>
      <c r="J1927" t="s">
        <v>397</v>
      </c>
      <c r="K1927" t="s">
        <v>39</v>
      </c>
      <c r="L1927" t="s">
        <v>15</v>
      </c>
      <c r="M1927">
        <v>29632</v>
      </c>
      <c r="N1927" t="s">
        <v>20</v>
      </c>
      <c r="O1927" t="s">
        <v>0</v>
      </c>
      <c r="P1927" t="s">
        <v>0</v>
      </c>
    </row>
    <row r="1928" spans="1:16" x14ac:dyDescent="0.3">
      <c r="A1928">
        <v>84597009</v>
      </c>
      <c r="B1928">
        <v>216739</v>
      </c>
      <c r="C1928">
        <v>322692</v>
      </c>
      <c r="D1928">
        <v>5811</v>
      </c>
      <c r="E1928">
        <v>1</v>
      </c>
      <c r="F1928">
        <v>581.1</v>
      </c>
      <c r="G1928">
        <v>10</v>
      </c>
      <c r="H1928" t="s">
        <v>154</v>
      </c>
      <c r="I1928">
        <v>2</v>
      </c>
      <c r="J1928" t="s">
        <v>491</v>
      </c>
      <c r="K1928" t="s">
        <v>39</v>
      </c>
      <c r="L1928" t="s">
        <v>18</v>
      </c>
      <c r="M1928">
        <v>5229.8999999999996</v>
      </c>
      <c r="N1928" t="s">
        <v>20</v>
      </c>
      <c r="O1928" t="s">
        <v>0</v>
      </c>
      <c r="P1928" t="s">
        <v>0</v>
      </c>
    </row>
    <row r="1929" spans="1:16" x14ac:dyDescent="0.3">
      <c r="A1929">
        <v>96879854</v>
      </c>
      <c r="B1929">
        <v>246316</v>
      </c>
      <c r="C1929">
        <v>623579</v>
      </c>
      <c r="D1929">
        <v>4207</v>
      </c>
      <c r="E1929">
        <v>2</v>
      </c>
      <c r="F1929">
        <v>841.4</v>
      </c>
      <c r="G1929">
        <v>10</v>
      </c>
      <c r="H1929" t="s">
        <v>154</v>
      </c>
      <c r="I1929">
        <v>5</v>
      </c>
      <c r="J1929" t="s">
        <v>399</v>
      </c>
      <c r="K1929" t="s">
        <v>39</v>
      </c>
      <c r="L1929" t="s">
        <v>15</v>
      </c>
      <c r="M1929">
        <v>7572.6</v>
      </c>
      <c r="N1929" t="s">
        <v>23</v>
      </c>
      <c r="O1929" t="s">
        <v>0</v>
      </c>
      <c r="P1929" t="s">
        <v>0</v>
      </c>
    </row>
    <row r="1930" spans="1:16" x14ac:dyDescent="0.3">
      <c r="A1930">
        <v>48242379</v>
      </c>
      <c r="B1930">
        <v>671858</v>
      </c>
      <c r="C1930">
        <v>224223</v>
      </c>
      <c r="D1930">
        <v>525</v>
      </c>
      <c r="E1930">
        <v>1</v>
      </c>
      <c r="F1930">
        <v>0</v>
      </c>
      <c r="G1930">
        <v>0</v>
      </c>
      <c r="H1930" t="s">
        <v>154</v>
      </c>
      <c r="I1930">
        <v>6</v>
      </c>
      <c r="J1930" t="s">
        <v>298</v>
      </c>
      <c r="K1930" t="s">
        <v>50</v>
      </c>
      <c r="L1930" t="s">
        <v>18</v>
      </c>
      <c r="M1930">
        <v>525</v>
      </c>
      <c r="N1930" t="s">
        <v>20</v>
      </c>
      <c r="O1930" t="s">
        <v>0</v>
      </c>
      <c r="P1930" t="s">
        <v>0</v>
      </c>
    </row>
    <row r="1931" spans="1:16" x14ac:dyDescent="0.3">
      <c r="A1931">
        <v>11523452</v>
      </c>
      <c r="B1931">
        <v>207473</v>
      </c>
      <c r="C1931">
        <v>570281</v>
      </c>
      <c r="D1931">
        <v>5228</v>
      </c>
      <c r="E1931">
        <v>1</v>
      </c>
      <c r="F1931">
        <v>784.2</v>
      </c>
      <c r="G1931">
        <v>15</v>
      </c>
      <c r="H1931" t="s">
        <v>154</v>
      </c>
      <c r="I1931">
        <v>5</v>
      </c>
      <c r="J1931" t="s">
        <v>399</v>
      </c>
      <c r="K1931" t="s">
        <v>39</v>
      </c>
      <c r="L1931" t="s">
        <v>17</v>
      </c>
      <c r="M1931">
        <v>4443.8</v>
      </c>
      <c r="N1931" t="s">
        <v>24</v>
      </c>
      <c r="O1931" t="s">
        <v>0</v>
      </c>
      <c r="P1931" t="s">
        <v>0</v>
      </c>
    </row>
    <row r="1932" spans="1:16" x14ac:dyDescent="0.3">
      <c r="A1932">
        <v>27543369</v>
      </c>
      <c r="B1932">
        <v>671858</v>
      </c>
      <c r="C1932">
        <v>470196</v>
      </c>
      <c r="D1932">
        <v>14672</v>
      </c>
      <c r="E1932">
        <v>1</v>
      </c>
      <c r="F1932">
        <v>733.6</v>
      </c>
      <c r="G1932">
        <v>5</v>
      </c>
      <c r="H1932" t="s">
        <v>154</v>
      </c>
      <c r="I1932">
        <v>1</v>
      </c>
      <c r="J1932" t="s">
        <v>323</v>
      </c>
      <c r="K1932" t="s">
        <v>39</v>
      </c>
      <c r="L1932" t="s">
        <v>15</v>
      </c>
      <c r="M1932">
        <v>13938.4</v>
      </c>
      <c r="N1932" t="s">
        <v>20</v>
      </c>
      <c r="O1932" t="s">
        <v>0</v>
      </c>
      <c r="P1932" t="s">
        <v>0</v>
      </c>
    </row>
    <row r="1933" spans="1:16" x14ac:dyDescent="0.3">
      <c r="A1933">
        <v>33193791</v>
      </c>
      <c r="B1933">
        <v>216739</v>
      </c>
      <c r="C1933">
        <v>392818</v>
      </c>
      <c r="D1933">
        <v>19828</v>
      </c>
      <c r="E1933">
        <v>1</v>
      </c>
      <c r="F1933">
        <v>1982.8</v>
      </c>
      <c r="G1933">
        <v>10</v>
      </c>
      <c r="H1933" t="s">
        <v>154</v>
      </c>
      <c r="I1933">
        <v>5</v>
      </c>
      <c r="J1933" t="s">
        <v>399</v>
      </c>
      <c r="K1933" t="s">
        <v>50</v>
      </c>
      <c r="L1933" t="s">
        <v>17</v>
      </c>
      <c r="M1933">
        <v>17845.2</v>
      </c>
      <c r="N1933" t="s">
        <v>22</v>
      </c>
      <c r="O1933" t="s">
        <v>0</v>
      </c>
      <c r="P1933" t="s">
        <v>0</v>
      </c>
    </row>
    <row r="1934" spans="1:16" x14ac:dyDescent="0.3">
      <c r="A1934">
        <v>52176303</v>
      </c>
      <c r="B1934">
        <v>872246</v>
      </c>
      <c r="C1934">
        <v>674760</v>
      </c>
      <c r="D1934">
        <v>4896</v>
      </c>
      <c r="E1934">
        <v>2</v>
      </c>
      <c r="F1934">
        <v>489.6</v>
      </c>
      <c r="G1934">
        <v>5</v>
      </c>
      <c r="H1934" t="s">
        <v>154</v>
      </c>
      <c r="I1934">
        <v>2</v>
      </c>
      <c r="J1934" t="s">
        <v>491</v>
      </c>
      <c r="K1934" t="s">
        <v>50</v>
      </c>
      <c r="L1934" t="s">
        <v>16</v>
      </c>
      <c r="M1934">
        <v>9302.4</v>
      </c>
      <c r="N1934" t="s">
        <v>21</v>
      </c>
      <c r="O1934" t="s">
        <v>0</v>
      </c>
      <c r="P1934" t="s">
        <v>0</v>
      </c>
    </row>
    <row r="1935" spans="1:16" x14ac:dyDescent="0.3">
      <c r="A1935">
        <v>55356673</v>
      </c>
      <c r="B1935">
        <v>876646</v>
      </c>
      <c r="C1935">
        <v>331939</v>
      </c>
      <c r="D1935">
        <v>10213</v>
      </c>
      <c r="E1935">
        <v>1</v>
      </c>
      <c r="F1935">
        <v>510.65</v>
      </c>
      <c r="G1935">
        <v>5</v>
      </c>
      <c r="H1935" t="s">
        <v>154</v>
      </c>
      <c r="I1935">
        <v>3</v>
      </c>
      <c r="J1935" t="s">
        <v>396</v>
      </c>
      <c r="K1935" t="s">
        <v>39</v>
      </c>
      <c r="L1935" t="s">
        <v>18</v>
      </c>
      <c r="M1935">
        <v>9702.35</v>
      </c>
      <c r="N1935" t="s">
        <v>23</v>
      </c>
      <c r="O1935" t="s">
        <v>0</v>
      </c>
      <c r="P1935" t="s">
        <v>0</v>
      </c>
    </row>
    <row r="1936" spans="1:16" x14ac:dyDescent="0.3">
      <c r="A1936">
        <v>99544328</v>
      </c>
      <c r="B1936">
        <v>207473</v>
      </c>
      <c r="C1936">
        <v>558521</v>
      </c>
      <c r="D1936">
        <v>19348</v>
      </c>
      <c r="E1936">
        <v>1</v>
      </c>
      <c r="F1936">
        <v>0</v>
      </c>
      <c r="G1936">
        <v>0</v>
      </c>
      <c r="H1936" t="s">
        <v>154</v>
      </c>
      <c r="I1936">
        <v>4</v>
      </c>
      <c r="J1936" t="s">
        <v>293</v>
      </c>
      <c r="K1936" t="s">
        <v>50</v>
      </c>
      <c r="L1936" t="s">
        <v>15</v>
      </c>
      <c r="M1936">
        <v>19348</v>
      </c>
      <c r="N1936" t="s">
        <v>21</v>
      </c>
      <c r="O1936" t="s">
        <v>0</v>
      </c>
      <c r="P1936" t="s">
        <v>0</v>
      </c>
    </row>
    <row r="1937" spans="1:16" x14ac:dyDescent="0.3">
      <c r="A1937">
        <v>66691738</v>
      </c>
      <c r="B1937">
        <v>216739</v>
      </c>
      <c r="C1937">
        <v>247057</v>
      </c>
      <c r="D1937">
        <v>8308</v>
      </c>
      <c r="E1937">
        <v>1</v>
      </c>
      <c r="F1937">
        <v>415.4</v>
      </c>
      <c r="G1937">
        <v>5</v>
      </c>
      <c r="H1937" t="s">
        <v>154</v>
      </c>
      <c r="I1937">
        <v>6</v>
      </c>
      <c r="J1937" t="s">
        <v>298</v>
      </c>
      <c r="K1937" t="s">
        <v>39</v>
      </c>
      <c r="L1937" t="s">
        <v>16</v>
      </c>
      <c r="M1937">
        <v>7892.6</v>
      </c>
      <c r="N1937" t="s">
        <v>22</v>
      </c>
      <c r="O1937" t="s">
        <v>0</v>
      </c>
      <c r="P1937" t="s">
        <v>0</v>
      </c>
    </row>
    <row r="1938" spans="1:16" x14ac:dyDescent="0.3">
      <c r="A1938">
        <v>74418331</v>
      </c>
      <c r="B1938">
        <v>770487</v>
      </c>
      <c r="C1938">
        <v>947078</v>
      </c>
      <c r="D1938">
        <v>5695</v>
      </c>
      <c r="E1938">
        <v>2</v>
      </c>
      <c r="F1938">
        <v>0</v>
      </c>
      <c r="G1938">
        <v>0</v>
      </c>
      <c r="H1938" t="s">
        <v>154</v>
      </c>
      <c r="I1938">
        <v>1</v>
      </c>
      <c r="J1938" t="s">
        <v>323</v>
      </c>
      <c r="K1938" t="s">
        <v>39</v>
      </c>
      <c r="L1938" t="s">
        <v>15</v>
      </c>
      <c r="M1938">
        <v>11390</v>
      </c>
      <c r="N1938" t="s">
        <v>22</v>
      </c>
      <c r="O1938" t="s">
        <v>0</v>
      </c>
      <c r="P1938" t="s">
        <v>0</v>
      </c>
    </row>
    <row r="1939" spans="1:16" x14ac:dyDescent="0.3">
      <c r="A1939">
        <v>15197528</v>
      </c>
      <c r="B1939">
        <v>388389</v>
      </c>
      <c r="C1939">
        <v>323552</v>
      </c>
      <c r="D1939">
        <v>17798</v>
      </c>
      <c r="E1939">
        <v>1</v>
      </c>
      <c r="F1939">
        <v>0</v>
      </c>
      <c r="G1939">
        <v>0</v>
      </c>
      <c r="H1939" t="s">
        <v>335</v>
      </c>
      <c r="I1939">
        <v>2</v>
      </c>
      <c r="J1939" t="s">
        <v>336</v>
      </c>
      <c r="K1939" t="s">
        <v>39</v>
      </c>
      <c r="L1939" t="s">
        <v>15</v>
      </c>
      <c r="M1939">
        <v>17798</v>
      </c>
      <c r="N1939" t="s">
        <v>21</v>
      </c>
      <c r="O1939" t="s">
        <v>0</v>
      </c>
      <c r="P1939" t="s">
        <v>0</v>
      </c>
    </row>
    <row r="1940" spans="1:16" x14ac:dyDescent="0.3">
      <c r="A1940">
        <v>99663907</v>
      </c>
      <c r="B1940">
        <v>356787</v>
      </c>
      <c r="C1940">
        <v>770792</v>
      </c>
      <c r="D1940">
        <v>8094</v>
      </c>
      <c r="E1940">
        <v>1</v>
      </c>
      <c r="F1940">
        <v>0</v>
      </c>
      <c r="G1940">
        <v>0</v>
      </c>
      <c r="H1940" t="s">
        <v>335</v>
      </c>
      <c r="I1940">
        <v>3</v>
      </c>
      <c r="J1940" t="s">
        <v>431</v>
      </c>
      <c r="K1940" t="s">
        <v>39</v>
      </c>
      <c r="L1940" t="s">
        <v>15</v>
      </c>
      <c r="M1940">
        <v>8094</v>
      </c>
      <c r="N1940" t="s">
        <v>20</v>
      </c>
      <c r="O1940" t="s">
        <v>0</v>
      </c>
      <c r="P1940" t="s">
        <v>0</v>
      </c>
    </row>
    <row r="1941" spans="1:16" x14ac:dyDescent="0.3">
      <c r="A1941">
        <v>59930790</v>
      </c>
      <c r="B1941">
        <v>126225</v>
      </c>
      <c r="C1941">
        <v>489340</v>
      </c>
      <c r="D1941">
        <v>12665</v>
      </c>
      <c r="E1941">
        <v>2</v>
      </c>
      <c r="F1941">
        <v>0</v>
      </c>
      <c r="G1941">
        <v>0</v>
      </c>
      <c r="H1941" t="s">
        <v>335</v>
      </c>
      <c r="I1941">
        <v>7</v>
      </c>
      <c r="J1941" t="s">
        <v>428</v>
      </c>
      <c r="K1941" t="s">
        <v>39</v>
      </c>
      <c r="L1941" t="s">
        <v>16</v>
      </c>
      <c r="M1941">
        <v>25330</v>
      </c>
      <c r="N1941" t="s">
        <v>22</v>
      </c>
      <c r="O1941" t="s">
        <v>0</v>
      </c>
      <c r="P1941" t="s">
        <v>0</v>
      </c>
    </row>
    <row r="1942" spans="1:16" x14ac:dyDescent="0.3">
      <c r="A1942">
        <v>47763008</v>
      </c>
      <c r="B1942">
        <v>216739</v>
      </c>
      <c r="C1942">
        <v>664478</v>
      </c>
      <c r="D1942">
        <v>9006</v>
      </c>
      <c r="E1942">
        <v>1</v>
      </c>
      <c r="F1942">
        <v>900.6</v>
      </c>
      <c r="G1942">
        <v>10</v>
      </c>
      <c r="H1942" t="s">
        <v>335</v>
      </c>
      <c r="I1942">
        <v>4</v>
      </c>
      <c r="J1942" t="s">
        <v>114</v>
      </c>
      <c r="K1942" t="s">
        <v>39</v>
      </c>
      <c r="L1942" t="s">
        <v>15</v>
      </c>
      <c r="M1942">
        <v>8105.4</v>
      </c>
      <c r="N1942" t="s">
        <v>20</v>
      </c>
      <c r="O1942" t="s">
        <v>0</v>
      </c>
      <c r="P1942" t="s">
        <v>0</v>
      </c>
    </row>
    <row r="1943" spans="1:16" x14ac:dyDescent="0.3">
      <c r="A1943">
        <v>44224936</v>
      </c>
      <c r="B1943">
        <v>207473</v>
      </c>
      <c r="C1943">
        <v>497223</v>
      </c>
      <c r="D1943">
        <v>16590</v>
      </c>
      <c r="E1943">
        <v>4</v>
      </c>
      <c r="F1943">
        <v>0</v>
      </c>
      <c r="G1943">
        <v>0</v>
      </c>
      <c r="H1943" t="s">
        <v>335</v>
      </c>
      <c r="I1943">
        <v>2</v>
      </c>
      <c r="J1943" t="s">
        <v>336</v>
      </c>
      <c r="K1943" t="s">
        <v>39</v>
      </c>
      <c r="L1943" t="s">
        <v>15</v>
      </c>
      <c r="M1943">
        <v>66360</v>
      </c>
      <c r="N1943" t="s">
        <v>21</v>
      </c>
      <c r="O1943" t="s">
        <v>0</v>
      </c>
      <c r="P1943" t="s">
        <v>0</v>
      </c>
    </row>
    <row r="1944" spans="1:16" x14ac:dyDescent="0.3">
      <c r="A1944">
        <v>70242778</v>
      </c>
      <c r="B1944">
        <v>216739</v>
      </c>
      <c r="C1944">
        <v>776680</v>
      </c>
      <c r="D1944">
        <v>14550</v>
      </c>
      <c r="E1944">
        <v>1</v>
      </c>
      <c r="F1944">
        <v>0</v>
      </c>
      <c r="G1944">
        <v>0</v>
      </c>
      <c r="H1944" t="s">
        <v>335</v>
      </c>
      <c r="I1944">
        <v>4</v>
      </c>
      <c r="J1944" t="s">
        <v>114</v>
      </c>
      <c r="K1944" t="s">
        <v>39</v>
      </c>
      <c r="L1944" t="s">
        <v>16</v>
      </c>
      <c r="M1944">
        <v>14550</v>
      </c>
      <c r="N1944" t="s">
        <v>22</v>
      </c>
      <c r="O1944" t="s">
        <v>0</v>
      </c>
      <c r="P1944" t="s">
        <v>0</v>
      </c>
    </row>
    <row r="1945" spans="1:16" x14ac:dyDescent="0.3">
      <c r="A1945">
        <v>28762704</v>
      </c>
      <c r="B1945">
        <v>216739</v>
      </c>
      <c r="C1945">
        <v>480465</v>
      </c>
      <c r="D1945">
        <v>14067</v>
      </c>
      <c r="E1945">
        <v>1</v>
      </c>
      <c r="F1945">
        <v>2110.0500000000002</v>
      </c>
      <c r="G1945">
        <v>15</v>
      </c>
      <c r="H1945" t="s">
        <v>335</v>
      </c>
      <c r="I1945">
        <v>6</v>
      </c>
      <c r="J1945" t="s">
        <v>381</v>
      </c>
      <c r="K1945" t="s">
        <v>39</v>
      </c>
      <c r="L1945" t="s">
        <v>15</v>
      </c>
      <c r="M1945">
        <v>11956.95</v>
      </c>
      <c r="N1945" t="s">
        <v>21</v>
      </c>
      <c r="O1945" t="s">
        <v>0</v>
      </c>
      <c r="P1945" t="s">
        <v>0</v>
      </c>
    </row>
    <row r="1946" spans="1:16" x14ac:dyDescent="0.3">
      <c r="A1946">
        <v>49641367</v>
      </c>
      <c r="B1946">
        <v>334053</v>
      </c>
      <c r="C1946">
        <v>462035</v>
      </c>
      <c r="D1946">
        <v>14529</v>
      </c>
      <c r="E1946">
        <v>2</v>
      </c>
      <c r="F1946">
        <v>0</v>
      </c>
      <c r="G1946">
        <v>0</v>
      </c>
      <c r="H1946" t="s">
        <v>335</v>
      </c>
      <c r="I1946">
        <v>2</v>
      </c>
      <c r="J1946" t="s">
        <v>336</v>
      </c>
      <c r="K1946" t="s">
        <v>39</v>
      </c>
      <c r="L1946" t="s">
        <v>15</v>
      </c>
      <c r="M1946">
        <v>29058</v>
      </c>
      <c r="N1946" t="s">
        <v>21</v>
      </c>
      <c r="O1946" t="s">
        <v>0</v>
      </c>
      <c r="P1946" t="s">
        <v>0</v>
      </c>
    </row>
    <row r="1947" spans="1:16" x14ac:dyDescent="0.3">
      <c r="A1947">
        <v>42331952</v>
      </c>
      <c r="B1947">
        <v>246316</v>
      </c>
      <c r="C1947">
        <v>258639</v>
      </c>
      <c r="D1947">
        <v>11600</v>
      </c>
      <c r="E1947">
        <v>1</v>
      </c>
      <c r="F1947">
        <v>1160</v>
      </c>
      <c r="G1947">
        <v>10</v>
      </c>
      <c r="H1947" t="s">
        <v>335</v>
      </c>
      <c r="I1947">
        <v>7</v>
      </c>
      <c r="J1947" t="s">
        <v>428</v>
      </c>
      <c r="K1947" t="s">
        <v>39</v>
      </c>
      <c r="L1947" t="s">
        <v>17</v>
      </c>
      <c r="M1947">
        <v>10440</v>
      </c>
      <c r="N1947" t="s">
        <v>23</v>
      </c>
      <c r="O1947" t="s">
        <v>0</v>
      </c>
      <c r="P1947" t="s">
        <v>0</v>
      </c>
    </row>
    <row r="1948" spans="1:16" x14ac:dyDescent="0.3">
      <c r="A1948">
        <v>38192821</v>
      </c>
      <c r="B1948">
        <v>770487</v>
      </c>
      <c r="C1948">
        <v>721718</v>
      </c>
      <c r="D1948">
        <v>15258</v>
      </c>
      <c r="E1948">
        <v>1</v>
      </c>
      <c r="F1948">
        <v>0</v>
      </c>
      <c r="G1948">
        <v>0</v>
      </c>
      <c r="H1948" t="s">
        <v>335</v>
      </c>
      <c r="I1948">
        <v>7</v>
      </c>
      <c r="J1948" t="s">
        <v>428</v>
      </c>
      <c r="K1948" t="s">
        <v>39</v>
      </c>
      <c r="L1948" t="s">
        <v>16</v>
      </c>
      <c r="M1948">
        <v>15258</v>
      </c>
      <c r="N1948" t="s">
        <v>21</v>
      </c>
      <c r="O1948" t="s">
        <v>0</v>
      </c>
      <c r="P1948" t="s">
        <v>0</v>
      </c>
    </row>
    <row r="1949" spans="1:16" x14ac:dyDescent="0.3">
      <c r="A1949">
        <v>26090908</v>
      </c>
      <c r="B1949">
        <v>770487</v>
      </c>
      <c r="C1949">
        <v>392818</v>
      </c>
      <c r="D1949">
        <v>17561</v>
      </c>
      <c r="E1949">
        <v>1</v>
      </c>
      <c r="F1949">
        <v>878.05</v>
      </c>
      <c r="G1949">
        <v>5</v>
      </c>
      <c r="H1949" t="s">
        <v>200</v>
      </c>
      <c r="I1949">
        <v>2</v>
      </c>
      <c r="J1949" t="s">
        <v>201</v>
      </c>
      <c r="K1949" t="s">
        <v>47</v>
      </c>
      <c r="L1949" t="s">
        <v>16</v>
      </c>
      <c r="M1949">
        <v>16682.95</v>
      </c>
      <c r="N1949" t="s">
        <v>20</v>
      </c>
      <c r="O1949" t="s">
        <v>0</v>
      </c>
      <c r="P1949" t="s">
        <v>0</v>
      </c>
    </row>
    <row r="1950" spans="1:16" x14ac:dyDescent="0.3">
      <c r="A1950">
        <v>44675473</v>
      </c>
      <c r="B1950">
        <v>876646</v>
      </c>
      <c r="C1950">
        <v>707259</v>
      </c>
      <c r="D1950">
        <v>12713</v>
      </c>
      <c r="E1950">
        <v>1</v>
      </c>
      <c r="F1950">
        <v>635.65</v>
      </c>
      <c r="G1950">
        <v>5</v>
      </c>
      <c r="H1950" t="s">
        <v>200</v>
      </c>
      <c r="I1950">
        <v>6</v>
      </c>
      <c r="J1950" t="s">
        <v>54</v>
      </c>
      <c r="K1950" t="s">
        <v>39</v>
      </c>
      <c r="L1950" t="s">
        <v>17</v>
      </c>
      <c r="M1950">
        <v>12077.35</v>
      </c>
      <c r="N1950" t="s">
        <v>20</v>
      </c>
      <c r="O1950" t="s">
        <v>0</v>
      </c>
      <c r="P1950" t="s">
        <v>0</v>
      </c>
    </row>
    <row r="1951" spans="1:16" x14ac:dyDescent="0.3">
      <c r="A1951">
        <v>42117961</v>
      </c>
      <c r="B1951">
        <v>770487</v>
      </c>
      <c r="C1951">
        <v>336708</v>
      </c>
      <c r="D1951">
        <v>14014</v>
      </c>
      <c r="E1951">
        <v>3</v>
      </c>
      <c r="F1951">
        <v>2102.1</v>
      </c>
      <c r="G1951">
        <v>5</v>
      </c>
      <c r="H1951" t="s">
        <v>200</v>
      </c>
      <c r="I1951">
        <v>4</v>
      </c>
      <c r="J1951" t="s">
        <v>239</v>
      </c>
      <c r="K1951" t="s">
        <v>73</v>
      </c>
      <c r="L1951" t="s">
        <v>18</v>
      </c>
      <c r="M1951">
        <v>39939.9</v>
      </c>
      <c r="N1951" t="s">
        <v>23</v>
      </c>
      <c r="O1951" t="s">
        <v>0</v>
      </c>
      <c r="P1951" t="s">
        <v>0</v>
      </c>
    </row>
    <row r="1952" spans="1:16" x14ac:dyDescent="0.3">
      <c r="A1952">
        <v>49711319</v>
      </c>
      <c r="B1952">
        <v>719176</v>
      </c>
      <c r="C1952">
        <v>293826</v>
      </c>
      <c r="D1952">
        <v>4422</v>
      </c>
      <c r="E1952">
        <v>4</v>
      </c>
      <c r="F1952">
        <v>2653.2</v>
      </c>
      <c r="G1952">
        <v>15</v>
      </c>
      <c r="H1952" t="s">
        <v>200</v>
      </c>
      <c r="I1952">
        <v>3</v>
      </c>
      <c r="J1952" t="s">
        <v>250</v>
      </c>
      <c r="K1952" t="s">
        <v>39</v>
      </c>
      <c r="L1952" t="s">
        <v>15</v>
      </c>
      <c r="M1952">
        <v>15034.8</v>
      </c>
      <c r="N1952" t="s">
        <v>23</v>
      </c>
      <c r="O1952" t="s">
        <v>0</v>
      </c>
      <c r="P1952" t="s">
        <v>0</v>
      </c>
    </row>
    <row r="1953" spans="1:16" x14ac:dyDescent="0.3">
      <c r="A1953">
        <v>68475513</v>
      </c>
      <c r="B1953">
        <v>246316</v>
      </c>
      <c r="C1953">
        <v>567544</v>
      </c>
      <c r="D1953">
        <v>13674</v>
      </c>
      <c r="E1953">
        <v>1</v>
      </c>
      <c r="F1953">
        <v>0</v>
      </c>
      <c r="G1953">
        <v>0</v>
      </c>
      <c r="H1953" t="s">
        <v>200</v>
      </c>
      <c r="I1953">
        <v>2</v>
      </c>
      <c r="J1953" t="s">
        <v>201</v>
      </c>
      <c r="K1953" t="s">
        <v>39</v>
      </c>
      <c r="L1953" t="s">
        <v>15</v>
      </c>
      <c r="M1953">
        <v>13674</v>
      </c>
      <c r="N1953" t="s">
        <v>21</v>
      </c>
      <c r="O1953" t="s">
        <v>0</v>
      </c>
      <c r="P1953" t="s">
        <v>0</v>
      </c>
    </row>
    <row r="1954" spans="1:16" x14ac:dyDescent="0.3">
      <c r="A1954">
        <v>91156554</v>
      </c>
      <c r="B1954">
        <v>207473</v>
      </c>
      <c r="C1954">
        <v>360169</v>
      </c>
      <c r="D1954">
        <v>14231</v>
      </c>
      <c r="E1954">
        <v>1</v>
      </c>
      <c r="F1954">
        <v>0</v>
      </c>
      <c r="G1954">
        <v>0</v>
      </c>
      <c r="H1954" t="s">
        <v>200</v>
      </c>
      <c r="I1954">
        <v>3</v>
      </c>
      <c r="J1954" t="s">
        <v>250</v>
      </c>
      <c r="K1954" t="s">
        <v>39</v>
      </c>
      <c r="L1954" t="s">
        <v>17</v>
      </c>
      <c r="M1954">
        <v>14231</v>
      </c>
      <c r="N1954" t="s">
        <v>23</v>
      </c>
      <c r="O1954" t="s">
        <v>0</v>
      </c>
      <c r="P1954" t="s">
        <v>0</v>
      </c>
    </row>
    <row r="1955" spans="1:16" x14ac:dyDescent="0.3">
      <c r="A1955">
        <v>66975380</v>
      </c>
      <c r="B1955">
        <v>809570</v>
      </c>
      <c r="C1955">
        <v>485353</v>
      </c>
      <c r="D1955">
        <v>2959</v>
      </c>
      <c r="E1955">
        <v>1</v>
      </c>
      <c r="F1955">
        <v>147.94999999999999</v>
      </c>
      <c r="G1955">
        <v>5</v>
      </c>
      <c r="H1955" t="s">
        <v>200</v>
      </c>
      <c r="I1955">
        <v>6</v>
      </c>
      <c r="J1955" t="s">
        <v>54</v>
      </c>
      <c r="K1955" t="s">
        <v>39</v>
      </c>
      <c r="L1955" t="s">
        <v>17</v>
      </c>
      <c r="M1955">
        <v>2811.05</v>
      </c>
      <c r="N1955" t="s">
        <v>23</v>
      </c>
      <c r="O1955" t="s">
        <v>0</v>
      </c>
      <c r="P1955" t="s">
        <v>0</v>
      </c>
    </row>
    <row r="1956" spans="1:16" x14ac:dyDescent="0.3">
      <c r="A1956">
        <v>54018830</v>
      </c>
      <c r="B1956">
        <v>216739</v>
      </c>
      <c r="C1956">
        <v>472387</v>
      </c>
      <c r="D1956">
        <v>4909</v>
      </c>
      <c r="E1956">
        <v>2</v>
      </c>
      <c r="F1956">
        <v>0</v>
      </c>
      <c r="G1956">
        <v>0</v>
      </c>
      <c r="H1956" t="s">
        <v>200</v>
      </c>
      <c r="I1956">
        <v>1</v>
      </c>
      <c r="J1956" t="s">
        <v>53</v>
      </c>
      <c r="K1956" t="s">
        <v>39</v>
      </c>
      <c r="L1956" t="s">
        <v>15</v>
      </c>
      <c r="M1956">
        <v>9818</v>
      </c>
      <c r="N1956" t="s">
        <v>21</v>
      </c>
      <c r="O1956" t="s">
        <v>0</v>
      </c>
      <c r="P1956" t="s">
        <v>0</v>
      </c>
    </row>
    <row r="1957" spans="1:16" x14ac:dyDescent="0.3">
      <c r="A1957">
        <v>65878146</v>
      </c>
      <c r="B1957">
        <v>216739</v>
      </c>
      <c r="C1957">
        <v>934498</v>
      </c>
      <c r="D1957">
        <v>10178</v>
      </c>
      <c r="E1957">
        <v>3</v>
      </c>
      <c r="F1957">
        <v>0</v>
      </c>
      <c r="G1957">
        <v>0</v>
      </c>
      <c r="H1957" t="s">
        <v>200</v>
      </c>
      <c r="I1957">
        <v>6</v>
      </c>
      <c r="J1957" t="s">
        <v>54</v>
      </c>
      <c r="K1957" t="s">
        <v>39</v>
      </c>
      <c r="L1957" t="s">
        <v>15</v>
      </c>
      <c r="M1957">
        <v>30534</v>
      </c>
      <c r="N1957" t="s">
        <v>22</v>
      </c>
      <c r="O1957" t="s">
        <v>0</v>
      </c>
      <c r="P1957" t="s">
        <v>0</v>
      </c>
    </row>
    <row r="1958" spans="1:16" x14ac:dyDescent="0.3">
      <c r="A1958">
        <v>62132722</v>
      </c>
      <c r="B1958">
        <v>191161</v>
      </c>
      <c r="C1958">
        <v>326395</v>
      </c>
      <c r="D1958">
        <v>18284</v>
      </c>
      <c r="E1958">
        <v>2</v>
      </c>
      <c r="F1958">
        <v>1828.4</v>
      </c>
      <c r="G1958">
        <v>5</v>
      </c>
      <c r="H1958" t="s">
        <v>200</v>
      </c>
      <c r="I1958">
        <v>3</v>
      </c>
      <c r="J1958" t="s">
        <v>250</v>
      </c>
      <c r="K1958" t="s">
        <v>39</v>
      </c>
      <c r="L1958" t="s">
        <v>16</v>
      </c>
      <c r="M1958">
        <v>34739.599999999999</v>
      </c>
      <c r="N1958" t="s">
        <v>21</v>
      </c>
      <c r="O1958" t="s">
        <v>0</v>
      </c>
      <c r="P1958" t="s">
        <v>0</v>
      </c>
    </row>
    <row r="1959" spans="1:16" x14ac:dyDescent="0.3">
      <c r="A1959">
        <v>50168264</v>
      </c>
      <c r="B1959">
        <v>246316</v>
      </c>
      <c r="C1959">
        <v>794229</v>
      </c>
      <c r="D1959">
        <v>15375</v>
      </c>
      <c r="E1959">
        <v>4</v>
      </c>
      <c r="F1959">
        <v>6150</v>
      </c>
      <c r="G1959">
        <v>10</v>
      </c>
      <c r="H1959" t="s">
        <v>200</v>
      </c>
      <c r="I1959">
        <v>6</v>
      </c>
      <c r="J1959" t="s">
        <v>54</v>
      </c>
      <c r="K1959" t="s">
        <v>39</v>
      </c>
      <c r="L1959" t="s">
        <v>16</v>
      </c>
      <c r="M1959">
        <v>55350</v>
      </c>
      <c r="N1959" t="s">
        <v>23</v>
      </c>
      <c r="O1959" t="s">
        <v>0</v>
      </c>
      <c r="P1959" t="s">
        <v>0</v>
      </c>
    </row>
    <row r="1960" spans="1:16" x14ac:dyDescent="0.3">
      <c r="A1960">
        <v>21680625</v>
      </c>
      <c r="B1960">
        <v>770487</v>
      </c>
      <c r="C1960">
        <v>811248</v>
      </c>
      <c r="D1960">
        <v>10553</v>
      </c>
      <c r="E1960">
        <v>2</v>
      </c>
      <c r="F1960">
        <v>2110.6</v>
      </c>
      <c r="G1960">
        <v>10</v>
      </c>
      <c r="H1960" t="s">
        <v>200</v>
      </c>
      <c r="I1960">
        <v>5</v>
      </c>
      <c r="J1960" t="s">
        <v>68</v>
      </c>
      <c r="K1960" t="s">
        <v>50</v>
      </c>
      <c r="L1960" t="s">
        <v>16</v>
      </c>
      <c r="M1960">
        <v>18995.400000000001</v>
      </c>
      <c r="N1960" t="s">
        <v>21</v>
      </c>
      <c r="O1960" t="s">
        <v>0</v>
      </c>
      <c r="P1960" t="s">
        <v>0</v>
      </c>
    </row>
    <row r="1961" spans="1:16" x14ac:dyDescent="0.3">
      <c r="A1961">
        <v>56943979</v>
      </c>
      <c r="B1961">
        <v>334053</v>
      </c>
      <c r="C1961">
        <v>396911</v>
      </c>
      <c r="D1961">
        <v>11036</v>
      </c>
      <c r="E1961">
        <v>4</v>
      </c>
      <c r="F1961">
        <v>0</v>
      </c>
      <c r="G1961">
        <v>0</v>
      </c>
      <c r="H1961" t="s">
        <v>200</v>
      </c>
      <c r="I1961">
        <v>4</v>
      </c>
      <c r="J1961" t="s">
        <v>239</v>
      </c>
      <c r="K1961" t="s">
        <v>39</v>
      </c>
      <c r="L1961" t="s">
        <v>17</v>
      </c>
      <c r="M1961">
        <v>44144</v>
      </c>
      <c r="N1961" t="s">
        <v>23</v>
      </c>
      <c r="O1961" t="s">
        <v>0</v>
      </c>
      <c r="P1961" t="s">
        <v>0</v>
      </c>
    </row>
    <row r="1962" spans="1:16" x14ac:dyDescent="0.3">
      <c r="A1962">
        <v>96888739</v>
      </c>
      <c r="B1962">
        <v>809570</v>
      </c>
      <c r="C1962">
        <v>452036</v>
      </c>
      <c r="D1962">
        <v>18888</v>
      </c>
      <c r="E1962">
        <v>2</v>
      </c>
      <c r="F1962">
        <v>1888.8</v>
      </c>
      <c r="G1962">
        <v>5</v>
      </c>
      <c r="H1962" t="s">
        <v>200</v>
      </c>
      <c r="I1962">
        <v>7</v>
      </c>
      <c r="J1962" t="s">
        <v>240</v>
      </c>
      <c r="K1962" t="s">
        <v>39</v>
      </c>
      <c r="L1962" t="s">
        <v>17</v>
      </c>
      <c r="M1962">
        <v>35887.199999999997</v>
      </c>
      <c r="N1962" t="s">
        <v>21</v>
      </c>
      <c r="O1962" t="s">
        <v>0</v>
      </c>
      <c r="P1962" t="s">
        <v>0</v>
      </c>
    </row>
    <row r="1963" spans="1:16" x14ac:dyDescent="0.3">
      <c r="A1963">
        <v>79509378</v>
      </c>
      <c r="B1963">
        <v>126225</v>
      </c>
      <c r="C1963">
        <v>389159</v>
      </c>
      <c r="D1963">
        <v>6852</v>
      </c>
      <c r="E1963">
        <v>1</v>
      </c>
      <c r="F1963">
        <v>685.2</v>
      </c>
      <c r="G1963">
        <v>10</v>
      </c>
      <c r="H1963" t="s">
        <v>200</v>
      </c>
      <c r="I1963">
        <v>2</v>
      </c>
      <c r="J1963" t="s">
        <v>201</v>
      </c>
      <c r="K1963" t="s">
        <v>39</v>
      </c>
      <c r="L1963" t="s">
        <v>15</v>
      </c>
      <c r="M1963">
        <v>6166.8</v>
      </c>
      <c r="N1963" t="s">
        <v>20</v>
      </c>
      <c r="O1963" t="s">
        <v>0</v>
      </c>
      <c r="P1963" t="s">
        <v>0</v>
      </c>
    </row>
    <row r="1964" spans="1:16" x14ac:dyDescent="0.3">
      <c r="A1964">
        <v>39920292</v>
      </c>
      <c r="B1964">
        <v>671858</v>
      </c>
      <c r="C1964">
        <v>775191</v>
      </c>
      <c r="D1964">
        <v>7409</v>
      </c>
      <c r="E1964">
        <v>3</v>
      </c>
      <c r="F1964">
        <v>3334.05</v>
      </c>
      <c r="G1964">
        <v>15</v>
      </c>
      <c r="H1964" t="s">
        <v>344</v>
      </c>
      <c r="I1964">
        <v>3</v>
      </c>
      <c r="J1964" t="s">
        <v>345</v>
      </c>
      <c r="K1964" t="s">
        <v>39</v>
      </c>
      <c r="L1964" t="s">
        <v>18</v>
      </c>
      <c r="M1964">
        <v>18892.95</v>
      </c>
      <c r="N1964" t="s">
        <v>23</v>
      </c>
      <c r="O1964" t="s">
        <v>0</v>
      </c>
      <c r="P1964" t="s">
        <v>0</v>
      </c>
    </row>
    <row r="1965" spans="1:16" x14ac:dyDescent="0.3">
      <c r="A1965">
        <v>11994519</v>
      </c>
      <c r="B1965">
        <v>719176</v>
      </c>
      <c r="C1965">
        <v>431444</v>
      </c>
      <c r="D1965">
        <v>6061</v>
      </c>
      <c r="E1965">
        <v>1</v>
      </c>
      <c r="F1965">
        <v>0</v>
      </c>
      <c r="G1965">
        <v>0</v>
      </c>
      <c r="H1965" t="s">
        <v>344</v>
      </c>
      <c r="I1965">
        <v>5</v>
      </c>
      <c r="J1965" t="s">
        <v>374</v>
      </c>
      <c r="K1965" t="s">
        <v>39</v>
      </c>
      <c r="L1965" t="s">
        <v>17</v>
      </c>
      <c r="M1965">
        <v>6061</v>
      </c>
      <c r="N1965" t="s">
        <v>21</v>
      </c>
      <c r="O1965" t="s">
        <v>0</v>
      </c>
      <c r="P1965" t="s">
        <v>0</v>
      </c>
    </row>
    <row r="1966" spans="1:16" x14ac:dyDescent="0.3">
      <c r="A1966">
        <v>77624084</v>
      </c>
      <c r="B1966">
        <v>872246</v>
      </c>
      <c r="C1966">
        <v>634152</v>
      </c>
      <c r="D1966">
        <v>19038</v>
      </c>
      <c r="E1966">
        <v>2</v>
      </c>
      <c r="F1966">
        <v>0</v>
      </c>
      <c r="G1966">
        <v>0</v>
      </c>
      <c r="H1966" t="s">
        <v>344</v>
      </c>
      <c r="I1966">
        <v>5</v>
      </c>
      <c r="J1966" t="s">
        <v>374</v>
      </c>
      <c r="K1966" t="s">
        <v>39</v>
      </c>
      <c r="L1966" t="s">
        <v>15</v>
      </c>
      <c r="M1966">
        <v>38076</v>
      </c>
      <c r="N1966" t="s">
        <v>20</v>
      </c>
      <c r="O1966" t="s">
        <v>0</v>
      </c>
      <c r="P1966" t="s">
        <v>0</v>
      </c>
    </row>
    <row r="1967" spans="1:16" x14ac:dyDescent="0.3">
      <c r="A1967">
        <v>11037490</v>
      </c>
      <c r="B1967">
        <v>671858</v>
      </c>
      <c r="C1967">
        <v>625151</v>
      </c>
      <c r="D1967">
        <v>6724</v>
      </c>
      <c r="E1967">
        <v>1</v>
      </c>
      <c r="F1967">
        <v>0</v>
      </c>
      <c r="G1967">
        <v>0</v>
      </c>
      <c r="H1967" t="s">
        <v>344</v>
      </c>
      <c r="I1967">
        <v>5</v>
      </c>
      <c r="J1967" t="s">
        <v>374</v>
      </c>
      <c r="K1967" t="s">
        <v>50</v>
      </c>
      <c r="L1967" t="s">
        <v>16</v>
      </c>
      <c r="M1967">
        <v>6724</v>
      </c>
      <c r="N1967" t="s">
        <v>23</v>
      </c>
      <c r="O1967" t="s">
        <v>0</v>
      </c>
      <c r="P1967" t="s">
        <v>0</v>
      </c>
    </row>
    <row r="1968" spans="1:16" x14ac:dyDescent="0.3">
      <c r="A1968">
        <v>48329479</v>
      </c>
      <c r="B1968">
        <v>671858</v>
      </c>
      <c r="C1968">
        <v>835388</v>
      </c>
      <c r="D1968">
        <v>5969</v>
      </c>
      <c r="E1968">
        <v>1</v>
      </c>
      <c r="F1968">
        <v>895.35</v>
      </c>
      <c r="G1968">
        <v>15</v>
      </c>
      <c r="H1968" t="s">
        <v>344</v>
      </c>
      <c r="I1968">
        <v>7</v>
      </c>
      <c r="J1968" t="s">
        <v>495</v>
      </c>
      <c r="K1968" t="s">
        <v>73</v>
      </c>
      <c r="L1968" t="s">
        <v>15</v>
      </c>
      <c r="M1968">
        <v>5073.6499999999996</v>
      </c>
      <c r="N1968" t="s">
        <v>22</v>
      </c>
      <c r="O1968" t="s">
        <v>0</v>
      </c>
      <c r="P1968" t="s">
        <v>0</v>
      </c>
    </row>
    <row r="1969" spans="1:16" x14ac:dyDescent="0.3">
      <c r="A1969">
        <v>98824290</v>
      </c>
      <c r="B1969">
        <v>356787</v>
      </c>
      <c r="C1969">
        <v>730535</v>
      </c>
      <c r="D1969">
        <v>9801</v>
      </c>
      <c r="E1969">
        <v>1</v>
      </c>
      <c r="F1969">
        <v>0</v>
      </c>
      <c r="G1969">
        <v>0</v>
      </c>
      <c r="H1969" t="s">
        <v>344</v>
      </c>
      <c r="I1969">
        <v>1</v>
      </c>
      <c r="J1969" t="s">
        <v>168</v>
      </c>
      <c r="K1969" t="s">
        <v>39</v>
      </c>
      <c r="L1969" t="s">
        <v>15</v>
      </c>
      <c r="M1969">
        <v>9801</v>
      </c>
      <c r="N1969" t="s">
        <v>21</v>
      </c>
      <c r="O1969" t="s">
        <v>0</v>
      </c>
      <c r="P1969" t="s">
        <v>0</v>
      </c>
    </row>
    <row r="1970" spans="1:16" x14ac:dyDescent="0.3">
      <c r="A1970">
        <v>86868379</v>
      </c>
      <c r="B1970">
        <v>671858</v>
      </c>
      <c r="C1970">
        <v>775074</v>
      </c>
      <c r="D1970">
        <v>8727</v>
      </c>
      <c r="E1970">
        <v>2</v>
      </c>
      <c r="F1970">
        <v>1745.4</v>
      </c>
      <c r="G1970">
        <v>10</v>
      </c>
      <c r="H1970" t="s">
        <v>344</v>
      </c>
      <c r="I1970">
        <v>5</v>
      </c>
      <c r="J1970" t="s">
        <v>374</v>
      </c>
      <c r="K1970" t="s">
        <v>50</v>
      </c>
      <c r="L1970" t="s">
        <v>17</v>
      </c>
      <c r="M1970">
        <v>15708.6</v>
      </c>
      <c r="N1970" t="s">
        <v>23</v>
      </c>
      <c r="O1970" t="s">
        <v>0</v>
      </c>
      <c r="P1970" t="s">
        <v>0</v>
      </c>
    </row>
    <row r="1971" spans="1:16" x14ac:dyDescent="0.3">
      <c r="A1971">
        <v>69516344</v>
      </c>
      <c r="B1971">
        <v>671858</v>
      </c>
      <c r="C1971">
        <v>602995</v>
      </c>
      <c r="D1971">
        <v>16217</v>
      </c>
      <c r="E1971">
        <v>2</v>
      </c>
      <c r="F1971">
        <v>0</v>
      </c>
      <c r="G1971">
        <v>0</v>
      </c>
      <c r="H1971" t="s">
        <v>344</v>
      </c>
      <c r="I1971">
        <v>4</v>
      </c>
      <c r="J1971" t="s">
        <v>532</v>
      </c>
      <c r="K1971" t="s">
        <v>39</v>
      </c>
      <c r="L1971" t="s">
        <v>17</v>
      </c>
      <c r="M1971">
        <v>32434</v>
      </c>
      <c r="N1971" t="s">
        <v>22</v>
      </c>
      <c r="O1971" t="s">
        <v>0</v>
      </c>
      <c r="P1971" t="s">
        <v>0</v>
      </c>
    </row>
    <row r="1972" spans="1:16" x14ac:dyDescent="0.3">
      <c r="A1972">
        <v>42366980</v>
      </c>
      <c r="B1972">
        <v>126225</v>
      </c>
      <c r="C1972">
        <v>986609</v>
      </c>
      <c r="D1972">
        <v>3659</v>
      </c>
      <c r="E1972">
        <v>1</v>
      </c>
      <c r="F1972">
        <v>0</v>
      </c>
      <c r="G1972">
        <v>0</v>
      </c>
      <c r="H1972" t="s">
        <v>344</v>
      </c>
      <c r="I1972">
        <v>7</v>
      </c>
      <c r="J1972" t="s">
        <v>495</v>
      </c>
      <c r="K1972" t="s">
        <v>39</v>
      </c>
      <c r="L1972" t="s">
        <v>17</v>
      </c>
      <c r="M1972">
        <v>3659</v>
      </c>
      <c r="N1972" t="s">
        <v>24</v>
      </c>
      <c r="O1972" t="s">
        <v>0</v>
      </c>
      <c r="P1972" t="s">
        <v>0</v>
      </c>
    </row>
    <row r="1973" spans="1:16" x14ac:dyDescent="0.3">
      <c r="A1973">
        <v>33381086</v>
      </c>
      <c r="B1973">
        <v>191161</v>
      </c>
      <c r="C1973">
        <v>263648</v>
      </c>
      <c r="D1973">
        <v>6635</v>
      </c>
      <c r="E1973">
        <v>1</v>
      </c>
      <c r="F1973">
        <v>1327</v>
      </c>
      <c r="G1973">
        <v>20</v>
      </c>
      <c r="H1973" t="s">
        <v>344</v>
      </c>
      <c r="I1973">
        <v>7</v>
      </c>
      <c r="J1973" t="s">
        <v>495</v>
      </c>
      <c r="K1973" t="s">
        <v>39</v>
      </c>
      <c r="L1973" t="s">
        <v>15</v>
      </c>
      <c r="M1973">
        <v>5308</v>
      </c>
      <c r="N1973" t="s">
        <v>21</v>
      </c>
      <c r="O1973" t="s">
        <v>0</v>
      </c>
      <c r="P1973" t="s">
        <v>0</v>
      </c>
    </row>
    <row r="1974" spans="1:16" x14ac:dyDescent="0.3">
      <c r="A1974">
        <v>24607269</v>
      </c>
      <c r="B1974">
        <v>872246</v>
      </c>
      <c r="C1974">
        <v>377715</v>
      </c>
      <c r="D1974">
        <v>19083</v>
      </c>
      <c r="E1974">
        <v>2</v>
      </c>
      <c r="F1974">
        <v>0</v>
      </c>
      <c r="G1974">
        <v>0</v>
      </c>
      <c r="H1974" t="s">
        <v>344</v>
      </c>
      <c r="I1974">
        <v>1</v>
      </c>
      <c r="J1974" t="s">
        <v>168</v>
      </c>
      <c r="K1974" t="s">
        <v>39</v>
      </c>
      <c r="L1974" t="s">
        <v>15</v>
      </c>
      <c r="M1974">
        <v>38166</v>
      </c>
      <c r="N1974" t="s">
        <v>23</v>
      </c>
      <c r="O1974" t="s">
        <v>0</v>
      </c>
      <c r="P1974" t="s">
        <v>0</v>
      </c>
    </row>
    <row r="1975" spans="1:16" x14ac:dyDescent="0.3">
      <c r="A1975">
        <v>23009833</v>
      </c>
      <c r="B1975">
        <v>671858</v>
      </c>
      <c r="C1975">
        <v>757381</v>
      </c>
      <c r="D1975">
        <v>11437</v>
      </c>
      <c r="E1975">
        <v>1</v>
      </c>
      <c r="F1975">
        <v>571.85</v>
      </c>
      <c r="G1975">
        <v>5</v>
      </c>
      <c r="H1975" t="s">
        <v>69</v>
      </c>
      <c r="I1975">
        <v>4</v>
      </c>
      <c r="J1975" t="s">
        <v>70</v>
      </c>
      <c r="K1975" t="s">
        <v>39</v>
      </c>
      <c r="L1975" t="s">
        <v>15</v>
      </c>
      <c r="M1975">
        <v>10865.15</v>
      </c>
      <c r="N1975" t="s">
        <v>21</v>
      </c>
      <c r="O1975" t="s">
        <v>0</v>
      </c>
      <c r="P1975" t="s">
        <v>0</v>
      </c>
    </row>
    <row r="1976" spans="1:16" x14ac:dyDescent="0.3">
      <c r="A1976">
        <v>49613214</v>
      </c>
      <c r="B1976">
        <v>216739</v>
      </c>
      <c r="C1976">
        <v>799716</v>
      </c>
      <c r="D1976">
        <v>3055</v>
      </c>
      <c r="E1976">
        <v>2</v>
      </c>
      <c r="F1976">
        <v>1222</v>
      </c>
      <c r="G1976">
        <v>20</v>
      </c>
      <c r="H1976" t="s">
        <v>69</v>
      </c>
      <c r="I1976">
        <v>4</v>
      </c>
      <c r="J1976" t="s">
        <v>70</v>
      </c>
      <c r="K1976" t="s">
        <v>39</v>
      </c>
      <c r="L1976" t="s">
        <v>16</v>
      </c>
      <c r="M1976">
        <v>4888</v>
      </c>
      <c r="N1976" t="s">
        <v>20</v>
      </c>
      <c r="O1976" t="s">
        <v>0</v>
      </c>
      <c r="P1976" t="s">
        <v>0</v>
      </c>
    </row>
    <row r="1977" spans="1:16" x14ac:dyDescent="0.3">
      <c r="A1977">
        <v>23542127</v>
      </c>
      <c r="B1977">
        <v>356787</v>
      </c>
      <c r="C1977">
        <v>297527</v>
      </c>
      <c r="D1977">
        <v>531</v>
      </c>
      <c r="E1977">
        <v>1</v>
      </c>
      <c r="F1977">
        <v>53.1</v>
      </c>
      <c r="G1977">
        <v>10</v>
      </c>
      <c r="H1977" t="s">
        <v>69</v>
      </c>
      <c r="I1977">
        <v>1</v>
      </c>
      <c r="J1977" t="s">
        <v>146</v>
      </c>
      <c r="K1977" t="s">
        <v>39</v>
      </c>
      <c r="L1977" t="s">
        <v>15</v>
      </c>
      <c r="M1977">
        <v>477.9</v>
      </c>
      <c r="N1977" t="s">
        <v>20</v>
      </c>
      <c r="O1977" t="s">
        <v>0</v>
      </c>
      <c r="P1977" t="s">
        <v>0</v>
      </c>
    </row>
    <row r="1978" spans="1:16" x14ac:dyDescent="0.3">
      <c r="A1978">
        <v>24678410</v>
      </c>
      <c r="B1978">
        <v>877572</v>
      </c>
      <c r="C1978">
        <v>835818</v>
      </c>
      <c r="D1978">
        <v>17117</v>
      </c>
      <c r="E1978">
        <v>1</v>
      </c>
      <c r="F1978">
        <v>1711.7</v>
      </c>
      <c r="G1978">
        <v>10</v>
      </c>
      <c r="H1978" t="s">
        <v>69</v>
      </c>
      <c r="I1978">
        <v>3</v>
      </c>
      <c r="J1978" t="s">
        <v>521</v>
      </c>
      <c r="K1978" t="s">
        <v>39</v>
      </c>
      <c r="L1978" t="s">
        <v>15</v>
      </c>
      <c r="M1978">
        <v>15405.3</v>
      </c>
      <c r="N1978" t="s">
        <v>21</v>
      </c>
      <c r="O1978" t="s">
        <v>0</v>
      </c>
      <c r="P1978" t="s">
        <v>0</v>
      </c>
    </row>
    <row r="1979" spans="1:16" x14ac:dyDescent="0.3">
      <c r="A1979">
        <v>56113741</v>
      </c>
      <c r="B1979">
        <v>671858</v>
      </c>
      <c r="C1979">
        <v>450878</v>
      </c>
      <c r="D1979">
        <v>6669</v>
      </c>
      <c r="E1979">
        <v>1</v>
      </c>
      <c r="F1979">
        <v>1000.35</v>
      </c>
      <c r="G1979">
        <v>15</v>
      </c>
      <c r="H1979" t="s">
        <v>69</v>
      </c>
      <c r="I1979">
        <v>5</v>
      </c>
      <c r="J1979" t="s">
        <v>174</v>
      </c>
      <c r="K1979" t="s">
        <v>50</v>
      </c>
      <c r="L1979" t="s">
        <v>17</v>
      </c>
      <c r="M1979">
        <v>5668.65</v>
      </c>
      <c r="N1979" t="s">
        <v>24</v>
      </c>
      <c r="O1979" t="s">
        <v>0</v>
      </c>
      <c r="P1979" t="s">
        <v>0</v>
      </c>
    </row>
    <row r="1980" spans="1:16" x14ac:dyDescent="0.3">
      <c r="A1980">
        <v>59357377</v>
      </c>
      <c r="B1980">
        <v>216739</v>
      </c>
      <c r="C1980">
        <v>206945</v>
      </c>
      <c r="D1980">
        <v>16975</v>
      </c>
      <c r="E1980">
        <v>1</v>
      </c>
      <c r="F1980">
        <v>3395</v>
      </c>
      <c r="G1980">
        <v>20</v>
      </c>
      <c r="H1980" t="s">
        <v>69</v>
      </c>
      <c r="I1980">
        <v>6</v>
      </c>
      <c r="J1980" t="s">
        <v>321</v>
      </c>
      <c r="K1980" t="s">
        <v>73</v>
      </c>
      <c r="L1980" t="s">
        <v>18</v>
      </c>
      <c r="M1980">
        <v>13580</v>
      </c>
      <c r="N1980" t="s">
        <v>21</v>
      </c>
      <c r="O1980" t="s">
        <v>0</v>
      </c>
      <c r="P1980" t="s">
        <v>0</v>
      </c>
    </row>
    <row r="1981" spans="1:16" x14ac:dyDescent="0.3">
      <c r="A1981">
        <v>19196777</v>
      </c>
      <c r="B1981">
        <v>246316</v>
      </c>
      <c r="C1981">
        <v>219281</v>
      </c>
      <c r="D1981">
        <v>4136</v>
      </c>
      <c r="E1981">
        <v>1</v>
      </c>
      <c r="F1981">
        <v>0</v>
      </c>
      <c r="G1981">
        <v>0</v>
      </c>
      <c r="H1981" t="s">
        <v>193</v>
      </c>
      <c r="I1981">
        <v>3</v>
      </c>
      <c r="J1981" t="s">
        <v>194</v>
      </c>
      <c r="K1981" t="s">
        <v>39</v>
      </c>
      <c r="L1981" t="s">
        <v>17</v>
      </c>
      <c r="M1981">
        <v>4136</v>
      </c>
      <c r="N1981" t="s">
        <v>23</v>
      </c>
      <c r="O1981" t="s">
        <v>0</v>
      </c>
      <c r="P1981" t="s">
        <v>0</v>
      </c>
    </row>
    <row r="1982" spans="1:16" x14ac:dyDescent="0.3">
      <c r="A1982">
        <v>87789079</v>
      </c>
      <c r="B1982">
        <v>246316</v>
      </c>
      <c r="C1982">
        <v>392847</v>
      </c>
      <c r="D1982">
        <v>6898</v>
      </c>
      <c r="E1982">
        <v>1</v>
      </c>
      <c r="F1982">
        <v>0</v>
      </c>
      <c r="G1982">
        <v>0</v>
      </c>
      <c r="H1982" t="s">
        <v>193</v>
      </c>
      <c r="I1982">
        <v>5</v>
      </c>
      <c r="J1982" t="s">
        <v>78</v>
      </c>
      <c r="K1982" t="s">
        <v>47</v>
      </c>
      <c r="L1982" t="s">
        <v>15</v>
      </c>
      <c r="M1982">
        <v>6898</v>
      </c>
      <c r="N1982" t="s">
        <v>22</v>
      </c>
      <c r="O1982" t="s">
        <v>0</v>
      </c>
      <c r="P1982" t="s">
        <v>0</v>
      </c>
    </row>
    <row r="1983" spans="1:16" x14ac:dyDescent="0.3">
      <c r="A1983">
        <v>10380581</v>
      </c>
      <c r="B1983">
        <v>126225</v>
      </c>
      <c r="C1983">
        <v>331113</v>
      </c>
      <c r="D1983">
        <v>6619</v>
      </c>
      <c r="E1983">
        <v>1</v>
      </c>
      <c r="F1983">
        <v>661.9</v>
      </c>
      <c r="G1983">
        <v>10</v>
      </c>
      <c r="H1983" t="s">
        <v>193</v>
      </c>
      <c r="I1983">
        <v>4</v>
      </c>
      <c r="J1983" t="s">
        <v>133</v>
      </c>
      <c r="K1983" t="s">
        <v>39</v>
      </c>
      <c r="L1983" t="s">
        <v>18</v>
      </c>
      <c r="M1983">
        <v>5957.1</v>
      </c>
      <c r="N1983" t="s">
        <v>20</v>
      </c>
      <c r="O1983" t="s">
        <v>0</v>
      </c>
      <c r="P1983" t="s">
        <v>0</v>
      </c>
    </row>
    <row r="1984" spans="1:16" x14ac:dyDescent="0.3">
      <c r="A1984">
        <v>90882505</v>
      </c>
      <c r="B1984">
        <v>877572</v>
      </c>
      <c r="C1984">
        <v>397731</v>
      </c>
      <c r="D1984">
        <v>7816</v>
      </c>
      <c r="E1984">
        <v>1</v>
      </c>
      <c r="F1984">
        <v>1172.4000000000001</v>
      </c>
      <c r="G1984">
        <v>15</v>
      </c>
      <c r="H1984" t="s">
        <v>193</v>
      </c>
      <c r="I1984">
        <v>5</v>
      </c>
      <c r="J1984" t="s">
        <v>78</v>
      </c>
      <c r="K1984" t="s">
        <v>39</v>
      </c>
      <c r="L1984" t="s">
        <v>18</v>
      </c>
      <c r="M1984">
        <v>6643.6</v>
      </c>
      <c r="N1984" t="s">
        <v>23</v>
      </c>
      <c r="O1984" t="s">
        <v>0</v>
      </c>
      <c r="P1984" t="s">
        <v>0</v>
      </c>
    </row>
    <row r="1985" spans="1:16" x14ac:dyDescent="0.3">
      <c r="A1985">
        <v>92684436</v>
      </c>
      <c r="B1985">
        <v>126225</v>
      </c>
      <c r="C1985">
        <v>608024</v>
      </c>
      <c r="D1985">
        <v>8563</v>
      </c>
      <c r="E1985">
        <v>4</v>
      </c>
      <c r="F1985">
        <v>1712.6</v>
      </c>
      <c r="G1985">
        <v>5</v>
      </c>
      <c r="H1985" t="s">
        <v>193</v>
      </c>
      <c r="I1985">
        <v>7</v>
      </c>
      <c r="J1985" t="s">
        <v>217</v>
      </c>
      <c r="K1985" t="s">
        <v>50</v>
      </c>
      <c r="L1985" t="s">
        <v>16</v>
      </c>
      <c r="M1985">
        <v>32539.4</v>
      </c>
      <c r="N1985" t="s">
        <v>22</v>
      </c>
      <c r="O1985" t="s">
        <v>0</v>
      </c>
      <c r="P1985" t="s">
        <v>0</v>
      </c>
    </row>
    <row r="1986" spans="1:16" x14ac:dyDescent="0.3">
      <c r="A1986">
        <v>76217748</v>
      </c>
      <c r="B1986">
        <v>809570</v>
      </c>
      <c r="C1986">
        <v>777321</v>
      </c>
      <c r="D1986">
        <v>5613</v>
      </c>
      <c r="E1986">
        <v>2</v>
      </c>
      <c r="F1986">
        <v>1683.9</v>
      </c>
      <c r="G1986">
        <v>15</v>
      </c>
      <c r="H1986" t="s">
        <v>193</v>
      </c>
      <c r="I1986">
        <v>1</v>
      </c>
      <c r="J1986" t="s">
        <v>180</v>
      </c>
      <c r="K1986" t="s">
        <v>39</v>
      </c>
      <c r="L1986" t="s">
        <v>16</v>
      </c>
      <c r="M1986">
        <v>9542.1</v>
      </c>
      <c r="N1986" t="s">
        <v>20</v>
      </c>
      <c r="O1986" t="s">
        <v>0</v>
      </c>
      <c r="P1986" t="s">
        <v>0</v>
      </c>
    </row>
    <row r="1987" spans="1:16" x14ac:dyDescent="0.3">
      <c r="A1987">
        <v>67265875</v>
      </c>
      <c r="B1987">
        <v>216739</v>
      </c>
      <c r="C1987">
        <v>691147</v>
      </c>
      <c r="D1987">
        <v>11735</v>
      </c>
      <c r="E1987">
        <v>1</v>
      </c>
      <c r="F1987">
        <v>0</v>
      </c>
      <c r="G1987">
        <v>0</v>
      </c>
      <c r="H1987" t="s">
        <v>193</v>
      </c>
      <c r="I1987">
        <v>7</v>
      </c>
      <c r="J1987" t="s">
        <v>217</v>
      </c>
      <c r="K1987" t="s">
        <v>39</v>
      </c>
      <c r="L1987" t="s">
        <v>15</v>
      </c>
      <c r="M1987">
        <v>11735</v>
      </c>
      <c r="N1987" t="s">
        <v>23</v>
      </c>
      <c r="O1987" t="s">
        <v>0</v>
      </c>
      <c r="P1987" t="s">
        <v>0</v>
      </c>
    </row>
    <row r="1988" spans="1:16" x14ac:dyDescent="0.3">
      <c r="A1988">
        <v>35489981</v>
      </c>
      <c r="B1988">
        <v>216739</v>
      </c>
      <c r="C1988">
        <v>804223</v>
      </c>
      <c r="D1988">
        <v>12993</v>
      </c>
      <c r="E1988">
        <v>1</v>
      </c>
      <c r="F1988">
        <v>0</v>
      </c>
      <c r="G1988">
        <v>0</v>
      </c>
      <c r="H1988" t="s">
        <v>193</v>
      </c>
      <c r="I1988">
        <v>6</v>
      </c>
      <c r="J1988" t="s">
        <v>477</v>
      </c>
      <c r="K1988" t="s">
        <v>39</v>
      </c>
      <c r="L1988" t="s">
        <v>15</v>
      </c>
      <c r="M1988">
        <v>12993</v>
      </c>
      <c r="N1988" t="s">
        <v>21</v>
      </c>
      <c r="O1988" t="s">
        <v>0</v>
      </c>
      <c r="P1988" t="s">
        <v>0</v>
      </c>
    </row>
    <row r="1989" spans="1:16" x14ac:dyDescent="0.3">
      <c r="A1989">
        <v>17270733</v>
      </c>
      <c r="B1989">
        <v>356787</v>
      </c>
      <c r="C1989">
        <v>261132</v>
      </c>
      <c r="D1989">
        <v>16885</v>
      </c>
      <c r="E1989">
        <v>2</v>
      </c>
      <c r="F1989">
        <v>0</v>
      </c>
      <c r="G1989">
        <v>0</v>
      </c>
      <c r="H1989" t="s">
        <v>84</v>
      </c>
      <c r="I1989">
        <v>7</v>
      </c>
      <c r="J1989" t="s">
        <v>85</v>
      </c>
      <c r="K1989" t="s">
        <v>50</v>
      </c>
      <c r="L1989" t="s">
        <v>15</v>
      </c>
      <c r="M1989">
        <v>33770</v>
      </c>
      <c r="N1989" t="s">
        <v>22</v>
      </c>
      <c r="O1989" t="s">
        <v>0</v>
      </c>
      <c r="P1989" t="s">
        <v>0</v>
      </c>
    </row>
    <row r="1990" spans="1:16" x14ac:dyDescent="0.3">
      <c r="A1990">
        <v>15858241</v>
      </c>
      <c r="B1990">
        <v>671858</v>
      </c>
      <c r="C1990">
        <v>395472</v>
      </c>
      <c r="D1990">
        <v>1025</v>
      </c>
      <c r="E1990">
        <v>2</v>
      </c>
      <c r="F1990">
        <v>0</v>
      </c>
      <c r="G1990">
        <v>0</v>
      </c>
      <c r="H1990" t="s">
        <v>84</v>
      </c>
      <c r="I1990">
        <v>3</v>
      </c>
      <c r="J1990" t="s">
        <v>100</v>
      </c>
      <c r="K1990" t="s">
        <v>39</v>
      </c>
      <c r="L1990" t="s">
        <v>17</v>
      </c>
      <c r="M1990">
        <v>2050</v>
      </c>
      <c r="N1990" t="s">
        <v>21</v>
      </c>
      <c r="O1990" t="s">
        <v>0</v>
      </c>
      <c r="P1990" t="s">
        <v>0</v>
      </c>
    </row>
    <row r="1991" spans="1:16" x14ac:dyDescent="0.3">
      <c r="A1991">
        <v>33776150</v>
      </c>
      <c r="B1991">
        <v>356787</v>
      </c>
      <c r="C1991">
        <v>458207</v>
      </c>
      <c r="D1991">
        <v>11803</v>
      </c>
      <c r="E1991">
        <v>1</v>
      </c>
      <c r="F1991">
        <v>0</v>
      </c>
      <c r="G1991">
        <v>0</v>
      </c>
      <c r="H1991" t="s">
        <v>84</v>
      </c>
      <c r="I1991">
        <v>6</v>
      </c>
      <c r="J1991" t="s">
        <v>512</v>
      </c>
      <c r="K1991" t="s">
        <v>39</v>
      </c>
      <c r="L1991" t="s">
        <v>15</v>
      </c>
      <c r="M1991">
        <v>11803</v>
      </c>
      <c r="N1991" t="s">
        <v>23</v>
      </c>
      <c r="O1991" t="s">
        <v>0</v>
      </c>
      <c r="P1991" t="s">
        <v>0</v>
      </c>
    </row>
    <row r="1992" spans="1:16" x14ac:dyDescent="0.3">
      <c r="A1992">
        <v>17028380</v>
      </c>
      <c r="B1992">
        <v>671858</v>
      </c>
      <c r="C1992">
        <v>280832</v>
      </c>
      <c r="D1992">
        <v>15722</v>
      </c>
      <c r="E1992">
        <v>4</v>
      </c>
      <c r="F1992">
        <v>6288.8</v>
      </c>
      <c r="G1992">
        <v>10</v>
      </c>
      <c r="H1992" t="s">
        <v>84</v>
      </c>
      <c r="I1992">
        <v>7</v>
      </c>
      <c r="J1992" t="s">
        <v>85</v>
      </c>
      <c r="K1992" t="s">
        <v>39</v>
      </c>
      <c r="L1992" t="s">
        <v>18</v>
      </c>
      <c r="M1992">
        <v>56599.199999999997</v>
      </c>
      <c r="N1992" t="s">
        <v>20</v>
      </c>
      <c r="O1992" t="s">
        <v>0</v>
      </c>
      <c r="P1992" t="s">
        <v>0</v>
      </c>
    </row>
    <row r="1993" spans="1:16" x14ac:dyDescent="0.3">
      <c r="A1993">
        <v>76422705</v>
      </c>
      <c r="B1993">
        <v>216739</v>
      </c>
      <c r="C1993">
        <v>227645</v>
      </c>
      <c r="D1993">
        <v>8937</v>
      </c>
      <c r="E1993">
        <v>3</v>
      </c>
      <c r="F1993">
        <v>0</v>
      </c>
      <c r="G1993">
        <v>0</v>
      </c>
      <c r="H1993" t="s">
        <v>84</v>
      </c>
      <c r="I1993">
        <v>1</v>
      </c>
      <c r="J1993" t="s">
        <v>305</v>
      </c>
      <c r="K1993" t="s">
        <v>39</v>
      </c>
      <c r="L1993" t="s">
        <v>15</v>
      </c>
      <c r="M1993">
        <v>26811</v>
      </c>
      <c r="N1993" t="s">
        <v>23</v>
      </c>
      <c r="O1993" t="s">
        <v>0</v>
      </c>
      <c r="P1993" t="s">
        <v>0</v>
      </c>
    </row>
    <row r="1994" spans="1:16" x14ac:dyDescent="0.3">
      <c r="A1994">
        <v>15727862</v>
      </c>
      <c r="B1994">
        <v>207473</v>
      </c>
      <c r="C1994">
        <v>312255</v>
      </c>
      <c r="D1994">
        <v>2239</v>
      </c>
      <c r="E1994">
        <v>1</v>
      </c>
      <c r="F1994">
        <v>335.85</v>
      </c>
      <c r="G1994">
        <v>15</v>
      </c>
      <c r="H1994" t="s">
        <v>84</v>
      </c>
      <c r="I1994">
        <v>6</v>
      </c>
      <c r="J1994" t="s">
        <v>512</v>
      </c>
      <c r="K1994" t="s">
        <v>39</v>
      </c>
      <c r="L1994" t="s">
        <v>16</v>
      </c>
      <c r="M1994">
        <v>1903.15</v>
      </c>
      <c r="N1994" t="s">
        <v>22</v>
      </c>
      <c r="O1994" t="s">
        <v>0</v>
      </c>
      <c r="P1994" t="s">
        <v>0</v>
      </c>
    </row>
    <row r="1995" spans="1:16" x14ac:dyDescent="0.3">
      <c r="A1995">
        <v>60357475</v>
      </c>
      <c r="B1995">
        <v>126225</v>
      </c>
      <c r="C1995">
        <v>297716</v>
      </c>
      <c r="D1995">
        <v>8010</v>
      </c>
      <c r="E1995">
        <v>1</v>
      </c>
      <c r="F1995">
        <v>0</v>
      </c>
      <c r="G1995">
        <v>0</v>
      </c>
      <c r="H1995" t="s">
        <v>84</v>
      </c>
      <c r="I1995">
        <v>6</v>
      </c>
      <c r="J1995" t="s">
        <v>512</v>
      </c>
      <c r="K1995" t="s">
        <v>39</v>
      </c>
      <c r="L1995" t="s">
        <v>152</v>
      </c>
      <c r="M1995">
        <v>8010</v>
      </c>
      <c r="N1995" t="s">
        <v>20</v>
      </c>
      <c r="O1995" t="s">
        <v>0</v>
      </c>
      <c r="P1995" t="s">
        <v>0</v>
      </c>
    </row>
    <row r="1996" spans="1:16" x14ac:dyDescent="0.3">
      <c r="A1996">
        <v>42725927</v>
      </c>
      <c r="B1996">
        <v>207473</v>
      </c>
      <c r="C1996">
        <v>341422</v>
      </c>
      <c r="D1996">
        <v>18786</v>
      </c>
      <c r="E1996">
        <v>2</v>
      </c>
      <c r="F1996">
        <v>0</v>
      </c>
      <c r="G1996">
        <v>0</v>
      </c>
      <c r="H1996" t="s">
        <v>84</v>
      </c>
      <c r="I1996">
        <v>4</v>
      </c>
      <c r="J1996" t="s">
        <v>101</v>
      </c>
      <c r="K1996" t="s">
        <v>39</v>
      </c>
      <c r="L1996" t="s">
        <v>17</v>
      </c>
      <c r="M1996">
        <v>37572</v>
      </c>
      <c r="N1996" t="s">
        <v>21</v>
      </c>
      <c r="O1996" t="s">
        <v>0</v>
      </c>
      <c r="P1996" t="s">
        <v>0</v>
      </c>
    </row>
    <row r="1997" spans="1:16" x14ac:dyDescent="0.3">
      <c r="A1997">
        <v>13188066</v>
      </c>
      <c r="B1997">
        <v>246316</v>
      </c>
      <c r="C1997">
        <v>631228</v>
      </c>
      <c r="D1997">
        <v>2087</v>
      </c>
      <c r="E1997">
        <v>1</v>
      </c>
      <c r="F1997">
        <v>0</v>
      </c>
      <c r="G1997">
        <v>0</v>
      </c>
      <c r="H1997" t="s">
        <v>84</v>
      </c>
      <c r="I1997">
        <v>1</v>
      </c>
      <c r="J1997" t="s">
        <v>305</v>
      </c>
      <c r="K1997" t="s">
        <v>50</v>
      </c>
      <c r="L1997" t="s">
        <v>18</v>
      </c>
      <c r="M1997">
        <v>2087</v>
      </c>
      <c r="N1997" t="s">
        <v>20</v>
      </c>
      <c r="O1997" t="s">
        <v>0</v>
      </c>
      <c r="P1997" t="s">
        <v>0</v>
      </c>
    </row>
    <row r="1998" spans="1:16" x14ac:dyDescent="0.3">
      <c r="A1998">
        <v>88405961</v>
      </c>
      <c r="B1998">
        <v>809570</v>
      </c>
      <c r="C1998">
        <v>539121</v>
      </c>
      <c r="D1998">
        <v>17080</v>
      </c>
      <c r="E1998">
        <v>2</v>
      </c>
      <c r="F1998">
        <v>1708</v>
      </c>
      <c r="G1998">
        <v>5</v>
      </c>
      <c r="H1998" t="s">
        <v>84</v>
      </c>
      <c r="I1998">
        <v>3</v>
      </c>
      <c r="J1998" t="s">
        <v>100</v>
      </c>
      <c r="K1998" t="s">
        <v>39</v>
      </c>
      <c r="L1998" t="s">
        <v>17</v>
      </c>
      <c r="M1998">
        <v>32452</v>
      </c>
      <c r="N1998" t="s">
        <v>21</v>
      </c>
      <c r="O1998" t="s">
        <v>0</v>
      </c>
      <c r="P1998" t="s">
        <v>0</v>
      </c>
    </row>
    <row r="1999" spans="1:16" x14ac:dyDescent="0.3">
      <c r="A1999">
        <v>79006257</v>
      </c>
      <c r="B1999">
        <v>126225</v>
      </c>
      <c r="C1999">
        <v>564158</v>
      </c>
      <c r="D1999">
        <v>14593</v>
      </c>
      <c r="E1999">
        <v>1</v>
      </c>
      <c r="F1999">
        <v>0</v>
      </c>
      <c r="G1999">
        <v>0</v>
      </c>
      <c r="H1999" t="s">
        <v>84</v>
      </c>
      <c r="I1999">
        <v>6</v>
      </c>
      <c r="J1999" t="s">
        <v>512</v>
      </c>
      <c r="K1999" t="s">
        <v>39</v>
      </c>
      <c r="L1999" t="s">
        <v>15</v>
      </c>
      <c r="M1999">
        <v>14593</v>
      </c>
      <c r="N1999" t="s">
        <v>21</v>
      </c>
      <c r="O1999" t="s">
        <v>0</v>
      </c>
      <c r="P1999" t="s">
        <v>0</v>
      </c>
    </row>
    <row r="2000" spans="1:16" x14ac:dyDescent="0.3">
      <c r="A2000">
        <v>86460539</v>
      </c>
      <c r="B2000">
        <v>191161</v>
      </c>
      <c r="C2000">
        <v>392847</v>
      </c>
      <c r="D2000">
        <v>6695</v>
      </c>
      <c r="E2000">
        <v>3</v>
      </c>
      <c r="F2000">
        <v>0</v>
      </c>
      <c r="G2000">
        <v>0</v>
      </c>
      <c r="H2000" t="s">
        <v>202</v>
      </c>
      <c r="I2000">
        <v>6</v>
      </c>
      <c r="J2000" t="s">
        <v>203</v>
      </c>
      <c r="K2000" t="s">
        <v>39</v>
      </c>
      <c r="L2000" t="s">
        <v>16</v>
      </c>
      <c r="M2000">
        <v>20085</v>
      </c>
      <c r="N2000" t="s">
        <v>23</v>
      </c>
      <c r="O2000" t="s">
        <v>0</v>
      </c>
      <c r="P2000" t="s">
        <v>0</v>
      </c>
    </row>
    <row r="2001" spans="1:16" x14ac:dyDescent="0.3">
      <c r="A2001">
        <v>83300637</v>
      </c>
      <c r="B2001">
        <v>719176</v>
      </c>
      <c r="C2001">
        <v>618836</v>
      </c>
      <c r="D2001">
        <v>5431</v>
      </c>
      <c r="E2001">
        <v>1</v>
      </c>
      <c r="F2001">
        <v>0</v>
      </c>
      <c r="G2001">
        <v>0</v>
      </c>
      <c r="H2001" t="s">
        <v>202</v>
      </c>
      <c r="I2001">
        <v>6</v>
      </c>
      <c r="J2001" t="s">
        <v>203</v>
      </c>
      <c r="K2001" t="s">
        <v>50</v>
      </c>
      <c r="L2001" t="s">
        <v>16</v>
      </c>
      <c r="M2001">
        <v>5431</v>
      </c>
      <c r="N2001" t="s">
        <v>21</v>
      </c>
      <c r="O2001" t="s">
        <v>0</v>
      </c>
      <c r="P2001" t="s">
        <v>0</v>
      </c>
    </row>
    <row r="2002" spans="1:16" x14ac:dyDescent="0.3">
      <c r="A2002">
        <v>76669607</v>
      </c>
      <c r="B2002">
        <v>809570</v>
      </c>
      <c r="C2002">
        <v>215440</v>
      </c>
      <c r="D2002">
        <v>2011</v>
      </c>
      <c r="E2002">
        <v>2</v>
      </c>
      <c r="F2002">
        <v>0</v>
      </c>
      <c r="G2002">
        <v>0</v>
      </c>
      <c r="H2002" t="s">
        <v>202</v>
      </c>
      <c r="I2002">
        <v>5</v>
      </c>
      <c r="J2002" t="s">
        <v>408</v>
      </c>
      <c r="K2002" t="s">
        <v>39</v>
      </c>
      <c r="L2002" t="s">
        <v>15</v>
      </c>
      <c r="M2002">
        <v>4022</v>
      </c>
      <c r="N2002" t="s">
        <v>23</v>
      </c>
      <c r="O2002" t="s">
        <v>0</v>
      </c>
      <c r="P2002" t="s">
        <v>0</v>
      </c>
    </row>
    <row r="2003" spans="1:16" x14ac:dyDescent="0.3">
      <c r="A2003">
        <v>15291208</v>
      </c>
      <c r="B2003">
        <v>191161</v>
      </c>
      <c r="C2003">
        <v>895186</v>
      </c>
      <c r="D2003">
        <v>13862</v>
      </c>
      <c r="E2003">
        <v>1</v>
      </c>
      <c r="F2003">
        <v>2079.3000000000002</v>
      </c>
      <c r="G2003">
        <v>15</v>
      </c>
      <c r="H2003" t="s">
        <v>202</v>
      </c>
      <c r="I2003">
        <v>3</v>
      </c>
      <c r="J2003" t="s">
        <v>52</v>
      </c>
      <c r="K2003" t="s">
        <v>47</v>
      </c>
      <c r="L2003" t="s">
        <v>16</v>
      </c>
      <c r="M2003">
        <v>11782.7</v>
      </c>
      <c r="N2003" t="s">
        <v>23</v>
      </c>
      <c r="O2003" t="s">
        <v>0</v>
      </c>
      <c r="P2003" t="s">
        <v>0</v>
      </c>
    </row>
    <row r="2004" spans="1:16" x14ac:dyDescent="0.3">
      <c r="A2004">
        <v>76757928</v>
      </c>
      <c r="B2004">
        <v>334053</v>
      </c>
      <c r="C2004">
        <v>620051</v>
      </c>
      <c r="D2004">
        <v>3972</v>
      </c>
      <c r="E2004">
        <v>1</v>
      </c>
      <c r="F2004">
        <v>595.79999999999995</v>
      </c>
      <c r="G2004">
        <v>15</v>
      </c>
      <c r="H2004" t="s">
        <v>202</v>
      </c>
      <c r="I2004">
        <v>4</v>
      </c>
      <c r="J2004" t="s">
        <v>197</v>
      </c>
      <c r="K2004" t="s">
        <v>39</v>
      </c>
      <c r="L2004" t="s">
        <v>15</v>
      </c>
      <c r="M2004">
        <v>3376.2</v>
      </c>
      <c r="N2004" t="s">
        <v>21</v>
      </c>
      <c r="O2004" t="s">
        <v>0</v>
      </c>
      <c r="P2004" t="s">
        <v>0</v>
      </c>
    </row>
    <row r="2005" spans="1:16" x14ac:dyDescent="0.3">
      <c r="A2005">
        <v>38294221</v>
      </c>
      <c r="B2005">
        <v>334053</v>
      </c>
      <c r="C2005">
        <v>283336</v>
      </c>
      <c r="D2005">
        <v>2011</v>
      </c>
      <c r="E2005">
        <v>2</v>
      </c>
      <c r="F2005">
        <v>0</v>
      </c>
      <c r="G2005">
        <v>0</v>
      </c>
      <c r="H2005" t="s">
        <v>202</v>
      </c>
      <c r="I2005">
        <v>3</v>
      </c>
      <c r="J2005" t="s">
        <v>52</v>
      </c>
      <c r="K2005" t="s">
        <v>50</v>
      </c>
      <c r="L2005" t="s">
        <v>16</v>
      </c>
      <c r="M2005">
        <v>4022</v>
      </c>
      <c r="N2005" t="s">
        <v>21</v>
      </c>
      <c r="O2005" t="s">
        <v>0</v>
      </c>
      <c r="P2005" t="s">
        <v>0</v>
      </c>
    </row>
    <row r="2006" spans="1:16" x14ac:dyDescent="0.3">
      <c r="A2006">
        <v>41715995</v>
      </c>
      <c r="B2006">
        <v>770487</v>
      </c>
      <c r="C2006">
        <v>902191</v>
      </c>
      <c r="D2006">
        <v>6287</v>
      </c>
      <c r="E2006">
        <v>1</v>
      </c>
      <c r="F2006">
        <v>0</v>
      </c>
      <c r="G2006">
        <v>0</v>
      </c>
      <c r="H2006" t="s">
        <v>202</v>
      </c>
      <c r="I2006">
        <v>3</v>
      </c>
      <c r="J2006" t="s">
        <v>52</v>
      </c>
      <c r="K2006" t="s">
        <v>39</v>
      </c>
      <c r="L2006" t="s">
        <v>16</v>
      </c>
      <c r="M2006">
        <v>6287</v>
      </c>
      <c r="N2006" t="s">
        <v>22</v>
      </c>
      <c r="O2006" t="s">
        <v>0</v>
      </c>
      <c r="P2006" t="s">
        <v>0</v>
      </c>
    </row>
    <row r="2007" spans="1:16" x14ac:dyDescent="0.3">
      <c r="A2007">
        <v>54327148</v>
      </c>
      <c r="B2007">
        <v>388389</v>
      </c>
      <c r="C2007">
        <v>538270</v>
      </c>
      <c r="D2007">
        <v>13487</v>
      </c>
      <c r="E2007">
        <v>1</v>
      </c>
      <c r="F2007">
        <v>1348.7</v>
      </c>
      <c r="G2007">
        <v>10</v>
      </c>
      <c r="H2007" t="s">
        <v>202</v>
      </c>
      <c r="I2007">
        <v>5</v>
      </c>
      <c r="J2007" t="s">
        <v>408</v>
      </c>
      <c r="K2007" t="s">
        <v>39</v>
      </c>
      <c r="L2007" t="s">
        <v>16</v>
      </c>
      <c r="M2007">
        <v>12138.3</v>
      </c>
      <c r="N2007" t="s">
        <v>21</v>
      </c>
      <c r="O2007" t="s">
        <v>0</v>
      </c>
      <c r="P2007" t="s">
        <v>0</v>
      </c>
    </row>
    <row r="2008" spans="1:16" x14ac:dyDescent="0.3">
      <c r="A2008">
        <v>42580349</v>
      </c>
      <c r="B2008">
        <v>388389</v>
      </c>
      <c r="C2008">
        <v>293904</v>
      </c>
      <c r="D2008">
        <v>5076</v>
      </c>
      <c r="E2008">
        <v>3</v>
      </c>
      <c r="F2008">
        <v>2284.1999999999998</v>
      </c>
      <c r="G2008">
        <v>15</v>
      </c>
      <c r="H2008" t="s">
        <v>202</v>
      </c>
      <c r="I2008">
        <v>3</v>
      </c>
      <c r="J2008" t="s">
        <v>52</v>
      </c>
      <c r="K2008" t="s">
        <v>39</v>
      </c>
      <c r="L2008" t="s">
        <v>15</v>
      </c>
      <c r="M2008">
        <v>12943.8</v>
      </c>
      <c r="N2008" t="s">
        <v>20</v>
      </c>
      <c r="O2008" t="s">
        <v>0</v>
      </c>
      <c r="P2008" t="s">
        <v>0</v>
      </c>
    </row>
    <row r="2009" spans="1:16" x14ac:dyDescent="0.3">
      <c r="A2009">
        <v>13612618</v>
      </c>
      <c r="B2009">
        <v>216739</v>
      </c>
      <c r="C2009">
        <v>211068</v>
      </c>
      <c r="D2009">
        <v>731</v>
      </c>
      <c r="E2009">
        <v>1</v>
      </c>
      <c r="F2009">
        <v>0</v>
      </c>
      <c r="G2009">
        <v>0</v>
      </c>
      <c r="H2009" t="s">
        <v>202</v>
      </c>
      <c r="I2009">
        <v>2</v>
      </c>
      <c r="J2009" t="s">
        <v>119</v>
      </c>
      <c r="K2009" t="s">
        <v>39</v>
      </c>
      <c r="L2009" t="s">
        <v>15</v>
      </c>
      <c r="M2009">
        <v>731</v>
      </c>
      <c r="N2009" t="s">
        <v>20</v>
      </c>
      <c r="O2009" t="s">
        <v>0</v>
      </c>
      <c r="P2009" t="s">
        <v>0</v>
      </c>
    </row>
    <row r="2010" spans="1:16" x14ac:dyDescent="0.3">
      <c r="A2010">
        <v>23590593</v>
      </c>
      <c r="B2010">
        <v>809570</v>
      </c>
      <c r="C2010">
        <v>746313</v>
      </c>
      <c r="D2010">
        <v>15107</v>
      </c>
      <c r="E2010">
        <v>3</v>
      </c>
      <c r="F2010">
        <v>2266.0500000000002</v>
      </c>
      <c r="G2010">
        <v>5</v>
      </c>
      <c r="H2010" t="s">
        <v>202</v>
      </c>
      <c r="I2010">
        <v>7</v>
      </c>
      <c r="J2010" t="s">
        <v>367</v>
      </c>
      <c r="K2010" t="s">
        <v>39</v>
      </c>
      <c r="L2010" t="s">
        <v>16</v>
      </c>
      <c r="M2010">
        <v>43054.95</v>
      </c>
      <c r="N2010" t="s">
        <v>22</v>
      </c>
      <c r="O2010" t="s">
        <v>0</v>
      </c>
      <c r="P2010" t="s">
        <v>0</v>
      </c>
    </row>
    <row r="2011" spans="1:16" x14ac:dyDescent="0.3">
      <c r="A2011">
        <v>51086072</v>
      </c>
      <c r="B2011">
        <v>388389</v>
      </c>
      <c r="C2011">
        <v>705048</v>
      </c>
      <c r="D2011">
        <v>12559</v>
      </c>
      <c r="E2011">
        <v>1</v>
      </c>
      <c r="F2011">
        <v>627.95000000000005</v>
      </c>
      <c r="G2011">
        <v>5</v>
      </c>
      <c r="H2011" t="s">
        <v>202</v>
      </c>
      <c r="I2011">
        <v>7</v>
      </c>
      <c r="J2011" t="s">
        <v>367</v>
      </c>
      <c r="K2011" t="s">
        <v>39</v>
      </c>
      <c r="L2011" t="s">
        <v>15</v>
      </c>
      <c r="M2011">
        <v>11931.05</v>
      </c>
      <c r="N2011" t="s">
        <v>21</v>
      </c>
      <c r="O2011" t="s">
        <v>0</v>
      </c>
      <c r="P2011" t="s">
        <v>0</v>
      </c>
    </row>
    <row r="2012" spans="1:16" x14ac:dyDescent="0.3">
      <c r="A2012">
        <v>73364719</v>
      </c>
      <c r="B2012">
        <v>719176</v>
      </c>
      <c r="C2012">
        <v>420989</v>
      </c>
      <c r="D2012">
        <v>9677</v>
      </c>
      <c r="E2012">
        <v>1</v>
      </c>
      <c r="F2012">
        <v>0</v>
      </c>
      <c r="G2012">
        <v>0</v>
      </c>
      <c r="H2012" t="s">
        <v>202</v>
      </c>
      <c r="I2012">
        <v>2</v>
      </c>
      <c r="J2012" t="s">
        <v>119</v>
      </c>
      <c r="K2012" t="s">
        <v>50</v>
      </c>
      <c r="L2012" t="s">
        <v>16</v>
      </c>
      <c r="M2012">
        <v>9677</v>
      </c>
      <c r="N2012" t="s">
        <v>22</v>
      </c>
      <c r="O2012" t="s">
        <v>0</v>
      </c>
      <c r="P2012" t="s">
        <v>0</v>
      </c>
    </row>
    <row r="2013" spans="1:16" x14ac:dyDescent="0.3">
      <c r="A2013">
        <v>30261159</v>
      </c>
      <c r="B2013">
        <v>876646</v>
      </c>
      <c r="C2013">
        <v>300979</v>
      </c>
      <c r="D2013">
        <v>18695</v>
      </c>
      <c r="E2013">
        <v>1</v>
      </c>
      <c r="F2013">
        <v>0</v>
      </c>
      <c r="G2013">
        <v>0</v>
      </c>
      <c r="H2013" t="s">
        <v>535</v>
      </c>
      <c r="I2013">
        <v>3</v>
      </c>
      <c r="J2013" t="s">
        <v>507</v>
      </c>
      <c r="K2013" t="s">
        <v>39</v>
      </c>
      <c r="L2013" t="s">
        <v>17</v>
      </c>
      <c r="M2013">
        <v>18695</v>
      </c>
      <c r="N2013" t="s">
        <v>21</v>
      </c>
      <c r="O2013" t="s">
        <v>0</v>
      </c>
      <c r="P2013" t="s">
        <v>0</v>
      </c>
    </row>
    <row r="2014" spans="1:16" x14ac:dyDescent="0.3">
      <c r="A2014">
        <v>56354851</v>
      </c>
      <c r="B2014">
        <v>207473</v>
      </c>
      <c r="C2014">
        <v>722605</v>
      </c>
      <c r="D2014">
        <v>5130</v>
      </c>
      <c r="E2014">
        <v>2</v>
      </c>
      <c r="F2014">
        <v>0</v>
      </c>
      <c r="G2014">
        <v>0</v>
      </c>
      <c r="H2014" t="s">
        <v>535</v>
      </c>
      <c r="I2014">
        <v>1</v>
      </c>
      <c r="J2014" t="s">
        <v>140</v>
      </c>
      <c r="K2014" t="s">
        <v>50</v>
      </c>
      <c r="L2014" t="s">
        <v>16</v>
      </c>
      <c r="M2014">
        <v>10260</v>
      </c>
      <c r="N2014" t="s">
        <v>21</v>
      </c>
      <c r="O2014" t="s">
        <v>0</v>
      </c>
      <c r="P2014" t="s">
        <v>0</v>
      </c>
    </row>
    <row r="2015" spans="1:16" x14ac:dyDescent="0.3">
      <c r="A2015">
        <v>56815569</v>
      </c>
      <c r="B2015">
        <v>809570</v>
      </c>
      <c r="C2015">
        <v>316683</v>
      </c>
      <c r="D2015">
        <v>14626</v>
      </c>
      <c r="E2015">
        <v>2</v>
      </c>
      <c r="F2015">
        <v>2925.2</v>
      </c>
      <c r="G2015">
        <v>10</v>
      </c>
      <c r="H2015" t="s">
        <v>535</v>
      </c>
      <c r="I2015">
        <v>4</v>
      </c>
      <c r="J2015" t="s">
        <v>337</v>
      </c>
      <c r="K2015" t="s">
        <v>39</v>
      </c>
      <c r="L2015" t="s">
        <v>15</v>
      </c>
      <c r="M2015">
        <v>26326.799999999999</v>
      </c>
      <c r="N2015" t="s">
        <v>22</v>
      </c>
      <c r="O2015" t="s">
        <v>0</v>
      </c>
      <c r="P2015" t="s">
        <v>0</v>
      </c>
    </row>
    <row r="2016" spans="1:16" x14ac:dyDescent="0.3">
      <c r="A2016">
        <v>11534878</v>
      </c>
      <c r="B2016">
        <v>872246</v>
      </c>
      <c r="C2016">
        <v>967979</v>
      </c>
      <c r="D2016">
        <v>9075</v>
      </c>
      <c r="E2016">
        <v>1</v>
      </c>
      <c r="F2016">
        <v>453.75</v>
      </c>
      <c r="G2016">
        <v>5</v>
      </c>
      <c r="H2016" t="s">
        <v>535</v>
      </c>
      <c r="I2016">
        <v>5</v>
      </c>
      <c r="J2016" t="s">
        <v>439</v>
      </c>
      <c r="K2016" t="s">
        <v>39</v>
      </c>
      <c r="L2016" t="s">
        <v>16</v>
      </c>
      <c r="M2016">
        <v>8621.25</v>
      </c>
      <c r="N2016" t="s">
        <v>22</v>
      </c>
      <c r="O2016" t="s">
        <v>0</v>
      </c>
      <c r="P2016" t="s">
        <v>0</v>
      </c>
    </row>
    <row r="2017" spans="1:16" x14ac:dyDescent="0.3">
      <c r="A2017">
        <v>75140950</v>
      </c>
      <c r="B2017">
        <v>719176</v>
      </c>
      <c r="C2017">
        <v>227645</v>
      </c>
      <c r="D2017">
        <v>15799</v>
      </c>
      <c r="E2017">
        <v>2</v>
      </c>
      <c r="F2017">
        <v>0</v>
      </c>
      <c r="G2017">
        <v>0</v>
      </c>
      <c r="H2017" t="s">
        <v>535</v>
      </c>
      <c r="I2017">
        <v>3</v>
      </c>
      <c r="J2017" t="s">
        <v>507</v>
      </c>
      <c r="K2017" t="s">
        <v>39</v>
      </c>
      <c r="L2017" t="s">
        <v>16</v>
      </c>
      <c r="M2017">
        <v>31598</v>
      </c>
      <c r="N2017" t="s">
        <v>21</v>
      </c>
      <c r="O2017" t="s">
        <v>0</v>
      </c>
      <c r="P2017" t="s">
        <v>0</v>
      </c>
    </row>
    <row r="2018" spans="1:16" x14ac:dyDescent="0.3">
      <c r="A2018">
        <v>82494408</v>
      </c>
      <c r="B2018">
        <v>388389</v>
      </c>
      <c r="C2018">
        <v>409385</v>
      </c>
      <c r="D2018">
        <v>13484</v>
      </c>
      <c r="E2018">
        <v>1</v>
      </c>
      <c r="F2018">
        <v>0</v>
      </c>
      <c r="G2018">
        <v>0</v>
      </c>
      <c r="H2018" t="s">
        <v>535</v>
      </c>
      <c r="I2018">
        <v>5</v>
      </c>
      <c r="J2018" t="s">
        <v>439</v>
      </c>
      <c r="K2018" t="s">
        <v>39</v>
      </c>
      <c r="L2018" t="s">
        <v>17</v>
      </c>
      <c r="M2018">
        <v>13484</v>
      </c>
      <c r="N2018" t="s">
        <v>23</v>
      </c>
      <c r="O2018" t="s">
        <v>0</v>
      </c>
      <c r="P2018" t="s">
        <v>0</v>
      </c>
    </row>
    <row r="2019" spans="1:16" x14ac:dyDescent="0.3">
      <c r="A2019">
        <v>29790089</v>
      </c>
      <c r="B2019">
        <v>388389</v>
      </c>
      <c r="C2019">
        <v>866764</v>
      </c>
      <c r="D2019">
        <v>16571</v>
      </c>
      <c r="E2019">
        <v>4</v>
      </c>
      <c r="F2019">
        <v>6628.4</v>
      </c>
      <c r="G2019">
        <v>10</v>
      </c>
      <c r="H2019" t="s">
        <v>535</v>
      </c>
      <c r="I2019">
        <v>1</v>
      </c>
      <c r="J2019" t="s">
        <v>140</v>
      </c>
      <c r="K2019" t="s">
        <v>39</v>
      </c>
      <c r="L2019" t="s">
        <v>15</v>
      </c>
      <c r="M2019">
        <v>59655.6</v>
      </c>
      <c r="N2019" t="s">
        <v>22</v>
      </c>
      <c r="O2019" t="s">
        <v>0</v>
      </c>
      <c r="P2019" t="s">
        <v>0</v>
      </c>
    </row>
    <row r="2020" spans="1:16" x14ac:dyDescent="0.3">
      <c r="A2020">
        <v>59203071</v>
      </c>
      <c r="B2020">
        <v>770487</v>
      </c>
      <c r="C2020">
        <v>799166</v>
      </c>
      <c r="D2020">
        <v>7023</v>
      </c>
      <c r="E2020">
        <v>2</v>
      </c>
      <c r="F2020">
        <v>0</v>
      </c>
      <c r="G2020">
        <v>0</v>
      </c>
      <c r="H2020" t="s">
        <v>535</v>
      </c>
      <c r="I2020">
        <v>4</v>
      </c>
      <c r="J2020" t="s">
        <v>337</v>
      </c>
      <c r="K2020" t="s">
        <v>39</v>
      </c>
      <c r="L2020" t="s">
        <v>16</v>
      </c>
      <c r="M2020">
        <v>14046</v>
      </c>
      <c r="N2020" t="s">
        <v>21</v>
      </c>
      <c r="O2020" t="s">
        <v>0</v>
      </c>
      <c r="P2020" t="s">
        <v>0</v>
      </c>
    </row>
    <row r="2021" spans="1:16" x14ac:dyDescent="0.3">
      <c r="A2021">
        <v>25303956</v>
      </c>
      <c r="B2021">
        <v>809570</v>
      </c>
      <c r="C2021">
        <v>792282</v>
      </c>
      <c r="D2021">
        <v>13435</v>
      </c>
      <c r="E2021">
        <v>1</v>
      </c>
      <c r="F2021">
        <v>2015.25</v>
      </c>
      <c r="G2021">
        <v>15</v>
      </c>
      <c r="H2021" t="s">
        <v>535</v>
      </c>
      <c r="I2021">
        <v>3</v>
      </c>
      <c r="J2021" t="s">
        <v>507</v>
      </c>
      <c r="K2021" t="s">
        <v>39</v>
      </c>
      <c r="L2021" t="s">
        <v>18</v>
      </c>
      <c r="M2021">
        <v>11419.75</v>
      </c>
      <c r="N2021" t="s">
        <v>22</v>
      </c>
      <c r="O2021" t="s">
        <v>0</v>
      </c>
      <c r="P2021" t="s">
        <v>0</v>
      </c>
    </row>
    <row r="2022" spans="1:16" x14ac:dyDescent="0.3">
      <c r="A2022">
        <v>81659221</v>
      </c>
      <c r="B2022">
        <v>876646</v>
      </c>
      <c r="C2022">
        <v>363281</v>
      </c>
      <c r="D2022">
        <v>14741</v>
      </c>
      <c r="E2022">
        <v>1</v>
      </c>
      <c r="F2022">
        <v>737.05</v>
      </c>
      <c r="G2022">
        <v>5</v>
      </c>
      <c r="H2022" t="s">
        <v>535</v>
      </c>
      <c r="I2022">
        <v>5</v>
      </c>
      <c r="J2022" t="s">
        <v>439</v>
      </c>
      <c r="K2022" t="s">
        <v>39</v>
      </c>
      <c r="L2022" t="s">
        <v>18</v>
      </c>
      <c r="M2022">
        <v>14003.95</v>
      </c>
      <c r="N2022" t="s">
        <v>22</v>
      </c>
      <c r="O2022" t="s">
        <v>0</v>
      </c>
      <c r="P2022" t="s">
        <v>0</v>
      </c>
    </row>
    <row r="2023" spans="1:16" x14ac:dyDescent="0.3">
      <c r="A2023">
        <v>56381032</v>
      </c>
      <c r="B2023">
        <v>770487</v>
      </c>
      <c r="C2023">
        <v>536219</v>
      </c>
      <c r="D2023">
        <v>11039</v>
      </c>
      <c r="E2023">
        <v>1</v>
      </c>
      <c r="F2023">
        <v>0</v>
      </c>
      <c r="G2023">
        <v>0</v>
      </c>
      <c r="H2023" t="s">
        <v>538</v>
      </c>
      <c r="I2023">
        <v>3</v>
      </c>
      <c r="J2023" t="s">
        <v>310</v>
      </c>
      <c r="K2023" t="s">
        <v>39</v>
      </c>
      <c r="L2023" t="s">
        <v>17</v>
      </c>
      <c r="M2023">
        <v>11039</v>
      </c>
      <c r="N2023" t="s">
        <v>23</v>
      </c>
      <c r="O2023" t="s">
        <v>0</v>
      </c>
      <c r="P2023" t="s">
        <v>0</v>
      </c>
    </row>
    <row r="2024" spans="1:16" x14ac:dyDescent="0.3">
      <c r="A2024">
        <v>18050510</v>
      </c>
      <c r="B2024">
        <v>356787</v>
      </c>
      <c r="C2024">
        <v>919335</v>
      </c>
      <c r="D2024">
        <v>11493</v>
      </c>
      <c r="E2024">
        <v>1</v>
      </c>
      <c r="F2024">
        <v>574.65</v>
      </c>
      <c r="G2024">
        <v>5</v>
      </c>
      <c r="H2024" t="s">
        <v>538</v>
      </c>
      <c r="I2024">
        <v>3</v>
      </c>
      <c r="J2024" t="s">
        <v>310</v>
      </c>
      <c r="K2024" t="s">
        <v>39</v>
      </c>
      <c r="L2024" t="s">
        <v>15</v>
      </c>
      <c r="M2024">
        <v>10918.35</v>
      </c>
      <c r="N2024" t="s">
        <v>20</v>
      </c>
      <c r="O2024" t="s">
        <v>0</v>
      </c>
      <c r="P2024" t="s">
        <v>0</v>
      </c>
    </row>
    <row r="2025" spans="1:16" x14ac:dyDescent="0.3">
      <c r="A2025">
        <v>56991504</v>
      </c>
      <c r="B2025">
        <v>388389</v>
      </c>
      <c r="C2025">
        <v>366316</v>
      </c>
      <c r="D2025">
        <v>4259</v>
      </c>
      <c r="E2025">
        <v>2</v>
      </c>
      <c r="F2025">
        <v>0</v>
      </c>
      <c r="G2025">
        <v>0</v>
      </c>
      <c r="H2025" t="s">
        <v>538</v>
      </c>
      <c r="I2025">
        <v>2</v>
      </c>
      <c r="J2025" t="s">
        <v>409</v>
      </c>
      <c r="K2025" t="s">
        <v>39</v>
      </c>
      <c r="L2025" t="s">
        <v>15</v>
      </c>
      <c r="M2025">
        <v>8518</v>
      </c>
      <c r="N2025" t="s">
        <v>20</v>
      </c>
      <c r="O2025" t="s">
        <v>0</v>
      </c>
      <c r="P2025" t="s">
        <v>0</v>
      </c>
    </row>
    <row r="2026" spans="1:16" x14ac:dyDescent="0.3">
      <c r="A2026">
        <v>35265073</v>
      </c>
      <c r="B2026">
        <v>356787</v>
      </c>
      <c r="C2026">
        <v>232792</v>
      </c>
      <c r="D2026">
        <v>18490</v>
      </c>
      <c r="E2026">
        <v>3</v>
      </c>
      <c r="F2026">
        <v>0</v>
      </c>
      <c r="G2026">
        <v>0</v>
      </c>
      <c r="H2026" t="s">
        <v>538</v>
      </c>
      <c r="I2026">
        <v>3</v>
      </c>
      <c r="J2026" t="s">
        <v>310</v>
      </c>
      <c r="K2026" t="s">
        <v>39</v>
      </c>
      <c r="L2026" t="s">
        <v>16</v>
      </c>
      <c r="M2026">
        <v>55470</v>
      </c>
      <c r="N2026" t="s">
        <v>23</v>
      </c>
      <c r="O2026" t="s">
        <v>0</v>
      </c>
      <c r="P2026" t="s">
        <v>0</v>
      </c>
    </row>
    <row r="2027" spans="1:16" x14ac:dyDescent="0.3">
      <c r="A2027">
        <v>17204398</v>
      </c>
      <c r="B2027">
        <v>809570</v>
      </c>
      <c r="C2027">
        <v>642306</v>
      </c>
      <c r="D2027">
        <v>10169</v>
      </c>
      <c r="E2027">
        <v>1</v>
      </c>
      <c r="F2027">
        <v>0</v>
      </c>
      <c r="G2027">
        <v>0</v>
      </c>
      <c r="H2027" t="s">
        <v>538</v>
      </c>
      <c r="I2027">
        <v>3</v>
      </c>
      <c r="J2027" t="s">
        <v>310</v>
      </c>
      <c r="K2027" t="s">
        <v>39</v>
      </c>
      <c r="L2027" t="s">
        <v>16</v>
      </c>
      <c r="M2027">
        <v>10169</v>
      </c>
      <c r="N2027" t="s">
        <v>23</v>
      </c>
      <c r="O2027" t="s">
        <v>0</v>
      </c>
      <c r="P2027" t="s">
        <v>0</v>
      </c>
    </row>
    <row r="2028" spans="1:16" x14ac:dyDescent="0.3">
      <c r="A2028">
        <v>94598956</v>
      </c>
      <c r="B2028">
        <v>334053</v>
      </c>
      <c r="C2028">
        <v>632459</v>
      </c>
      <c r="D2028">
        <v>18884</v>
      </c>
      <c r="E2028">
        <v>1</v>
      </c>
      <c r="F2028">
        <v>0</v>
      </c>
      <c r="G2028">
        <v>0</v>
      </c>
      <c r="H2028" t="s">
        <v>538</v>
      </c>
      <c r="I2028">
        <v>2</v>
      </c>
      <c r="J2028" t="s">
        <v>409</v>
      </c>
      <c r="K2028" t="s">
        <v>39</v>
      </c>
      <c r="L2028" t="s">
        <v>17</v>
      </c>
      <c r="M2028">
        <v>18884</v>
      </c>
      <c r="N2028" t="s">
        <v>23</v>
      </c>
      <c r="O2028" t="s">
        <v>0</v>
      </c>
      <c r="P2028" t="s">
        <v>0</v>
      </c>
    </row>
    <row r="2029" spans="1:16" x14ac:dyDescent="0.3">
      <c r="A2029">
        <v>24270328</v>
      </c>
      <c r="B2029">
        <v>126225</v>
      </c>
      <c r="C2029">
        <v>556160</v>
      </c>
      <c r="D2029">
        <v>9667</v>
      </c>
      <c r="E2029">
        <v>1</v>
      </c>
      <c r="F2029">
        <v>966.7</v>
      </c>
      <c r="G2029">
        <v>10</v>
      </c>
      <c r="H2029" t="s">
        <v>538</v>
      </c>
      <c r="I2029">
        <v>5</v>
      </c>
      <c r="J2029" t="s">
        <v>313</v>
      </c>
      <c r="K2029" t="s">
        <v>50</v>
      </c>
      <c r="L2029" t="s">
        <v>18</v>
      </c>
      <c r="M2029">
        <v>8700.2999999999993</v>
      </c>
      <c r="N2029" t="s">
        <v>23</v>
      </c>
      <c r="O2029" t="s">
        <v>0</v>
      </c>
      <c r="P2029" t="s">
        <v>0</v>
      </c>
    </row>
    <row r="2030" spans="1:16" x14ac:dyDescent="0.3">
      <c r="A2030">
        <v>45833216</v>
      </c>
      <c r="B2030">
        <v>216739</v>
      </c>
      <c r="C2030">
        <v>613477</v>
      </c>
      <c r="D2030">
        <v>17263</v>
      </c>
      <c r="E2030">
        <v>1</v>
      </c>
      <c r="F2030">
        <v>0</v>
      </c>
      <c r="G2030">
        <v>0</v>
      </c>
      <c r="H2030" t="s">
        <v>538</v>
      </c>
      <c r="I2030">
        <v>5</v>
      </c>
      <c r="J2030" t="s">
        <v>313</v>
      </c>
      <c r="K2030" t="s">
        <v>39</v>
      </c>
      <c r="L2030" t="s">
        <v>17</v>
      </c>
      <c r="M2030">
        <v>17263</v>
      </c>
      <c r="N2030" t="s">
        <v>20</v>
      </c>
      <c r="O2030" t="s">
        <v>0</v>
      </c>
      <c r="P2030" t="s">
        <v>0</v>
      </c>
    </row>
    <row r="2031" spans="1:16" x14ac:dyDescent="0.3">
      <c r="A2031">
        <v>50264926</v>
      </c>
      <c r="B2031">
        <v>356787</v>
      </c>
      <c r="C2031">
        <v>994268</v>
      </c>
      <c r="D2031">
        <v>17641</v>
      </c>
      <c r="E2031">
        <v>2</v>
      </c>
      <c r="F2031">
        <v>0</v>
      </c>
      <c r="G2031">
        <v>0</v>
      </c>
      <c r="H2031" t="s">
        <v>225</v>
      </c>
      <c r="I2031">
        <v>7</v>
      </c>
      <c r="J2031" t="s">
        <v>129</v>
      </c>
      <c r="K2031" t="s">
        <v>50</v>
      </c>
      <c r="L2031" t="s">
        <v>15</v>
      </c>
      <c r="M2031">
        <v>35282</v>
      </c>
      <c r="N2031" t="s">
        <v>22</v>
      </c>
      <c r="O2031" t="s">
        <v>0</v>
      </c>
      <c r="P2031" t="s">
        <v>0</v>
      </c>
    </row>
    <row r="2032" spans="1:16" x14ac:dyDescent="0.3">
      <c r="A2032">
        <v>30452412</v>
      </c>
      <c r="B2032">
        <v>872246</v>
      </c>
      <c r="C2032">
        <v>848645</v>
      </c>
      <c r="D2032">
        <v>8692</v>
      </c>
      <c r="E2032">
        <v>1</v>
      </c>
      <c r="F2032">
        <v>0</v>
      </c>
      <c r="G2032">
        <v>0</v>
      </c>
      <c r="H2032" t="s">
        <v>225</v>
      </c>
      <c r="I2032">
        <v>6</v>
      </c>
      <c r="J2032" t="s">
        <v>372</v>
      </c>
      <c r="K2032" t="s">
        <v>39</v>
      </c>
      <c r="L2032" t="s">
        <v>16</v>
      </c>
      <c r="M2032">
        <v>8692</v>
      </c>
      <c r="N2032" t="s">
        <v>20</v>
      </c>
      <c r="O2032" t="s">
        <v>0</v>
      </c>
      <c r="P2032" t="s">
        <v>0</v>
      </c>
    </row>
    <row r="2033" spans="1:16" x14ac:dyDescent="0.3">
      <c r="A2033">
        <v>17195288</v>
      </c>
      <c r="B2033">
        <v>877572</v>
      </c>
      <c r="C2033">
        <v>488078</v>
      </c>
      <c r="D2033">
        <v>1138</v>
      </c>
      <c r="E2033">
        <v>2</v>
      </c>
      <c r="F2033">
        <v>0</v>
      </c>
      <c r="G2033">
        <v>0</v>
      </c>
      <c r="H2033" t="s">
        <v>225</v>
      </c>
      <c r="I2033">
        <v>4</v>
      </c>
      <c r="J2033" t="s">
        <v>517</v>
      </c>
      <c r="K2033" t="s">
        <v>50</v>
      </c>
      <c r="L2033" t="s">
        <v>15</v>
      </c>
      <c r="M2033">
        <v>2276</v>
      </c>
      <c r="N2033" t="s">
        <v>20</v>
      </c>
      <c r="O2033" t="s">
        <v>0</v>
      </c>
      <c r="P2033" t="s">
        <v>0</v>
      </c>
    </row>
    <row r="2034" spans="1:16" x14ac:dyDescent="0.3">
      <c r="A2034">
        <v>10359129</v>
      </c>
      <c r="B2034">
        <v>671858</v>
      </c>
      <c r="C2034">
        <v>447259</v>
      </c>
      <c r="D2034">
        <v>5751</v>
      </c>
      <c r="E2034">
        <v>1</v>
      </c>
      <c r="F2034">
        <v>0</v>
      </c>
      <c r="G2034">
        <v>0</v>
      </c>
      <c r="H2034" t="s">
        <v>225</v>
      </c>
      <c r="I2034">
        <v>2</v>
      </c>
      <c r="J2034" t="s">
        <v>454</v>
      </c>
      <c r="K2034" t="s">
        <v>39</v>
      </c>
      <c r="L2034" t="s">
        <v>16</v>
      </c>
      <c r="M2034">
        <v>5751</v>
      </c>
      <c r="N2034" t="s">
        <v>21</v>
      </c>
      <c r="O2034" t="s">
        <v>0</v>
      </c>
      <c r="P2034" t="s">
        <v>0</v>
      </c>
    </row>
    <row r="2035" spans="1:16" x14ac:dyDescent="0.3">
      <c r="A2035">
        <v>28892086</v>
      </c>
      <c r="B2035">
        <v>877572</v>
      </c>
      <c r="C2035">
        <v>599194</v>
      </c>
      <c r="D2035">
        <v>10139</v>
      </c>
      <c r="E2035">
        <v>4</v>
      </c>
      <c r="F2035">
        <v>2027.8</v>
      </c>
      <c r="G2035">
        <v>5</v>
      </c>
      <c r="H2035" t="s">
        <v>225</v>
      </c>
      <c r="I2035">
        <v>3</v>
      </c>
      <c r="J2035" t="s">
        <v>394</v>
      </c>
      <c r="K2035" t="s">
        <v>39</v>
      </c>
      <c r="L2035" t="s">
        <v>17</v>
      </c>
      <c r="M2035">
        <v>38528.199999999997</v>
      </c>
      <c r="N2035" t="s">
        <v>22</v>
      </c>
      <c r="O2035" t="s">
        <v>0</v>
      </c>
      <c r="P2035" t="s">
        <v>0</v>
      </c>
    </row>
    <row r="2036" spans="1:16" x14ac:dyDescent="0.3">
      <c r="A2036">
        <v>54629892</v>
      </c>
      <c r="B2036">
        <v>334053</v>
      </c>
      <c r="C2036">
        <v>695962</v>
      </c>
      <c r="D2036">
        <v>2221</v>
      </c>
      <c r="E2036">
        <v>1</v>
      </c>
      <c r="F2036">
        <v>0</v>
      </c>
      <c r="G2036">
        <v>0</v>
      </c>
      <c r="H2036" t="s">
        <v>225</v>
      </c>
      <c r="I2036">
        <v>7</v>
      </c>
      <c r="J2036" t="s">
        <v>129</v>
      </c>
      <c r="K2036" t="s">
        <v>39</v>
      </c>
      <c r="L2036" t="s">
        <v>16</v>
      </c>
      <c r="M2036">
        <v>2221</v>
      </c>
      <c r="N2036" t="s">
        <v>22</v>
      </c>
      <c r="O2036" t="s">
        <v>0</v>
      </c>
      <c r="P2036" t="s">
        <v>0</v>
      </c>
    </row>
    <row r="2037" spans="1:16" x14ac:dyDescent="0.3">
      <c r="A2037">
        <v>36770527</v>
      </c>
      <c r="B2037">
        <v>809570</v>
      </c>
      <c r="C2037">
        <v>513328</v>
      </c>
      <c r="D2037">
        <v>5388</v>
      </c>
      <c r="E2037">
        <v>3</v>
      </c>
      <c r="F2037">
        <v>2424.6</v>
      </c>
      <c r="G2037">
        <v>15</v>
      </c>
      <c r="H2037" t="s">
        <v>225</v>
      </c>
      <c r="I2037">
        <v>7</v>
      </c>
      <c r="J2037" t="s">
        <v>129</v>
      </c>
      <c r="K2037" t="s">
        <v>39</v>
      </c>
      <c r="L2037" t="s">
        <v>18</v>
      </c>
      <c r="M2037">
        <v>13739.4</v>
      </c>
      <c r="N2037" t="s">
        <v>21</v>
      </c>
      <c r="O2037" t="s">
        <v>0</v>
      </c>
      <c r="P2037" t="s">
        <v>0</v>
      </c>
    </row>
    <row r="2038" spans="1:16" x14ac:dyDescent="0.3">
      <c r="A2038">
        <v>79961132</v>
      </c>
      <c r="B2038">
        <v>126225</v>
      </c>
      <c r="C2038">
        <v>871394</v>
      </c>
      <c r="D2038">
        <v>9656</v>
      </c>
      <c r="E2038">
        <v>1</v>
      </c>
      <c r="F2038">
        <v>1448.4</v>
      </c>
      <c r="G2038">
        <v>15</v>
      </c>
      <c r="H2038" t="s">
        <v>225</v>
      </c>
      <c r="I2038">
        <v>1</v>
      </c>
      <c r="J2038" t="s">
        <v>226</v>
      </c>
      <c r="K2038" t="s">
        <v>50</v>
      </c>
      <c r="L2038" t="s">
        <v>17</v>
      </c>
      <c r="M2038">
        <v>8207.6</v>
      </c>
      <c r="N2038" t="s">
        <v>21</v>
      </c>
      <c r="O2038" t="s">
        <v>0</v>
      </c>
      <c r="P2038" t="s">
        <v>0</v>
      </c>
    </row>
    <row r="2039" spans="1:16" x14ac:dyDescent="0.3">
      <c r="A2039">
        <v>94044392</v>
      </c>
      <c r="B2039">
        <v>872246</v>
      </c>
      <c r="C2039">
        <v>883226</v>
      </c>
      <c r="D2039">
        <v>12388</v>
      </c>
      <c r="E2039">
        <v>1</v>
      </c>
      <c r="F2039">
        <v>0</v>
      </c>
      <c r="G2039">
        <v>0</v>
      </c>
      <c r="H2039" t="s">
        <v>225</v>
      </c>
      <c r="I2039">
        <v>7</v>
      </c>
      <c r="J2039" t="s">
        <v>129</v>
      </c>
      <c r="K2039" t="s">
        <v>39</v>
      </c>
      <c r="L2039" t="s">
        <v>15</v>
      </c>
      <c r="M2039">
        <v>12388</v>
      </c>
      <c r="N2039" t="s">
        <v>22</v>
      </c>
      <c r="O2039" t="s">
        <v>0</v>
      </c>
      <c r="P2039" t="s">
        <v>0</v>
      </c>
    </row>
    <row r="2040" spans="1:16" x14ac:dyDescent="0.3">
      <c r="A2040">
        <v>23484199</v>
      </c>
      <c r="B2040">
        <v>216739</v>
      </c>
      <c r="C2040">
        <v>297527</v>
      </c>
      <c r="D2040">
        <v>5749</v>
      </c>
      <c r="E2040">
        <v>1</v>
      </c>
      <c r="F2040">
        <v>0</v>
      </c>
      <c r="G2040">
        <v>0</v>
      </c>
      <c r="H2040" t="s">
        <v>225</v>
      </c>
      <c r="I2040">
        <v>5</v>
      </c>
      <c r="J2040" t="s">
        <v>338</v>
      </c>
      <c r="K2040" t="s">
        <v>39</v>
      </c>
      <c r="L2040" t="s">
        <v>15</v>
      </c>
      <c r="M2040">
        <v>5749</v>
      </c>
      <c r="N2040" t="s">
        <v>23</v>
      </c>
      <c r="O2040" t="s">
        <v>0</v>
      </c>
      <c r="P2040" t="s">
        <v>0</v>
      </c>
    </row>
    <row r="2041" spans="1:16" x14ac:dyDescent="0.3">
      <c r="A2041">
        <v>60626689</v>
      </c>
      <c r="B2041">
        <v>809570</v>
      </c>
      <c r="C2041">
        <v>895759</v>
      </c>
      <c r="D2041">
        <v>11953</v>
      </c>
      <c r="E2041">
        <v>1</v>
      </c>
      <c r="F2041">
        <v>1195.3</v>
      </c>
      <c r="G2041">
        <v>10</v>
      </c>
      <c r="H2041" t="s">
        <v>225</v>
      </c>
      <c r="I2041">
        <v>1</v>
      </c>
      <c r="J2041" t="s">
        <v>226</v>
      </c>
      <c r="K2041" t="s">
        <v>50</v>
      </c>
      <c r="L2041" t="s">
        <v>15</v>
      </c>
      <c r="M2041">
        <v>10757.7</v>
      </c>
      <c r="N2041" t="s">
        <v>23</v>
      </c>
      <c r="O2041" t="s">
        <v>0</v>
      </c>
      <c r="P2041" t="s">
        <v>0</v>
      </c>
    </row>
    <row r="2042" spans="1:16" x14ac:dyDescent="0.3">
      <c r="A2042">
        <v>70549061</v>
      </c>
      <c r="B2042">
        <v>388389</v>
      </c>
      <c r="C2042">
        <v>498301</v>
      </c>
      <c r="D2042">
        <v>16331</v>
      </c>
      <c r="E2042">
        <v>1</v>
      </c>
      <c r="F2042">
        <v>0</v>
      </c>
      <c r="G2042">
        <v>0</v>
      </c>
      <c r="H2042" t="s">
        <v>225</v>
      </c>
      <c r="I2042">
        <v>1</v>
      </c>
      <c r="J2042" t="s">
        <v>226</v>
      </c>
      <c r="K2042" t="s">
        <v>47</v>
      </c>
      <c r="L2042" t="s">
        <v>15</v>
      </c>
      <c r="M2042">
        <v>16331</v>
      </c>
      <c r="N2042" t="s">
        <v>20</v>
      </c>
      <c r="O2042" t="s">
        <v>0</v>
      </c>
      <c r="P2042" t="s">
        <v>0</v>
      </c>
    </row>
    <row r="2043" spans="1:16" x14ac:dyDescent="0.3">
      <c r="A2043">
        <v>96965116</v>
      </c>
      <c r="B2043">
        <v>719176</v>
      </c>
      <c r="C2043">
        <v>886563</v>
      </c>
      <c r="D2043">
        <v>3203</v>
      </c>
      <c r="E2043">
        <v>2</v>
      </c>
      <c r="F2043">
        <v>1281.2</v>
      </c>
      <c r="G2043">
        <v>20</v>
      </c>
      <c r="H2043" t="s">
        <v>225</v>
      </c>
      <c r="I2043">
        <v>2</v>
      </c>
      <c r="J2043" t="s">
        <v>454</v>
      </c>
      <c r="K2043" t="s">
        <v>47</v>
      </c>
      <c r="L2043" t="s">
        <v>15</v>
      </c>
      <c r="M2043">
        <v>5124.8</v>
      </c>
      <c r="N2043" t="s">
        <v>20</v>
      </c>
      <c r="O2043" t="s">
        <v>0</v>
      </c>
      <c r="P2043" t="s">
        <v>0</v>
      </c>
    </row>
    <row r="2044" spans="1:16" x14ac:dyDescent="0.3">
      <c r="A2044">
        <v>19041276</v>
      </c>
      <c r="B2044">
        <v>671858</v>
      </c>
      <c r="C2044">
        <v>210195</v>
      </c>
      <c r="D2044">
        <v>2404</v>
      </c>
      <c r="E2044">
        <v>1</v>
      </c>
      <c r="F2044">
        <v>0</v>
      </c>
      <c r="G2044">
        <v>0</v>
      </c>
      <c r="H2044" t="s">
        <v>225</v>
      </c>
      <c r="I2044">
        <v>2</v>
      </c>
      <c r="J2044" t="s">
        <v>454</v>
      </c>
      <c r="K2044" t="s">
        <v>39</v>
      </c>
      <c r="L2044" t="s">
        <v>18</v>
      </c>
      <c r="M2044">
        <v>2404</v>
      </c>
      <c r="N2044" t="s">
        <v>23</v>
      </c>
      <c r="O2044" t="s">
        <v>0</v>
      </c>
      <c r="P2044" t="s">
        <v>0</v>
      </c>
    </row>
    <row r="2045" spans="1:16" x14ac:dyDescent="0.3">
      <c r="A2045">
        <v>78299645</v>
      </c>
      <c r="B2045">
        <v>809570</v>
      </c>
      <c r="C2045">
        <v>283927</v>
      </c>
      <c r="D2045">
        <v>13954</v>
      </c>
      <c r="E2045">
        <v>2</v>
      </c>
      <c r="F2045">
        <v>1395.4</v>
      </c>
      <c r="G2045">
        <v>5</v>
      </c>
      <c r="H2045" t="s">
        <v>456</v>
      </c>
      <c r="I2045">
        <v>4</v>
      </c>
      <c r="J2045" t="s">
        <v>294</v>
      </c>
      <c r="K2045" t="s">
        <v>39</v>
      </c>
      <c r="L2045" t="s">
        <v>16</v>
      </c>
      <c r="M2045">
        <v>26512.6</v>
      </c>
      <c r="N2045" t="s">
        <v>21</v>
      </c>
      <c r="O2045" t="s">
        <v>0</v>
      </c>
      <c r="P2045" t="s">
        <v>0</v>
      </c>
    </row>
    <row r="2046" spans="1:16" x14ac:dyDescent="0.3">
      <c r="A2046">
        <v>42051937</v>
      </c>
      <c r="B2046">
        <v>872246</v>
      </c>
      <c r="C2046">
        <v>621063</v>
      </c>
      <c r="D2046">
        <v>17318</v>
      </c>
      <c r="E2046">
        <v>3</v>
      </c>
      <c r="F2046">
        <v>0</v>
      </c>
      <c r="G2046">
        <v>0</v>
      </c>
      <c r="H2046" t="s">
        <v>456</v>
      </c>
      <c r="I2046">
        <v>2</v>
      </c>
      <c r="J2046" t="s">
        <v>88</v>
      </c>
      <c r="K2046" t="s">
        <v>39</v>
      </c>
      <c r="L2046" t="s">
        <v>16</v>
      </c>
      <c r="M2046">
        <v>51954</v>
      </c>
      <c r="N2046" t="s">
        <v>22</v>
      </c>
      <c r="O2046" t="s">
        <v>0</v>
      </c>
      <c r="P2046" t="s">
        <v>0</v>
      </c>
    </row>
    <row r="2047" spans="1:16" x14ac:dyDescent="0.3">
      <c r="A2047">
        <v>94127561</v>
      </c>
      <c r="B2047">
        <v>356787</v>
      </c>
      <c r="C2047">
        <v>270835</v>
      </c>
      <c r="D2047">
        <v>13247</v>
      </c>
      <c r="E2047">
        <v>1</v>
      </c>
      <c r="F2047">
        <v>0</v>
      </c>
      <c r="G2047">
        <v>0</v>
      </c>
      <c r="H2047" t="s">
        <v>456</v>
      </c>
      <c r="I2047">
        <v>2</v>
      </c>
      <c r="J2047" t="s">
        <v>88</v>
      </c>
      <c r="K2047" t="s">
        <v>39</v>
      </c>
      <c r="L2047" t="s">
        <v>15</v>
      </c>
      <c r="M2047">
        <v>13247</v>
      </c>
      <c r="N2047" t="s">
        <v>23</v>
      </c>
      <c r="O2047" t="s">
        <v>0</v>
      </c>
      <c r="P2047" t="s">
        <v>0</v>
      </c>
    </row>
    <row r="2048" spans="1:16" x14ac:dyDescent="0.3">
      <c r="A2048">
        <v>58841557</v>
      </c>
      <c r="B2048">
        <v>356787</v>
      </c>
      <c r="C2048">
        <v>482146</v>
      </c>
      <c r="D2048">
        <v>8933</v>
      </c>
      <c r="E2048">
        <v>2</v>
      </c>
      <c r="F2048">
        <v>893.3</v>
      </c>
      <c r="G2048">
        <v>5</v>
      </c>
      <c r="H2048" t="s">
        <v>456</v>
      </c>
      <c r="I2048">
        <v>4</v>
      </c>
      <c r="J2048" t="s">
        <v>294</v>
      </c>
      <c r="K2048" t="s">
        <v>39</v>
      </c>
      <c r="L2048" t="s">
        <v>15</v>
      </c>
      <c r="M2048">
        <v>16972.7</v>
      </c>
      <c r="N2048" t="s">
        <v>20</v>
      </c>
      <c r="O2048" t="s">
        <v>0</v>
      </c>
      <c r="P2048" t="s">
        <v>0</v>
      </c>
    </row>
    <row r="2049" spans="1:16" x14ac:dyDescent="0.3">
      <c r="A2049">
        <v>83867070</v>
      </c>
      <c r="B2049">
        <v>809570</v>
      </c>
      <c r="C2049">
        <v>916289</v>
      </c>
      <c r="D2049">
        <v>18720</v>
      </c>
      <c r="E2049">
        <v>1</v>
      </c>
      <c r="F2049">
        <v>0</v>
      </c>
      <c r="G2049">
        <v>0</v>
      </c>
      <c r="H2049" t="s">
        <v>456</v>
      </c>
      <c r="I2049">
        <v>2</v>
      </c>
      <c r="J2049" t="s">
        <v>88</v>
      </c>
      <c r="K2049" t="s">
        <v>73</v>
      </c>
      <c r="L2049" t="s">
        <v>17</v>
      </c>
      <c r="M2049">
        <v>18720</v>
      </c>
      <c r="N2049" t="s">
        <v>23</v>
      </c>
      <c r="O2049" t="s">
        <v>0</v>
      </c>
      <c r="P2049" t="s">
        <v>0</v>
      </c>
    </row>
    <row r="2050" spans="1:16" x14ac:dyDescent="0.3">
      <c r="A2050">
        <v>22028437</v>
      </c>
      <c r="B2050">
        <v>671858</v>
      </c>
      <c r="C2050">
        <v>798199</v>
      </c>
      <c r="D2050">
        <v>11432</v>
      </c>
      <c r="E2050">
        <v>1</v>
      </c>
      <c r="F2050">
        <v>571.6</v>
      </c>
      <c r="G2050">
        <v>5</v>
      </c>
      <c r="H2050" t="s">
        <v>456</v>
      </c>
      <c r="I2050">
        <v>1</v>
      </c>
      <c r="J2050" t="s">
        <v>277</v>
      </c>
      <c r="K2050" t="s">
        <v>39</v>
      </c>
      <c r="L2050" t="s">
        <v>18</v>
      </c>
      <c r="M2050">
        <v>10860.4</v>
      </c>
      <c r="N2050" t="s">
        <v>21</v>
      </c>
      <c r="O2050" t="s">
        <v>0</v>
      </c>
      <c r="P2050" t="s">
        <v>0</v>
      </c>
    </row>
    <row r="2051" spans="1:16" x14ac:dyDescent="0.3">
      <c r="A2051">
        <v>87500742</v>
      </c>
      <c r="B2051">
        <v>876646</v>
      </c>
      <c r="C2051">
        <v>723238</v>
      </c>
      <c r="D2051">
        <v>16813</v>
      </c>
      <c r="E2051">
        <v>1</v>
      </c>
      <c r="F2051">
        <v>2521.9499999999998</v>
      </c>
      <c r="G2051">
        <v>15</v>
      </c>
      <c r="H2051" t="s">
        <v>456</v>
      </c>
      <c r="I2051">
        <v>4</v>
      </c>
      <c r="J2051" t="s">
        <v>294</v>
      </c>
      <c r="K2051" t="s">
        <v>39</v>
      </c>
      <c r="L2051" t="s">
        <v>15</v>
      </c>
      <c r="M2051">
        <v>14291.05</v>
      </c>
      <c r="N2051" t="s">
        <v>22</v>
      </c>
      <c r="O2051" t="s">
        <v>0</v>
      </c>
      <c r="P2051" t="s">
        <v>0</v>
      </c>
    </row>
    <row r="2052" spans="1:16" x14ac:dyDescent="0.3">
      <c r="A2052">
        <v>69148126</v>
      </c>
      <c r="B2052">
        <v>126225</v>
      </c>
      <c r="C2052">
        <v>947078</v>
      </c>
      <c r="D2052">
        <v>18144</v>
      </c>
      <c r="E2052">
        <v>1</v>
      </c>
      <c r="F2052">
        <v>2721.6</v>
      </c>
      <c r="G2052">
        <v>15</v>
      </c>
      <c r="H2052" t="s">
        <v>456</v>
      </c>
      <c r="I2052">
        <v>4</v>
      </c>
      <c r="J2052" t="s">
        <v>294</v>
      </c>
      <c r="K2052" t="s">
        <v>39</v>
      </c>
      <c r="L2052" t="s">
        <v>15</v>
      </c>
      <c r="M2052">
        <v>15422.4</v>
      </c>
      <c r="N2052" t="s">
        <v>20</v>
      </c>
      <c r="O2052" t="s">
        <v>0</v>
      </c>
      <c r="P2052" t="s">
        <v>0</v>
      </c>
    </row>
    <row r="2053" spans="1:16" x14ac:dyDescent="0.3">
      <c r="A2053">
        <v>89442503</v>
      </c>
      <c r="B2053">
        <v>246316</v>
      </c>
      <c r="C2053">
        <v>785549</v>
      </c>
      <c r="D2053">
        <v>18571</v>
      </c>
      <c r="E2053">
        <v>1</v>
      </c>
      <c r="F2053">
        <v>2785.65</v>
      </c>
      <c r="G2053">
        <v>15</v>
      </c>
      <c r="H2053" t="s">
        <v>465</v>
      </c>
      <c r="I2053">
        <v>1</v>
      </c>
      <c r="J2053" t="s">
        <v>451</v>
      </c>
      <c r="K2053" t="s">
        <v>47</v>
      </c>
      <c r="L2053" t="s">
        <v>15</v>
      </c>
      <c r="M2053">
        <v>15785.35</v>
      </c>
      <c r="N2053" t="s">
        <v>21</v>
      </c>
      <c r="O2053" t="s">
        <v>0</v>
      </c>
      <c r="P2053" t="s">
        <v>0</v>
      </c>
    </row>
    <row r="2054" spans="1:16" x14ac:dyDescent="0.3">
      <c r="A2054">
        <v>38874646</v>
      </c>
      <c r="B2054">
        <v>877572</v>
      </c>
      <c r="C2054">
        <v>816225</v>
      </c>
      <c r="D2054">
        <v>5523</v>
      </c>
      <c r="E2054">
        <v>1</v>
      </c>
      <c r="F2054">
        <v>0</v>
      </c>
      <c r="G2054">
        <v>0</v>
      </c>
      <c r="H2054" t="s">
        <v>465</v>
      </c>
      <c r="I2054">
        <v>2</v>
      </c>
      <c r="J2054" t="s">
        <v>289</v>
      </c>
      <c r="K2054" t="s">
        <v>39</v>
      </c>
      <c r="L2054" t="s">
        <v>152</v>
      </c>
      <c r="M2054">
        <v>5523</v>
      </c>
      <c r="N2054" t="s">
        <v>21</v>
      </c>
      <c r="O2054" t="s">
        <v>0</v>
      </c>
      <c r="P2054" t="s">
        <v>0</v>
      </c>
    </row>
    <row r="2055" spans="1:16" x14ac:dyDescent="0.3">
      <c r="A2055">
        <v>21257528</v>
      </c>
      <c r="B2055">
        <v>191161</v>
      </c>
      <c r="C2055">
        <v>494450</v>
      </c>
      <c r="D2055">
        <v>15849</v>
      </c>
      <c r="E2055">
        <v>1</v>
      </c>
      <c r="F2055">
        <v>0</v>
      </c>
      <c r="G2055">
        <v>0</v>
      </c>
      <c r="H2055" t="s">
        <v>465</v>
      </c>
      <c r="I2055">
        <v>1</v>
      </c>
      <c r="J2055" t="s">
        <v>451</v>
      </c>
      <c r="K2055" t="s">
        <v>39</v>
      </c>
      <c r="L2055" t="s">
        <v>17</v>
      </c>
      <c r="M2055">
        <v>15849</v>
      </c>
      <c r="N2055" t="s">
        <v>20</v>
      </c>
      <c r="O2055" t="s">
        <v>0</v>
      </c>
      <c r="P2055" t="s">
        <v>0</v>
      </c>
    </row>
    <row r="2056" spans="1:16" x14ac:dyDescent="0.3">
      <c r="A2056">
        <v>96155337</v>
      </c>
      <c r="B2056">
        <v>207473</v>
      </c>
      <c r="C2056">
        <v>887247</v>
      </c>
      <c r="D2056">
        <v>9254</v>
      </c>
      <c r="E2056">
        <v>1</v>
      </c>
      <c r="F2056">
        <v>0</v>
      </c>
      <c r="G2056">
        <v>0</v>
      </c>
      <c r="H2056" t="s">
        <v>465</v>
      </c>
      <c r="I2056">
        <v>3</v>
      </c>
      <c r="J2056" t="s">
        <v>363</v>
      </c>
      <c r="K2056" t="s">
        <v>73</v>
      </c>
      <c r="L2056" t="s">
        <v>15</v>
      </c>
      <c r="M2056">
        <v>9254</v>
      </c>
      <c r="N2056" t="s">
        <v>20</v>
      </c>
      <c r="O2056" t="s">
        <v>0</v>
      </c>
      <c r="P2056" t="s">
        <v>0</v>
      </c>
    </row>
    <row r="2057" spans="1:16" x14ac:dyDescent="0.3">
      <c r="A2057">
        <v>57572279</v>
      </c>
      <c r="B2057">
        <v>191161</v>
      </c>
      <c r="C2057">
        <v>872036</v>
      </c>
      <c r="D2057">
        <v>18058</v>
      </c>
      <c r="E2057">
        <v>1</v>
      </c>
      <c r="F2057">
        <v>1805.8</v>
      </c>
      <c r="G2057">
        <v>10</v>
      </c>
      <c r="H2057" t="s">
        <v>465</v>
      </c>
      <c r="I2057">
        <v>5</v>
      </c>
      <c r="J2057" t="s">
        <v>63</v>
      </c>
      <c r="K2057" t="s">
        <v>39</v>
      </c>
      <c r="L2057" t="s">
        <v>15</v>
      </c>
      <c r="M2057">
        <v>16252.2</v>
      </c>
      <c r="N2057" t="s">
        <v>20</v>
      </c>
      <c r="O2057" t="s">
        <v>0</v>
      </c>
      <c r="P2057" t="s">
        <v>0</v>
      </c>
    </row>
    <row r="2058" spans="1:16" x14ac:dyDescent="0.3">
      <c r="A2058">
        <v>78778646</v>
      </c>
      <c r="B2058">
        <v>356787</v>
      </c>
      <c r="C2058">
        <v>418572</v>
      </c>
      <c r="D2058">
        <v>17177</v>
      </c>
      <c r="E2058">
        <v>2</v>
      </c>
      <c r="F2058">
        <v>0</v>
      </c>
      <c r="G2058">
        <v>0</v>
      </c>
      <c r="H2058" t="s">
        <v>465</v>
      </c>
      <c r="I2058">
        <v>4</v>
      </c>
      <c r="J2058" t="s">
        <v>516</v>
      </c>
      <c r="K2058" t="s">
        <v>39</v>
      </c>
      <c r="L2058" t="s">
        <v>16</v>
      </c>
      <c r="M2058">
        <v>34354</v>
      </c>
      <c r="N2058" t="s">
        <v>23</v>
      </c>
      <c r="O2058" t="s">
        <v>0</v>
      </c>
      <c r="P2058" t="s">
        <v>0</v>
      </c>
    </row>
    <row r="2059" spans="1:16" x14ac:dyDescent="0.3">
      <c r="A2059">
        <v>32059232</v>
      </c>
      <c r="B2059">
        <v>809570</v>
      </c>
      <c r="C2059">
        <v>647180</v>
      </c>
      <c r="D2059">
        <v>2113</v>
      </c>
      <c r="E2059">
        <v>2</v>
      </c>
      <c r="F2059">
        <v>845.2</v>
      </c>
      <c r="G2059">
        <v>20</v>
      </c>
      <c r="H2059" t="s">
        <v>465</v>
      </c>
      <c r="I2059">
        <v>6</v>
      </c>
      <c r="J2059" t="s">
        <v>342</v>
      </c>
      <c r="K2059" t="s">
        <v>39</v>
      </c>
      <c r="L2059" t="s">
        <v>15</v>
      </c>
      <c r="M2059">
        <v>3380.8</v>
      </c>
      <c r="N2059" t="s">
        <v>20</v>
      </c>
      <c r="O2059" t="s">
        <v>0</v>
      </c>
      <c r="P2059" t="s">
        <v>0</v>
      </c>
    </row>
    <row r="2060" spans="1:16" x14ac:dyDescent="0.3">
      <c r="A2060">
        <v>81875527</v>
      </c>
      <c r="B2060">
        <v>246316</v>
      </c>
      <c r="C2060">
        <v>831264</v>
      </c>
      <c r="D2060">
        <v>18336</v>
      </c>
      <c r="E2060">
        <v>1</v>
      </c>
      <c r="F2060">
        <v>0</v>
      </c>
      <c r="G2060">
        <v>0</v>
      </c>
      <c r="H2060" t="s">
        <v>465</v>
      </c>
      <c r="I2060">
        <v>5</v>
      </c>
      <c r="J2060" t="s">
        <v>63</v>
      </c>
      <c r="K2060" t="s">
        <v>50</v>
      </c>
      <c r="L2060" t="s">
        <v>15</v>
      </c>
      <c r="M2060">
        <v>18336</v>
      </c>
      <c r="N2060" t="s">
        <v>20</v>
      </c>
      <c r="O2060" t="s">
        <v>0</v>
      </c>
      <c r="P2060" t="s">
        <v>0</v>
      </c>
    </row>
    <row r="2061" spans="1:16" x14ac:dyDescent="0.3">
      <c r="A2061">
        <v>36550845</v>
      </c>
      <c r="B2061">
        <v>356787</v>
      </c>
      <c r="C2061">
        <v>363690</v>
      </c>
      <c r="D2061">
        <v>9130</v>
      </c>
      <c r="E2061">
        <v>1</v>
      </c>
      <c r="F2061">
        <v>0</v>
      </c>
      <c r="G2061">
        <v>0</v>
      </c>
      <c r="H2061" t="s">
        <v>222</v>
      </c>
      <c r="I2061">
        <v>6</v>
      </c>
      <c r="J2061" t="s">
        <v>438</v>
      </c>
      <c r="K2061" t="s">
        <v>39</v>
      </c>
      <c r="L2061" t="s">
        <v>17</v>
      </c>
      <c r="M2061">
        <v>9130</v>
      </c>
      <c r="N2061" t="s">
        <v>23</v>
      </c>
      <c r="O2061" t="s">
        <v>0</v>
      </c>
      <c r="P2061" t="s">
        <v>0</v>
      </c>
    </row>
    <row r="2062" spans="1:16" x14ac:dyDescent="0.3">
      <c r="A2062">
        <v>71934487</v>
      </c>
      <c r="B2062">
        <v>334053</v>
      </c>
      <c r="C2062">
        <v>227645</v>
      </c>
      <c r="D2062">
        <v>10545</v>
      </c>
      <c r="E2062">
        <v>3</v>
      </c>
      <c r="F2062">
        <v>0</v>
      </c>
      <c r="G2062">
        <v>0</v>
      </c>
      <c r="H2062" t="s">
        <v>222</v>
      </c>
      <c r="I2062">
        <v>1</v>
      </c>
      <c r="J2062" t="s">
        <v>443</v>
      </c>
      <c r="K2062" t="s">
        <v>39</v>
      </c>
      <c r="L2062" t="s">
        <v>17</v>
      </c>
      <c r="M2062">
        <v>31635</v>
      </c>
      <c r="N2062" t="s">
        <v>21</v>
      </c>
      <c r="O2062" t="s">
        <v>0</v>
      </c>
      <c r="P2062" t="s">
        <v>0</v>
      </c>
    </row>
    <row r="2063" spans="1:16" x14ac:dyDescent="0.3">
      <c r="A2063">
        <v>53589647</v>
      </c>
      <c r="B2063">
        <v>671858</v>
      </c>
      <c r="C2063">
        <v>589227</v>
      </c>
      <c r="D2063">
        <v>3740</v>
      </c>
      <c r="E2063">
        <v>1</v>
      </c>
      <c r="F2063">
        <v>374</v>
      </c>
      <c r="G2063">
        <v>10</v>
      </c>
      <c r="H2063" t="s">
        <v>222</v>
      </c>
      <c r="I2063">
        <v>3</v>
      </c>
      <c r="J2063" t="s">
        <v>426</v>
      </c>
      <c r="K2063" t="s">
        <v>39</v>
      </c>
      <c r="L2063" t="s">
        <v>152</v>
      </c>
      <c r="M2063">
        <v>3366</v>
      </c>
      <c r="N2063" t="s">
        <v>24</v>
      </c>
      <c r="O2063" t="s">
        <v>0</v>
      </c>
      <c r="P2063" t="s">
        <v>0</v>
      </c>
    </row>
    <row r="2064" spans="1:16" x14ac:dyDescent="0.3">
      <c r="A2064">
        <v>70362053</v>
      </c>
      <c r="B2064">
        <v>334053</v>
      </c>
      <c r="C2064">
        <v>227470</v>
      </c>
      <c r="D2064">
        <v>5155</v>
      </c>
      <c r="E2064">
        <v>1</v>
      </c>
      <c r="F2064">
        <v>0</v>
      </c>
      <c r="G2064">
        <v>0</v>
      </c>
      <c r="H2064" t="s">
        <v>222</v>
      </c>
      <c r="I2064">
        <v>5</v>
      </c>
      <c r="J2064" t="s">
        <v>484</v>
      </c>
      <c r="K2064" t="s">
        <v>39</v>
      </c>
      <c r="L2064" t="s">
        <v>15</v>
      </c>
      <c r="M2064">
        <v>5155</v>
      </c>
      <c r="N2064" t="s">
        <v>21</v>
      </c>
      <c r="O2064" t="s">
        <v>0</v>
      </c>
      <c r="P2064" t="s">
        <v>0</v>
      </c>
    </row>
    <row r="2065" spans="1:16" x14ac:dyDescent="0.3">
      <c r="A2065">
        <v>41426254</v>
      </c>
      <c r="B2065">
        <v>216739</v>
      </c>
      <c r="C2065">
        <v>561083</v>
      </c>
      <c r="D2065">
        <v>12472</v>
      </c>
      <c r="E2065">
        <v>1</v>
      </c>
      <c r="F2065">
        <v>1247.2</v>
      </c>
      <c r="G2065">
        <v>10</v>
      </c>
      <c r="H2065" t="s">
        <v>222</v>
      </c>
      <c r="I2065">
        <v>5</v>
      </c>
      <c r="J2065" t="s">
        <v>484</v>
      </c>
      <c r="K2065" t="s">
        <v>39</v>
      </c>
      <c r="L2065" t="s">
        <v>15</v>
      </c>
      <c r="M2065">
        <v>11224.8</v>
      </c>
      <c r="N2065" t="s">
        <v>20</v>
      </c>
      <c r="O2065" t="s">
        <v>0</v>
      </c>
      <c r="P2065" t="s">
        <v>0</v>
      </c>
    </row>
    <row r="2066" spans="1:16" x14ac:dyDescent="0.3">
      <c r="A2066">
        <v>88710263</v>
      </c>
      <c r="B2066">
        <v>388389</v>
      </c>
      <c r="C2066">
        <v>742121</v>
      </c>
      <c r="D2066">
        <v>3285</v>
      </c>
      <c r="E2066">
        <v>1</v>
      </c>
      <c r="F2066">
        <v>164.25</v>
      </c>
      <c r="G2066">
        <v>5</v>
      </c>
      <c r="H2066" t="s">
        <v>222</v>
      </c>
      <c r="I2066">
        <v>6</v>
      </c>
      <c r="J2066" t="s">
        <v>438</v>
      </c>
      <c r="K2066" t="s">
        <v>50</v>
      </c>
      <c r="L2066" t="s">
        <v>17</v>
      </c>
      <c r="M2066">
        <v>3120.75</v>
      </c>
      <c r="N2066" t="s">
        <v>21</v>
      </c>
      <c r="O2066" t="s">
        <v>0</v>
      </c>
      <c r="P2066" t="s">
        <v>0</v>
      </c>
    </row>
    <row r="2067" spans="1:16" x14ac:dyDescent="0.3">
      <c r="A2067">
        <v>31113788</v>
      </c>
      <c r="B2067">
        <v>872246</v>
      </c>
      <c r="C2067">
        <v>399092</v>
      </c>
      <c r="D2067">
        <v>8969</v>
      </c>
      <c r="E2067">
        <v>2</v>
      </c>
      <c r="F2067">
        <v>0</v>
      </c>
      <c r="G2067">
        <v>0</v>
      </c>
      <c r="H2067" t="s">
        <v>222</v>
      </c>
      <c r="I2067">
        <v>7</v>
      </c>
      <c r="J2067" t="s">
        <v>423</v>
      </c>
      <c r="K2067" t="s">
        <v>50</v>
      </c>
      <c r="L2067" t="s">
        <v>18</v>
      </c>
      <c r="M2067">
        <v>17938</v>
      </c>
      <c r="N2067" t="s">
        <v>22</v>
      </c>
      <c r="O2067" t="s">
        <v>0</v>
      </c>
      <c r="P2067" t="s">
        <v>0</v>
      </c>
    </row>
    <row r="2068" spans="1:16" x14ac:dyDescent="0.3">
      <c r="A2068">
        <v>68211760</v>
      </c>
      <c r="B2068">
        <v>671858</v>
      </c>
      <c r="C2068">
        <v>632373</v>
      </c>
      <c r="D2068">
        <v>8544</v>
      </c>
      <c r="E2068">
        <v>1</v>
      </c>
      <c r="F2068">
        <v>427.2</v>
      </c>
      <c r="G2068">
        <v>5</v>
      </c>
      <c r="H2068" t="s">
        <v>222</v>
      </c>
      <c r="I2068">
        <v>3</v>
      </c>
      <c r="J2068" t="s">
        <v>426</v>
      </c>
      <c r="K2068" t="s">
        <v>39</v>
      </c>
      <c r="L2068" t="s">
        <v>18</v>
      </c>
      <c r="M2068">
        <v>8116.8</v>
      </c>
      <c r="N2068" t="s">
        <v>21</v>
      </c>
      <c r="O2068" t="s">
        <v>0</v>
      </c>
      <c r="P2068" t="s">
        <v>0</v>
      </c>
    </row>
    <row r="2069" spans="1:16" x14ac:dyDescent="0.3">
      <c r="A2069">
        <v>92050405</v>
      </c>
      <c r="B2069">
        <v>334053</v>
      </c>
      <c r="C2069">
        <v>289913</v>
      </c>
      <c r="D2069">
        <v>2242</v>
      </c>
      <c r="E2069">
        <v>1</v>
      </c>
      <c r="F2069">
        <v>224.2</v>
      </c>
      <c r="G2069">
        <v>10</v>
      </c>
      <c r="H2069" t="s">
        <v>222</v>
      </c>
      <c r="I2069">
        <v>1</v>
      </c>
      <c r="J2069" t="s">
        <v>443</v>
      </c>
      <c r="K2069" t="s">
        <v>39</v>
      </c>
      <c r="L2069" t="s">
        <v>18</v>
      </c>
      <c r="M2069">
        <v>2017.8</v>
      </c>
      <c r="N2069" t="s">
        <v>23</v>
      </c>
      <c r="O2069" t="s">
        <v>0</v>
      </c>
      <c r="P2069" t="s">
        <v>0</v>
      </c>
    </row>
    <row r="2070" spans="1:16" x14ac:dyDescent="0.3">
      <c r="A2070">
        <v>99300492</v>
      </c>
      <c r="B2070">
        <v>246316</v>
      </c>
      <c r="C2070">
        <v>723238</v>
      </c>
      <c r="D2070">
        <v>16820</v>
      </c>
      <c r="E2070">
        <v>2</v>
      </c>
      <c r="F2070">
        <v>0</v>
      </c>
      <c r="G2070">
        <v>0</v>
      </c>
      <c r="H2070" t="s">
        <v>266</v>
      </c>
      <c r="I2070">
        <v>3</v>
      </c>
      <c r="J2070" t="s">
        <v>302</v>
      </c>
      <c r="K2070" t="s">
        <v>39</v>
      </c>
      <c r="L2070" t="s">
        <v>17</v>
      </c>
      <c r="M2070">
        <v>33640</v>
      </c>
      <c r="N2070" t="s">
        <v>21</v>
      </c>
      <c r="O2070" t="s">
        <v>0</v>
      </c>
      <c r="P2070" t="s">
        <v>0</v>
      </c>
    </row>
    <row r="2071" spans="1:16" x14ac:dyDescent="0.3">
      <c r="A2071">
        <v>47969333</v>
      </c>
      <c r="B2071">
        <v>334053</v>
      </c>
      <c r="C2071">
        <v>602995</v>
      </c>
      <c r="D2071">
        <v>16125</v>
      </c>
      <c r="E2071">
        <v>1</v>
      </c>
      <c r="F2071">
        <v>0</v>
      </c>
      <c r="G2071">
        <v>0</v>
      </c>
      <c r="H2071" t="s">
        <v>266</v>
      </c>
      <c r="I2071">
        <v>2</v>
      </c>
      <c r="J2071" t="s">
        <v>432</v>
      </c>
      <c r="K2071" t="s">
        <v>39</v>
      </c>
      <c r="L2071" t="s">
        <v>15</v>
      </c>
      <c r="M2071">
        <v>16125</v>
      </c>
      <c r="N2071" t="s">
        <v>22</v>
      </c>
      <c r="O2071" t="s">
        <v>0</v>
      </c>
      <c r="P2071" t="s">
        <v>0</v>
      </c>
    </row>
    <row r="2072" spans="1:16" x14ac:dyDescent="0.3">
      <c r="A2072">
        <v>60562485</v>
      </c>
      <c r="B2072">
        <v>719176</v>
      </c>
      <c r="C2072">
        <v>961127</v>
      </c>
      <c r="D2072">
        <v>9398</v>
      </c>
      <c r="E2072">
        <v>2</v>
      </c>
      <c r="F2072">
        <v>0</v>
      </c>
      <c r="G2072">
        <v>0</v>
      </c>
      <c r="H2072" t="s">
        <v>266</v>
      </c>
      <c r="I2072">
        <v>5</v>
      </c>
      <c r="J2072" t="s">
        <v>117</v>
      </c>
      <c r="K2072" t="s">
        <v>50</v>
      </c>
      <c r="L2072" t="s">
        <v>17</v>
      </c>
      <c r="M2072">
        <v>18796</v>
      </c>
      <c r="N2072" t="s">
        <v>23</v>
      </c>
      <c r="O2072" t="s">
        <v>0</v>
      </c>
      <c r="P2072" t="s">
        <v>0</v>
      </c>
    </row>
    <row r="2073" spans="1:16" x14ac:dyDescent="0.3">
      <c r="A2073">
        <v>18824561</v>
      </c>
      <c r="B2073">
        <v>246316</v>
      </c>
      <c r="C2073">
        <v>944162</v>
      </c>
      <c r="D2073">
        <v>15285</v>
      </c>
      <c r="E2073">
        <v>1</v>
      </c>
      <c r="F2073">
        <v>0</v>
      </c>
      <c r="G2073">
        <v>0</v>
      </c>
      <c r="H2073" t="s">
        <v>266</v>
      </c>
      <c r="I2073">
        <v>6</v>
      </c>
      <c r="J2073" t="s">
        <v>183</v>
      </c>
      <c r="K2073" t="s">
        <v>50</v>
      </c>
      <c r="L2073" t="s">
        <v>16</v>
      </c>
      <c r="M2073">
        <v>15285</v>
      </c>
      <c r="N2073" t="s">
        <v>22</v>
      </c>
      <c r="O2073" t="s">
        <v>0</v>
      </c>
      <c r="P2073" t="s">
        <v>0</v>
      </c>
    </row>
    <row r="2074" spans="1:16" x14ac:dyDescent="0.3">
      <c r="A2074">
        <v>16892773</v>
      </c>
      <c r="B2074">
        <v>356787</v>
      </c>
      <c r="C2074">
        <v>436540</v>
      </c>
      <c r="D2074">
        <v>575</v>
      </c>
      <c r="E2074">
        <v>1</v>
      </c>
      <c r="F2074">
        <v>0</v>
      </c>
      <c r="G2074">
        <v>0</v>
      </c>
      <c r="H2074" t="s">
        <v>266</v>
      </c>
      <c r="I2074">
        <v>6</v>
      </c>
      <c r="J2074" t="s">
        <v>183</v>
      </c>
      <c r="K2074" t="s">
        <v>39</v>
      </c>
      <c r="L2074" t="s">
        <v>15</v>
      </c>
      <c r="M2074">
        <v>575</v>
      </c>
      <c r="N2074" t="s">
        <v>22</v>
      </c>
      <c r="O2074" t="s">
        <v>0</v>
      </c>
      <c r="P2074" t="s">
        <v>0</v>
      </c>
    </row>
    <row r="2075" spans="1:16" x14ac:dyDescent="0.3">
      <c r="A2075">
        <v>16292676</v>
      </c>
      <c r="B2075">
        <v>126225</v>
      </c>
      <c r="C2075">
        <v>545280</v>
      </c>
      <c r="D2075">
        <v>9484</v>
      </c>
      <c r="E2075">
        <v>2</v>
      </c>
      <c r="F2075">
        <v>0</v>
      </c>
      <c r="G2075">
        <v>0</v>
      </c>
      <c r="H2075" t="s">
        <v>266</v>
      </c>
      <c r="I2075">
        <v>2</v>
      </c>
      <c r="J2075" t="s">
        <v>432</v>
      </c>
      <c r="K2075" t="s">
        <v>39</v>
      </c>
      <c r="L2075" t="s">
        <v>16</v>
      </c>
      <c r="M2075">
        <v>18968</v>
      </c>
      <c r="N2075" t="s">
        <v>22</v>
      </c>
      <c r="O2075" t="s">
        <v>0</v>
      </c>
      <c r="P2075" t="s">
        <v>0</v>
      </c>
    </row>
    <row r="2076" spans="1:16" x14ac:dyDescent="0.3">
      <c r="A2076">
        <v>40314047</v>
      </c>
      <c r="B2076">
        <v>671858</v>
      </c>
      <c r="C2076">
        <v>742121</v>
      </c>
      <c r="D2076">
        <v>2159</v>
      </c>
      <c r="E2076">
        <v>4</v>
      </c>
      <c r="F2076">
        <v>0</v>
      </c>
      <c r="G2076">
        <v>0</v>
      </c>
      <c r="H2076" t="s">
        <v>266</v>
      </c>
      <c r="I2076">
        <v>4</v>
      </c>
      <c r="J2076" t="s">
        <v>136</v>
      </c>
      <c r="K2076" t="s">
        <v>73</v>
      </c>
      <c r="L2076" t="s">
        <v>15</v>
      </c>
      <c r="M2076">
        <v>8636</v>
      </c>
      <c r="N2076" t="s">
        <v>23</v>
      </c>
      <c r="O2076" t="s">
        <v>0</v>
      </c>
      <c r="P2076" t="s">
        <v>0</v>
      </c>
    </row>
    <row r="2077" spans="1:16" x14ac:dyDescent="0.3">
      <c r="A2077">
        <v>34072553</v>
      </c>
      <c r="B2077">
        <v>719176</v>
      </c>
      <c r="C2077">
        <v>572932</v>
      </c>
      <c r="D2077">
        <v>1376</v>
      </c>
      <c r="E2077">
        <v>1</v>
      </c>
      <c r="F2077">
        <v>137.6</v>
      </c>
      <c r="G2077">
        <v>10</v>
      </c>
      <c r="H2077" t="s">
        <v>266</v>
      </c>
      <c r="I2077">
        <v>6</v>
      </c>
      <c r="J2077" t="s">
        <v>183</v>
      </c>
      <c r="K2077" t="s">
        <v>39</v>
      </c>
      <c r="L2077" t="s">
        <v>15</v>
      </c>
      <c r="M2077">
        <v>1238.4000000000001</v>
      </c>
      <c r="N2077" t="s">
        <v>20</v>
      </c>
      <c r="O2077" t="s">
        <v>0</v>
      </c>
      <c r="P2077" t="s">
        <v>0</v>
      </c>
    </row>
    <row r="2078" spans="1:16" x14ac:dyDescent="0.3">
      <c r="A2078">
        <v>59095909</v>
      </c>
      <c r="B2078">
        <v>246316</v>
      </c>
      <c r="C2078">
        <v>879956</v>
      </c>
      <c r="D2078">
        <v>10631</v>
      </c>
      <c r="E2078">
        <v>2</v>
      </c>
      <c r="F2078">
        <v>0</v>
      </c>
      <c r="G2078">
        <v>0</v>
      </c>
      <c r="H2078" t="s">
        <v>266</v>
      </c>
      <c r="I2078">
        <v>6</v>
      </c>
      <c r="J2078" t="s">
        <v>183</v>
      </c>
      <c r="K2078" t="s">
        <v>39</v>
      </c>
      <c r="L2078" t="s">
        <v>18</v>
      </c>
      <c r="M2078">
        <v>21262</v>
      </c>
      <c r="N2078" t="s">
        <v>20</v>
      </c>
      <c r="O2078" t="s">
        <v>0</v>
      </c>
      <c r="P2078" t="s">
        <v>0</v>
      </c>
    </row>
    <row r="2079" spans="1:16" x14ac:dyDescent="0.3">
      <c r="A2079">
        <v>22828128</v>
      </c>
      <c r="B2079">
        <v>770487</v>
      </c>
      <c r="C2079">
        <v>308976</v>
      </c>
      <c r="D2079">
        <v>11184</v>
      </c>
      <c r="E2079">
        <v>2</v>
      </c>
      <c r="F2079">
        <v>0</v>
      </c>
      <c r="G2079">
        <v>0</v>
      </c>
      <c r="H2079" t="s">
        <v>266</v>
      </c>
      <c r="I2079">
        <v>7</v>
      </c>
      <c r="J2079" t="s">
        <v>346</v>
      </c>
      <c r="K2079" t="s">
        <v>50</v>
      </c>
      <c r="L2079" t="s">
        <v>15</v>
      </c>
      <c r="M2079">
        <v>22368</v>
      </c>
      <c r="N2079" t="s">
        <v>22</v>
      </c>
      <c r="O2079" t="s">
        <v>0</v>
      </c>
      <c r="P2079" t="s">
        <v>0</v>
      </c>
    </row>
    <row r="2080" spans="1:16" x14ac:dyDescent="0.3">
      <c r="A2080">
        <v>57973830</v>
      </c>
      <c r="B2080">
        <v>126225</v>
      </c>
      <c r="C2080">
        <v>625151</v>
      </c>
      <c r="D2080">
        <v>16717</v>
      </c>
      <c r="E2080">
        <v>1</v>
      </c>
      <c r="F2080">
        <v>835.85</v>
      </c>
      <c r="G2080">
        <v>5</v>
      </c>
      <c r="H2080" t="s">
        <v>266</v>
      </c>
      <c r="I2080">
        <v>5</v>
      </c>
      <c r="J2080" t="s">
        <v>117</v>
      </c>
      <c r="K2080" t="s">
        <v>39</v>
      </c>
      <c r="L2080" t="s">
        <v>18</v>
      </c>
      <c r="M2080">
        <v>15881.15</v>
      </c>
      <c r="N2080" t="s">
        <v>21</v>
      </c>
      <c r="O2080" t="s">
        <v>0</v>
      </c>
      <c r="P2080" t="s">
        <v>0</v>
      </c>
    </row>
    <row r="2081" spans="1:16" x14ac:dyDescent="0.3">
      <c r="A2081">
        <v>21983878</v>
      </c>
      <c r="B2081">
        <v>126225</v>
      </c>
      <c r="C2081">
        <v>395472</v>
      </c>
      <c r="D2081">
        <v>4334</v>
      </c>
      <c r="E2081">
        <v>1</v>
      </c>
      <c r="F2081">
        <v>0</v>
      </c>
      <c r="G2081">
        <v>0</v>
      </c>
      <c r="H2081" t="s">
        <v>266</v>
      </c>
      <c r="I2081">
        <v>1</v>
      </c>
      <c r="J2081" t="s">
        <v>537</v>
      </c>
      <c r="K2081" t="s">
        <v>39</v>
      </c>
      <c r="L2081" t="s">
        <v>18</v>
      </c>
      <c r="M2081">
        <v>4334</v>
      </c>
      <c r="N2081" t="s">
        <v>20</v>
      </c>
      <c r="O2081" t="s">
        <v>0</v>
      </c>
      <c r="P2081" t="s">
        <v>0</v>
      </c>
    </row>
    <row r="2082" spans="1:16" x14ac:dyDescent="0.3">
      <c r="A2082">
        <v>18762675</v>
      </c>
      <c r="B2082">
        <v>671858</v>
      </c>
      <c r="C2082">
        <v>799166</v>
      </c>
      <c r="D2082">
        <v>14313</v>
      </c>
      <c r="E2082">
        <v>2</v>
      </c>
      <c r="F2082">
        <v>0</v>
      </c>
      <c r="G2082">
        <v>0</v>
      </c>
      <c r="H2082" t="s">
        <v>266</v>
      </c>
      <c r="I2082">
        <v>1</v>
      </c>
      <c r="J2082" t="s">
        <v>537</v>
      </c>
      <c r="K2082" t="s">
        <v>50</v>
      </c>
      <c r="L2082" t="s">
        <v>16</v>
      </c>
      <c r="M2082">
        <v>28626</v>
      </c>
      <c r="N2082" t="s">
        <v>22</v>
      </c>
      <c r="O2082" t="s">
        <v>0</v>
      </c>
      <c r="P2082" t="s">
        <v>0</v>
      </c>
    </row>
    <row r="2083" spans="1:16" x14ac:dyDescent="0.3">
      <c r="A2083">
        <v>13315946</v>
      </c>
      <c r="B2083">
        <v>876646</v>
      </c>
      <c r="C2083">
        <v>987029</v>
      </c>
      <c r="D2083">
        <v>3832</v>
      </c>
      <c r="E2083">
        <v>1</v>
      </c>
      <c r="F2083">
        <v>191.6</v>
      </c>
      <c r="G2083">
        <v>5</v>
      </c>
      <c r="H2083" t="s">
        <v>266</v>
      </c>
      <c r="I2083">
        <v>5</v>
      </c>
      <c r="J2083" t="s">
        <v>117</v>
      </c>
      <c r="K2083" t="s">
        <v>39</v>
      </c>
      <c r="L2083" t="s">
        <v>15</v>
      </c>
      <c r="M2083">
        <v>3640.4</v>
      </c>
      <c r="N2083" t="s">
        <v>20</v>
      </c>
      <c r="O2083" t="s">
        <v>0</v>
      </c>
      <c r="P2083" t="s">
        <v>0</v>
      </c>
    </row>
    <row r="2084" spans="1:16" x14ac:dyDescent="0.3">
      <c r="A2084">
        <v>30454105</v>
      </c>
      <c r="B2084">
        <v>191161</v>
      </c>
      <c r="C2084">
        <v>357538</v>
      </c>
      <c r="D2084">
        <v>9767</v>
      </c>
      <c r="E2084">
        <v>3</v>
      </c>
      <c r="F2084">
        <v>2930.1</v>
      </c>
      <c r="G2084">
        <v>10</v>
      </c>
      <c r="H2084" t="s">
        <v>266</v>
      </c>
      <c r="I2084">
        <v>2</v>
      </c>
      <c r="J2084" t="s">
        <v>432</v>
      </c>
      <c r="K2084" t="s">
        <v>39</v>
      </c>
      <c r="L2084" t="s">
        <v>17</v>
      </c>
      <c r="M2084">
        <v>26370.9</v>
      </c>
      <c r="N2084" t="s">
        <v>20</v>
      </c>
      <c r="O2084" t="s">
        <v>0</v>
      </c>
      <c r="P2084" t="s">
        <v>0</v>
      </c>
    </row>
    <row r="2085" spans="1:16" x14ac:dyDescent="0.3">
      <c r="A2085">
        <v>81979055</v>
      </c>
      <c r="B2085">
        <v>876646</v>
      </c>
      <c r="C2085">
        <v>565227</v>
      </c>
      <c r="D2085">
        <v>11664</v>
      </c>
      <c r="E2085">
        <v>1</v>
      </c>
      <c r="F2085">
        <v>2332.8000000000002</v>
      </c>
      <c r="G2085">
        <v>20</v>
      </c>
      <c r="H2085" t="s">
        <v>103</v>
      </c>
      <c r="I2085">
        <v>4</v>
      </c>
      <c r="J2085" t="s">
        <v>104</v>
      </c>
      <c r="K2085" t="s">
        <v>39</v>
      </c>
      <c r="L2085" t="s">
        <v>15</v>
      </c>
      <c r="M2085">
        <v>9331.2000000000007</v>
      </c>
      <c r="N2085" t="s">
        <v>23</v>
      </c>
      <c r="O2085" t="s">
        <v>0</v>
      </c>
      <c r="P2085" t="s">
        <v>0</v>
      </c>
    </row>
    <row r="2086" spans="1:16" x14ac:dyDescent="0.3">
      <c r="A2086">
        <v>65857931</v>
      </c>
      <c r="B2086">
        <v>872246</v>
      </c>
      <c r="C2086">
        <v>398202</v>
      </c>
      <c r="D2086">
        <v>17924</v>
      </c>
      <c r="E2086">
        <v>2</v>
      </c>
      <c r="F2086">
        <v>0</v>
      </c>
      <c r="G2086">
        <v>0</v>
      </c>
      <c r="H2086" t="s">
        <v>103</v>
      </c>
      <c r="I2086">
        <v>5</v>
      </c>
      <c r="J2086" t="s">
        <v>376</v>
      </c>
      <c r="K2086" t="s">
        <v>39</v>
      </c>
      <c r="L2086" t="s">
        <v>15</v>
      </c>
      <c r="M2086">
        <v>35848</v>
      </c>
      <c r="N2086" t="s">
        <v>21</v>
      </c>
      <c r="O2086" t="s">
        <v>0</v>
      </c>
      <c r="P2086" t="s">
        <v>0</v>
      </c>
    </row>
    <row r="2087" spans="1:16" x14ac:dyDescent="0.3">
      <c r="A2087">
        <v>78093604</v>
      </c>
      <c r="B2087">
        <v>719176</v>
      </c>
      <c r="C2087">
        <v>475201</v>
      </c>
      <c r="D2087">
        <v>13011</v>
      </c>
      <c r="E2087">
        <v>2</v>
      </c>
      <c r="F2087">
        <v>3903.3</v>
      </c>
      <c r="G2087">
        <v>15</v>
      </c>
      <c r="H2087" t="s">
        <v>103</v>
      </c>
      <c r="I2087">
        <v>7</v>
      </c>
      <c r="J2087" t="s">
        <v>548</v>
      </c>
      <c r="K2087" t="s">
        <v>73</v>
      </c>
      <c r="L2087" t="s">
        <v>15</v>
      </c>
      <c r="M2087">
        <v>22118.7</v>
      </c>
      <c r="N2087" t="s">
        <v>21</v>
      </c>
      <c r="O2087" t="s">
        <v>0</v>
      </c>
      <c r="P2087" t="s">
        <v>0</v>
      </c>
    </row>
    <row r="2088" spans="1:16" x14ac:dyDescent="0.3">
      <c r="A2088">
        <v>81947921</v>
      </c>
      <c r="B2088">
        <v>877572</v>
      </c>
      <c r="C2088">
        <v>774779</v>
      </c>
      <c r="D2088">
        <v>16827</v>
      </c>
      <c r="E2088">
        <v>1</v>
      </c>
      <c r="F2088">
        <v>0</v>
      </c>
      <c r="G2088">
        <v>0</v>
      </c>
      <c r="H2088" t="s">
        <v>103</v>
      </c>
      <c r="I2088">
        <v>1</v>
      </c>
      <c r="J2088" t="s">
        <v>235</v>
      </c>
      <c r="K2088" t="s">
        <v>39</v>
      </c>
      <c r="L2088" t="s">
        <v>17</v>
      </c>
      <c r="M2088">
        <v>16827</v>
      </c>
      <c r="N2088" t="s">
        <v>23</v>
      </c>
      <c r="O2088" t="s">
        <v>0</v>
      </c>
      <c r="P2088" t="s">
        <v>0</v>
      </c>
    </row>
    <row r="2089" spans="1:16" x14ac:dyDescent="0.3">
      <c r="A2089">
        <v>74985553</v>
      </c>
      <c r="B2089">
        <v>876646</v>
      </c>
      <c r="C2089">
        <v>635352</v>
      </c>
      <c r="D2089">
        <v>15915</v>
      </c>
      <c r="E2089">
        <v>3</v>
      </c>
      <c r="F2089">
        <v>0</v>
      </c>
      <c r="G2089">
        <v>0</v>
      </c>
      <c r="H2089" t="s">
        <v>103</v>
      </c>
      <c r="I2089">
        <v>1</v>
      </c>
      <c r="J2089" t="s">
        <v>235</v>
      </c>
      <c r="K2089" t="s">
        <v>39</v>
      </c>
      <c r="L2089" t="s">
        <v>15</v>
      </c>
      <c r="M2089">
        <v>47745</v>
      </c>
      <c r="N2089" t="s">
        <v>22</v>
      </c>
      <c r="O2089" t="s">
        <v>0</v>
      </c>
      <c r="P2089" t="s">
        <v>0</v>
      </c>
    </row>
    <row r="2090" spans="1:16" x14ac:dyDescent="0.3">
      <c r="A2090">
        <v>78293320</v>
      </c>
      <c r="B2090">
        <v>126225</v>
      </c>
      <c r="C2090">
        <v>383017</v>
      </c>
      <c r="D2090">
        <v>11582</v>
      </c>
      <c r="E2090">
        <v>1</v>
      </c>
      <c r="F2090">
        <v>579.1</v>
      </c>
      <c r="G2090">
        <v>5</v>
      </c>
      <c r="H2090" t="s">
        <v>103</v>
      </c>
      <c r="I2090">
        <v>1</v>
      </c>
      <c r="J2090" t="s">
        <v>235</v>
      </c>
      <c r="K2090" t="s">
        <v>73</v>
      </c>
      <c r="L2090" t="s">
        <v>15</v>
      </c>
      <c r="M2090">
        <v>11002.9</v>
      </c>
      <c r="N2090" t="s">
        <v>21</v>
      </c>
      <c r="O2090" t="s">
        <v>0</v>
      </c>
      <c r="P2090" t="s">
        <v>0</v>
      </c>
    </row>
    <row r="2091" spans="1:16" x14ac:dyDescent="0.3">
      <c r="A2091">
        <v>99639081</v>
      </c>
      <c r="B2091">
        <v>191161</v>
      </c>
      <c r="C2091">
        <v>924305</v>
      </c>
      <c r="D2091">
        <v>2611</v>
      </c>
      <c r="E2091">
        <v>1</v>
      </c>
      <c r="F2091">
        <v>0</v>
      </c>
      <c r="G2091">
        <v>0</v>
      </c>
      <c r="H2091" t="s">
        <v>256</v>
      </c>
      <c r="I2091">
        <v>7</v>
      </c>
      <c r="J2091" t="s">
        <v>257</v>
      </c>
      <c r="K2091" t="s">
        <v>39</v>
      </c>
      <c r="L2091" t="s">
        <v>16</v>
      </c>
      <c r="M2091">
        <v>2611</v>
      </c>
      <c r="N2091" t="s">
        <v>21</v>
      </c>
      <c r="O2091" t="s">
        <v>0</v>
      </c>
      <c r="P2091" t="s">
        <v>0</v>
      </c>
    </row>
    <row r="2092" spans="1:16" x14ac:dyDescent="0.3">
      <c r="A2092">
        <v>14925405</v>
      </c>
      <c r="B2092">
        <v>388389</v>
      </c>
      <c r="C2092">
        <v>301836</v>
      </c>
      <c r="D2092">
        <v>16243</v>
      </c>
      <c r="E2092">
        <v>1</v>
      </c>
      <c r="F2092">
        <v>0</v>
      </c>
      <c r="G2092">
        <v>0</v>
      </c>
      <c r="H2092" t="s">
        <v>256</v>
      </c>
      <c r="I2092">
        <v>4</v>
      </c>
      <c r="J2092" t="s">
        <v>470</v>
      </c>
      <c r="K2092" t="s">
        <v>39</v>
      </c>
      <c r="L2092" t="s">
        <v>16</v>
      </c>
      <c r="M2092">
        <v>16243</v>
      </c>
      <c r="N2092" t="s">
        <v>21</v>
      </c>
      <c r="O2092" t="s">
        <v>0</v>
      </c>
      <c r="P2092" t="s">
        <v>0</v>
      </c>
    </row>
    <row r="2093" spans="1:16" x14ac:dyDescent="0.3">
      <c r="A2093">
        <v>15711200</v>
      </c>
      <c r="B2093">
        <v>356787</v>
      </c>
      <c r="C2093">
        <v>382294</v>
      </c>
      <c r="D2093">
        <v>15821</v>
      </c>
      <c r="E2093">
        <v>3</v>
      </c>
      <c r="F2093">
        <v>9492.6</v>
      </c>
      <c r="G2093">
        <v>20</v>
      </c>
      <c r="H2093" t="s">
        <v>256</v>
      </c>
      <c r="I2093">
        <v>2</v>
      </c>
      <c r="J2093" t="s">
        <v>246</v>
      </c>
      <c r="K2093" t="s">
        <v>39</v>
      </c>
      <c r="L2093" t="s">
        <v>15</v>
      </c>
      <c r="M2093">
        <v>37970.400000000001</v>
      </c>
      <c r="N2093" t="s">
        <v>20</v>
      </c>
      <c r="O2093" t="s">
        <v>0</v>
      </c>
      <c r="P2093" t="s">
        <v>0</v>
      </c>
    </row>
    <row r="2094" spans="1:16" x14ac:dyDescent="0.3">
      <c r="A2094">
        <v>96884788</v>
      </c>
      <c r="B2094">
        <v>388389</v>
      </c>
      <c r="C2094">
        <v>611967</v>
      </c>
      <c r="D2094">
        <v>10615</v>
      </c>
      <c r="E2094">
        <v>2</v>
      </c>
      <c r="F2094">
        <v>1061.5</v>
      </c>
      <c r="G2094">
        <v>5</v>
      </c>
      <c r="H2094" t="s">
        <v>256</v>
      </c>
      <c r="I2094">
        <v>3</v>
      </c>
      <c r="J2094" t="s">
        <v>464</v>
      </c>
      <c r="K2094" t="s">
        <v>50</v>
      </c>
      <c r="L2094" t="s">
        <v>15</v>
      </c>
      <c r="M2094">
        <v>20168.5</v>
      </c>
      <c r="N2094" t="s">
        <v>23</v>
      </c>
      <c r="O2094" t="s">
        <v>0</v>
      </c>
      <c r="P2094" t="s">
        <v>0</v>
      </c>
    </row>
    <row r="2095" spans="1:16" x14ac:dyDescent="0.3">
      <c r="A2095">
        <v>99736040</v>
      </c>
      <c r="B2095">
        <v>671858</v>
      </c>
      <c r="C2095">
        <v>786464</v>
      </c>
      <c r="D2095">
        <v>18570</v>
      </c>
      <c r="E2095">
        <v>1</v>
      </c>
      <c r="F2095">
        <v>928.5</v>
      </c>
      <c r="G2095">
        <v>5</v>
      </c>
      <c r="H2095" t="s">
        <v>256</v>
      </c>
      <c r="I2095">
        <v>1</v>
      </c>
      <c r="J2095" t="s">
        <v>245</v>
      </c>
      <c r="K2095" t="s">
        <v>39</v>
      </c>
      <c r="L2095" t="s">
        <v>16</v>
      </c>
      <c r="M2095">
        <v>17641.5</v>
      </c>
      <c r="N2095" t="s">
        <v>21</v>
      </c>
      <c r="O2095" t="s">
        <v>0</v>
      </c>
      <c r="P2095" t="s">
        <v>0</v>
      </c>
    </row>
    <row r="2096" spans="1:16" x14ac:dyDescent="0.3">
      <c r="A2096">
        <v>33763566</v>
      </c>
      <c r="B2096">
        <v>207473</v>
      </c>
      <c r="C2096">
        <v>982401</v>
      </c>
      <c r="D2096">
        <v>3948</v>
      </c>
      <c r="E2096">
        <v>3</v>
      </c>
      <c r="F2096">
        <v>0</v>
      </c>
      <c r="G2096">
        <v>0</v>
      </c>
      <c r="H2096" t="s">
        <v>323</v>
      </c>
      <c r="I2096">
        <v>5</v>
      </c>
      <c r="J2096" t="s">
        <v>298</v>
      </c>
      <c r="K2096" t="s">
        <v>39</v>
      </c>
      <c r="L2096" t="s">
        <v>17</v>
      </c>
      <c r="M2096">
        <v>11844</v>
      </c>
      <c r="N2096" t="s">
        <v>22</v>
      </c>
      <c r="O2096" t="s">
        <v>0</v>
      </c>
      <c r="P2096" t="s">
        <v>0</v>
      </c>
    </row>
    <row r="2097" spans="1:16" x14ac:dyDescent="0.3">
      <c r="A2097">
        <v>61700055</v>
      </c>
      <c r="B2097">
        <v>216739</v>
      </c>
      <c r="C2097">
        <v>383785</v>
      </c>
      <c r="D2097">
        <v>12758</v>
      </c>
      <c r="E2097">
        <v>2</v>
      </c>
      <c r="F2097">
        <v>0</v>
      </c>
      <c r="G2097">
        <v>0</v>
      </c>
      <c r="H2097" t="s">
        <v>323</v>
      </c>
      <c r="I2097">
        <v>5</v>
      </c>
      <c r="J2097" t="s">
        <v>298</v>
      </c>
      <c r="K2097" t="s">
        <v>39</v>
      </c>
      <c r="L2097" t="s">
        <v>15</v>
      </c>
      <c r="M2097">
        <v>25516</v>
      </c>
      <c r="N2097" t="s">
        <v>21</v>
      </c>
      <c r="O2097" t="s">
        <v>0</v>
      </c>
      <c r="P2097" t="s">
        <v>0</v>
      </c>
    </row>
    <row r="2098" spans="1:16" x14ac:dyDescent="0.3">
      <c r="A2098">
        <v>73001391</v>
      </c>
      <c r="B2098">
        <v>246316</v>
      </c>
      <c r="C2098">
        <v>705382</v>
      </c>
      <c r="D2098">
        <v>6041</v>
      </c>
      <c r="E2098">
        <v>1</v>
      </c>
      <c r="F2098">
        <v>0</v>
      </c>
      <c r="G2098">
        <v>0</v>
      </c>
      <c r="H2098" t="s">
        <v>323</v>
      </c>
      <c r="I2098">
        <v>7</v>
      </c>
      <c r="J2098" t="s">
        <v>95</v>
      </c>
      <c r="K2098" t="s">
        <v>39</v>
      </c>
      <c r="L2098" t="s">
        <v>15</v>
      </c>
      <c r="M2098">
        <v>6041</v>
      </c>
      <c r="N2098" t="s">
        <v>21</v>
      </c>
      <c r="O2098" t="s">
        <v>0</v>
      </c>
      <c r="P2098" t="s">
        <v>0</v>
      </c>
    </row>
    <row r="2099" spans="1:16" x14ac:dyDescent="0.3">
      <c r="A2099">
        <v>18083974</v>
      </c>
      <c r="B2099">
        <v>216739</v>
      </c>
      <c r="C2099">
        <v>710511</v>
      </c>
      <c r="D2099">
        <v>17709</v>
      </c>
      <c r="E2099">
        <v>1</v>
      </c>
      <c r="F2099">
        <v>0</v>
      </c>
      <c r="G2099">
        <v>0</v>
      </c>
      <c r="H2099" t="s">
        <v>323</v>
      </c>
      <c r="I2099">
        <v>7</v>
      </c>
      <c r="J2099" t="s">
        <v>95</v>
      </c>
      <c r="K2099" t="s">
        <v>39</v>
      </c>
      <c r="L2099" t="s">
        <v>15</v>
      </c>
      <c r="M2099">
        <v>17709</v>
      </c>
      <c r="N2099" t="s">
        <v>22</v>
      </c>
      <c r="O2099" t="s">
        <v>0</v>
      </c>
      <c r="P2099" t="s">
        <v>0</v>
      </c>
    </row>
    <row r="2100" spans="1:16" x14ac:dyDescent="0.3">
      <c r="A2100">
        <v>30415230</v>
      </c>
      <c r="B2100">
        <v>809570</v>
      </c>
      <c r="C2100">
        <v>408622</v>
      </c>
      <c r="D2100">
        <v>14913</v>
      </c>
      <c r="E2100">
        <v>1</v>
      </c>
      <c r="F2100">
        <v>1491.3</v>
      </c>
      <c r="G2100">
        <v>10</v>
      </c>
      <c r="H2100" t="s">
        <v>323</v>
      </c>
      <c r="I2100">
        <v>3</v>
      </c>
      <c r="J2100" t="s">
        <v>293</v>
      </c>
      <c r="K2100" t="s">
        <v>39</v>
      </c>
      <c r="L2100" t="s">
        <v>16</v>
      </c>
      <c r="M2100">
        <v>13421.7</v>
      </c>
      <c r="N2100" t="s">
        <v>21</v>
      </c>
      <c r="O2100" t="s">
        <v>0</v>
      </c>
      <c r="P2100" t="s">
        <v>0</v>
      </c>
    </row>
    <row r="2101" spans="1:16" x14ac:dyDescent="0.3">
      <c r="A2101">
        <v>41674763</v>
      </c>
      <c r="B2101">
        <v>356787</v>
      </c>
      <c r="C2101">
        <v>362520</v>
      </c>
      <c r="D2101">
        <v>9821</v>
      </c>
      <c r="E2101">
        <v>1</v>
      </c>
      <c r="F2101">
        <v>0</v>
      </c>
      <c r="G2101">
        <v>0</v>
      </c>
      <c r="H2101" t="s">
        <v>323</v>
      </c>
      <c r="I2101">
        <v>7</v>
      </c>
      <c r="J2101" t="s">
        <v>95</v>
      </c>
      <c r="K2101" t="s">
        <v>39</v>
      </c>
      <c r="L2101" t="s">
        <v>17</v>
      </c>
      <c r="M2101">
        <v>9821</v>
      </c>
      <c r="N2101" t="s">
        <v>23</v>
      </c>
      <c r="O2101" t="s">
        <v>0</v>
      </c>
      <c r="P2101" t="s">
        <v>0</v>
      </c>
    </row>
    <row r="2102" spans="1:16" x14ac:dyDescent="0.3">
      <c r="A2102">
        <v>17437386</v>
      </c>
      <c r="B2102">
        <v>356787</v>
      </c>
      <c r="C2102">
        <v>375445</v>
      </c>
      <c r="D2102">
        <v>2594</v>
      </c>
      <c r="E2102">
        <v>2</v>
      </c>
      <c r="F2102">
        <v>259.39999999999998</v>
      </c>
      <c r="G2102">
        <v>5</v>
      </c>
      <c r="H2102" t="s">
        <v>323</v>
      </c>
      <c r="I2102">
        <v>4</v>
      </c>
      <c r="J2102" t="s">
        <v>399</v>
      </c>
      <c r="K2102" t="s">
        <v>39</v>
      </c>
      <c r="L2102" t="s">
        <v>15</v>
      </c>
      <c r="M2102">
        <v>4928.6000000000004</v>
      </c>
      <c r="N2102" t="s">
        <v>21</v>
      </c>
      <c r="O2102" t="s">
        <v>0</v>
      </c>
      <c r="P2102" t="s">
        <v>0</v>
      </c>
    </row>
    <row r="2103" spans="1:16" x14ac:dyDescent="0.3">
      <c r="A2103">
        <v>56323191</v>
      </c>
      <c r="B2103">
        <v>356787</v>
      </c>
      <c r="C2103">
        <v>506703</v>
      </c>
      <c r="D2103">
        <v>5585</v>
      </c>
      <c r="E2103">
        <v>1</v>
      </c>
      <c r="F2103">
        <v>0</v>
      </c>
      <c r="G2103">
        <v>0</v>
      </c>
      <c r="H2103" t="s">
        <v>323</v>
      </c>
      <c r="I2103">
        <v>2</v>
      </c>
      <c r="J2103" t="s">
        <v>396</v>
      </c>
      <c r="K2103" t="s">
        <v>39</v>
      </c>
      <c r="L2103" t="s">
        <v>15</v>
      </c>
      <c r="M2103">
        <v>5585</v>
      </c>
      <c r="N2103" t="s">
        <v>21</v>
      </c>
      <c r="O2103" t="s">
        <v>0</v>
      </c>
      <c r="P2103" t="s">
        <v>0</v>
      </c>
    </row>
    <row r="2104" spans="1:16" x14ac:dyDescent="0.3">
      <c r="A2104">
        <v>44419327</v>
      </c>
      <c r="B2104">
        <v>876646</v>
      </c>
      <c r="C2104">
        <v>969969</v>
      </c>
      <c r="D2104">
        <v>5186</v>
      </c>
      <c r="E2104">
        <v>1</v>
      </c>
      <c r="F2104">
        <v>259.3</v>
      </c>
      <c r="G2104">
        <v>5</v>
      </c>
      <c r="H2104" t="s">
        <v>323</v>
      </c>
      <c r="I2104">
        <v>6</v>
      </c>
      <c r="J2104" t="s">
        <v>397</v>
      </c>
      <c r="K2104" t="s">
        <v>50</v>
      </c>
      <c r="L2104" t="s">
        <v>15</v>
      </c>
      <c r="M2104">
        <v>4926.7</v>
      </c>
      <c r="N2104" t="s">
        <v>22</v>
      </c>
      <c r="O2104" t="s">
        <v>0</v>
      </c>
      <c r="P2104" t="s">
        <v>0</v>
      </c>
    </row>
    <row r="2105" spans="1:16" x14ac:dyDescent="0.3">
      <c r="A2105">
        <v>84618850</v>
      </c>
      <c r="B2105">
        <v>246316</v>
      </c>
      <c r="C2105">
        <v>383291</v>
      </c>
      <c r="D2105">
        <v>7924</v>
      </c>
      <c r="E2105">
        <v>1</v>
      </c>
      <c r="F2105">
        <v>0</v>
      </c>
      <c r="G2105">
        <v>0</v>
      </c>
      <c r="H2105" t="s">
        <v>323</v>
      </c>
      <c r="I2105">
        <v>2</v>
      </c>
      <c r="J2105" t="s">
        <v>396</v>
      </c>
      <c r="K2105" t="s">
        <v>39</v>
      </c>
      <c r="L2105" t="s">
        <v>17</v>
      </c>
      <c r="M2105">
        <v>7924</v>
      </c>
      <c r="N2105" t="s">
        <v>21</v>
      </c>
      <c r="O2105" t="s">
        <v>0</v>
      </c>
      <c r="P2105" t="s">
        <v>0</v>
      </c>
    </row>
    <row r="2106" spans="1:16" x14ac:dyDescent="0.3">
      <c r="A2106">
        <v>35118997</v>
      </c>
      <c r="B2106">
        <v>671858</v>
      </c>
      <c r="C2106">
        <v>765484</v>
      </c>
      <c r="D2106">
        <v>4278</v>
      </c>
      <c r="E2106">
        <v>1</v>
      </c>
      <c r="F2106">
        <v>0</v>
      </c>
      <c r="G2106">
        <v>0</v>
      </c>
      <c r="H2106" t="s">
        <v>323</v>
      </c>
      <c r="I2106">
        <v>6</v>
      </c>
      <c r="J2106" t="s">
        <v>397</v>
      </c>
      <c r="K2106" t="s">
        <v>39</v>
      </c>
      <c r="L2106" t="s">
        <v>16</v>
      </c>
      <c r="M2106">
        <v>4278</v>
      </c>
      <c r="N2106" t="s">
        <v>21</v>
      </c>
      <c r="O2106" t="s">
        <v>0</v>
      </c>
      <c r="P2106" t="s">
        <v>0</v>
      </c>
    </row>
    <row r="2107" spans="1:16" x14ac:dyDescent="0.3">
      <c r="A2107">
        <v>62127652</v>
      </c>
      <c r="B2107">
        <v>191161</v>
      </c>
      <c r="C2107">
        <v>588848</v>
      </c>
      <c r="D2107">
        <v>8700</v>
      </c>
      <c r="E2107">
        <v>1</v>
      </c>
      <c r="F2107">
        <v>435</v>
      </c>
      <c r="G2107">
        <v>5</v>
      </c>
      <c r="H2107" t="s">
        <v>323</v>
      </c>
      <c r="I2107">
        <v>3</v>
      </c>
      <c r="J2107" t="s">
        <v>293</v>
      </c>
      <c r="K2107" t="s">
        <v>39</v>
      </c>
      <c r="L2107" t="s">
        <v>15</v>
      </c>
      <c r="M2107">
        <v>8265</v>
      </c>
      <c r="N2107" t="s">
        <v>23</v>
      </c>
      <c r="O2107" t="s">
        <v>0</v>
      </c>
      <c r="P2107" t="s">
        <v>0</v>
      </c>
    </row>
    <row r="2108" spans="1:16" x14ac:dyDescent="0.3">
      <c r="A2108">
        <v>29012298</v>
      </c>
      <c r="B2108">
        <v>216739</v>
      </c>
      <c r="C2108">
        <v>972924</v>
      </c>
      <c r="D2108">
        <v>4197</v>
      </c>
      <c r="E2108">
        <v>3</v>
      </c>
      <c r="F2108">
        <v>629.54999999999995</v>
      </c>
      <c r="G2108">
        <v>5</v>
      </c>
      <c r="H2108" t="s">
        <v>323</v>
      </c>
      <c r="I2108">
        <v>6</v>
      </c>
      <c r="J2108" t="s">
        <v>397</v>
      </c>
      <c r="K2108" t="s">
        <v>73</v>
      </c>
      <c r="L2108" t="s">
        <v>152</v>
      </c>
      <c r="M2108">
        <v>11961.45</v>
      </c>
      <c r="N2108" t="s">
        <v>21</v>
      </c>
      <c r="O2108" t="s">
        <v>0</v>
      </c>
      <c r="P2108" t="s">
        <v>0</v>
      </c>
    </row>
    <row r="2109" spans="1:16" x14ac:dyDescent="0.3">
      <c r="A2109">
        <v>89147232</v>
      </c>
      <c r="B2109">
        <v>334053</v>
      </c>
      <c r="C2109">
        <v>593282</v>
      </c>
      <c r="D2109">
        <v>820</v>
      </c>
      <c r="E2109">
        <v>3</v>
      </c>
      <c r="F2109">
        <v>0</v>
      </c>
      <c r="G2109">
        <v>0</v>
      </c>
      <c r="H2109" t="s">
        <v>323</v>
      </c>
      <c r="I2109">
        <v>6</v>
      </c>
      <c r="J2109" t="s">
        <v>397</v>
      </c>
      <c r="K2109" t="s">
        <v>50</v>
      </c>
      <c r="L2109" t="s">
        <v>18</v>
      </c>
      <c r="M2109">
        <v>2460</v>
      </c>
      <c r="N2109" t="s">
        <v>20</v>
      </c>
      <c r="O2109" t="s">
        <v>0</v>
      </c>
      <c r="P2109" t="s">
        <v>0</v>
      </c>
    </row>
    <row r="2110" spans="1:16" x14ac:dyDescent="0.3">
      <c r="A2110">
        <v>98837400</v>
      </c>
      <c r="B2110">
        <v>388389</v>
      </c>
      <c r="C2110">
        <v>466105</v>
      </c>
      <c r="D2110">
        <v>9541</v>
      </c>
      <c r="E2110">
        <v>2</v>
      </c>
      <c r="F2110">
        <v>954.1</v>
      </c>
      <c r="G2110">
        <v>5</v>
      </c>
      <c r="H2110" t="s">
        <v>323</v>
      </c>
      <c r="I2110">
        <v>5</v>
      </c>
      <c r="J2110" t="s">
        <v>298</v>
      </c>
      <c r="K2110" t="s">
        <v>39</v>
      </c>
      <c r="L2110" t="s">
        <v>18</v>
      </c>
      <c r="M2110">
        <v>18127.900000000001</v>
      </c>
      <c r="N2110" t="s">
        <v>23</v>
      </c>
      <c r="O2110" t="s">
        <v>0</v>
      </c>
      <c r="P2110" t="s">
        <v>0</v>
      </c>
    </row>
    <row r="2111" spans="1:16" x14ac:dyDescent="0.3">
      <c r="A2111">
        <v>84292758</v>
      </c>
      <c r="B2111">
        <v>356787</v>
      </c>
      <c r="C2111">
        <v>829057</v>
      </c>
      <c r="D2111">
        <v>6684</v>
      </c>
      <c r="E2111">
        <v>1</v>
      </c>
      <c r="F2111">
        <v>334.2</v>
      </c>
      <c r="G2111">
        <v>5</v>
      </c>
      <c r="H2111" t="s">
        <v>323</v>
      </c>
      <c r="I2111">
        <v>4</v>
      </c>
      <c r="J2111" t="s">
        <v>399</v>
      </c>
      <c r="K2111" t="s">
        <v>39</v>
      </c>
      <c r="L2111" t="s">
        <v>15</v>
      </c>
      <c r="M2111">
        <v>6349.8</v>
      </c>
      <c r="N2111" t="s">
        <v>23</v>
      </c>
      <c r="O2111" t="s">
        <v>0</v>
      </c>
      <c r="P2111" t="s">
        <v>0</v>
      </c>
    </row>
    <row r="2112" spans="1:16" x14ac:dyDescent="0.3">
      <c r="A2112">
        <v>71265269</v>
      </c>
      <c r="B2112">
        <v>876646</v>
      </c>
      <c r="C2112">
        <v>940951</v>
      </c>
      <c r="D2112">
        <v>5802</v>
      </c>
      <c r="E2112">
        <v>1</v>
      </c>
      <c r="F2112">
        <v>870.3</v>
      </c>
      <c r="G2112">
        <v>15</v>
      </c>
      <c r="H2112" t="s">
        <v>427</v>
      </c>
      <c r="I2112">
        <v>6</v>
      </c>
      <c r="J2112" t="s">
        <v>428</v>
      </c>
      <c r="K2112" t="s">
        <v>39</v>
      </c>
      <c r="L2112" t="s">
        <v>15</v>
      </c>
      <c r="M2112">
        <v>4931.7</v>
      </c>
      <c r="N2112" t="s">
        <v>20</v>
      </c>
      <c r="O2112" t="s">
        <v>0</v>
      </c>
      <c r="P2112" t="s">
        <v>0</v>
      </c>
    </row>
    <row r="2113" spans="1:16" x14ac:dyDescent="0.3">
      <c r="A2113">
        <v>83871890</v>
      </c>
      <c r="B2113">
        <v>334053</v>
      </c>
      <c r="C2113">
        <v>399072</v>
      </c>
      <c r="D2113">
        <v>19950</v>
      </c>
      <c r="E2113">
        <v>1</v>
      </c>
      <c r="F2113">
        <v>1995</v>
      </c>
      <c r="G2113">
        <v>10</v>
      </c>
      <c r="H2113" t="s">
        <v>427</v>
      </c>
      <c r="I2113">
        <v>7</v>
      </c>
      <c r="J2113" t="s">
        <v>41</v>
      </c>
      <c r="K2113" t="s">
        <v>39</v>
      </c>
      <c r="L2113" t="s">
        <v>15</v>
      </c>
      <c r="M2113">
        <v>17955</v>
      </c>
      <c r="N2113" t="s">
        <v>20</v>
      </c>
      <c r="O2113" t="s">
        <v>0</v>
      </c>
      <c r="P2113" t="s">
        <v>0</v>
      </c>
    </row>
    <row r="2114" spans="1:16" x14ac:dyDescent="0.3">
      <c r="A2114">
        <v>26948946</v>
      </c>
      <c r="B2114">
        <v>334053</v>
      </c>
      <c r="C2114">
        <v>457657</v>
      </c>
      <c r="D2114">
        <v>2459</v>
      </c>
      <c r="E2114">
        <v>2</v>
      </c>
      <c r="F2114">
        <v>0</v>
      </c>
      <c r="G2114">
        <v>0</v>
      </c>
      <c r="H2114" t="s">
        <v>427</v>
      </c>
      <c r="I2114">
        <v>4</v>
      </c>
      <c r="J2114" t="s">
        <v>380</v>
      </c>
      <c r="K2114" t="s">
        <v>39</v>
      </c>
      <c r="L2114" t="s">
        <v>16</v>
      </c>
      <c r="M2114">
        <v>4918</v>
      </c>
      <c r="N2114" t="s">
        <v>23</v>
      </c>
      <c r="O2114" t="s">
        <v>0</v>
      </c>
      <c r="P2114" t="s">
        <v>0</v>
      </c>
    </row>
    <row r="2115" spans="1:16" x14ac:dyDescent="0.3">
      <c r="A2115">
        <v>97512508</v>
      </c>
      <c r="B2115">
        <v>671858</v>
      </c>
      <c r="C2115">
        <v>600080</v>
      </c>
      <c r="D2115">
        <v>17341</v>
      </c>
      <c r="E2115">
        <v>2</v>
      </c>
      <c r="F2115">
        <v>1734.1</v>
      </c>
      <c r="G2115">
        <v>5</v>
      </c>
      <c r="H2115" t="s">
        <v>427</v>
      </c>
      <c r="I2115">
        <v>7</v>
      </c>
      <c r="J2115" t="s">
        <v>41</v>
      </c>
      <c r="K2115" t="s">
        <v>39</v>
      </c>
      <c r="L2115" t="s">
        <v>18</v>
      </c>
      <c r="M2115">
        <v>32947.9</v>
      </c>
      <c r="N2115" t="s">
        <v>22</v>
      </c>
      <c r="O2115" t="s">
        <v>0</v>
      </c>
      <c r="P2115" t="s">
        <v>0</v>
      </c>
    </row>
    <row r="2116" spans="1:16" x14ac:dyDescent="0.3">
      <c r="A2116">
        <v>41690501</v>
      </c>
      <c r="B2116">
        <v>872246</v>
      </c>
      <c r="C2116">
        <v>375445</v>
      </c>
      <c r="D2116">
        <v>14084</v>
      </c>
      <c r="E2116">
        <v>1</v>
      </c>
      <c r="F2116">
        <v>2112.6</v>
      </c>
      <c r="G2116">
        <v>15</v>
      </c>
      <c r="H2116" t="s">
        <v>427</v>
      </c>
      <c r="I2116">
        <v>6</v>
      </c>
      <c r="J2116" t="s">
        <v>428</v>
      </c>
      <c r="K2116" t="s">
        <v>73</v>
      </c>
      <c r="L2116" t="s">
        <v>15</v>
      </c>
      <c r="M2116">
        <v>11971.4</v>
      </c>
      <c r="N2116" t="s">
        <v>20</v>
      </c>
      <c r="O2116" t="s">
        <v>0</v>
      </c>
      <c r="P2116" t="s">
        <v>0</v>
      </c>
    </row>
    <row r="2117" spans="1:16" x14ac:dyDescent="0.3">
      <c r="A2117">
        <v>27690330</v>
      </c>
      <c r="B2117">
        <v>388389</v>
      </c>
      <c r="C2117">
        <v>980550</v>
      </c>
      <c r="D2117">
        <v>7259</v>
      </c>
      <c r="E2117">
        <v>2</v>
      </c>
      <c r="F2117">
        <v>725.9</v>
      </c>
      <c r="G2117">
        <v>5</v>
      </c>
      <c r="H2117" t="s">
        <v>427</v>
      </c>
      <c r="I2117">
        <v>7</v>
      </c>
      <c r="J2117" t="s">
        <v>41</v>
      </c>
      <c r="K2117" t="s">
        <v>39</v>
      </c>
      <c r="L2117" t="s">
        <v>15</v>
      </c>
      <c r="M2117">
        <v>13792.1</v>
      </c>
      <c r="N2117" t="s">
        <v>22</v>
      </c>
      <c r="O2117" t="s">
        <v>0</v>
      </c>
      <c r="P2117" t="s">
        <v>0</v>
      </c>
    </row>
    <row r="2118" spans="1:16" x14ac:dyDescent="0.3">
      <c r="A2118">
        <v>82633735</v>
      </c>
      <c r="B2118">
        <v>671858</v>
      </c>
      <c r="C2118">
        <v>972303</v>
      </c>
      <c r="D2118">
        <v>14042</v>
      </c>
      <c r="E2118">
        <v>1</v>
      </c>
      <c r="F2118">
        <v>702.1</v>
      </c>
      <c r="G2118">
        <v>5</v>
      </c>
      <c r="H2118" t="s">
        <v>427</v>
      </c>
      <c r="I2118">
        <v>3</v>
      </c>
      <c r="J2118" t="s">
        <v>114</v>
      </c>
      <c r="K2118" t="s">
        <v>47</v>
      </c>
      <c r="L2118" t="s">
        <v>15</v>
      </c>
      <c r="M2118">
        <v>13339.9</v>
      </c>
      <c r="N2118" t="s">
        <v>20</v>
      </c>
      <c r="O2118" t="s">
        <v>0</v>
      </c>
      <c r="P2118" t="s">
        <v>0</v>
      </c>
    </row>
    <row r="2119" spans="1:16" x14ac:dyDescent="0.3">
      <c r="A2119">
        <v>90961645</v>
      </c>
      <c r="B2119">
        <v>334053</v>
      </c>
      <c r="C2119">
        <v>722605</v>
      </c>
      <c r="D2119">
        <v>10443</v>
      </c>
      <c r="E2119">
        <v>2</v>
      </c>
      <c r="F2119">
        <v>1044.3</v>
      </c>
      <c r="G2119">
        <v>5</v>
      </c>
      <c r="H2119" t="s">
        <v>427</v>
      </c>
      <c r="I2119">
        <v>5</v>
      </c>
      <c r="J2119" t="s">
        <v>381</v>
      </c>
      <c r="K2119" t="s">
        <v>39</v>
      </c>
      <c r="L2119" t="s">
        <v>18</v>
      </c>
      <c r="M2119">
        <v>19841.7</v>
      </c>
      <c r="N2119" t="s">
        <v>22</v>
      </c>
      <c r="O2119" t="s">
        <v>0</v>
      </c>
      <c r="P2119" t="s">
        <v>0</v>
      </c>
    </row>
    <row r="2120" spans="1:16" x14ac:dyDescent="0.3">
      <c r="A2120">
        <v>87490324</v>
      </c>
      <c r="B2120">
        <v>207473</v>
      </c>
      <c r="C2120">
        <v>211230</v>
      </c>
      <c r="D2120">
        <v>15321</v>
      </c>
      <c r="E2120">
        <v>1</v>
      </c>
      <c r="F2120">
        <v>1532.1</v>
      </c>
      <c r="G2120">
        <v>10</v>
      </c>
      <c r="H2120" t="s">
        <v>427</v>
      </c>
      <c r="I2120">
        <v>7</v>
      </c>
      <c r="J2120" t="s">
        <v>41</v>
      </c>
      <c r="K2120" t="s">
        <v>50</v>
      </c>
      <c r="L2120" t="s">
        <v>16</v>
      </c>
      <c r="M2120">
        <v>13788.9</v>
      </c>
      <c r="N2120" t="s">
        <v>23</v>
      </c>
      <c r="O2120" t="s">
        <v>0</v>
      </c>
      <c r="P2120" t="s">
        <v>0</v>
      </c>
    </row>
    <row r="2121" spans="1:16" x14ac:dyDescent="0.3">
      <c r="A2121">
        <v>71028216</v>
      </c>
      <c r="B2121">
        <v>388389</v>
      </c>
      <c r="C2121">
        <v>424319</v>
      </c>
      <c r="D2121">
        <v>5140</v>
      </c>
      <c r="E2121">
        <v>1</v>
      </c>
      <c r="F2121">
        <v>0</v>
      </c>
      <c r="G2121">
        <v>0</v>
      </c>
      <c r="H2121" t="s">
        <v>427</v>
      </c>
      <c r="I2121">
        <v>6</v>
      </c>
      <c r="J2121" t="s">
        <v>428</v>
      </c>
      <c r="K2121" t="s">
        <v>47</v>
      </c>
      <c r="L2121" t="s">
        <v>15</v>
      </c>
      <c r="M2121">
        <v>5140</v>
      </c>
      <c r="N2121" t="s">
        <v>22</v>
      </c>
      <c r="O2121" t="s">
        <v>0</v>
      </c>
      <c r="P2121" t="s">
        <v>0</v>
      </c>
    </row>
    <row r="2122" spans="1:16" x14ac:dyDescent="0.3">
      <c r="A2122">
        <v>99188862</v>
      </c>
      <c r="B2122">
        <v>671858</v>
      </c>
      <c r="C2122">
        <v>569438</v>
      </c>
      <c r="D2122">
        <v>11501</v>
      </c>
      <c r="E2122">
        <v>3</v>
      </c>
      <c r="F2122">
        <v>1725.15</v>
      </c>
      <c r="G2122">
        <v>5</v>
      </c>
      <c r="H2122" t="s">
        <v>427</v>
      </c>
      <c r="I2122">
        <v>3</v>
      </c>
      <c r="J2122" t="s">
        <v>114</v>
      </c>
      <c r="K2122" t="s">
        <v>50</v>
      </c>
      <c r="L2122" t="s">
        <v>17</v>
      </c>
      <c r="M2122">
        <v>32777.85</v>
      </c>
      <c r="N2122" t="s">
        <v>20</v>
      </c>
      <c r="O2122" t="s">
        <v>0</v>
      </c>
      <c r="P2122" t="s">
        <v>0</v>
      </c>
    </row>
    <row r="2123" spans="1:16" x14ac:dyDescent="0.3">
      <c r="A2123">
        <v>54448673</v>
      </c>
      <c r="B2123">
        <v>770487</v>
      </c>
      <c r="C2123">
        <v>954500</v>
      </c>
      <c r="D2123">
        <v>13264</v>
      </c>
      <c r="E2123">
        <v>3</v>
      </c>
      <c r="F2123">
        <v>1989.6</v>
      </c>
      <c r="G2123">
        <v>5</v>
      </c>
      <c r="H2123" t="s">
        <v>427</v>
      </c>
      <c r="I2123">
        <v>3</v>
      </c>
      <c r="J2123" t="s">
        <v>114</v>
      </c>
      <c r="K2123" t="s">
        <v>39</v>
      </c>
      <c r="L2123" t="s">
        <v>18</v>
      </c>
      <c r="M2123">
        <v>37802.400000000001</v>
      </c>
      <c r="N2123" t="s">
        <v>22</v>
      </c>
      <c r="O2123" t="s">
        <v>0</v>
      </c>
      <c r="P2123" t="s">
        <v>0</v>
      </c>
    </row>
    <row r="2124" spans="1:16" x14ac:dyDescent="0.3">
      <c r="A2124">
        <v>17871385</v>
      </c>
      <c r="B2124">
        <v>356787</v>
      </c>
      <c r="C2124">
        <v>880027</v>
      </c>
      <c r="D2124">
        <v>6890</v>
      </c>
      <c r="E2124">
        <v>1</v>
      </c>
      <c r="F2124">
        <v>689</v>
      </c>
      <c r="G2124">
        <v>10</v>
      </c>
      <c r="H2124" t="s">
        <v>427</v>
      </c>
      <c r="I2124">
        <v>5</v>
      </c>
      <c r="J2124" t="s">
        <v>381</v>
      </c>
      <c r="K2124" t="s">
        <v>39</v>
      </c>
      <c r="L2124" t="s">
        <v>18</v>
      </c>
      <c r="M2124">
        <v>6201</v>
      </c>
      <c r="N2124" t="s">
        <v>21</v>
      </c>
      <c r="O2124" t="s">
        <v>0</v>
      </c>
      <c r="P2124" t="s">
        <v>0</v>
      </c>
    </row>
    <row r="2125" spans="1:16" x14ac:dyDescent="0.3">
      <c r="A2125">
        <v>16825701</v>
      </c>
      <c r="B2125">
        <v>877572</v>
      </c>
      <c r="C2125">
        <v>802427</v>
      </c>
      <c r="D2125">
        <v>13942</v>
      </c>
      <c r="E2125">
        <v>3</v>
      </c>
      <c r="F2125">
        <v>0</v>
      </c>
      <c r="G2125">
        <v>0</v>
      </c>
      <c r="H2125" t="s">
        <v>427</v>
      </c>
      <c r="I2125">
        <v>1</v>
      </c>
      <c r="J2125" t="s">
        <v>336</v>
      </c>
      <c r="K2125" t="s">
        <v>39</v>
      </c>
      <c r="L2125" t="s">
        <v>15</v>
      </c>
      <c r="M2125">
        <v>41826</v>
      </c>
      <c r="N2125" t="s">
        <v>23</v>
      </c>
      <c r="O2125" t="s">
        <v>0</v>
      </c>
      <c r="P2125" t="s">
        <v>0</v>
      </c>
    </row>
    <row r="2126" spans="1:16" x14ac:dyDescent="0.3">
      <c r="A2126">
        <v>86644106</v>
      </c>
      <c r="B2126">
        <v>207473</v>
      </c>
      <c r="C2126">
        <v>910929</v>
      </c>
      <c r="D2126">
        <v>16669</v>
      </c>
      <c r="E2126">
        <v>1</v>
      </c>
      <c r="F2126">
        <v>0</v>
      </c>
      <c r="G2126">
        <v>0</v>
      </c>
      <c r="H2126" t="s">
        <v>53</v>
      </c>
      <c r="I2126">
        <v>5</v>
      </c>
      <c r="J2126" t="s">
        <v>54</v>
      </c>
      <c r="K2126" t="s">
        <v>39</v>
      </c>
      <c r="L2126" t="s">
        <v>16</v>
      </c>
      <c r="M2126">
        <v>16669</v>
      </c>
      <c r="N2126" t="s">
        <v>21</v>
      </c>
      <c r="O2126" t="s">
        <v>0</v>
      </c>
      <c r="P2126" t="s">
        <v>0</v>
      </c>
    </row>
    <row r="2127" spans="1:16" x14ac:dyDescent="0.3">
      <c r="A2127">
        <v>38609087</v>
      </c>
      <c r="B2127">
        <v>671858</v>
      </c>
      <c r="C2127">
        <v>549773</v>
      </c>
      <c r="D2127">
        <v>19568</v>
      </c>
      <c r="E2127">
        <v>4</v>
      </c>
      <c r="F2127">
        <v>0</v>
      </c>
      <c r="G2127">
        <v>0</v>
      </c>
      <c r="H2127" t="s">
        <v>53</v>
      </c>
      <c r="I2127">
        <v>3</v>
      </c>
      <c r="J2127" t="s">
        <v>239</v>
      </c>
      <c r="K2127" t="s">
        <v>39</v>
      </c>
      <c r="L2127" t="s">
        <v>18</v>
      </c>
      <c r="M2127">
        <v>78272</v>
      </c>
      <c r="N2127" t="s">
        <v>24</v>
      </c>
      <c r="O2127" t="s">
        <v>0</v>
      </c>
      <c r="P2127" t="s">
        <v>0</v>
      </c>
    </row>
    <row r="2128" spans="1:16" x14ac:dyDescent="0.3">
      <c r="A2128">
        <v>51746937</v>
      </c>
      <c r="B2128">
        <v>671858</v>
      </c>
      <c r="C2128">
        <v>620051</v>
      </c>
      <c r="D2128">
        <v>8086</v>
      </c>
      <c r="E2128">
        <v>1</v>
      </c>
      <c r="F2128">
        <v>1212.9000000000001</v>
      </c>
      <c r="G2128">
        <v>15</v>
      </c>
      <c r="H2128" t="s">
        <v>53</v>
      </c>
      <c r="I2128">
        <v>6</v>
      </c>
      <c r="J2128" t="s">
        <v>240</v>
      </c>
      <c r="K2128" t="s">
        <v>39</v>
      </c>
      <c r="L2128" t="s">
        <v>15</v>
      </c>
      <c r="M2128">
        <v>6873.1</v>
      </c>
      <c r="N2128" t="s">
        <v>22</v>
      </c>
      <c r="O2128" t="s">
        <v>0</v>
      </c>
      <c r="P2128" t="s">
        <v>0</v>
      </c>
    </row>
    <row r="2129" spans="1:16" x14ac:dyDescent="0.3">
      <c r="A2129">
        <v>49761527</v>
      </c>
      <c r="B2129">
        <v>388389</v>
      </c>
      <c r="C2129">
        <v>577934</v>
      </c>
      <c r="D2129">
        <v>6070</v>
      </c>
      <c r="E2129">
        <v>1</v>
      </c>
      <c r="F2129">
        <v>607</v>
      </c>
      <c r="G2129">
        <v>10</v>
      </c>
      <c r="H2129" t="s">
        <v>53</v>
      </c>
      <c r="I2129">
        <v>2</v>
      </c>
      <c r="J2129" t="s">
        <v>250</v>
      </c>
      <c r="K2129" t="s">
        <v>73</v>
      </c>
      <c r="L2129" t="s">
        <v>16</v>
      </c>
      <c r="M2129">
        <v>5463</v>
      </c>
      <c r="N2129" t="s">
        <v>23</v>
      </c>
      <c r="O2129" t="s">
        <v>0</v>
      </c>
      <c r="P2129" t="s">
        <v>0</v>
      </c>
    </row>
    <row r="2130" spans="1:16" x14ac:dyDescent="0.3">
      <c r="A2130">
        <v>75007200</v>
      </c>
      <c r="B2130">
        <v>356787</v>
      </c>
      <c r="C2130">
        <v>577214</v>
      </c>
      <c r="D2130">
        <v>14989</v>
      </c>
      <c r="E2130">
        <v>2</v>
      </c>
      <c r="F2130">
        <v>1498.9</v>
      </c>
      <c r="G2130">
        <v>5</v>
      </c>
      <c r="H2130" t="s">
        <v>53</v>
      </c>
      <c r="I2130">
        <v>5</v>
      </c>
      <c r="J2130" t="s">
        <v>54</v>
      </c>
      <c r="K2130" t="s">
        <v>39</v>
      </c>
      <c r="L2130" t="s">
        <v>15</v>
      </c>
      <c r="M2130">
        <v>28479.1</v>
      </c>
      <c r="N2130" t="s">
        <v>22</v>
      </c>
      <c r="O2130" t="s">
        <v>0</v>
      </c>
      <c r="P2130" t="s">
        <v>0</v>
      </c>
    </row>
    <row r="2131" spans="1:16" x14ac:dyDescent="0.3">
      <c r="A2131">
        <v>76118957</v>
      </c>
      <c r="B2131">
        <v>770487</v>
      </c>
      <c r="C2131">
        <v>605298</v>
      </c>
      <c r="D2131">
        <v>4273</v>
      </c>
      <c r="E2131">
        <v>1</v>
      </c>
      <c r="F2131">
        <v>0</v>
      </c>
      <c r="G2131">
        <v>0</v>
      </c>
      <c r="H2131" t="s">
        <v>53</v>
      </c>
      <c r="I2131">
        <v>1</v>
      </c>
      <c r="J2131" t="s">
        <v>201</v>
      </c>
      <c r="K2131" t="s">
        <v>39</v>
      </c>
      <c r="L2131" t="s">
        <v>15</v>
      </c>
      <c r="M2131">
        <v>4273</v>
      </c>
      <c r="N2131" t="s">
        <v>23</v>
      </c>
      <c r="O2131" t="s">
        <v>0</v>
      </c>
      <c r="P2131" t="s">
        <v>0</v>
      </c>
    </row>
    <row r="2132" spans="1:16" x14ac:dyDescent="0.3">
      <c r="A2132">
        <v>35475673</v>
      </c>
      <c r="B2132">
        <v>207473</v>
      </c>
      <c r="C2132">
        <v>344818</v>
      </c>
      <c r="D2132">
        <v>9360</v>
      </c>
      <c r="E2132">
        <v>1</v>
      </c>
      <c r="F2132">
        <v>1404</v>
      </c>
      <c r="G2132">
        <v>15</v>
      </c>
      <c r="H2132" t="s">
        <v>53</v>
      </c>
      <c r="I2132">
        <v>6</v>
      </c>
      <c r="J2132" t="s">
        <v>240</v>
      </c>
      <c r="K2132" t="s">
        <v>39</v>
      </c>
      <c r="L2132" t="s">
        <v>17</v>
      </c>
      <c r="M2132">
        <v>7956</v>
      </c>
      <c r="N2132" t="s">
        <v>20</v>
      </c>
      <c r="O2132" t="s">
        <v>0</v>
      </c>
      <c r="P2132" t="s">
        <v>0</v>
      </c>
    </row>
    <row r="2133" spans="1:16" x14ac:dyDescent="0.3">
      <c r="A2133">
        <v>22490873</v>
      </c>
      <c r="B2133">
        <v>671858</v>
      </c>
      <c r="C2133">
        <v>803867</v>
      </c>
      <c r="D2133">
        <v>3754</v>
      </c>
      <c r="E2133">
        <v>1</v>
      </c>
      <c r="F2133">
        <v>0</v>
      </c>
      <c r="G2133">
        <v>0</v>
      </c>
      <c r="H2133" t="s">
        <v>53</v>
      </c>
      <c r="I2133">
        <v>3</v>
      </c>
      <c r="J2133" t="s">
        <v>239</v>
      </c>
      <c r="K2133" t="s">
        <v>39</v>
      </c>
      <c r="L2133" t="s">
        <v>17</v>
      </c>
      <c r="M2133">
        <v>3754</v>
      </c>
      <c r="N2133" t="s">
        <v>23</v>
      </c>
      <c r="O2133" t="s">
        <v>0</v>
      </c>
      <c r="P2133" t="s">
        <v>0</v>
      </c>
    </row>
    <row r="2134" spans="1:16" x14ac:dyDescent="0.3">
      <c r="A2134">
        <v>28634797</v>
      </c>
      <c r="B2134">
        <v>207473</v>
      </c>
      <c r="C2134">
        <v>746453</v>
      </c>
      <c r="D2134">
        <v>9987</v>
      </c>
      <c r="E2134">
        <v>1</v>
      </c>
      <c r="F2134">
        <v>0</v>
      </c>
      <c r="G2134">
        <v>0</v>
      </c>
      <c r="H2134" t="s">
        <v>53</v>
      </c>
      <c r="I2134">
        <v>3</v>
      </c>
      <c r="J2134" t="s">
        <v>239</v>
      </c>
      <c r="K2134" t="s">
        <v>39</v>
      </c>
      <c r="L2134" t="s">
        <v>16</v>
      </c>
      <c r="M2134">
        <v>9987</v>
      </c>
      <c r="N2134" t="s">
        <v>22</v>
      </c>
      <c r="O2134" t="s">
        <v>0</v>
      </c>
      <c r="P2134" t="s">
        <v>0</v>
      </c>
    </row>
    <row r="2135" spans="1:16" x14ac:dyDescent="0.3">
      <c r="A2135">
        <v>43914361</v>
      </c>
      <c r="B2135">
        <v>719176</v>
      </c>
      <c r="C2135">
        <v>832789</v>
      </c>
      <c r="D2135">
        <v>15728</v>
      </c>
      <c r="E2135">
        <v>2</v>
      </c>
      <c r="F2135">
        <v>0</v>
      </c>
      <c r="G2135">
        <v>0</v>
      </c>
      <c r="H2135" t="s">
        <v>53</v>
      </c>
      <c r="I2135">
        <v>7</v>
      </c>
      <c r="J2135" t="s">
        <v>339</v>
      </c>
      <c r="K2135" t="s">
        <v>39</v>
      </c>
      <c r="L2135" t="s">
        <v>15</v>
      </c>
      <c r="M2135">
        <v>31456</v>
      </c>
      <c r="N2135" t="s">
        <v>21</v>
      </c>
      <c r="O2135" t="s">
        <v>0</v>
      </c>
      <c r="P2135" t="s">
        <v>0</v>
      </c>
    </row>
    <row r="2136" spans="1:16" x14ac:dyDescent="0.3">
      <c r="A2136">
        <v>95044078</v>
      </c>
      <c r="B2136">
        <v>126225</v>
      </c>
      <c r="C2136">
        <v>369654</v>
      </c>
      <c r="D2136">
        <v>10763</v>
      </c>
      <c r="E2136">
        <v>2</v>
      </c>
      <c r="F2136">
        <v>0</v>
      </c>
      <c r="G2136">
        <v>0</v>
      </c>
      <c r="H2136" t="s">
        <v>53</v>
      </c>
      <c r="I2136">
        <v>2</v>
      </c>
      <c r="J2136" t="s">
        <v>250</v>
      </c>
      <c r="K2136" t="s">
        <v>47</v>
      </c>
      <c r="L2136" t="s">
        <v>15</v>
      </c>
      <c r="M2136">
        <v>21526</v>
      </c>
      <c r="N2136" t="s">
        <v>20</v>
      </c>
      <c r="O2136" t="s">
        <v>0</v>
      </c>
      <c r="P2136" t="s">
        <v>0</v>
      </c>
    </row>
    <row r="2137" spans="1:16" x14ac:dyDescent="0.3">
      <c r="A2137">
        <v>68718382</v>
      </c>
      <c r="B2137">
        <v>191161</v>
      </c>
      <c r="C2137">
        <v>646768</v>
      </c>
      <c r="D2137">
        <v>10333</v>
      </c>
      <c r="E2137">
        <v>1</v>
      </c>
      <c r="F2137">
        <v>0</v>
      </c>
      <c r="G2137">
        <v>0</v>
      </c>
      <c r="H2137" t="s">
        <v>53</v>
      </c>
      <c r="I2137">
        <v>1</v>
      </c>
      <c r="J2137" t="s">
        <v>201</v>
      </c>
      <c r="K2137" t="s">
        <v>39</v>
      </c>
      <c r="L2137" t="s">
        <v>18</v>
      </c>
      <c r="M2137">
        <v>10333</v>
      </c>
      <c r="N2137" t="s">
        <v>23</v>
      </c>
      <c r="O2137" t="s">
        <v>0</v>
      </c>
      <c r="P2137" t="s">
        <v>0</v>
      </c>
    </row>
    <row r="2138" spans="1:16" x14ac:dyDescent="0.3">
      <c r="A2138">
        <v>66286795</v>
      </c>
      <c r="B2138">
        <v>334053</v>
      </c>
      <c r="C2138">
        <v>294578</v>
      </c>
      <c r="D2138">
        <v>5672</v>
      </c>
      <c r="E2138">
        <v>3</v>
      </c>
      <c r="F2138">
        <v>2552.4</v>
      </c>
      <c r="G2138">
        <v>15</v>
      </c>
      <c r="H2138" t="s">
        <v>53</v>
      </c>
      <c r="I2138">
        <v>7</v>
      </c>
      <c r="J2138" t="s">
        <v>339</v>
      </c>
      <c r="K2138" t="s">
        <v>39</v>
      </c>
      <c r="L2138" t="s">
        <v>15</v>
      </c>
      <c r="M2138">
        <v>14463.6</v>
      </c>
      <c r="N2138" t="s">
        <v>23</v>
      </c>
      <c r="O2138" t="s">
        <v>0</v>
      </c>
      <c r="P2138" t="s">
        <v>0</v>
      </c>
    </row>
    <row r="2139" spans="1:16" x14ac:dyDescent="0.3">
      <c r="A2139">
        <v>45047967</v>
      </c>
      <c r="B2139">
        <v>191161</v>
      </c>
      <c r="C2139">
        <v>946606</v>
      </c>
      <c r="D2139">
        <v>11895</v>
      </c>
      <c r="E2139">
        <v>1</v>
      </c>
      <c r="F2139">
        <v>0</v>
      </c>
      <c r="G2139">
        <v>0</v>
      </c>
      <c r="H2139" t="s">
        <v>53</v>
      </c>
      <c r="I2139">
        <v>2</v>
      </c>
      <c r="J2139" t="s">
        <v>250</v>
      </c>
      <c r="K2139" t="s">
        <v>50</v>
      </c>
      <c r="L2139" t="s">
        <v>15</v>
      </c>
      <c r="M2139">
        <v>11895</v>
      </c>
      <c r="N2139" t="s">
        <v>21</v>
      </c>
      <c r="O2139" t="s">
        <v>0</v>
      </c>
      <c r="P2139" t="s">
        <v>0</v>
      </c>
    </row>
    <row r="2140" spans="1:16" x14ac:dyDescent="0.3">
      <c r="A2140">
        <v>45507920</v>
      </c>
      <c r="B2140">
        <v>671858</v>
      </c>
      <c r="C2140">
        <v>972924</v>
      </c>
      <c r="D2140">
        <v>11047</v>
      </c>
      <c r="E2140">
        <v>2</v>
      </c>
      <c r="F2140">
        <v>0</v>
      </c>
      <c r="G2140">
        <v>0</v>
      </c>
      <c r="H2140" t="s">
        <v>168</v>
      </c>
      <c r="I2140">
        <v>7</v>
      </c>
      <c r="J2140" t="s">
        <v>244</v>
      </c>
      <c r="K2140" t="s">
        <v>39</v>
      </c>
      <c r="L2140" t="s">
        <v>15</v>
      </c>
      <c r="M2140">
        <v>22094</v>
      </c>
      <c r="N2140" t="s">
        <v>20</v>
      </c>
      <c r="O2140" t="s">
        <v>0</v>
      </c>
      <c r="P2140" t="s">
        <v>0</v>
      </c>
    </row>
    <row r="2141" spans="1:16" x14ac:dyDescent="0.3">
      <c r="A2141">
        <v>71040347</v>
      </c>
      <c r="B2141">
        <v>126225</v>
      </c>
      <c r="C2141">
        <v>583551</v>
      </c>
      <c r="D2141">
        <v>13679</v>
      </c>
      <c r="E2141">
        <v>2</v>
      </c>
      <c r="F2141">
        <v>4103.7</v>
      </c>
      <c r="G2141">
        <v>15</v>
      </c>
      <c r="H2141" t="s">
        <v>168</v>
      </c>
      <c r="I2141">
        <v>7</v>
      </c>
      <c r="J2141" t="s">
        <v>244</v>
      </c>
      <c r="K2141" t="s">
        <v>50</v>
      </c>
      <c r="L2141" t="s">
        <v>15</v>
      </c>
      <c r="M2141">
        <v>23254.3</v>
      </c>
      <c r="N2141" t="s">
        <v>22</v>
      </c>
      <c r="O2141" t="s">
        <v>0</v>
      </c>
      <c r="P2141" t="s">
        <v>0</v>
      </c>
    </row>
    <row r="2142" spans="1:16" x14ac:dyDescent="0.3">
      <c r="A2142">
        <v>22304198</v>
      </c>
      <c r="B2142">
        <v>671858</v>
      </c>
      <c r="C2142">
        <v>629711</v>
      </c>
      <c r="D2142">
        <v>12866</v>
      </c>
      <c r="E2142">
        <v>2</v>
      </c>
      <c r="F2142">
        <v>2573.1999999999998</v>
      </c>
      <c r="G2142">
        <v>10</v>
      </c>
      <c r="H2142" t="s">
        <v>168</v>
      </c>
      <c r="I2142">
        <v>2</v>
      </c>
      <c r="J2142" t="s">
        <v>345</v>
      </c>
      <c r="K2142" t="s">
        <v>39</v>
      </c>
      <c r="L2142" t="s">
        <v>16</v>
      </c>
      <c r="M2142">
        <v>23158.799999999999</v>
      </c>
      <c r="N2142" t="s">
        <v>21</v>
      </c>
      <c r="O2142" t="s">
        <v>0</v>
      </c>
      <c r="P2142" t="s">
        <v>0</v>
      </c>
    </row>
    <row r="2143" spans="1:16" x14ac:dyDescent="0.3">
      <c r="A2143">
        <v>24754064</v>
      </c>
      <c r="B2143">
        <v>388389</v>
      </c>
      <c r="C2143">
        <v>677461</v>
      </c>
      <c r="D2143">
        <v>16997</v>
      </c>
      <c r="E2143">
        <v>2</v>
      </c>
      <c r="F2143">
        <v>6798.8</v>
      </c>
      <c r="G2143">
        <v>20</v>
      </c>
      <c r="H2143" t="s">
        <v>168</v>
      </c>
      <c r="I2143">
        <v>6</v>
      </c>
      <c r="J2143" t="s">
        <v>495</v>
      </c>
      <c r="K2143" t="s">
        <v>39</v>
      </c>
      <c r="L2143" t="s">
        <v>15</v>
      </c>
      <c r="M2143">
        <v>27195.200000000001</v>
      </c>
      <c r="N2143" t="s">
        <v>22</v>
      </c>
      <c r="O2143" t="s">
        <v>0</v>
      </c>
      <c r="P2143" t="s">
        <v>0</v>
      </c>
    </row>
    <row r="2144" spans="1:16" x14ac:dyDescent="0.3">
      <c r="A2144">
        <v>80610004</v>
      </c>
      <c r="B2144">
        <v>216739</v>
      </c>
      <c r="C2144">
        <v>710511</v>
      </c>
      <c r="D2144">
        <v>4469</v>
      </c>
      <c r="E2144">
        <v>1</v>
      </c>
      <c r="F2144">
        <v>0</v>
      </c>
      <c r="G2144">
        <v>0</v>
      </c>
      <c r="H2144" t="s">
        <v>168</v>
      </c>
      <c r="I2144">
        <v>2</v>
      </c>
      <c r="J2144" t="s">
        <v>345</v>
      </c>
      <c r="K2144" t="s">
        <v>39</v>
      </c>
      <c r="L2144" t="s">
        <v>15</v>
      </c>
      <c r="M2144">
        <v>4469</v>
      </c>
      <c r="N2144" t="s">
        <v>20</v>
      </c>
      <c r="O2144" t="s">
        <v>0</v>
      </c>
      <c r="P2144" t="s">
        <v>0</v>
      </c>
    </row>
    <row r="2145" spans="1:16" x14ac:dyDescent="0.3">
      <c r="A2145">
        <v>48626436</v>
      </c>
      <c r="B2145">
        <v>216739</v>
      </c>
      <c r="C2145">
        <v>659713</v>
      </c>
      <c r="D2145">
        <v>5771</v>
      </c>
      <c r="E2145">
        <v>1</v>
      </c>
      <c r="F2145">
        <v>0</v>
      </c>
      <c r="G2145">
        <v>0</v>
      </c>
      <c r="H2145" t="s">
        <v>168</v>
      </c>
      <c r="I2145">
        <v>4</v>
      </c>
      <c r="J2145" t="s">
        <v>374</v>
      </c>
      <c r="K2145" t="s">
        <v>39</v>
      </c>
      <c r="L2145" t="s">
        <v>18</v>
      </c>
      <c r="M2145">
        <v>5771</v>
      </c>
      <c r="N2145" t="s">
        <v>21</v>
      </c>
      <c r="O2145" t="s">
        <v>0</v>
      </c>
      <c r="P2145" t="s">
        <v>0</v>
      </c>
    </row>
    <row r="2146" spans="1:16" x14ac:dyDescent="0.3">
      <c r="A2146">
        <v>21501669</v>
      </c>
      <c r="B2146">
        <v>671858</v>
      </c>
      <c r="C2146">
        <v>804570</v>
      </c>
      <c r="D2146">
        <v>8455</v>
      </c>
      <c r="E2146">
        <v>2</v>
      </c>
      <c r="F2146">
        <v>0</v>
      </c>
      <c r="G2146">
        <v>0</v>
      </c>
      <c r="H2146" t="s">
        <v>168</v>
      </c>
      <c r="I2146">
        <v>5</v>
      </c>
      <c r="J2146" t="s">
        <v>523</v>
      </c>
      <c r="K2146" t="s">
        <v>39</v>
      </c>
      <c r="L2146" t="s">
        <v>15</v>
      </c>
      <c r="M2146">
        <v>16910</v>
      </c>
      <c r="N2146" t="s">
        <v>22</v>
      </c>
      <c r="O2146" t="s">
        <v>0</v>
      </c>
      <c r="P2146" t="s">
        <v>0</v>
      </c>
    </row>
    <row r="2147" spans="1:16" x14ac:dyDescent="0.3">
      <c r="A2147">
        <v>36830448</v>
      </c>
      <c r="B2147">
        <v>671858</v>
      </c>
      <c r="C2147">
        <v>596583</v>
      </c>
      <c r="D2147">
        <v>4791</v>
      </c>
      <c r="E2147">
        <v>2</v>
      </c>
      <c r="F2147">
        <v>0</v>
      </c>
      <c r="G2147">
        <v>0</v>
      </c>
      <c r="H2147" t="s">
        <v>168</v>
      </c>
      <c r="I2147">
        <v>1</v>
      </c>
      <c r="J2147" t="s">
        <v>494</v>
      </c>
      <c r="K2147" t="s">
        <v>39</v>
      </c>
      <c r="L2147" t="s">
        <v>15</v>
      </c>
      <c r="M2147">
        <v>9582</v>
      </c>
      <c r="N2147" t="s">
        <v>21</v>
      </c>
      <c r="O2147" t="s">
        <v>0</v>
      </c>
      <c r="P2147" t="s">
        <v>0</v>
      </c>
    </row>
    <row r="2148" spans="1:16" x14ac:dyDescent="0.3">
      <c r="A2148">
        <v>83245898</v>
      </c>
      <c r="B2148">
        <v>388389</v>
      </c>
      <c r="C2148">
        <v>573321</v>
      </c>
      <c r="D2148">
        <v>7335</v>
      </c>
      <c r="E2148">
        <v>3</v>
      </c>
      <c r="F2148">
        <v>0</v>
      </c>
      <c r="G2148">
        <v>0</v>
      </c>
      <c r="H2148" t="s">
        <v>168</v>
      </c>
      <c r="I2148">
        <v>2</v>
      </c>
      <c r="J2148" t="s">
        <v>345</v>
      </c>
      <c r="K2148" t="s">
        <v>39</v>
      </c>
      <c r="L2148" t="s">
        <v>16</v>
      </c>
      <c r="M2148">
        <v>22005</v>
      </c>
      <c r="N2148" t="s">
        <v>21</v>
      </c>
      <c r="O2148" t="s">
        <v>0</v>
      </c>
      <c r="P2148" t="s">
        <v>0</v>
      </c>
    </row>
    <row r="2149" spans="1:16" x14ac:dyDescent="0.3">
      <c r="A2149">
        <v>83534128</v>
      </c>
      <c r="B2149">
        <v>877572</v>
      </c>
      <c r="C2149">
        <v>345131</v>
      </c>
      <c r="D2149">
        <v>16038</v>
      </c>
      <c r="E2149">
        <v>2</v>
      </c>
      <c r="F2149">
        <v>0</v>
      </c>
      <c r="G2149">
        <v>0</v>
      </c>
      <c r="H2149" t="s">
        <v>146</v>
      </c>
      <c r="I2149">
        <v>3</v>
      </c>
      <c r="J2149" t="s">
        <v>70</v>
      </c>
      <c r="K2149" t="s">
        <v>39</v>
      </c>
      <c r="L2149" t="s">
        <v>16</v>
      </c>
      <c r="M2149">
        <v>32076</v>
      </c>
      <c r="N2149" t="s">
        <v>21</v>
      </c>
      <c r="O2149" t="s">
        <v>0</v>
      </c>
      <c r="P2149" t="s">
        <v>0</v>
      </c>
    </row>
    <row r="2150" spans="1:16" x14ac:dyDescent="0.3">
      <c r="A2150">
        <v>32151928</v>
      </c>
      <c r="B2150">
        <v>770487</v>
      </c>
      <c r="C2150">
        <v>620106</v>
      </c>
      <c r="D2150">
        <v>3081</v>
      </c>
      <c r="E2150">
        <v>1</v>
      </c>
      <c r="F2150">
        <v>154.05000000000001</v>
      </c>
      <c r="G2150">
        <v>5</v>
      </c>
      <c r="H2150" t="s">
        <v>146</v>
      </c>
      <c r="I2150">
        <v>6</v>
      </c>
      <c r="J2150" t="s">
        <v>462</v>
      </c>
      <c r="K2150" t="s">
        <v>50</v>
      </c>
      <c r="L2150" t="s">
        <v>15</v>
      </c>
      <c r="M2150">
        <v>2926.95</v>
      </c>
      <c r="N2150" t="s">
        <v>23</v>
      </c>
      <c r="O2150" t="s">
        <v>0</v>
      </c>
      <c r="P2150" t="s">
        <v>0</v>
      </c>
    </row>
    <row r="2151" spans="1:16" x14ac:dyDescent="0.3">
      <c r="A2151">
        <v>79654147</v>
      </c>
      <c r="B2151">
        <v>671858</v>
      </c>
      <c r="C2151">
        <v>489511</v>
      </c>
      <c r="D2151">
        <v>18463</v>
      </c>
      <c r="E2151">
        <v>1</v>
      </c>
      <c r="F2151">
        <v>0</v>
      </c>
      <c r="G2151">
        <v>0</v>
      </c>
      <c r="H2151" t="s">
        <v>146</v>
      </c>
      <c r="I2151">
        <v>3</v>
      </c>
      <c r="J2151" t="s">
        <v>70</v>
      </c>
      <c r="K2151" t="s">
        <v>39</v>
      </c>
      <c r="L2151" t="s">
        <v>16</v>
      </c>
      <c r="M2151">
        <v>18463</v>
      </c>
      <c r="N2151" t="s">
        <v>20</v>
      </c>
      <c r="O2151" t="s">
        <v>0</v>
      </c>
      <c r="P2151" t="s">
        <v>0</v>
      </c>
    </row>
    <row r="2152" spans="1:16" x14ac:dyDescent="0.3">
      <c r="A2152">
        <v>71753160</v>
      </c>
      <c r="B2152">
        <v>126225</v>
      </c>
      <c r="C2152">
        <v>784646</v>
      </c>
      <c r="D2152">
        <v>19271</v>
      </c>
      <c r="E2152">
        <v>1</v>
      </c>
      <c r="F2152">
        <v>963.55</v>
      </c>
      <c r="G2152">
        <v>5</v>
      </c>
      <c r="H2152" t="s">
        <v>146</v>
      </c>
      <c r="I2152">
        <v>6</v>
      </c>
      <c r="J2152" t="s">
        <v>462</v>
      </c>
      <c r="K2152" t="s">
        <v>39</v>
      </c>
      <c r="L2152" t="s">
        <v>15</v>
      </c>
      <c r="M2152">
        <v>18307.45</v>
      </c>
      <c r="N2152" t="s">
        <v>22</v>
      </c>
      <c r="O2152" t="s">
        <v>0</v>
      </c>
      <c r="P2152" t="s">
        <v>0</v>
      </c>
    </row>
    <row r="2153" spans="1:16" x14ac:dyDescent="0.3">
      <c r="A2153">
        <v>28468304</v>
      </c>
      <c r="B2153">
        <v>246316</v>
      </c>
      <c r="C2153">
        <v>468371</v>
      </c>
      <c r="D2153">
        <v>6622</v>
      </c>
      <c r="E2153">
        <v>4</v>
      </c>
      <c r="F2153">
        <v>1324.4</v>
      </c>
      <c r="G2153">
        <v>5</v>
      </c>
      <c r="H2153" t="s">
        <v>146</v>
      </c>
      <c r="I2153">
        <v>7</v>
      </c>
      <c r="J2153" t="s">
        <v>352</v>
      </c>
      <c r="K2153" t="s">
        <v>39</v>
      </c>
      <c r="L2153" t="s">
        <v>15</v>
      </c>
      <c r="M2153">
        <v>25163.599999999999</v>
      </c>
      <c r="N2153" t="s">
        <v>20</v>
      </c>
      <c r="O2153" t="s">
        <v>0</v>
      </c>
      <c r="P2153" t="s">
        <v>0</v>
      </c>
    </row>
    <row r="2154" spans="1:16" x14ac:dyDescent="0.3">
      <c r="A2154">
        <v>12729224</v>
      </c>
      <c r="B2154">
        <v>388389</v>
      </c>
      <c r="C2154">
        <v>269832</v>
      </c>
      <c r="D2154">
        <v>5157</v>
      </c>
      <c r="E2154">
        <v>1</v>
      </c>
      <c r="F2154">
        <v>0</v>
      </c>
      <c r="G2154">
        <v>0</v>
      </c>
      <c r="H2154" t="s">
        <v>146</v>
      </c>
      <c r="I2154">
        <v>4</v>
      </c>
      <c r="J2154" t="s">
        <v>174</v>
      </c>
      <c r="K2154" t="s">
        <v>39</v>
      </c>
      <c r="L2154" t="s">
        <v>15</v>
      </c>
      <c r="M2154">
        <v>5157</v>
      </c>
      <c r="N2154" t="s">
        <v>20</v>
      </c>
      <c r="O2154" t="s">
        <v>0</v>
      </c>
      <c r="P2154" t="s">
        <v>0</v>
      </c>
    </row>
    <row r="2155" spans="1:16" x14ac:dyDescent="0.3">
      <c r="A2155">
        <v>43878996</v>
      </c>
      <c r="B2155">
        <v>876646</v>
      </c>
      <c r="C2155">
        <v>294578</v>
      </c>
      <c r="D2155">
        <v>6663</v>
      </c>
      <c r="E2155">
        <v>1</v>
      </c>
      <c r="F2155">
        <v>0</v>
      </c>
      <c r="G2155">
        <v>0</v>
      </c>
      <c r="H2155" t="s">
        <v>146</v>
      </c>
      <c r="I2155">
        <v>3</v>
      </c>
      <c r="J2155" t="s">
        <v>70</v>
      </c>
      <c r="K2155" t="s">
        <v>39</v>
      </c>
      <c r="L2155" t="s">
        <v>18</v>
      </c>
      <c r="M2155">
        <v>6663</v>
      </c>
      <c r="N2155" t="s">
        <v>21</v>
      </c>
      <c r="O2155" t="s">
        <v>0</v>
      </c>
      <c r="P2155" t="s">
        <v>0</v>
      </c>
    </row>
    <row r="2156" spans="1:16" x14ac:dyDescent="0.3">
      <c r="A2156">
        <v>60622842</v>
      </c>
      <c r="B2156">
        <v>356787</v>
      </c>
      <c r="C2156">
        <v>930361</v>
      </c>
      <c r="D2156">
        <v>17558</v>
      </c>
      <c r="E2156">
        <v>1</v>
      </c>
      <c r="F2156">
        <v>0</v>
      </c>
      <c r="G2156">
        <v>0</v>
      </c>
      <c r="H2156" t="s">
        <v>146</v>
      </c>
      <c r="I2156">
        <v>5</v>
      </c>
      <c r="J2156" t="s">
        <v>321</v>
      </c>
      <c r="K2156" t="s">
        <v>39</v>
      </c>
      <c r="L2156" t="s">
        <v>16</v>
      </c>
      <c r="M2156">
        <v>17558</v>
      </c>
      <c r="N2156" t="s">
        <v>22</v>
      </c>
      <c r="O2156" t="s">
        <v>0</v>
      </c>
      <c r="P2156" t="s">
        <v>0</v>
      </c>
    </row>
    <row r="2157" spans="1:16" x14ac:dyDescent="0.3">
      <c r="A2157">
        <v>81630600</v>
      </c>
      <c r="B2157">
        <v>770487</v>
      </c>
      <c r="C2157">
        <v>313844</v>
      </c>
      <c r="D2157">
        <v>4505</v>
      </c>
      <c r="E2157">
        <v>1</v>
      </c>
      <c r="F2157">
        <v>450.5</v>
      </c>
      <c r="G2157">
        <v>10</v>
      </c>
      <c r="H2157" t="s">
        <v>146</v>
      </c>
      <c r="I2157">
        <v>2</v>
      </c>
      <c r="J2157" t="s">
        <v>521</v>
      </c>
      <c r="K2157" t="s">
        <v>39</v>
      </c>
      <c r="L2157" t="s">
        <v>16</v>
      </c>
      <c r="M2157">
        <v>4054.5</v>
      </c>
      <c r="N2157" t="s">
        <v>20</v>
      </c>
      <c r="O2157" t="s">
        <v>0</v>
      </c>
      <c r="P2157" t="s">
        <v>0</v>
      </c>
    </row>
    <row r="2158" spans="1:16" x14ac:dyDescent="0.3">
      <c r="A2158">
        <v>15095407</v>
      </c>
      <c r="B2158">
        <v>809570</v>
      </c>
      <c r="C2158">
        <v>311871</v>
      </c>
      <c r="D2158">
        <v>10376</v>
      </c>
      <c r="E2158">
        <v>1</v>
      </c>
      <c r="F2158">
        <v>0</v>
      </c>
      <c r="G2158">
        <v>0</v>
      </c>
      <c r="H2158" t="s">
        <v>146</v>
      </c>
      <c r="I2158">
        <v>4</v>
      </c>
      <c r="J2158" t="s">
        <v>174</v>
      </c>
      <c r="K2158" t="s">
        <v>39</v>
      </c>
      <c r="L2158" t="s">
        <v>16</v>
      </c>
      <c r="M2158">
        <v>10376</v>
      </c>
      <c r="N2158" t="s">
        <v>21</v>
      </c>
      <c r="O2158" t="s">
        <v>0</v>
      </c>
      <c r="P2158" t="s">
        <v>0</v>
      </c>
    </row>
    <row r="2159" spans="1:16" x14ac:dyDescent="0.3">
      <c r="A2159">
        <v>83569939</v>
      </c>
      <c r="B2159">
        <v>126225</v>
      </c>
      <c r="C2159">
        <v>677461</v>
      </c>
      <c r="D2159">
        <v>7060</v>
      </c>
      <c r="E2159">
        <v>1</v>
      </c>
      <c r="F2159">
        <v>706</v>
      </c>
      <c r="G2159">
        <v>10</v>
      </c>
      <c r="H2159" t="s">
        <v>146</v>
      </c>
      <c r="I2159">
        <v>4</v>
      </c>
      <c r="J2159" t="s">
        <v>174</v>
      </c>
      <c r="K2159" t="s">
        <v>39</v>
      </c>
      <c r="L2159" t="s">
        <v>16</v>
      </c>
      <c r="M2159">
        <v>6354</v>
      </c>
      <c r="N2159" t="s">
        <v>21</v>
      </c>
      <c r="O2159" t="s">
        <v>0</v>
      </c>
      <c r="P2159" t="s">
        <v>0</v>
      </c>
    </row>
    <row r="2160" spans="1:16" x14ac:dyDescent="0.3">
      <c r="A2160">
        <v>97446634</v>
      </c>
      <c r="B2160">
        <v>770487</v>
      </c>
      <c r="C2160">
        <v>612842</v>
      </c>
      <c r="D2160">
        <v>13285</v>
      </c>
      <c r="E2160">
        <v>1</v>
      </c>
      <c r="F2160">
        <v>0</v>
      </c>
      <c r="G2160">
        <v>0</v>
      </c>
      <c r="H2160" t="s">
        <v>146</v>
      </c>
      <c r="I2160">
        <v>6</v>
      </c>
      <c r="J2160" t="s">
        <v>462</v>
      </c>
      <c r="K2160" t="s">
        <v>39</v>
      </c>
      <c r="L2160" t="s">
        <v>15</v>
      </c>
      <c r="M2160">
        <v>13285</v>
      </c>
      <c r="N2160" t="s">
        <v>21</v>
      </c>
      <c r="O2160" t="s">
        <v>0</v>
      </c>
      <c r="P2160" t="s">
        <v>0</v>
      </c>
    </row>
    <row r="2161" spans="1:16" x14ac:dyDescent="0.3">
      <c r="A2161">
        <v>14186818</v>
      </c>
      <c r="B2161">
        <v>809570</v>
      </c>
      <c r="C2161">
        <v>396911</v>
      </c>
      <c r="D2161">
        <v>12317</v>
      </c>
      <c r="E2161">
        <v>2</v>
      </c>
      <c r="F2161">
        <v>1231.7</v>
      </c>
      <c r="G2161">
        <v>5</v>
      </c>
      <c r="H2161" t="s">
        <v>146</v>
      </c>
      <c r="I2161">
        <v>7</v>
      </c>
      <c r="J2161" t="s">
        <v>352</v>
      </c>
      <c r="K2161" t="s">
        <v>39</v>
      </c>
      <c r="L2161" t="s">
        <v>15</v>
      </c>
      <c r="M2161">
        <v>23402.3</v>
      </c>
      <c r="N2161" t="s">
        <v>23</v>
      </c>
      <c r="O2161" t="s">
        <v>0</v>
      </c>
      <c r="P2161" t="s">
        <v>0</v>
      </c>
    </row>
    <row r="2162" spans="1:16" x14ac:dyDescent="0.3">
      <c r="A2162">
        <v>16729990</v>
      </c>
      <c r="B2162">
        <v>216739</v>
      </c>
      <c r="C2162">
        <v>493212</v>
      </c>
      <c r="D2162">
        <v>4108</v>
      </c>
      <c r="E2162">
        <v>2</v>
      </c>
      <c r="F2162">
        <v>821.6</v>
      </c>
      <c r="G2162">
        <v>10</v>
      </c>
      <c r="H2162" t="s">
        <v>180</v>
      </c>
      <c r="I2162">
        <v>3</v>
      </c>
      <c r="J2162" t="s">
        <v>133</v>
      </c>
      <c r="K2162" t="s">
        <v>39</v>
      </c>
      <c r="L2162" t="s">
        <v>15</v>
      </c>
      <c r="M2162">
        <v>7394.4</v>
      </c>
      <c r="N2162" t="s">
        <v>20</v>
      </c>
      <c r="O2162" t="s">
        <v>0</v>
      </c>
      <c r="P2162" t="s">
        <v>0</v>
      </c>
    </row>
    <row r="2163" spans="1:16" x14ac:dyDescent="0.3">
      <c r="A2163">
        <v>79340535</v>
      </c>
      <c r="B2163">
        <v>126225</v>
      </c>
      <c r="C2163">
        <v>932377</v>
      </c>
      <c r="D2163">
        <v>12677</v>
      </c>
      <c r="E2163">
        <v>1</v>
      </c>
      <c r="F2163">
        <v>633.85</v>
      </c>
      <c r="G2163">
        <v>5</v>
      </c>
      <c r="H2163" t="s">
        <v>180</v>
      </c>
      <c r="I2163">
        <v>3</v>
      </c>
      <c r="J2163" t="s">
        <v>133</v>
      </c>
      <c r="K2163" t="s">
        <v>50</v>
      </c>
      <c r="L2163" t="s">
        <v>18</v>
      </c>
      <c r="M2163">
        <v>12043.15</v>
      </c>
      <c r="N2163" t="s">
        <v>20</v>
      </c>
      <c r="O2163" t="s">
        <v>0</v>
      </c>
      <c r="P2163" t="s">
        <v>0</v>
      </c>
    </row>
    <row r="2164" spans="1:16" x14ac:dyDescent="0.3">
      <c r="A2164">
        <v>55610493</v>
      </c>
      <c r="B2164">
        <v>877572</v>
      </c>
      <c r="C2164">
        <v>694312</v>
      </c>
      <c r="D2164">
        <v>18894</v>
      </c>
      <c r="E2164">
        <v>2</v>
      </c>
      <c r="F2164">
        <v>0</v>
      </c>
      <c r="G2164">
        <v>0</v>
      </c>
      <c r="H2164" t="s">
        <v>180</v>
      </c>
      <c r="I2164">
        <v>7</v>
      </c>
      <c r="J2164" t="s">
        <v>79</v>
      </c>
      <c r="K2164" t="s">
        <v>39</v>
      </c>
      <c r="L2164" t="s">
        <v>17</v>
      </c>
      <c r="M2164">
        <v>37788</v>
      </c>
      <c r="N2164" t="s">
        <v>23</v>
      </c>
      <c r="O2164" t="s">
        <v>0</v>
      </c>
      <c r="P2164" t="s">
        <v>0</v>
      </c>
    </row>
    <row r="2165" spans="1:16" x14ac:dyDescent="0.3">
      <c r="A2165">
        <v>96213226</v>
      </c>
      <c r="B2165">
        <v>356787</v>
      </c>
      <c r="C2165">
        <v>579818</v>
      </c>
      <c r="D2165">
        <v>659</v>
      </c>
      <c r="E2165">
        <v>2</v>
      </c>
      <c r="F2165">
        <v>263.60000000000002</v>
      </c>
      <c r="G2165">
        <v>20</v>
      </c>
      <c r="H2165" t="s">
        <v>180</v>
      </c>
      <c r="I2165">
        <v>2</v>
      </c>
      <c r="J2165" t="s">
        <v>194</v>
      </c>
      <c r="K2165" t="s">
        <v>39</v>
      </c>
      <c r="L2165" t="s">
        <v>15</v>
      </c>
      <c r="M2165">
        <v>1054.4000000000001</v>
      </c>
      <c r="N2165" t="s">
        <v>21</v>
      </c>
      <c r="O2165" t="s">
        <v>0</v>
      </c>
      <c r="P2165" t="s">
        <v>0</v>
      </c>
    </row>
    <row r="2166" spans="1:16" x14ac:dyDescent="0.3">
      <c r="A2166">
        <v>55246430</v>
      </c>
      <c r="B2166">
        <v>246316</v>
      </c>
      <c r="C2166">
        <v>470196</v>
      </c>
      <c r="D2166">
        <v>7398</v>
      </c>
      <c r="E2166">
        <v>2</v>
      </c>
      <c r="F2166">
        <v>1479.6</v>
      </c>
      <c r="G2166">
        <v>10</v>
      </c>
      <c r="H2166" t="s">
        <v>180</v>
      </c>
      <c r="I2166">
        <v>1</v>
      </c>
      <c r="J2166" t="s">
        <v>391</v>
      </c>
      <c r="K2166" t="s">
        <v>50</v>
      </c>
      <c r="L2166" t="s">
        <v>16</v>
      </c>
      <c r="M2166">
        <v>13316.4</v>
      </c>
      <c r="N2166" t="s">
        <v>20</v>
      </c>
      <c r="O2166" t="s">
        <v>0</v>
      </c>
      <c r="P2166" t="s">
        <v>0</v>
      </c>
    </row>
    <row r="2167" spans="1:16" x14ac:dyDescent="0.3">
      <c r="A2167">
        <v>82764376</v>
      </c>
      <c r="B2167">
        <v>191161</v>
      </c>
      <c r="C2167">
        <v>888049</v>
      </c>
      <c r="D2167">
        <v>12052</v>
      </c>
      <c r="E2167">
        <v>4</v>
      </c>
      <c r="F2167">
        <v>2410.4</v>
      </c>
      <c r="G2167">
        <v>5</v>
      </c>
      <c r="H2167" t="s">
        <v>180</v>
      </c>
      <c r="I2167">
        <v>1</v>
      </c>
      <c r="J2167" t="s">
        <v>391</v>
      </c>
      <c r="K2167" t="s">
        <v>39</v>
      </c>
      <c r="L2167" t="s">
        <v>15</v>
      </c>
      <c r="M2167">
        <v>45797.599999999999</v>
      </c>
      <c r="N2167" t="s">
        <v>23</v>
      </c>
      <c r="O2167" t="s">
        <v>0</v>
      </c>
      <c r="P2167" t="s">
        <v>0</v>
      </c>
    </row>
    <row r="2168" spans="1:16" x14ac:dyDescent="0.3">
      <c r="A2168">
        <v>79942848</v>
      </c>
      <c r="B2168">
        <v>207473</v>
      </c>
      <c r="C2168">
        <v>696171</v>
      </c>
      <c r="D2168">
        <v>14307</v>
      </c>
      <c r="E2168">
        <v>1</v>
      </c>
      <c r="F2168">
        <v>715.35</v>
      </c>
      <c r="G2168">
        <v>5</v>
      </c>
      <c r="H2168" t="s">
        <v>180</v>
      </c>
      <c r="I2168">
        <v>4</v>
      </c>
      <c r="J2168" t="s">
        <v>78</v>
      </c>
      <c r="K2168" t="s">
        <v>39</v>
      </c>
      <c r="L2168" t="s">
        <v>17</v>
      </c>
      <c r="M2168">
        <v>13591.65</v>
      </c>
      <c r="N2168" t="s">
        <v>20</v>
      </c>
      <c r="O2168" t="s">
        <v>0</v>
      </c>
      <c r="P2168" t="s">
        <v>0</v>
      </c>
    </row>
    <row r="2169" spans="1:16" x14ac:dyDescent="0.3">
      <c r="A2169">
        <v>75441993</v>
      </c>
      <c r="B2169">
        <v>207473</v>
      </c>
      <c r="C2169">
        <v>628705</v>
      </c>
      <c r="D2169">
        <v>5254</v>
      </c>
      <c r="E2169">
        <v>1</v>
      </c>
      <c r="F2169">
        <v>262.7</v>
      </c>
      <c r="G2169">
        <v>5</v>
      </c>
      <c r="H2169" t="s">
        <v>180</v>
      </c>
      <c r="I2169">
        <v>5</v>
      </c>
      <c r="J2169" t="s">
        <v>477</v>
      </c>
      <c r="K2169" t="s">
        <v>39</v>
      </c>
      <c r="L2169" t="s">
        <v>17</v>
      </c>
      <c r="M2169">
        <v>4991.3</v>
      </c>
      <c r="N2169" t="s">
        <v>21</v>
      </c>
      <c r="O2169" t="s">
        <v>0</v>
      </c>
      <c r="P2169" t="s">
        <v>0</v>
      </c>
    </row>
    <row r="2170" spans="1:16" x14ac:dyDescent="0.3">
      <c r="A2170">
        <v>76317520</v>
      </c>
      <c r="B2170">
        <v>207473</v>
      </c>
      <c r="C2170">
        <v>599755</v>
      </c>
      <c r="D2170">
        <v>18000</v>
      </c>
      <c r="E2170">
        <v>2</v>
      </c>
      <c r="F2170">
        <v>0</v>
      </c>
      <c r="G2170">
        <v>0</v>
      </c>
      <c r="H2170" t="s">
        <v>180</v>
      </c>
      <c r="I2170">
        <v>5</v>
      </c>
      <c r="J2170" t="s">
        <v>477</v>
      </c>
      <c r="K2170" t="s">
        <v>39</v>
      </c>
      <c r="L2170" t="s">
        <v>16</v>
      </c>
      <c r="M2170">
        <v>36000</v>
      </c>
      <c r="N2170" t="s">
        <v>20</v>
      </c>
      <c r="O2170" t="s">
        <v>0</v>
      </c>
      <c r="P2170" t="s">
        <v>0</v>
      </c>
    </row>
    <row r="2171" spans="1:16" x14ac:dyDescent="0.3">
      <c r="A2171">
        <v>19742790</v>
      </c>
      <c r="B2171">
        <v>809570</v>
      </c>
      <c r="C2171">
        <v>908029</v>
      </c>
      <c r="D2171">
        <v>19177</v>
      </c>
      <c r="E2171">
        <v>2</v>
      </c>
      <c r="F2171">
        <v>1917.7</v>
      </c>
      <c r="G2171">
        <v>5</v>
      </c>
      <c r="H2171" t="s">
        <v>180</v>
      </c>
      <c r="I2171">
        <v>6</v>
      </c>
      <c r="J2171" t="s">
        <v>217</v>
      </c>
      <c r="K2171" t="s">
        <v>50</v>
      </c>
      <c r="L2171" t="s">
        <v>18</v>
      </c>
      <c r="M2171">
        <v>36436.300000000003</v>
      </c>
      <c r="N2171" t="s">
        <v>24</v>
      </c>
      <c r="O2171" t="s">
        <v>0</v>
      </c>
      <c r="P2171" t="s">
        <v>0</v>
      </c>
    </row>
    <row r="2172" spans="1:16" x14ac:dyDescent="0.3">
      <c r="A2172">
        <v>89134873</v>
      </c>
      <c r="B2172">
        <v>877572</v>
      </c>
      <c r="C2172">
        <v>917552</v>
      </c>
      <c r="D2172">
        <v>19911</v>
      </c>
      <c r="E2172">
        <v>1</v>
      </c>
      <c r="F2172">
        <v>0</v>
      </c>
      <c r="G2172">
        <v>0</v>
      </c>
      <c r="H2172" t="s">
        <v>180</v>
      </c>
      <c r="I2172">
        <v>3</v>
      </c>
      <c r="J2172" t="s">
        <v>133</v>
      </c>
      <c r="K2172" t="s">
        <v>50</v>
      </c>
      <c r="L2172" t="s">
        <v>15</v>
      </c>
      <c r="M2172">
        <v>19911</v>
      </c>
      <c r="N2172" t="s">
        <v>22</v>
      </c>
      <c r="O2172" t="s">
        <v>0</v>
      </c>
      <c r="P2172" t="s">
        <v>0</v>
      </c>
    </row>
    <row r="2173" spans="1:16" x14ac:dyDescent="0.3">
      <c r="A2173">
        <v>83227889</v>
      </c>
      <c r="B2173">
        <v>334053</v>
      </c>
      <c r="C2173">
        <v>687546</v>
      </c>
      <c r="D2173">
        <v>5256</v>
      </c>
      <c r="E2173">
        <v>3</v>
      </c>
      <c r="F2173">
        <v>0</v>
      </c>
      <c r="G2173">
        <v>0</v>
      </c>
      <c r="H2173" t="s">
        <v>305</v>
      </c>
      <c r="I2173">
        <v>2</v>
      </c>
      <c r="J2173" t="s">
        <v>100</v>
      </c>
      <c r="K2173" t="s">
        <v>39</v>
      </c>
      <c r="L2173" t="s">
        <v>17</v>
      </c>
      <c r="M2173">
        <v>15768</v>
      </c>
      <c r="N2173" t="s">
        <v>21</v>
      </c>
      <c r="O2173" t="s">
        <v>0</v>
      </c>
      <c r="P2173" t="s">
        <v>0</v>
      </c>
    </row>
    <row r="2174" spans="1:16" x14ac:dyDescent="0.3">
      <c r="A2174">
        <v>97902129</v>
      </c>
      <c r="B2174">
        <v>216739</v>
      </c>
      <c r="C2174">
        <v>969295</v>
      </c>
      <c r="D2174">
        <v>14019</v>
      </c>
      <c r="E2174">
        <v>1</v>
      </c>
      <c r="F2174">
        <v>1401.9</v>
      </c>
      <c r="G2174">
        <v>10</v>
      </c>
      <c r="H2174" t="s">
        <v>305</v>
      </c>
      <c r="I2174">
        <v>7</v>
      </c>
      <c r="J2174" t="s">
        <v>209</v>
      </c>
      <c r="K2174" t="s">
        <v>39</v>
      </c>
      <c r="L2174" t="s">
        <v>15</v>
      </c>
      <c r="M2174">
        <v>12617.1</v>
      </c>
      <c r="N2174" t="s">
        <v>20</v>
      </c>
      <c r="O2174" t="s">
        <v>0</v>
      </c>
      <c r="P2174" t="s">
        <v>0</v>
      </c>
    </row>
    <row r="2175" spans="1:16" x14ac:dyDescent="0.3">
      <c r="A2175">
        <v>44355473</v>
      </c>
      <c r="B2175">
        <v>671858</v>
      </c>
      <c r="C2175">
        <v>801344</v>
      </c>
      <c r="D2175">
        <v>15621</v>
      </c>
      <c r="E2175">
        <v>2</v>
      </c>
      <c r="F2175">
        <v>0</v>
      </c>
      <c r="G2175">
        <v>0</v>
      </c>
      <c r="H2175" t="s">
        <v>305</v>
      </c>
      <c r="I2175">
        <v>7</v>
      </c>
      <c r="J2175" t="s">
        <v>209</v>
      </c>
      <c r="K2175" t="s">
        <v>39</v>
      </c>
      <c r="L2175" t="s">
        <v>15</v>
      </c>
      <c r="M2175">
        <v>31242</v>
      </c>
      <c r="N2175" t="s">
        <v>22</v>
      </c>
      <c r="O2175" t="s">
        <v>0</v>
      </c>
      <c r="P2175" t="s">
        <v>0</v>
      </c>
    </row>
    <row r="2176" spans="1:16" x14ac:dyDescent="0.3">
      <c r="A2176">
        <v>20952896</v>
      </c>
      <c r="B2176">
        <v>216739</v>
      </c>
      <c r="C2176">
        <v>488698</v>
      </c>
      <c r="D2176">
        <v>7022</v>
      </c>
      <c r="E2176">
        <v>1</v>
      </c>
      <c r="F2176">
        <v>351.1</v>
      </c>
      <c r="G2176">
        <v>5</v>
      </c>
      <c r="H2176" t="s">
        <v>305</v>
      </c>
      <c r="I2176">
        <v>1</v>
      </c>
      <c r="J2176" t="s">
        <v>468</v>
      </c>
      <c r="K2176" t="s">
        <v>73</v>
      </c>
      <c r="L2176" t="s">
        <v>15</v>
      </c>
      <c r="M2176">
        <v>6670.9</v>
      </c>
      <c r="N2176" t="s">
        <v>22</v>
      </c>
      <c r="O2176" t="s">
        <v>0</v>
      </c>
      <c r="P2176" t="s">
        <v>0</v>
      </c>
    </row>
    <row r="2177" spans="1:16" x14ac:dyDescent="0.3">
      <c r="A2177">
        <v>74995086</v>
      </c>
      <c r="B2177">
        <v>876646</v>
      </c>
      <c r="C2177">
        <v>869018</v>
      </c>
      <c r="D2177">
        <v>17657</v>
      </c>
      <c r="E2177">
        <v>1</v>
      </c>
      <c r="F2177">
        <v>0</v>
      </c>
      <c r="G2177">
        <v>0</v>
      </c>
      <c r="H2177" t="s">
        <v>305</v>
      </c>
      <c r="I2177">
        <v>7</v>
      </c>
      <c r="J2177" t="s">
        <v>209</v>
      </c>
      <c r="K2177" t="s">
        <v>50</v>
      </c>
      <c r="L2177" t="s">
        <v>15</v>
      </c>
      <c r="M2177">
        <v>17657</v>
      </c>
      <c r="N2177" t="s">
        <v>23</v>
      </c>
      <c r="O2177" t="s">
        <v>0</v>
      </c>
      <c r="P2177" t="s">
        <v>0</v>
      </c>
    </row>
    <row r="2178" spans="1:16" x14ac:dyDescent="0.3">
      <c r="A2178">
        <v>81275182</v>
      </c>
      <c r="B2178">
        <v>719176</v>
      </c>
      <c r="C2178">
        <v>880027</v>
      </c>
      <c r="D2178">
        <v>8172</v>
      </c>
      <c r="E2178">
        <v>3</v>
      </c>
      <c r="F2178">
        <v>2451.6</v>
      </c>
      <c r="G2178">
        <v>10</v>
      </c>
      <c r="H2178" t="s">
        <v>305</v>
      </c>
      <c r="I2178">
        <v>7</v>
      </c>
      <c r="J2178" t="s">
        <v>209</v>
      </c>
      <c r="K2178" t="s">
        <v>39</v>
      </c>
      <c r="L2178" t="s">
        <v>16</v>
      </c>
      <c r="M2178">
        <v>22064.400000000001</v>
      </c>
      <c r="N2178" t="s">
        <v>23</v>
      </c>
      <c r="O2178" t="s">
        <v>0</v>
      </c>
      <c r="P2178" t="s">
        <v>0</v>
      </c>
    </row>
    <row r="2179" spans="1:16" x14ac:dyDescent="0.3">
      <c r="A2179">
        <v>25601471</v>
      </c>
      <c r="B2179">
        <v>334053</v>
      </c>
      <c r="C2179">
        <v>260254</v>
      </c>
      <c r="D2179">
        <v>8364</v>
      </c>
      <c r="E2179">
        <v>2</v>
      </c>
      <c r="F2179">
        <v>836.4</v>
      </c>
      <c r="G2179">
        <v>5</v>
      </c>
      <c r="H2179" t="s">
        <v>305</v>
      </c>
      <c r="I2179">
        <v>3</v>
      </c>
      <c r="J2179" t="s">
        <v>101</v>
      </c>
      <c r="K2179" t="s">
        <v>39</v>
      </c>
      <c r="L2179" t="s">
        <v>15</v>
      </c>
      <c r="M2179">
        <v>15891.6</v>
      </c>
      <c r="N2179" t="s">
        <v>20</v>
      </c>
      <c r="O2179" t="s">
        <v>0</v>
      </c>
      <c r="P2179" t="s">
        <v>0</v>
      </c>
    </row>
    <row r="2180" spans="1:16" x14ac:dyDescent="0.3">
      <c r="A2180">
        <v>21674661</v>
      </c>
      <c r="B2180">
        <v>719176</v>
      </c>
      <c r="C2180">
        <v>661267</v>
      </c>
      <c r="D2180">
        <v>10205</v>
      </c>
      <c r="E2180">
        <v>1</v>
      </c>
      <c r="F2180">
        <v>0</v>
      </c>
      <c r="G2180">
        <v>0</v>
      </c>
      <c r="H2180" t="s">
        <v>305</v>
      </c>
      <c r="I2180">
        <v>4</v>
      </c>
      <c r="J2180" t="s">
        <v>354</v>
      </c>
      <c r="K2180" t="s">
        <v>50</v>
      </c>
      <c r="L2180" t="s">
        <v>15</v>
      </c>
      <c r="M2180">
        <v>10205</v>
      </c>
      <c r="N2180" t="s">
        <v>20</v>
      </c>
      <c r="O2180" t="s">
        <v>0</v>
      </c>
      <c r="P2180" t="s">
        <v>0</v>
      </c>
    </row>
    <row r="2181" spans="1:16" x14ac:dyDescent="0.3">
      <c r="A2181">
        <v>70339827</v>
      </c>
      <c r="B2181">
        <v>356787</v>
      </c>
      <c r="C2181">
        <v>988930</v>
      </c>
      <c r="D2181">
        <v>6643</v>
      </c>
      <c r="E2181">
        <v>1</v>
      </c>
      <c r="F2181">
        <v>664.3</v>
      </c>
      <c r="G2181">
        <v>10</v>
      </c>
      <c r="H2181" t="s">
        <v>305</v>
      </c>
      <c r="I2181">
        <v>1</v>
      </c>
      <c r="J2181" t="s">
        <v>468</v>
      </c>
      <c r="K2181" t="s">
        <v>39</v>
      </c>
      <c r="L2181" t="s">
        <v>15</v>
      </c>
      <c r="M2181">
        <v>5978.7</v>
      </c>
      <c r="N2181" t="s">
        <v>21</v>
      </c>
      <c r="O2181" t="s">
        <v>0</v>
      </c>
      <c r="P2181" t="s">
        <v>0</v>
      </c>
    </row>
    <row r="2182" spans="1:16" x14ac:dyDescent="0.3">
      <c r="A2182">
        <v>34814337</v>
      </c>
      <c r="B2182">
        <v>877572</v>
      </c>
      <c r="C2182">
        <v>827761</v>
      </c>
      <c r="D2182">
        <v>10078</v>
      </c>
      <c r="E2182">
        <v>1</v>
      </c>
      <c r="F2182">
        <v>0</v>
      </c>
      <c r="G2182">
        <v>0</v>
      </c>
      <c r="H2182" t="s">
        <v>305</v>
      </c>
      <c r="I2182">
        <v>7</v>
      </c>
      <c r="J2182" t="s">
        <v>209</v>
      </c>
      <c r="K2182" t="s">
        <v>39</v>
      </c>
      <c r="L2182" t="s">
        <v>15</v>
      </c>
      <c r="M2182">
        <v>10078</v>
      </c>
      <c r="N2182" t="s">
        <v>22</v>
      </c>
      <c r="O2182" t="s">
        <v>0</v>
      </c>
      <c r="P2182" t="s">
        <v>0</v>
      </c>
    </row>
    <row r="2183" spans="1:16" x14ac:dyDescent="0.3">
      <c r="A2183">
        <v>22257687</v>
      </c>
      <c r="B2183">
        <v>872246</v>
      </c>
      <c r="C2183">
        <v>699704</v>
      </c>
      <c r="D2183">
        <v>1845</v>
      </c>
      <c r="E2183">
        <v>2</v>
      </c>
      <c r="F2183">
        <v>184.5</v>
      </c>
      <c r="G2183">
        <v>5</v>
      </c>
      <c r="H2183" t="s">
        <v>473</v>
      </c>
      <c r="I2183">
        <v>2</v>
      </c>
      <c r="J2183" t="s">
        <v>52</v>
      </c>
      <c r="K2183" t="s">
        <v>39</v>
      </c>
      <c r="L2183" t="s">
        <v>15</v>
      </c>
      <c r="M2183">
        <v>3505.5</v>
      </c>
      <c r="N2183" t="s">
        <v>21</v>
      </c>
      <c r="O2183" t="s">
        <v>0</v>
      </c>
      <c r="P2183" t="s">
        <v>0</v>
      </c>
    </row>
    <row r="2184" spans="1:16" x14ac:dyDescent="0.3">
      <c r="A2184">
        <v>39801436</v>
      </c>
      <c r="B2184">
        <v>191161</v>
      </c>
      <c r="C2184">
        <v>601066</v>
      </c>
      <c r="D2184">
        <v>4751</v>
      </c>
      <c r="E2184">
        <v>4</v>
      </c>
      <c r="F2184">
        <v>0</v>
      </c>
      <c r="G2184">
        <v>0</v>
      </c>
      <c r="H2184" t="s">
        <v>473</v>
      </c>
      <c r="I2184">
        <v>5</v>
      </c>
      <c r="J2184" t="s">
        <v>203</v>
      </c>
      <c r="K2184" t="s">
        <v>47</v>
      </c>
      <c r="L2184" t="s">
        <v>16</v>
      </c>
      <c r="M2184">
        <v>19004</v>
      </c>
      <c r="N2184" t="s">
        <v>21</v>
      </c>
      <c r="O2184" t="s">
        <v>0</v>
      </c>
      <c r="P2184" t="s">
        <v>0</v>
      </c>
    </row>
    <row r="2185" spans="1:16" x14ac:dyDescent="0.3">
      <c r="A2185">
        <v>59790013</v>
      </c>
      <c r="B2185">
        <v>877572</v>
      </c>
      <c r="C2185">
        <v>466642</v>
      </c>
      <c r="D2185">
        <v>14945</v>
      </c>
      <c r="E2185">
        <v>2</v>
      </c>
      <c r="F2185">
        <v>0</v>
      </c>
      <c r="G2185">
        <v>0</v>
      </c>
      <c r="H2185" t="s">
        <v>473</v>
      </c>
      <c r="I2185">
        <v>3</v>
      </c>
      <c r="J2185" t="s">
        <v>197</v>
      </c>
      <c r="K2185" t="s">
        <v>39</v>
      </c>
      <c r="L2185" t="s">
        <v>15</v>
      </c>
      <c r="M2185">
        <v>29890</v>
      </c>
      <c r="N2185" t="s">
        <v>21</v>
      </c>
      <c r="O2185" t="s">
        <v>0</v>
      </c>
      <c r="P2185" t="s">
        <v>0</v>
      </c>
    </row>
    <row r="2186" spans="1:16" x14ac:dyDescent="0.3">
      <c r="A2186">
        <v>38799154</v>
      </c>
      <c r="B2186">
        <v>872246</v>
      </c>
      <c r="C2186">
        <v>949937</v>
      </c>
      <c r="D2186">
        <v>10983</v>
      </c>
      <c r="E2186">
        <v>4</v>
      </c>
      <c r="F2186">
        <v>0</v>
      </c>
      <c r="G2186">
        <v>0</v>
      </c>
      <c r="H2186" t="s">
        <v>473</v>
      </c>
      <c r="I2186">
        <v>6</v>
      </c>
      <c r="J2186" t="s">
        <v>367</v>
      </c>
      <c r="K2186" t="s">
        <v>73</v>
      </c>
      <c r="L2186" t="s">
        <v>15</v>
      </c>
      <c r="M2186">
        <v>43932</v>
      </c>
      <c r="N2186" t="s">
        <v>20</v>
      </c>
      <c r="O2186" t="s">
        <v>0</v>
      </c>
      <c r="P2186" t="s">
        <v>0</v>
      </c>
    </row>
    <row r="2187" spans="1:16" x14ac:dyDescent="0.3">
      <c r="A2187">
        <v>53544301</v>
      </c>
      <c r="B2187">
        <v>334053</v>
      </c>
      <c r="C2187">
        <v>402338</v>
      </c>
      <c r="D2187">
        <v>12776</v>
      </c>
      <c r="E2187">
        <v>1</v>
      </c>
      <c r="F2187">
        <v>0</v>
      </c>
      <c r="G2187">
        <v>0</v>
      </c>
      <c r="H2187" t="s">
        <v>473</v>
      </c>
      <c r="I2187">
        <v>3</v>
      </c>
      <c r="J2187" t="s">
        <v>197</v>
      </c>
      <c r="K2187" t="s">
        <v>50</v>
      </c>
      <c r="L2187" t="s">
        <v>17</v>
      </c>
      <c r="M2187">
        <v>12776</v>
      </c>
      <c r="N2187" t="s">
        <v>20</v>
      </c>
      <c r="O2187" t="s">
        <v>0</v>
      </c>
      <c r="P2187" t="s">
        <v>0</v>
      </c>
    </row>
    <row r="2188" spans="1:16" x14ac:dyDescent="0.3">
      <c r="A2188">
        <v>88999206</v>
      </c>
      <c r="B2188">
        <v>207473</v>
      </c>
      <c r="C2188">
        <v>206945</v>
      </c>
      <c r="D2188">
        <v>2155</v>
      </c>
      <c r="E2188">
        <v>2</v>
      </c>
      <c r="F2188">
        <v>0</v>
      </c>
      <c r="G2188">
        <v>0</v>
      </c>
      <c r="H2188" t="s">
        <v>473</v>
      </c>
      <c r="I2188">
        <v>6</v>
      </c>
      <c r="J2188" t="s">
        <v>367</v>
      </c>
      <c r="K2188" t="s">
        <v>39</v>
      </c>
      <c r="L2188" t="s">
        <v>15</v>
      </c>
      <c r="M2188">
        <v>4310</v>
      </c>
      <c r="N2188" t="s">
        <v>23</v>
      </c>
      <c r="O2188" t="s">
        <v>0</v>
      </c>
      <c r="P2188" t="s">
        <v>0</v>
      </c>
    </row>
    <row r="2189" spans="1:16" x14ac:dyDescent="0.3">
      <c r="A2189">
        <v>94263610</v>
      </c>
      <c r="B2189">
        <v>876646</v>
      </c>
      <c r="C2189">
        <v>758850</v>
      </c>
      <c r="D2189">
        <v>11989</v>
      </c>
      <c r="E2189">
        <v>1</v>
      </c>
      <c r="F2189">
        <v>0</v>
      </c>
      <c r="G2189">
        <v>0</v>
      </c>
      <c r="H2189" t="s">
        <v>473</v>
      </c>
      <c r="I2189">
        <v>3</v>
      </c>
      <c r="J2189" t="s">
        <v>197</v>
      </c>
      <c r="K2189" t="s">
        <v>39</v>
      </c>
      <c r="L2189" t="s">
        <v>16</v>
      </c>
      <c r="M2189">
        <v>11989</v>
      </c>
      <c r="N2189" t="s">
        <v>21</v>
      </c>
      <c r="O2189" t="s">
        <v>0</v>
      </c>
      <c r="P2189" t="s">
        <v>0</v>
      </c>
    </row>
    <row r="2190" spans="1:16" x14ac:dyDescent="0.3">
      <c r="A2190">
        <v>27810664</v>
      </c>
      <c r="B2190">
        <v>246316</v>
      </c>
      <c r="C2190">
        <v>382294</v>
      </c>
      <c r="D2190">
        <v>13535</v>
      </c>
      <c r="E2190">
        <v>2</v>
      </c>
      <c r="F2190">
        <v>5414</v>
      </c>
      <c r="G2190">
        <v>20</v>
      </c>
      <c r="H2190" t="s">
        <v>473</v>
      </c>
      <c r="I2190">
        <v>6</v>
      </c>
      <c r="J2190" t="s">
        <v>367</v>
      </c>
      <c r="K2190" t="s">
        <v>47</v>
      </c>
      <c r="L2190" t="s">
        <v>16</v>
      </c>
      <c r="M2190">
        <v>21656</v>
      </c>
      <c r="N2190" t="s">
        <v>20</v>
      </c>
      <c r="O2190" t="s">
        <v>0</v>
      </c>
      <c r="P2190" t="s">
        <v>0</v>
      </c>
    </row>
    <row r="2191" spans="1:16" x14ac:dyDescent="0.3">
      <c r="A2191">
        <v>67631581</v>
      </c>
      <c r="B2191">
        <v>876646</v>
      </c>
      <c r="C2191">
        <v>559946</v>
      </c>
      <c r="D2191">
        <v>16699</v>
      </c>
      <c r="E2191">
        <v>1</v>
      </c>
      <c r="F2191">
        <v>0</v>
      </c>
      <c r="G2191">
        <v>0</v>
      </c>
      <c r="H2191" t="s">
        <v>473</v>
      </c>
      <c r="I2191">
        <v>6</v>
      </c>
      <c r="J2191" t="s">
        <v>367</v>
      </c>
      <c r="K2191" t="s">
        <v>50</v>
      </c>
      <c r="L2191" t="s">
        <v>16</v>
      </c>
      <c r="M2191">
        <v>16699</v>
      </c>
      <c r="N2191" t="s">
        <v>20</v>
      </c>
      <c r="O2191" t="s">
        <v>0</v>
      </c>
      <c r="P2191" t="s">
        <v>0</v>
      </c>
    </row>
    <row r="2192" spans="1:16" x14ac:dyDescent="0.3">
      <c r="A2192">
        <v>17869910</v>
      </c>
      <c r="B2192">
        <v>719176</v>
      </c>
      <c r="C2192">
        <v>569007</v>
      </c>
      <c r="D2192">
        <v>12819</v>
      </c>
      <c r="E2192">
        <v>2</v>
      </c>
      <c r="F2192">
        <v>5127.6000000000004</v>
      </c>
      <c r="G2192">
        <v>20</v>
      </c>
      <c r="H2192" t="s">
        <v>140</v>
      </c>
      <c r="I2192">
        <v>7</v>
      </c>
      <c r="J2192" t="s">
        <v>141</v>
      </c>
      <c r="K2192" t="s">
        <v>50</v>
      </c>
      <c r="L2192" t="s">
        <v>16</v>
      </c>
      <c r="M2192">
        <v>20510.400000000001</v>
      </c>
      <c r="N2192" t="s">
        <v>21</v>
      </c>
      <c r="O2192" t="s">
        <v>0</v>
      </c>
      <c r="P2192" t="s">
        <v>0</v>
      </c>
    </row>
    <row r="2193" spans="1:16" x14ac:dyDescent="0.3">
      <c r="A2193">
        <v>67062156</v>
      </c>
      <c r="B2193">
        <v>809570</v>
      </c>
      <c r="C2193">
        <v>817661</v>
      </c>
      <c r="D2193">
        <v>10747</v>
      </c>
      <c r="E2193">
        <v>1</v>
      </c>
      <c r="F2193">
        <v>0</v>
      </c>
      <c r="G2193">
        <v>0</v>
      </c>
      <c r="H2193" t="s">
        <v>140</v>
      </c>
      <c r="I2193">
        <v>3</v>
      </c>
      <c r="J2193" t="s">
        <v>337</v>
      </c>
      <c r="K2193" t="s">
        <v>39</v>
      </c>
      <c r="L2193" t="s">
        <v>16</v>
      </c>
      <c r="M2193">
        <v>10747</v>
      </c>
      <c r="N2193" t="s">
        <v>21</v>
      </c>
      <c r="O2193" t="s">
        <v>0</v>
      </c>
      <c r="P2193" t="s">
        <v>0</v>
      </c>
    </row>
    <row r="2194" spans="1:16" x14ac:dyDescent="0.3">
      <c r="A2194">
        <v>42949803</v>
      </c>
      <c r="B2194">
        <v>216739</v>
      </c>
      <c r="C2194">
        <v>843003</v>
      </c>
      <c r="D2194">
        <v>9624</v>
      </c>
      <c r="E2194">
        <v>3</v>
      </c>
      <c r="F2194">
        <v>1443.6</v>
      </c>
      <c r="G2194">
        <v>5</v>
      </c>
      <c r="H2194" t="s">
        <v>140</v>
      </c>
      <c r="I2194">
        <v>7</v>
      </c>
      <c r="J2194" t="s">
        <v>141</v>
      </c>
      <c r="K2194" t="s">
        <v>39</v>
      </c>
      <c r="L2194" t="s">
        <v>15</v>
      </c>
      <c r="M2194">
        <v>27428.400000000001</v>
      </c>
      <c r="N2194" t="s">
        <v>21</v>
      </c>
      <c r="O2194" t="s">
        <v>0</v>
      </c>
      <c r="P2194" t="s">
        <v>0</v>
      </c>
    </row>
    <row r="2195" spans="1:16" x14ac:dyDescent="0.3">
      <c r="A2195">
        <v>31585546</v>
      </c>
      <c r="B2195">
        <v>356787</v>
      </c>
      <c r="C2195">
        <v>928834</v>
      </c>
      <c r="D2195">
        <v>940</v>
      </c>
      <c r="E2195">
        <v>1</v>
      </c>
      <c r="F2195">
        <v>47</v>
      </c>
      <c r="G2195">
        <v>5</v>
      </c>
      <c r="H2195" t="s">
        <v>140</v>
      </c>
      <c r="I2195">
        <v>7</v>
      </c>
      <c r="J2195" t="s">
        <v>141</v>
      </c>
      <c r="K2195" t="s">
        <v>73</v>
      </c>
      <c r="L2195" t="s">
        <v>18</v>
      </c>
      <c r="M2195">
        <v>893</v>
      </c>
      <c r="N2195" t="s">
        <v>23</v>
      </c>
      <c r="O2195" t="s">
        <v>0</v>
      </c>
      <c r="P2195" t="s">
        <v>0</v>
      </c>
    </row>
    <row r="2196" spans="1:16" x14ac:dyDescent="0.3">
      <c r="A2196">
        <v>86960402</v>
      </c>
      <c r="B2196">
        <v>207473</v>
      </c>
      <c r="C2196">
        <v>963611</v>
      </c>
      <c r="D2196">
        <v>12915</v>
      </c>
      <c r="E2196">
        <v>2</v>
      </c>
      <c r="F2196">
        <v>0</v>
      </c>
      <c r="G2196">
        <v>0</v>
      </c>
      <c r="H2196" t="s">
        <v>140</v>
      </c>
      <c r="I2196">
        <v>6</v>
      </c>
      <c r="J2196" t="s">
        <v>469</v>
      </c>
      <c r="K2196" t="s">
        <v>39</v>
      </c>
      <c r="L2196" t="s">
        <v>15</v>
      </c>
      <c r="M2196">
        <v>25830</v>
      </c>
      <c r="N2196" t="s">
        <v>20</v>
      </c>
      <c r="O2196" t="s">
        <v>0</v>
      </c>
      <c r="P2196" t="s">
        <v>0</v>
      </c>
    </row>
    <row r="2197" spans="1:16" x14ac:dyDescent="0.3">
      <c r="A2197">
        <v>48530827</v>
      </c>
      <c r="B2197">
        <v>207473</v>
      </c>
      <c r="C2197">
        <v>879956</v>
      </c>
      <c r="D2197">
        <v>14682</v>
      </c>
      <c r="E2197">
        <v>1</v>
      </c>
      <c r="F2197">
        <v>0</v>
      </c>
      <c r="G2197">
        <v>0</v>
      </c>
      <c r="H2197" t="s">
        <v>140</v>
      </c>
      <c r="I2197">
        <v>3</v>
      </c>
      <c r="J2197" t="s">
        <v>337</v>
      </c>
      <c r="K2197" t="s">
        <v>50</v>
      </c>
      <c r="L2197" t="s">
        <v>15</v>
      </c>
      <c r="M2197">
        <v>14682</v>
      </c>
      <c r="N2197" t="s">
        <v>20</v>
      </c>
      <c r="O2197" t="s">
        <v>0</v>
      </c>
      <c r="P2197" t="s">
        <v>0</v>
      </c>
    </row>
    <row r="2198" spans="1:16" x14ac:dyDescent="0.3">
      <c r="A2198">
        <v>56920514</v>
      </c>
      <c r="B2198">
        <v>207473</v>
      </c>
      <c r="C2198">
        <v>824145</v>
      </c>
      <c r="D2198">
        <v>9215</v>
      </c>
      <c r="E2198">
        <v>2</v>
      </c>
      <c r="F2198">
        <v>0</v>
      </c>
      <c r="G2198">
        <v>0</v>
      </c>
      <c r="H2198" t="s">
        <v>140</v>
      </c>
      <c r="I2198">
        <v>6</v>
      </c>
      <c r="J2198" t="s">
        <v>469</v>
      </c>
      <c r="K2198" t="s">
        <v>39</v>
      </c>
      <c r="L2198" t="s">
        <v>15</v>
      </c>
      <c r="M2198">
        <v>18430</v>
      </c>
      <c r="N2198" t="s">
        <v>21</v>
      </c>
      <c r="O2198" t="s">
        <v>0</v>
      </c>
      <c r="P2198" t="s">
        <v>0</v>
      </c>
    </row>
    <row r="2199" spans="1:16" x14ac:dyDescent="0.3">
      <c r="A2199">
        <v>76942394</v>
      </c>
      <c r="B2199">
        <v>216739</v>
      </c>
      <c r="C2199">
        <v>363281</v>
      </c>
      <c r="D2199">
        <v>3387</v>
      </c>
      <c r="E2199">
        <v>3</v>
      </c>
      <c r="F2199">
        <v>0</v>
      </c>
      <c r="G2199">
        <v>0</v>
      </c>
      <c r="H2199" t="s">
        <v>140</v>
      </c>
      <c r="I2199">
        <v>3</v>
      </c>
      <c r="J2199" t="s">
        <v>337</v>
      </c>
      <c r="K2199" t="s">
        <v>39</v>
      </c>
      <c r="L2199" t="s">
        <v>15</v>
      </c>
      <c r="M2199">
        <v>10161</v>
      </c>
      <c r="N2199" t="s">
        <v>21</v>
      </c>
      <c r="O2199" t="s">
        <v>0</v>
      </c>
      <c r="P2199" t="s">
        <v>0</v>
      </c>
    </row>
    <row r="2200" spans="1:16" x14ac:dyDescent="0.3">
      <c r="A2200">
        <v>35254849</v>
      </c>
      <c r="B2200">
        <v>216739</v>
      </c>
      <c r="C2200">
        <v>390425</v>
      </c>
      <c r="D2200">
        <v>17689</v>
      </c>
      <c r="E2200">
        <v>2</v>
      </c>
      <c r="F2200">
        <v>5306.7</v>
      </c>
      <c r="G2200">
        <v>15</v>
      </c>
      <c r="H2200" t="s">
        <v>140</v>
      </c>
      <c r="I2200">
        <v>1</v>
      </c>
      <c r="J2200" t="s">
        <v>120</v>
      </c>
      <c r="K2200" t="s">
        <v>39</v>
      </c>
      <c r="L2200" t="s">
        <v>16</v>
      </c>
      <c r="M2200">
        <v>30071.3</v>
      </c>
      <c r="N2200" t="s">
        <v>23</v>
      </c>
      <c r="O2200" t="s">
        <v>0</v>
      </c>
      <c r="P2200" t="s">
        <v>0</v>
      </c>
    </row>
    <row r="2201" spans="1:16" x14ac:dyDescent="0.3">
      <c r="A2201">
        <v>64364546</v>
      </c>
      <c r="B2201">
        <v>216739</v>
      </c>
      <c r="C2201">
        <v>360639</v>
      </c>
      <c r="D2201">
        <v>1505</v>
      </c>
      <c r="E2201">
        <v>2</v>
      </c>
      <c r="F2201">
        <v>150.5</v>
      </c>
      <c r="G2201">
        <v>5</v>
      </c>
      <c r="H2201" t="s">
        <v>140</v>
      </c>
      <c r="I2201">
        <v>2</v>
      </c>
      <c r="J2201" t="s">
        <v>507</v>
      </c>
      <c r="K2201" t="s">
        <v>39</v>
      </c>
      <c r="L2201" t="s">
        <v>17</v>
      </c>
      <c r="M2201">
        <v>2859.5</v>
      </c>
      <c r="N2201" t="s">
        <v>20</v>
      </c>
      <c r="O2201" t="s">
        <v>0</v>
      </c>
      <c r="P2201" t="s">
        <v>0</v>
      </c>
    </row>
    <row r="2202" spans="1:16" x14ac:dyDescent="0.3">
      <c r="A2202">
        <v>61414775</v>
      </c>
      <c r="B2202">
        <v>388389</v>
      </c>
      <c r="C2202">
        <v>805711</v>
      </c>
      <c r="D2202">
        <v>8319</v>
      </c>
      <c r="E2202">
        <v>1</v>
      </c>
      <c r="F2202">
        <v>1247.8499999999999</v>
      </c>
      <c r="G2202">
        <v>15</v>
      </c>
      <c r="H2202" t="s">
        <v>140</v>
      </c>
      <c r="I2202">
        <v>4</v>
      </c>
      <c r="J2202" t="s">
        <v>439</v>
      </c>
      <c r="K2202" t="s">
        <v>39</v>
      </c>
      <c r="L2202" t="s">
        <v>15</v>
      </c>
      <c r="M2202">
        <v>7071.15</v>
      </c>
      <c r="N2202" t="s">
        <v>22</v>
      </c>
      <c r="O2202" t="s">
        <v>0</v>
      </c>
      <c r="P2202" t="s">
        <v>0</v>
      </c>
    </row>
    <row r="2203" spans="1:16" x14ac:dyDescent="0.3">
      <c r="A2203">
        <v>16615722</v>
      </c>
      <c r="B2203">
        <v>356787</v>
      </c>
      <c r="C2203">
        <v>959364</v>
      </c>
      <c r="D2203">
        <v>13594</v>
      </c>
      <c r="E2203">
        <v>2</v>
      </c>
      <c r="F2203">
        <v>4078.2</v>
      </c>
      <c r="G2203">
        <v>15</v>
      </c>
      <c r="H2203" t="s">
        <v>140</v>
      </c>
      <c r="I2203">
        <v>5</v>
      </c>
      <c r="J2203" t="s">
        <v>508</v>
      </c>
      <c r="K2203" t="s">
        <v>39</v>
      </c>
      <c r="L2203" t="s">
        <v>16</v>
      </c>
      <c r="M2203">
        <v>23109.8</v>
      </c>
      <c r="N2203" t="s">
        <v>22</v>
      </c>
      <c r="O2203" t="s">
        <v>0</v>
      </c>
      <c r="P2203" t="s">
        <v>0</v>
      </c>
    </row>
    <row r="2204" spans="1:16" x14ac:dyDescent="0.3">
      <c r="A2204">
        <v>70238919</v>
      </c>
      <c r="B2204">
        <v>207473</v>
      </c>
      <c r="C2204">
        <v>970881</v>
      </c>
      <c r="D2204">
        <v>6512</v>
      </c>
      <c r="E2204">
        <v>1</v>
      </c>
      <c r="F2204">
        <v>651.20000000000005</v>
      </c>
      <c r="G2204">
        <v>10</v>
      </c>
      <c r="H2204" t="s">
        <v>140</v>
      </c>
      <c r="I2204">
        <v>3</v>
      </c>
      <c r="J2204" t="s">
        <v>337</v>
      </c>
      <c r="K2204" t="s">
        <v>73</v>
      </c>
      <c r="L2204" t="s">
        <v>17</v>
      </c>
      <c r="M2204">
        <v>5860.8</v>
      </c>
      <c r="N2204" t="s">
        <v>20</v>
      </c>
      <c r="O2204" t="s">
        <v>0</v>
      </c>
      <c r="P2204" t="s">
        <v>0</v>
      </c>
    </row>
    <row r="2205" spans="1:16" x14ac:dyDescent="0.3">
      <c r="A2205">
        <v>15354599</v>
      </c>
      <c r="B2205">
        <v>671858</v>
      </c>
      <c r="C2205">
        <v>419162</v>
      </c>
      <c r="D2205">
        <v>4134</v>
      </c>
      <c r="E2205">
        <v>2</v>
      </c>
      <c r="F2205">
        <v>826.8</v>
      </c>
      <c r="G2205">
        <v>10</v>
      </c>
      <c r="H2205" t="s">
        <v>312</v>
      </c>
      <c r="I2205">
        <v>4</v>
      </c>
      <c r="J2205" t="s">
        <v>313</v>
      </c>
      <c r="K2205" t="s">
        <v>39</v>
      </c>
      <c r="L2205" t="s">
        <v>16</v>
      </c>
      <c r="M2205">
        <v>7441.2</v>
      </c>
      <c r="N2205" t="s">
        <v>20</v>
      </c>
      <c r="O2205" t="s">
        <v>0</v>
      </c>
      <c r="P2205" t="s">
        <v>0</v>
      </c>
    </row>
    <row r="2206" spans="1:16" x14ac:dyDescent="0.3">
      <c r="A2206">
        <v>45810056</v>
      </c>
      <c r="B2206">
        <v>719176</v>
      </c>
      <c r="C2206">
        <v>914544</v>
      </c>
      <c r="D2206">
        <v>13922</v>
      </c>
      <c r="E2206">
        <v>1</v>
      </c>
      <c r="F2206">
        <v>0</v>
      </c>
      <c r="G2206">
        <v>0</v>
      </c>
      <c r="H2206" t="s">
        <v>312</v>
      </c>
      <c r="I2206">
        <v>5</v>
      </c>
      <c r="J2206" t="s">
        <v>97</v>
      </c>
      <c r="K2206" t="s">
        <v>39</v>
      </c>
      <c r="L2206" t="s">
        <v>15</v>
      </c>
      <c r="M2206">
        <v>13922</v>
      </c>
      <c r="N2206" t="s">
        <v>21</v>
      </c>
      <c r="O2206" t="s">
        <v>0</v>
      </c>
      <c r="P2206" t="s">
        <v>0</v>
      </c>
    </row>
    <row r="2207" spans="1:16" x14ac:dyDescent="0.3">
      <c r="A2207">
        <v>20779739</v>
      </c>
      <c r="B2207">
        <v>872246</v>
      </c>
      <c r="C2207">
        <v>749526</v>
      </c>
      <c r="D2207">
        <v>19865</v>
      </c>
      <c r="E2207">
        <v>1</v>
      </c>
      <c r="F2207">
        <v>0</v>
      </c>
      <c r="G2207">
        <v>0</v>
      </c>
      <c r="H2207" t="s">
        <v>312</v>
      </c>
      <c r="I2207">
        <v>1</v>
      </c>
      <c r="J2207" t="s">
        <v>409</v>
      </c>
      <c r="K2207" t="s">
        <v>39</v>
      </c>
      <c r="L2207" t="s">
        <v>16</v>
      </c>
      <c r="M2207">
        <v>19865</v>
      </c>
      <c r="N2207" t="s">
        <v>22</v>
      </c>
      <c r="O2207" t="s">
        <v>0</v>
      </c>
      <c r="P2207" t="s">
        <v>0</v>
      </c>
    </row>
    <row r="2208" spans="1:16" x14ac:dyDescent="0.3">
      <c r="A2208">
        <v>64414096</v>
      </c>
      <c r="B2208">
        <v>216739</v>
      </c>
      <c r="C2208">
        <v>599581</v>
      </c>
      <c r="D2208">
        <v>13311</v>
      </c>
      <c r="E2208">
        <v>1</v>
      </c>
      <c r="F2208">
        <v>665.55</v>
      </c>
      <c r="G2208">
        <v>5</v>
      </c>
      <c r="H2208" t="s">
        <v>312</v>
      </c>
      <c r="I2208">
        <v>3</v>
      </c>
      <c r="J2208" t="s">
        <v>111</v>
      </c>
      <c r="K2208" t="s">
        <v>39</v>
      </c>
      <c r="L2208" t="s">
        <v>15</v>
      </c>
      <c r="M2208">
        <v>12645.45</v>
      </c>
      <c r="N2208" t="s">
        <v>22</v>
      </c>
      <c r="O2208" t="s">
        <v>0</v>
      </c>
      <c r="P2208" t="s">
        <v>0</v>
      </c>
    </row>
    <row r="2209" spans="1:16" x14ac:dyDescent="0.3">
      <c r="A2209">
        <v>34702473</v>
      </c>
      <c r="B2209">
        <v>809570</v>
      </c>
      <c r="C2209">
        <v>768573</v>
      </c>
      <c r="D2209">
        <v>15224</v>
      </c>
      <c r="E2209">
        <v>4</v>
      </c>
      <c r="F2209">
        <v>12179.2</v>
      </c>
      <c r="G2209">
        <v>20</v>
      </c>
      <c r="H2209" t="s">
        <v>312</v>
      </c>
      <c r="I2209">
        <v>3</v>
      </c>
      <c r="J2209" t="s">
        <v>111</v>
      </c>
      <c r="K2209" t="s">
        <v>50</v>
      </c>
      <c r="L2209" t="s">
        <v>16</v>
      </c>
      <c r="M2209">
        <v>48716.800000000003</v>
      </c>
      <c r="N2209" t="s">
        <v>20</v>
      </c>
      <c r="O2209" t="s">
        <v>0</v>
      </c>
      <c r="P2209" t="s">
        <v>0</v>
      </c>
    </row>
    <row r="2210" spans="1:16" x14ac:dyDescent="0.3">
      <c r="A2210">
        <v>31596235</v>
      </c>
      <c r="B2210">
        <v>356787</v>
      </c>
      <c r="C2210">
        <v>963336</v>
      </c>
      <c r="D2210">
        <v>6782</v>
      </c>
      <c r="E2210">
        <v>1</v>
      </c>
      <c r="F2210">
        <v>0</v>
      </c>
      <c r="G2210">
        <v>0</v>
      </c>
      <c r="H2210" t="s">
        <v>312</v>
      </c>
      <c r="I2210">
        <v>3</v>
      </c>
      <c r="J2210" t="s">
        <v>111</v>
      </c>
      <c r="K2210" t="s">
        <v>39</v>
      </c>
      <c r="L2210" t="s">
        <v>16</v>
      </c>
      <c r="M2210">
        <v>6782</v>
      </c>
      <c r="N2210" t="s">
        <v>20</v>
      </c>
      <c r="O2210" t="s">
        <v>0</v>
      </c>
      <c r="P2210" t="s">
        <v>0</v>
      </c>
    </row>
    <row r="2211" spans="1:16" x14ac:dyDescent="0.3">
      <c r="A2211">
        <v>43921959</v>
      </c>
      <c r="B2211">
        <v>216739</v>
      </c>
      <c r="C2211">
        <v>371200</v>
      </c>
      <c r="D2211">
        <v>17526</v>
      </c>
      <c r="E2211">
        <v>2</v>
      </c>
      <c r="F2211">
        <v>3505.2</v>
      </c>
      <c r="G2211">
        <v>10</v>
      </c>
      <c r="H2211" t="s">
        <v>312</v>
      </c>
      <c r="I2211">
        <v>3</v>
      </c>
      <c r="J2211" t="s">
        <v>111</v>
      </c>
      <c r="K2211" t="s">
        <v>73</v>
      </c>
      <c r="L2211" t="s">
        <v>17</v>
      </c>
      <c r="M2211">
        <v>31546.799999999999</v>
      </c>
      <c r="N2211" t="s">
        <v>22</v>
      </c>
      <c r="O2211" t="s">
        <v>0</v>
      </c>
      <c r="P2211" t="s">
        <v>0</v>
      </c>
    </row>
    <row r="2212" spans="1:16" x14ac:dyDescent="0.3">
      <c r="A2212">
        <v>71367643</v>
      </c>
      <c r="B2212">
        <v>216739</v>
      </c>
      <c r="C2212">
        <v>443977</v>
      </c>
      <c r="D2212">
        <v>4607</v>
      </c>
      <c r="E2212">
        <v>2</v>
      </c>
      <c r="F2212">
        <v>921.4</v>
      </c>
      <c r="G2212">
        <v>10</v>
      </c>
      <c r="H2212" t="s">
        <v>226</v>
      </c>
      <c r="I2212">
        <v>6</v>
      </c>
      <c r="J2212" t="s">
        <v>129</v>
      </c>
      <c r="K2212" t="s">
        <v>39</v>
      </c>
      <c r="L2212" t="s">
        <v>17</v>
      </c>
      <c r="M2212">
        <v>8292.6</v>
      </c>
      <c r="N2212" t="s">
        <v>23</v>
      </c>
      <c r="O2212" t="s">
        <v>0</v>
      </c>
      <c r="P2212" t="s">
        <v>0</v>
      </c>
    </row>
    <row r="2213" spans="1:16" x14ac:dyDescent="0.3">
      <c r="A2213">
        <v>39854548</v>
      </c>
      <c r="B2213">
        <v>191161</v>
      </c>
      <c r="C2213">
        <v>254581</v>
      </c>
      <c r="D2213">
        <v>8951</v>
      </c>
      <c r="E2213">
        <v>1</v>
      </c>
      <c r="F2213">
        <v>0</v>
      </c>
      <c r="G2213">
        <v>0</v>
      </c>
      <c r="H2213" t="s">
        <v>226</v>
      </c>
      <c r="I2213">
        <v>4</v>
      </c>
      <c r="J2213" t="s">
        <v>338</v>
      </c>
      <c r="K2213" t="s">
        <v>39</v>
      </c>
      <c r="L2213" t="s">
        <v>15</v>
      </c>
      <c r="M2213">
        <v>8951</v>
      </c>
      <c r="N2213" t="s">
        <v>20</v>
      </c>
      <c r="O2213" t="s">
        <v>0</v>
      </c>
      <c r="P2213" t="s">
        <v>0</v>
      </c>
    </row>
    <row r="2214" spans="1:16" x14ac:dyDescent="0.3">
      <c r="A2214">
        <v>92613013</v>
      </c>
      <c r="B2214">
        <v>191161</v>
      </c>
      <c r="C2214">
        <v>206945</v>
      </c>
      <c r="D2214">
        <v>6191</v>
      </c>
      <c r="E2214">
        <v>1</v>
      </c>
      <c r="F2214">
        <v>0</v>
      </c>
      <c r="G2214">
        <v>0</v>
      </c>
      <c r="H2214" t="s">
        <v>226</v>
      </c>
      <c r="I2214">
        <v>2</v>
      </c>
      <c r="J2214" t="s">
        <v>394</v>
      </c>
      <c r="K2214" t="s">
        <v>39</v>
      </c>
      <c r="L2214" t="s">
        <v>15</v>
      </c>
      <c r="M2214">
        <v>6191</v>
      </c>
      <c r="N2214" t="s">
        <v>23</v>
      </c>
      <c r="O2214" t="s">
        <v>0</v>
      </c>
      <c r="P2214" t="s">
        <v>0</v>
      </c>
    </row>
    <row r="2215" spans="1:16" x14ac:dyDescent="0.3">
      <c r="A2215">
        <v>53112268</v>
      </c>
      <c r="B2215">
        <v>876646</v>
      </c>
      <c r="C2215">
        <v>617469</v>
      </c>
      <c r="D2215">
        <v>6021</v>
      </c>
      <c r="E2215">
        <v>1</v>
      </c>
      <c r="F2215">
        <v>903.15</v>
      </c>
      <c r="G2215">
        <v>15</v>
      </c>
      <c r="H2215" t="s">
        <v>226</v>
      </c>
      <c r="I2215">
        <v>1</v>
      </c>
      <c r="J2215" t="s">
        <v>454</v>
      </c>
      <c r="K2215" t="s">
        <v>39</v>
      </c>
      <c r="L2215" t="s">
        <v>15</v>
      </c>
      <c r="M2215">
        <v>5117.8500000000004</v>
      </c>
      <c r="N2215" t="s">
        <v>21</v>
      </c>
      <c r="O2215" t="s">
        <v>0</v>
      </c>
      <c r="P2215" t="s">
        <v>0</v>
      </c>
    </row>
    <row r="2216" spans="1:16" x14ac:dyDescent="0.3">
      <c r="A2216">
        <v>41119124</v>
      </c>
      <c r="B2216">
        <v>671858</v>
      </c>
      <c r="C2216">
        <v>565227</v>
      </c>
      <c r="D2216">
        <v>12447</v>
      </c>
      <c r="E2216">
        <v>2</v>
      </c>
      <c r="F2216">
        <v>0</v>
      </c>
      <c r="G2216">
        <v>0</v>
      </c>
      <c r="H2216" t="s">
        <v>226</v>
      </c>
      <c r="I2216">
        <v>2</v>
      </c>
      <c r="J2216" t="s">
        <v>394</v>
      </c>
      <c r="K2216" t="s">
        <v>39</v>
      </c>
      <c r="L2216" t="s">
        <v>15</v>
      </c>
      <c r="M2216">
        <v>24894</v>
      </c>
      <c r="N2216" t="s">
        <v>22</v>
      </c>
      <c r="O2216" t="s">
        <v>0</v>
      </c>
      <c r="P2216" t="s">
        <v>0</v>
      </c>
    </row>
    <row r="2217" spans="1:16" x14ac:dyDescent="0.3">
      <c r="A2217">
        <v>89415412</v>
      </c>
      <c r="B2217">
        <v>246316</v>
      </c>
      <c r="C2217">
        <v>475617</v>
      </c>
      <c r="D2217">
        <v>2939</v>
      </c>
      <c r="E2217">
        <v>2</v>
      </c>
      <c r="F2217">
        <v>0</v>
      </c>
      <c r="G2217">
        <v>0</v>
      </c>
      <c r="H2217" t="s">
        <v>226</v>
      </c>
      <c r="I2217">
        <v>7</v>
      </c>
      <c r="J2217" t="s">
        <v>549</v>
      </c>
      <c r="K2217" t="s">
        <v>39</v>
      </c>
      <c r="L2217" t="s">
        <v>16</v>
      </c>
      <c r="M2217">
        <v>5878</v>
      </c>
      <c r="N2217" t="s">
        <v>21</v>
      </c>
      <c r="O2217" t="s">
        <v>0</v>
      </c>
      <c r="P2217" t="s">
        <v>0</v>
      </c>
    </row>
    <row r="2218" spans="1:16" x14ac:dyDescent="0.3">
      <c r="A2218">
        <v>38102825</v>
      </c>
      <c r="B2218">
        <v>872246</v>
      </c>
      <c r="C2218">
        <v>910929</v>
      </c>
      <c r="D2218">
        <v>16504</v>
      </c>
      <c r="E2218">
        <v>1</v>
      </c>
      <c r="F2218">
        <v>1650.4</v>
      </c>
      <c r="G2218">
        <v>10</v>
      </c>
      <c r="H2218" t="s">
        <v>226</v>
      </c>
      <c r="I2218">
        <v>1</v>
      </c>
      <c r="J2218" t="s">
        <v>454</v>
      </c>
      <c r="K2218" t="s">
        <v>50</v>
      </c>
      <c r="L2218" t="s">
        <v>18</v>
      </c>
      <c r="M2218">
        <v>14853.6</v>
      </c>
      <c r="N2218" t="s">
        <v>20</v>
      </c>
      <c r="O2218" t="s">
        <v>0</v>
      </c>
      <c r="P2218" t="s">
        <v>0</v>
      </c>
    </row>
    <row r="2219" spans="1:16" x14ac:dyDescent="0.3">
      <c r="A2219">
        <v>30552371</v>
      </c>
      <c r="B2219">
        <v>388389</v>
      </c>
      <c r="C2219">
        <v>229959</v>
      </c>
      <c r="D2219">
        <v>18074</v>
      </c>
      <c r="E2219">
        <v>2</v>
      </c>
      <c r="F2219">
        <v>0</v>
      </c>
      <c r="G2219">
        <v>0</v>
      </c>
      <c r="H2219" t="s">
        <v>226</v>
      </c>
      <c r="I2219">
        <v>4</v>
      </c>
      <c r="J2219" t="s">
        <v>338</v>
      </c>
      <c r="K2219" t="s">
        <v>50</v>
      </c>
      <c r="L2219" t="s">
        <v>16</v>
      </c>
      <c r="M2219">
        <v>36148</v>
      </c>
      <c r="N2219" t="s">
        <v>21</v>
      </c>
      <c r="O2219" t="s">
        <v>0</v>
      </c>
      <c r="P2219" t="s">
        <v>0</v>
      </c>
    </row>
    <row r="2220" spans="1:16" x14ac:dyDescent="0.3">
      <c r="A2220">
        <v>50308572</v>
      </c>
      <c r="B2220">
        <v>876646</v>
      </c>
      <c r="C2220">
        <v>211230</v>
      </c>
      <c r="D2220">
        <v>851</v>
      </c>
      <c r="E2220">
        <v>1</v>
      </c>
      <c r="F2220">
        <v>42.55</v>
      </c>
      <c r="G2220">
        <v>5</v>
      </c>
      <c r="H2220" t="s">
        <v>277</v>
      </c>
      <c r="I2220">
        <v>2</v>
      </c>
      <c r="J2220" t="s">
        <v>252</v>
      </c>
      <c r="K2220" t="s">
        <v>39</v>
      </c>
      <c r="L2220" t="s">
        <v>15</v>
      </c>
      <c r="M2220">
        <v>808.45</v>
      </c>
      <c r="N2220" t="s">
        <v>20</v>
      </c>
      <c r="O2220" t="s">
        <v>0</v>
      </c>
      <c r="P2220" t="s">
        <v>0</v>
      </c>
    </row>
    <row r="2221" spans="1:16" x14ac:dyDescent="0.3">
      <c r="A2221">
        <v>42730796</v>
      </c>
      <c r="B2221">
        <v>246316</v>
      </c>
      <c r="C2221">
        <v>534827</v>
      </c>
      <c r="D2221">
        <v>604</v>
      </c>
      <c r="E2221">
        <v>2</v>
      </c>
      <c r="F2221">
        <v>60.4</v>
      </c>
      <c r="G2221">
        <v>5</v>
      </c>
      <c r="H2221" t="s">
        <v>277</v>
      </c>
      <c r="I2221">
        <v>6</v>
      </c>
      <c r="J2221" t="s">
        <v>273</v>
      </c>
      <c r="K2221" t="s">
        <v>39</v>
      </c>
      <c r="L2221" t="s">
        <v>16</v>
      </c>
      <c r="M2221">
        <v>1147.5999999999999</v>
      </c>
      <c r="N2221" t="s">
        <v>23</v>
      </c>
      <c r="O2221" t="s">
        <v>0</v>
      </c>
      <c r="P2221" t="s">
        <v>0</v>
      </c>
    </row>
    <row r="2222" spans="1:16" x14ac:dyDescent="0.3">
      <c r="A2222">
        <v>43603811</v>
      </c>
      <c r="B2222">
        <v>719176</v>
      </c>
      <c r="C2222">
        <v>282300</v>
      </c>
      <c r="D2222">
        <v>4412</v>
      </c>
      <c r="E2222">
        <v>4</v>
      </c>
      <c r="F2222">
        <v>882.4</v>
      </c>
      <c r="G2222">
        <v>5</v>
      </c>
      <c r="H2222" t="s">
        <v>277</v>
      </c>
      <c r="I2222">
        <v>5</v>
      </c>
      <c r="J2222" t="s">
        <v>272</v>
      </c>
      <c r="K2222" t="s">
        <v>39</v>
      </c>
      <c r="L2222" t="s">
        <v>15</v>
      </c>
      <c r="M2222">
        <v>16765.599999999999</v>
      </c>
      <c r="N2222" t="s">
        <v>24</v>
      </c>
      <c r="O2222" t="s">
        <v>0</v>
      </c>
      <c r="P2222" t="s">
        <v>0</v>
      </c>
    </row>
    <row r="2223" spans="1:16" x14ac:dyDescent="0.3">
      <c r="A2223">
        <v>85764804</v>
      </c>
      <c r="B2223">
        <v>876646</v>
      </c>
      <c r="C2223">
        <v>604048</v>
      </c>
      <c r="D2223">
        <v>5955</v>
      </c>
      <c r="E2223">
        <v>2</v>
      </c>
      <c r="F2223">
        <v>595.5</v>
      </c>
      <c r="G2223">
        <v>5</v>
      </c>
      <c r="H2223" t="s">
        <v>277</v>
      </c>
      <c r="I2223">
        <v>1</v>
      </c>
      <c r="J2223" t="s">
        <v>88</v>
      </c>
      <c r="K2223" t="s">
        <v>50</v>
      </c>
      <c r="L2223" t="s">
        <v>15</v>
      </c>
      <c r="M2223">
        <v>11314.5</v>
      </c>
      <c r="N2223" t="s">
        <v>20</v>
      </c>
      <c r="O2223" t="s">
        <v>0</v>
      </c>
      <c r="P2223" t="s">
        <v>0</v>
      </c>
    </row>
    <row r="2224" spans="1:16" x14ac:dyDescent="0.3">
      <c r="A2224">
        <v>21318464</v>
      </c>
      <c r="B2224">
        <v>356787</v>
      </c>
      <c r="C2224">
        <v>617469</v>
      </c>
      <c r="D2224">
        <v>8586</v>
      </c>
      <c r="E2224">
        <v>1</v>
      </c>
      <c r="F2224">
        <v>858.6</v>
      </c>
      <c r="G2224">
        <v>10</v>
      </c>
      <c r="H2224" t="s">
        <v>277</v>
      </c>
      <c r="I2224">
        <v>1</v>
      </c>
      <c r="J2224" t="s">
        <v>88</v>
      </c>
      <c r="K2224" t="s">
        <v>47</v>
      </c>
      <c r="L2224" t="s">
        <v>18</v>
      </c>
      <c r="M2224">
        <v>7727.4</v>
      </c>
      <c r="N2224" t="s">
        <v>20</v>
      </c>
      <c r="O2224" t="s">
        <v>0</v>
      </c>
      <c r="P2224" t="s">
        <v>0</v>
      </c>
    </row>
    <row r="2225" spans="1:16" x14ac:dyDescent="0.3">
      <c r="A2225">
        <v>84252324</v>
      </c>
      <c r="B2225">
        <v>126225</v>
      </c>
      <c r="C2225">
        <v>785549</v>
      </c>
      <c r="D2225">
        <v>13702</v>
      </c>
      <c r="E2225">
        <v>1</v>
      </c>
      <c r="F2225">
        <v>685.1</v>
      </c>
      <c r="G2225">
        <v>5</v>
      </c>
      <c r="H2225" t="s">
        <v>277</v>
      </c>
      <c r="I2225">
        <v>3</v>
      </c>
      <c r="J2225" t="s">
        <v>294</v>
      </c>
      <c r="K2225" t="s">
        <v>39</v>
      </c>
      <c r="L2225" t="s">
        <v>15</v>
      </c>
      <c r="M2225">
        <v>13016.9</v>
      </c>
      <c r="N2225" t="s">
        <v>23</v>
      </c>
      <c r="O2225" t="s">
        <v>0</v>
      </c>
      <c r="P2225" t="s">
        <v>0</v>
      </c>
    </row>
    <row r="2226" spans="1:16" x14ac:dyDescent="0.3">
      <c r="A2226">
        <v>96104027</v>
      </c>
      <c r="B2226">
        <v>671858</v>
      </c>
      <c r="C2226">
        <v>716256</v>
      </c>
      <c r="D2226">
        <v>15082</v>
      </c>
      <c r="E2226">
        <v>1</v>
      </c>
      <c r="F2226">
        <v>0</v>
      </c>
      <c r="G2226">
        <v>0</v>
      </c>
      <c r="H2226" t="s">
        <v>277</v>
      </c>
      <c r="I2226">
        <v>6</v>
      </c>
      <c r="J2226" t="s">
        <v>273</v>
      </c>
      <c r="K2226" t="s">
        <v>39</v>
      </c>
      <c r="L2226" t="s">
        <v>16</v>
      </c>
      <c r="M2226">
        <v>15082</v>
      </c>
      <c r="N2226" t="s">
        <v>22</v>
      </c>
      <c r="O2226" t="s">
        <v>0</v>
      </c>
      <c r="P2226" t="s">
        <v>0</v>
      </c>
    </row>
    <row r="2227" spans="1:16" x14ac:dyDescent="0.3">
      <c r="A2227">
        <v>85141654</v>
      </c>
      <c r="B2227">
        <v>207473</v>
      </c>
      <c r="C2227">
        <v>980009</v>
      </c>
      <c r="D2227">
        <v>18912</v>
      </c>
      <c r="E2227">
        <v>1</v>
      </c>
      <c r="F2227">
        <v>1891.2</v>
      </c>
      <c r="G2227">
        <v>10</v>
      </c>
      <c r="H2227" t="s">
        <v>277</v>
      </c>
      <c r="I2227">
        <v>2</v>
      </c>
      <c r="J2227" t="s">
        <v>252</v>
      </c>
      <c r="K2227" t="s">
        <v>50</v>
      </c>
      <c r="L2227" t="s">
        <v>17</v>
      </c>
      <c r="M2227">
        <v>17020.8</v>
      </c>
      <c r="N2227" t="s">
        <v>20</v>
      </c>
      <c r="O2227" t="s">
        <v>0</v>
      </c>
      <c r="P2227" t="s">
        <v>0</v>
      </c>
    </row>
    <row r="2228" spans="1:16" x14ac:dyDescent="0.3">
      <c r="A2228">
        <v>64932613</v>
      </c>
      <c r="B2228">
        <v>671858</v>
      </c>
      <c r="C2228">
        <v>806739</v>
      </c>
      <c r="D2228">
        <v>8661</v>
      </c>
      <c r="E2228">
        <v>1</v>
      </c>
      <c r="F2228">
        <v>866.1</v>
      </c>
      <c r="G2228">
        <v>10</v>
      </c>
      <c r="H2228" t="s">
        <v>277</v>
      </c>
      <c r="I2228">
        <v>1</v>
      </c>
      <c r="J2228" t="s">
        <v>88</v>
      </c>
      <c r="K2228" t="s">
        <v>39</v>
      </c>
      <c r="L2228" t="s">
        <v>15</v>
      </c>
      <c r="M2228">
        <v>7794.9</v>
      </c>
      <c r="N2228" t="s">
        <v>23</v>
      </c>
      <c r="O2228" t="s">
        <v>0</v>
      </c>
      <c r="P2228" t="s">
        <v>0</v>
      </c>
    </row>
    <row r="2229" spans="1:16" x14ac:dyDescent="0.3">
      <c r="A2229">
        <v>92625597</v>
      </c>
      <c r="B2229">
        <v>388389</v>
      </c>
      <c r="C2229">
        <v>539813</v>
      </c>
      <c r="D2229">
        <v>5035</v>
      </c>
      <c r="E2229">
        <v>4</v>
      </c>
      <c r="F2229">
        <v>0</v>
      </c>
      <c r="G2229">
        <v>0</v>
      </c>
      <c r="H2229" t="s">
        <v>277</v>
      </c>
      <c r="I2229">
        <v>5</v>
      </c>
      <c r="J2229" t="s">
        <v>272</v>
      </c>
      <c r="K2229" t="s">
        <v>39</v>
      </c>
      <c r="L2229" t="s">
        <v>15</v>
      </c>
      <c r="M2229">
        <v>20140</v>
      </c>
      <c r="N2229" t="s">
        <v>21</v>
      </c>
      <c r="O2229" t="s">
        <v>0</v>
      </c>
      <c r="P2229" t="s">
        <v>0</v>
      </c>
    </row>
    <row r="2230" spans="1:16" x14ac:dyDescent="0.3">
      <c r="A2230">
        <v>82828034</v>
      </c>
      <c r="B2230">
        <v>207473</v>
      </c>
      <c r="C2230">
        <v>989410</v>
      </c>
      <c r="D2230">
        <v>8375</v>
      </c>
      <c r="E2230">
        <v>1</v>
      </c>
      <c r="F2230">
        <v>1675</v>
      </c>
      <c r="G2230">
        <v>20</v>
      </c>
      <c r="H2230" t="s">
        <v>451</v>
      </c>
      <c r="I2230">
        <v>6</v>
      </c>
      <c r="J2230" t="s">
        <v>452</v>
      </c>
      <c r="K2230" t="s">
        <v>39</v>
      </c>
      <c r="L2230" t="s">
        <v>15</v>
      </c>
      <c r="M2230">
        <v>6700</v>
      </c>
      <c r="N2230" t="s">
        <v>21</v>
      </c>
      <c r="O2230" t="s">
        <v>0</v>
      </c>
      <c r="P2230" t="s">
        <v>0</v>
      </c>
    </row>
    <row r="2231" spans="1:16" x14ac:dyDescent="0.3">
      <c r="A2231">
        <v>58970845</v>
      </c>
      <c r="B2231">
        <v>872246</v>
      </c>
      <c r="C2231">
        <v>817661</v>
      </c>
      <c r="D2231">
        <v>13650</v>
      </c>
      <c r="E2231">
        <v>1</v>
      </c>
      <c r="F2231">
        <v>0</v>
      </c>
      <c r="G2231">
        <v>0</v>
      </c>
      <c r="H2231" t="s">
        <v>451</v>
      </c>
      <c r="I2231">
        <v>3</v>
      </c>
      <c r="J2231" t="s">
        <v>516</v>
      </c>
      <c r="K2231" t="s">
        <v>39</v>
      </c>
      <c r="L2231" t="s">
        <v>18</v>
      </c>
      <c r="M2231">
        <v>13650</v>
      </c>
      <c r="N2231" t="s">
        <v>23</v>
      </c>
      <c r="O2231" t="s">
        <v>0</v>
      </c>
      <c r="P2231" t="s">
        <v>0</v>
      </c>
    </row>
    <row r="2232" spans="1:16" x14ac:dyDescent="0.3">
      <c r="A2232">
        <v>19122502</v>
      </c>
      <c r="B2232">
        <v>356787</v>
      </c>
      <c r="C2232">
        <v>540424</v>
      </c>
      <c r="D2232">
        <v>14060</v>
      </c>
      <c r="E2232">
        <v>1</v>
      </c>
      <c r="F2232">
        <v>1406</v>
      </c>
      <c r="G2232">
        <v>10</v>
      </c>
      <c r="H2232" t="s">
        <v>451</v>
      </c>
      <c r="I2232">
        <v>4</v>
      </c>
      <c r="J2232" t="s">
        <v>63</v>
      </c>
      <c r="K2232" t="s">
        <v>39</v>
      </c>
      <c r="L2232" t="s">
        <v>15</v>
      </c>
      <c r="M2232">
        <v>12654</v>
      </c>
      <c r="N2232" t="s">
        <v>20</v>
      </c>
      <c r="O2232" t="s">
        <v>0</v>
      </c>
      <c r="P2232" t="s">
        <v>0</v>
      </c>
    </row>
    <row r="2233" spans="1:16" x14ac:dyDescent="0.3">
      <c r="A2233">
        <v>98222374</v>
      </c>
      <c r="B2233">
        <v>207473</v>
      </c>
      <c r="C2233">
        <v>806739</v>
      </c>
      <c r="D2233">
        <v>13360</v>
      </c>
      <c r="E2233">
        <v>2</v>
      </c>
      <c r="F2233">
        <v>1336</v>
      </c>
      <c r="G2233">
        <v>5</v>
      </c>
      <c r="H2233" t="s">
        <v>451</v>
      </c>
      <c r="I2233">
        <v>5</v>
      </c>
      <c r="J2233" t="s">
        <v>342</v>
      </c>
      <c r="K2233" t="s">
        <v>39</v>
      </c>
      <c r="L2233" t="s">
        <v>152</v>
      </c>
      <c r="M2233">
        <v>25384</v>
      </c>
      <c r="N2233" t="s">
        <v>22</v>
      </c>
      <c r="O2233" t="s">
        <v>0</v>
      </c>
      <c r="P2233" t="s">
        <v>0</v>
      </c>
    </row>
    <row r="2234" spans="1:16" x14ac:dyDescent="0.3">
      <c r="A2234">
        <v>51701149</v>
      </c>
      <c r="B2234">
        <v>671858</v>
      </c>
      <c r="C2234">
        <v>785549</v>
      </c>
      <c r="D2234">
        <v>15344</v>
      </c>
      <c r="E2234">
        <v>2</v>
      </c>
      <c r="F2234">
        <v>0</v>
      </c>
      <c r="G2234">
        <v>0</v>
      </c>
      <c r="H2234" t="s">
        <v>451</v>
      </c>
      <c r="I2234">
        <v>2</v>
      </c>
      <c r="J2234" t="s">
        <v>363</v>
      </c>
      <c r="K2234" t="s">
        <v>39</v>
      </c>
      <c r="L2234" t="s">
        <v>15</v>
      </c>
      <c r="M2234">
        <v>30688</v>
      </c>
      <c r="N2234" t="s">
        <v>20</v>
      </c>
      <c r="O2234" t="s">
        <v>0</v>
      </c>
      <c r="P2234" t="s">
        <v>0</v>
      </c>
    </row>
    <row r="2235" spans="1:16" x14ac:dyDescent="0.3">
      <c r="A2235">
        <v>13454186</v>
      </c>
      <c r="B2235">
        <v>246316</v>
      </c>
      <c r="C2235">
        <v>961594</v>
      </c>
      <c r="D2235">
        <v>14479</v>
      </c>
      <c r="E2235">
        <v>1</v>
      </c>
      <c r="F2235">
        <v>1447.9</v>
      </c>
      <c r="G2235">
        <v>10</v>
      </c>
      <c r="H2235" t="s">
        <v>451</v>
      </c>
      <c r="I2235">
        <v>7</v>
      </c>
      <c r="J2235" t="s">
        <v>458</v>
      </c>
      <c r="K2235" t="s">
        <v>39</v>
      </c>
      <c r="L2235" t="s">
        <v>16</v>
      </c>
      <c r="M2235">
        <v>13031.1</v>
      </c>
      <c r="N2235" t="s">
        <v>20</v>
      </c>
      <c r="O2235" t="s">
        <v>0</v>
      </c>
      <c r="P2235" t="s">
        <v>0</v>
      </c>
    </row>
    <row r="2236" spans="1:16" x14ac:dyDescent="0.3">
      <c r="A2236">
        <v>15028557</v>
      </c>
      <c r="B2236">
        <v>191161</v>
      </c>
      <c r="C2236">
        <v>806739</v>
      </c>
      <c r="D2236">
        <v>1016</v>
      </c>
      <c r="E2236">
        <v>2</v>
      </c>
      <c r="F2236">
        <v>101.6</v>
      </c>
      <c r="G2236">
        <v>5</v>
      </c>
      <c r="H2236" t="s">
        <v>451</v>
      </c>
      <c r="I2236">
        <v>6</v>
      </c>
      <c r="J2236" t="s">
        <v>452</v>
      </c>
      <c r="K2236" t="s">
        <v>39</v>
      </c>
      <c r="L2236" t="s">
        <v>15</v>
      </c>
      <c r="M2236">
        <v>1930.4</v>
      </c>
      <c r="N2236" t="s">
        <v>22</v>
      </c>
      <c r="O2236" t="s">
        <v>0</v>
      </c>
      <c r="P2236" t="s">
        <v>0</v>
      </c>
    </row>
    <row r="2237" spans="1:16" x14ac:dyDescent="0.3">
      <c r="A2237">
        <v>90985229</v>
      </c>
      <c r="B2237">
        <v>876646</v>
      </c>
      <c r="C2237">
        <v>813099</v>
      </c>
      <c r="D2237">
        <v>18610</v>
      </c>
      <c r="E2237">
        <v>1</v>
      </c>
      <c r="F2237">
        <v>0</v>
      </c>
      <c r="G2237">
        <v>0</v>
      </c>
      <c r="H2237" t="s">
        <v>451</v>
      </c>
      <c r="I2237">
        <v>6</v>
      </c>
      <c r="J2237" t="s">
        <v>452</v>
      </c>
      <c r="K2237" t="s">
        <v>47</v>
      </c>
      <c r="L2237" t="s">
        <v>16</v>
      </c>
      <c r="M2237">
        <v>18610</v>
      </c>
      <c r="N2237" t="s">
        <v>23</v>
      </c>
      <c r="O2237" t="s">
        <v>0</v>
      </c>
      <c r="P2237" t="s">
        <v>0</v>
      </c>
    </row>
    <row r="2238" spans="1:16" x14ac:dyDescent="0.3">
      <c r="A2238">
        <v>54522084</v>
      </c>
      <c r="B2238">
        <v>191161</v>
      </c>
      <c r="C2238">
        <v>341678</v>
      </c>
      <c r="D2238">
        <v>7215</v>
      </c>
      <c r="E2238">
        <v>3</v>
      </c>
      <c r="F2238">
        <v>0</v>
      </c>
      <c r="G2238">
        <v>0</v>
      </c>
      <c r="H2238" t="s">
        <v>451</v>
      </c>
      <c r="I2238">
        <v>1</v>
      </c>
      <c r="J2238" t="s">
        <v>289</v>
      </c>
      <c r="K2238" t="s">
        <v>39</v>
      </c>
      <c r="L2238" t="s">
        <v>15</v>
      </c>
      <c r="M2238">
        <v>21645</v>
      </c>
      <c r="N2238" t="s">
        <v>21</v>
      </c>
      <c r="O2238" t="s">
        <v>0</v>
      </c>
      <c r="P2238" t="s">
        <v>0</v>
      </c>
    </row>
    <row r="2239" spans="1:16" x14ac:dyDescent="0.3">
      <c r="A2239">
        <v>31127115</v>
      </c>
      <c r="B2239">
        <v>126225</v>
      </c>
      <c r="C2239">
        <v>637605</v>
      </c>
      <c r="D2239">
        <v>15383</v>
      </c>
      <c r="E2239">
        <v>2</v>
      </c>
      <c r="F2239">
        <v>0</v>
      </c>
      <c r="G2239">
        <v>0</v>
      </c>
      <c r="H2239" t="s">
        <v>443</v>
      </c>
      <c r="I2239">
        <v>7</v>
      </c>
      <c r="J2239" t="s">
        <v>437</v>
      </c>
      <c r="K2239" t="s">
        <v>50</v>
      </c>
      <c r="L2239" t="s">
        <v>15</v>
      </c>
      <c r="M2239">
        <v>30766</v>
      </c>
      <c r="N2239" t="s">
        <v>22</v>
      </c>
      <c r="O2239" t="s">
        <v>0</v>
      </c>
      <c r="P2239" t="s">
        <v>0</v>
      </c>
    </row>
    <row r="2240" spans="1:16" x14ac:dyDescent="0.3">
      <c r="A2240">
        <v>15843091</v>
      </c>
      <c r="B2240">
        <v>877572</v>
      </c>
      <c r="C2240">
        <v>633301</v>
      </c>
      <c r="D2240">
        <v>5326</v>
      </c>
      <c r="E2240">
        <v>1</v>
      </c>
      <c r="F2240">
        <v>1065.2</v>
      </c>
      <c r="G2240">
        <v>20</v>
      </c>
      <c r="H2240" t="s">
        <v>443</v>
      </c>
      <c r="I2240">
        <v>2</v>
      </c>
      <c r="J2240" t="s">
        <v>426</v>
      </c>
      <c r="K2240" t="s">
        <v>50</v>
      </c>
      <c r="L2240" t="s">
        <v>15</v>
      </c>
      <c r="M2240">
        <v>4260.8</v>
      </c>
      <c r="N2240" t="s">
        <v>21</v>
      </c>
      <c r="O2240" t="s">
        <v>0</v>
      </c>
      <c r="P2240" t="s">
        <v>0</v>
      </c>
    </row>
    <row r="2241" spans="1:16" x14ac:dyDescent="0.3">
      <c r="A2241">
        <v>27318510</v>
      </c>
      <c r="B2241">
        <v>809570</v>
      </c>
      <c r="C2241">
        <v>644136</v>
      </c>
      <c r="D2241">
        <v>14222</v>
      </c>
      <c r="E2241">
        <v>4</v>
      </c>
      <c r="F2241">
        <v>11377.6</v>
      </c>
      <c r="G2241">
        <v>20</v>
      </c>
      <c r="H2241" t="s">
        <v>443</v>
      </c>
      <c r="I2241">
        <v>7</v>
      </c>
      <c r="J2241" t="s">
        <v>437</v>
      </c>
      <c r="K2241" t="s">
        <v>39</v>
      </c>
      <c r="L2241" t="s">
        <v>17</v>
      </c>
      <c r="M2241">
        <v>45510.400000000001</v>
      </c>
      <c r="N2241" t="s">
        <v>22</v>
      </c>
      <c r="O2241" t="s">
        <v>0</v>
      </c>
      <c r="P2241" t="s">
        <v>0</v>
      </c>
    </row>
    <row r="2242" spans="1:16" x14ac:dyDescent="0.3">
      <c r="A2242">
        <v>16101779</v>
      </c>
      <c r="B2242">
        <v>191161</v>
      </c>
      <c r="C2242">
        <v>871697</v>
      </c>
      <c r="D2242">
        <v>4552</v>
      </c>
      <c r="E2242">
        <v>1</v>
      </c>
      <c r="F2242">
        <v>0</v>
      </c>
      <c r="G2242">
        <v>0</v>
      </c>
      <c r="H2242" t="s">
        <v>443</v>
      </c>
      <c r="I2242">
        <v>5</v>
      </c>
      <c r="J2242" t="s">
        <v>438</v>
      </c>
      <c r="K2242" t="s">
        <v>39</v>
      </c>
      <c r="L2242" t="s">
        <v>15</v>
      </c>
      <c r="M2242">
        <v>4552</v>
      </c>
      <c r="N2242" t="s">
        <v>20</v>
      </c>
      <c r="O2242" t="s">
        <v>0</v>
      </c>
      <c r="P2242" t="s">
        <v>0</v>
      </c>
    </row>
    <row r="2243" spans="1:16" x14ac:dyDescent="0.3">
      <c r="A2243">
        <v>62755436</v>
      </c>
      <c r="B2243">
        <v>126225</v>
      </c>
      <c r="C2243">
        <v>304721</v>
      </c>
      <c r="D2243">
        <v>11525</v>
      </c>
      <c r="E2243">
        <v>1</v>
      </c>
      <c r="F2243">
        <v>576.25</v>
      </c>
      <c r="G2243">
        <v>5</v>
      </c>
      <c r="H2243" t="s">
        <v>443</v>
      </c>
      <c r="I2243">
        <v>5</v>
      </c>
      <c r="J2243" t="s">
        <v>438</v>
      </c>
      <c r="K2243" t="s">
        <v>39</v>
      </c>
      <c r="L2243" t="s">
        <v>15</v>
      </c>
      <c r="M2243">
        <v>10948.75</v>
      </c>
      <c r="N2243" t="s">
        <v>23</v>
      </c>
      <c r="O2243" t="s">
        <v>0</v>
      </c>
      <c r="P2243" t="s">
        <v>0</v>
      </c>
    </row>
    <row r="2244" spans="1:16" x14ac:dyDescent="0.3">
      <c r="A2244">
        <v>91549765</v>
      </c>
      <c r="B2244">
        <v>671858</v>
      </c>
      <c r="C2244">
        <v>632373</v>
      </c>
      <c r="D2244">
        <v>3813</v>
      </c>
      <c r="E2244">
        <v>1</v>
      </c>
      <c r="F2244">
        <v>190.65</v>
      </c>
      <c r="G2244">
        <v>5</v>
      </c>
      <c r="H2244" t="s">
        <v>443</v>
      </c>
      <c r="I2244">
        <v>3</v>
      </c>
      <c r="J2244" t="s">
        <v>450</v>
      </c>
      <c r="K2244" t="s">
        <v>39</v>
      </c>
      <c r="L2244" t="s">
        <v>16</v>
      </c>
      <c r="M2244">
        <v>3622.35</v>
      </c>
      <c r="N2244" t="s">
        <v>21</v>
      </c>
      <c r="O2244" t="s">
        <v>0</v>
      </c>
      <c r="P2244" t="s">
        <v>0</v>
      </c>
    </row>
    <row r="2245" spans="1:16" x14ac:dyDescent="0.3">
      <c r="A2245">
        <v>31203129</v>
      </c>
      <c r="B2245">
        <v>207473</v>
      </c>
      <c r="C2245">
        <v>969933</v>
      </c>
      <c r="D2245">
        <v>5347</v>
      </c>
      <c r="E2245">
        <v>1</v>
      </c>
      <c r="F2245">
        <v>0</v>
      </c>
      <c r="G2245">
        <v>0</v>
      </c>
      <c r="H2245" t="s">
        <v>537</v>
      </c>
      <c r="I2245">
        <v>2</v>
      </c>
      <c r="J2245" t="s">
        <v>302</v>
      </c>
      <c r="K2245" t="s">
        <v>47</v>
      </c>
      <c r="L2245" t="s">
        <v>15</v>
      </c>
      <c r="M2245">
        <v>5347</v>
      </c>
      <c r="N2245" t="s">
        <v>21</v>
      </c>
      <c r="O2245" t="s">
        <v>0</v>
      </c>
      <c r="P2245" t="s">
        <v>0</v>
      </c>
    </row>
    <row r="2246" spans="1:16" x14ac:dyDescent="0.3">
      <c r="A2246">
        <v>22120246</v>
      </c>
      <c r="B2246">
        <v>216739</v>
      </c>
      <c r="C2246">
        <v>365725</v>
      </c>
      <c r="D2246">
        <v>10547</v>
      </c>
      <c r="E2246">
        <v>3</v>
      </c>
      <c r="F2246">
        <v>3164.1</v>
      </c>
      <c r="G2246">
        <v>10</v>
      </c>
      <c r="H2246" t="s">
        <v>537</v>
      </c>
      <c r="I2246">
        <v>2</v>
      </c>
      <c r="J2246" t="s">
        <v>302</v>
      </c>
      <c r="K2246" t="s">
        <v>39</v>
      </c>
      <c r="L2246" t="s">
        <v>17</v>
      </c>
      <c r="M2246">
        <v>28476.9</v>
      </c>
      <c r="N2246" t="s">
        <v>22</v>
      </c>
      <c r="O2246" t="s">
        <v>0</v>
      </c>
      <c r="P2246" t="s">
        <v>0</v>
      </c>
    </row>
    <row r="2247" spans="1:16" x14ac:dyDescent="0.3">
      <c r="A2247">
        <v>71707170</v>
      </c>
      <c r="B2247">
        <v>877572</v>
      </c>
      <c r="C2247">
        <v>744719</v>
      </c>
      <c r="D2247">
        <v>7157</v>
      </c>
      <c r="E2247">
        <v>1</v>
      </c>
      <c r="F2247">
        <v>0</v>
      </c>
      <c r="G2247">
        <v>0</v>
      </c>
      <c r="H2247" t="s">
        <v>537</v>
      </c>
      <c r="I2247">
        <v>3</v>
      </c>
      <c r="J2247" t="s">
        <v>136</v>
      </c>
      <c r="K2247" t="s">
        <v>39</v>
      </c>
      <c r="L2247" t="s">
        <v>16</v>
      </c>
      <c r="M2247">
        <v>7157</v>
      </c>
      <c r="N2247" t="s">
        <v>20</v>
      </c>
      <c r="O2247" t="s">
        <v>0</v>
      </c>
      <c r="P2247" t="s">
        <v>0</v>
      </c>
    </row>
    <row r="2248" spans="1:16" x14ac:dyDescent="0.3">
      <c r="A2248">
        <v>91214453</v>
      </c>
      <c r="B2248">
        <v>126225</v>
      </c>
      <c r="C2248">
        <v>727611</v>
      </c>
      <c r="D2248">
        <v>10117</v>
      </c>
      <c r="E2248">
        <v>1</v>
      </c>
      <c r="F2248">
        <v>1011.7</v>
      </c>
      <c r="G2248">
        <v>10</v>
      </c>
      <c r="H2248" t="s">
        <v>537</v>
      </c>
      <c r="I2248">
        <v>5</v>
      </c>
      <c r="J2248" t="s">
        <v>183</v>
      </c>
      <c r="K2248" t="s">
        <v>39</v>
      </c>
      <c r="L2248" t="s">
        <v>15</v>
      </c>
      <c r="M2248">
        <v>9105.2999999999993</v>
      </c>
      <c r="N2248" t="s">
        <v>21</v>
      </c>
      <c r="O2248" t="s">
        <v>0</v>
      </c>
      <c r="P2248" t="s">
        <v>0</v>
      </c>
    </row>
    <row r="2249" spans="1:16" x14ac:dyDescent="0.3">
      <c r="A2249">
        <v>19263592</v>
      </c>
      <c r="B2249">
        <v>216739</v>
      </c>
      <c r="C2249">
        <v>880663</v>
      </c>
      <c r="D2249">
        <v>659</v>
      </c>
      <c r="E2249">
        <v>1</v>
      </c>
      <c r="F2249">
        <v>0</v>
      </c>
      <c r="G2249">
        <v>0</v>
      </c>
      <c r="H2249" t="s">
        <v>537</v>
      </c>
      <c r="I2249">
        <v>3</v>
      </c>
      <c r="J2249" t="s">
        <v>136</v>
      </c>
      <c r="K2249" t="s">
        <v>39</v>
      </c>
      <c r="L2249" t="s">
        <v>16</v>
      </c>
      <c r="M2249">
        <v>659</v>
      </c>
      <c r="N2249" t="s">
        <v>23</v>
      </c>
      <c r="O2249" t="s">
        <v>0</v>
      </c>
      <c r="P2249" t="s">
        <v>0</v>
      </c>
    </row>
    <row r="2250" spans="1:16" x14ac:dyDescent="0.3">
      <c r="A2250">
        <v>65243509</v>
      </c>
      <c r="B2250">
        <v>809570</v>
      </c>
      <c r="C2250">
        <v>620051</v>
      </c>
      <c r="D2250">
        <v>7204</v>
      </c>
      <c r="E2250">
        <v>1</v>
      </c>
      <c r="F2250">
        <v>360.2</v>
      </c>
      <c r="G2250">
        <v>5</v>
      </c>
      <c r="H2250" t="s">
        <v>537</v>
      </c>
      <c r="I2250">
        <v>5</v>
      </c>
      <c r="J2250" t="s">
        <v>183</v>
      </c>
      <c r="K2250" t="s">
        <v>39</v>
      </c>
      <c r="L2250" t="s">
        <v>18</v>
      </c>
      <c r="M2250">
        <v>6843.8</v>
      </c>
      <c r="N2250" t="s">
        <v>20</v>
      </c>
      <c r="O2250" t="s">
        <v>0</v>
      </c>
      <c r="P2250" t="s">
        <v>0</v>
      </c>
    </row>
    <row r="2251" spans="1:16" x14ac:dyDescent="0.3">
      <c r="A2251">
        <v>46407626</v>
      </c>
      <c r="B2251">
        <v>126225</v>
      </c>
      <c r="C2251">
        <v>798388</v>
      </c>
      <c r="D2251">
        <v>11780</v>
      </c>
      <c r="E2251">
        <v>2</v>
      </c>
      <c r="F2251">
        <v>2356</v>
      </c>
      <c r="G2251">
        <v>10</v>
      </c>
      <c r="H2251" t="s">
        <v>537</v>
      </c>
      <c r="I2251">
        <v>6</v>
      </c>
      <c r="J2251" t="s">
        <v>346</v>
      </c>
      <c r="K2251" t="s">
        <v>39</v>
      </c>
      <c r="L2251" t="s">
        <v>15</v>
      </c>
      <c r="M2251">
        <v>21204</v>
      </c>
      <c r="N2251" t="s">
        <v>22</v>
      </c>
      <c r="O2251" t="s">
        <v>0</v>
      </c>
      <c r="P2251" t="s">
        <v>0</v>
      </c>
    </row>
    <row r="2252" spans="1:16" x14ac:dyDescent="0.3">
      <c r="A2252">
        <v>42559072</v>
      </c>
      <c r="B2252">
        <v>191161</v>
      </c>
      <c r="C2252">
        <v>888842</v>
      </c>
      <c r="D2252">
        <v>18163</v>
      </c>
      <c r="E2252">
        <v>1</v>
      </c>
      <c r="F2252">
        <v>0</v>
      </c>
      <c r="G2252">
        <v>0</v>
      </c>
      <c r="H2252" t="s">
        <v>537</v>
      </c>
      <c r="I2252">
        <v>7</v>
      </c>
      <c r="J2252" t="s">
        <v>184</v>
      </c>
      <c r="K2252" t="s">
        <v>39</v>
      </c>
      <c r="L2252" t="s">
        <v>17</v>
      </c>
      <c r="M2252">
        <v>18163</v>
      </c>
      <c r="N2252" t="s">
        <v>20</v>
      </c>
      <c r="O2252" t="s">
        <v>0</v>
      </c>
      <c r="P2252" t="s">
        <v>0</v>
      </c>
    </row>
    <row r="2253" spans="1:16" x14ac:dyDescent="0.3">
      <c r="A2253">
        <v>90753812</v>
      </c>
      <c r="B2253">
        <v>126225</v>
      </c>
      <c r="C2253">
        <v>616297</v>
      </c>
      <c r="D2253">
        <v>6467</v>
      </c>
      <c r="E2253">
        <v>1</v>
      </c>
      <c r="F2253">
        <v>323.35000000000002</v>
      </c>
      <c r="G2253">
        <v>5</v>
      </c>
      <c r="H2253" t="s">
        <v>537</v>
      </c>
      <c r="I2253">
        <v>4</v>
      </c>
      <c r="J2253" t="s">
        <v>117</v>
      </c>
      <c r="K2253" t="s">
        <v>39</v>
      </c>
      <c r="L2253" t="s">
        <v>15</v>
      </c>
      <c r="M2253">
        <v>6143.65</v>
      </c>
      <c r="N2253" t="s">
        <v>23</v>
      </c>
      <c r="O2253" t="s">
        <v>0</v>
      </c>
      <c r="P2253" t="s">
        <v>0</v>
      </c>
    </row>
    <row r="2254" spans="1:16" x14ac:dyDescent="0.3">
      <c r="A2254">
        <v>37776759</v>
      </c>
      <c r="B2254">
        <v>246316</v>
      </c>
      <c r="C2254">
        <v>368546</v>
      </c>
      <c r="D2254">
        <v>10253</v>
      </c>
      <c r="E2254">
        <v>1</v>
      </c>
      <c r="F2254">
        <v>0</v>
      </c>
      <c r="G2254">
        <v>0</v>
      </c>
      <c r="H2254" t="s">
        <v>537</v>
      </c>
      <c r="I2254">
        <v>1</v>
      </c>
      <c r="J2254" t="s">
        <v>432</v>
      </c>
      <c r="K2254" t="s">
        <v>39</v>
      </c>
      <c r="L2254" t="s">
        <v>15</v>
      </c>
      <c r="M2254">
        <v>10253</v>
      </c>
      <c r="N2254" t="s">
        <v>22</v>
      </c>
      <c r="O2254" t="s">
        <v>0</v>
      </c>
      <c r="P2254" t="s">
        <v>0</v>
      </c>
    </row>
    <row r="2255" spans="1:16" x14ac:dyDescent="0.3">
      <c r="A2255">
        <v>34207075</v>
      </c>
      <c r="B2255">
        <v>191161</v>
      </c>
      <c r="C2255">
        <v>735962</v>
      </c>
      <c r="D2255">
        <v>17552</v>
      </c>
      <c r="E2255">
        <v>1</v>
      </c>
      <c r="F2255">
        <v>1755.2</v>
      </c>
      <c r="G2255">
        <v>10</v>
      </c>
      <c r="H2255" t="s">
        <v>537</v>
      </c>
      <c r="I2255">
        <v>2</v>
      </c>
      <c r="J2255" t="s">
        <v>302</v>
      </c>
      <c r="K2255" t="s">
        <v>39</v>
      </c>
      <c r="L2255" t="s">
        <v>15</v>
      </c>
      <c r="M2255">
        <v>15796.8</v>
      </c>
      <c r="N2255" t="s">
        <v>22</v>
      </c>
      <c r="O2255" t="s">
        <v>0</v>
      </c>
      <c r="P2255" t="s">
        <v>0</v>
      </c>
    </row>
    <row r="2256" spans="1:16" x14ac:dyDescent="0.3">
      <c r="A2256">
        <v>94992096</v>
      </c>
      <c r="B2256">
        <v>246316</v>
      </c>
      <c r="C2256">
        <v>735962</v>
      </c>
      <c r="D2256">
        <v>12276</v>
      </c>
      <c r="E2256">
        <v>1</v>
      </c>
      <c r="F2256">
        <v>0</v>
      </c>
      <c r="G2256">
        <v>0</v>
      </c>
      <c r="H2256" t="s">
        <v>537</v>
      </c>
      <c r="I2256">
        <v>7</v>
      </c>
      <c r="J2256" t="s">
        <v>184</v>
      </c>
      <c r="K2256" t="s">
        <v>39</v>
      </c>
      <c r="L2256" t="s">
        <v>15</v>
      </c>
      <c r="M2256">
        <v>12276</v>
      </c>
      <c r="N2256" t="s">
        <v>22</v>
      </c>
      <c r="O2256" t="s">
        <v>0</v>
      </c>
      <c r="P2256" t="s">
        <v>0</v>
      </c>
    </row>
    <row r="2257" spans="1:16" x14ac:dyDescent="0.3">
      <c r="A2257">
        <v>23419256</v>
      </c>
      <c r="B2257">
        <v>191161</v>
      </c>
      <c r="C2257">
        <v>660030</v>
      </c>
      <c r="D2257">
        <v>18650</v>
      </c>
      <c r="E2257">
        <v>1</v>
      </c>
      <c r="F2257">
        <v>0</v>
      </c>
      <c r="G2257">
        <v>0</v>
      </c>
      <c r="H2257" t="s">
        <v>235</v>
      </c>
      <c r="I2257">
        <v>7</v>
      </c>
      <c r="J2257" t="s">
        <v>236</v>
      </c>
      <c r="K2257" t="s">
        <v>50</v>
      </c>
      <c r="L2257" t="s">
        <v>16</v>
      </c>
      <c r="M2257">
        <v>18650</v>
      </c>
      <c r="N2257" t="s">
        <v>23</v>
      </c>
      <c r="O2257" t="s">
        <v>0</v>
      </c>
      <c r="P2257" t="s">
        <v>0</v>
      </c>
    </row>
    <row r="2258" spans="1:16" x14ac:dyDescent="0.3">
      <c r="A2258">
        <v>55568701</v>
      </c>
      <c r="B2258">
        <v>872246</v>
      </c>
      <c r="C2258">
        <v>239186</v>
      </c>
      <c r="D2258">
        <v>1727</v>
      </c>
      <c r="E2258">
        <v>1</v>
      </c>
      <c r="F2258">
        <v>0</v>
      </c>
      <c r="G2258">
        <v>0</v>
      </c>
      <c r="H2258" t="s">
        <v>235</v>
      </c>
      <c r="I2258">
        <v>3</v>
      </c>
      <c r="J2258" t="s">
        <v>104</v>
      </c>
      <c r="K2258" t="s">
        <v>39</v>
      </c>
      <c r="L2258" t="s">
        <v>15</v>
      </c>
      <c r="M2258">
        <v>1727</v>
      </c>
      <c r="N2258" t="s">
        <v>20</v>
      </c>
      <c r="O2258" t="s">
        <v>0</v>
      </c>
      <c r="P2258" t="s">
        <v>0</v>
      </c>
    </row>
    <row r="2259" spans="1:16" x14ac:dyDescent="0.3">
      <c r="A2259">
        <v>58563745</v>
      </c>
      <c r="B2259">
        <v>246316</v>
      </c>
      <c r="C2259">
        <v>705048</v>
      </c>
      <c r="D2259">
        <v>14543</v>
      </c>
      <c r="E2259">
        <v>3</v>
      </c>
      <c r="F2259">
        <v>0</v>
      </c>
      <c r="G2259">
        <v>0</v>
      </c>
      <c r="H2259" t="s">
        <v>235</v>
      </c>
      <c r="I2259">
        <v>1</v>
      </c>
      <c r="J2259" t="s">
        <v>237</v>
      </c>
      <c r="K2259" t="s">
        <v>39</v>
      </c>
      <c r="L2259" t="s">
        <v>15</v>
      </c>
      <c r="M2259">
        <v>43629</v>
      </c>
      <c r="N2259" t="s">
        <v>21</v>
      </c>
      <c r="O2259" t="s">
        <v>0</v>
      </c>
      <c r="P2259" t="s">
        <v>0</v>
      </c>
    </row>
    <row r="2260" spans="1:16" x14ac:dyDescent="0.3">
      <c r="A2260">
        <v>96557984</v>
      </c>
      <c r="B2260">
        <v>388389</v>
      </c>
      <c r="C2260">
        <v>386040</v>
      </c>
      <c r="D2260">
        <v>6491</v>
      </c>
      <c r="E2260">
        <v>1</v>
      </c>
      <c r="F2260">
        <v>649.1</v>
      </c>
      <c r="G2260">
        <v>10</v>
      </c>
      <c r="H2260" t="s">
        <v>235</v>
      </c>
      <c r="I2260">
        <v>2</v>
      </c>
      <c r="J2260" t="s">
        <v>238</v>
      </c>
      <c r="K2260" t="s">
        <v>73</v>
      </c>
      <c r="L2260" t="s">
        <v>16</v>
      </c>
      <c r="M2260">
        <v>5841.9</v>
      </c>
      <c r="N2260" t="s">
        <v>21</v>
      </c>
      <c r="O2260" t="s">
        <v>0</v>
      </c>
      <c r="P2260" t="s">
        <v>0</v>
      </c>
    </row>
    <row r="2261" spans="1:16" x14ac:dyDescent="0.3">
      <c r="A2261">
        <v>57505459</v>
      </c>
      <c r="B2261">
        <v>356787</v>
      </c>
      <c r="C2261">
        <v>784572</v>
      </c>
      <c r="D2261">
        <v>11392</v>
      </c>
      <c r="E2261">
        <v>1</v>
      </c>
      <c r="F2261">
        <v>0</v>
      </c>
      <c r="G2261">
        <v>0</v>
      </c>
      <c r="H2261" t="s">
        <v>235</v>
      </c>
      <c r="I2261">
        <v>4</v>
      </c>
      <c r="J2261" t="s">
        <v>376</v>
      </c>
      <c r="K2261" t="s">
        <v>39</v>
      </c>
      <c r="L2261" t="s">
        <v>15</v>
      </c>
      <c r="M2261">
        <v>11392</v>
      </c>
      <c r="N2261" t="s">
        <v>24</v>
      </c>
      <c r="O2261" t="s">
        <v>0</v>
      </c>
      <c r="P2261" t="s">
        <v>0</v>
      </c>
    </row>
    <row r="2262" spans="1:16" x14ac:dyDescent="0.3">
      <c r="A2262">
        <v>59597086</v>
      </c>
      <c r="B2262">
        <v>356787</v>
      </c>
      <c r="C2262">
        <v>877370</v>
      </c>
      <c r="D2262">
        <v>1978</v>
      </c>
      <c r="E2262">
        <v>3</v>
      </c>
      <c r="F2262">
        <v>296.7</v>
      </c>
      <c r="G2262">
        <v>5</v>
      </c>
      <c r="H2262" t="s">
        <v>245</v>
      </c>
      <c r="I2262">
        <v>1</v>
      </c>
      <c r="J2262" t="s">
        <v>246</v>
      </c>
      <c r="K2262" t="s">
        <v>50</v>
      </c>
      <c r="L2262" t="s">
        <v>16</v>
      </c>
      <c r="M2262">
        <v>5637.3</v>
      </c>
      <c r="N2262" t="s">
        <v>20</v>
      </c>
      <c r="O2262" t="s">
        <v>0</v>
      </c>
      <c r="P2262" t="s">
        <v>0</v>
      </c>
    </row>
    <row r="2263" spans="1:16" x14ac:dyDescent="0.3">
      <c r="A2263">
        <v>48571356</v>
      </c>
      <c r="B2263">
        <v>877572</v>
      </c>
      <c r="C2263">
        <v>864343</v>
      </c>
      <c r="D2263">
        <v>1875</v>
      </c>
      <c r="E2263">
        <v>2</v>
      </c>
      <c r="F2263">
        <v>0</v>
      </c>
      <c r="G2263">
        <v>0</v>
      </c>
      <c r="H2263" t="s">
        <v>245</v>
      </c>
      <c r="I2263">
        <v>6</v>
      </c>
      <c r="J2263" t="s">
        <v>257</v>
      </c>
      <c r="K2263" t="s">
        <v>39</v>
      </c>
      <c r="L2263" t="s">
        <v>15</v>
      </c>
      <c r="M2263">
        <v>3750</v>
      </c>
      <c r="N2263" t="s">
        <v>20</v>
      </c>
      <c r="O2263" t="s">
        <v>0</v>
      </c>
      <c r="P2263" t="s">
        <v>0</v>
      </c>
    </row>
    <row r="2264" spans="1:16" x14ac:dyDescent="0.3">
      <c r="A2264">
        <v>85957706</v>
      </c>
      <c r="B2264">
        <v>388389</v>
      </c>
      <c r="C2264">
        <v>209576</v>
      </c>
      <c r="D2264">
        <v>6251</v>
      </c>
      <c r="E2264">
        <v>1</v>
      </c>
      <c r="F2264">
        <v>625.1</v>
      </c>
      <c r="G2264">
        <v>10</v>
      </c>
      <c r="H2264" t="s">
        <v>245</v>
      </c>
      <c r="I2264">
        <v>6</v>
      </c>
      <c r="J2264" t="s">
        <v>257</v>
      </c>
      <c r="K2264" t="s">
        <v>39</v>
      </c>
      <c r="L2264" t="s">
        <v>15</v>
      </c>
      <c r="M2264">
        <v>5625.9</v>
      </c>
      <c r="N2264" t="s">
        <v>23</v>
      </c>
      <c r="O2264" t="s">
        <v>0</v>
      </c>
      <c r="P2264" t="s">
        <v>0</v>
      </c>
    </row>
    <row r="2265" spans="1:16" x14ac:dyDescent="0.3">
      <c r="A2265">
        <v>77015110</v>
      </c>
      <c r="B2265">
        <v>877572</v>
      </c>
      <c r="C2265">
        <v>212394</v>
      </c>
      <c r="D2265">
        <v>19475</v>
      </c>
      <c r="E2265">
        <v>1</v>
      </c>
      <c r="F2265">
        <v>0</v>
      </c>
      <c r="G2265">
        <v>0</v>
      </c>
      <c r="H2265" t="s">
        <v>245</v>
      </c>
      <c r="I2265">
        <v>7</v>
      </c>
      <c r="J2265" t="s">
        <v>76</v>
      </c>
      <c r="K2265" t="s">
        <v>39</v>
      </c>
      <c r="L2265" t="s">
        <v>18</v>
      </c>
      <c r="M2265">
        <v>19475</v>
      </c>
      <c r="N2265" t="s">
        <v>23</v>
      </c>
      <c r="O2265" t="s">
        <v>0</v>
      </c>
      <c r="P2265" t="s">
        <v>0</v>
      </c>
    </row>
    <row r="2266" spans="1:16" x14ac:dyDescent="0.3">
      <c r="A2266">
        <v>28767690</v>
      </c>
      <c r="B2266">
        <v>877572</v>
      </c>
      <c r="C2266">
        <v>349644</v>
      </c>
      <c r="D2266">
        <v>2913</v>
      </c>
      <c r="E2266">
        <v>1</v>
      </c>
      <c r="F2266">
        <v>0</v>
      </c>
      <c r="G2266">
        <v>0</v>
      </c>
      <c r="H2266" t="s">
        <v>245</v>
      </c>
      <c r="I2266">
        <v>1</v>
      </c>
      <c r="J2266" t="s">
        <v>246</v>
      </c>
      <c r="K2266" t="s">
        <v>39</v>
      </c>
      <c r="L2266" t="s">
        <v>18</v>
      </c>
      <c r="M2266">
        <v>2913</v>
      </c>
      <c r="N2266" t="s">
        <v>23</v>
      </c>
      <c r="O2266" t="s">
        <v>0</v>
      </c>
      <c r="P2266" t="s">
        <v>0</v>
      </c>
    </row>
    <row r="2267" spans="1:16" x14ac:dyDescent="0.3">
      <c r="A2267">
        <v>48241423</v>
      </c>
      <c r="B2267">
        <v>872246</v>
      </c>
      <c r="C2267">
        <v>842053</v>
      </c>
      <c r="D2267">
        <v>4965</v>
      </c>
      <c r="E2267">
        <v>1</v>
      </c>
      <c r="F2267">
        <v>248.25</v>
      </c>
      <c r="G2267">
        <v>5</v>
      </c>
      <c r="H2267" t="s">
        <v>245</v>
      </c>
      <c r="I2267">
        <v>1</v>
      </c>
      <c r="J2267" t="s">
        <v>246</v>
      </c>
      <c r="K2267" t="s">
        <v>39</v>
      </c>
      <c r="L2267" t="s">
        <v>15</v>
      </c>
      <c r="M2267">
        <v>4716.75</v>
      </c>
      <c r="N2267" t="s">
        <v>20</v>
      </c>
      <c r="O2267" t="s">
        <v>0</v>
      </c>
      <c r="P2267" t="s">
        <v>0</v>
      </c>
    </row>
    <row r="2268" spans="1:16" x14ac:dyDescent="0.3">
      <c r="A2268">
        <v>37746963</v>
      </c>
      <c r="B2268">
        <v>126225</v>
      </c>
      <c r="C2268">
        <v>656106</v>
      </c>
      <c r="D2268">
        <v>15744</v>
      </c>
      <c r="E2268">
        <v>1</v>
      </c>
      <c r="F2268">
        <v>787.2</v>
      </c>
      <c r="G2268">
        <v>5</v>
      </c>
      <c r="H2268" t="s">
        <v>245</v>
      </c>
      <c r="I2268">
        <v>3</v>
      </c>
      <c r="J2268" t="s">
        <v>470</v>
      </c>
      <c r="K2268" t="s">
        <v>39</v>
      </c>
      <c r="L2268" t="s">
        <v>15</v>
      </c>
      <c r="M2268">
        <v>14956.8</v>
      </c>
      <c r="N2268" t="s">
        <v>22</v>
      </c>
      <c r="O2268" t="s">
        <v>0</v>
      </c>
      <c r="P2268" t="s">
        <v>0</v>
      </c>
    </row>
    <row r="2269" spans="1:16" x14ac:dyDescent="0.3">
      <c r="A2269">
        <v>98654879</v>
      </c>
      <c r="B2269">
        <v>207473</v>
      </c>
      <c r="C2269">
        <v>597455</v>
      </c>
      <c r="D2269">
        <v>15190</v>
      </c>
      <c r="E2269">
        <v>2</v>
      </c>
      <c r="F2269">
        <v>3038</v>
      </c>
      <c r="G2269">
        <v>10</v>
      </c>
      <c r="H2269" t="s">
        <v>245</v>
      </c>
      <c r="I2269">
        <v>3</v>
      </c>
      <c r="J2269" t="s">
        <v>470</v>
      </c>
      <c r="K2269" t="s">
        <v>39</v>
      </c>
      <c r="L2269" t="s">
        <v>15</v>
      </c>
      <c r="M2269">
        <v>27342</v>
      </c>
      <c r="N2269" t="s">
        <v>20</v>
      </c>
      <c r="O2269" t="s">
        <v>0</v>
      </c>
      <c r="P2269" t="s">
        <v>0</v>
      </c>
    </row>
    <row r="2270" spans="1:16" x14ac:dyDescent="0.3">
      <c r="A2270">
        <v>11889398</v>
      </c>
      <c r="B2270">
        <v>191161</v>
      </c>
      <c r="C2270">
        <v>941122</v>
      </c>
      <c r="D2270">
        <v>9699</v>
      </c>
      <c r="E2270">
        <v>1</v>
      </c>
      <c r="F2270">
        <v>0</v>
      </c>
      <c r="G2270">
        <v>0</v>
      </c>
      <c r="H2270" t="s">
        <v>245</v>
      </c>
      <c r="I2270">
        <v>4</v>
      </c>
      <c r="J2270" t="s">
        <v>361</v>
      </c>
      <c r="K2270" t="s">
        <v>39</v>
      </c>
      <c r="L2270" t="s">
        <v>16</v>
      </c>
      <c r="M2270">
        <v>9699</v>
      </c>
      <c r="N2270" t="s">
        <v>21</v>
      </c>
      <c r="O2270" t="s">
        <v>0</v>
      </c>
      <c r="P2270" t="s">
        <v>0</v>
      </c>
    </row>
    <row r="2271" spans="1:16" x14ac:dyDescent="0.3">
      <c r="A2271">
        <v>67495923</v>
      </c>
      <c r="B2271">
        <v>388389</v>
      </c>
      <c r="C2271">
        <v>878700</v>
      </c>
      <c r="D2271">
        <v>17948</v>
      </c>
      <c r="E2271">
        <v>1</v>
      </c>
      <c r="F2271">
        <v>0</v>
      </c>
      <c r="G2271">
        <v>0</v>
      </c>
      <c r="H2271" t="s">
        <v>491</v>
      </c>
      <c r="I2271">
        <v>2</v>
      </c>
      <c r="J2271" t="s">
        <v>293</v>
      </c>
      <c r="K2271" t="s">
        <v>39</v>
      </c>
      <c r="L2271" t="s">
        <v>16</v>
      </c>
      <c r="M2271">
        <v>17948</v>
      </c>
      <c r="N2271" t="s">
        <v>22</v>
      </c>
      <c r="O2271" t="s">
        <v>0</v>
      </c>
      <c r="P2271" t="s">
        <v>0</v>
      </c>
    </row>
    <row r="2272" spans="1:16" x14ac:dyDescent="0.3">
      <c r="A2272">
        <v>74893936</v>
      </c>
      <c r="B2272">
        <v>388389</v>
      </c>
      <c r="C2272">
        <v>646768</v>
      </c>
      <c r="D2272">
        <v>17168</v>
      </c>
      <c r="E2272">
        <v>1</v>
      </c>
      <c r="F2272">
        <v>0</v>
      </c>
      <c r="G2272">
        <v>0</v>
      </c>
      <c r="H2272" t="s">
        <v>491</v>
      </c>
      <c r="I2272">
        <v>3</v>
      </c>
      <c r="J2272" t="s">
        <v>399</v>
      </c>
      <c r="K2272" t="s">
        <v>39</v>
      </c>
      <c r="L2272" t="s">
        <v>16</v>
      </c>
      <c r="M2272">
        <v>17168</v>
      </c>
      <c r="N2272" t="s">
        <v>20</v>
      </c>
      <c r="O2272" t="s">
        <v>0</v>
      </c>
      <c r="P2272" t="s">
        <v>0</v>
      </c>
    </row>
    <row r="2273" spans="1:16" x14ac:dyDescent="0.3">
      <c r="A2273">
        <v>59529086</v>
      </c>
      <c r="B2273">
        <v>356787</v>
      </c>
      <c r="C2273">
        <v>825173</v>
      </c>
      <c r="D2273">
        <v>9641</v>
      </c>
      <c r="E2273">
        <v>1</v>
      </c>
      <c r="F2273">
        <v>0</v>
      </c>
      <c r="G2273">
        <v>0</v>
      </c>
      <c r="H2273" t="s">
        <v>491</v>
      </c>
      <c r="I2273">
        <v>6</v>
      </c>
      <c r="J2273" t="s">
        <v>95</v>
      </c>
      <c r="K2273" t="s">
        <v>50</v>
      </c>
      <c r="L2273" t="s">
        <v>15</v>
      </c>
      <c r="M2273">
        <v>9641</v>
      </c>
      <c r="N2273" t="s">
        <v>20</v>
      </c>
      <c r="O2273" t="s">
        <v>0</v>
      </c>
      <c r="P2273" t="s">
        <v>0</v>
      </c>
    </row>
    <row r="2274" spans="1:16" x14ac:dyDescent="0.3">
      <c r="A2274">
        <v>72270726</v>
      </c>
      <c r="B2274">
        <v>388389</v>
      </c>
      <c r="C2274">
        <v>749526</v>
      </c>
      <c r="D2274">
        <v>16890</v>
      </c>
      <c r="E2274">
        <v>1</v>
      </c>
      <c r="F2274">
        <v>0</v>
      </c>
      <c r="G2274">
        <v>0</v>
      </c>
      <c r="H2274" t="s">
        <v>491</v>
      </c>
      <c r="I2274">
        <v>1</v>
      </c>
      <c r="J2274" t="s">
        <v>396</v>
      </c>
      <c r="K2274" t="s">
        <v>39</v>
      </c>
      <c r="L2274" t="s">
        <v>17</v>
      </c>
      <c r="M2274">
        <v>16890</v>
      </c>
      <c r="N2274" t="s">
        <v>23</v>
      </c>
      <c r="O2274" t="s">
        <v>0</v>
      </c>
      <c r="P2274" t="s">
        <v>0</v>
      </c>
    </row>
    <row r="2275" spans="1:16" x14ac:dyDescent="0.3">
      <c r="A2275">
        <v>63440127</v>
      </c>
      <c r="B2275">
        <v>388389</v>
      </c>
      <c r="C2275">
        <v>789444</v>
      </c>
      <c r="D2275">
        <v>7324</v>
      </c>
      <c r="E2275">
        <v>4</v>
      </c>
      <c r="F2275">
        <v>0</v>
      </c>
      <c r="G2275">
        <v>0</v>
      </c>
      <c r="H2275" t="s">
        <v>491</v>
      </c>
      <c r="I2275">
        <v>5</v>
      </c>
      <c r="J2275" t="s">
        <v>397</v>
      </c>
      <c r="K2275" t="s">
        <v>39</v>
      </c>
      <c r="L2275" t="s">
        <v>15</v>
      </c>
      <c r="M2275">
        <v>29296</v>
      </c>
      <c r="N2275" t="s">
        <v>20</v>
      </c>
      <c r="O2275" t="s">
        <v>0</v>
      </c>
      <c r="P2275" t="s">
        <v>0</v>
      </c>
    </row>
    <row r="2276" spans="1:16" x14ac:dyDescent="0.3">
      <c r="A2276">
        <v>88108751</v>
      </c>
      <c r="B2276">
        <v>876646</v>
      </c>
      <c r="C2276">
        <v>432873</v>
      </c>
      <c r="D2276">
        <v>9818</v>
      </c>
      <c r="E2276">
        <v>1</v>
      </c>
      <c r="F2276">
        <v>0</v>
      </c>
      <c r="G2276">
        <v>0</v>
      </c>
      <c r="H2276" t="s">
        <v>491</v>
      </c>
      <c r="I2276">
        <v>3</v>
      </c>
      <c r="J2276" t="s">
        <v>399</v>
      </c>
      <c r="K2276" t="s">
        <v>39</v>
      </c>
      <c r="L2276" t="s">
        <v>15</v>
      </c>
      <c r="M2276">
        <v>9818</v>
      </c>
      <c r="N2276" t="s">
        <v>20</v>
      </c>
      <c r="O2276" t="s">
        <v>0</v>
      </c>
      <c r="P2276" t="s">
        <v>0</v>
      </c>
    </row>
    <row r="2277" spans="1:16" x14ac:dyDescent="0.3">
      <c r="A2277">
        <v>11619606</v>
      </c>
      <c r="B2277">
        <v>809570</v>
      </c>
      <c r="C2277">
        <v>729208</v>
      </c>
      <c r="D2277">
        <v>12475</v>
      </c>
      <c r="E2277">
        <v>2</v>
      </c>
      <c r="F2277">
        <v>2495</v>
      </c>
      <c r="G2277">
        <v>10</v>
      </c>
      <c r="H2277" t="s">
        <v>491</v>
      </c>
      <c r="I2277">
        <v>5</v>
      </c>
      <c r="J2277" t="s">
        <v>397</v>
      </c>
      <c r="K2277" t="s">
        <v>39</v>
      </c>
      <c r="L2277" t="s">
        <v>15</v>
      </c>
      <c r="M2277">
        <v>22455</v>
      </c>
      <c r="N2277" t="s">
        <v>22</v>
      </c>
      <c r="O2277" t="s">
        <v>0</v>
      </c>
      <c r="P2277" t="s">
        <v>0</v>
      </c>
    </row>
    <row r="2278" spans="1:16" x14ac:dyDescent="0.3">
      <c r="A2278">
        <v>97454571</v>
      </c>
      <c r="B2278">
        <v>809570</v>
      </c>
      <c r="C2278">
        <v>312608</v>
      </c>
      <c r="D2278">
        <v>13670</v>
      </c>
      <c r="E2278">
        <v>2</v>
      </c>
      <c r="F2278">
        <v>0</v>
      </c>
      <c r="G2278">
        <v>0</v>
      </c>
      <c r="H2278" t="s">
        <v>491</v>
      </c>
      <c r="I2278">
        <v>6</v>
      </c>
      <c r="J2278" t="s">
        <v>95</v>
      </c>
      <c r="K2278" t="s">
        <v>50</v>
      </c>
      <c r="L2278" t="s">
        <v>17</v>
      </c>
      <c r="M2278">
        <v>27340</v>
      </c>
      <c r="N2278" t="s">
        <v>21</v>
      </c>
      <c r="O2278" t="s">
        <v>0</v>
      </c>
      <c r="P2278" t="s">
        <v>0</v>
      </c>
    </row>
    <row r="2279" spans="1:16" x14ac:dyDescent="0.3">
      <c r="A2279">
        <v>87346846</v>
      </c>
      <c r="B2279">
        <v>334053</v>
      </c>
      <c r="C2279">
        <v>811324</v>
      </c>
      <c r="D2279">
        <v>14124</v>
      </c>
      <c r="E2279">
        <v>2</v>
      </c>
      <c r="F2279">
        <v>0</v>
      </c>
      <c r="G2279">
        <v>0</v>
      </c>
      <c r="H2279" t="s">
        <v>491</v>
      </c>
      <c r="I2279">
        <v>3</v>
      </c>
      <c r="J2279" t="s">
        <v>399</v>
      </c>
      <c r="K2279" t="s">
        <v>39</v>
      </c>
      <c r="L2279" t="s">
        <v>16</v>
      </c>
      <c r="M2279">
        <v>28248</v>
      </c>
      <c r="N2279" t="s">
        <v>22</v>
      </c>
      <c r="O2279" t="s">
        <v>0</v>
      </c>
      <c r="P2279" t="s">
        <v>0</v>
      </c>
    </row>
    <row r="2280" spans="1:16" x14ac:dyDescent="0.3">
      <c r="A2280">
        <v>28574987</v>
      </c>
      <c r="B2280">
        <v>334053</v>
      </c>
      <c r="C2280">
        <v>482967</v>
      </c>
      <c r="D2280">
        <v>7288</v>
      </c>
      <c r="E2280">
        <v>1</v>
      </c>
      <c r="F2280">
        <v>0</v>
      </c>
      <c r="G2280">
        <v>0</v>
      </c>
      <c r="H2280" t="s">
        <v>491</v>
      </c>
      <c r="I2280">
        <v>4</v>
      </c>
      <c r="J2280" t="s">
        <v>298</v>
      </c>
      <c r="K2280" t="s">
        <v>47</v>
      </c>
      <c r="L2280" t="s">
        <v>15</v>
      </c>
      <c r="M2280">
        <v>7288</v>
      </c>
      <c r="N2280" t="s">
        <v>21</v>
      </c>
      <c r="O2280" t="s">
        <v>0</v>
      </c>
      <c r="P2280" t="s">
        <v>0</v>
      </c>
    </row>
    <row r="2281" spans="1:16" x14ac:dyDescent="0.3">
      <c r="A2281">
        <v>26690465</v>
      </c>
      <c r="B2281">
        <v>191161</v>
      </c>
      <c r="C2281">
        <v>510035</v>
      </c>
      <c r="D2281">
        <v>6316</v>
      </c>
      <c r="E2281">
        <v>1</v>
      </c>
      <c r="F2281">
        <v>0</v>
      </c>
      <c r="G2281">
        <v>0</v>
      </c>
      <c r="H2281" t="s">
        <v>336</v>
      </c>
      <c r="I2281">
        <v>6</v>
      </c>
      <c r="J2281" t="s">
        <v>41</v>
      </c>
      <c r="K2281" t="s">
        <v>39</v>
      </c>
      <c r="L2281" t="s">
        <v>18</v>
      </c>
      <c r="M2281">
        <v>6316</v>
      </c>
      <c r="N2281" t="s">
        <v>22</v>
      </c>
      <c r="O2281" t="s">
        <v>0</v>
      </c>
      <c r="P2281" t="s">
        <v>0</v>
      </c>
    </row>
    <row r="2282" spans="1:16" x14ac:dyDescent="0.3">
      <c r="A2282">
        <v>63437398</v>
      </c>
      <c r="B2282">
        <v>770487</v>
      </c>
      <c r="C2282">
        <v>441535</v>
      </c>
      <c r="D2282">
        <v>877</v>
      </c>
      <c r="E2282">
        <v>1</v>
      </c>
      <c r="F2282">
        <v>0</v>
      </c>
      <c r="G2282">
        <v>0</v>
      </c>
      <c r="H2282" t="s">
        <v>336</v>
      </c>
      <c r="I2282">
        <v>5</v>
      </c>
      <c r="J2282" t="s">
        <v>428</v>
      </c>
      <c r="K2282" t="s">
        <v>39</v>
      </c>
      <c r="L2282" t="s">
        <v>16</v>
      </c>
      <c r="M2282">
        <v>877</v>
      </c>
      <c r="N2282" t="s">
        <v>21</v>
      </c>
      <c r="O2282" t="s">
        <v>0</v>
      </c>
      <c r="P2282" t="s">
        <v>0</v>
      </c>
    </row>
    <row r="2283" spans="1:16" x14ac:dyDescent="0.3">
      <c r="A2283">
        <v>24490391</v>
      </c>
      <c r="B2283">
        <v>770487</v>
      </c>
      <c r="C2283">
        <v>300932</v>
      </c>
      <c r="D2283">
        <v>4961</v>
      </c>
      <c r="E2283">
        <v>1</v>
      </c>
      <c r="F2283">
        <v>0</v>
      </c>
      <c r="G2283">
        <v>0</v>
      </c>
      <c r="H2283" t="s">
        <v>336</v>
      </c>
      <c r="I2283">
        <v>1</v>
      </c>
      <c r="J2283" t="s">
        <v>431</v>
      </c>
      <c r="K2283" t="s">
        <v>39</v>
      </c>
      <c r="L2283" t="s">
        <v>15</v>
      </c>
      <c r="M2283">
        <v>4961</v>
      </c>
      <c r="N2283" t="s">
        <v>22</v>
      </c>
      <c r="O2283" t="s">
        <v>0</v>
      </c>
      <c r="P2283" t="s">
        <v>0</v>
      </c>
    </row>
    <row r="2284" spans="1:16" x14ac:dyDescent="0.3">
      <c r="A2284">
        <v>84990607</v>
      </c>
      <c r="B2284">
        <v>719176</v>
      </c>
      <c r="C2284">
        <v>664478</v>
      </c>
      <c r="D2284">
        <v>16848</v>
      </c>
      <c r="E2284">
        <v>1</v>
      </c>
      <c r="F2284">
        <v>0</v>
      </c>
      <c r="G2284">
        <v>0</v>
      </c>
      <c r="H2284" t="s">
        <v>336</v>
      </c>
      <c r="I2284">
        <v>7</v>
      </c>
      <c r="J2284" t="s">
        <v>42</v>
      </c>
      <c r="K2284" t="s">
        <v>50</v>
      </c>
      <c r="L2284" t="s">
        <v>15</v>
      </c>
      <c r="M2284">
        <v>16848</v>
      </c>
      <c r="N2284" t="s">
        <v>21</v>
      </c>
      <c r="O2284" t="s">
        <v>0</v>
      </c>
      <c r="P2284" t="s">
        <v>0</v>
      </c>
    </row>
    <row r="2285" spans="1:16" x14ac:dyDescent="0.3">
      <c r="A2285">
        <v>83025444</v>
      </c>
      <c r="B2285">
        <v>216739</v>
      </c>
      <c r="C2285">
        <v>514922</v>
      </c>
      <c r="D2285">
        <v>12213</v>
      </c>
      <c r="E2285">
        <v>1</v>
      </c>
      <c r="F2285">
        <v>610.65</v>
      </c>
      <c r="G2285">
        <v>5</v>
      </c>
      <c r="H2285" t="s">
        <v>336</v>
      </c>
      <c r="I2285">
        <v>6</v>
      </c>
      <c r="J2285" t="s">
        <v>41</v>
      </c>
      <c r="K2285" t="s">
        <v>50</v>
      </c>
      <c r="L2285" t="s">
        <v>15</v>
      </c>
      <c r="M2285">
        <v>11602.35</v>
      </c>
      <c r="N2285" t="s">
        <v>21</v>
      </c>
      <c r="O2285" t="s">
        <v>0</v>
      </c>
      <c r="P2285" t="s">
        <v>0</v>
      </c>
    </row>
    <row r="2286" spans="1:16" x14ac:dyDescent="0.3">
      <c r="A2286">
        <v>63765155</v>
      </c>
      <c r="B2286">
        <v>770487</v>
      </c>
      <c r="C2286">
        <v>830025</v>
      </c>
      <c r="D2286">
        <v>8285</v>
      </c>
      <c r="E2286">
        <v>2</v>
      </c>
      <c r="F2286">
        <v>0</v>
      </c>
      <c r="G2286">
        <v>0</v>
      </c>
      <c r="H2286" t="s">
        <v>336</v>
      </c>
      <c r="I2286">
        <v>5</v>
      </c>
      <c r="J2286" t="s">
        <v>428</v>
      </c>
      <c r="K2286" t="s">
        <v>39</v>
      </c>
      <c r="L2286" t="s">
        <v>17</v>
      </c>
      <c r="M2286">
        <v>16570</v>
      </c>
      <c r="N2286" t="s">
        <v>21</v>
      </c>
      <c r="O2286" t="s">
        <v>0</v>
      </c>
      <c r="P2286" t="s">
        <v>0</v>
      </c>
    </row>
    <row r="2287" spans="1:16" x14ac:dyDescent="0.3">
      <c r="A2287">
        <v>16497381</v>
      </c>
      <c r="B2287">
        <v>191161</v>
      </c>
      <c r="C2287">
        <v>332552</v>
      </c>
      <c r="D2287">
        <v>1975</v>
      </c>
      <c r="E2287">
        <v>1</v>
      </c>
      <c r="F2287">
        <v>0</v>
      </c>
      <c r="G2287">
        <v>0</v>
      </c>
      <c r="H2287" t="s">
        <v>336</v>
      </c>
      <c r="I2287">
        <v>6</v>
      </c>
      <c r="J2287" t="s">
        <v>41</v>
      </c>
      <c r="K2287" t="s">
        <v>47</v>
      </c>
      <c r="L2287" t="s">
        <v>16</v>
      </c>
      <c r="M2287">
        <v>1975</v>
      </c>
      <c r="N2287" t="s">
        <v>21</v>
      </c>
      <c r="O2287" t="s">
        <v>0</v>
      </c>
      <c r="P2287" t="s">
        <v>0</v>
      </c>
    </row>
    <row r="2288" spans="1:16" x14ac:dyDescent="0.3">
      <c r="A2288">
        <v>90531692</v>
      </c>
      <c r="B2288">
        <v>719176</v>
      </c>
      <c r="C2288">
        <v>722998</v>
      </c>
      <c r="D2288">
        <v>999</v>
      </c>
      <c r="E2288">
        <v>4</v>
      </c>
      <c r="F2288">
        <v>0</v>
      </c>
      <c r="G2288">
        <v>0</v>
      </c>
      <c r="H2288" t="s">
        <v>336</v>
      </c>
      <c r="I2288">
        <v>7</v>
      </c>
      <c r="J2288" t="s">
        <v>42</v>
      </c>
      <c r="K2288" t="s">
        <v>47</v>
      </c>
      <c r="L2288" t="s">
        <v>16</v>
      </c>
      <c r="M2288">
        <v>3996</v>
      </c>
      <c r="N2288" t="s">
        <v>22</v>
      </c>
      <c r="O2288" t="s">
        <v>0</v>
      </c>
      <c r="P2288" t="s">
        <v>0</v>
      </c>
    </row>
    <row r="2289" spans="1:16" x14ac:dyDescent="0.3">
      <c r="A2289">
        <v>81110496</v>
      </c>
      <c r="B2289">
        <v>388389</v>
      </c>
      <c r="C2289">
        <v>247057</v>
      </c>
      <c r="D2289">
        <v>14662</v>
      </c>
      <c r="E2289">
        <v>1</v>
      </c>
      <c r="F2289">
        <v>1466.2</v>
      </c>
      <c r="G2289">
        <v>10</v>
      </c>
      <c r="H2289" t="s">
        <v>336</v>
      </c>
      <c r="I2289">
        <v>5</v>
      </c>
      <c r="J2289" t="s">
        <v>428</v>
      </c>
      <c r="K2289" t="s">
        <v>39</v>
      </c>
      <c r="L2289" t="s">
        <v>16</v>
      </c>
      <c r="M2289">
        <v>13195.8</v>
      </c>
      <c r="N2289" t="s">
        <v>20</v>
      </c>
      <c r="O2289" t="s">
        <v>0</v>
      </c>
      <c r="P2289" t="s">
        <v>0</v>
      </c>
    </row>
    <row r="2290" spans="1:16" x14ac:dyDescent="0.3">
      <c r="A2290">
        <v>63304911</v>
      </c>
      <c r="B2290">
        <v>126225</v>
      </c>
      <c r="C2290">
        <v>311636</v>
      </c>
      <c r="D2290">
        <v>12363</v>
      </c>
      <c r="E2290">
        <v>1</v>
      </c>
      <c r="F2290">
        <v>0</v>
      </c>
      <c r="G2290">
        <v>0</v>
      </c>
      <c r="H2290" t="s">
        <v>336</v>
      </c>
      <c r="I2290">
        <v>6</v>
      </c>
      <c r="J2290" t="s">
        <v>41</v>
      </c>
      <c r="K2290" t="s">
        <v>39</v>
      </c>
      <c r="L2290" t="s">
        <v>17</v>
      </c>
      <c r="M2290">
        <v>12363</v>
      </c>
      <c r="N2290" t="s">
        <v>22</v>
      </c>
      <c r="O2290" t="s">
        <v>0</v>
      </c>
      <c r="P2290" t="s">
        <v>0</v>
      </c>
    </row>
    <row r="2291" spans="1:16" x14ac:dyDescent="0.3">
      <c r="A2291">
        <v>99783401</v>
      </c>
      <c r="B2291">
        <v>671858</v>
      </c>
      <c r="C2291">
        <v>619218</v>
      </c>
      <c r="D2291">
        <v>2496</v>
      </c>
      <c r="E2291">
        <v>1</v>
      </c>
      <c r="F2291">
        <v>124.8</v>
      </c>
      <c r="G2291">
        <v>5</v>
      </c>
      <c r="H2291" t="s">
        <v>336</v>
      </c>
      <c r="I2291">
        <v>3</v>
      </c>
      <c r="J2291" t="s">
        <v>380</v>
      </c>
      <c r="K2291" t="s">
        <v>39</v>
      </c>
      <c r="L2291" t="s">
        <v>15</v>
      </c>
      <c r="M2291">
        <v>2371.1999999999998</v>
      </c>
      <c r="N2291" t="s">
        <v>23</v>
      </c>
      <c r="O2291" t="s">
        <v>0</v>
      </c>
      <c r="P2291" t="s">
        <v>0</v>
      </c>
    </row>
    <row r="2292" spans="1:16" x14ac:dyDescent="0.3">
      <c r="A2292">
        <v>99541016</v>
      </c>
      <c r="B2292">
        <v>246316</v>
      </c>
      <c r="C2292">
        <v>215799</v>
      </c>
      <c r="D2292">
        <v>7179</v>
      </c>
      <c r="E2292">
        <v>4</v>
      </c>
      <c r="F2292">
        <v>0</v>
      </c>
      <c r="G2292">
        <v>0</v>
      </c>
      <c r="H2292" t="s">
        <v>201</v>
      </c>
      <c r="I2292">
        <v>5</v>
      </c>
      <c r="J2292" t="s">
        <v>240</v>
      </c>
      <c r="K2292" t="s">
        <v>39</v>
      </c>
      <c r="L2292" t="s">
        <v>15</v>
      </c>
      <c r="M2292">
        <v>28716</v>
      </c>
      <c r="N2292" t="s">
        <v>23</v>
      </c>
      <c r="O2292" t="s">
        <v>0</v>
      </c>
      <c r="P2292" t="s">
        <v>0</v>
      </c>
    </row>
    <row r="2293" spans="1:16" x14ac:dyDescent="0.3">
      <c r="A2293">
        <v>75927774</v>
      </c>
      <c r="B2293">
        <v>246316</v>
      </c>
      <c r="C2293">
        <v>605977</v>
      </c>
      <c r="D2293">
        <v>4703</v>
      </c>
      <c r="E2293">
        <v>1</v>
      </c>
      <c r="F2293">
        <v>0</v>
      </c>
      <c r="G2293">
        <v>0</v>
      </c>
      <c r="H2293" t="s">
        <v>201</v>
      </c>
      <c r="I2293">
        <v>3</v>
      </c>
      <c r="J2293" t="s">
        <v>68</v>
      </c>
      <c r="K2293" t="s">
        <v>39</v>
      </c>
      <c r="L2293" t="s">
        <v>16</v>
      </c>
      <c r="M2293">
        <v>4703</v>
      </c>
      <c r="N2293" t="s">
        <v>21</v>
      </c>
      <c r="O2293" t="s">
        <v>0</v>
      </c>
      <c r="P2293" t="s">
        <v>0</v>
      </c>
    </row>
    <row r="2294" spans="1:16" x14ac:dyDescent="0.3">
      <c r="A2294">
        <v>40181142</v>
      </c>
      <c r="B2294">
        <v>388389</v>
      </c>
      <c r="C2294">
        <v>408855</v>
      </c>
      <c r="D2294">
        <v>19960</v>
      </c>
      <c r="E2294">
        <v>2</v>
      </c>
      <c r="F2294">
        <v>0</v>
      </c>
      <c r="G2294">
        <v>0</v>
      </c>
      <c r="H2294" t="s">
        <v>201</v>
      </c>
      <c r="I2294">
        <v>5</v>
      </c>
      <c r="J2294" t="s">
        <v>240</v>
      </c>
      <c r="K2294" t="s">
        <v>39</v>
      </c>
      <c r="L2294" t="s">
        <v>16</v>
      </c>
      <c r="M2294">
        <v>39920</v>
      </c>
      <c r="N2294" t="s">
        <v>20</v>
      </c>
      <c r="O2294" t="s">
        <v>0</v>
      </c>
      <c r="P2294" t="s">
        <v>0</v>
      </c>
    </row>
    <row r="2295" spans="1:16" x14ac:dyDescent="0.3">
      <c r="A2295">
        <v>92979370</v>
      </c>
      <c r="B2295">
        <v>770487</v>
      </c>
      <c r="C2295">
        <v>918651</v>
      </c>
      <c r="D2295">
        <v>17086</v>
      </c>
      <c r="E2295">
        <v>1</v>
      </c>
      <c r="F2295">
        <v>854.3</v>
      </c>
      <c r="G2295">
        <v>5</v>
      </c>
      <c r="H2295" t="s">
        <v>201</v>
      </c>
      <c r="I2295">
        <v>1</v>
      </c>
      <c r="J2295" t="s">
        <v>250</v>
      </c>
      <c r="K2295" t="s">
        <v>39</v>
      </c>
      <c r="L2295" t="s">
        <v>16</v>
      </c>
      <c r="M2295">
        <v>16231.7</v>
      </c>
      <c r="N2295" t="s">
        <v>21</v>
      </c>
      <c r="O2295" t="s">
        <v>0</v>
      </c>
      <c r="P2295" t="s">
        <v>0</v>
      </c>
    </row>
    <row r="2296" spans="1:16" x14ac:dyDescent="0.3">
      <c r="A2296">
        <v>10022778</v>
      </c>
      <c r="B2296">
        <v>770487</v>
      </c>
      <c r="C2296">
        <v>418877</v>
      </c>
      <c r="D2296">
        <v>6018</v>
      </c>
      <c r="E2296">
        <v>1</v>
      </c>
      <c r="F2296">
        <v>0</v>
      </c>
      <c r="G2296">
        <v>0</v>
      </c>
      <c r="H2296" t="s">
        <v>201</v>
      </c>
      <c r="I2296">
        <v>5</v>
      </c>
      <c r="J2296" t="s">
        <v>240</v>
      </c>
      <c r="K2296" t="s">
        <v>39</v>
      </c>
      <c r="L2296" t="s">
        <v>17</v>
      </c>
      <c r="M2296">
        <v>6018</v>
      </c>
      <c r="N2296" t="s">
        <v>20</v>
      </c>
      <c r="O2296" t="s">
        <v>0</v>
      </c>
      <c r="P2296" t="s">
        <v>0</v>
      </c>
    </row>
    <row r="2297" spans="1:16" x14ac:dyDescent="0.3">
      <c r="A2297">
        <v>64923338</v>
      </c>
      <c r="B2297">
        <v>246316</v>
      </c>
      <c r="C2297">
        <v>770143</v>
      </c>
      <c r="D2297">
        <v>3414</v>
      </c>
      <c r="E2297">
        <v>3</v>
      </c>
      <c r="F2297">
        <v>0</v>
      </c>
      <c r="G2297">
        <v>0</v>
      </c>
      <c r="H2297" t="s">
        <v>201</v>
      </c>
      <c r="I2297">
        <v>1</v>
      </c>
      <c r="J2297" t="s">
        <v>250</v>
      </c>
      <c r="K2297" t="s">
        <v>39</v>
      </c>
      <c r="L2297" t="s">
        <v>15</v>
      </c>
      <c r="M2297">
        <v>10242</v>
      </c>
      <c r="N2297" t="s">
        <v>21</v>
      </c>
      <c r="O2297" t="s">
        <v>0</v>
      </c>
      <c r="P2297" t="s">
        <v>0</v>
      </c>
    </row>
    <row r="2298" spans="1:16" x14ac:dyDescent="0.3">
      <c r="A2298">
        <v>77259613</v>
      </c>
      <c r="B2298">
        <v>719176</v>
      </c>
      <c r="C2298">
        <v>614337</v>
      </c>
      <c r="D2298">
        <v>2673</v>
      </c>
      <c r="E2298">
        <v>2</v>
      </c>
      <c r="F2298">
        <v>267.3</v>
      </c>
      <c r="G2298">
        <v>5</v>
      </c>
      <c r="H2298" t="s">
        <v>201</v>
      </c>
      <c r="I2298">
        <v>5</v>
      </c>
      <c r="J2298" t="s">
        <v>240</v>
      </c>
      <c r="K2298" t="s">
        <v>39</v>
      </c>
      <c r="L2298" t="s">
        <v>152</v>
      </c>
      <c r="M2298">
        <v>5078.7</v>
      </c>
      <c r="N2298" t="s">
        <v>23</v>
      </c>
      <c r="O2298" t="s">
        <v>0</v>
      </c>
      <c r="P2298" t="s">
        <v>0</v>
      </c>
    </row>
    <row r="2299" spans="1:16" x14ac:dyDescent="0.3">
      <c r="A2299">
        <v>68450095</v>
      </c>
      <c r="B2299">
        <v>207473</v>
      </c>
      <c r="C2299">
        <v>694241</v>
      </c>
      <c r="D2299">
        <v>12371</v>
      </c>
      <c r="E2299">
        <v>1</v>
      </c>
      <c r="F2299">
        <v>0</v>
      </c>
      <c r="G2299">
        <v>0</v>
      </c>
      <c r="H2299" t="s">
        <v>494</v>
      </c>
      <c r="I2299">
        <v>5</v>
      </c>
      <c r="J2299" t="s">
        <v>495</v>
      </c>
      <c r="K2299" t="s">
        <v>39</v>
      </c>
      <c r="L2299" t="s">
        <v>17</v>
      </c>
      <c r="M2299">
        <v>12371</v>
      </c>
      <c r="N2299" t="s">
        <v>21</v>
      </c>
      <c r="O2299" t="s">
        <v>0</v>
      </c>
      <c r="P2299" t="s">
        <v>0</v>
      </c>
    </row>
    <row r="2300" spans="1:16" x14ac:dyDescent="0.3">
      <c r="A2300">
        <v>34194479</v>
      </c>
      <c r="B2300">
        <v>872246</v>
      </c>
      <c r="C2300">
        <v>940951</v>
      </c>
      <c r="D2300">
        <v>15822</v>
      </c>
      <c r="E2300">
        <v>2</v>
      </c>
      <c r="F2300">
        <v>0</v>
      </c>
      <c r="G2300">
        <v>0</v>
      </c>
      <c r="H2300" t="s">
        <v>494</v>
      </c>
      <c r="I2300">
        <v>5</v>
      </c>
      <c r="J2300" t="s">
        <v>495</v>
      </c>
      <c r="K2300" t="s">
        <v>39</v>
      </c>
      <c r="L2300" t="s">
        <v>18</v>
      </c>
      <c r="M2300">
        <v>31644</v>
      </c>
      <c r="N2300" t="s">
        <v>21</v>
      </c>
      <c r="O2300" t="s">
        <v>0</v>
      </c>
      <c r="P2300" t="s">
        <v>0</v>
      </c>
    </row>
    <row r="2301" spans="1:16" x14ac:dyDescent="0.3">
      <c r="A2301">
        <v>41796721</v>
      </c>
      <c r="B2301">
        <v>207473</v>
      </c>
      <c r="C2301">
        <v>503859</v>
      </c>
      <c r="D2301">
        <v>3469</v>
      </c>
      <c r="E2301">
        <v>2</v>
      </c>
      <c r="F2301">
        <v>0</v>
      </c>
      <c r="G2301">
        <v>0</v>
      </c>
      <c r="H2301" t="s">
        <v>494</v>
      </c>
      <c r="I2301">
        <v>1</v>
      </c>
      <c r="J2301" t="s">
        <v>345</v>
      </c>
      <c r="K2301" t="s">
        <v>47</v>
      </c>
      <c r="L2301" t="s">
        <v>16</v>
      </c>
      <c r="M2301">
        <v>6938</v>
      </c>
      <c r="N2301" t="s">
        <v>23</v>
      </c>
      <c r="O2301" t="s">
        <v>0</v>
      </c>
      <c r="P2301" t="s">
        <v>0</v>
      </c>
    </row>
    <row r="2302" spans="1:16" x14ac:dyDescent="0.3">
      <c r="A2302">
        <v>76627415</v>
      </c>
      <c r="B2302">
        <v>809570</v>
      </c>
      <c r="C2302">
        <v>834792</v>
      </c>
      <c r="D2302">
        <v>18057</v>
      </c>
      <c r="E2302">
        <v>3</v>
      </c>
      <c r="F2302">
        <v>5417.1</v>
      </c>
      <c r="G2302">
        <v>10</v>
      </c>
      <c r="H2302" t="s">
        <v>494</v>
      </c>
      <c r="I2302">
        <v>4</v>
      </c>
      <c r="J2302" t="s">
        <v>523</v>
      </c>
      <c r="K2302" t="s">
        <v>73</v>
      </c>
      <c r="L2302" t="s">
        <v>16</v>
      </c>
      <c r="M2302">
        <v>48753.9</v>
      </c>
      <c r="N2302" t="s">
        <v>20</v>
      </c>
      <c r="O2302" t="s">
        <v>0</v>
      </c>
      <c r="P2302" t="s">
        <v>0</v>
      </c>
    </row>
    <row r="2303" spans="1:16" x14ac:dyDescent="0.3">
      <c r="A2303">
        <v>39845082</v>
      </c>
      <c r="B2303">
        <v>191161</v>
      </c>
      <c r="C2303">
        <v>341268</v>
      </c>
      <c r="D2303">
        <v>1870</v>
      </c>
      <c r="E2303">
        <v>1</v>
      </c>
      <c r="F2303">
        <v>374</v>
      </c>
      <c r="G2303">
        <v>20</v>
      </c>
      <c r="H2303" t="s">
        <v>494</v>
      </c>
      <c r="I2303">
        <v>7</v>
      </c>
      <c r="J2303" t="s">
        <v>188</v>
      </c>
      <c r="K2303" t="s">
        <v>39</v>
      </c>
      <c r="L2303" t="s">
        <v>18</v>
      </c>
      <c r="M2303">
        <v>1496</v>
      </c>
      <c r="N2303" t="s">
        <v>20</v>
      </c>
      <c r="O2303" t="s">
        <v>0</v>
      </c>
      <c r="P2303" t="s">
        <v>0</v>
      </c>
    </row>
    <row r="2304" spans="1:16" x14ac:dyDescent="0.3">
      <c r="A2304">
        <v>73852097</v>
      </c>
      <c r="B2304">
        <v>334053</v>
      </c>
      <c r="C2304">
        <v>425933</v>
      </c>
      <c r="D2304">
        <v>12388</v>
      </c>
      <c r="E2304">
        <v>2</v>
      </c>
      <c r="F2304">
        <v>3716.4</v>
      </c>
      <c r="G2304">
        <v>15</v>
      </c>
      <c r="H2304" t="s">
        <v>494</v>
      </c>
      <c r="I2304">
        <v>2</v>
      </c>
      <c r="J2304" t="s">
        <v>532</v>
      </c>
      <c r="K2304" t="s">
        <v>47</v>
      </c>
      <c r="L2304" t="s">
        <v>18</v>
      </c>
      <c r="M2304">
        <v>21059.599999999999</v>
      </c>
      <c r="N2304" t="s">
        <v>20</v>
      </c>
      <c r="O2304" t="s">
        <v>0</v>
      </c>
      <c r="P2304" t="s">
        <v>0</v>
      </c>
    </row>
    <row r="2305" spans="1:16" x14ac:dyDescent="0.3">
      <c r="A2305">
        <v>65397759</v>
      </c>
      <c r="B2305">
        <v>246316</v>
      </c>
      <c r="C2305">
        <v>222532</v>
      </c>
      <c r="D2305">
        <v>6253</v>
      </c>
      <c r="E2305">
        <v>1</v>
      </c>
      <c r="F2305">
        <v>0</v>
      </c>
      <c r="G2305">
        <v>0</v>
      </c>
      <c r="H2305" t="s">
        <v>494</v>
      </c>
      <c r="I2305">
        <v>7</v>
      </c>
      <c r="J2305" t="s">
        <v>188</v>
      </c>
      <c r="K2305" t="s">
        <v>39</v>
      </c>
      <c r="L2305" t="s">
        <v>18</v>
      </c>
      <c r="M2305">
        <v>6253</v>
      </c>
      <c r="N2305" t="s">
        <v>21</v>
      </c>
      <c r="O2305" t="s">
        <v>0</v>
      </c>
      <c r="P2305" t="s">
        <v>0</v>
      </c>
    </row>
    <row r="2306" spans="1:16" x14ac:dyDescent="0.3">
      <c r="A2306">
        <v>60885459</v>
      </c>
      <c r="B2306">
        <v>388389</v>
      </c>
      <c r="C2306">
        <v>762407</v>
      </c>
      <c r="D2306">
        <v>13613</v>
      </c>
      <c r="E2306">
        <v>1</v>
      </c>
      <c r="F2306">
        <v>0</v>
      </c>
      <c r="G2306">
        <v>0</v>
      </c>
      <c r="H2306" t="s">
        <v>471</v>
      </c>
      <c r="I2306">
        <v>5</v>
      </c>
      <c r="J2306" t="s">
        <v>462</v>
      </c>
      <c r="K2306" t="s">
        <v>50</v>
      </c>
      <c r="L2306" t="s">
        <v>16</v>
      </c>
      <c r="M2306">
        <v>13613</v>
      </c>
      <c r="N2306" t="s">
        <v>21</v>
      </c>
      <c r="O2306" t="s">
        <v>0</v>
      </c>
      <c r="P2306" t="s">
        <v>0</v>
      </c>
    </row>
    <row r="2307" spans="1:16" x14ac:dyDescent="0.3">
      <c r="A2307">
        <v>70873663</v>
      </c>
      <c r="B2307">
        <v>388389</v>
      </c>
      <c r="C2307">
        <v>206945</v>
      </c>
      <c r="D2307">
        <v>11756</v>
      </c>
      <c r="E2307">
        <v>1</v>
      </c>
      <c r="F2307">
        <v>1175.5999999999999</v>
      </c>
      <c r="G2307">
        <v>10</v>
      </c>
      <c r="H2307" t="s">
        <v>471</v>
      </c>
      <c r="I2307">
        <v>2</v>
      </c>
      <c r="J2307" t="s">
        <v>70</v>
      </c>
      <c r="K2307" t="s">
        <v>39</v>
      </c>
      <c r="L2307" t="s">
        <v>15</v>
      </c>
      <c r="M2307">
        <v>10580.4</v>
      </c>
      <c r="N2307" t="s">
        <v>22</v>
      </c>
      <c r="O2307" t="s">
        <v>0</v>
      </c>
      <c r="P2307" t="s">
        <v>0</v>
      </c>
    </row>
    <row r="2308" spans="1:16" x14ac:dyDescent="0.3">
      <c r="A2308">
        <v>88909809</v>
      </c>
      <c r="B2308">
        <v>719176</v>
      </c>
      <c r="C2308">
        <v>282954</v>
      </c>
      <c r="D2308">
        <v>7764</v>
      </c>
      <c r="E2308">
        <v>1</v>
      </c>
      <c r="F2308">
        <v>0</v>
      </c>
      <c r="G2308">
        <v>0</v>
      </c>
      <c r="H2308" t="s">
        <v>471</v>
      </c>
      <c r="I2308">
        <v>7</v>
      </c>
      <c r="J2308" t="s">
        <v>433</v>
      </c>
      <c r="K2308" t="s">
        <v>39</v>
      </c>
      <c r="L2308" t="s">
        <v>18</v>
      </c>
      <c r="M2308">
        <v>7764</v>
      </c>
      <c r="N2308" t="s">
        <v>21</v>
      </c>
      <c r="O2308" t="s">
        <v>0</v>
      </c>
      <c r="P2308" t="s">
        <v>0</v>
      </c>
    </row>
    <row r="2309" spans="1:16" x14ac:dyDescent="0.3">
      <c r="A2309">
        <v>75504221</v>
      </c>
      <c r="B2309">
        <v>246316</v>
      </c>
      <c r="C2309">
        <v>363281</v>
      </c>
      <c r="D2309">
        <v>18941</v>
      </c>
      <c r="E2309">
        <v>1</v>
      </c>
      <c r="F2309">
        <v>947.05</v>
      </c>
      <c r="G2309">
        <v>5</v>
      </c>
      <c r="H2309" t="s">
        <v>471</v>
      </c>
      <c r="I2309">
        <v>1</v>
      </c>
      <c r="J2309" t="s">
        <v>521</v>
      </c>
      <c r="K2309" t="s">
        <v>39</v>
      </c>
      <c r="L2309" t="s">
        <v>17</v>
      </c>
      <c r="M2309">
        <v>17993.95</v>
      </c>
      <c r="N2309" t="s">
        <v>21</v>
      </c>
      <c r="O2309" t="s">
        <v>0</v>
      </c>
      <c r="P2309" t="s">
        <v>0</v>
      </c>
    </row>
    <row r="2310" spans="1:16" x14ac:dyDescent="0.3">
      <c r="A2310">
        <v>32325567</v>
      </c>
      <c r="B2310">
        <v>809570</v>
      </c>
      <c r="C2310">
        <v>987029</v>
      </c>
      <c r="D2310">
        <v>8679</v>
      </c>
      <c r="E2310">
        <v>3</v>
      </c>
      <c r="F2310">
        <v>0</v>
      </c>
      <c r="G2310">
        <v>0</v>
      </c>
      <c r="H2310" t="s">
        <v>471</v>
      </c>
      <c r="I2310">
        <v>1</v>
      </c>
      <c r="J2310" t="s">
        <v>521</v>
      </c>
      <c r="K2310" t="s">
        <v>39</v>
      </c>
      <c r="L2310" t="s">
        <v>15</v>
      </c>
      <c r="M2310">
        <v>26037</v>
      </c>
      <c r="N2310" t="s">
        <v>21</v>
      </c>
      <c r="O2310" t="s">
        <v>0</v>
      </c>
      <c r="P2310" t="s">
        <v>0</v>
      </c>
    </row>
    <row r="2311" spans="1:16" x14ac:dyDescent="0.3">
      <c r="A2311">
        <v>62733674</v>
      </c>
      <c r="B2311">
        <v>719176</v>
      </c>
      <c r="C2311">
        <v>895186</v>
      </c>
      <c r="D2311">
        <v>16470</v>
      </c>
      <c r="E2311">
        <v>4</v>
      </c>
      <c r="F2311">
        <v>0</v>
      </c>
      <c r="G2311">
        <v>0</v>
      </c>
      <c r="H2311" t="s">
        <v>471</v>
      </c>
      <c r="I2311">
        <v>7</v>
      </c>
      <c r="J2311" t="s">
        <v>433</v>
      </c>
      <c r="K2311" t="s">
        <v>39</v>
      </c>
      <c r="L2311" t="s">
        <v>17</v>
      </c>
      <c r="M2311">
        <v>65880</v>
      </c>
      <c r="N2311" t="s">
        <v>23</v>
      </c>
      <c r="O2311" t="s">
        <v>0</v>
      </c>
      <c r="P2311" t="s">
        <v>0</v>
      </c>
    </row>
    <row r="2312" spans="1:16" x14ac:dyDescent="0.3">
      <c r="A2312">
        <v>27084279</v>
      </c>
      <c r="B2312">
        <v>671858</v>
      </c>
      <c r="C2312">
        <v>393720</v>
      </c>
      <c r="D2312">
        <v>11380</v>
      </c>
      <c r="E2312">
        <v>1</v>
      </c>
      <c r="F2312">
        <v>1138</v>
      </c>
      <c r="G2312">
        <v>10</v>
      </c>
      <c r="H2312" t="s">
        <v>391</v>
      </c>
      <c r="I2312">
        <v>7</v>
      </c>
      <c r="J2312" t="s">
        <v>218</v>
      </c>
      <c r="K2312" t="s">
        <v>39</v>
      </c>
      <c r="L2312" t="s">
        <v>15</v>
      </c>
      <c r="M2312">
        <v>10242</v>
      </c>
      <c r="N2312" t="s">
        <v>23</v>
      </c>
      <c r="O2312" t="s">
        <v>0</v>
      </c>
      <c r="P2312" t="s">
        <v>0</v>
      </c>
    </row>
    <row r="2313" spans="1:16" x14ac:dyDescent="0.3">
      <c r="A2313">
        <v>54398056</v>
      </c>
      <c r="B2313">
        <v>719176</v>
      </c>
      <c r="C2313">
        <v>759835</v>
      </c>
      <c r="D2313">
        <v>8177</v>
      </c>
      <c r="E2313">
        <v>1</v>
      </c>
      <c r="F2313">
        <v>0</v>
      </c>
      <c r="G2313">
        <v>0</v>
      </c>
      <c r="H2313" t="s">
        <v>391</v>
      </c>
      <c r="I2313">
        <v>4</v>
      </c>
      <c r="J2313" t="s">
        <v>477</v>
      </c>
      <c r="K2313" t="s">
        <v>39</v>
      </c>
      <c r="L2313" t="s">
        <v>16</v>
      </c>
      <c r="M2313">
        <v>8177</v>
      </c>
      <c r="N2313" t="s">
        <v>23</v>
      </c>
      <c r="O2313" t="s">
        <v>0</v>
      </c>
      <c r="P2313" t="s">
        <v>0</v>
      </c>
    </row>
    <row r="2314" spans="1:16" x14ac:dyDescent="0.3">
      <c r="A2314">
        <v>55946354</v>
      </c>
      <c r="B2314">
        <v>216739</v>
      </c>
      <c r="C2314">
        <v>909794</v>
      </c>
      <c r="D2314">
        <v>8036</v>
      </c>
      <c r="E2314">
        <v>1</v>
      </c>
      <c r="F2314">
        <v>803.6</v>
      </c>
      <c r="G2314">
        <v>10</v>
      </c>
      <c r="H2314" t="s">
        <v>391</v>
      </c>
      <c r="I2314">
        <v>2</v>
      </c>
      <c r="J2314" t="s">
        <v>133</v>
      </c>
      <c r="K2314" t="s">
        <v>47</v>
      </c>
      <c r="L2314" t="s">
        <v>15</v>
      </c>
      <c r="M2314">
        <v>7232.4</v>
      </c>
      <c r="N2314" t="s">
        <v>23</v>
      </c>
      <c r="O2314" t="s">
        <v>0</v>
      </c>
      <c r="P2314" t="s">
        <v>0</v>
      </c>
    </row>
    <row r="2315" spans="1:16" x14ac:dyDescent="0.3">
      <c r="A2315">
        <v>74279671</v>
      </c>
      <c r="B2315">
        <v>877572</v>
      </c>
      <c r="C2315">
        <v>241683</v>
      </c>
      <c r="D2315">
        <v>13553</v>
      </c>
      <c r="E2315">
        <v>2</v>
      </c>
      <c r="F2315">
        <v>0</v>
      </c>
      <c r="G2315">
        <v>0</v>
      </c>
      <c r="H2315" t="s">
        <v>391</v>
      </c>
      <c r="I2315">
        <v>7</v>
      </c>
      <c r="J2315" t="s">
        <v>218</v>
      </c>
      <c r="K2315" t="s">
        <v>39</v>
      </c>
      <c r="L2315" t="s">
        <v>15</v>
      </c>
      <c r="M2315">
        <v>27106</v>
      </c>
      <c r="N2315" t="s">
        <v>22</v>
      </c>
      <c r="O2315" t="s">
        <v>0</v>
      </c>
      <c r="P2315" t="s">
        <v>0</v>
      </c>
    </row>
    <row r="2316" spans="1:16" x14ac:dyDescent="0.3">
      <c r="A2316">
        <v>47631028</v>
      </c>
      <c r="B2316">
        <v>872246</v>
      </c>
      <c r="C2316">
        <v>998531</v>
      </c>
      <c r="D2316">
        <v>18358</v>
      </c>
      <c r="E2316">
        <v>1</v>
      </c>
      <c r="F2316">
        <v>2753.7</v>
      </c>
      <c r="G2316">
        <v>15</v>
      </c>
      <c r="H2316" t="s">
        <v>391</v>
      </c>
      <c r="I2316">
        <v>2</v>
      </c>
      <c r="J2316" t="s">
        <v>133</v>
      </c>
      <c r="K2316" t="s">
        <v>50</v>
      </c>
      <c r="L2316" t="s">
        <v>17</v>
      </c>
      <c r="M2316">
        <v>15604.3</v>
      </c>
      <c r="N2316" t="s">
        <v>23</v>
      </c>
      <c r="O2316" t="s">
        <v>0</v>
      </c>
      <c r="P2316" t="s">
        <v>0</v>
      </c>
    </row>
    <row r="2317" spans="1:16" x14ac:dyDescent="0.3">
      <c r="A2317">
        <v>18653290</v>
      </c>
      <c r="B2317">
        <v>770487</v>
      </c>
      <c r="C2317">
        <v>576712</v>
      </c>
      <c r="D2317">
        <v>5719</v>
      </c>
      <c r="E2317">
        <v>1</v>
      </c>
      <c r="F2317">
        <v>285.95</v>
      </c>
      <c r="G2317">
        <v>5</v>
      </c>
      <c r="H2317" t="s">
        <v>391</v>
      </c>
      <c r="I2317">
        <v>1</v>
      </c>
      <c r="J2317" t="s">
        <v>194</v>
      </c>
      <c r="K2317" t="s">
        <v>39</v>
      </c>
      <c r="L2317" t="s">
        <v>16</v>
      </c>
      <c r="M2317">
        <v>5433.05</v>
      </c>
      <c r="N2317" t="s">
        <v>20</v>
      </c>
      <c r="O2317" t="s">
        <v>0</v>
      </c>
      <c r="P2317" t="s">
        <v>0</v>
      </c>
    </row>
    <row r="2318" spans="1:16" x14ac:dyDescent="0.3">
      <c r="A2318">
        <v>83083942</v>
      </c>
      <c r="B2318">
        <v>191161</v>
      </c>
      <c r="C2318">
        <v>787923</v>
      </c>
      <c r="D2318">
        <v>7447</v>
      </c>
      <c r="E2318">
        <v>1</v>
      </c>
      <c r="F2318">
        <v>0</v>
      </c>
      <c r="G2318">
        <v>0</v>
      </c>
      <c r="H2318" t="s">
        <v>391</v>
      </c>
      <c r="I2318">
        <v>2</v>
      </c>
      <c r="J2318" t="s">
        <v>133</v>
      </c>
      <c r="K2318" t="s">
        <v>39</v>
      </c>
      <c r="L2318" t="s">
        <v>18</v>
      </c>
      <c r="M2318">
        <v>7447</v>
      </c>
      <c r="N2318" t="s">
        <v>20</v>
      </c>
      <c r="O2318" t="s">
        <v>0</v>
      </c>
      <c r="P2318" t="s">
        <v>0</v>
      </c>
    </row>
    <row r="2319" spans="1:16" x14ac:dyDescent="0.3">
      <c r="A2319">
        <v>39448924</v>
      </c>
      <c r="B2319">
        <v>246316</v>
      </c>
      <c r="C2319">
        <v>853004</v>
      </c>
      <c r="D2319">
        <v>18173</v>
      </c>
      <c r="E2319">
        <v>1</v>
      </c>
      <c r="F2319">
        <v>0</v>
      </c>
      <c r="G2319">
        <v>0</v>
      </c>
      <c r="H2319" t="s">
        <v>391</v>
      </c>
      <c r="I2319">
        <v>4</v>
      </c>
      <c r="J2319" t="s">
        <v>477</v>
      </c>
      <c r="K2319" t="s">
        <v>39</v>
      </c>
      <c r="L2319" t="s">
        <v>17</v>
      </c>
      <c r="M2319">
        <v>18173</v>
      </c>
      <c r="N2319" t="s">
        <v>20</v>
      </c>
      <c r="O2319" t="s">
        <v>0</v>
      </c>
      <c r="P2319" t="s">
        <v>0</v>
      </c>
    </row>
    <row r="2320" spans="1:16" x14ac:dyDescent="0.3">
      <c r="A2320">
        <v>21908603</v>
      </c>
      <c r="B2320">
        <v>876646</v>
      </c>
      <c r="C2320">
        <v>888049</v>
      </c>
      <c r="D2320">
        <v>4452</v>
      </c>
      <c r="E2320">
        <v>2</v>
      </c>
      <c r="F2320">
        <v>1335.6</v>
      </c>
      <c r="G2320">
        <v>15</v>
      </c>
      <c r="H2320" t="s">
        <v>391</v>
      </c>
      <c r="I2320">
        <v>7</v>
      </c>
      <c r="J2320" t="s">
        <v>218</v>
      </c>
      <c r="K2320" t="s">
        <v>39</v>
      </c>
      <c r="L2320" t="s">
        <v>15</v>
      </c>
      <c r="M2320">
        <v>7568.4</v>
      </c>
      <c r="N2320" t="s">
        <v>23</v>
      </c>
      <c r="O2320" t="s">
        <v>0</v>
      </c>
      <c r="P2320" t="s">
        <v>0</v>
      </c>
    </row>
    <row r="2321" spans="1:16" x14ac:dyDescent="0.3">
      <c r="A2321">
        <v>86807176</v>
      </c>
      <c r="B2321">
        <v>770487</v>
      </c>
      <c r="C2321">
        <v>844610</v>
      </c>
      <c r="D2321">
        <v>729</v>
      </c>
      <c r="E2321">
        <v>1</v>
      </c>
      <c r="F2321">
        <v>0</v>
      </c>
      <c r="G2321">
        <v>0</v>
      </c>
      <c r="H2321" t="s">
        <v>391</v>
      </c>
      <c r="I2321">
        <v>3</v>
      </c>
      <c r="J2321" t="s">
        <v>78</v>
      </c>
      <c r="K2321" t="s">
        <v>39</v>
      </c>
      <c r="L2321" t="s">
        <v>16</v>
      </c>
      <c r="M2321">
        <v>729</v>
      </c>
      <c r="N2321" t="s">
        <v>21</v>
      </c>
      <c r="O2321" t="s">
        <v>0</v>
      </c>
      <c r="P2321" t="s">
        <v>0</v>
      </c>
    </row>
    <row r="2322" spans="1:16" x14ac:dyDescent="0.3">
      <c r="A2322">
        <v>78759020</v>
      </c>
      <c r="B2322">
        <v>876646</v>
      </c>
      <c r="C2322">
        <v>564354</v>
      </c>
      <c r="D2322">
        <v>3186</v>
      </c>
      <c r="E2322">
        <v>1</v>
      </c>
      <c r="F2322">
        <v>318.60000000000002</v>
      </c>
      <c r="G2322">
        <v>10</v>
      </c>
      <c r="H2322" t="s">
        <v>391</v>
      </c>
      <c r="I2322">
        <v>3</v>
      </c>
      <c r="J2322" t="s">
        <v>78</v>
      </c>
      <c r="K2322" t="s">
        <v>39</v>
      </c>
      <c r="L2322" t="s">
        <v>17</v>
      </c>
      <c r="M2322">
        <v>2867.4</v>
      </c>
      <c r="N2322" t="s">
        <v>23</v>
      </c>
      <c r="O2322" t="s">
        <v>0</v>
      </c>
      <c r="P2322" t="s">
        <v>0</v>
      </c>
    </row>
    <row r="2323" spans="1:16" x14ac:dyDescent="0.3">
      <c r="A2323">
        <v>78967357</v>
      </c>
      <c r="B2323">
        <v>388389</v>
      </c>
      <c r="C2323">
        <v>332552</v>
      </c>
      <c r="D2323">
        <v>6399</v>
      </c>
      <c r="E2323">
        <v>2</v>
      </c>
      <c r="F2323">
        <v>0</v>
      </c>
      <c r="G2323">
        <v>0</v>
      </c>
      <c r="H2323" t="s">
        <v>391</v>
      </c>
      <c r="I2323">
        <v>3</v>
      </c>
      <c r="J2323" t="s">
        <v>78</v>
      </c>
      <c r="K2323" t="s">
        <v>39</v>
      </c>
      <c r="L2323" t="s">
        <v>15</v>
      </c>
      <c r="M2323">
        <v>12798</v>
      </c>
      <c r="N2323" t="s">
        <v>24</v>
      </c>
      <c r="O2323" t="s">
        <v>0</v>
      </c>
      <c r="P2323" t="s">
        <v>0</v>
      </c>
    </row>
    <row r="2324" spans="1:16" x14ac:dyDescent="0.3">
      <c r="A2324">
        <v>35838575</v>
      </c>
      <c r="B2324">
        <v>207473</v>
      </c>
      <c r="C2324">
        <v>677461</v>
      </c>
      <c r="D2324">
        <v>3116</v>
      </c>
      <c r="E2324">
        <v>1</v>
      </c>
      <c r="F2324">
        <v>0</v>
      </c>
      <c r="G2324">
        <v>0</v>
      </c>
      <c r="H2324" t="s">
        <v>391</v>
      </c>
      <c r="I2324">
        <v>6</v>
      </c>
      <c r="J2324" t="s">
        <v>79</v>
      </c>
      <c r="K2324" t="s">
        <v>50</v>
      </c>
      <c r="L2324" t="s">
        <v>17</v>
      </c>
      <c r="M2324">
        <v>3116</v>
      </c>
      <c r="N2324" t="s">
        <v>20</v>
      </c>
      <c r="O2324" t="s">
        <v>0</v>
      </c>
      <c r="P2324" t="s">
        <v>0</v>
      </c>
    </row>
    <row r="2325" spans="1:16" x14ac:dyDescent="0.3">
      <c r="A2325">
        <v>44917589</v>
      </c>
      <c r="B2325">
        <v>356787</v>
      </c>
      <c r="C2325">
        <v>393720</v>
      </c>
      <c r="D2325">
        <v>840</v>
      </c>
      <c r="E2325">
        <v>2</v>
      </c>
      <c r="F2325">
        <v>0</v>
      </c>
      <c r="G2325">
        <v>0</v>
      </c>
      <c r="H2325" t="s">
        <v>468</v>
      </c>
      <c r="I2325">
        <v>2</v>
      </c>
      <c r="J2325" t="s">
        <v>101</v>
      </c>
      <c r="K2325" t="s">
        <v>39</v>
      </c>
      <c r="L2325" t="s">
        <v>17</v>
      </c>
      <c r="M2325">
        <v>1680</v>
      </c>
      <c r="N2325" t="s">
        <v>22</v>
      </c>
      <c r="O2325" t="s">
        <v>0</v>
      </c>
      <c r="P2325" t="s">
        <v>0</v>
      </c>
    </row>
    <row r="2326" spans="1:16" x14ac:dyDescent="0.3">
      <c r="A2326">
        <v>42691263</v>
      </c>
      <c r="B2326">
        <v>246316</v>
      </c>
      <c r="C2326">
        <v>846901</v>
      </c>
      <c r="D2326">
        <v>13674</v>
      </c>
      <c r="E2326">
        <v>3</v>
      </c>
      <c r="F2326">
        <v>6153.3</v>
      </c>
      <c r="G2326">
        <v>15</v>
      </c>
      <c r="H2326" t="s">
        <v>468</v>
      </c>
      <c r="I2326">
        <v>7</v>
      </c>
      <c r="J2326" t="s">
        <v>227</v>
      </c>
      <c r="K2326" t="s">
        <v>39</v>
      </c>
      <c r="L2326" t="s">
        <v>16</v>
      </c>
      <c r="M2326">
        <v>34868.699999999997</v>
      </c>
      <c r="N2326" t="s">
        <v>23</v>
      </c>
      <c r="O2326" t="s">
        <v>0</v>
      </c>
      <c r="P2326" t="s">
        <v>0</v>
      </c>
    </row>
    <row r="2327" spans="1:16" x14ac:dyDescent="0.3">
      <c r="A2327">
        <v>92590645</v>
      </c>
      <c r="B2327">
        <v>770487</v>
      </c>
      <c r="C2327">
        <v>388627</v>
      </c>
      <c r="D2327">
        <v>7293</v>
      </c>
      <c r="E2327">
        <v>1</v>
      </c>
      <c r="F2327">
        <v>0</v>
      </c>
      <c r="G2327">
        <v>0</v>
      </c>
      <c r="H2327" t="s">
        <v>468</v>
      </c>
      <c r="I2327">
        <v>7</v>
      </c>
      <c r="J2327" t="s">
        <v>227</v>
      </c>
      <c r="K2327" t="s">
        <v>39</v>
      </c>
      <c r="L2327" t="s">
        <v>15</v>
      </c>
      <c r="M2327">
        <v>7293</v>
      </c>
      <c r="N2327" t="s">
        <v>20</v>
      </c>
      <c r="O2327" t="s">
        <v>0</v>
      </c>
      <c r="P2327" t="s">
        <v>0</v>
      </c>
    </row>
    <row r="2328" spans="1:16" x14ac:dyDescent="0.3">
      <c r="A2328">
        <v>80890196</v>
      </c>
      <c r="B2328">
        <v>719176</v>
      </c>
      <c r="C2328">
        <v>942846</v>
      </c>
      <c r="D2328">
        <v>706</v>
      </c>
      <c r="E2328">
        <v>1</v>
      </c>
      <c r="F2328">
        <v>0</v>
      </c>
      <c r="G2328">
        <v>0</v>
      </c>
      <c r="H2328" t="s">
        <v>468</v>
      </c>
      <c r="I2328">
        <v>6</v>
      </c>
      <c r="J2328" t="s">
        <v>209</v>
      </c>
      <c r="K2328" t="s">
        <v>39</v>
      </c>
      <c r="L2328" t="s">
        <v>18</v>
      </c>
      <c r="M2328">
        <v>706</v>
      </c>
      <c r="N2328" t="s">
        <v>22</v>
      </c>
      <c r="O2328" t="s">
        <v>0</v>
      </c>
      <c r="P2328" t="s">
        <v>0</v>
      </c>
    </row>
    <row r="2329" spans="1:16" x14ac:dyDescent="0.3">
      <c r="A2329">
        <v>37449289</v>
      </c>
      <c r="B2329">
        <v>671858</v>
      </c>
      <c r="C2329">
        <v>282216</v>
      </c>
      <c r="D2329">
        <v>7349</v>
      </c>
      <c r="E2329">
        <v>1</v>
      </c>
      <c r="F2329">
        <v>0</v>
      </c>
      <c r="G2329">
        <v>0</v>
      </c>
      <c r="H2329" t="s">
        <v>468</v>
      </c>
      <c r="I2329">
        <v>4</v>
      </c>
      <c r="J2329" t="s">
        <v>512</v>
      </c>
      <c r="K2329" t="s">
        <v>50</v>
      </c>
      <c r="L2329" t="s">
        <v>15</v>
      </c>
      <c r="M2329">
        <v>7349</v>
      </c>
      <c r="N2329" t="s">
        <v>22</v>
      </c>
      <c r="O2329" t="s">
        <v>0</v>
      </c>
      <c r="P2329" t="s">
        <v>0</v>
      </c>
    </row>
    <row r="2330" spans="1:16" x14ac:dyDescent="0.3">
      <c r="A2330">
        <v>12111482</v>
      </c>
      <c r="B2330">
        <v>770487</v>
      </c>
      <c r="C2330">
        <v>462227</v>
      </c>
      <c r="D2330">
        <v>8944</v>
      </c>
      <c r="E2330">
        <v>1</v>
      </c>
      <c r="F2330">
        <v>447.2</v>
      </c>
      <c r="G2330">
        <v>5</v>
      </c>
      <c r="H2330" t="s">
        <v>468</v>
      </c>
      <c r="I2330">
        <v>5</v>
      </c>
      <c r="J2330" t="s">
        <v>85</v>
      </c>
      <c r="K2330" t="s">
        <v>39</v>
      </c>
      <c r="L2330" t="s">
        <v>18</v>
      </c>
      <c r="M2330">
        <v>8496.7999999999993</v>
      </c>
      <c r="N2330" t="s">
        <v>22</v>
      </c>
      <c r="O2330" t="s">
        <v>0</v>
      </c>
      <c r="P2330" t="s">
        <v>0</v>
      </c>
    </row>
    <row r="2331" spans="1:16" x14ac:dyDescent="0.3">
      <c r="A2331">
        <v>68664992</v>
      </c>
      <c r="B2331">
        <v>809570</v>
      </c>
      <c r="C2331">
        <v>762407</v>
      </c>
      <c r="D2331">
        <v>10591</v>
      </c>
      <c r="E2331">
        <v>2</v>
      </c>
      <c r="F2331">
        <v>1059.0999999999999</v>
      </c>
      <c r="G2331">
        <v>5</v>
      </c>
      <c r="H2331" t="s">
        <v>468</v>
      </c>
      <c r="I2331">
        <v>4</v>
      </c>
      <c r="J2331" t="s">
        <v>512</v>
      </c>
      <c r="K2331" t="s">
        <v>39</v>
      </c>
      <c r="L2331" t="s">
        <v>16</v>
      </c>
      <c r="M2331">
        <v>20122.900000000001</v>
      </c>
      <c r="N2331" t="s">
        <v>22</v>
      </c>
      <c r="O2331" t="s">
        <v>0</v>
      </c>
      <c r="P2331" t="s">
        <v>0</v>
      </c>
    </row>
    <row r="2332" spans="1:16" x14ac:dyDescent="0.3">
      <c r="A2332">
        <v>93240786</v>
      </c>
      <c r="B2332">
        <v>877572</v>
      </c>
      <c r="C2332">
        <v>476142</v>
      </c>
      <c r="D2332">
        <v>14300</v>
      </c>
      <c r="E2332">
        <v>2</v>
      </c>
      <c r="F2332">
        <v>2860</v>
      </c>
      <c r="G2332">
        <v>10</v>
      </c>
      <c r="H2332" t="s">
        <v>468</v>
      </c>
      <c r="I2332">
        <v>2</v>
      </c>
      <c r="J2332" t="s">
        <v>101</v>
      </c>
      <c r="K2332" t="s">
        <v>39</v>
      </c>
      <c r="L2332" t="s">
        <v>17</v>
      </c>
      <c r="M2332">
        <v>25740</v>
      </c>
      <c r="N2332" t="s">
        <v>23</v>
      </c>
      <c r="O2332" t="s">
        <v>0</v>
      </c>
      <c r="P2332" t="s">
        <v>0</v>
      </c>
    </row>
    <row r="2333" spans="1:16" x14ac:dyDescent="0.3">
      <c r="A2333">
        <v>27870584</v>
      </c>
      <c r="B2333">
        <v>809570</v>
      </c>
      <c r="C2333">
        <v>292422</v>
      </c>
      <c r="D2333">
        <v>1704</v>
      </c>
      <c r="E2333">
        <v>1</v>
      </c>
      <c r="F2333">
        <v>0</v>
      </c>
      <c r="G2333">
        <v>0</v>
      </c>
      <c r="H2333" t="s">
        <v>468</v>
      </c>
      <c r="I2333">
        <v>4</v>
      </c>
      <c r="J2333" t="s">
        <v>512</v>
      </c>
      <c r="K2333" t="s">
        <v>50</v>
      </c>
      <c r="L2333" t="s">
        <v>16</v>
      </c>
      <c r="M2333">
        <v>1704</v>
      </c>
      <c r="N2333" t="s">
        <v>20</v>
      </c>
      <c r="O2333" t="s">
        <v>0</v>
      </c>
      <c r="P2333" t="s">
        <v>0</v>
      </c>
    </row>
    <row r="2334" spans="1:16" x14ac:dyDescent="0.3">
      <c r="A2334">
        <v>89526622</v>
      </c>
      <c r="B2334">
        <v>876646</v>
      </c>
      <c r="C2334">
        <v>699687</v>
      </c>
      <c r="D2334">
        <v>2234</v>
      </c>
      <c r="E2334">
        <v>2</v>
      </c>
      <c r="F2334">
        <v>893.6</v>
      </c>
      <c r="G2334">
        <v>20</v>
      </c>
      <c r="H2334" t="s">
        <v>468</v>
      </c>
      <c r="I2334">
        <v>5</v>
      </c>
      <c r="J2334" t="s">
        <v>85</v>
      </c>
      <c r="K2334" t="s">
        <v>50</v>
      </c>
      <c r="L2334" t="s">
        <v>152</v>
      </c>
      <c r="M2334">
        <v>3574.4</v>
      </c>
      <c r="N2334" t="s">
        <v>21</v>
      </c>
      <c r="O2334" t="s">
        <v>0</v>
      </c>
      <c r="P2334" t="s">
        <v>0</v>
      </c>
    </row>
    <row r="2335" spans="1:16" x14ac:dyDescent="0.3">
      <c r="A2335">
        <v>28206610</v>
      </c>
      <c r="B2335">
        <v>719176</v>
      </c>
      <c r="C2335">
        <v>465953</v>
      </c>
      <c r="D2335">
        <v>12087</v>
      </c>
      <c r="E2335">
        <v>2</v>
      </c>
      <c r="F2335">
        <v>0</v>
      </c>
      <c r="G2335">
        <v>0</v>
      </c>
      <c r="H2335" t="s">
        <v>468</v>
      </c>
      <c r="I2335">
        <v>4</v>
      </c>
      <c r="J2335" t="s">
        <v>512</v>
      </c>
      <c r="K2335" t="s">
        <v>39</v>
      </c>
      <c r="L2335" t="s">
        <v>17</v>
      </c>
      <c r="M2335">
        <v>24174</v>
      </c>
      <c r="N2335" t="s">
        <v>22</v>
      </c>
      <c r="O2335" t="s">
        <v>0</v>
      </c>
      <c r="P2335" t="s">
        <v>0</v>
      </c>
    </row>
    <row r="2336" spans="1:16" x14ac:dyDescent="0.3">
      <c r="A2336">
        <v>96889858</v>
      </c>
      <c r="B2336">
        <v>872246</v>
      </c>
      <c r="C2336">
        <v>716256</v>
      </c>
      <c r="D2336">
        <v>16580</v>
      </c>
      <c r="E2336">
        <v>1</v>
      </c>
      <c r="F2336">
        <v>829</v>
      </c>
      <c r="G2336">
        <v>5</v>
      </c>
      <c r="H2336" t="s">
        <v>468</v>
      </c>
      <c r="I2336">
        <v>7</v>
      </c>
      <c r="J2336" t="s">
        <v>227</v>
      </c>
      <c r="K2336" t="s">
        <v>39</v>
      </c>
      <c r="L2336" t="s">
        <v>16</v>
      </c>
      <c r="M2336">
        <v>15751</v>
      </c>
      <c r="N2336" t="s">
        <v>21</v>
      </c>
      <c r="O2336" t="s">
        <v>0</v>
      </c>
      <c r="P2336" t="s">
        <v>0</v>
      </c>
    </row>
    <row r="2337" spans="1:16" x14ac:dyDescent="0.3">
      <c r="A2337">
        <v>98054615</v>
      </c>
      <c r="B2337">
        <v>719176</v>
      </c>
      <c r="C2337">
        <v>408376</v>
      </c>
      <c r="D2337">
        <v>17922</v>
      </c>
      <c r="E2337">
        <v>1</v>
      </c>
      <c r="F2337">
        <v>0</v>
      </c>
      <c r="G2337">
        <v>0</v>
      </c>
      <c r="H2337" t="s">
        <v>119</v>
      </c>
      <c r="I2337">
        <v>6</v>
      </c>
      <c r="J2337" t="s">
        <v>393</v>
      </c>
      <c r="K2337" t="s">
        <v>39</v>
      </c>
      <c r="L2337" t="s">
        <v>16</v>
      </c>
      <c r="M2337">
        <v>17922</v>
      </c>
      <c r="N2337" t="s">
        <v>21</v>
      </c>
      <c r="O2337" t="s">
        <v>0</v>
      </c>
      <c r="P2337" t="s">
        <v>0</v>
      </c>
    </row>
    <row r="2338" spans="1:16" x14ac:dyDescent="0.3">
      <c r="A2338">
        <v>85694715</v>
      </c>
      <c r="B2338">
        <v>388389</v>
      </c>
      <c r="C2338">
        <v>978533</v>
      </c>
      <c r="D2338">
        <v>5571</v>
      </c>
      <c r="E2338">
        <v>1</v>
      </c>
      <c r="F2338">
        <v>0</v>
      </c>
      <c r="G2338">
        <v>0</v>
      </c>
      <c r="H2338" t="s">
        <v>119</v>
      </c>
      <c r="I2338">
        <v>4</v>
      </c>
      <c r="J2338" t="s">
        <v>203</v>
      </c>
      <c r="K2338" t="s">
        <v>39</v>
      </c>
      <c r="L2338" t="s">
        <v>16</v>
      </c>
      <c r="M2338">
        <v>5571</v>
      </c>
      <c r="N2338" t="s">
        <v>21</v>
      </c>
      <c r="O2338" t="s">
        <v>0</v>
      </c>
      <c r="P2338" t="s">
        <v>0</v>
      </c>
    </row>
    <row r="2339" spans="1:16" x14ac:dyDescent="0.3">
      <c r="A2339">
        <v>59823245</v>
      </c>
      <c r="B2339">
        <v>191161</v>
      </c>
      <c r="C2339">
        <v>850324</v>
      </c>
      <c r="D2339">
        <v>3627</v>
      </c>
      <c r="E2339">
        <v>1</v>
      </c>
      <c r="F2339">
        <v>181.35</v>
      </c>
      <c r="G2339">
        <v>5</v>
      </c>
      <c r="H2339" t="s">
        <v>119</v>
      </c>
      <c r="I2339">
        <v>1</v>
      </c>
      <c r="J2339" t="s">
        <v>52</v>
      </c>
      <c r="K2339" t="s">
        <v>39</v>
      </c>
      <c r="L2339" t="s">
        <v>16</v>
      </c>
      <c r="M2339">
        <v>3445.65</v>
      </c>
      <c r="N2339" t="s">
        <v>21</v>
      </c>
      <c r="O2339" t="s">
        <v>0</v>
      </c>
      <c r="P2339" t="s">
        <v>0</v>
      </c>
    </row>
    <row r="2340" spans="1:16" x14ac:dyDescent="0.3">
      <c r="A2340">
        <v>18469210</v>
      </c>
      <c r="B2340">
        <v>334053</v>
      </c>
      <c r="C2340">
        <v>263648</v>
      </c>
      <c r="D2340">
        <v>5526</v>
      </c>
      <c r="E2340">
        <v>1</v>
      </c>
      <c r="F2340">
        <v>0</v>
      </c>
      <c r="G2340">
        <v>0</v>
      </c>
      <c r="H2340" t="s">
        <v>119</v>
      </c>
      <c r="I2340">
        <v>1</v>
      </c>
      <c r="J2340" t="s">
        <v>52</v>
      </c>
      <c r="K2340" t="s">
        <v>39</v>
      </c>
      <c r="L2340" t="s">
        <v>17</v>
      </c>
      <c r="M2340">
        <v>5526</v>
      </c>
      <c r="N2340" t="s">
        <v>23</v>
      </c>
      <c r="O2340" t="s">
        <v>0</v>
      </c>
      <c r="P2340" t="s">
        <v>0</v>
      </c>
    </row>
    <row r="2341" spans="1:16" x14ac:dyDescent="0.3">
      <c r="A2341">
        <v>80557676</v>
      </c>
      <c r="B2341">
        <v>334053</v>
      </c>
      <c r="C2341">
        <v>892165</v>
      </c>
      <c r="D2341">
        <v>12072</v>
      </c>
      <c r="E2341">
        <v>1</v>
      </c>
      <c r="F2341">
        <v>0</v>
      </c>
      <c r="G2341">
        <v>0</v>
      </c>
      <c r="H2341" t="s">
        <v>119</v>
      </c>
      <c r="I2341">
        <v>7</v>
      </c>
      <c r="J2341" t="s">
        <v>215</v>
      </c>
      <c r="K2341" t="s">
        <v>39</v>
      </c>
      <c r="L2341" t="s">
        <v>15</v>
      </c>
      <c r="M2341">
        <v>12072</v>
      </c>
      <c r="N2341" t="s">
        <v>20</v>
      </c>
      <c r="O2341" t="s">
        <v>0</v>
      </c>
      <c r="P2341" t="s">
        <v>0</v>
      </c>
    </row>
    <row r="2342" spans="1:16" x14ac:dyDescent="0.3">
      <c r="A2342">
        <v>76755908</v>
      </c>
      <c r="B2342">
        <v>671858</v>
      </c>
      <c r="C2342">
        <v>752329</v>
      </c>
      <c r="D2342">
        <v>18490</v>
      </c>
      <c r="E2342">
        <v>1</v>
      </c>
      <c r="F2342">
        <v>0</v>
      </c>
      <c r="G2342">
        <v>0</v>
      </c>
      <c r="H2342" t="s">
        <v>119</v>
      </c>
      <c r="I2342">
        <v>4</v>
      </c>
      <c r="J2342" t="s">
        <v>203</v>
      </c>
      <c r="K2342" t="s">
        <v>50</v>
      </c>
      <c r="L2342" t="s">
        <v>15</v>
      </c>
      <c r="M2342">
        <v>18490</v>
      </c>
      <c r="N2342" t="s">
        <v>23</v>
      </c>
      <c r="O2342" t="s">
        <v>0</v>
      </c>
      <c r="P2342" t="s">
        <v>0</v>
      </c>
    </row>
    <row r="2343" spans="1:16" x14ac:dyDescent="0.3">
      <c r="A2343">
        <v>61367949</v>
      </c>
      <c r="B2343">
        <v>216739</v>
      </c>
      <c r="C2343">
        <v>447678</v>
      </c>
      <c r="D2343">
        <v>8828</v>
      </c>
      <c r="E2343">
        <v>1</v>
      </c>
      <c r="F2343">
        <v>0</v>
      </c>
      <c r="G2343">
        <v>0</v>
      </c>
      <c r="H2343" t="s">
        <v>119</v>
      </c>
      <c r="I2343">
        <v>7</v>
      </c>
      <c r="J2343" t="s">
        <v>215</v>
      </c>
      <c r="K2343" t="s">
        <v>39</v>
      </c>
      <c r="L2343" t="s">
        <v>18</v>
      </c>
      <c r="M2343">
        <v>8828</v>
      </c>
      <c r="N2343" t="s">
        <v>21</v>
      </c>
      <c r="O2343" t="s">
        <v>0</v>
      </c>
      <c r="P2343" t="s">
        <v>0</v>
      </c>
    </row>
    <row r="2344" spans="1:16" x14ac:dyDescent="0.3">
      <c r="A2344">
        <v>54499873</v>
      </c>
      <c r="B2344">
        <v>719176</v>
      </c>
      <c r="C2344">
        <v>759835</v>
      </c>
      <c r="D2344">
        <v>14147</v>
      </c>
      <c r="E2344">
        <v>1</v>
      </c>
      <c r="F2344">
        <v>0</v>
      </c>
      <c r="G2344">
        <v>0</v>
      </c>
      <c r="H2344" t="s">
        <v>119</v>
      </c>
      <c r="I2344">
        <v>7</v>
      </c>
      <c r="J2344" t="s">
        <v>215</v>
      </c>
      <c r="K2344" t="s">
        <v>39</v>
      </c>
      <c r="L2344" t="s">
        <v>16</v>
      </c>
      <c r="M2344">
        <v>14147</v>
      </c>
      <c r="N2344" t="s">
        <v>20</v>
      </c>
      <c r="O2344" t="s">
        <v>0</v>
      </c>
      <c r="P2344" t="s">
        <v>0</v>
      </c>
    </row>
    <row r="2345" spans="1:16" x14ac:dyDescent="0.3">
      <c r="A2345">
        <v>55405943</v>
      </c>
      <c r="B2345">
        <v>126225</v>
      </c>
      <c r="C2345">
        <v>204877</v>
      </c>
      <c r="D2345">
        <v>8786</v>
      </c>
      <c r="E2345">
        <v>2</v>
      </c>
      <c r="F2345">
        <v>2635.8</v>
      </c>
      <c r="G2345">
        <v>15</v>
      </c>
      <c r="H2345" t="s">
        <v>119</v>
      </c>
      <c r="I2345">
        <v>2</v>
      </c>
      <c r="J2345" t="s">
        <v>197</v>
      </c>
      <c r="K2345" t="s">
        <v>50</v>
      </c>
      <c r="L2345" t="s">
        <v>16</v>
      </c>
      <c r="M2345">
        <v>14936.2</v>
      </c>
      <c r="N2345" t="s">
        <v>21</v>
      </c>
      <c r="O2345" t="s">
        <v>0</v>
      </c>
      <c r="P2345" t="s">
        <v>0</v>
      </c>
    </row>
    <row r="2346" spans="1:16" x14ac:dyDescent="0.3">
      <c r="A2346">
        <v>99959993</v>
      </c>
      <c r="B2346">
        <v>334053</v>
      </c>
      <c r="C2346">
        <v>235138</v>
      </c>
      <c r="D2346">
        <v>2077</v>
      </c>
      <c r="E2346">
        <v>2</v>
      </c>
      <c r="F2346">
        <v>0</v>
      </c>
      <c r="G2346">
        <v>0</v>
      </c>
      <c r="H2346" t="s">
        <v>119</v>
      </c>
      <c r="I2346">
        <v>2</v>
      </c>
      <c r="J2346" t="s">
        <v>197</v>
      </c>
      <c r="K2346" t="s">
        <v>39</v>
      </c>
      <c r="L2346" t="s">
        <v>17</v>
      </c>
      <c r="M2346">
        <v>4154</v>
      </c>
      <c r="N2346" t="s">
        <v>23</v>
      </c>
      <c r="O2346" t="s">
        <v>0</v>
      </c>
      <c r="P2346" t="s">
        <v>0</v>
      </c>
    </row>
    <row r="2347" spans="1:16" x14ac:dyDescent="0.3">
      <c r="A2347">
        <v>62680236</v>
      </c>
      <c r="B2347">
        <v>246316</v>
      </c>
      <c r="C2347">
        <v>932162</v>
      </c>
      <c r="D2347">
        <v>19295</v>
      </c>
      <c r="E2347">
        <v>1</v>
      </c>
      <c r="F2347">
        <v>964.75</v>
      </c>
      <c r="G2347">
        <v>5</v>
      </c>
      <c r="H2347" t="s">
        <v>119</v>
      </c>
      <c r="I2347">
        <v>4</v>
      </c>
      <c r="J2347" t="s">
        <v>203</v>
      </c>
      <c r="K2347" t="s">
        <v>47</v>
      </c>
      <c r="L2347" t="s">
        <v>15</v>
      </c>
      <c r="M2347">
        <v>18330.25</v>
      </c>
      <c r="N2347" t="s">
        <v>23</v>
      </c>
      <c r="O2347" t="s">
        <v>0</v>
      </c>
      <c r="P2347" t="s">
        <v>0</v>
      </c>
    </row>
    <row r="2348" spans="1:16" x14ac:dyDescent="0.3">
      <c r="A2348">
        <v>31367172</v>
      </c>
      <c r="B2348">
        <v>671858</v>
      </c>
      <c r="C2348">
        <v>978427</v>
      </c>
      <c r="D2348">
        <v>1312</v>
      </c>
      <c r="E2348">
        <v>1</v>
      </c>
      <c r="F2348">
        <v>65.599999999999994</v>
      </c>
      <c r="G2348">
        <v>5</v>
      </c>
      <c r="H2348" t="s">
        <v>120</v>
      </c>
      <c r="I2348">
        <v>7</v>
      </c>
      <c r="J2348" t="s">
        <v>333</v>
      </c>
      <c r="K2348" t="s">
        <v>39</v>
      </c>
      <c r="L2348" t="s">
        <v>15</v>
      </c>
      <c r="M2348">
        <v>1246.4000000000001</v>
      </c>
      <c r="N2348" t="s">
        <v>22</v>
      </c>
      <c r="O2348" t="s">
        <v>0</v>
      </c>
      <c r="P2348" t="s">
        <v>0</v>
      </c>
    </row>
    <row r="2349" spans="1:16" x14ac:dyDescent="0.3">
      <c r="A2349">
        <v>73174945</v>
      </c>
      <c r="B2349">
        <v>770487</v>
      </c>
      <c r="C2349">
        <v>471222</v>
      </c>
      <c r="D2349">
        <v>13845</v>
      </c>
      <c r="E2349">
        <v>4</v>
      </c>
      <c r="F2349">
        <v>0</v>
      </c>
      <c r="G2349">
        <v>0</v>
      </c>
      <c r="H2349" t="s">
        <v>120</v>
      </c>
      <c r="I2349">
        <v>2</v>
      </c>
      <c r="J2349" t="s">
        <v>337</v>
      </c>
      <c r="K2349" t="s">
        <v>39</v>
      </c>
      <c r="L2349" t="s">
        <v>15</v>
      </c>
      <c r="M2349">
        <v>55380</v>
      </c>
      <c r="N2349" t="s">
        <v>21</v>
      </c>
      <c r="O2349" t="s">
        <v>0</v>
      </c>
      <c r="P2349" t="s">
        <v>0</v>
      </c>
    </row>
    <row r="2350" spans="1:16" x14ac:dyDescent="0.3">
      <c r="A2350">
        <v>99115205</v>
      </c>
      <c r="B2350">
        <v>126225</v>
      </c>
      <c r="C2350">
        <v>485647</v>
      </c>
      <c r="D2350">
        <v>6480</v>
      </c>
      <c r="E2350">
        <v>2</v>
      </c>
      <c r="F2350">
        <v>2592</v>
      </c>
      <c r="G2350">
        <v>20</v>
      </c>
      <c r="H2350" t="s">
        <v>120</v>
      </c>
      <c r="I2350">
        <v>1</v>
      </c>
      <c r="J2350" t="s">
        <v>507</v>
      </c>
      <c r="K2350" t="s">
        <v>50</v>
      </c>
      <c r="L2350" t="s">
        <v>17</v>
      </c>
      <c r="M2350">
        <v>10368</v>
      </c>
      <c r="N2350" t="s">
        <v>21</v>
      </c>
      <c r="O2350" t="s">
        <v>0</v>
      </c>
      <c r="P2350" t="s">
        <v>0</v>
      </c>
    </row>
    <row r="2351" spans="1:16" x14ac:dyDescent="0.3">
      <c r="A2351">
        <v>85663295</v>
      </c>
      <c r="B2351">
        <v>207473</v>
      </c>
      <c r="C2351">
        <v>432873</v>
      </c>
      <c r="D2351">
        <v>1565</v>
      </c>
      <c r="E2351">
        <v>1</v>
      </c>
      <c r="F2351">
        <v>0</v>
      </c>
      <c r="G2351">
        <v>0</v>
      </c>
      <c r="H2351" t="s">
        <v>120</v>
      </c>
      <c r="I2351">
        <v>5</v>
      </c>
      <c r="J2351" t="s">
        <v>469</v>
      </c>
      <c r="K2351" t="s">
        <v>39</v>
      </c>
      <c r="L2351" t="s">
        <v>15</v>
      </c>
      <c r="M2351">
        <v>1565</v>
      </c>
      <c r="N2351" t="s">
        <v>23</v>
      </c>
      <c r="O2351" t="s">
        <v>0</v>
      </c>
      <c r="P2351" t="s">
        <v>0</v>
      </c>
    </row>
    <row r="2352" spans="1:16" x14ac:dyDescent="0.3">
      <c r="A2352">
        <v>68646621</v>
      </c>
      <c r="B2352">
        <v>246316</v>
      </c>
      <c r="C2352">
        <v>591979</v>
      </c>
      <c r="D2352">
        <v>2831</v>
      </c>
      <c r="E2352">
        <v>1</v>
      </c>
      <c r="F2352">
        <v>0</v>
      </c>
      <c r="G2352">
        <v>0</v>
      </c>
      <c r="H2352" t="s">
        <v>120</v>
      </c>
      <c r="I2352">
        <v>6</v>
      </c>
      <c r="J2352" t="s">
        <v>141</v>
      </c>
      <c r="K2352" t="s">
        <v>39</v>
      </c>
      <c r="L2352" t="s">
        <v>16</v>
      </c>
      <c r="M2352">
        <v>2831</v>
      </c>
      <c r="N2352" t="s">
        <v>21</v>
      </c>
      <c r="O2352" t="s">
        <v>0</v>
      </c>
      <c r="P2352" t="s">
        <v>0</v>
      </c>
    </row>
    <row r="2353" spans="1:16" x14ac:dyDescent="0.3">
      <c r="A2353">
        <v>99635939</v>
      </c>
      <c r="B2353">
        <v>246316</v>
      </c>
      <c r="C2353">
        <v>552497</v>
      </c>
      <c r="D2353">
        <v>9795</v>
      </c>
      <c r="E2353">
        <v>1</v>
      </c>
      <c r="F2353">
        <v>0</v>
      </c>
      <c r="G2353">
        <v>0</v>
      </c>
      <c r="H2353" t="s">
        <v>120</v>
      </c>
      <c r="I2353">
        <v>5</v>
      </c>
      <c r="J2353" t="s">
        <v>469</v>
      </c>
      <c r="K2353" t="s">
        <v>39</v>
      </c>
      <c r="L2353" t="s">
        <v>18</v>
      </c>
      <c r="M2353">
        <v>9795</v>
      </c>
      <c r="N2353" t="s">
        <v>20</v>
      </c>
      <c r="O2353" t="s">
        <v>0</v>
      </c>
      <c r="P2353" t="s">
        <v>0</v>
      </c>
    </row>
    <row r="2354" spans="1:16" x14ac:dyDescent="0.3">
      <c r="A2354">
        <v>57364777</v>
      </c>
      <c r="B2354">
        <v>872246</v>
      </c>
      <c r="C2354">
        <v>459409</v>
      </c>
      <c r="D2354">
        <v>1964</v>
      </c>
      <c r="E2354">
        <v>1</v>
      </c>
      <c r="F2354">
        <v>294.60000000000002</v>
      </c>
      <c r="G2354">
        <v>15</v>
      </c>
      <c r="H2354" t="s">
        <v>120</v>
      </c>
      <c r="I2354">
        <v>3</v>
      </c>
      <c r="J2354" t="s">
        <v>439</v>
      </c>
      <c r="K2354" t="s">
        <v>47</v>
      </c>
      <c r="L2354" t="s">
        <v>18</v>
      </c>
      <c r="M2354">
        <v>1669.4</v>
      </c>
      <c r="N2354" t="s">
        <v>20</v>
      </c>
      <c r="O2354" t="s">
        <v>0</v>
      </c>
      <c r="P2354" t="s">
        <v>0</v>
      </c>
    </row>
    <row r="2355" spans="1:16" x14ac:dyDescent="0.3">
      <c r="A2355">
        <v>85227370</v>
      </c>
      <c r="B2355">
        <v>719176</v>
      </c>
      <c r="C2355">
        <v>291061</v>
      </c>
      <c r="D2355">
        <v>14881</v>
      </c>
      <c r="E2355">
        <v>1</v>
      </c>
      <c r="F2355">
        <v>0</v>
      </c>
      <c r="G2355">
        <v>0</v>
      </c>
      <c r="H2355" t="s">
        <v>120</v>
      </c>
      <c r="I2355">
        <v>5</v>
      </c>
      <c r="J2355" t="s">
        <v>469</v>
      </c>
      <c r="K2355" t="s">
        <v>39</v>
      </c>
      <c r="L2355" t="s">
        <v>17</v>
      </c>
      <c r="M2355">
        <v>14881</v>
      </c>
      <c r="N2355" t="s">
        <v>20</v>
      </c>
      <c r="O2355" t="s">
        <v>0</v>
      </c>
      <c r="P2355" t="s">
        <v>0</v>
      </c>
    </row>
    <row r="2356" spans="1:16" x14ac:dyDescent="0.3">
      <c r="A2356">
        <v>50417154</v>
      </c>
      <c r="B2356">
        <v>334053</v>
      </c>
      <c r="C2356">
        <v>928834</v>
      </c>
      <c r="D2356">
        <v>11939</v>
      </c>
      <c r="E2356">
        <v>1</v>
      </c>
      <c r="F2356">
        <v>1790.85</v>
      </c>
      <c r="G2356">
        <v>15</v>
      </c>
      <c r="H2356" t="s">
        <v>120</v>
      </c>
      <c r="I2356">
        <v>6</v>
      </c>
      <c r="J2356" t="s">
        <v>141</v>
      </c>
      <c r="K2356" t="s">
        <v>39</v>
      </c>
      <c r="L2356" t="s">
        <v>15</v>
      </c>
      <c r="M2356">
        <v>10148.15</v>
      </c>
      <c r="N2356" t="s">
        <v>22</v>
      </c>
      <c r="O2356" t="s">
        <v>0</v>
      </c>
      <c r="P2356" t="s">
        <v>0</v>
      </c>
    </row>
    <row r="2357" spans="1:16" x14ac:dyDescent="0.3">
      <c r="A2357">
        <v>50645509</v>
      </c>
      <c r="B2357">
        <v>246316</v>
      </c>
      <c r="C2357">
        <v>855910</v>
      </c>
      <c r="D2357">
        <v>8843</v>
      </c>
      <c r="E2357">
        <v>2</v>
      </c>
      <c r="F2357">
        <v>0</v>
      </c>
      <c r="G2357">
        <v>0</v>
      </c>
      <c r="H2357" t="s">
        <v>120</v>
      </c>
      <c r="I2357">
        <v>2</v>
      </c>
      <c r="J2357" t="s">
        <v>337</v>
      </c>
      <c r="K2357" t="s">
        <v>39</v>
      </c>
      <c r="L2357" t="s">
        <v>16</v>
      </c>
      <c r="M2357">
        <v>17686</v>
      </c>
      <c r="N2357" t="s">
        <v>22</v>
      </c>
      <c r="O2357" t="s">
        <v>0</v>
      </c>
      <c r="P2357" t="s">
        <v>0</v>
      </c>
    </row>
    <row r="2358" spans="1:16" x14ac:dyDescent="0.3">
      <c r="A2358">
        <v>85920407</v>
      </c>
      <c r="B2358">
        <v>876646</v>
      </c>
      <c r="C2358">
        <v>444312</v>
      </c>
      <c r="D2358">
        <v>10897</v>
      </c>
      <c r="E2358">
        <v>3</v>
      </c>
      <c r="F2358">
        <v>0</v>
      </c>
      <c r="G2358">
        <v>0</v>
      </c>
      <c r="H2358" t="s">
        <v>120</v>
      </c>
      <c r="I2358">
        <v>5</v>
      </c>
      <c r="J2358" t="s">
        <v>469</v>
      </c>
      <c r="K2358" t="s">
        <v>39</v>
      </c>
      <c r="L2358" t="s">
        <v>17</v>
      </c>
      <c r="M2358">
        <v>32691</v>
      </c>
      <c r="N2358" t="s">
        <v>23</v>
      </c>
      <c r="O2358" t="s">
        <v>0</v>
      </c>
      <c r="P2358" t="s">
        <v>0</v>
      </c>
    </row>
    <row r="2359" spans="1:16" x14ac:dyDescent="0.3">
      <c r="A2359">
        <v>40214026</v>
      </c>
      <c r="B2359">
        <v>872246</v>
      </c>
      <c r="C2359">
        <v>331113</v>
      </c>
      <c r="D2359">
        <v>5838</v>
      </c>
      <c r="E2359">
        <v>3</v>
      </c>
      <c r="F2359">
        <v>2627.1</v>
      </c>
      <c r="G2359">
        <v>15</v>
      </c>
      <c r="H2359" t="s">
        <v>120</v>
      </c>
      <c r="I2359">
        <v>1</v>
      </c>
      <c r="J2359" t="s">
        <v>507</v>
      </c>
      <c r="K2359" t="s">
        <v>39</v>
      </c>
      <c r="L2359" t="s">
        <v>16</v>
      </c>
      <c r="M2359">
        <v>14886.9</v>
      </c>
      <c r="N2359" t="s">
        <v>22</v>
      </c>
      <c r="O2359" t="s">
        <v>0</v>
      </c>
      <c r="P2359" t="s">
        <v>0</v>
      </c>
    </row>
    <row r="2360" spans="1:16" x14ac:dyDescent="0.3">
      <c r="A2360">
        <v>28436852</v>
      </c>
      <c r="B2360">
        <v>876646</v>
      </c>
      <c r="C2360">
        <v>728859</v>
      </c>
      <c r="D2360">
        <v>13573</v>
      </c>
      <c r="E2360">
        <v>3</v>
      </c>
      <c r="F2360">
        <v>2035.95</v>
      </c>
      <c r="G2360">
        <v>5</v>
      </c>
      <c r="H2360" t="s">
        <v>120</v>
      </c>
      <c r="I2360">
        <v>4</v>
      </c>
      <c r="J2360" t="s">
        <v>508</v>
      </c>
      <c r="K2360" t="s">
        <v>39</v>
      </c>
      <c r="L2360" t="s">
        <v>16</v>
      </c>
      <c r="M2360">
        <v>38683.050000000003</v>
      </c>
      <c r="N2360" t="s">
        <v>22</v>
      </c>
      <c r="O2360" t="s">
        <v>0</v>
      </c>
      <c r="P2360" t="s">
        <v>0</v>
      </c>
    </row>
    <row r="2361" spans="1:16" x14ac:dyDescent="0.3">
      <c r="A2361">
        <v>22534217</v>
      </c>
      <c r="B2361">
        <v>876646</v>
      </c>
      <c r="C2361">
        <v>295513</v>
      </c>
      <c r="D2361">
        <v>10990</v>
      </c>
      <c r="E2361">
        <v>1</v>
      </c>
      <c r="F2361">
        <v>1099</v>
      </c>
      <c r="G2361">
        <v>10</v>
      </c>
      <c r="H2361" t="s">
        <v>409</v>
      </c>
      <c r="I2361">
        <v>7</v>
      </c>
      <c r="J2361" t="s">
        <v>410</v>
      </c>
      <c r="K2361" t="s">
        <v>39</v>
      </c>
      <c r="L2361" t="s">
        <v>16</v>
      </c>
      <c r="M2361">
        <v>9891</v>
      </c>
      <c r="N2361" t="s">
        <v>21</v>
      </c>
      <c r="O2361" t="s">
        <v>0</v>
      </c>
      <c r="P2361" t="s">
        <v>0</v>
      </c>
    </row>
    <row r="2362" spans="1:16" x14ac:dyDescent="0.3">
      <c r="A2362">
        <v>47333543</v>
      </c>
      <c r="B2362">
        <v>191161</v>
      </c>
      <c r="C2362">
        <v>620106</v>
      </c>
      <c r="D2362">
        <v>10870</v>
      </c>
      <c r="E2362">
        <v>2</v>
      </c>
      <c r="F2362">
        <v>0</v>
      </c>
      <c r="G2362">
        <v>0</v>
      </c>
      <c r="H2362" t="s">
        <v>409</v>
      </c>
      <c r="I2362">
        <v>2</v>
      </c>
      <c r="J2362" t="s">
        <v>111</v>
      </c>
      <c r="K2362" t="s">
        <v>39</v>
      </c>
      <c r="L2362" t="s">
        <v>17</v>
      </c>
      <c r="M2362">
        <v>21740</v>
      </c>
      <c r="N2362" t="s">
        <v>20</v>
      </c>
      <c r="O2362" t="s">
        <v>0</v>
      </c>
      <c r="P2362" t="s">
        <v>0</v>
      </c>
    </row>
    <row r="2363" spans="1:16" x14ac:dyDescent="0.3">
      <c r="A2363">
        <v>54559574</v>
      </c>
      <c r="B2363">
        <v>191161</v>
      </c>
      <c r="C2363">
        <v>679404</v>
      </c>
      <c r="D2363">
        <v>5348</v>
      </c>
      <c r="E2363">
        <v>3</v>
      </c>
      <c r="F2363">
        <v>0</v>
      </c>
      <c r="G2363">
        <v>0</v>
      </c>
      <c r="H2363" t="s">
        <v>409</v>
      </c>
      <c r="I2363">
        <v>7</v>
      </c>
      <c r="J2363" t="s">
        <v>410</v>
      </c>
      <c r="K2363" t="s">
        <v>47</v>
      </c>
      <c r="L2363" t="s">
        <v>18</v>
      </c>
      <c r="M2363">
        <v>16044</v>
      </c>
      <c r="N2363" t="s">
        <v>23</v>
      </c>
      <c r="O2363" t="s">
        <v>0</v>
      </c>
      <c r="P2363" t="s">
        <v>0</v>
      </c>
    </row>
    <row r="2364" spans="1:16" x14ac:dyDescent="0.3">
      <c r="A2364">
        <v>70606674</v>
      </c>
      <c r="B2364">
        <v>872246</v>
      </c>
      <c r="C2364">
        <v>770792</v>
      </c>
      <c r="D2364">
        <v>7894</v>
      </c>
      <c r="E2364">
        <v>1</v>
      </c>
      <c r="F2364">
        <v>0</v>
      </c>
      <c r="G2364">
        <v>0</v>
      </c>
      <c r="H2364" t="s">
        <v>409</v>
      </c>
      <c r="I2364">
        <v>3</v>
      </c>
      <c r="J2364" t="s">
        <v>313</v>
      </c>
      <c r="K2364" t="s">
        <v>73</v>
      </c>
      <c r="L2364" t="s">
        <v>15</v>
      </c>
      <c r="M2364">
        <v>7894</v>
      </c>
      <c r="N2364" t="s">
        <v>22</v>
      </c>
      <c r="O2364" t="s">
        <v>0</v>
      </c>
      <c r="P2364" t="s">
        <v>0</v>
      </c>
    </row>
    <row r="2365" spans="1:16" x14ac:dyDescent="0.3">
      <c r="A2365">
        <v>94982908</v>
      </c>
      <c r="B2365">
        <v>770487</v>
      </c>
      <c r="C2365">
        <v>437730</v>
      </c>
      <c r="D2365">
        <v>18203</v>
      </c>
      <c r="E2365">
        <v>2</v>
      </c>
      <c r="F2365">
        <v>7281.2</v>
      </c>
      <c r="G2365">
        <v>20</v>
      </c>
      <c r="H2365" t="s">
        <v>409</v>
      </c>
      <c r="I2365">
        <v>6</v>
      </c>
      <c r="J2365" t="s">
        <v>280</v>
      </c>
      <c r="K2365" t="s">
        <v>39</v>
      </c>
      <c r="L2365" t="s">
        <v>17</v>
      </c>
      <c r="M2365">
        <v>29124.799999999999</v>
      </c>
      <c r="N2365" t="s">
        <v>22</v>
      </c>
      <c r="O2365" t="s">
        <v>0</v>
      </c>
      <c r="P2365" t="s">
        <v>0</v>
      </c>
    </row>
    <row r="2366" spans="1:16" x14ac:dyDescent="0.3">
      <c r="A2366">
        <v>44295247</v>
      </c>
      <c r="B2366">
        <v>246316</v>
      </c>
      <c r="C2366">
        <v>447259</v>
      </c>
      <c r="D2366">
        <v>10404</v>
      </c>
      <c r="E2366">
        <v>1</v>
      </c>
      <c r="F2366">
        <v>0</v>
      </c>
      <c r="G2366">
        <v>0</v>
      </c>
      <c r="H2366" t="s">
        <v>409</v>
      </c>
      <c r="I2366">
        <v>5</v>
      </c>
      <c r="J2366" t="s">
        <v>109</v>
      </c>
      <c r="K2366" t="s">
        <v>47</v>
      </c>
      <c r="L2366" t="s">
        <v>15</v>
      </c>
      <c r="M2366">
        <v>10404</v>
      </c>
      <c r="N2366" t="s">
        <v>20</v>
      </c>
      <c r="O2366" t="s">
        <v>0</v>
      </c>
      <c r="P2366" t="s">
        <v>0</v>
      </c>
    </row>
    <row r="2367" spans="1:16" x14ac:dyDescent="0.3">
      <c r="A2367">
        <v>29282885</v>
      </c>
      <c r="B2367">
        <v>356787</v>
      </c>
      <c r="C2367">
        <v>675497</v>
      </c>
      <c r="D2367">
        <v>1590</v>
      </c>
      <c r="E2367">
        <v>1</v>
      </c>
      <c r="F2367">
        <v>79.5</v>
      </c>
      <c r="G2367">
        <v>5</v>
      </c>
      <c r="H2367" t="s">
        <v>409</v>
      </c>
      <c r="I2367">
        <v>4</v>
      </c>
      <c r="J2367" t="s">
        <v>97</v>
      </c>
      <c r="K2367" t="s">
        <v>39</v>
      </c>
      <c r="L2367" t="s">
        <v>15</v>
      </c>
      <c r="M2367">
        <v>1510.5</v>
      </c>
      <c r="N2367" t="s">
        <v>23</v>
      </c>
      <c r="O2367" t="s">
        <v>0</v>
      </c>
      <c r="P2367" t="s">
        <v>0</v>
      </c>
    </row>
    <row r="2368" spans="1:16" x14ac:dyDescent="0.3">
      <c r="A2368">
        <v>67961650</v>
      </c>
      <c r="B2368">
        <v>719176</v>
      </c>
      <c r="C2368">
        <v>252973</v>
      </c>
      <c r="D2368">
        <v>19954</v>
      </c>
      <c r="E2368">
        <v>1</v>
      </c>
      <c r="F2368">
        <v>997.7</v>
      </c>
      <c r="G2368">
        <v>5</v>
      </c>
      <c r="H2368" t="s">
        <v>409</v>
      </c>
      <c r="I2368">
        <v>2</v>
      </c>
      <c r="J2368" t="s">
        <v>111</v>
      </c>
      <c r="K2368" t="s">
        <v>39</v>
      </c>
      <c r="L2368" t="s">
        <v>17</v>
      </c>
      <c r="M2368">
        <v>18956.3</v>
      </c>
      <c r="N2368" t="s">
        <v>21</v>
      </c>
      <c r="O2368" t="s">
        <v>0</v>
      </c>
      <c r="P2368" t="s">
        <v>0</v>
      </c>
    </row>
    <row r="2369" spans="1:16" x14ac:dyDescent="0.3">
      <c r="A2369">
        <v>98854850</v>
      </c>
      <c r="B2369">
        <v>191161</v>
      </c>
      <c r="C2369">
        <v>518319</v>
      </c>
      <c r="D2369">
        <v>14518</v>
      </c>
      <c r="E2369">
        <v>1</v>
      </c>
      <c r="F2369">
        <v>0</v>
      </c>
      <c r="G2369">
        <v>0</v>
      </c>
      <c r="H2369" t="s">
        <v>409</v>
      </c>
      <c r="I2369">
        <v>1</v>
      </c>
      <c r="J2369" t="s">
        <v>310</v>
      </c>
      <c r="K2369" t="s">
        <v>39</v>
      </c>
      <c r="L2369" t="s">
        <v>18</v>
      </c>
      <c r="M2369">
        <v>14518</v>
      </c>
      <c r="N2369" t="s">
        <v>20</v>
      </c>
      <c r="O2369" t="s">
        <v>0</v>
      </c>
      <c r="P2369" t="s">
        <v>0</v>
      </c>
    </row>
    <row r="2370" spans="1:16" x14ac:dyDescent="0.3">
      <c r="A2370">
        <v>27231111</v>
      </c>
      <c r="B2370">
        <v>207473</v>
      </c>
      <c r="C2370">
        <v>628705</v>
      </c>
      <c r="D2370">
        <v>12374</v>
      </c>
      <c r="E2370">
        <v>1</v>
      </c>
      <c r="F2370">
        <v>1237.4000000000001</v>
      </c>
      <c r="G2370">
        <v>10</v>
      </c>
      <c r="H2370" t="s">
        <v>409</v>
      </c>
      <c r="I2370">
        <v>2</v>
      </c>
      <c r="J2370" t="s">
        <v>111</v>
      </c>
      <c r="K2370" t="s">
        <v>39</v>
      </c>
      <c r="L2370" t="s">
        <v>16</v>
      </c>
      <c r="M2370">
        <v>11136.6</v>
      </c>
      <c r="N2370" t="s">
        <v>22</v>
      </c>
      <c r="O2370" t="s">
        <v>0</v>
      </c>
      <c r="P2370" t="s">
        <v>0</v>
      </c>
    </row>
    <row r="2371" spans="1:16" x14ac:dyDescent="0.3">
      <c r="A2371">
        <v>62274692</v>
      </c>
      <c r="B2371">
        <v>671858</v>
      </c>
      <c r="C2371">
        <v>470328</v>
      </c>
      <c r="D2371">
        <v>18428</v>
      </c>
      <c r="E2371">
        <v>1</v>
      </c>
      <c r="F2371">
        <v>0</v>
      </c>
      <c r="G2371">
        <v>0</v>
      </c>
      <c r="H2371" t="s">
        <v>454</v>
      </c>
      <c r="I2371">
        <v>7</v>
      </c>
      <c r="J2371" t="s">
        <v>455</v>
      </c>
      <c r="K2371" t="s">
        <v>39</v>
      </c>
      <c r="L2371" t="s">
        <v>15</v>
      </c>
      <c r="M2371">
        <v>18428</v>
      </c>
      <c r="N2371" t="s">
        <v>21</v>
      </c>
      <c r="O2371" t="s">
        <v>0</v>
      </c>
      <c r="P2371" t="s">
        <v>0</v>
      </c>
    </row>
    <row r="2372" spans="1:16" x14ac:dyDescent="0.3">
      <c r="A2372">
        <v>38351344</v>
      </c>
      <c r="B2372">
        <v>388389</v>
      </c>
      <c r="C2372">
        <v>640186</v>
      </c>
      <c r="D2372">
        <v>14362</v>
      </c>
      <c r="E2372">
        <v>2</v>
      </c>
      <c r="F2372">
        <v>1436.2</v>
      </c>
      <c r="G2372">
        <v>5</v>
      </c>
      <c r="H2372" t="s">
        <v>454</v>
      </c>
      <c r="I2372">
        <v>7</v>
      </c>
      <c r="J2372" t="s">
        <v>455</v>
      </c>
      <c r="K2372" t="s">
        <v>39</v>
      </c>
      <c r="L2372" t="s">
        <v>15</v>
      </c>
      <c r="M2372">
        <v>27287.8</v>
      </c>
      <c r="N2372" t="s">
        <v>21</v>
      </c>
      <c r="O2372" t="s">
        <v>0</v>
      </c>
      <c r="P2372" t="s">
        <v>0</v>
      </c>
    </row>
    <row r="2373" spans="1:16" x14ac:dyDescent="0.3">
      <c r="A2373">
        <v>30517835</v>
      </c>
      <c r="B2373">
        <v>126225</v>
      </c>
      <c r="C2373">
        <v>643732</v>
      </c>
      <c r="D2373">
        <v>1004</v>
      </c>
      <c r="E2373">
        <v>4</v>
      </c>
      <c r="F2373">
        <v>0</v>
      </c>
      <c r="G2373">
        <v>0</v>
      </c>
      <c r="H2373" t="s">
        <v>454</v>
      </c>
      <c r="I2373">
        <v>1</v>
      </c>
      <c r="J2373" t="s">
        <v>394</v>
      </c>
      <c r="K2373" t="s">
        <v>39</v>
      </c>
      <c r="L2373" t="s">
        <v>18</v>
      </c>
      <c r="M2373">
        <v>4016</v>
      </c>
      <c r="N2373" t="s">
        <v>22</v>
      </c>
      <c r="O2373" t="s">
        <v>0</v>
      </c>
      <c r="P2373" t="s">
        <v>0</v>
      </c>
    </row>
    <row r="2374" spans="1:16" x14ac:dyDescent="0.3">
      <c r="A2374">
        <v>93592219</v>
      </c>
      <c r="B2374">
        <v>334053</v>
      </c>
      <c r="C2374">
        <v>584914</v>
      </c>
      <c r="D2374">
        <v>7109</v>
      </c>
      <c r="E2374">
        <v>1</v>
      </c>
      <c r="F2374">
        <v>0</v>
      </c>
      <c r="G2374">
        <v>0</v>
      </c>
      <c r="H2374" t="s">
        <v>454</v>
      </c>
      <c r="I2374">
        <v>7</v>
      </c>
      <c r="J2374" t="s">
        <v>455</v>
      </c>
      <c r="K2374" t="s">
        <v>50</v>
      </c>
      <c r="L2374" t="s">
        <v>17</v>
      </c>
      <c r="M2374">
        <v>7109</v>
      </c>
      <c r="N2374" t="s">
        <v>22</v>
      </c>
      <c r="O2374" t="s">
        <v>0</v>
      </c>
      <c r="P2374" t="s">
        <v>0</v>
      </c>
    </row>
    <row r="2375" spans="1:16" x14ac:dyDescent="0.3">
      <c r="A2375">
        <v>31810655</v>
      </c>
      <c r="B2375">
        <v>809570</v>
      </c>
      <c r="C2375">
        <v>586996</v>
      </c>
      <c r="D2375">
        <v>584</v>
      </c>
      <c r="E2375">
        <v>2</v>
      </c>
      <c r="F2375">
        <v>0</v>
      </c>
      <c r="G2375">
        <v>0</v>
      </c>
      <c r="H2375" t="s">
        <v>454</v>
      </c>
      <c r="I2375">
        <v>6</v>
      </c>
      <c r="J2375" t="s">
        <v>549</v>
      </c>
      <c r="K2375" t="s">
        <v>39</v>
      </c>
      <c r="L2375" t="s">
        <v>18</v>
      </c>
      <c r="M2375">
        <v>1168</v>
      </c>
      <c r="N2375" t="s">
        <v>20</v>
      </c>
      <c r="O2375" t="s">
        <v>0</v>
      </c>
      <c r="P2375" t="s">
        <v>0</v>
      </c>
    </row>
    <row r="2376" spans="1:16" x14ac:dyDescent="0.3">
      <c r="A2376">
        <v>27927298</v>
      </c>
      <c r="B2376">
        <v>191161</v>
      </c>
      <c r="C2376">
        <v>660030</v>
      </c>
      <c r="D2376">
        <v>6428</v>
      </c>
      <c r="E2376">
        <v>2</v>
      </c>
      <c r="F2376">
        <v>0</v>
      </c>
      <c r="G2376">
        <v>0</v>
      </c>
      <c r="H2376" t="s">
        <v>454</v>
      </c>
      <c r="I2376">
        <v>5</v>
      </c>
      <c r="J2376" t="s">
        <v>129</v>
      </c>
      <c r="K2376" t="s">
        <v>39</v>
      </c>
      <c r="L2376" t="s">
        <v>16</v>
      </c>
      <c r="M2376">
        <v>12856</v>
      </c>
      <c r="N2376" t="s">
        <v>24</v>
      </c>
      <c r="O2376" t="s">
        <v>0</v>
      </c>
      <c r="P2376" t="s">
        <v>0</v>
      </c>
    </row>
    <row r="2377" spans="1:16" x14ac:dyDescent="0.3">
      <c r="A2377">
        <v>88268756</v>
      </c>
      <c r="B2377">
        <v>671858</v>
      </c>
      <c r="C2377">
        <v>798388</v>
      </c>
      <c r="D2377">
        <v>15348</v>
      </c>
      <c r="E2377">
        <v>2</v>
      </c>
      <c r="F2377">
        <v>0</v>
      </c>
      <c r="G2377">
        <v>0</v>
      </c>
      <c r="H2377" t="s">
        <v>454</v>
      </c>
      <c r="I2377">
        <v>7</v>
      </c>
      <c r="J2377" t="s">
        <v>455</v>
      </c>
      <c r="K2377" t="s">
        <v>50</v>
      </c>
      <c r="L2377" t="s">
        <v>15</v>
      </c>
      <c r="M2377">
        <v>30696</v>
      </c>
      <c r="N2377" t="s">
        <v>23</v>
      </c>
      <c r="O2377" t="s">
        <v>0</v>
      </c>
      <c r="P2377" t="s">
        <v>0</v>
      </c>
    </row>
    <row r="2378" spans="1:16" x14ac:dyDescent="0.3">
      <c r="A2378">
        <v>52168966</v>
      </c>
      <c r="B2378">
        <v>809570</v>
      </c>
      <c r="C2378">
        <v>749435</v>
      </c>
      <c r="D2378">
        <v>5704</v>
      </c>
      <c r="E2378">
        <v>2</v>
      </c>
      <c r="F2378">
        <v>1711.2</v>
      </c>
      <c r="G2378">
        <v>15</v>
      </c>
      <c r="H2378" t="s">
        <v>454</v>
      </c>
      <c r="I2378">
        <v>3</v>
      </c>
      <c r="J2378" t="s">
        <v>338</v>
      </c>
      <c r="K2378" t="s">
        <v>47</v>
      </c>
      <c r="L2378" t="s">
        <v>17</v>
      </c>
      <c r="M2378">
        <v>9696.7999999999993</v>
      </c>
      <c r="N2378" t="s">
        <v>23</v>
      </c>
      <c r="O2378" t="s">
        <v>0</v>
      </c>
      <c r="P2378" t="s">
        <v>0</v>
      </c>
    </row>
    <row r="2379" spans="1:16" x14ac:dyDescent="0.3">
      <c r="A2379">
        <v>88911183</v>
      </c>
      <c r="B2379">
        <v>207473</v>
      </c>
      <c r="C2379">
        <v>982401</v>
      </c>
      <c r="D2379">
        <v>11394</v>
      </c>
      <c r="E2379">
        <v>2</v>
      </c>
      <c r="F2379">
        <v>0</v>
      </c>
      <c r="G2379">
        <v>0</v>
      </c>
      <c r="H2379" t="s">
        <v>454</v>
      </c>
      <c r="I2379">
        <v>5</v>
      </c>
      <c r="J2379" t="s">
        <v>129</v>
      </c>
      <c r="K2379" t="s">
        <v>39</v>
      </c>
      <c r="L2379" t="s">
        <v>16</v>
      </c>
      <c r="M2379">
        <v>22788</v>
      </c>
      <c r="N2379" t="s">
        <v>20</v>
      </c>
      <c r="O2379" t="s">
        <v>0</v>
      </c>
      <c r="P2379" t="s">
        <v>0</v>
      </c>
    </row>
    <row r="2380" spans="1:16" x14ac:dyDescent="0.3">
      <c r="A2380">
        <v>32417070</v>
      </c>
      <c r="B2380">
        <v>770487</v>
      </c>
      <c r="C2380">
        <v>729208</v>
      </c>
      <c r="D2380">
        <v>14215</v>
      </c>
      <c r="E2380">
        <v>1</v>
      </c>
      <c r="F2380">
        <v>0</v>
      </c>
      <c r="G2380">
        <v>0</v>
      </c>
      <c r="H2380" t="s">
        <v>454</v>
      </c>
      <c r="I2380">
        <v>3</v>
      </c>
      <c r="J2380" t="s">
        <v>338</v>
      </c>
      <c r="K2380" t="s">
        <v>39</v>
      </c>
      <c r="L2380" t="s">
        <v>18</v>
      </c>
      <c r="M2380">
        <v>14215</v>
      </c>
      <c r="N2380" t="s">
        <v>20</v>
      </c>
      <c r="O2380" t="s">
        <v>0</v>
      </c>
      <c r="P2380" t="s">
        <v>0</v>
      </c>
    </row>
    <row r="2381" spans="1:16" x14ac:dyDescent="0.3">
      <c r="A2381">
        <v>25384377</v>
      </c>
      <c r="B2381">
        <v>671858</v>
      </c>
      <c r="C2381">
        <v>391755</v>
      </c>
      <c r="D2381">
        <v>13323</v>
      </c>
      <c r="E2381">
        <v>1</v>
      </c>
      <c r="F2381">
        <v>0</v>
      </c>
      <c r="G2381">
        <v>0</v>
      </c>
      <c r="H2381" t="s">
        <v>454</v>
      </c>
      <c r="I2381">
        <v>2</v>
      </c>
      <c r="J2381" t="s">
        <v>517</v>
      </c>
      <c r="K2381" t="s">
        <v>50</v>
      </c>
      <c r="L2381" t="s">
        <v>152</v>
      </c>
      <c r="M2381">
        <v>13323</v>
      </c>
      <c r="N2381" t="s">
        <v>22</v>
      </c>
      <c r="O2381" t="s">
        <v>0</v>
      </c>
      <c r="P2381" t="s">
        <v>0</v>
      </c>
    </row>
    <row r="2382" spans="1:16" x14ac:dyDescent="0.3">
      <c r="A2382">
        <v>75211190</v>
      </c>
      <c r="B2382">
        <v>770487</v>
      </c>
      <c r="C2382">
        <v>526711</v>
      </c>
      <c r="D2382">
        <v>13280</v>
      </c>
      <c r="E2382">
        <v>2</v>
      </c>
      <c r="F2382">
        <v>0</v>
      </c>
      <c r="G2382">
        <v>0</v>
      </c>
      <c r="H2382" t="s">
        <v>454</v>
      </c>
      <c r="I2382">
        <v>3</v>
      </c>
      <c r="J2382" t="s">
        <v>338</v>
      </c>
      <c r="K2382" t="s">
        <v>39</v>
      </c>
      <c r="L2382" t="s">
        <v>15</v>
      </c>
      <c r="M2382">
        <v>26560</v>
      </c>
      <c r="N2382" t="s">
        <v>21</v>
      </c>
      <c r="O2382" t="s">
        <v>0</v>
      </c>
      <c r="P2382" t="s">
        <v>0</v>
      </c>
    </row>
    <row r="2383" spans="1:16" x14ac:dyDescent="0.3">
      <c r="A2383">
        <v>36933626</v>
      </c>
      <c r="B2383">
        <v>671858</v>
      </c>
      <c r="C2383">
        <v>874734</v>
      </c>
      <c r="D2383">
        <v>2157</v>
      </c>
      <c r="E2383">
        <v>3</v>
      </c>
      <c r="F2383">
        <v>647.1</v>
      </c>
      <c r="G2383">
        <v>10</v>
      </c>
      <c r="H2383" t="s">
        <v>88</v>
      </c>
      <c r="I2383">
        <v>4</v>
      </c>
      <c r="J2383" t="s">
        <v>272</v>
      </c>
      <c r="K2383" t="s">
        <v>39</v>
      </c>
      <c r="L2383" t="s">
        <v>16</v>
      </c>
      <c r="M2383">
        <v>5823.9</v>
      </c>
      <c r="N2383" t="s">
        <v>20</v>
      </c>
      <c r="O2383" t="s">
        <v>0</v>
      </c>
      <c r="P2383" t="s">
        <v>0</v>
      </c>
    </row>
    <row r="2384" spans="1:16" x14ac:dyDescent="0.3">
      <c r="A2384">
        <v>16437132</v>
      </c>
      <c r="B2384">
        <v>770487</v>
      </c>
      <c r="C2384">
        <v>295841</v>
      </c>
      <c r="D2384">
        <v>7747</v>
      </c>
      <c r="E2384">
        <v>1</v>
      </c>
      <c r="F2384">
        <v>0</v>
      </c>
      <c r="G2384">
        <v>0</v>
      </c>
      <c r="H2384" t="s">
        <v>88</v>
      </c>
      <c r="I2384">
        <v>1</v>
      </c>
      <c r="J2384" t="s">
        <v>252</v>
      </c>
      <c r="K2384" t="s">
        <v>39</v>
      </c>
      <c r="L2384" t="s">
        <v>17</v>
      </c>
      <c r="M2384">
        <v>7747</v>
      </c>
      <c r="N2384" t="s">
        <v>22</v>
      </c>
      <c r="O2384" t="s">
        <v>0</v>
      </c>
      <c r="P2384" t="s">
        <v>0</v>
      </c>
    </row>
    <row r="2385" spans="1:16" x14ac:dyDescent="0.3">
      <c r="A2385">
        <v>15917225</v>
      </c>
      <c r="B2385">
        <v>191161</v>
      </c>
      <c r="C2385">
        <v>735239</v>
      </c>
      <c r="D2385">
        <v>6014</v>
      </c>
      <c r="E2385">
        <v>2</v>
      </c>
      <c r="F2385">
        <v>601.4</v>
      </c>
      <c r="G2385">
        <v>5</v>
      </c>
      <c r="H2385" t="s">
        <v>289</v>
      </c>
      <c r="I2385">
        <v>7</v>
      </c>
      <c r="J2385" t="s">
        <v>290</v>
      </c>
      <c r="K2385" t="s">
        <v>39</v>
      </c>
      <c r="L2385" t="s">
        <v>152</v>
      </c>
      <c r="M2385">
        <v>11426.6</v>
      </c>
      <c r="N2385" t="s">
        <v>21</v>
      </c>
      <c r="O2385" t="s">
        <v>0</v>
      </c>
      <c r="P2385" t="s">
        <v>0</v>
      </c>
    </row>
    <row r="2386" spans="1:16" x14ac:dyDescent="0.3">
      <c r="A2386">
        <v>56930359</v>
      </c>
      <c r="B2386">
        <v>126225</v>
      </c>
      <c r="C2386">
        <v>974417</v>
      </c>
      <c r="D2386">
        <v>12732</v>
      </c>
      <c r="E2386">
        <v>1</v>
      </c>
      <c r="F2386">
        <v>0</v>
      </c>
      <c r="G2386">
        <v>0</v>
      </c>
      <c r="H2386" t="s">
        <v>289</v>
      </c>
      <c r="I2386">
        <v>7</v>
      </c>
      <c r="J2386" t="s">
        <v>290</v>
      </c>
      <c r="K2386" t="s">
        <v>47</v>
      </c>
      <c r="L2386" t="s">
        <v>16</v>
      </c>
      <c r="M2386">
        <v>12732</v>
      </c>
      <c r="N2386" t="s">
        <v>21</v>
      </c>
      <c r="O2386" t="s">
        <v>0</v>
      </c>
      <c r="P2386" t="s">
        <v>0</v>
      </c>
    </row>
    <row r="2387" spans="1:16" x14ac:dyDescent="0.3">
      <c r="A2387">
        <v>94560158</v>
      </c>
      <c r="B2387">
        <v>719176</v>
      </c>
      <c r="C2387">
        <v>274316</v>
      </c>
      <c r="D2387">
        <v>1495</v>
      </c>
      <c r="E2387">
        <v>1</v>
      </c>
      <c r="F2387">
        <v>0</v>
      </c>
      <c r="G2387">
        <v>0</v>
      </c>
      <c r="H2387" t="s">
        <v>289</v>
      </c>
      <c r="I2387">
        <v>1</v>
      </c>
      <c r="J2387" t="s">
        <v>363</v>
      </c>
      <c r="K2387" t="s">
        <v>39</v>
      </c>
      <c r="L2387" t="s">
        <v>16</v>
      </c>
      <c r="M2387">
        <v>1495</v>
      </c>
      <c r="N2387" t="s">
        <v>22</v>
      </c>
      <c r="O2387" t="s">
        <v>0</v>
      </c>
      <c r="P2387" t="s">
        <v>0</v>
      </c>
    </row>
    <row r="2388" spans="1:16" x14ac:dyDescent="0.3">
      <c r="A2388">
        <v>16533225</v>
      </c>
      <c r="B2388">
        <v>877572</v>
      </c>
      <c r="C2388">
        <v>247057</v>
      </c>
      <c r="D2388">
        <v>15311</v>
      </c>
      <c r="E2388">
        <v>1</v>
      </c>
      <c r="F2388">
        <v>0</v>
      </c>
      <c r="G2388">
        <v>0</v>
      </c>
      <c r="H2388" t="s">
        <v>289</v>
      </c>
      <c r="I2388">
        <v>3</v>
      </c>
      <c r="J2388" t="s">
        <v>63</v>
      </c>
      <c r="K2388" t="s">
        <v>39</v>
      </c>
      <c r="L2388" t="s">
        <v>17</v>
      </c>
      <c r="M2388">
        <v>15311</v>
      </c>
      <c r="N2388" t="s">
        <v>23</v>
      </c>
      <c r="O2388" t="s">
        <v>0</v>
      </c>
      <c r="P2388" t="s">
        <v>0</v>
      </c>
    </row>
    <row r="2389" spans="1:16" x14ac:dyDescent="0.3">
      <c r="A2389">
        <v>27030641</v>
      </c>
      <c r="B2389">
        <v>876646</v>
      </c>
      <c r="C2389">
        <v>741198</v>
      </c>
      <c r="D2389">
        <v>6903</v>
      </c>
      <c r="E2389">
        <v>1</v>
      </c>
      <c r="F2389">
        <v>345.15</v>
      </c>
      <c r="G2389">
        <v>5</v>
      </c>
      <c r="H2389" t="s">
        <v>289</v>
      </c>
      <c r="I2389">
        <v>6</v>
      </c>
      <c r="J2389" t="s">
        <v>458</v>
      </c>
      <c r="K2389" t="s">
        <v>39</v>
      </c>
      <c r="L2389" t="s">
        <v>15</v>
      </c>
      <c r="M2389">
        <v>6557.85</v>
      </c>
      <c r="N2389" t="s">
        <v>20</v>
      </c>
      <c r="O2389" t="s">
        <v>0</v>
      </c>
      <c r="P2389" t="s">
        <v>0</v>
      </c>
    </row>
    <row r="2390" spans="1:16" x14ac:dyDescent="0.3">
      <c r="A2390">
        <v>27758896</v>
      </c>
      <c r="B2390">
        <v>388389</v>
      </c>
      <c r="C2390">
        <v>536318</v>
      </c>
      <c r="D2390">
        <v>17274</v>
      </c>
      <c r="E2390">
        <v>2</v>
      </c>
      <c r="F2390">
        <v>0</v>
      </c>
      <c r="G2390">
        <v>0</v>
      </c>
      <c r="H2390" t="s">
        <v>289</v>
      </c>
      <c r="I2390">
        <v>4</v>
      </c>
      <c r="J2390" t="s">
        <v>342</v>
      </c>
      <c r="K2390" t="s">
        <v>39</v>
      </c>
      <c r="L2390" t="s">
        <v>16</v>
      </c>
      <c r="M2390">
        <v>34548</v>
      </c>
      <c r="N2390" t="s">
        <v>23</v>
      </c>
      <c r="O2390" t="s">
        <v>0</v>
      </c>
      <c r="P2390" t="s">
        <v>0</v>
      </c>
    </row>
    <row r="2391" spans="1:16" x14ac:dyDescent="0.3">
      <c r="A2391">
        <v>61053474</v>
      </c>
      <c r="B2391">
        <v>719176</v>
      </c>
      <c r="C2391">
        <v>539403</v>
      </c>
      <c r="D2391">
        <v>1394</v>
      </c>
      <c r="E2391">
        <v>1</v>
      </c>
      <c r="F2391">
        <v>209.1</v>
      </c>
      <c r="G2391">
        <v>15</v>
      </c>
      <c r="H2391" t="s">
        <v>435</v>
      </c>
      <c r="I2391">
        <v>2</v>
      </c>
      <c r="J2391" t="s">
        <v>450</v>
      </c>
      <c r="K2391" t="s">
        <v>39</v>
      </c>
      <c r="L2391" t="s">
        <v>18</v>
      </c>
      <c r="M2391">
        <v>1184.9000000000001</v>
      </c>
      <c r="N2391" t="s">
        <v>22</v>
      </c>
      <c r="O2391" t="s">
        <v>0</v>
      </c>
      <c r="P2391" t="s">
        <v>0</v>
      </c>
    </row>
    <row r="2392" spans="1:16" x14ac:dyDescent="0.3">
      <c r="A2392">
        <v>26354208</v>
      </c>
      <c r="B2392">
        <v>770487</v>
      </c>
      <c r="C2392">
        <v>923092</v>
      </c>
      <c r="D2392">
        <v>13442</v>
      </c>
      <c r="E2392">
        <v>1</v>
      </c>
      <c r="F2392">
        <v>2016.3</v>
      </c>
      <c r="G2392">
        <v>15</v>
      </c>
      <c r="H2392" t="s">
        <v>435</v>
      </c>
      <c r="I2392">
        <v>4</v>
      </c>
      <c r="J2392" t="s">
        <v>438</v>
      </c>
      <c r="K2392" t="s">
        <v>39</v>
      </c>
      <c r="L2392" t="s">
        <v>15</v>
      </c>
      <c r="M2392">
        <v>11425.7</v>
      </c>
      <c r="N2392" t="s">
        <v>21</v>
      </c>
      <c r="O2392" t="s">
        <v>0</v>
      </c>
      <c r="P2392" t="s">
        <v>0</v>
      </c>
    </row>
    <row r="2393" spans="1:16" x14ac:dyDescent="0.3">
      <c r="A2393">
        <v>61028283</v>
      </c>
      <c r="B2393">
        <v>126225</v>
      </c>
      <c r="C2393">
        <v>973422</v>
      </c>
      <c r="D2393">
        <v>2999</v>
      </c>
      <c r="E2393">
        <v>2</v>
      </c>
      <c r="F2393">
        <v>599.79999999999995</v>
      </c>
      <c r="G2393">
        <v>10</v>
      </c>
      <c r="H2393" t="s">
        <v>435</v>
      </c>
      <c r="I2393">
        <v>5</v>
      </c>
      <c r="J2393" t="s">
        <v>423</v>
      </c>
      <c r="K2393" t="s">
        <v>39</v>
      </c>
      <c r="L2393" t="s">
        <v>17</v>
      </c>
      <c r="M2393">
        <v>5398.2</v>
      </c>
      <c r="N2393" t="s">
        <v>20</v>
      </c>
      <c r="O2393" t="s">
        <v>0</v>
      </c>
      <c r="P2393" t="s">
        <v>0</v>
      </c>
    </row>
    <row r="2394" spans="1:16" x14ac:dyDescent="0.3">
      <c r="A2394">
        <v>66420024</v>
      </c>
      <c r="B2394">
        <v>334053</v>
      </c>
      <c r="C2394">
        <v>443461</v>
      </c>
      <c r="D2394">
        <v>4219</v>
      </c>
      <c r="E2394">
        <v>2</v>
      </c>
      <c r="F2394">
        <v>843.8</v>
      </c>
      <c r="G2394">
        <v>10</v>
      </c>
      <c r="H2394" t="s">
        <v>435</v>
      </c>
      <c r="I2394">
        <v>3</v>
      </c>
      <c r="J2394" t="s">
        <v>484</v>
      </c>
      <c r="K2394" t="s">
        <v>50</v>
      </c>
      <c r="L2394" t="s">
        <v>18</v>
      </c>
      <c r="M2394">
        <v>7594.2</v>
      </c>
      <c r="N2394" t="s">
        <v>21</v>
      </c>
      <c r="O2394" t="s">
        <v>0</v>
      </c>
      <c r="P2394" t="s">
        <v>0</v>
      </c>
    </row>
    <row r="2395" spans="1:16" x14ac:dyDescent="0.3">
      <c r="A2395">
        <v>26206227</v>
      </c>
      <c r="B2395">
        <v>356787</v>
      </c>
      <c r="C2395">
        <v>227470</v>
      </c>
      <c r="D2395">
        <v>19289</v>
      </c>
      <c r="E2395">
        <v>2</v>
      </c>
      <c r="F2395">
        <v>1928.9</v>
      </c>
      <c r="G2395">
        <v>5</v>
      </c>
      <c r="H2395" t="s">
        <v>435</v>
      </c>
      <c r="I2395">
        <v>3</v>
      </c>
      <c r="J2395" t="s">
        <v>484</v>
      </c>
      <c r="K2395" t="s">
        <v>39</v>
      </c>
      <c r="L2395" t="s">
        <v>18</v>
      </c>
      <c r="M2395">
        <v>36649.1</v>
      </c>
      <c r="N2395" t="s">
        <v>22</v>
      </c>
      <c r="O2395" t="s">
        <v>0</v>
      </c>
      <c r="P2395" t="s">
        <v>0</v>
      </c>
    </row>
    <row r="2396" spans="1:16" x14ac:dyDescent="0.3">
      <c r="A2396">
        <v>85017682</v>
      </c>
      <c r="B2396">
        <v>876646</v>
      </c>
      <c r="C2396">
        <v>991645</v>
      </c>
      <c r="D2396">
        <v>14562</v>
      </c>
      <c r="E2396">
        <v>2</v>
      </c>
      <c r="F2396">
        <v>0</v>
      </c>
      <c r="G2396">
        <v>0</v>
      </c>
      <c r="H2396" t="s">
        <v>432</v>
      </c>
      <c r="I2396">
        <v>6</v>
      </c>
      <c r="J2396" t="s">
        <v>184</v>
      </c>
      <c r="K2396" t="s">
        <v>39</v>
      </c>
      <c r="L2396" t="s">
        <v>152</v>
      </c>
      <c r="M2396">
        <v>29124</v>
      </c>
      <c r="N2396" t="s">
        <v>23</v>
      </c>
      <c r="O2396" t="s">
        <v>0</v>
      </c>
      <c r="P2396" t="s">
        <v>0</v>
      </c>
    </row>
    <row r="2397" spans="1:16" x14ac:dyDescent="0.3">
      <c r="A2397">
        <v>33366099</v>
      </c>
      <c r="B2397">
        <v>216739</v>
      </c>
      <c r="C2397">
        <v>447259</v>
      </c>
      <c r="D2397">
        <v>15032</v>
      </c>
      <c r="E2397">
        <v>2</v>
      </c>
      <c r="F2397">
        <v>0</v>
      </c>
      <c r="G2397">
        <v>0</v>
      </c>
      <c r="H2397" t="s">
        <v>432</v>
      </c>
      <c r="I2397">
        <v>6</v>
      </c>
      <c r="J2397" t="s">
        <v>184</v>
      </c>
      <c r="K2397" t="s">
        <v>39</v>
      </c>
      <c r="L2397" t="s">
        <v>16</v>
      </c>
      <c r="M2397">
        <v>30064</v>
      </c>
      <c r="N2397" t="s">
        <v>20</v>
      </c>
      <c r="O2397" t="s">
        <v>0</v>
      </c>
      <c r="P2397" t="s">
        <v>0</v>
      </c>
    </row>
    <row r="2398" spans="1:16" x14ac:dyDescent="0.3">
      <c r="A2398">
        <v>92012822</v>
      </c>
      <c r="B2398">
        <v>388389</v>
      </c>
      <c r="C2398">
        <v>208827</v>
      </c>
      <c r="D2398">
        <v>7389</v>
      </c>
      <c r="E2398">
        <v>1</v>
      </c>
      <c r="F2398">
        <v>0</v>
      </c>
      <c r="G2398">
        <v>0</v>
      </c>
      <c r="H2398" t="s">
        <v>432</v>
      </c>
      <c r="I2398">
        <v>6</v>
      </c>
      <c r="J2398" t="s">
        <v>184</v>
      </c>
      <c r="K2398" t="s">
        <v>39</v>
      </c>
      <c r="L2398" t="s">
        <v>16</v>
      </c>
      <c r="M2398">
        <v>7389</v>
      </c>
      <c r="N2398" t="s">
        <v>20</v>
      </c>
      <c r="O2398" t="s">
        <v>0</v>
      </c>
      <c r="P2398" t="s">
        <v>0</v>
      </c>
    </row>
    <row r="2399" spans="1:16" x14ac:dyDescent="0.3">
      <c r="A2399">
        <v>48983895</v>
      </c>
      <c r="B2399">
        <v>872246</v>
      </c>
      <c r="C2399">
        <v>594609</v>
      </c>
      <c r="D2399">
        <v>5939</v>
      </c>
      <c r="E2399">
        <v>1</v>
      </c>
      <c r="F2399">
        <v>0</v>
      </c>
      <c r="G2399">
        <v>0</v>
      </c>
      <c r="H2399" t="s">
        <v>432</v>
      </c>
      <c r="I2399">
        <v>1</v>
      </c>
      <c r="J2399" t="s">
        <v>302</v>
      </c>
      <c r="K2399" t="s">
        <v>39</v>
      </c>
      <c r="L2399" t="s">
        <v>17</v>
      </c>
      <c r="M2399">
        <v>5939</v>
      </c>
      <c r="N2399" t="s">
        <v>22</v>
      </c>
      <c r="O2399" t="s">
        <v>0</v>
      </c>
      <c r="P2399" t="s">
        <v>0</v>
      </c>
    </row>
    <row r="2400" spans="1:16" x14ac:dyDescent="0.3">
      <c r="A2400">
        <v>86890296</v>
      </c>
      <c r="B2400">
        <v>356787</v>
      </c>
      <c r="C2400">
        <v>939389</v>
      </c>
      <c r="D2400">
        <v>12328</v>
      </c>
      <c r="E2400">
        <v>2</v>
      </c>
      <c r="F2400">
        <v>0</v>
      </c>
      <c r="G2400">
        <v>0</v>
      </c>
      <c r="H2400" t="s">
        <v>432</v>
      </c>
      <c r="I2400">
        <v>2</v>
      </c>
      <c r="J2400" t="s">
        <v>136</v>
      </c>
      <c r="K2400" t="s">
        <v>39</v>
      </c>
      <c r="L2400" t="s">
        <v>15</v>
      </c>
      <c r="M2400">
        <v>24656</v>
      </c>
      <c r="N2400" t="s">
        <v>23</v>
      </c>
      <c r="O2400" t="s">
        <v>0</v>
      </c>
      <c r="P2400" t="s">
        <v>0</v>
      </c>
    </row>
    <row r="2401" spans="1:16" x14ac:dyDescent="0.3">
      <c r="A2401">
        <v>32409388</v>
      </c>
      <c r="B2401">
        <v>671858</v>
      </c>
      <c r="C2401">
        <v>694312</v>
      </c>
      <c r="D2401">
        <v>6662</v>
      </c>
      <c r="E2401">
        <v>1</v>
      </c>
      <c r="F2401">
        <v>333.1</v>
      </c>
      <c r="G2401">
        <v>5</v>
      </c>
      <c r="H2401" t="s">
        <v>432</v>
      </c>
      <c r="I2401">
        <v>3</v>
      </c>
      <c r="J2401" t="s">
        <v>117</v>
      </c>
      <c r="K2401" t="s">
        <v>39</v>
      </c>
      <c r="L2401" t="s">
        <v>18</v>
      </c>
      <c r="M2401">
        <v>6328.9</v>
      </c>
      <c r="N2401" t="s">
        <v>22</v>
      </c>
      <c r="O2401" t="s">
        <v>0</v>
      </c>
      <c r="P2401" t="s">
        <v>0</v>
      </c>
    </row>
    <row r="2402" spans="1:16" x14ac:dyDescent="0.3">
      <c r="A2402">
        <v>42823140</v>
      </c>
      <c r="B2402">
        <v>126225</v>
      </c>
      <c r="C2402">
        <v>547997</v>
      </c>
      <c r="D2402">
        <v>14325</v>
      </c>
      <c r="E2402">
        <v>1</v>
      </c>
      <c r="F2402">
        <v>716.25</v>
      </c>
      <c r="G2402">
        <v>5</v>
      </c>
      <c r="H2402" t="s">
        <v>432</v>
      </c>
      <c r="I2402">
        <v>3</v>
      </c>
      <c r="J2402" t="s">
        <v>117</v>
      </c>
      <c r="K2402" t="s">
        <v>39</v>
      </c>
      <c r="L2402" t="s">
        <v>15</v>
      </c>
      <c r="M2402">
        <v>13608.75</v>
      </c>
      <c r="N2402" t="s">
        <v>24</v>
      </c>
      <c r="O2402" t="s">
        <v>0</v>
      </c>
      <c r="P2402" t="s">
        <v>0</v>
      </c>
    </row>
    <row r="2403" spans="1:16" x14ac:dyDescent="0.3">
      <c r="A2403">
        <v>95851936</v>
      </c>
      <c r="B2403">
        <v>126225</v>
      </c>
      <c r="C2403">
        <v>603489</v>
      </c>
      <c r="D2403">
        <v>10723</v>
      </c>
      <c r="E2403">
        <v>1</v>
      </c>
      <c r="F2403">
        <v>1608.45</v>
      </c>
      <c r="G2403">
        <v>15</v>
      </c>
      <c r="H2403" t="s">
        <v>432</v>
      </c>
      <c r="I2403">
        <v>6</v>
      </c>
      <c r="J2403" t="s">
        <v>184</v>
      </c>
      <c r="K2403" t="s">
        <v>39</v>
      </c>
      <c r="L2403" t="s">
        <v>17</v>
      </c>
      <c r="M2403">
        <v>9114.5499999999993</v>
      </c>
      <c r="N2403" t="s">
        <v>21</v>
      </c>
      <c r="O2403" t="s">
        <v>0</v>
      </c>
      <c r="P2403" t="s">
        <v>0</v>
      </c>
    </row>
    <row r="2404" spans="1:16" x14ac:dyDescent="0.3">
      <c r="A2404">
        <v>72639147</v>
      </c>
      <c r="B2404">
        <v>388389</v>
      </c>
      <c r="C2404">
        <v>860458</v>
      </c>
      <c r="D2404">
        <v>3806</v>
      </c>
      <c r="E2404">
        <v>1</v>
      </c>
      <c r="F2404">
        <v>190.3</v>
      </c>
      <c r="G2404">
        <v>5</v>
      </c>
      <c r="H2404" t="s">
        <v>432</v>
      </c>
      <c r="I2404">
        <v>7</v>
      </c>
      <c r="J2404" t="s">
        <v>118</v>
      </c>
      <c r="K2404" t="s">
        <v>39</v>
      </c>
      <c r="L2404" t="s">
        <v>15</v>
      </c>
      <c r="M2404">
        <v>3615.7</v>
      </c>
      <c r="N2404" t="s">
        <v>21</v>
      </c>
      <c r="O2404" t="s">
        <v>0</v>
      </c>
      <c r="P2404" t="s">
        <v>0</v>
      </c>
    </row>
    <row r="2405" spans="1:16" x14ac:dyDescent="0.3">
      <c r="A2405">
        <v>60326016</v>
      </c>
      <c r="B2405">
        <v>671858</v>
      </c>
      <c r="C2405">
        <v>664523</v>
      </c>
      <c r="D2405">
        <v>13710</v>
      </c>
      <c r="E2405">
        <v>1</v>
      </c>
      <c r="F2405">
        <v>1371</v>
      </c>
      <c r="G2405">
        <v>10</v>
      </c>
      <c r="H2405" t="s">
        <v>432</v>
      </c>
      <c r="I2405">
        <v>1</v>
      </c>
      <c r="J2405" t="s">
        <v>302</v>
      </c>
      <c r="K2405" t="s">
        <v>39</v>
      </c>
      <c r="L2405" t="s">
        <v>15</v>
      </c>
      <c r="M2405">
        <v>12339</v>
      </c>
      <c r="N2405" t="s">
        <v>21</v>
      </c>
      <c r="O2405" t="s">
        <v>0</v>
      </c>
      <c r="P2405" t="s">
        <v>0</v>
      </c>
    </row>
    <row r="2406" spans="1:16" x14ac:dyDescent="0.3">
      <c r="A2406">
        <v>22879054</v>
      </c>
      <c r="B2406">
        <v>207473</v>
      </c>
      <c r="C2406">
        <v>482146</v>
      </c>
      <c r="D2406">
        <v>3937</v>
      </c>
      <c r="E2406">
        <v>1</v>
      </c>
      <c r="F2406">
        <v>0</v>
      </c>
      <c r="G2406">
        <v>0</v>
      </c>
      <c r="H2406" t="s">
        <v>432</v>
      </c>
      <c r="I2406">
        <v>2</v>
      </c>
      <c r="J2406" t="s">
        <v>136</v>
      </c>
      <c r="K2406" t="s">
        <v>47</v>
      </c>
      <c r="L2406" t="s">
        <v>15</v>
      </c>
      <c r="M2406">
        <v>3937</v>
      </c>
      <c r="N2406" t="s">
        <v>22</v>
      </c>
      <c r="O2406" t="s">
        <v>0</v>
      </c>
      <c r="P2406" t="s">
        <v>0</v>
      </c>
    </row>
    <row r="2407" spans="1:16" x14ac:dyDescent="0.3">
      <c r="A2407">
        <v>15745651</v>
      </c>
      <c r="B2407">
        <v>876646</v>
      </c>
      <c r="C2407">
        <v>269348</v>
      </c>
      <c r="D2407">
        <v>6465</v>
      </c>
      <c r="E2407">
        <v>1</v>
      </c>
      <c r="F2407">
        <v>646.5</v>
      </c>
      <c r="G2407">
        <v>10</v>
      </c>
      <c r="H2407" t="s">
        <v>432</v>
      </c>
      <c r="I2407">
        <v>1</v>
      </c>
      <c r="J2407" t="s">
        <v>302</v>
      </c>
      <c r="K2407" t="s">
        <v>39</v>
      </c>
      <c r="L2407" t="s">
        <v>15</v>
      </c>
      <c r="M2407">
        <v>5818.5</v>
      </c>
      <c r="N2407" t="s">
        <v>22</v>
      </c>
      <c r="O2407" t="s">
        <v>0</v>
      </c>
      <c r="P2407" t="s">
        <v>0</v>
      </c>
    </row>
    <row r="2408" spans="1:16" x14ac:dyDescent="0.3">
      <c r="A2408">
        <v>82160068</v>
      </c>
      <c r="B2408">
        <v>877572</v>
      </c>
      <c r="C2408">
        <v>715827</v>
      </c>
      <c r="D2408">
        <v>6028</v>
      </c>
      <c r="E2408">
        <v>1</v>
      </c>
      <c r="F2408">
        <v>602.79999999999995</v>
      </c>
      <c r="G2408">
        <v>10</v>
      </c>
      <c r="H2408" t="s">
        <v>237</v>
      </c>
      <c r="I2408">
        <v>1</v>
      </c>
      <c r="J2408" t="s">
        <v>238</v>
      </c>
      <c r="K2408" t="s">
        <v>39</v>
      </c>
      <c r="L2408" t="s">
        <v>15</v>
      </c>
      <c r="M2408">
        <v>5425.2</v>
      </c>
      <c r="N2408" t="s">
        <v>20</v>
      </c>
      <c r="O2408" t="s">
        <v>0</v>
      </c>
      <c r="P2408" t="s">
        <v>0</v>
      </c>
    </row>
    <row r="2409" spans="1:16" x14ac:dyDescent="0.3">
      <c r="A2409">
        <v>16818112</v>
      </c>
      <c r="B2409">
        <v>872246</v>
      </c>
      <c r="C2409">
        <v>625151</v>
      </c>
      <c r="D2409">
        <v>4833</v>
      </c>
      <c r="E2409">
        <v>2</v>
      </c>
      <c r="F2409">
        <v>0</v>
      </c>
      <c r="G2409">
        <v>0</v>
      </c>
      <c r="H2409" t="s">
        <v>237</v>
      </c>
      <c r="I2409">
        <v>4</v>
      </c>
      <c r="J2409" t="s">
        <v>282</v>
      </c>
      <c r="K2409" t="s">
        <v>39</v>
      </c>
      <c r="L2409" t="s">
        <v>18</v>
      </c>
      <c r="M2409">
        <v>9666</v>
      </c>
      <c r="N2409" t="s">
        <v>22</v>
      </c>
      <c r="O2409" t="s">
        <v>0</v>
      </c>
      <c r="P2409" t="s">
        <v>0</v>
      </c>
    </row>
    <row r="2410" spans="1:16" x14ac:dyDescent="0.3">
      <c r="A2410">
        <v>36445607</v>
      </c>
      <c r="B2410">
        <v>334053</v>
      </c>
      <c r="C2410">
        <v>206945</v>
      </c>
      <c r="D2410">
        <v>19304</v>
      </c>
      <c r="E2410">
        <v>4</v>
      </c>
      <c r="F2410">
        <v>0</v>
      </c>
      <c r="G2410">
        <v>0</v>
      </c>
      <c r="H2410" t="s">
        <v>237</v>
      </c>
      <c r="I2410">
        <v>3</v>
      </c>
      <c r="J2410" t="s">
        <v>376</v>
      </c>
      <c r="K2410" t="s">
        <v>39</v>
      </c>
      <c r="L2410" t="s">
        <v>16</v>
      </c>
      <c r="M2410">
        <v>77216</v>
      </c>
      <c r="N2410" t="s">
        <v>20</v>
      </c>
      <c r="O2410" t="s">
        <v>0</v>
      </c>
      <c r="P2410" t="s">
        <v>0</v>
      </c>
    </row>
    <row r="2411" spans="1:16" x14ac:dyDescent="0.3">
      <c r="A2411">
        <v>94525678</v>
      </c>
      <c r="B2411">
        <v>872246</v>
      </c>
      <c r="C2411">
        <v>392818</v>
      </c>
      <c r="D2411">
        <v>10350</v>
      </c>
      <c r="E2411">
        <v>2</v>
      </c>
      <c r="F2411">
        <v>0</v>
      </c>
      <c r="G2411">
        <v>0</v>
      </c>
      <c r="H2411" t="s">
        <v>237</v>
      </c>
      <c r="I2411">
        <v>6</v>
      </c>
      <c r="J2411" t="s">
        <v>236</v>
      </c>
      <c r="K2411" t="s">
        <v>39</v>
      </c>
      <c r="L2411" t="s">
        <v>16</v>
      </c>
      <c r="M2411">
        <v>20700</v>
      </c>
      <c r="N2411" t="s">
        <v>20</v>
      </c>
      <c r="O2411" t="s">
        <v>0</v>
      </c>
      <c r="P2411" t="s">
        <v>0</v>
      </c>
    </row>
    <row r="2412" spans="1:16" x14ac:dyDescent="0.3">
      <c r="A2412">
        <v>65682626</v>
      </c>
      <c r="B2412">
        <v>877572</v>
      </c>
      <c r="C2412">
        <v>298524</v>
      </c>
      <c r="D2412">
        <v>13620</v>
      </c>
      <c r="E2412">
        <v>1</v>
      </c>
      <c r="F2412">
        <v>681</v>
      </c>
      <c r="G2412">
        <v>5</v>
      </c>
      <c r="H2412" t="s">
        <v>237</v>
      </c>
      <c r="I2412">
        <v>2</v>
      </c>
      <c r="J2412" t="s">
        <v>104</v>
      </c>
      <c r="K2412" t="s">
        <v>39</v>
      </c>
      <c r="L2412" t="s">
        <v>17</v>
      </c>
      <c r="M2412">
        <v>12939</v>
      </c>
      <c r="N2412" t="s">
        <v>22</v>
      </c>
      <c r="O2412" t="s">
        <v>0</v>
      </c>
      <c r="P2412" t="s">
        <v>0</v>
      </c>
    </row>
    <row r="2413" spans="1:16" x14ac:dyDescent="0.3">
      <c r="A2413">
        <v>29990477</v>
      </c>
      <c r="B2413">
        <v>671858</v>
      </c>
      <c r="C2413">
        <v>666453</v>
      </c>
      <c r="D2413">
        <v>10531</v>
      </c>
      <c r="E2413">
        <v>1</v>
      </c>
      <c r="F2413">
        <v>0</v>
      </c>
      <c r="G2413">
        <v>0</v>
      </c>
      <c r="H2413" t="s">
        <v>237</v>
      </c>
      <c r="I2413">
        <v>2</v>
      </c>
      <c r="J2413" t="s">
        <v>104</v>
      </c>
      <c r="K2413" t="s">
        <v>39</v>
      </c>
      <c r="L2413" t="s">
        <v>15</v>
      </c>
      <c r="M2413">
        <v>10531</v>
      </c>
      <c r="N2413" t="s">
        <v>20</v>
      </c>
      <c r="O2413" t="s">
        <v>0</v>
      </c>
      <c r="P2413" t="s">
        <v>0</v>
      </c>
    </row>
    <row r="2414" spans="1:16" x14ac:dyDescent="0.3">
      <c r="A2414">
        <v>79159799</v>
      </c>
      <c r="B2414">
        <v>388389</v>
      </c>
      <c r="C2414">
        <v>560317</v>
      </c>
      <c r="D2414">
        <v>1365</v>
      </c>
      <c r="E2414">
        <v>1</v>
      </c>
      <c r="F2414">
        <v>68.25</v>
      </c>
      <c r="G2414">
        <v>5</v>
      </c>
      <c r="H2414" t="s">
        <v>237</v>
      </c>
      <c r="I2414">
        <v>5</v>
      </c>
      <c r="J2414" t="s">
        <v>548</v>
      </c>
      <c r="K2414" t="s">
        <v>39</v>
      </c>
      <c r="L2414" t="s">
        <v>15</v>
      </c>
      <c r="M2414">
        <v>1296.75</v>
      </c>
      <c r="N2414" t="s">
        <v>21</v>
      </c>
      <c r="O2414" t="s">
        <v>0</v>
      </c>
      <c r="P2414" t="s">
        <v>0</v>
      </c>
    </row>
    <row r="2415" spans="1:16" x14ac:dyDescent="0.3">
      <c r="A2415">
        <v>60905625</v>
      </c>
      <c r="B2415">
        <v>334053</v>
      </c>
      <c r="C2415">
        <v>360169</v>
      </c>
      <c r="D2415">
        <v>4596</v>
      </c>
      <c r="E2415">
        <v>4</v>
      </c>
      <c r="F2415">
        <v>0</v>
      </c>
      <c r="G2415">
        <v>0</v>
      </c>
      <c r="H2415" t="s">
        <v>237</v>
      </c>
      <c r="I2415">
        <v>2</v>
      </c>
      <c r="J2415" t="s">
        <v>104</v>
      </c>
      <c r="K2415" t="s">
        <v>39</v>
      </c>
      <c r="L2415" t="s">
        <v>18</v>
      </c>
      <c r="M2415">
        <v>18384</v>
      </c>
      <c r="N2415" t="s">
        <v>22</v>
      </c>
      <c r="O2415" t="s">
        <v>0</v>
      </c>
      <c r="P2415" t="s">
        <v>0</v>
      </c>
    </row>
    <row r="2416" spans="1:16" x14ac:dyDescent="0.3">
      <c r="A2416">
        <v>98610233</v>
      </c>
      <c r="B2416">
        <v>876646</v>
      </c>
      <c r="C2416">
        <v>979015</v>
      </c>
      <c r="D2416">
        <v>10192</v>
      </c>
      <c r="E2416">
        <v>1</v>
      </c>
      <c r="F2416">
        <v>509.6</v>
      </c>
      <c r="G2416">
        <v>5</v>
      </c>
      <c r="H2416" t="s">
        <v>237</v>
      </c>
      <c r="I2416">
        <v>6</v>
      </c>
      <c r="J2416" t="s">
        <v>236</v>
      </c>
      <c r="K2416" t="s">
        <v>39</v>
      </c>
      <c r="L2416" t="s">
        <v>15</v>
      </c>
      <c r="M2416">
        <v>9682.4</v>
      </c>
      <c r="N2416" t="s">
        <v>20</v>
      </c>
      <c r="O2416" t="s">
        <v>0</v>
      </c>
      <c r="P2416" t="s">
        <v>0</v>
      </c>
    </row>
    <row r="2417" spans="1:16" x14ac:dyDescent="0.3">
      <c r="A2417">
        <v>37263310</v>
      </c>
      <c r="B2417">
        <v>356787</v>
      </c>
      <c r="C2417">
        <v>599581</v>
      </c>
      <c r="D2417">
        <v>19936</v>
      </c>
      <c r="E2417">
        <v>3</v>
      </c>
      <c r="F2417">
        <v>5980.8</v>
      </c>
      <c r="G2417">
        <v>10</v>
      </c>
      <c r="H2417" t="s">
        <v>237</v>
      </c>
      <c r="I2417">
        <v>2</v>
      </c>
      <c r="J2417" t="s">
        <v>104</v>
      </c>
      <c r="K2417" t="s">
        <v>50</v>
      </c>
      <c r="L2417" t="s">
        <v>16</v>
      </c>
      <c r="M2417">
        <v>53827.199999999997</v>
      </c>
      <c r="N2417" t="s">
        <v>21</v>
      </c>
      <c r="O2417" t="s">
        <v>0</v>
      </c>
      <c r="P2417" t="s">
        <v>0</v>
      </c>
    </row>
    <row r="2418" spans="1:16" x14ac:dyDescent="0.3">
      <c r="A2418">
        <v>55332729</v>
      </c>
      <c r="B2418">
        <v>334053</v>
      </c>
      <c r="C2418">
        <v>272222</v>
      </c>
      <c r="D2418">
        <v>17404</v>
      </c>
      <c r="E2418">
        <v>1</v>
      </c>
      <c r="F2418">
        <v>0</v>
      </c>
      <c r="G2418">
        <v>0</v>
      </c>
      <c r="H2418" t="s">
        <v>237</v>
      </c>
      <c r="I2418">
        <v>7</v>
      </c>
      <c r="J2418" t="s">
        <v>551</v>
      </c>
      <c r="K2418" t="s">
        <v>39</v>
      </c>
      <c r="L2418" t="s">
        <v>16</v>
      </c>
      <c r="M2418">
        <v>17404</v>
      </c>
      <c r="N2418" t="s">
        <v>21</v>
      </c>
      <c r="O2418" t="s">
        <v>0</v>
      </c>
      <c r="P2418" t="s">
        <v>0</v>
      </c>
    </row>
    <row r="2419" spans="1:16" x14ac:dyDescent="0.3">
      <c r="A2419">
        <v>66346728</v>
      </c>
      <c r="B2419">
        <v>770487</v>
      </c>
      <c r="C2419">
        <v>410445</v>
      </c>
      <c r="D2419">
        <v>18027</v>
      </c>
      <c r="E2419">
        <v>1</v>
      </c>
      <c r="F2419">
        <v>0</v>
      </c>
      <c r="G2419">
        <v>0</v>
      </c>
      <c r="H2419" t="s">
        <v>237</v>
      </c>
      <c r="I2419">
        <v>6</v>
      </c>
      <c r="J2419" t="s">
        <v>236</v>
      </c>
      <c r="K2419" t="s">
        <v>73</v>
      </c>
      <c r="L2419" t="s">
        <v>15</v>
      </c>
      <c r="M2419">
        <v>18027</v>
      </c>
      <c r="N2419" t="s">
        <v>20</v>
      </c>
      <c r="O2419" t="s">
        <v>0</v>
      </c>
      <c r="P2419" t="s">
        <v>0</v>
      </c>
    </row>
    <row r="2420" spans="1:16" x14ac:dyDescent="0.3">
      <c r="A2420">
        <v>65938669</v>
      </c>
      <c r="B2420">
        <v>671858</v>
      </c>
      <c r="C2420">
        <v>741455</v>
      </c>
      <c r="D2420">
        <v>17998</v>
      </c>
      <c r="E2420">
        <v>1</v>
      </c>
      <c r="F2420">
        <v>0</v>
      </c>
      <c r="G2420">
        <v>0</v>
      </c>
      <c r="H2420" t="s">
        <v>237</v>
      </c>
      <c r="I2420">
        <v>2</v>
      </c>
      <c r="J2420" t="s">
        <v>104</v>
      </c>
      <c r="K2420" t="s">
        <v>50</v>
      </c>
      <c r="L2420" t="s">
        <v>17</v>
      </c>
      <c r="M2420">
        <v>17998</v>
      </c>
      <c r="N2420" t="s">
        <v>21</v>
      </c>
      <c r="O2420" t="s">
        <v>0</v>
      </c>
      <c r="P2420" t="s">
        <v>0</v>
      </c>
    </row>
    <row r="2421" spans="1:16" x14ac:dyDescent="0.3">
      <c r="A2421">
        <v>80215481</v>
      </c>
      <c r="B2421">
        <v>719176</v>
      </c>
      <c r="C2421">
        <v>681137</v>
      </c>
      <c r="D2421">
        <v>12319</v>
      </c>
      <c r="E2421">
        <v>1</v>
      </c>
      <c r="F2421">
        <v>0</v>
      </c>
      <c r="G2421">
        <v>0</v>
      </c>
      <c r="H2421" t="s">
        <v>237</v>
      </c>
      <c r="I2421">
        <v>7</v>
      </c>
      <c r="J2421" t="s">
        <v>551</v>
      </c>
      <c r="K2421" t="s">
        <v>39</v>
      </c>
      <c r="L2421" t="s">
        <v>17</v>
      </c>
      <c r="M2421">
        <v>12319</v>
      </c>
      <c r="N2421" t="s">
        <v>23</v>
      </c>
      <c r="O2421" t="s">
        <v>0</v>
      </c>
      <c r="P2421" t="s">
        <v>0</v>
      </c>
    </row>
    <row r="2422" spans="1:16" x14ac:dyDescent="0.3">
      <c r="A2422">
        <v>19150490</v>
      </c>
      <c r="B2422">
        <v>770487</v>
      </c>
      <c r="C2422">
        <v>853484</v>
      </c>
      <c r="D2422">
        <v>7784</v>
      </c>
      <c r="E2422">
        <v>1</v>
      </c>
      <c r="F2422">
        <v>0</v>
      </c>
      <c r="G2422">
        <v>0</v>
      </c>
      <c r="H2422" t="s">
        <v>237</v>
      </c>
      <c r="I2422">
        <v>4</v>
      </c>
      <c r="J2422" t="s">
        <v>282</v>
      </c>
      <c r="K2422" t="s">
        <v>39</v>
      </c>
      <c r="L2422" t="s">
        <v>16</v>
      </c>
      <c r="M2422">
        <v>7784</v>
      </c>
      <c r="N2422" t="s">
        <v>21</v>
      </c>
      <c r="O2422" t="s">
        <v>0</v>
      </c>
      <c r="P2422" t="s">
        <v>0</v>
      </c>
    </row>
    <row r="2423" spans="1:16" x14ac:dyDescent="0.3">
      <c r="A2423">
        <v>91411889</v>
      </c>
      <c r="B2423">
        <v>246316</v>
      </c>
      <c r="C2423">
        <v>295841</v>
      </c>
      <c r="D2423">
        <v>13731</v>
      </c>
      <c r="E2423">
        <v>2</v>
      </c>
      <c r="F2423">
        <v>0</v>
      </c>
      <c r="G2423">
        <v>0</v>
      </c>
      <c r="H2423" t="s">
        <v>237</v>
      </c>
      <c r="I2423">
        <v>1</v>
      </c>
      <c r="J2423" t="s">
        <v>238</v>
      </c>
      <c r="K2423" t="s">
        <v>39</v>
      </c>
      <c r="L2423" t="s">
        <v>17</v>
      </c>
      <c r="M2423">
        <v>27462</v>
      </c>
      <c r="N2423" t="s">
        <v>22</v>
      </c>
      <c r="O2423" t="s">
        <v>0</v>
      </c>
      <c r="P2423" t="s">
        <v>0</v>
      </c>
    </row>
    <row r="2424" spans="1:16" x14ac:dyDescent="0.3">
      <c r="A2424">
        <v>57130035</v>
      </c>
      <c r="B2424">
        <v>809570</v>
      </c>
      <c r="C2424">
        <v>674379</v>
      </c>
      <c r="D2424">
        <v>13832</v>
      </c>
      <c r="E2424">
        <v>1</v>
      </c>
      <c r="F2424">
        <v>0</v>
      </c>
      <c r="G2424">
        <v>0</v>
      </c>
      <c r="H2424" t="s">
        <v>246</v>
      </c>
      <c r="I2424">
        <v>4</v>
      </c>
      <c r="J2424" t="s">
        <v>121</v>
      </c>
      <c r="K2424" t="s">
        <v>50</v>
      </c>
      <c r="L2424" t="s">
        <v>18</v>
      </c>
      <c r="M2424">
        <v>13832</v>
      </c>
      <c r="N2424" t="s">
        <v>21</v>
      </c>
      <c r="O2424" t="s">
        <v>0</v>
      </c>
      <c r="P2424" t="s">
        <v>0</v>
      </c>
    </row>
    <row r="2425" spans="1:16" x14ac:dyDescent="0.3">
      <c r="A2425">
        <v>36726767</v>
      </c>
      <c r="B2425">
        <v>876646</v>
      </c>
      <c r="C2425">
        <v>749435</v>
      </c>
      <c r="D2425">
        <v>2273</v>
      </c>
      <c r="E2425">
        <v>1</v>
      </c>
      <c r="F2425">
        <v>0</v>
      </c>
      <c r="G2425">
        <v>0</v>
      </c>
      <c r="H2425" t="s">
        <v>246</v>
      </c>
      <c r="I2425">
        <v>7</v>
      </c>
      <c r="J2425" t="s">
        <v>159</v>
      </c>
      <c r="K2425" t="s">
        <v>39</v>
      </c>
      <c r="L2425" t="s">
        <v>16</v>
      </c>
      <c r="M2425">
        <v>2273</v>
      </c>
      <c r="N2425" t="s">
        <v>20</v>
      </c>
      <c r="O2425" t="s">
        <v>0</v>
      </c>
      <c r="P2425" t="s">
        <v>0</v>
      </c>
    </row>
    <row r="2426" spans="1:16" x14ac:dyDescent="0.3">
      <c r="A2426">
        <v>60867083</v>
      </c>
      <c r="B2426">
        <v>246316</v>
      </c>
      <c r="C2426">
        <v>443977</v>
      </c>
      <c r="D2426">
        <v>13975</v>
      </c>
      <c r="E2426">
        <v>1</v>
      </c>
      <c r="F2426">
        <v>2096.25</v>
      </c>
      <c r="G2426">
        <v>15</v>
      </c>
      <c r="H2426" t="s">
        <v>246</v>
      </c>
      <c r="I2426">
        <v>3</v>
      </c>
      <c r="J2426" t="s">
        <v>361</v>
      </c>
      <c r="K2426" t="s">
        <v>39</v>
      </c>
      <c r="L2426" t="s">
        <v>17</v>
      </c>
      <c r="M2426">
        <v>11878.75</v>
      </c>
      <c r="N2426" t="s">
        <v>20</v>
      </c>
      <c r="O2426" t="s">
        <v>0</v>
      </c>
      <c r="P2426" t="s">
        <v>0</v>
      </c>
    </row>
    <row r="2427" spans="1:16" x14ac:dyDescent="0.3">
      <c r="A2427">
        <v>23318904</v>
      </c>
      <c r="B2427">
        <v>876646</v>
      </c>
      <c r="C2427">
        <v>698969</v>
      </c>
      <c r="D2427">
        <v>3658</v>
      </c>
      <c r="E2427">
        <v>1</v>
      </c>
      <c r="F2427">
        <v>0</v>
      </c>
      <c r="G2427">
        <v>0</v>
      </c>
      <c r="H2427" t="s">
        <v>246</v>
      </c>
      <c r="I2427">
        <v>6</v>
      </c>
      <c r="J2427" t="s">
        <v>76</v>
      </c>
      <c r="K2427" t="s">
        <v>39</v>
      </c>
      <c r="L2427" t="s">
        <v>18</v>
      </c>
      <c r="M2427">
        <v>3658</v>
      </c>
      <c r="N2427" t="s">
        <v>21</v>
      </c>
      <c r="O2427" t="s">
        <v>0</v>
      </c>
      <c r="P2427" t="s">
        <v>0</v>
      </c>
    </row>
    <row r="2428" spans="1:16" x14ac:dyDescent="0.3">
      <c r="A2428">
        <v>42002808</v>
      </c>
      <c r="B2428">
        <v>356787</v>
      </c>
      <c r="C2428">
        <v>644136</v>
      </c>
      <c r="D2428">
        <v>12246</v>
      </c>
      <c r="E2428">
        <v>1</v>
      </c>
      <c r="F2428">
        <v>0</v>
      </c>
      <c r="G2428">
        <v>0</v>
      </c>
      <c r="H2428" t="s">
        <v>246</v>
      </c>
      <c r="I2428">
        <v>3</v>
      </c>
      <c r="J2428" t="s">
        <v>361</v>
      </c>
      <c r="K2428" t="s">
        <v>39</v>
      </c>
      <c r="L2428" t="s">
        <v>15</v>
      </c>
      <c r="M2428">
        <v>12246</v>
      </c>
      <c r="N2428" t="s">
        <v>21</v>
      </c>
      <c r="O2428" t="s">
        <v>0</v>
      </c>
      <c r="P2428" t="s">
        <v>0</v>
      </c>
    </row>
    <row r="2429" spans="1:16" x14ac:dyDescent="0.3">
      <c r="A2429">
        <v>92523968</v>
      </c>
      <c r="B2429">
        <v>809570</v>
      </c>
      <c r="C2429">
        <v>460316</v>
      </c>
      <c r="D2429">
        <v>799</v>
      </c>
      <c r="E2429">
        <v>1</v>
      </c>
      <c r="F2429">
        <v>0</v>
      </c>
      <c r="G2429">
        <v>0</v>
      </c>
      <c r="H2429" t="s">
        <v>246</v>
      </c>
      <c r="I2429">
        <v>7</v>
      </c>
      <c r="J2429" t="s">
        <v>159</v>
      </c>
      <c r="K2429" t="s">
        <v>39</v>
      </c>
      <c r="L2429" t="s">
        <v>15</v>
      </c>
      <c r="M2429">
        <v>799</v>
      </c>
      <c r="N2429" t="s">
        <v>20</v>
      </c>
      <c r="O2429" t="s">
        <v>0</v>
      </c>
      <c r="P2429" t="s">
        <v>0</v>
      </c>
    </row>
    <row r="2430" spans="1:16" x14ac:dyDescent="0.3">
      <c r="A2430">
        <v>58438711</v>
      </c>
      <c r="B2430">
        <v>334053</v>
      </c>
      <c r="C2430">
        <v>861701</v>
      </c>
      <c r="D2430">
        <v>16237</v>
      </c>
      <c r="E2430">
        <v>1</v>
      </c>
      <c r="F2430">
        <v>1623.7</v>
      </c>
      <c r="G2430">
        <v>10</v>
      </c>
      <c r="H2430" t="s">
        <v>246</v>
      </c>
      <c r="I2430">
        <v>3</v>
      </c>
      <c r="J2430" t="s">
        <v>361</v>
      </c>
      <c r="K2430" t="s">
        <v>39</v>
      </c>
      <c r="L2430" t="s">
        <v>15</v>
      </c>
      <c r="M2430">
        <v>14613.3</v>
      </c>
      <c r="N2430" t="s">
        <v>22</v>
      </c>
      <c r="O2430" t="s">
        <v>0</v>
      </c>
      <c r="P2430" t="s">
        <v>0</v>
      </c>
    </row>
    <row r="2431" spans="1:16" x14ac:dyDescent="0.3">
      <c r="A2431">
        <v>42507072</v>
      </c>
      <c r="B2431">
        <v>388389</v>
      </c>
      <c r="C2431">
        <v>715827</v>
      </c>
      <c r="D2431">
        <v>6358</v>
      </c>
      <c r="E2431">
        <v>2</v>
      </c>
      <c r="F2431">
        <v>0</v>
      </c>
      <c r="G2431">
        <v>0</v>
      </c>
      <c r="H2431" t="s">
        <v>246</v>
      </c>
      <c r="I2431">
        <v>1</v>
      </c>
      <c r="J2431" t="s">
        <v>464</v>
      </c>
      <c r="K2431" t="s">
        <v>39</v>
      </c>
      <c r="L2431" t="s">
        <v>16</v>
      </c>
      <c r="M2431">
        <v>12716</v>
      </c>
      <c r="N2431" t="s">
        <v>23</v>
      </c>
      <c r="O2431" t="s">
        <v>0</v>
      </c>
      <c r="P2431" t="s">
        <v>0</v>
      </c>
    </row>
    <row r="2432" spans="1:16" x14ac:dyDescent="0.3">
      <c r="A2432">
        <v>64795619</v>
      </c>
      <c r="B2432">
        <v>356787</v>
      </c>
      <c r="C2432">
        <v>235138</v>
      </c>
      <c r="D2432">
        <v>7154</v>
      </c>
      <c r="E2432">
        <v>3</v>
      </c>
      <c r="F2432">
        <v>0</v>
      </c>
      <c r="G2432">
        <v>0</v>
      </c>
      <c r="H2432" t="s">
        <v>246</v>
      </c>
      <c r="I2432">
        <v>2</v>
      </c>
      <c r="J2432" t="s">
        <v>470</v>
      </c>
      <c r="K2432" t="s">
        <v>39</v>
      </c>
      <c r="L2432" t="s">
        <v>17</v>
      </c>
      <c r="M2432">
        <v>21462</v>
      </c>
      <c r="N2432" t="s">
        <v>22</v>
      </c>
      <c r="O2432" t="s">
        <v>0</v>
      </c>
      <c r="P2432" t="s">
        <v>0</v>
      </c>
    </row>
    <row r="2433" spans="1:16" x14ac:dyDescent="0.3">
      <c r="A2433">
        <v>56533974</v>
      </c>
      <c r="B2433">
        <v>877572</v>
      </c>
      <c r="C2433">
        <v>713742</v>
      </c>
      <c r="D2433">
        <v>9910</v>
      </c>
      <c r="E2433">
        <v>2</v>
      </c>
      <c r="F2433">
        <v>1982</v>
      </c>
      <c r="G2433">
        <v>10</v>
      </c>
      <c r="H2433" t="s">
        <v>246</v>
      </c>
      <c r="I2433">
        <v>5</v>
      </c>
      <c r="J2433" t="s">
        <v>257</v>
      </c>
      <c r="K2433" t="s">
        <v>39</v>
      </c>
      <c r="L2433" t="s">
        <v>15</v>
      </c>
      <c r="M2433">
        <v>17838</v>
      </c>
      <c r="N2433" t="s">
        <v>21</v>
      </c>
      <c r="O2433" t="s">
        <v>0</v>
      </c>
      <c r="P2433" t="s">
        <v>0</v>
      </c>
    </row>
    <row r="2434" spans="1:16" x14ac:dyDescent="0.3">
      <c r="A2434">
        <v>47627490</v>
      </c>
      <c r="B2434">
        <v>876646</v>
      </c>
      <c r="C2434">
        <v>282300</v>
      </c>
      <c r="D2434">
        <v>10914</v>
      </c>
      <c r="E2434">
        <v>1</v>
      </c>
      <c r="F2434">
        <v>545.70000000000005</v>
      </c>
      <c r="G2434">
        <v>5</v>
      </c>
      <c r="H2434" t="s">
        <v>246</v>
      </c>
      <c r="I2434">
        <v>1</v>
      </c>
      <c r="J2434" t="s">
        <v>464</v>
      </c>
      <c r="K2434" t="s">
        <v>39</v>
      </c>
      <c r="L2434" t="s">
        <v>15</v>
      </c>
      <c r="M2434">
        <v>10368.299999999999</v>
      </c>
      <c r="N2434" t="s">
        <v>20</v>
      </c>
      <c r="O2434" t="s">
        <v>0</v>
      </c>
      <c r="P2434" t="s">
        <v>0</v>
      </c>
    </row>
    <row r="2435" spans="1:16" x14ac:dyDescent="0.3">
      <c r="A2435">
        <v>45330756</v>
      </c>
      <c r="B2435">
        <v>770487</v>
      </c>
      <c r="C2435">
        <v>508545</v>
      </c>
      <c r="D2435">
        <v>12516</v>
      </c>
      <c r="E2435">
        <v>1</v>
      </c>
      <c r="F2435">
        <v>625.79999999999995</v>
      </c>
      <c r="G2435">
        <v>5</v>
      </c>
      <c r="H2435" t="s">
        <v>246</v>
      </c>
      <c r="I2435">
        <v>5</v>
      </c>
      <c r="J2435" t="s">
        <v>257</v>
      </c>
      <c r="K2435" t="s">
        <v>39</v>
      </c>
      <c r="L2435" t="s">
        <v>16</v>
      </c>
      <c r="M2435">
        <v>11890.2</v>
      </c>
      <c r="N2435" t="s">
        <v>20</v>
      </c>
      <c r="O2435" t="s">
        <v>0</v>
      </c>
      <c r="P2435" t="s">
        <v>0</v>
      </c>
    </row>
    <row r="2436" spans="1:16" x14ac:dyDescent="0.3">
      <c r="A2436">
        <v>64502486</v>
      </c>
      <c r="B2436">
        <v>126225</v>
      </c>
      <c r="C2436">
        <v>884488</v>
      </c>
      <c r="D2436">
        <v>10337</v>
      </c>
      <c r="E2436">
        <v>2</v>
      </c>
      <c r="F2436">
        <v>0</v>
      </c>
      <c r="G2436">
        <v>0</v>
      </c>
      <c r="H2436" t="s">
        <v>396</v>
      </c>
      <c r="I2436">
        <v>4</v>
      </c>
      <c r="J2436" t="s">
        <v>397</v>
      </c>
      <c r="K2436" t="s">
        <v>39</v>
      </c>
      <c r="L2436" t="s">
        <v>16</v>
      </c>
      <c r="M2436">
        <v>20674</v>
      </c>
      <c r="N2436" t="s">
        <v>20</v>
      </c>
      <c r="O2436" t="s">
        <v>0</v>
      </c>
      <c r="P2436" t="s">
        <v>0</v>
      </c>
    </row>
    <row r="2437" spans="1:16" x14ac:dyDescent="0.3">
      <c r="A2437">
        <v>30364454</v>
      </c>
      <c r="B2437">
        <v>207473</v>
      </c>
      <c r="C2437">
        <v>374912</v>
      </c>
      <c r="D2437">
        <v>7035</v>
      </c>
      <c r="E2437">
        <v>1</v>
      </c>
      <c r="F2437">
        <v>0</v>
      </c>
      <c r="G2437">
        <v>0</v>
      </c>
      <c r="H2437" t="s">
        <v>396</v>
      </c>
      <c r="I2437">
        <v>3</v>
      </c>
      <c r="J2437" t="s">
        <v>298</v>
      </c>
      <c r="K2437" t="s">
        <v>39</v>
      </c>
      <c r="L2437" t="s">
        <v>15</v>
      </c>
      <c r="M2437">
        <v>7035</v>
      </c>
      <c r="N2437" t="s">
        <v>23</v>
      </c>
      <c r="O2437" t="s">
        <v>0</v>
      </c>
      <c r="P2437" t="s">
        <v>0</v>
      </c>
    </row>
    <row r="2438" spans="1:16" x14ac:dyDescent="0.3">
      <c r="A2438">
        <v>41880763</v>
      </c>
      <c r="B2438">
        <v>872246</v>
      </c>
      <c r="C2438">
        <v>962398</v>
      </c>
      <c r="D2438">
        <v>8792</v>
      </c>
      <c r="E2438">
        <v>3</v>
      </c>
      <c r="F2438">
        <v>0</v>
      </c>
      <c r="G2438">
        <v>0</v>
      </c>
      <c r="H2438" t="s">
        <v>396</v>
      </c>
      <c r="I2438">
        <v>6</v>
      </c>
      <c r="J2438" t="s">
        <v>400</v>
      </c>
      <c r="K2438" t="s">
        <v>39</v>
      </c>
      <c r="L2438" t="s">
        <v>15</v>
      </c>
      <c r="M2438">
        <v>26376</v>
      </c>
      <c r="N2438" t="s">
        <v>23</v>
      </c>
      <c r="O2438" t="s">
        <v>0</v>
      </c>
      <c r="P2438" t="s">
        <v>0</v>
      </c>
    </row>
    <row r="2439" spans="1:16" x14ac:dyDescent="0.3">
      <c r="A2439">
        <v>63423225</v>
      </c>
      <c r="B2439">
        <v>876646</v>
      </c>
      <c r="C2439">
        <v>280951</v>
      </c>
      <c r="D2439">
        <v>17195</v>
      </c>
      <c r="E2439">
        <v>2</v>
      </c>
      <c r="F2439">
        <v>0</v>
      </c>
      <c r="G2439">
        <v>0</v>
      </c>
      <c r="H2439" t="s">
        <v>396</v>
      </c>
      <c r="I2439">
        <v>1</v>
      </c>
      <c r="J2439" t="s">
        <v>293</v>
      </c>
      <c r="K2439" t="s">
        <v>39</v>
      </c>
      <c r="L2439" t="s">
        <v>15</v>
      </c>
      <c r="M2439">
        <v>34390</v>
      </c>
      <c r="N2439" t="s">
        <v>21</v>
      </c>
      <c r="O2439" t="s">
        <v>0</v>
      </c>
      <c r="P2439" t="s">
        <v>0</v>
      </c>
    </row>
    <row r="2440" spans="1:16" x14ac:dyDescent="0.3">
      <c r="A2440">
        <v>50546385</v>
      </c>
      <c r="B2440">
        <v>671858</v>
      </c>
      <c r="C2440">
        <v>764032</v>
      </c>
      <c r="D2440">
        <v>14374</v>
      </c>
      <c r="E2440">
        <v>2</v>
      </c>
      <c r="F2440">
        <v>0</v>
      </c>
      <c r="G2440">
        <v>0</v>
      </c>
      <c r="H2440" t="s">
        <v>396</v>
      </c>
      <c r="I2440">
        <v>4</v>
      </c>
      <c r="J2440" t="s">
        <v>397</v>
      </c>
      <c r="K2440" t="s">
        <v>39</v>
      </c>
      <c r="L2440" t="s">
        <v>15</v>
      </c>
      <c r="M2440">
        <v>28748</v>
      </c>
      <c r="N2440" t="s">
        <v>21</v>
      </c>
      <c r="O2440" t="s">
        <v>0</v>
      </c>
      <c r="P2440" t="s">
        <v>0</v>
      </c>
    </row>
    <row r="2441" spans="1:16" x14ac:dyDescent="0.3">
      <c r="A2441">
        <v>85007641</v>
      </c>
      <c r="B2441">
        <v>770487</v>
      </c>
      <c r="C2441">
        <v>458207</v>
      </c>
      <c r="D2441">
        <v>13184</v>
      </c>
      <c r="E2441">
        <v>2</v>
      </c>
      <c r="F2441">
        <v>0</v>
      </c>
      <c r="G2441">
        <v>0</v>
      </c>
      <c r="H2441" t="s">
        <v>396</v>
      </c>
      <c r="I2441">
        <v>4</v>
      </c>
      <c r="J2441" t="s">
        <v>397</v>
      </c>
      <c r="K2441" t="s">
        <v>50</v>
      </c>
      <c r="L2441" t="s">
        <v>17</v>
      </c>
      <c r="M2441">
        <v>26368</v>
      </c>
      <c r="N2441" t="s">
        <v>20</v>
      </c>
      <c r="O2441" t="s">
        <v>0</v>
      </c>
      <c r="P2441" t="s">
        <v>0</v>
      </c>
    </row>
    <row r="2442" spans="1:16" x14ac:dyDescent="0.3">
      <c r="A2442">
        <v>60502752</v>
      </c>
      <c r="B2442">
        <v>388389</v>
      </c>
      <c r="C2442">
        <v>661267</v>
      </c>
      <c r="D2442">
        <v>17601</v>
      </c>
      <c r="E2442">
        <v>1</v>
      </c>
      <c r="F2442">
        <v>2640.15</v>
      </c>
      <c r="G2442">
        <v>15</v>
      </c>
      <c r="H2442" t="s">
        <v>396</v>
      </c>
      <c r="I2442">
        <v>4</v>
      </c>
      <c r="J2442" t="s">
        <v>397</v>
      </c>
      <c r="K2442" t="s">
        <v>39</v>
      </c>
      <c r="L2442" t="s">
        <v>15</v>
      </c>
      <c r="M2442">
        <v>14960.85</v>
      </c>
      <c r="N2442" t="s">
        <v>22</v>
      </c>
      <c r="O2442" t="s">
        <v>0</v>
      </c>
      <c r="P2442" t="s">
        <v>0</v>
      </c>
    </row>
    <row r="2443" spans="1:16" x14ac:dyDescent="0.3">
      <c r="A2443">
        <v>48398732</v>
      </c>
      <c r="B2443">
        <v>809570</v>
      </c>
      <c r="C2443">
        <v>284120</v>
      </c>
      <c r="D2443">
        <v>1640</v>
      </c>
      <c r="E2443">
        <v>1</v>
      </c>
      <c r="F2443">
        <v>0</v>
      </c>
      <c r="G2443">
        <v>0</v>
      </c>
      <c r="H2443" t="s">
        <v>396</v>
      </c>
      <c r="I2443">
        <v>1</v>
      </c>
      <c r="J2443" t="s">
        <v>293</v>
      </c>
      <c r="K2443" t="s">
        <v>39</v>
      </c>
      <c r="L2443" t="s">
        <v>15</v>
      </c>
      <c r="M2443">
        <v>1640</v>
      </c>
      <c r="N2443" t="s">
        <v>23</v>
      </c>
      <c r="O2443" t="s">
        <v>0</v>
      </c>
      <c r="P2443" t="s">
        <v>0</v>
      </c>
    </row>
    <row r="2444" spans="1:16" x14ac:dyDescent="0.3">
      <c r="A2444">
        <v>46160937</v>
      </c>
      <c r="B2444">
        <v>246316</v>
      </c>
      <c r="C2444">
        <v>486780</v>
      </c>
      <c r="D2444">
        <v>16823</v>
      </c>
      <c r="E2444">
        <v>1</v>
      </c>
      <c r="F2444">
        <v>1682.3</v>
      </c>
      <c r="G2444">
        <v>10</v>
      </c>
      <c r="H2444" t="s">
        <v>396</v>
      </c>
      <c r="I2444">
        <v>4</v>
      </c>
      <c r="J2444" t="s">
        <v>397</v>
      </c>
      <c r="K2444" t="s">
        <v>50</v>
      </c>
      <c r="L2444" t="s">
        <v>18</v>
      </c>
      <c r="M2444">
        <v>15140.7</v>
      </c>
      <c r="N2444" t="s">
        <v>22</v>
      </c>
      <c r="O2444" t="s">
        <v>0</v>
      </c>
      <c r="P2444" t="s">
        <v>0</v>
      </c>
    </row>
    <row r="2445" spans="1:16" x14ac:dyDescent="0.3">
      <c r="A2445">
        <v>40107903</v>
      </c>
      <c r="B2445">
        <v>876646</v>
      </c>
      <c r="C2445">
        <v>748102</v>
      </c>
      <c r="D2445">
        <v>19024</v>
      </c>
      <c r="E2445">
        <v>1</v>
      </c>
      <c r="F2445">
        <v>951.2</v>
      </c>
      <c r="G2445">
        <v>5</v>
      </c>
      <c r="H2445" t="s">
        <v>396</v>
      </c>
      <c r="I2445">
        <v>7</v>
      </c>
      <c r="J2445" t="s">
        <v>96</v>
      </c>
      <c r="K2445" t="s">
        <v>39</v>
      </c>
      <c r="L2445" t="s">
        <v>16</v>
      </c>
      <c r="M2445">
        <v>18072.8</v>
      </c>
      <c r="N2445" t="s">
        <v>20</v>
      </c>
      <c r="O2445" t="s">
        <v>0</v>
      </c>
      <c r="P2445" t="s">
        <v>0</v>
      </c>
    </row>
    <row r="2446" spans="1:16" x14ac:dyDescent="0.3">
      <c r="A2446">
        <v>69355025</v>
      </c>
      <c r="B2446">
        <v>126225</v>
      </c>
      <c r="C2446">
        <v>711174</v>
      </c>
      <c r="D2446">
        <v>13147</v>
      </c>
      <c r="E2446">
        <v>1</v>
      </c>
      <c r="F2446">
        <v>657.35</v>
      </c>
      <c r="G2446">
        <v>5</v>
      </c>
      <c r="H2446" t="s">
        <v>431</v>
      </c>
      <c r="I2446">
        <v>1</v>
      </c>
      <c r="J2446" t="s">
        <v>114</v>
      </c>
      <c r="K2446" t="s">
        <v>50</v>
      </c>
      <c r="L2446" t="s">
        <v>16</v>
      </c>
      <c r="M2446">
        <v>12489.65</v>
      </c>
      <c r="N2446" t="s">
        <v>23</v>
      </c>
      <c r="O2446" t="s">
        <v>0</v>
      </c>
      <c r="P2446" t="s">
        <v>0</v>
      </c>
    </row>
    <row r="2447" spans="1:16" x14ac:dyDescent="0.3">
      <c r="A2447">
        <v>25304396</v>
      </c>
      <c r="B2447">
        <v>877572</v>
      </c>
      <c r="C2447">
        <v>643732</v>
      </c>
      <c r="D2447">
        <v>17276</v>
      </c>
      <c r="E2447">
        <v>1</v>
      </c>
      <c r="F2447">
        <v>1727.6</v>
      </c>
      <c r="G2447">
        <v>10</v>
      </c>
      <c r="H2447" t="s">
        <v>431</v>
      </c>
      <c r="I2447">
        <v>6</v>
      </c>
      <c r="J2447" t="s">
        <v>42</v>
      </c>
      <c r="K2447" t="s">
        <v>39</v>
      </c>
      <c r="L2447" t="s">
        <v>17</v>
      </c>
      <c r="M2447">
        <v>15548.4</v>
      </c>
      <c r="N2447" t="s">
        <v>21</v>
      </c>
      <c r="O2447" t="s">
        <v>0</v>
      </c>
      <c r="P2447" t="s">
        <v>0</v>
      </c>
    </row>
    <row r="2448" spans="1:16" x14ac:dyDescent="0.3">
      <c r="A2448">
        <v>40137082</v>
      </c>
      <c r="B2448">
        <v>876646</v>
      </c>
      <c r="C2448">
        <v>396911</v>
      </c>
      <c r="D2448">
        <v>12800</v>
      </c>
      <c r="E2448">
        <v>1</v>
      </c>
      <c r="F2448">
        <v>640</v>
      </c>
      <c r="G2448">
        <v>5</v>
      </c>
      <c r="H2448" t="s">
        <v>431</v>
      </c>
      <c r="I2448">
        <v>5</v>
      </c>
      <c r="J2448" t="s">
        <v>41</v>
      </c>
      <c r="K2448" t="s">
        <v>39</v>
      </c>
      <c r="L2448" t="s">
        <v>18</v>
      </c>
      <c r="M2448">
        <v>12160</v>
      </c>
      <c r="N2448" t="s">
        <v>22</v>
      </c>
      <c r="O2448" t="s">
        <v>0</v>
      </c>
      <c r="P2448" t="s">
        <v>0</v>
      </c>
    </row>
    <row r="2449" spans="1:16" x14ac:dyDescent="0.3">
      <c r="A2449">
        <v>80606503</v>
      </c>
      <c r="B2449">
        <v>809570</v>
      </c>
      <c r="C2449">
        <v>919678</v>
      </c>
      <c r="D2449">
        <v>6097</v>
      </c>
      <c r="E2449">
        <v>1</v>
      </c>
      <c r="F2449">
        <v>0</v>
      </c>
      <c r="G2449">
        <v>0</v>
      </c>
      <c r="H2449" t="s">
        <v>431</v>
      </c>
      <c r="I2449">
        <v>2</v>
      </c>
      <c r="J2449" t="s">
        <v>380</v>
      </c>
      <c r="K2449" t="s">
        <v>39</v>
      </c>
      <c r="L2449" t="s">
        <v>16</v>
      </c>
      <c r="M2449">
        <v>6097</v>
      </c>
      <c r="N2449" t="s">
        <v>23</v>
      </c>
      <c r="O2449" t="s">
        <v>0</v>
      </c>
      <c r="P2449" t="s">
        <v>0</v>
      </c>
    </row>
    <row r="2450" spans="1:16" x14ac:dyDescent="0.3">
      <c r="A2450">
        <v>83994695</v>
      </c>
      <c r="B2450">
        <v>809570</v>
      </c>
      <c r="C2450">
        <v>485647</v>
      </c>
      <c r="D2450">
        <v>5100</v>
      </c>
      <c r="E2450">
        <v>3</v>
      </c>
      <c r="F2450">
        <v>0</v>
      </c>
      <c r="G2450">
        <v>0</v>
      </c>
      <c r="H2450" t="s">
        <v>431</v>
      </c>
      <c r="I2450">
        <v>3</v>
      </c>
      <c r="J2450" t="s">
        <v>381</v>
      </c>
      <c r="K2450" t="s">
        <v>39</v>
      </c>
      <c r="L2450" t="s">
        <v>17</v>
      </c>
      <c r="M2450">
        <v>15300</v>
      </c>
      <c r="N2450" t="s">
        <v>22</v>
      </c>
      <c r="O2450" t="s">
        <v>0</v>
      </c>
      <c r="P2450" t="s">
        <v>0</v>
      </c>
    </row>
    <row r="2451" spans="1:16" x14ac:dyDescent="0.3">
      <c r="A2451">
        <v>39161379</v>
      </c>
      <c r="B2451">
        <v>246316</v>
      </c>
      <c r="C2451">
        <v>747923</v>
      </c>
      <c r="D2451">
        <v>10426</v>
      </c>
      <c r="E2451">
        <v>2</v>
      </c>
      <c r="F2451">
        <v>3127.8</v>
      </c>
      <c r="G2451">
        <v>15</v>
      </c>
      <c r="H2451" t="s">
        <v>431</v>
      </c>
      <c r="I2451">
        <v>5</v>
      </c>
      <c r="J2451" t="s">
        <v>41</v>
      </c>
      <c r="K2451" t="s">
        <v>39</v>
      </c>
      <c r="L2451" t="s">
        <v>15</v>
      </c>
      <c r="M2451">
        <v>17724.2</v>
      </c>
      <c r="N2451" t="s">
        <v>20</v>
      </c>
      <c r="O2451" t="s">
        <v>0</v>
      </c>
      <c r="P2451" t="s">
        <v>0</v>
      </c>
    </row>
    <row r="2452" spans="1:16" x14ac:dyDescent="0.3">
      <c r="A2452">
        <v>52148834</v>
      </c>
      <c r="B2452">
        <v>191161</v>
      </c>
      <c r="C2452">
        <v>625146</v>
      </c>
      <c r="D2452">
        <v>19718</v>
      </c>
      <c r="E2452">
        <v>1</v>
      </c>
      <c r="F2452">
        <v>0</v>
      </c>
      <c r="G2452">
        <v>0</v>
      </c>
      <c r="H2452" t="s">
        <v>431</v>
      </c>
      <c r="I2452">
        <v>2</v>
      </c>
      <c r="J2452" t="s">
        <v>380</v>
      </c>
      <c r="K2452" t="s">
        <v>39</v>
      </c>
      <c r="L2452" t="s">
        <v>16</v>
      </c>
      <c r="M2452">
        <v>19718</v>
      </c>
      <c r="N2452" t="s">
        <v>21</v>
      </c>
      <c r="O2452" t="s">
        <v>0</v>
      </c>
      <c r="P2452" t="s">
        <v>0</v>
      </c>
    </row>
    <row r="2453" spans="1:16" x14ac:dyDescent="0.3">
      <c r="A2453">
        <v>23439803</v>
      </c>
      <c r="B2453">
        <v>876646</v>
      </c>
      <c r="C2453">
        <v>893223</v>
      </c>
      <c r="D2453">
        <v>4929</v>
      </c>
      <c r="E2453">
        <v>1</v>
      </c>
      <c r="F2453">
        <v>0</v>
      </c>
      <c r="G2453">
        <v>0</v>
      </c>
      <c r="H2453" t="s">
        <v>431</v>
      </c>
      <c r="I2453">
        <v>3</v>
      </c>
      <c r="J2453" t="s">
        <v>381</v>
      </c>
      <c r="K2453" t="s">
        <v>39</v>
      </c>
      <c r="L2453" t="s">
        <v>18</v>
      </c>
      <c r="M2453">
        <v>4929</v>
      </c>
      <c r="N2453" t="s">
        <v>23</v>
      </c>
      <c r="O2453" t="s">
        <v>0</v>
      </c>
      <c r="P2453" t="s">
        <v>0</v>
      </c>
    </row>
    <row r="2454" spans="1:16" x14ac:dyDescent="0.3">
      <c r="A2454">
        <v>60785855</v>
      </c>
      <c r="B2454">
        <v>877572</v>
      </c>
      <c r="C2454">
        <v>233278</v>
      </c>
      <c r="D2454">
        <v>10150</v>
      </c>
      <c r="E2454">
        <v>1</v>
      </c>
      <c r="F2454">
        <v>0</v>
      </c>
      <c r="G2454">
        <v>0</v>
      </c>
      <c r="H2454" t="s">
        <v>431</v>
      </c>
      <c r="I2454">
        <v>6</v>
      </c>
      <c r="J2454" t="s">
        <v>42</v>
      </c>
      <c r="K2454" t="s">
        <v>39</v>
      </c>
      <c r="L2454" t="s">
        <v>15</v>
      </c>
      <c r="M2454">
        <v>10150</v>
      </c>
      <c r="N2454" t="s">
        <v>23</v>
      </c>
      <c r="O2454" t="s">
        <v>0</v>
      </c>
      <c r="P2454" t="s">
        <v>0</v>
      </c>
    </row>
    <row r="2455" spans="1:16" x14ac:dyDescent="0.3">
      <c r="A2455">
        <v>24500158</v>
      </c>
      <c r="B2455">
        <v>876646</v>
      </c>
      <c r="C2455">
        <v>842544</v>
      </c>
      <c r="D2455">
        <v>19089</v>
      </c>
      <c r="E2455">
        <v>4</v>
      </c>
      <c r="F2455">
        <v>3817.8</v>
      </c>
      <c r="G2455">
        <v>5</v>
      </c>
      <c r="H2455" t="s">
        <v>431</v>
      </c>
      <c r="I2455">
        <v>6</v>
      </c>
      <c r="J2455" t="s">
        <v>42</v>
      </c>
      <c r="K2455" t="s">
        <v>39</v>
      </c>
      <c r="L2455" t="s">
        <v>15</v>
      </c>
      <c r="M2455">
        <v>72538.2</v>
      </c>
      <c r="N2455" t="s">
        <v>22</v>
      </c>
      <c r="O2455" t="s">
        <v>0</v>
      </c>
      <c r="P2455" t="s">
        <v>0</v>
      </c>
    </row>
    <row r="2456" spans="1:16" x14ac:dyDescent="0.3">
      <c r="A2456">
        <v>16661956</v>
      </c>
      <c r="B2456">
        <v>877572</v>
      </c>
      <c r="C2456">
        <v>493804</v>
      </c>
      <c r="D2456">
        <v>3930</v>
      </c>
      <c r="E2456">
        <v>1</v>
      </c>
      <c r="F2456">
        <v>196.5</v>
      </c>
      <c r="G2456">
        <v>5</v>
      </c>
      <c r="H2456" t="s">
        <v>431</v>
      </c>
      <c r="I2456">
        <v>4</v>
      </c>
      <c r="J2456" t="s">
        <v>428</v>
      </c>
      <c r="K2456" t="s">
        <v>39</v>
      </c>
      <c r="L2456" t="s">
        <v>15</v>
      </c>
      <c r="M2456">
        <v>3733.5</v>
      </c>
      <c r="N2456" t="s">
        <v>22</v>
      </c>
      <c r="O2456" t="s">
        <v>0</v>
      </c>
      <c r="P2456" t="s">
        <v>0</v>
      </c>
    </row>
    <row r="2457" spans="1:16" x14ac:dyDescent="0.3">
      <c r="A2457">
        <v>68437492</v>
      </c>
      <c r="B2457">
        <v>770487</v>
      </c>
      <c r="C2457">
        <v>965344</v>
      </c>
      <c r="D2457">
        <v>9762</v>
      </c>
      <c r="E2457">
        <v>4</v>
      </c>
      <c r="F2457">
        <v>0</v>
      </c>
      <c r="G2457">
        <v>0</v>
      </c>
      <c r="H2457" t="s">
        <v>431</v>
      </c>
      <c r="I2457">
        <v>1</v>
      </c>
      <c r="J2457" t="s">
        <v>114</v>
      </c>
      <c r="K2457" t="s">
        <v>39</v>
      </c>
      <c r="L2457" t="s">
        <v>15</v>
      </c>
      <c r="M2457">
        <v>39048</v>
      </c>
      <c r="N2457" t="s">
        <v>21</v>
      </c>
      <c r="O2457" t="s">
        <v>0</v>
      </c>
      <c r="P2457" t="s">
        <v>0</v>
      </c>
    </row>
    <row r="2458" spans="1:16" x14ac:dyDescent="0.3">
      <c r="A2458">
        <v>69634854</v>
      </c>
      <c r="B2458">
        <v>334053</v>
      </c>
      <c r="C2458">
        <v>983997</v>
      </c>
      <c r="D2458">
        <v>12440</v>
      </c>
      <c r="E2458">
        <v>1</v>
      </c>
      <c r="F2458">
        <v>1244</v>
      </c>
      <c r="G2458">
        <v>10</v>
      </c>
      <c r="H2458" t="s">
        <v>431</v>
      </c>
      <c r="I2458">
        <v>3</v>
      </c>
      <c r="J2458" t="s">
        <v>381</v>
      </c>
      <c r="K2458" t="s">
        <v>39</v>
      </c>
      <c r="L2458" t="s">
        <v>16</v>
      </c>
      <c r="M2458">
        <v>11196</v>
      </c>
      <c r="N2458" t="s">
        <v>20</v>
      </c>
      <c r="O2458" t="s">
        <v>0</v>
      </c>
      <c r="P2458" t="s">
        <v>0</v>
      </c>
    </row>
    <row r="2459" spans="1:16" x14ac:dyDescent="0.3">
      <c r="A2459">
        <v>65201639</v>
      </c>
      <c r="B2459">
        <v>770487</v>
      </c>
      <c r="C2459">
        <v>327885</v>
      </c>
      <c r="D2459">
        <v>13285</v>
      </c>
      <c r="E2459">
        <v>2</v>
      </c>
      <c r="F2459">
        <v>0</v>
      </c>
      <c r="G2459">
        <v>0</v>
      </c>
      <c r="H2459" t="s">
        <v>431</v>
      </c>
      <c r="I2459">
        <v>7</v>
      </c>
      <c r="J2459" t="s">
        <v>401</v>
      </c>
      <c r="K2459" t="s">
        <v>39</v>
      </c>
      <c r="L2459" t="s">
        <v>15</v>
      </c>
      <c r="M2459">
        <v>26570</v>
      </c>
      <c r="N2459" t="s">
        <v>23</v>
      </c>
      <c r="O2459" t="s">
        <v>0</v>
      </c>
      <c r="P2459" t="s">
        <v>0</v>
      </c>
    </row>
    <row r="2460" spans="1:16" x14ac:dyDescent="0.3">
      <c r="A2460">
        <v>11740164</v>
      </c>
      <c r="B2460">
        <v>671858</v>
      </c>
      <c r="C2460">
        <v>233362</v>
      </c>
      <c r="D2460">
        <v>843</v>
      </c>
      <c r="E2460">
        <v>1</v>
      </c>
      <c r="F2460">
        <v>84.3</v>
      </c>
      <c r="G2460">
        <v>10</v>
      </c>
      <c r="H2460" t="s">
        <v>431</v>
      </c>
      <c r="I2460">
        <v>2</v>
      </c>
      <c r="J2460" t="s">
        <v>380</v>
      </c>
      <c r="K2460" t="s">
        <v>39</v>
      </c>
      <c r="L2460" t="s">
        <v>18</v>
      </c>
      <c r="M2460">
        <v>758.7</v>
      </c>
      <c r="N2460" t="s">
        <v>22</v>
      </c>
      <c r="O2460" t="s">
        <v>0</v>
      </c>
      <c r="P2460" t="s">
        <v>0</v>
      </c>
    </row>
    <row r="2461" spans="1:16" x14ac:dyDescent="0.3">
      <c r="A2461">
        <v>82909480</v>
      </c>
      <c r="B2461">
        <v>388389</v>
      </c>
      <c r="C2461">
        <v>485353</v>
      </c>
      <c r="D2461">
        <v>11626</v>
      </c>
      <c r="E2461">
        <v>4</v>
      </c>
      <c r="F2461">
        <v>0</v>
      </c>
      <c r="G2461">
        <v>0</v>
      </c>
      <c r="H2461" t="s">
        <v>250</v>
      </c>
      <c r="I2461">
        <v>7</v>
      </c>
      <c r="J2461" t="s">
        <v>241</v>
      </c>
      <c r="K2461" t="s">
        <v>39</v>
      </c>
      <c r="L2461" t="s">
        <v>18</v>
      </c>
      <c r="M2461">
        <v>46504</v>
      </c>
      <c r="N2461" t="s">
        <v>21</v>
      </c>
      <c r="O2461" t="s">
        <v>0</v>
      </c>
      <c r="P2461" t="s">
        <v>0</v>
      </c>
    </row>
    <row r="2462" spans="1:16" x14ac:dyDescent="0.3">
      <c r="A2462">
        <v>75529051</v>
      </c>
      <c r="B2462">
        <v>246316</v>
      </c>
      <c r="C2462">
        <v>825173</v>
      </c>
      <c r="D2462">
        <v>16855</v>
      </c>
      <c r="E2462">
        <v>1</v>
      </c>
      <c r="F2462">
        <v>0</v>
      </c>
      <c r="G2462">
        <v>0</v>
      </c>
      <c r="H2462" t="s">
        <v>250</v>
      </c>
      <c r="I2462">
        <v>7</v>
      </c>
      <c r="J2462" t="s">
        <v>241</v>
      </c>
      <c r="K2462" t="s">
        <v>39</v>
      </c>
      <c r="L2462" t="s">
        <v>16</v>
      </c>
      <c r="M2462">
        <v>16855</v>
      </c>
      <c r="N2462" t="s">
        <v>23</v>
      </c>
      <c r="O2462" t="s">
        <v>0</v>
      </c>
      <c r="P2462" t="s">
        <v>0</v>
      </c>
    </row>
    <row r="2463" spans="1:16" x14ac:dyDescent="0.3">
      <c r="A2463">
        <v>12314351</v>
      </c>
      <c r="B2463">
        <v>809570</v>
      </c>
      <c r="C2463">
        <v>283840</v>
      </c>
      <c r="D2463">
        <v>1598</v>
      </c>
      <c r="E2463">
        <v>1</v>
      </c>
      <c r="F2463">
        <v>0</v>
      </c>
      <c r="G2463">
        <v>0</v>
      </c>
      <c r="H2463" t="s">
        <v>250</v>
      </c>
      <c r="I2463">
        <v>1</v>
      </c>
      <c r="J2463" t="s">
        <v>239</v>
      </c>
      <c r="K2463" t="s">
        <v>39</v>
      </c>
      <c r="L2463" t="s">
        <v>15</v>
      </c>
      <c r="M2463">
        <v>1598</v>
      </c>
      <c r="N2463" t="s">
        <v>21</v>
      </c>
      <c r="O2463" t="s">
        <v>0</v>
      </c>
      <c r="P2463" t="s">
        <v>0</v>
      </c>
    </row>
    <row r="2464" spans="1:16" x14ac:dyDescent="0.3">
      <c r="A2464">
        <v>65133300</v>
      </c>
      <c r="B2464">
        <v>207473</v>
      </c>
      <c r="C2464">
        <v>252042</v>
      </c>
      <c r="D2464">
        <v>1693</v>
      </c>
      <c r="E2464">
        <v>3</v>
      </c>
      <c r="F2464">
        <v>0</v>
      </c>
      <c r="G2464">
        <v>0</v>
      </c>
      <c r="H2464" t="s">
        <v>250</v>
      </c>
      <c r="I2464">
        <v>7</v>
      </c>
      <c r="J2464" t="s">
        <v>241</v>
      </c>
      <c r="K2464" t="s">
        <v>47</v>
      </c>
      <c r="L2464" t="s">
        <v>15</v>
      </c>
      <c r="M2464">
        <v>5079</v>
      </c>
      <c r="N2464" t="s">
        <v>20</v>
      </c>
      <c r="O2464" t="s">
        <v>0</v>
      </c>
      <c r="P2464" t="s">
        <v>0</v>
      </c>
    </row>
    <row r="2465" spans="1:16" x14ac:dyDescent="0.3">
      <c r="A2465">
        <v>22993840</v>
      </c>
      <c r="B2465">
        <v>388389</v>
      </c>
      <c r="C2465">
        <v>869536</v>
      </c>
      <c r="D2465">
        <v>15174</v>
      </c>
      <c r="E2465">
        <v>1</v>
      </c>
      <c r="F2465">
        <v>0</v>
      </c>
      <c r="G2465">
        <v>0</v>
      </c>
      <c r="H2465" t="s">
        <v>250</v>
      </c>
      <c r="I2465">
        <v>2</v>
      </c>
      <c r="J2465" t="s">
        <v>68</v>
      </c>
      <c r="K2465" t="s">
        <v>39</v>
      </c>
      <c r="L2465" t="s">
        <v>15</v>
      </c>
      <c r="M2465">
        <v>15174</v>
      </c>
      <c r="N2465" t="s">
        <v>22</v>
      </c>
      <c r="O2465" t="s">
        <v>0</v>
      </c>
      <c r="P2465" t="s">
        <v>0</v>
      </c>
    </row>
    <row r="2466" spans="1:16" x14ac:dyDescent="0.3">
      <c r="A2466">
        <v>78886959</v>
      </c>
      <c r="B2466">
        <v>207473</v>
      </c>
      <c r="C2466">
        <v>359338</v>
      </c>
      <c r="D2466">
        <v>2749</v>
      </c>
      <c r="E2466">
        <v>2</v>
      </c>
      <c r="F2466">
        <v>274.89999999999998</v>
      </c>
      <c r="G2466">
        <v>5</v>
      </c>
      <c r="H2466" t="s">
        <v>250</v>
      </c>
      <c r="I2466">
        <v>6</v>
      </c>
      <c r="J2466" t="s">
        <v>219</v>
      </c>
      <c r="K2466" t="s">
        <v>50</v>
      </c>
      <c r="L2466" t="s">
        <v>15</v>
      </c>
      <c r="M2466">
        <v>5223.1000000000004</v>
      </c>
      <c r="N2466" t="s">
        <v>20</v>
      </c>
      <c r="O2466" t="s">
        <v>0</v>
      </c>
      <c r="P2466" t="s">
        <v>0</v>
      </c>
    </row>
    <row r="2467" spans="1:16" x14ac:dyDescent="0.3">
      <c r="A2467">
        <v>71113711</v>
      </c>
      <c r="B2467">
        <v>671858</v>
      </c>
      <c r="C2467">
        <v>360639</v>
      </c>
      <c r="D2467">
        <v>7093</v>
      </c>
      <c r="E2467">
        <v>2</v>
      </c>
      <c r="F2467">
        <v>0</v>
      </c>
      <c r="G2467">
        <v>0</v>
      </c>
      <c r="H2467" t="s">
        <v>250</v>
      </c>
      <c r="I2467">
        <v>6</v>
      </c>
      <c r="J2467" t="s">
        <v>219</v>
      </c>
      <c r="K2467" t="s">
        <v>50</v>
      </c>
      <c r="L2467" t="s">
        <v>15</v>
      </c>
      <c r="M2467">
        <v>14186</v>
      </c>
      <c r="N2467" t="s">
        <v>21</v>
      </c>
      <c r="O2467" t="s">
        <v>0</v>
      </c>
      <c r="P2467" t="s">
        <v>0</v>
      </c>
    </row>
    <row r="2468" spans="1:16" x14ac:dyDescent="0.3">
      <c r="A2468">
        <v>96969050</v>
      </c>
      <c r="B2468">
        <v>770487</v>
      </c>
      <c r="C2468">
        <v>714646</v>
      </c>
      <c r="D2468">
        <v>16373</v>
      </c>
      <c r="E2468">
        <v>2</v>
      </c>
      <c r="F2468">
        <v>0</v>
      </c>
      <c r="G2468">
        <v>0</v>
      </c>
      <c r="H2468" t="s">
        <v>250</v>
      </c>
      <c r="I2468">
        <v>7</v>
      </c>
      <c r="J2468" t="s">
        <v>241</v>
      </c>
      <c r="K2468" t="s">
        <v>39</v>
      </c>
      <c r="L2468" t="s">
        <v>15</v>
      </c>
      <c r="M2468">
        <v>32746</v>
      </c>
      <c r="N2468" t="s">
        <v>23</v>
      </c>
      <c r="O2468" t="s">
        <v>0</v>
      </c>
      <c r="P2468" t="s">
        <v>0</v>
      </c>
    </row>
    <row r="2469" spans="1:16" x14ac:dyDescent="0.3">
      <c r="A2469">
        <v>53639158</v>
      </c>
      <c r="B2469">
        <v>719176</v>
      </c>
      <c r="C2469">
        <v>470343</v>
      </c>
      <c r="D2469">
        <v>7934</v>
      </c>
      <c r="E2469">
        <v>1</v>
      </c>
      <c r="F2469">
        <v>396.7</v>
      </c>
      <c r="G2469">
        <v>5</v>
      </c>
      <c r="H2469" t="s">
        <v>250</v>
      </c>
      <c r="I2469">
        <v>1</v>
      </c>
      <c r="J2469" t="s">
        <v>239</v>
      </c>
      <c r="K2469" t="s">
        <v>39</v>
      </c>
      <c r="L2469" t="s">
        <v>15</v>
      </c>
      <c r="M2469">
        <v>7537.3</v>
      </c>
      <c r="N2469" t="s">
        <v>20</v>
      </c>
      <c r="O2469" t="s">
        <v>0</v>
      </c>
      <c r="P2469" t="s">
        <v>0</v>
      </c>
    </row>
    <row r="2470" spans="1:16" x14ac:dyDescent="0.3">
      <c r="A2470">
        <v>88593968</v>
      </c>
      <c r="B2470">
        <v>388389</v>
      </c>
      <c r="C2470">
        <v>466105</v>
      </c>
      <c r="D2470">
        <v>16089</v>
      </c>
      <c r="E2470">
        <v>1</v>
      </c>
      <c r="F2470">
        <v>3217.8</v>
      </c>
      <c r="G2470">
        <v>20</v>
      </c>
      <c r="H2470" t="s">
        <v>250</v>
      </c>
      <c r="I2470">
        <v>7</v>
      </c>
      <c r="J2470" t="s">
        <v>241</v>
      </c>
      <c r="K2470" t="s">
        <v>39</v>
      </c>
      <c r="L2470" t="s">
        <v>17</v>
      </c>
      <c r="M2470">
        <v>12871.2</v>
      </c>
      <c r="N2470" t="s">
        <v>20</v>
      </c>
      <c r="O2470" t="s">
        <v>0</v>
      </c>
      <c r="P2470" t="s">
        <v>0</v>
      </c>
    </row>
    <row r="2471" spans="1:16" x14ac:dyDescent="0.3">
      <c r="A2471">
        <v>40657783</v>
      </c>
      <c r="B2471">
        <v>207473</v>
      </c>
      <c r="C2471">
        <v>281721</v>
      </c>
      <c r="D2471">
        <v>7823</v>
      </c>
      <c r="E2471">
        <v>1</v>
      </c>
      <c r="F2471">
        <v>0</v>
      </c>
      <c r="G2471">
        <v>0</v>
      </c>
      <c r="H2471" t="s">
        <v>250</v>
      </c>
      <c r="I2471">
        <v>7</v>
      </c>
      <c r="J2471" t="s">
        <v>241</v>
      </c>
      <c r="K2471" t="s">
        <v>39</v>
      </c>
      <c r="L2471" t="s">
        <v>17</v>
      </c>
      <c r="M2471">
        <v>7823</v>
      </c>
      <c r="N2471" t="s">
        <v>21</v>
      </c>
      <c r="O2471" t="s">
        <v>0</v>
      </c>
      <c r="P2471" t="s">
        <v>0</v>
      </c>
    </row>
    <row r="2472" spans="1:16" x14ac:dyDescent="0.3">
      <c r="A2472">
        <v>25878730</v>
      </c>
      <c r="B2472">
        <v>872246</v>
      </c>
      <c r="C2472">
        <v>344818</v>
      </c>
      <c r="D2472">
        <v>13354</v>
      </c>
      <c r="E2472">
        <v>1</v>
      </c>
      <c r="F2472">
        <v>0</v>
      </c>
      <c r="G2472">
        <v>0</v>
      </c>
      <c r="H2472" t="s">
        <v>250</v>
      </c>
      <c r="I2472">
        <v>3</v>
      </c>
      <c r="J2472" t="s">
        <v>54</v>
      </c>
      <c r="K2472" t="s">
        <v>39</v>
      </c>
      <c r="L2472" t="s">
        <v>16</v>
      </c>
      <c r="M2472">
        <v>13354</v>
      </c>
      <c r="N2472" t="s">
        <v>20</v>
      </c>
      <c r="O2472" t="s">
        <v>0</v>
      </c>
      <c r="P2472" t="s">
        <v>0</v>
      </c>
    </row>
    <row r="2473" spans="1:16" x14ac:dyDescent="0.3">
      <c r="A2473">
        <v>86140729</v>
      </c>
      <c r="B2473">
        <v>388389</v>
      </c>
      <c r="C2473">
        <v>809303</v>
      </c>
      <c r="D2473">
        <v>2227</v>
      </c>
      <c r="E2473">
        <v>1</v>
      </c>
      <c r="F2473">
        <v>0</v>
      </c>
      <c r="G2473">
        <v>0</v>
      </c>
      <c r="H2473" t="s">
        <v>250</v>
      </c>
      <c r="I2473">
        <v>4</v>
      </c>
      <c r="J2473" t="s">
        <v>240</v>
      </c>
      <c r="K2473" t="s">
        <v>39</v>
      </c>
      <c r="L2473" t="s">
        <v>16</v>
      </c>
      <c r="M2473">
        <v>2227</v>
      </c>
      <c r="N2473" t="s">
        <v>24</v>
      </c>
      <c r="O2473" t="s">
        <v>0</v>
      </c>
      <c r="P2473" t="s">
        <v>0</v>
      </c>
    </row>
    <row r="2474" spans="1:16" x14ac:dyDescent="0.3">
      <c r="A2474">
        <v>64009265</v>
      </c>
      <c r="B2474">
        <v>334053</v>
      </c>
      <c r="C2474">
        <v>660030</v>
      </c>
      <c r="D2474">
        <v>7286</v>
      </c>
      <c r="E2474">
        <v>1</v>
      </c>
      <c r="F2474">
        <v>0</v>
      </c>
      <c r="G2474">
        <v>0</v>
      </c>
      <c r="H2474" t="s">
        <v>345</v>
      </c>
      <c r="I2474">
        <v>6</v>
      </c>
      <c r="J2474" t="s">
        <v>188</v>
      </c>
      <c r="K2474" t="s">
        <v>39</v>
      </c>
      <c r="L2474" t="s">
        <v>15</v>
      </c>
      <c r="M2474">
        <v>7286</v>
      </c>
      <c r="N2474" t="s">
        <v>20</v>
      </c>
      <c r="O2474" t="s">
        <v>0</v>
      </c>
      <c r="P2474" t="s">
        <v>0</v>
      </c>
    </row>
    <row r="2475" spans="1:16" x14ac:dyDescent="0.3">
      <c r="A2475">
        <v>72005415</v>
      </c>
      <c r="B2475">
        <v>356787</v>
      </c>
      <c r="C2475">
        <v>851168</v>
      </c>
      <c r="D2475">
        <v>10986</v>
      </c>
      <c r="E2475">
        <v>3</v>
      </c>
      <c r="F2475">
        <v>0</v>
      </c>
      <c r="G2475">
        <v>0</v>
      </c>
      <c r="H2475" t="s">
        <v>345</v>
      </c>
      <c r="I2475">
        <v>2</v>
      </c>
      <c r="J2475" t="s">
        <v>374</v>
      </c>
      <c r="K2475" t="s">
        <v>50</v>
      </c>
      <c r="L2475" t="s">
        <v>15</v>
      </c>
      <c r="M2475">
        <v>32958</v>
      </c>
      <c r="N2475" t="s">
        <v>22</v>
      </c>
      <c r="O2475" t="s">
        <v>0</v>
      </c>
      <c r="P2475" t="s">
        <v>0</v>
      </c>
    </row>
    <row r="2476" spans="1:16" x14ac:dyDescent="0.3">
      <c r="A2476">
        <v>30796389</v>
      </c>
      <c r="B2476">
        <v>671858</v>
      </c>
      <c r="C2476">
        <v>968804</v>
      </c>
      <c r="D2476">
        <v>8239</v>
      </c>
      <c r="E2476">
        <v>1</v>
      </c>
      <c r="F2476">
        <v>1235.8499999999999</v>
      </c>
      <c r="G2476">
        <v>15</v>
      </c>
      <c r="H2476" t="s">
        <v>345</v>
      </c>
      <c r="I2476">
        <v>4</v>
      </c>
      <c r="J2476" t="s">
        <v>495</v>
      </c>
      <c r="K2476" t="s">
        <v>39</v>
      </c>
      <c r="L2476" t="s">
        <v>15</v>
      </c>
      <c r="M2476">
        <v>7003.15</v>
      </c>
      <c r="N2476" t="s">
        <v>21</v>
      </c>
      <c r="O2476" t="s">
        <v>0</v>
      </c>
      <c r="P2476" t="s">
        <v>0</v>
      </c>
    </row>
    <row r="2477" spans="1:16" x14ac:dyDescent="0.3">
      <c r="A2477">
        <v>80836292</v>
      </c>
      <c r="B2477">
        <v>216739</v>
      </c>
      <c r="C2477">
        <v>761671</v>
      </c>
      <c r="D2477">
        <v>1033</v>
      </c>
      <c r="E2477">
        <v>2</v>
      </c>
      <c r="F2477">
        <v>0</v>
      </c>
      <c r="G2477">
        <v>0</v>
      </c>
      <c r="H2477" t="s">
        <v>345</v>
      </c>
      <c r="I2477">
        <v>3</v>
      </c>
      <c r="J2477" t="s">
        <v>523</v>
      </c>
      <c r="K2477" t="s">
        <v>39</v>
      </c>
      <c r="L2477" t="s">
        <v>18</v>
      </c>
      <c r="M2477">
        <v>2066</v>
      </c>
      <c r="N2477" t="s">
        <v>21</v>
      </c>
      <c r="O2477" t="s">
        <v>0</v>
      </c>
      <c r="P2477" t="s">
        <v>0</v>
      </c>
    </row>
    <row r="2478" spans="1:16" x14ac:dyDescent="0.3">
      <c r="A2478">
        <v>56785209</v>
      </c>
      <c r="B2478">
        <v>671858</v>
      </c>
      <c r="C2478">
        <v>260254</v>
      </c>
      <c r="D2478">
        <v>1572</v>
      </c>
      <c r="E2478">
        <v>3</v>
      </c>
      <c r="F2478">
        <v>0</v>
      </c>
      <c r="G2478">
        <v>0</v>
      </c>
      <c r="H2478" t="s">
        <v>345</v>
      </c>
      <c r="I2478">
        <v>7</v>
      </c>
      <c r="J2478" t="s">
        <v>166</v>
      </c>
      <c r="K2478" t="s">
        <v>50</v>
      </c>
      <c r="L2478" t="s">
        <v>16</v>
      </c>
      <c r="M2478">
        <v>4716</v>
      </c>
      <c r="N2478" t="s">
        <v>23</v>
      </c>
      <c r="O2478" t="s">
        <v>0</v>
      </c>
      <c r="P2478" t="s">
        <v>0</v>
      </c>
    </row>
    <row r="2479" spans="1:16" x14ac:dyDescent="0.3">
      <c r="A2479">
        <v>65596350</v>
      </c>
      <c r="B2479">
        <v>246316</v>
      </c>
      <c r="C2479">
        <v>980762</v>
      </c>
      <c r="D2479">
        <v>14277</v>
      </c>
      <c r="E2479">
        <v>1</v>
      </c>
      <c r="F2479">
        <v>0</v>
      </c>
      <c r="G2479">
        <v>0</v>
      </c>
      <c r="H2479" t="s">
        <v>345</v>
      </c>
      <c r="I2479">
        <v>6</v>
      </c>
      <c r="J2479" t="s">
        <v>188</v>
      </c>
      <c r="K2479" t="s">
        <v>39</v>
      </c>
      <c r="L2479" t="s">
        <v>15</v>
      </c>
      <c r="M2479">
        <v>14277</v>
      </c>
      <c r="N2479" t="s">
        <v>22</v>
      </c>
      <c r="O2479" t="s">
        <v>0</v>
      </c>
      <c r="P2479" t="s">
        <v>0</v>
      </c>
    </row>
    <row r="2480" spans="1:16" x14ac:dyDescent="0.3">
      <c r="A2480">
        <v>96702893</v>
      </c>
      <c r="B2480">
        <v>246316</v>
      </c>
      <c r="C2480">
        <v>886641</v>
      </c>
      <c r="D2480">
        <v>4699</v>
      </c>
      <c r="E2480">
        <v>1</v>
      </c>
      <c r="F2480">
        <v>0</v>
      </c>
      <c r="G2480">
        <v>0</v>
      </c>
      <c r="H2480" t="s">
        <v>345</v>
      </c>
      <c r="I2480">
        <v>2</v>
      </c>
      <c r="J2480" t="s">
        <v>374</v>
      </c>
      <c r="K2480" t="s">
        <v>39</v>
      </c>
      <c r="L2480" t="s">
        <v>15</v>
      </c>
      <c r="M2480">
        <v>4699</v>
      </c>
      <c r="N2480" t="s">
        <v>23</v>
      </c>
      <c r="O2480" t="s">
        <v>0</v>
      </c>
      <c r="P2480" t="s">
        <v>0</v>
      </c>
    </row>
    <row r="2481" spans="1:16" x14ac:dyDescent="0.3">
      <c r="A2481">
        <v>22090691</v>
      </c>
      <c r="B2481">
        <v>216739</v>
      </c>
      <c r="C2481">
        <v>681137</v>
      </c>
      <c r="D2481">
        <v>15577</v>
      </c>
      <c r="E2481">
        <v>1</v>
      </c>
      <c r="F2481">
        <v>778.85</v>
      </c>
      <c r="G2481">
        <v>5</v>
      </c>
      <c r="H2481" t="s">
        <v>345</v>
      </c>
      <c r="I2481">
        <v>7</v>
      </c>
      <c r="J2481" t="s">
        <v>166</v>
      </c>
      <c r="K2481" t="s">
        <v>39</v>
      </c>
      <c r="L2481" t="s">
        <v>16</v>
      </c>
      <c r="M2481">
        <v>14798.15</v>
      </c>
      <c r="N2481" t="s">
        <v>21</v>
      </c>
      <c r="O2481" t="s">
        <v>0</v>
      </c>
      <c r="P2481" t="s">
        <v>0</v>
      </c>
    </row>
    <row r="2482" spans="1:16" x14ac:dyDescent="0.3">
      <c r="A2482">
        <v>54406060</v>
      </c>
      <c r="B2482">
        <v>770487</v>
      </c>
      <c r="C2482">
        <v>648324</v>
      </c>
      <c r="D2482">
        <v>18483</v>
      </c>
      <c r="E2482">
        <v>2</v>
      </c>
      <c r="F2482">
        <v>5544.9</v>
      </c>
      <c r="G2482">
        <v>15</v>
      </c>
      <c r="H2482" t="s">
        <v>345</v>
      </c>
      <c r="I2482">
        <v>2</v>
      </c>
      <c r="J2482" t="s">
        <v>374</v>
      </c>
      <c r="K2482" t="s">
        <v>39</v>
      </c>
      <c r="L2482" t="s">
        <v>17</v>
      </c>
      <c r="M2482">
        <v>31421.1</v>
      </c>
      <c r="N2482" t="s">
        <v>22</v>
      </c>
      <c r="O2482" t="s">
        <v>0</v>
      </c>
      <c r="P2482" t="s">
        <v>0</v>
      </c>
    </row>
    <row r="2483" spans="1:16" x14ac:dyDescent="0.3">
      <c r="A2483">
        <v>58149482</v>
      </c>
      <c r="B2483">
        <v>388389</v>
      </c>
      <c r="C2483">
        <v>570248</v>
      </c>
      <c r="D2483">
        <v>5745</v>
      </c>
      <c r="E2483">
        <v>1</v>
      </c>
      <c r="F2483">
        <v>0</v>
      </c>
      <c r="G2483">
        <v>0</v>
      </c>
      <c r="H2483" t="s">
        <v>345</v>
      </c>
      <c r="I2483">
        <v>6</v>
      </c>
      <c r="J2483" t="s">
        <v>188</v>
      </c>
      <c r="K2483" t="s">
        <v>39</v>
      </c>
      <c r="L2483" t="s">
        <v>16</v>
      </c>
      <c r="M2483">
        <v>5745</v>
      </c>
      <c r="N2483" t="s">
        <v>20</v>
      </c>
      <c r="O2483" t="s">
        <v>0</v>
      </c>
      <c r="P2483" t="s">
        <v>0</v>
      </c>
    </row>
    <row r="2484" spans="1:16" x14ac:dyDescent="0.3">
      <c r="A2484">
        <v>98641164</v>
      </c>
      <c r="B2484">
        <v>809570</v>
      </c>
      <c r="C2484">
        <v>790500</v>
      </c>
      <c r="D2484">
        <v>4360</v>
      </c>
      <c r="E2484">
        <v>4</v>
      </c>
      <c r="F2484">
        <v>0</v>
      </c>
      <c r="G2484">
        <v>0</v>
      </c>
      <c r="H2484" t="s">
        <v>521</v>
      </c>
      <c r="I2484">
        <v>3</v>
      </c>
      <c r="J2484" t="s">
        <v>321</v>
      </c>
      <c r="K2484" t="s">
        <v>50</v>
      </c>
      <c r="L2484" t="s">
        <v>15</v>
      </c>
      <c r="M2484">
        <v>17440</v>
      </c>
      <c r="N2484" t="s">
        <v>22</v>
      </c>
      <c r="O2484" t="s">
        <v>0</v>
      </c>
      <c r="P2484" t="s">
        <v>0</v>
      </c>
    </row>
    <row r="2485" spans="1:16" x14ac:dyDescent="0.3">
      <c r="A2485">
        <v>30739712</v>
      </c>
      <c r="B2485">
        <v>356787</v>
      </c>
      <c r="C2485">
        <v>962427</v>
      </c>
      <c r="D2485">
        <v>19837</v>
      </c>
      <c r="E2485">
        <v>1</v>
      </c>
      <c r="F2485">
        <v>1983.7</v>
      </c>
      <c r="G2485">
        <v>10</v>
      </c>
      <c r="H2485" t="s">
        <v>521</v>
      </c>
      <c r="I2485">
        <v>1</v>
      </c>
      <c r="J2485" t="s">
        <v>70</v>
      </c>
      <c r="K2485" t="s">
        <v>47</v>
      </c>
      <c r="L2485" t="s">
        <v>15</v>
      </c>
      <c r="M2485">
        <v>17853.3</v>
      </c>
      <c r="N2485" t="s">
        <v>22</v>
      </c>
      <c r="O2485" t="s">
        <v>0</v>
      </c>
      <c r="P2485" t="s">
        <v>0</v>
      </c>
    </row>
    <row r="2486" spans="1:16" x14ac:dyDescent="0.3">
      <c r="A2486">
        <v>61604364</v>
      </c>
      <c r="B2486">
        <v>671858</v>
      </c>
      <c r="C2486">
        <v>500441</v>
      </c>
      <c r="D2486">
        <v>2121</v>
      </c>
      <c r="E2486">
        <v>1</v>
      </c>
      <c r="F2486">
        <v>0</v>
      </c>
      <c r="G2486">
        <v>0</v>
      </c>
      <c r="H2486" t="s">
        <v>521</v>
      </c>
      <c r="I2486">
        <v>5</v>
      </c>
      <c r="J2486" t="s">
        <v>352</v>
      </c>
      <c r="K2486" t="s">
        <v>39</v>
      </c>
      <c r="L2486" t="s">
        <v>18</v>
      </c>
      <c r="M2486">
        <v>2121</v>
      </c>
      <c r="N2486" t="s">
        <v>22</v>
      </c>
      <c r="O2486" t="s">
        <v>0</v>
      </c>
      <c r="P2486" t="s">
        <v>0</v>
      </c>
    </row>
    <row r="2487" spans="1:16" x14ac:dyDescent="0.3">
      <c r="A2487">
        <v>27997624</v>
      </c>
      <c r="B2487">
        <v>770487</v>
      </c>
      <c r="C2487">
        <v>289913</v>
      </c>
      <c r="D2487">
        <v>15815</v>
      </c>
      <c r="E2487">
        <v>2</v>
      </c>
      <c r="F2487">
        <v>3163</v>
      </c>
      <c r="G2487">
        <v>10</v>
      </c>
      <c r="H2487" t="s">
        <v>521</v>
      </c>
      <c r="I2487">
        <v>4</v>
      </c>
      <c r="J2487" t="s">
        <v>462</v>
      </c>
      <c r="K2487" t="s">
        <v>39</v>
      </c>
      <c r="L2487" t="s">
        <v>15</v>
      </c>
      <c r="M2487">
        <v>28467</v>
      </c>
      <c r="N2487" t="s">
        <v>23</v>
      </c>
      <c r="O2487" t="s">
        <v>0</v>
      </c>
      <c r="P2487" t="s">
        <v>0</v>
      </c>
    </row>
    <row r="2488" spans="1:16" x14ac:dyDescent="0.3">
      <c r="A2488">
        <v>66316931</v>
      </c>
      <c r="B2488">
        <v>770487</v>
      </c>
      <c r="C2488">
        <v>935395</v>
      </c>
      <c r="D2488">
        <v>2440</v>
      </c>
      <c r="E2488">
        <v>2</v>
      </c>
      <c r="F2488">
        <v>0</v>
      </c>
      <c r="G2488">
        <v>0</v>
      </c>
      <c r="H2488" t="s">
        <v>521</v>
      </c>
      <c r="I2488">
        <v>2</v>
      </c>
      <c r="J2488" t="s">
        <v>174</v>
      </c>
      <c r="K2488" t="s">
        <v>50</v>
      </c>
      <c r="L2488" t="s">
        <v>15</v>
      </c>
      <c r="M2488">
        <v>4880</v>
      </c>
      <c r="N2488" t="s">
        <v>23</v>
      </c>
      <c r="O2488" t="s">
        <v>0</v>
      </c>
      <c r="P2488" t="s">
        <v>0</v>
      </c>
    </row>
    <row r="2489" spans="1:16" x14ac:dyDescent="0.3">
      <c r="A2489">
        <v>64996550</v>
      </c>
      <c r="B2489">
        <v>216739</v>
      </c>
      <c r="C2489">
        <v>626911</v>
      </c>
      <c r="D2489">
        <v>13546</v>
      </c>
      <c r="E2489">
        <v>1</v>
      </c>
      <c r="F2489">
        <v>1354.6</v>
      </c>
      <c r="G2489">
        <v>10</v>
      </c>
      <c r="H2489" t="s">
        <v>521</v>
      </c>
      <c r="I2489">
        <v>4</v>
      </c>
      <c r="J2489" t="s">
        <v>462</v>
      </c>
      <c r="K2489" t="s">
        <v>39</v>
      </c>
      <c r="L2489" t="s">
        <v>18</v>
      </c>
      <c r="M2489">
        <v>12191.4</v>
      </c>
      <c r="N2489" t="s">
        <v>23</v>
      </c>
      <c r="O2489" t="s">
        <v>0</v>
      </c>
      <c r="P2489" t="s">
        <v>0</v>
      </c>
    </row>
    <row r="2490" spans="1:16" x14ac:dyDescent="0.3">
      <c r="A2490">
        <v>82399599</v>
      </c>
      <c r="B2490">
        <v>126225</v>
      </c>
      <c r="C2490">
        <v>741455</v>
      </c>
      <c r="D2490">
        <v>11384</v>
      </c>
      <c r="E2490">
        <v>2</v>
      </c>
      <c r="F2490">
        <v>0</v>
      </c>
      <c r="G2490">
        <v>0</v>
      </c>
      <c r="H2490" t="s">
        <v>194</v>
      </c>
      <c r="I2490">
        <v>1</v>
      </c>
      <c r="J2490" t="s">
        <v>133</v>
      </c>
      <c r="K2490" t="s">
        <v>39</v>
      </c>
      <c r="L2490" t="s">
        <v>18</v>
      </c>
      <c r="M2490">
        <v>22768</v>
      </c>
      <c r="N2490" t="s">
        <v>22</v>
      </c>
      <c r="O2490" t="s">
        <v>0</v>
      </c>
      <c r="P2490" t="s">
        <v>0</v>
      </c>
    </row>
    <row r="2491" spans="1:16" x14ac:dyDescent="0.3">
      <c r="A2491">
        <v>56970882</v>
      </c>
      <c r="B2491">
        <v>671858</v>
      </c>
      <c r="C2491">
        <v>291061</v>
      </c>
      <c r="D2491">
        <v>17712</v>
      </c>
      <c r="E2491">
        <v>2</v>
      </c>
      <c r="F2491">
        <v>0</v>
      </c>
      <c r="G2491">
        <v>0</v>
      </c>
      <c r="H2491" t="s">
        <v>194</v>
      </c>
      <c r="I2491">
        <v>3</v>
      </c>
      <c r="J2491" t="s">
        <v>477</v>
      </c>
      <c r="K2491" t="s">
        <v>50</v>
      </c>
      <c r="L2491" t="s">
        <v>15</v>
      </c>
      <c r="M2491">
        <v>35424</v>
      </c>
      <c r="N2491" t="s">
        <v>20</v>
      </c>
      <c r="O2491" t="s">
        <v>0</v>
      </c>
      <c r="P2491" t="s">
        <v>0</v>
      </c>
    </row>
    <row r="2492" spans="1:16" x14ac:dyDescent="0.3">
      <c r="A2492">
        <v>24749927</v>
      </c>
      <c r="B2492">
        <v>770487</v>
      </c>
      <c r="C2492">
        <v>482495</v>
      </c>
      <c r="D2492">
        <v>9536</v>
      </c>
      <c r="E2492">
        <v>3</v>
      </c>
      <c r="F2492">
        <v>0</v>
      </c>
      <c r="G2492">
        <v>0</v>
      </c>
      <c r="H2492" t="s">
        <v>194</v>
      </c>
      <c r="I2492">
        <v>5</v>
      </c>
      <c r="J2492" t="s">
        <v>79</v>
      </c>
      <c r="K2492" t="s">
        <v>39</v>
      </c>
      <c r="L2492" t="s">
        <v>18</v>
      </c>
      <c r="M2492">
        <v>28608</v>
      </c>
      <c r="N2492" t="s">
        <v>20</v>
      </c>
      <c r="O2492" t="s">
        <v>0</v>
      </c>
      <c r="P2492" t="s">
        <v>0</v>
      </c>
    </row>
    <row r="2493" spans="1:16" x14ac:dyDescent="0.3">
      <c r="A2493">
        <v>38036618</v>
      </c>
      <c r="B2493">
        <v>246316</v>
      </c>
      <c r="C2493">
        <v>532918</v>
      </c>
      <c r="D2493">
        <v>3641</v>
      </c>
      <c r="E2493">
        <v>1</v>
      </c>
      <c r="F2493">
        <v>182.05</v>
      </c>
      <c r="G2493">
        <v>5</v>
      </c>
      <c r="H2493" t="s">
        <v>194</v>
      </c>
      <c r="I2493">
        <v>3</v>
      </c>
      <c r="J2493" t="s">
        <v>477</v>
      </c>
      <c r="K2493" t="s">
        <v>39</v>
      </c>
      <c r="L2493" t="s">
        <v>17</v>
      </c>
      <c r="M2493">
        <v>3458.95</v>
      </c>
      <c r="N2493" t="s">
        <v>20</v>
      </c>
      <c r="O2493" t="s">
        <v>0</v>
      </c>
      <c r="P2493" t="s">
        <v>0</v>
      </c>
    </row>
    <row r="2494" spans="1:16" x14ac:dyDescent="0.3">
      <c r="A2494">
        <v>36957830</v>
      </c>
      <c r="B2494">
        <v>872246</v>
      </c>
      <c r="C2494">
        <v>403974</v>
      </c>
      <c r="D2494">
        <v>7393</v>
      </c>
      <c r="E2494">
        <v>3</v>
      </c>
      <c r="F2494">
        <v>1108.95</v>
      </c>
      <c r="G2494">
        <v>5</v>
      </c>
      <c r="H2494" t="s">
        <v>194</v>
      </c>
      <c r="I2494">
        <v>5</v>
      </c>
      <c r="J2494" t="s">
        <v>79</v>
      </c>
      <c r="K2494" t="s">
        <v>47</v>
      </c>
      <c r="L2494" t="s">
        <v>15</v>
      </c>
      <c r="M2494">
        <v>21070.05</v>
      </c>
      <c r="N2494" t="s">
        <v>20</v>
      </c>
      <c r="O2494" t="s">
        <v>0</v>
      </c>
      <c r="P2494" t="s">
        <v>0</v>
      </c>
    </row>
    <row r="2495" spans="1:16" x14ac:dyDescent="0.3">
      <c r="A2495">
        <v>85522135</v>
      </c>
      <c r="B2495">
        <v>388389</v>
      </c>
      <c r="C2495">
        <v>805711</v>
      </c>
      <c r="D2495">
        <v>8703</v>
      </c>
      <c r="E2495">
        <v>4</v>
      </c>
      <c r="F2495">
        <v>1740.6</v>
      </c>
      <c r="G2495">
        <v>5</v>
      </c>
      <c r="H2495" t="s">
        <v>194</v>
      </c>
      <c r="I2495">
        <v>5</v>
      </c>
      <c r="J2495" t="s">
        <v>79</v>
      </c>
      <c r="K2495" t="s">
        <v>39</v>
      </c>
      <c r="L2495" t="s">
        <v>15</v>
      </c>
      <c r="M2495">
        <v>33071.4</v>
      </c>
      <c r="N2495" t="s">
        <v>23</v>
      </c>
      <c r="O2495" t="s">
        <v>0</v>
      </c>
      <c r="P2495" t="s">
        <v>0</v>
      </c>
    </row>
    <row r="2496" spans="1:16" x14ac:dyDescent="0.3">
      <c r="A2496">
        <v>77172936</v>
      </c>
      <c r="B2496">
        <v>671858</v>
      </c>
      <c r="C2496">
        <v>871697</v>
      </c>
      <c r="D2496">
        <v>2348</v>
      </c>
      <c r="E2496">
        <v>1</v>
      </c>
      <c r="F2496">
        <v>234.8</v>
      </c>
      <c r="G2496">
        <v>10</v>
      </c>
      <c r="H2496" t="s">
        <v>194</v>
      </c>
      <c r="I2496">
        <v>5</v>
      </c>
      <c r="J2496" t="s">
        <v>79</v>
      </c>
      <c r="K2496" t="s">
        <v>39</v>
      </c>
      <c r="L2496" t="s">
        <v>15</v>
      </c>
      <c r="M2496">
        <v>2113.1999999999998</v>
      </c>
      <c r="N2496" t="s">
        <v>21</v>
      </c>
      <c r="O2496" t="s">
        <v>0</v>
      </c>
      <c r="P2496" t="s">
        <v>0</v>
      </c>
    </row>
    <row r="2497" spans="1:16" x14ac:dyDescent="0.3">
      <c r="A2497">
        <v>98916958</v>
      </c>
      <c r="B2497">
        <v>246316</v>
      </c>
      <c r="C2497">
        <v>972303</v>
      </c>
      <c r="D2497">
        <v>17792</v>
      </c>
      <c r="E2497">
        <v>1</v>
      </c>
      <c r="F2497">
        <v>0</v>
      </c>
      <c r="G2497">
        <v>0</v>
      </c>
      <c r="H2497" t="s">
        <v>194</v>
      </c>
      <c r="I2497">
        <v>4</v>
      </c>
      <c r="J2497" t="s">
        <v>217</v>
      </c>
      <c r="K2497" t="s">
        <v>39</v>
      </c>
      <c r="L2497" t="s">
        <v>15</v>
      </c>
      <c r="M2497">
        <v>17792</v>
      </c>
      <c r="N2497" t="s">
        <v>23</v>
      </c>
      <c r="O2497" t="s">
        <v>0</v>
      </c>
      <c r="P2497" t="s">
        <v>0</v>
      </c>
    </row>
    <row r="2498" spans="1:16" x14ac:dyDescent="0.3">
      <c r="A2498">
        <v>89028889</v>
      </c>
      <c r="B2498">
        <v>770487</v>
      </c>
      <c r="C2498">
        <v>275902</v>
      </c>
      <c r="D2498">
        <v>17143</v>
      </c>
      <c r="E2498">
        <v>1</v>
      </c>
      <c r="F2498">
        <v>1714.3</v>
      </c>
      <c r="G2498">
        <v>10</v>
      </c>
      <c r="H2498" t="s">
        <v>194</v>
      </c>
      <c r="I2498">
        <v>5</v>
      </c>
      <c r="J2498" t="s">
        <v>79</v>
      </c>
      <c r="K2498" t="s">
        <v>47</v>
      </c>
      <c r="L2498" t="s">
        <v>16</v>
      </c>
      <c r="M2498">
        <v>15428.7</v>
      </c>
      <c r="N2498" t="s">
        <v>22</v>
      </c>
      <c r="O2498" t="s">
        <v>0</v>
      </c>
      <c r="P2498" t="s">
        <v>0</v>
      </c>
    </row>
    <row r="2499" spans="1:16" x14ac:dyDescent="0.3">
      <c r="A2499">
        <v>75337822</v>
      </c>
      <c r="B2499">
        <v>356787</v>
      </c>
      <c r="C2499">
        <v>531064</v>
      </c>
      <c r="D2499">
        <v>10893</v>
      </c>
      <c r="E2499">
        <v>2</v>
      </c>
      <c r="F2499">
        <v>0</v>
      </c>
      <c r="G2499">
        <v>0</v>
      </c>
      <c r="H2499" t="s">
        <v>194</v>
      </c>
      <c r="I2499">
        <v>1</v>
      </c>
      <c r="J2499" t="s">
        <v>133</v>
      </c>
      <c r="K2499" t="s">
        <v>39</v>
      </c>
      <c r="L2499" t="s">
        <v>15</v>
      </c>
      <c r="M2499">
        <v>21786</v>
      </c>
      <c r="N2499" t="s">
        <v>20</v>
      </c>
      <c r="O2499" t="s">
        <v>0</v>
      </c>
      <c r="P2499" t="s">
        <v>0</v>
      </c>
    </row>
    <row r="2500" spans="1:16" x14ac:dyDescent="0.3">
      <c r="A2500">
        <v>78793658</v>
      </c>
      <c r="B2500">
        <v>671858</v>
      </c>
      <c r="C2500">
        <v>383291</v>
      </c>
      <c r="D2500">
        <v>16931</v>
      </c>
      <c r="E2500">
        <v>2</v>
      </c>
      <c r="F2500">
        <v>0</v>
      </c>
      <c r="G2500">
        <v>0</v>
      </c>
      <c r="H2500" t="s">
        <v>194</v>
      </c>
      <c r="I2500">
        <v>3</v>
      </c>
      <c r="J2500" t="s">
        <v>477</v>
      </c>
      <c r="K2500" t="s">
        <v>39</v>
      </c>
      <c r="L2500" t="s">
        <v>17</v>
      </c>
      <c r="M2500">
        <v>33862</v>
      </c>
      <c r="N2500" t="s">
        <v>20</v>
      </c>
      <c r="O2500" t="s">
        <v>0</v>
      </c>
      <c r="P2500" t="s">
        <v>0</v>
      </c>
    </row>
    <row r="2501" spans="1:16" x14ac:dyDescent="0.3">
      <c r="A2501">
        <v>23427820</v>
      </c>
      <c r="B2501">
        <v>719176</v>
      </c>
      <c r="C2501">
        <v>382294</v>
      </c>
      <c r="D2501">
        <v>17469</v>
      </c>
      <c r="E2501">
        <v>1</v>
      </c>
      <c r="F2501">
        <v>0</v>
      </c>
      <c r="G2501">
        <v>0</v>
      </c>
      <c r="H2501" t="s">
        <v>194</v>
      </c>
      <c r="I2501">
        <v>5</v>
      </c>
      <c r="J2501" t="s">
        <v>79</v>
      </c>
      <c r="K2501" t="s">
        <v>39</v>
      </c>
      <c r="L2501" t="s">
        <v>15</v>
      </c>
      <c r="M2501">
        <v>17469</v>
      </c>
      <c r="N2501" t="s">
        <v>22</v>
      </c>
      <c r="O2501" t="s">
        <v>0</v>
      </c>
      <c r="P2501" t="s">
        <v>0</v>
      </c>
    </row>
    <row r="2502" spans="1:16" x14ac:dyDescent="0.3">
      <c r="A2502">
        <v>35714784</v>
      </c>
      <c r="B2502">
        <v>191161</v>
      </c>
      <c r="C2502">
        <v>790525</v>
      </c>
      <c r="D2502">
        <v>12016</v>
      </c>
      <c r="E2502">
        <v>1</v>
      </c>
      <c r="F2502">
        <v>0</v>
      </c>
      <c r="G2502">
        <v>0</v>
      </c>
      <c r="H2502" t="s">
        <v>100</v>
      </c>
      <c r="I2502">
        <v>1</v>
      </c>
      <c r="J2502" t="s">
        <v>101</v>
      </c>
      <c r="K2502" t="s">
        <v>39</v>
      </c>
      <c r="L2502" t="s">
        <v>16</v>
      </c>
      <c r="M2502">
        <v>12016</v>
      </c>
      <c r="N2502" t="s">
        <v>20</v>
      </c>
      <c r="O2502" t="s">
        <v>0</v>
      </c>
      <c r="P2502" t="s">
        <v>0</v>
      </c>
    </row>
    <row r="2503" spans="1:16" x14ac:dyDescent="0.3">
      <c r="A2503">
        <v>25766039</v>
      </c>
      <c r="B2503">
        <v>809570</v>
      </c>
      <c r="C2503">
        <v>765482</v>
      </c>
      <c r="D2503">
        <v>6585</v>
      </c>
      <c r="E2503">
        <v>1</v>
      </c>
      <c r="F2503">
        <v>0</v>
      </c>
      <c r="G2503">
        <v>0</v>
      </c>
      <c r="H2503" t="s">
        <v>100</v>
      </c>
      <c r="I2503">
        <v>3</v>
      </c>
      <c r="J2503" t="s">
        <v>512</v>
      </c>
      <c r="K2503" t="s">
        <v>39</v>
      </c>
      <c r="L2503" t="s">
        <v>18</v>
      </c>
      <c r="M2503">
        <v>6585</v>
      </c>
      <c r="N2503" t="s">
        <v>23</v>
      </c>
      <c r="O2503" t="s">
        <v>0</v>
      </c>
      <c r="P2503" t="s">
        <v>0</v>
      </c>
    </row>
    <row r="2504" spans="1:16" x14ac:dyDescent="0.3">
      <c r="A2504">
        <v>29655410</v>
      </c>
      <c r="B2504">
        <v>770487</v>
      </c>
      <c r="C2504">
        <v>313844</v>
      </c>
      <c r="D2504">
        <v>16090</v>
      </c>
      <c r="E2504">
        <v>1</v>
      </c>
      <c r="F2504">
        <v>0</v>
      </c>
      <c r="G2504">
        <v>0</v>
      </c>
      <c r="H2504" t="s">
        <v>100</v>
      </c>
      <c r="I2504">
        <v>1</v>
      </c>
      <c r="J2504" t="s">
        <v>101</v>
      </c>
      <c r="K2504" t="s">
        <v>39</v>
      </c>
      <c r="L2504" t="s">
        <v>17</v>
      </c>
      <c r="M2504">
        <v>16090</v>
      </c>
      <c r="N2504" t="s">
        <v>22</v>
      </c>
      <c r="O2504" t="s">
        <v>0</v>
      </c>
      <c r="P2504" t="s">
        <v>0</v>
      </c>
    </row>
    <row r="2505" spans="1:16" x14ac:dyDescent="0.3">
      <c r="A2505">
        <v>15066382</v>
      </c>
      <c r="B2505">
        <v>671858</v>
      </c>
      <c r="C2505">
        <v>705666</v>
      </c>
      <c r="D2505">
        <v>6621</v>
      </c>
      <c r="E2505">
        <v>1</v>
      </c>
      <c r="F2505">
        <v>0</v>
      </c>
      <c r="G2505">
        <v>0</v>
      </c>
      <c r="H2505" t="s">
        <v>100</v>
      </c>
      <c r="I2505">
        <v>4</v>
      </c>
      <c r="J2505" t="s">
        <v>85</v>
      </c>
      <c r="K2505" t="s">
        <v>47</v>
      </c>
      <c r="L2505" t="s">
        <v>16</v>
      </c>
      <c r="M2505">
        <v>6621</v>
      </c>
      <c r="N2505" t="s">
        <v>22</v>
      </c>
      <c r="O2505" t="s">
        <v>0</v>
      </c>
      <c r="P2505" t="s">
        <v>0</v>
      </c>
    </row>
    <row r="2506" spans="1:16" x14ac:dyDescent="0.3">
      <c r="A2506">
        <v>78333267</v>
      </c>
      <c r="B2506">
        <v>770487</v>
      </c>
      <c r="C2506">
        <v>274852</v>
      </c>
      <c r="D2506">
        <v>3936</v>
      </c>
      <c r="E2506">
        <v>1</v>
      </c>
      <c r="F2506">
        <v>393.6</v>
      </c>
      <c r="G2506">
        <v>10</v>
      </c>
      <c r="H2506" t="s">
        <v>100</v>
      </c>
      <c r="I2506">
        <v>6</v>
      </c>
      <c r="J2506" t="s">
        <v>227</v>
      </c>
      <c r="K2506" t="s">
        <v>39</v>
      </c>
      <c r="L2506" t="s">
        <v>15</v>
      </c>
      <c r="M2506">
        <v>3542.4</v>
      </c>
      <c r="N2506" t="s">
        <v>20</v>
      </c>
      <c r="O2506" t="s">
        <v>0</v>
      </c>
      <c r="P2506" t="s">
        <v>0</v>
      </c>
    </row>
    <row r="2507" spans="1:16" x14ac:dyDescent="0.3">
      <c r="A2507">
        <v>37659807</v>
      </c>
      <c r="B2507">
        <v>719176</v>
      </c>
      <c r="C2507">
        <v>517012</v>
      </c>
      <c r="D2507">
        <v>13480</v>
      </c>
      <c r="E2507">
        <v>1</v>
      </c>
      <c r="F2507">
        <v>674</v>
      </c>
      <c r="G2507">
        <v>5</v>
      </c>
      <c r="H2507" t="s">
        <v>100</v>
      </c>
      <c r="I2507">
        <v>2</v>
      </c>
      <c r="J2507" t="s">
        <v>354</v>
      </c>
      <c r="K2507" t="s">
        <v>50</v>
      </c>
      <c r="L2507" t="s">
        <v>15</v>
      </c>
      <c r="M2507">
        <v>12806</v>
      </c>
      <c r="N2507" t="s">
        <v>20</v>
      </c>
      <c r="O2507" t="s">
        <v>0</v>
      </c>
      <c r="P2507" t="s">
        <v>0</v>
      </c>
    </row>
    <row r="2508" spans="1:16" x14ac:dyDescent="0.3">
      <c r="A2508">
        <v>15345470</v>
      </c>
      <c r="B2508">
        <v>719176</v>
      </c>
      <c r="C2508">
        <v>362816</v>
      </c>
      <c r="D2508">
        <v>15726</v>
      </c>
      <c r="E2508">
        <v>1</v>
      </c>
      <c r="F2508">
        <v>0</v>
      </c>
      <c r="G2508">
        <v>0</v>
      </c>
      <c r="H2508" t="s">
        <v>100</v>
      </c>
      <c r="I2508">
        <v>7</v>
      </c>
      <c r="J2508" t="s">
        <v>176</v>
      </c>
      <c r="K2508" t="s">
        <v>47</v>
      </c>
      <c r="L2508" t="s">
        <v>16</v>
      </c>
      <c r="M2508">
        <v>15726</v>
      </c>
      <c r="N2508" t="s">
        <v>22</v>
      </c>
      <c r="O2508" t="s">
        <v>0</v>
      </c>
      <c r="P2508" t="s">
        <v>0</v>
      </c>
    </row>
    <row r="2509" spans="1:16" x14ac:dyDescent="0.3">
      <c r="A2509">
        <v>58335011</v>
      </c>
      <c r="B2509">
        <v>388389</v>
      </c>
      <c r="C2509">
        <v>245903</v>
      </c>
      <c r="D2509">
        <v>19531</v>
      </c>
      <c r="E2509">
        <v>1</v>
      </c>
      <c r="F2509">
        <v>976.55</v>
      </c>
      <c r="G2509">
        <v>5</v>
      </c>
      <c r="H2509" t="s">
        <v>100</v>
      </c>
      <c r="I2509">
        <v>1</v>
      </c>
      <c r="J2509" t="s">
        <v>101</v>
      </c>
      <c r="K2509" t="s">
        <v>39</v>
      </c>
      <c r="L2509" t="s">
        <v>15</v>
      </c>
      <c r="M2509">
        <v>18554.45</v>
      </c>
      <c r="N2509" t="s">
        <v>23</v>
      </c>
      <c r="O2509" t="s">
        <v>0</v>
      </c>
      <c r="P2509" t="s">
        <v>0</v>
      </c>
    </row>
    <row r="2510" spans="1:16" x14ac:dyDescent="0.3">
      <c r="A2510">
        <v>11298197</v>
      </c>
      <c r="B2510">
        <v>216739</v>
      </c>
      <c r="C2510">
        <v>210215</v>
      </c>
      <c r="D2510">
        <v>10696</v>
      </c>
      <c r="E2510">
        <v>1</v>
      </c>
      <c r="F2510">
        <v>1069.5999999999999</v>
      </c>
      <c r="G2510">
        <v>10</v>
      </c>
      <c r="H2510" t="s">
        <v>100</v>
      </c>
      <c r="I2510">
        <v>2</v>
      </c>
      <c r="J2510" t="s">
        <v>354</v>
      </c>
      <c r="K2510" t="s">
        <v>39</v>
      </c>
      <c r="L2510" t="s">
        <v>15</v>
      </c>
      <c r="M2510">
        <v>9626.4</v>
      </c>
      <c r="N2510" t="s">
        <v>22</v>
      </c>
      <c r="O2510" t="s">
        <v>0</v>
      </c>
      <c r="P2510" t="s">
        <v>0</v>
      </c>
    </row>
    <row r="2511" spans="1:16" x14ac:dyDescent="0.3">
      <c r="A2511">
        <v>58767001</v>
      </c>
      <c r="B2511">
        <v>216739</v>
      </c>
      <c r="C2511">
        <v>705529</v>
      </c>
      <c r="D2511">
        <v>2822</v>
      </c>
      <c r="E2511">
        <v>3</v>
      </c>
      <c r="F2511">
        <v>0</v>
      </c>
      <c r="G2511">
        <v>0</v>
      </c>
      <c r="H2511" t="s">
        <v>100</v>
      </c>
      <c r="I2511">
        <v>3</v>
      </c>
      <c r="J2511" t="s">
        <v>512</v>
      </c>
      <c r="K2511" t="s">
        <v>50</v>
      </c>
      <c r="L2511" t="s">
        <v>15</v>
      </c>
      <c r="M2511">
        <v>8466</v>
      </c>
      <c r="N2511" t="s">
        <v>22</v>
      </c>
      <c r="O2511" t="s">
        <v>0</v>
      </c>
      <c r="P2511" t="s">
        <v>0</v>
      </c>
    </row>
    <row r="2512" spans="1:16" x14ac:dyDescent="0.3">
      <c r="A2512">
        <v>41889524</v>
      </c>
      <c r="B2512">
        <v>191161</v>
      </c>
      <c r="C2512">
        <v>472427</v>
      </c>
      <c r="D2512">
        <v>13356</v>
      </c>
      <c r="E2512">
        <v>1</v>
      </c>
      <c r="F2512">
        <v>2003.4</v>
      </c>
      <c r="G2512">
        <v>15</v>
      </c>
      <c r="H2512" t="s">
        <v>100</v>
      </c>
      <c r="I2512">
        <v>6</v>
      </c>
      <c r="J2512" t="s">
        <v>227</v>
      </c>
      <c r="K2512" t="s">
        <v>39</v>
      </c>
      <c r="L2512" t="s">
        <v>15</v>
      </c>
      <c r="M2512">
        <v>11352.6</v>
      </c>
      <c r="N2512" t="s">
        <v>20</v>
      </c>
      <c r="O2512" t="s">
        <v>0</v>
      </c>
      <c r="P2512" t="s">
        <v>0</v>
      </c>
    </row>
    <row r="2513" spans="1:16" x14ac:dyDescent="0.3">
      <c r="A2513">
        <v>97302916</v>
      </c>
      <c r="B2513">
        <v>770487</v>
      </c>
      <c r="C2513">
        <v>479825</v>
      </c>
      <c r="D2513">
        <v>1616</v>
      </c>
      <c r="E2513">
        <v>1</v>
      </c>
      <c r="F2513">
        <v>0</v>
      </c>
      <c r="G2513">
        <v>0</v>
      </c>
      <c r="H2513" t="s">
        <v>52</v>
      </c>
      <c r="I2513">
        <v>1</v>
      </c>
      <c r="J2513" t="s">
        <v>197</v>
      </c>
      <c r="K2513" t="s">
        <v>39</v>
      </c>
      <c r="L2513" t="s">
        <v>16</v>
      </c>
      <c r="M2513">
        <v>1616</v>
      </c>
      <c r="N2513" t="s">
        <v>20</v>
      </c>
      <c r="O2513" t="s">
        <v>0</v>
      </c>
      <c r="P2513" t="s">
        <v>0</v>
      </c>
    </row>
    <row r="2514" spans="1:16" x14ac:dyDescent="0.3">
      <c r="A2514">
        <v>52773159</v>
      </c>
      <c r="B2514">
        <v>334053</v>
      </c>
      <c r="C2514">
        <v>522823</v>
      </c>
      <c r="D2514">
        <v>13758</v>
      </c>
      <c r="E2514">
        <v>1</v>
      </c>
      <c r="F2514">
        <v>0</v>
      </c>
      <c r="G2514">
        <v>0</v>
      </c>
      <c r="H2514" t="s">
        <v>52</v>
      </c>
      <c r="I2514">
        <v>3</v>
      </c>
      <c r="J2514" t="s">
        <v>203</v>
      </c>
      <c r="K2514" t="s">
        <v>39</v>
      </c>
      <c r="L2514" t="s">
        <v>18</v>
      </c>
      <c r="M2514">
        <v>13758</v>
      </c>
      <c r="N2514" t="s">
        <v>23</v>
      </c>
      <c r="O2514" t="s">
        <v>0</v>
      </c>
      <c r="P2514" t="s">
        <v>0</v>
      </c>
    </row>
    <row r="2515" spans="1:16" x14ac:dyDescent="0.3">
      <c r="A2515">
        <v>31436829</v>
      </c>
      <c r="B2515">
        <v>356787</v>
      </c>
      <c r="C2515">
        <v>774842</v>
      </c>
      <c r="D2515">
        <v>657</v>
      </c>
      <c r="E2515">
        <v>1</v>
      </c>
      <c r="F2515">
        <v>0</v>
      </c>
      <c r="G2515">
        <v>0</v>
      </c>
      <c r="H2515" t="s">
        <v>52</v>
      </c>
      <c r="I2515">
        <v>6</v>
      </c>
      <c r="J2515" t="s">
        <v>215</v>
      </c>
      <c r="K2515" t="s">
        <v>50</v>
      </c>
      <c r="L2515" t="s">
        <v>15</v>
      </c>
      <c r="M2515">
        <v>657</v>
      </c>
      <c r="N2515" t="s">
        <v>23</v>
      </c>
      <c r="O2515" t="s">
        <v>0</v>
      </c>
      <c r="P2515" t="s">
        <v>0</v>
      </c>
    </row>
    <row r="2516" spans="1:16" x14ac:dyDescent="0.3">
      <c r="A2516">
        <v>98369672</v>
      </c>
      <c r="B2516">
        <v>334053</v>
      </c>
      <c r="C2516">
        <v>230915</v>
      </c>
      <c r="D2516">
        <v>1028</v>
      </c>
      <c r="E2516">
        <v>3</v>
      </c>
      <c r="F2516">
        <v>0</v>
      </c>
      <c r="G2516">
        <v>0</v>
      </c>
      <c r="H2516" t="s">
        <v>52</v>
      </c>
      <c r="I2516">
        <v>1</v>
      </c>
      <c r="J2516" t="s">
        <v>197</v>
      </c>
      <c r="K2516" t="s">
        <v>50</v>
      </c>
      <c r="L2516" t="s">
        <v>16</v>
      </c>
      <c r="M2516">
        <v>3084</v>
      </c>
      <c r="N2516" t="s">
        <v>21</v>
      </c>
      <c r="O2516" t="s">
        <v>0</v>
      </c>
      <c r="P2516" t="s">
        <v>0</v>
      </c>
    </row>
    <row r="2517" spans="1:16" x14ac:dyDescent="0.3">
      <c r="A2517">
        <v>37574457</v>
      </c>
      <c r="B2517">
        <v>876646</v>
      </c>
      <c r="C2517">
        <v>440932</v>
      </c>
      <c r="D2517">
        <v>8524</v>
      </c>
      <c r="E2517">
        <v>3</v>
      </c>
      <c r="F2517">
        <v>0</v>
      </c>
      <c r="G2517">
        <v>0</v>
      </c>
      <c r="H2517" t="s">
        <v>52</v>
      </c>
      <c r="I2517">
        <v>2</v>
      </c>
      <c r="J2517" t="s">
        <v>408</v>
      </c>
      <c r="K2517" t="s">
        <v>39</v>
      </c>
      <c r="L2517" t="s">
        <v>16</v>
      </c>
      <c r="M2517">
        <v>25572</v>
      </c>
      <c r="N2517" t="s">
        <v>23</v>
      </c>
      <c r="O2517" t="s">
        <v>0</v>
      </c>
      <c r="P2517" t="s">
        <v>0</v>
      </c>
    </row>
    <row r="2518" spans="1:16" x14ac:dyDescent="0.3">
      <c r="A2518">
        <v>27304799</v>
      </c>
      <c r="B2518">
        <v>770487</v>
      </c>
      <c r="C2518">
        <v>432542</v>
      </c>
      <c r="D2518">
        <v>16538</v>
      </c>
      <c r="E2518">
        <v>1</v>
      </c>
      <c r="F2518">
        <v>0</v>
      </c>
      <c r="G2518">
        <v>0</v>
      </c>
      <c r="H2518" t="s">
        <v>52</v>
      </c>
      <c r="I2518">
        <v>4</v>
      </c>
      <c r="J2518" t="s">
        <v>367</v>
      </c>
      <c r="K2518" t="s">
        <v>50</v>
      </c>
      <c r="L2518" t="s">
        <v>17</v>
      </c>
      <c r="M2518">
        <v>16538</v>
      </c>
      <c r="N2518" t="s">
        <v>23</v>
      </c>
      <c r="O2518" t="s">
        <v>0</v>
      </c>
      <c r="P2518" t="s">
        <v>0</v>
      </c>
    </row>
    <row r="2519" spans="1:16" x14ac:dyDescent="0.3">
      <c r="A2519">
        <v>74672520</v>
      </c>
      <c r="B2519">
        <v>334053</v>
      </c>
      <c r="C2519">
        <v>200754</v>
      </c>
      <c r="D2519">
        <v>8209</v>
      </c>
      <c r="E2519">
        <v>1</v>
      </c>
      <c r="F2519">
        <v>0</v>
      </c>
      <c r="G2519">
        <v>0</v>
      </c>
      <c r="H2519" t="s">
        <v>507</v>
      </c>
      <c r="I2519">
        <v>3</v>
      </c>
      <c r="J2519" t="s">
        <v>508</v>
      </c>
      <c r="K2519" t="s">
        <v>50</v>
      </c>
      <c r="L2519" t="s">
        <v>16</v>
      </c>
      <c r="M2519">
        <v>8209</v>
      </c>
      <c r="N2519" t="s">
        <v>21</v>
      </c>
      <c r="O2519" t="s">
        <v>0</v>
      </c>
      <c r="P2519" t="s">
        <v>0</v>
      </c>
    </row>
    <row r="2520" spans="1:16" x14ac:dyDescent="0.3">
      <c r="A2520">
        <v>76980546</v>
      </c>
      <c r="B2520">
        <v>809570</v>
      </c>
      <c r="C2520">
        <v>616760</v>
      </c>
      <c r="D2520">
        <v>15658</v>
      </c>
      <c r="E2520">
        <v>1</v>
      </c>
      <c r="F2520">
        <v>782.9</v>
      </c>
      <c r="G2520">
        <v>5</v>
      </c>
      <c r="H2520" t="s">
        <v>507</v>
      </c>
      <c r="I2520">
        <v>5</v>
      </c>
      <c r="J2520" t="s">
        <v>141</v>
      </c>
      <c r="K2520" t="s">
        <v>39</v>
      </c>
      <c r="L2520" t="s">
        <v>16</v>
      </c>
      <c r="M2520">
        <v>14875.1</v>
      </c>
      <c r="N2520" t="s">
        <v>21</v>
      </c>
      <c r="O2520" t="s">
        <v>0</v>
      </c>
      <c r="P2520" t="s">
        <v>0</v>
      </c>
    </row>
    <row r="2521" spans="1:16" x14ac:dyDescent="0.3">
      <c r="A2521">
        <v>94176528</v>
      </c>
      <c r="B2521">
        <v>216739</v>
      </c>
      <c r="C2521">
        <v>500692</v>
      </c>
      <c r="D2521">
        <v>17367</v>
      </c>
      <c r="E2521">
        <v>1</v>
      </c>
      <c r="F2521">
        <v>0</v>
      </c>
      <c r="G2521">
        <v>0</v>
      </c>
      <c r="H2521" t="s">
        <v>507</v>
      </c>
      <c r="I2521">
        <v>1</v>
      </c>
      <c r="J2521" t="s">
        <v>337</v>
      </c>
      <c r="K2521" t="s">
        <v>39</v>
      </c>
      <c r="L2521" t="s">
        <v>16</v>
      </c>
      <c r="M2521">
        <v>17367</v>
      </c>
      <c r="N2521" t="s">
        <v>21</v>
      </c>
      <c r="O2521" t="s">
        <v>0</v>
      </c>
      <c r="P2521" t="s">
        <v>0</v>
      </c>
    </row>
    <row r="2522" spans="1:16" x14ac:dyDescent="0.3">
      <c r="A2522">
        <v>43322272</v>
      </c>
      <c r="B2522">
        <v>388389</v>
      </c>
      <c r="C2522">
        <v>606313</v>
      </c>
      <c r="D2522">
        <v>16895</v>
      </c>
      <c r="E2522">
        <v>1</v>
      </c>
      <c r="F2522">
        <v>0</v>
      </c>
      <c r="G2522">
        <v>0</v>
      </c>
      <c r="H2522" t="s">
        <v>507</v>
      </c>
      <c r="I2522">
        <v>3</v>
      </c>
      <c r="J2522" t="s">
        <v>508</v>
      </c>
      <c r="K2522" t="s">
        <v>39</v>
      </c>
      <c r="L2522" t="s">
        <v>15</v>
      </c>
      <c r="M2522">
        <v>16895</v>
      </c>
      <c r="N2522" t="s">
        <v>23</v>
      </c>
      <c r="O2522" t="s">
        <v>0</v>
      </c>
      <c r="P2522" t="s">
        <v>0</v>
      </c>
    </row>
    <row r="2523" spans="1:16" x14ac:dyDescent="0.3">
      <c r="A2523">
        <v>95387542</v>
      </c>
      <c r="B2523">
        <v>191161</v>
      </c>
      <c r="C2523">
        <v>776289</v>
      </c>
      <c r="D2523">
        <v>5316</v>
      </c>
      <c r="E2523">
        <v>1</v>
      </c>
      <c r="F2523">
        <v>0</v>
      </c>
      <c r="G2523">
        <v>0</v>
      </c>
      <c r="H2523" t="s">
        <v>507</v>
      </c>
      <c r="I2523">
        <v>7</v>
      </c>
      <c r="J2523" t="s">
        <v>489</v>
      </c>
      <c r="K2523" t="s">
        <v>50</v>
      </c>
      <c r="L2523" t="s">
        <v>15</v>
      </c>
      <c r="M2523">
        <v>5316</v>
      </c>
      <c r="N2523" t="s">
        <v>23</v>
      </c>
      <c r="O2523" t="s">
        <v>0</v>
      </c>
      <c r="P2523" t="s">
        <v>0</v>
      </c>
    </row>
    <row r="2524" spans="1:16" x14ac:dyDescent="0.3">
      <c r="A2524">
        <v>84270583</v>
      </c>
      <c r="B2524">
        <v>876646</v>
      </c>
      <c r="C2524">
        <v>891423</v>
      </c>
      <c r="D2524">
        <v>5718</v>
      </c>
      <c r="E2524">
        <v>1</v>
      </c>
      <c r="F2524">
        <v>0</v>
      </c>
      <c r="G2524">
        <v>0</v>
      </c>
      <c r="H2524" t="s">
        <v>310</v>
      </c>
      <c r="I2524">
        <v>5</v>
      </c>
      <c r="J2524" t="s">
        <v>280</v>
      </c>
      <c r="K2524" t="s">
        <v>39</v>
      </c>
      <c r="L2524" t="s">
        <v>18</v>
      </c>
      <c r="M2524">
        <v>5718</v>
      </c>
      <c r="N2524" t="s">
        <v>24</v>
      </c>
      <c r="O2524" t="s">
        <v>0</v>
      </c>
      <c r="P2524" t="s">
        <v>0</v>
      </c>
    </row>
    <row r="2525" spans="1:16" x14ac:dyDescent="0.3">
      <c r="A2525">
        <v>20949687</v>
      </c>
      <c r="B2525">
        <v>334053</v>
      </c>
      <c r="C2525">
        <v>829057</v>
      </c>
      <c r="D2525">
        <v>12761</v>
      </c>
      <c r="E2525">
        <v>2</v>
      </c>
      <c r="F2525">
        <v>0</v>
      </c>
      <c r="G2525">
        <v>0</v>
      </c>
      <c r="H2525" t="s">
        <v>310</v>
      </c>
      <c r="I2525">
        <v>2</v>
      </c>
      <c r="J2525" t="s">
        <v>313</v>
      </c>
      <c r="K2525" t="s">
        <v>50</v>
      </c>
      <c r="L2525" t="s">
        <v>15</v>
      </c>
      <c r="M2525">
        <v>25522</v>
      </c>
      <c r="N2525" t="s">
        <v>22</v>
      </c>
      <c r="O2525" t="s">
        <v>0</v>
      </c>
      <c r="P2525" t="s">
        <v>0</v>
      </c>
    </row>
    <row r="2526" spans="1:16" x14ac:dyDescent="0.3">
      <c r="A2526">
        <v>61030579</v>
      </c>
      <c r="B2526">
        <v>719176</v>
      </c>
      <c r="C2526">
        <v>393720</v>
      </c>
      <c r="D2526">
        <v>7186</v>
      </c>
      <c r="E2526">
        <v>1</v>
      </c>
      <c r="F2526">
        <v>0</v>
      </c>
      <c r="G2526">
        <v>0</v>
      </c>
      <c r="H2526" t="s">
        <v>310</v>
      </c>
      <c r="I2526">
        <v>1</v>
      </c>
      <c r="J2526" t="s">
        <v>111</v>
      </c>
      <c r="K2526" t="s">
        <v>47</v>
      </c>
      <c r="L2526" t="s">
        <v>15</v>
      </c>
      <c r="M2526">
        <v>7186</v>
      </c>
      <c r="N2526" t="s">
        <v>22</v>
      </c>
      <c r="O2526" t="s">
        <v>0</v>
      </c>
      <c r="P2526" t="s">
        <v>0</v>
      </c>
    </row>
    <row r="2527" spans="1:16" x14ac:dyDescent="0.3">
      <c r="A2527">
        <v>77878323</v>
      </c>
      <c r="B2527">
        <v>191161</v>
      </c>
      <c r="C2527">
        <v>482271</v>
      </c>
      <c r="D2527">
        <v>8080</v>
      </c>
      <c r="E2527">
        <v>1</v>
      </c>
      <c r="F2527">
        <v>0</v>
      </c>
      <c r="G2527">
        <v>0</v>
      </c>
      <c r="H2527" t="s">
        <v>310</v>
      </c>
      <c r="I2527">
        <v>2</v>
      </c>
      <c r="J2527" t="s">
        <v>313</v>
      </c>
      <c r="K2527" t="s">
        <v>39</v>
      </c>
      <c r="L2527" t="s">
        <v>15</v>
      </c>
      <c r="M2527">
        <v>8080</v>
      </c>
      <c r="N2527" t="s">
        <v>21</v>
      </c>
      <c r="O2527" t="s">
        <v>0</v>
      </c>
      <c r="P2527" t="s">
        <v>0</v>
      </c>
    </row>
    <row r="2528" spans="1:16" x14ac:dyDescent="0.3">
      <c r="A2528">
        <v>19531069</v>
      </c>
      <c r="B2528">
        <v>191161</v>
      </c>
      <c r="C2528">
        <v>841603</v>
      </c>
      <c r="D2528">
        <v>13190</v>
      </c>
      <c r="E2528">
        <v>2</v>
      </c>
      <c r="F2528">
        <v>1319</v>
      </c>
      <c r="G2528">
        <v>5</v>
      </c>
      <c r="H2528" t="s">
        <v>310</v>
      </c>
      <c r="I2528">
        <v>4</v>
      </c>
      <c r="J2528" t="s">
        <v>109</v>
      </c>
      <c r="K2528" t="s">
        <v>50</v>
      </c>
      <c r="L2528" t="s">
        <v>17</v>
      </c>
      <c r="M2528">
        <v>25061</v>
      </c>
      <c r="N2528" t="s">
        <v>21</v>
      </c>
      <c r="O2528" t="s">
        <v>0</v>
      </c>
      <c r="P2528" t="s">
        <v>0</v>
      </c>
    </row>
    <row r="2529" spans="1:16" x14ac:dyDescent="0.3">
      <c r="A2529">
        <v>78227936</v>
      </c>
      <c r="B2529">
        <v>216739</v>
      </c>
      <c r="C2529">
        <v>501659</v>
      </c>
      <c r="D2529">
        <v>6637</v>
      </c>
      <c r="E2529">
        <v>1</v>
      </c>
      <c r="F2529">
        <v>0</v>
      </c>
      <c r="G2529">
        <v>0</v>
      </c>
      <c r="H2529" t="s">
        <v>310</v>
      </c>
      <c r="I2529">
        <v>4</v>
      </c>
      <c r="J2529" t="s">
        <v>109</v>
      </c>
      <c r="K2529" t="s">
        <v>39</v>
      </c>
      <c r="L2529" t="s">
        <v>15</v>
      </c>
      <c r="M2529">
        <v>6637</v>
      </c>
      <c r="N2529" t="s">
        <v>21</v>
      </c>
      <c r="O2529" t="s">
        <v>0</v>
      </c>
      <c r="P2529" t="s">
        <v>0</v>
      </c>
    </row>
    <row r="2530" spans="1:16" x14ac:dyDescent="0.3">
      <c r="A2530">
        <v>29777514</v>
      </c>
      <c r="B2530">
        <v>770487</v>
      </c>
      <c r="C2530">
        <v>677461</v>
      </c>
      <c r="D2530">
        <v>6911</v>
      </c>
      <c r="E2530">
        <v>2</v>
      </c>
      <c r="F2530">
        <v>691.1</v>
      </c>
      <c r="G2530">
        <v>5</v>
      </c>
      <c r="H2530" t="s">
        <v>394</v>
      </c>
      <c r="I2530">
        <v>2</v>
      </c>
      <c r="J2530" t="s">
        <v>338</v>
      </c>
      <c r="K2530" t="s">
        <v>39</v>
      </c>
      <c r="L2530" t="s">
        <v>152</v>
      </c>
      <c r="M2530">
        <v>13130.9</v>
      </c>
      <c r="N2530" t="s">
        <v>21</v>
      </c>
      <c r="O2530" t="s">
        <v>0</v>
      </c>
      <c r="P2530" t="s">
        <v>0</v>
      </c>
    </row>
    <row r="2531" spans="1:16" x14ac:dyDescent="0.3">
      <c r="A2531">
        <v>44392446</v>
      </c>
      <c r="B2531">
        <v>809570</v>
      </c>
      <c r="C2531">
        <v>439669</v>
      </c>
      <c r="D2531">
        <v>5142</v>
      </c>
      <c r="E2531">
        <v>1</v>
      </c>
      <c r="F2531">
        <v>257.10000000000002</v>
      </c>
      <c r="G2531">
        <v>5</v>
      </c>
      <c r="H2531" t="s">
        <v>394</v>
      </c>
      <c r="I2531">
        <v>6</v>
      </c>
      <c r="J2531" t="s">
        <v>455</v>
      </c>
      <c r="K2531" t="s">
        <v>39</v>
      </c>
      <c r="L2531" t="s">
        <v>16</v>
      </c>
      <c r="M2531">
        <v>4884.8999999999996</v>
      </c>
      <c r="N2531" t="s">
        <v>20</v>
      </c>
      <c r="O2531" t="s">
        <v>0</v>
      </c>
      <c r="P2531" t="s">
        <v>0</v>
      </c>
    </row>
    <row r="2532" spans="1:16" x14ac:dyDescent="0.3">
      <c r="A2532">
        <v>87933054</v>
      </c>
      <c r="B2532">
        <v>126225</v>
      </c>
      <c r="C2532">
        <v>837967</v>
      </c>
      <c r="D2532">
        <v>18300</v>
      </c>
      <c r="E2532">
        <v>1</v>
      </c>
      <c r="F2532">
        <v>0</v>
      </c>
      <c r="G2532">
        <v>0</v>
      </c>
      <c r="H2532" t="s">
        <v>394</v>
      </c>
      <c r="I2532">
        <v>5</v>
      </c>
      <c r="J2532" t="s">
        <v>549</v>
      </c>
      <c r="K2532" t="s">
        <v>39</v>
      </c>
      <c r="L2532" t="s">
        <v>15</v>
      </c>
      <c r="M2532">
        <v>18300</v>
      </c>
      <c r="N2532" t="s">
        <v>20</v>
      </c>
      <c r="O2532" t="s">
        <v>0</v>
      </c>
      <c r="P2532" t="s">
        <v>0</v>
      </c>
    </row>
    <row r="2533" spans="1:16" x14ac:dyDescent="0.3">
      <c r="A2533">
        <v>34060788</v>
      </c>
      <c r="B2533">
        <v>770487</v>
      </c>
      <c r="C2533">
        <v>340600</v>
      </c>
      <c r="D2533">
        <v>3129</v>
      </c>
      <c r="E2533">
        <v>1</v>
      </c>
      <c r="F2533">
        <v>0</v>
      </c>
      <c r="G2533">
        <v>0</v>
      </c>
      <c r="H2533" t="s">
        <v>394</v>
      </c>
      <c r="I2533">
        <v>7</v>
      </c>
      <c r="J2533" t="s">
        <v>259</v>
      </c>
      <c r="K2533" t="s">
        <v>39</v>
      </c>
      <c r="L2533" t="s">
        <v>15</v>
      </c>
      <c r="M2533">
        <v>3129</v>
      </c>
      <c r="N2533" t="s">
        <v>20</v>
      </c>
      <c r="O2533" t="s">
        <v>0</v>
      </c>
      <c r="P2533" t="s">
        <v>0</v>
      </c>
    </row>
    <row r="2534" spans="1:16" x14ac:dyDescent="0.3">
      <c r="A2534">
        <v>22775337</v>
      </c>
      <c r="B2534">
        <v>216739</v>
      </c>
      <c r="C2534">
        <v>352928</v>
      </c>
      <c r="D2534">
        <v>14467</v>
      </c>
      <c r="E2534">
        <v>1</v>
      </c>
      <c r="F2534">
        <v>2893.4</v>
      </c>
      <c r="G2534">
        <v>20</v>
      </c>
      <c r="H2534" t="s">
        <v>394</v>
      </c>
      <c r="I2534">
        <v>7</v>
      </c>
      <c r="J2534" t="s">
        <v>259</v>
      </c>
      <c r="K2534" t="s">
        <v>39</v>
      </c>
      <c r="L2534" t="s">
        <v>15</v>
      </c>
      <c r="M2534">
        <v>11573.6</v>
      </c>
      <c r="N2534" t="s">
        <v>20</v>
      </c>
      <c r="O2534" t="s">
        <v>0</v>
      </c>
      <c r="P2534" t="s">
        <v>0</v>
      </c>
    </row>
    <row r="2535" spans="1:16" x14ac:dyDescent="0.3">
      <c r="A2535">
        <v>24055958</v>
      </c>
      <c r="B2535">
        <v>388389</v>
      </c>
      <c r="C2535">
        <v>819531</v>
      </c>
      <c r="D2535">
        <v>18382</v>
      </c>
      <c r="E2535">
        <v>3</v>
      </c>
      <c r="F2535">
        <v>2757.3</v>
      </c>
      <c r="G2535">
        <v>5</v>
      </c>
      <c r="H2535" t="s">
        <v>394</v>
      </c>
      <c r="I2535">
        <v>3</v>
      </c>
      <c r="J2535" t="s">
        <v>372</v>
      </c>
      <c r="K2535" t="s">
        <v>39</v>
      </c>
      <c r="L2535" t="s">
        <v>15</v>
      </c>
      <c r="M2535">
        <v>52388.7</v>
      </c>
      <c r="N2535" t="s">
        <v>20</v>
      </c>
      <c r="O2535" t="s">
        <v>0</v>
      </c>
      <c r="P2535" t="s">
        <v>0</v>
      </c>
    </row>
    <row r="2536" spans="1:16" x14ac:dyDescent="0.3">
      <c r="A2536">
        <v>49533757</v>
      </c>
      <c r="B2536">
        <v>191161</v>
      </c>
      <c r="C2536">
        <v>946172</v>
      </c>
      <c r="D2536">
        <v>10609</v>
      </c>
      <c r="E2536">
        <v>1</v>
      </c>
      <c r="F2536">
        <v>0</v>
      </c>
      <c r="G2536">
        <v>0</v>
      </c>
      <c r="H2536" t="s">
        <v>394</v>
      </c>
      <c r="I2536">
        <v>3</v>
      </c>
      <c r="J2536" t="s">
        <v>372</v>
      </c>
      <c r="K2536" t="s">
        <v>39</v>
      </c>
      <c r="L2536" t="s">
        <v>16</v>
      </c>
      <c r="M2536">
        <v>10609</v>
      </c>
      <c r="N2536" t="s">
        <v>23</v>
      </c>
      <c r="O2536" t="s">
        <v>0</v>
      </c>
      <c r="P2536" t="s">
        <v>0</v>
      </c>
    </row>
    <row r="2537" spans="1:16" x14ac:dyDescent="0.3">
      <c r="A2537">
        <v>55347617</v>
      </c>
      <c r="B2537">
        <v>809570</v>
      </c>
      <c r="C2537">
        <v>781866</v>
      </c>
      <c r="D2537">
        <v>10380</v>
      </c>
      <c r="E2537">
        <v>3</v>
      </c>
      <c r="F2537">
        <v>3114</v>
      </c>
      <c r="G2537">
        <v>10</v>
      </c>
      <c r="H2537" t="s">
        <v>394</v>
      </c>
      <c r="I2537">
        <v>1</v>
      </c>
      <c r="J2537" t="s">
        <v>517</v>
      </c>
      <c r="K2537" t="s">
        <v>50</v>
      </c>
      <c r="L2537" t="s">
        <v>15</v>
      </c>
      <c r="M2537">
        <v>28026</v>
      </c>
      <c r="N2537" t="s">
        <v>20</v>
      </c>
      <c r="O2537" t="s">
        <v>0</v>
      </c>
      <c r="P2537" t="s">
        <v>0</v>
      </c>
    </row>
    <row r="2538" spans="1:16" x14ac:dyDescent="0.3">
      <c r="A2538">
        <v>23732098</v>
      </c>
      <c r="B2538">
        <v>356787</v>
      </c>
      <c r="C2538">
        <v>726883</v>
      </c>
      <c r="D2538">
        <v>2755</v>
      </c>
      <c r="E2538">
        <v>3</v>
      </c>
      <c r="F2538">
        <v>0</v>
      </c>
      <c r="G2538">
        <v>0</v>
      </c>
      <c r="H2538" t="s">
        <v>394</v>
      </c>
      <c r="I2538">
        <v>1</v>
      </c>
      <c r="J2538" t="s">
        <v>517</v>
      </c>
      <c r="K2538" t="s">
        <v>39</v>
      </c>
      <c r="L2538" t="s">
        <v>18</v>
      </c>
      <c r="M2538">
        <v>8265</v>
      </c>
      <c r="N2538" t="s">
        <v>21</v>
      </c>
      <c r="O2538" t="s">
        <v>0</v>
      </c>
      <c r="P2538" t="s">
        <v>0</v>
      </c>
    </row>
    <row r="2539" spans="1:16" x14ac:dyDescent="0.3">
      <c r="A2539">
        <v>76805406</v>
      </c>
      <c r="B2539">
        <v>770487</v>
      </c>
      <c r="C2539">
        <v>550912</v>
      </c>
      <c r="D2539">
        <v>1969</v>
      </c>
      <c r="E2539">
        <v>1</v>
      </c>
      <c r="F2539">
        <v>0</v>
      </c>
      <c r="G2539">
        <v>0</v>
      </c>
      <c r="H2539" t="s">
        <v>394</v>
      </c>
      <c r="I2539">
        <v>6</v>
      </c>
      <c r="J2539" t="s">
        <v>455</v>
      </c>
      <c r="K2539" t="s">
        <v>39</v>
      </c>
      <c r="L2539" t="s">
        <v>15</v>
      </c>
      <c r="M2539">
        <v>1969</v>
      </c>
      <c r="N2539" t="s">
        <v>20</v>
      </c>
      <c r="O2539" t="s">
        <v>0</v>
      </c>
      <c r="P2539" t="s">
        <v>0</v>
      </c>
    </row>
    <row r="2540" spans="1:16" x14ac:dyDescent="0.3">
      <c r="A2540">
        <v>63255602</v>
      </c>
      <c r="B2540">
        <v>388389</v>
      </c>
      <c r="C2540">
        <v>461055</v>
      </c>
      <c r="D2540">
        <v>6383</v>
      </c>
      <c r="E2540">
        <v>1</v>
      </c>
      <c r="F2540">
        <v>1276.5999999999999</v>
      </c>
      <c r="G2540">
        <v>20</v>
      </c>
      <c r="H2540" t="s">
        <v>394</v>
      </c>
      <c r="I2540">
        <v>2</v>
      </c>
      <c r="J2540" t="s">
        <v>338</v>
      </c>
      <c r="K2540" t="s">
        <v>39</v>
      </c>
      <c r="L2540" t="s">
        <v>15</v>
      </c>
      <c r="M2540">
        <v>5106.3999999999996</v>
      </c>
      <c r="N2540" t="s">
        <v>23</v>
      </c>
      <c r="O2540" t="s">
        <v>0</v>
      </c>
      <c r="P2540" t="s">
        <v>0</v>
      </c>
    </row>
    <row r="2541" spans="1:16" x14ac:dyDescent="0.3">
      <c r="A2541">
        <v>40725714</v>
      </c>
      <c r="B2541">
        <v>719176</v>
      </c>
      <c r="C2541">
        <v>713731</v>
      </c>
      <c r="D2541">
        <v>11972</v>
      </c>
      <c r="E2541">
        <v>1</v>
      </c>
      <c r="F2541">
        <v>0</v>
      </c>
      <c r="G2541">
        <v>0</v>
      </c>
      <c r="H2541" t="s">
        <v>252</v>
      </c>
      <c r="I2541">
        <v>3</v>
      </c>
      <c r="J2541" t="s">
        <v>272</v>
      </c>
      <c r="K2541" t="s">
        <v>47</v>
      </c>
      <c r="L2541" t="s">
        <v>16</v>
      </c>
      <c r="M2541">
        <v>11972</v>
      </c>
      <c r="N2541" t="s">
        <v>21</v>
      </c>
      <c r="O2541" t="s">
        <v>0</v>
      </c>
      <c r="P2541" t="s">
        <v>0</v>
      </c>
    </row>
    <row r="2542" spans="1:16" x14ac:dyDescent="0.3">
      <c r="A2542">
        <v>96825515</v>
      </c>
      <c r="B2542">
        <v>334053</v>
      </c>
      <c r="C2542">
        <v>424319</v>
      </c>
      <c r="D2542">
        <v>16887</v>
      </c>
      <c r="E2542">
        <v>2</v>
      </c>
      <c r="F2542">
        <v>1688.7</v>
      </c>
      <c r="G2542">
        <v>5</v>
      </c>
      <c r="H2542" t="s">
        <v>252</v>
      </c>
      <c r="I2542">
        <v>2</v>
      </c>
      <c r="J2542" t="s">
        <v>295</v>
      </c>
      <c r="K2542" t="s">
        <v>39</v>
      </c>
      <c r="L2542" t="s">
        <v>15</v>
      </c>
      <c r="M2542">
        <v>32085.3</v>
      </c>
      <c r="N2542" t="s">
        <v>20</v>
      </c>
      <c r="O2542" t="s">
        <v>0</v>
      </c>
      <c r="P2542" t="s">
        <v>0</v>
      </c>
    </row>
    <row r="2543" spans="1:16" x14ac:dyDescent="0.3">
      <c r="A2543">
        <v>13808225</v>
      </c>
      <c r="B2543">
        <v>191161</v>
      </c>
      <c r="C2543">
        <v>497223</v>
      </c>
      <c r="D2543">
        <v>19452</v>
      </c>
      <c r="E2543">
        <v>1</v>
      </c>
      <c r="F2543">
        <v>972.6</v>
      </c>
      <c r="G2543">
        <v>5</v>
      </c>
      <c r="H2543" t="s">
        <v>252</v>
      </c>
      <c r="I2543">
        <v>5</v>
      </c>
      <c r="J2543" t="s">
        <v>515</v>
      </c>
      <c r="K2543" t="s">
        <v>39</v>
      </c>
      <c r="L2543" t="s">
        <v>16</v>
      </c>
      <c r="M2543">
        <v>18479.400000000001</v>
      </c>
      <c r="N2543" t="s">
        <v>21</v>
      </c>
      <c r="O2543" t="s">
        <v>0</v>
      </c>
      <c r="P2543" t="s">
        <v>0</v>
      </c>
    </row>
    <row r="2544" spans="1:16" x14ac:dyDescent="0.3">
      <c r="A2544">
        <v>55511258</v>
      </c>
      <c r="B2544">
        <v>770487</v>
      </c>
      <c r="C2544">
        <v>352203</v>
      </c>
      <c r="D2544">
        <v>12718</v>
      </c>
      <c r="E2544">
        <v>2</v>
      </c>
      <c r="F2544">
        <v>2543.6</v>
      </c>
      <c r="G2544">
        <v>10</v>
      </c>
      <c r="H2544" t="s">
        <v>252</v>
      </c>
      <c r="I2544">
        <v>2</v>
      </c>
      <c r="J2544" t="s">
        <v>295</v>
      </c>
      <c r="K2544" t="s">
        <v>50</v>
      </c>
      <c r="L2544" t="s">
        <v>16</v>
      </c>
      <c r="M2544">
        <v>22892.400000000001</v>
      </c>
      <c r="N2544" t="s">
        <v>23</v>
      </c>
      <c r="O2544" t="s">
        <v>0</v>
      </c>
      <c r="P2544" t="s">
        <v>0</v>
      </c>
    </row>
    <row r="2545" spans="1:16" x14ac:dyDescent="0.3">
      <c r="A2545">
        <v>63143336</v>
      </c>
      <c r="B2545">
        <v>334053</v>
      </c>
      <c r="C2545">
        <v>488078</v>
      </c>
      <c r="D2545">
        <v>7908</v>
      </c>
      <c r="E2545">
        <v>1</v>
      </c>
      <c r="F2545">
        <v>0</v>
      </c>
      <c r="G2545">
        <v>0</v>
      </c>
      <c r="H2545" t="s">
        <v>252</v>
      </c>
      <c r="I2545">
        <v>6</v>
      </c>
      <c r="J2545" t="s">
        <v>531</v>
      </c>
      <c r="K2545" t="s">
        <v>39</v>
      </c>
      <c r="L2545" t="s">
        <v>16</v>
      </c>
      <c r="M2545">
        <v>7908</v>
      </c>
      <c r="N2545" t="s">
        <v>23</v>
      </c>
      <c r="O2545" t="s">
        <v>0</v>
      </c>
      <c r="P2545" t="s">
        <v>0</v>
      </c>
    </row>
    <row r="2546" spans="1:16" x14ac:dyDescent="0.3">
      <c r="A2546">
        <v>10331931</v>
      </c>
      <c r="B2546">
        <v>126225</v>
      </c>
      <c r="C2546">
        <v>781489</v>
      </c>
      <c r="D2546">
        <v>15879</v>
      </c>
      <c r="E2546">
        <v>2</v>
      </c>
      <c r="F2546">
        <v>0</v>
      </c>
      <c r="G2546">
        <v>0</v>
      </c>
      <c r="H2546" t="s">
        <v>252</v>
      </c>
      <c r="I2546">
        <v>6</v>
      </c>
      <c r="J2546" t="s">
        <v>531</v>
      </c>
      <c r="K2546" t="s">
        <v>50</v>
      </c>
      <c r="L2546" t="s">
        <v>15</v>
      </c>
      <c r="M2546">
        <v>31758</v>
      </c>
      <c r="N2546" t="s">
        <v>22</v>
      </c>
      <c r="O2546" t="s">
        <v>0</v>
      </c>
      <c r="P2546" t="s">
        <v>0</v>
      </c>
    </row>
    <row r="2547" spans="1:16" x14ac:dyDescent="0.3">
      <c r="A2547">
        <v>41067722</v>
      </c>
      <c r="B2547">
        <v>719176</v>
      </c>
      <c r="C2547">
        <v>263029</v>
      </c>
      <c r="D2547">
        <v>8115</v>
      </c>
      <c r="E2547">
        <v>3</v>
      </c>
      <c r="F2547">
        <v>4869</v>
      </c>
      <c r="G2547">
        <v>20</v>
      </c>
      <c r="H2547" t="s">
        <v>252</v>
      </c>
      <c r="I2547">
        <v>7</v>
      </c>
      <c r="J2547" t="s">
        <v>505</v>
      </c>
      <c r="K2547" t="s">
        <v>39</v>
      </c>
      <c r="L2547" t="s">
        <v>17</v>
      </c>
      <c r="M2547">
        <v>19476</v>
      </c>
      <c r="N2547" t="s">
        <v>23</v>
      </c>
      <c r="O2547" t="s">
        <v>0</v>
      </c>
      <c r="P2547" t="s">
        <v>0</v>
      </c>
    </row>
    <row r="2548" spans="1:16" x14ac:dyDescent="0.3">
      <c r="A2548">
        <v>24290224</v>
      </c>
      <c r="B2548">
        <v>334053</v>
      </c>
      <c r="C2548">
        <v>592124</v>
      </c>
      <c r="D2548">
        <v>9126</v>
      </c>
      <c r="E2548">
        <v>2</v>
      </c>
      <c r="F2548">
        <v>0</v>
      </c>
      <c r="G2548">
        <v>0</v>
      </c>
      <c r="H2548" t="s">
        <v>252</v>
      </c>
      <c r="I2548">
        <v>3</v>
      </c>
      <c r="J2548" t="s">
        <v>272</v>
      </c>
      <c r="K2548" t="s">
        <v>39</v>
      </c>
      <c r="L2548" t="s">
        <v>16</v>
      </c>
      <c r="M2548">
        <v>18252</v>
      </c>
      <c r="N2548" t="s">
        <v>21</v>
      </c>
      <c r="O2548" t="s">
        <v>0</v>
      </c>
      <c r="P2548" t="s">
        <v>0</v>
      </c>
    </row>
    <row r="2549" spans="1:16" x14ac:dyDescent="0.3">
      <c r="A2549">
        <v>65625330</v>
      </c>
      <c r="B2549">
        <v>671858</v>
      </c>
      <c r="C2549">
        <v>821121</v>
      </c>
      <c r="D2549">
        <v>18931</v>
      </c>
      <c r="E2549">
        <v>1</v>
      </c>
      <c r="F2549">
        <v>0</v>
      </c>
      <c r="G2549">
        <v>0</v>
      </c>
      <c r="H2549" t="s">
        <v>363</v>
      </c>
      <c r="I2549">
        <v>6</v>
      </c>
      <c r="J2549" t="s">
        <v>290</v>
      </c>
      <c r="K2549" t="s">
        <v>39</v>
      </c>
      <c r="L2549" t="s">
        <v>18</v>
      </c>
      <c r="M2549">
        <v>18931</v>
      </c>
      <c r="N2549" t="s">
        <v>21</v>
      </c>
      <c r="O2549" t="s">
        <v>0</v>
      </c>
      <c r="P2549" t="s">
        <v>0</v>
      </c>
    </row>
    <row r="2550" spans="1:16" x14ac:dyDescent="0.3">
      <c r="A2550">
        <v>70407340</v>
      </c>
      <c r="B2550">
        <v>876646</v>
      </c>
      <c r="C2550">
        <v>583041</v>
      </c>
      <c r="D2550">
        <v>19239</v>
      </c>
      <c r="E2550">
        <v>3</v>
      </c>
      <c r="F2550">
        <v>5771.7</v>
      </c>
      <c r="G2550">
        <v>10</v>
      </c>
      <c r="H2550" t="s">
        <v>363</v>
      </c>
      <c r="I2550">
        <v>2</v>
      </c>
      <c r="J2550" t="s">
        <v>63</v>
      </c>
      <c r="K2550" t="s">
        <v>39</v>
      </c>
      <c r="L2550" t="s">
        <v>17</v>
      </c>
      <c r="M2550">
        <v>51945.3</v>
      </c>
      <c r="N2550" t="s">
        <v>20</v>
      </c>
      <c r="O2550" t="s">
        <v>0</v>
      </c>
      <c r="P2550" t="s">
        <v>0</v>
      </c>
    </row>
    <row r="2551" spans="1:16" x14ac:dyDescent="0.3">
      <c r="A2551">
        <v>74251933</v>
      </c>
      <c r="B2551">
        <v>356787</v>
      </c>
      <c r="C2551">
        <v>869646</v>
      </c>
      <c r="D2551">
        <v>4418</v>
      </c>
      <c r="E2551">
        <v>1</v>
      </c>
      <c r="F2551">
        <v>662.7</v>
      </c>
      <c r="G2551">
        <v>15</v>
      </c>
      <c r="H2551" t="s">
        <v>363</v>
      </c>
      <c r="I2551">
        <v>2</v>
      </c>
      <c r="J2551" t="s">
        <v>63</v>
      </c>
      <c r="K2551" t="s">
        <v>47</v>
      </c>
      <c r="L2551" t="s">
        <v>17</v>
      </c>
      <c r="M2551">
        <v>3755.3</v>
      </c>
      <c r="N2551" t="s">
        <v>22</v>
      </c>
      <c r="O2551" t="s">
        <v>0</v>
      </c>
      <c r="P2551" t="s">
        <v>0</v>
      </c>
    </row>
    <row r="2552" spans="1:16" x14ac:dyDescent="0.3">
      <c r="A2552">
        <v>68802946</v>
      </c>
      <c r="B2552">
        <v>246316</v>
      </c>
      <c r="C2552">
        <v>408855</v>
      </c>
      <c r="D2552">
        <v>13232</v>
      </c>
      <c r="E2552">
        <v>2</v>
      </c>
      <c r="F2552">
        <v>0</v>
      </c>
      <c r="G2552">
        <v>0</v>
      </c>
      <c r="H2552" t="s">
        <v>363</v>
      </c>
      <c r="I2552">
        <v>4</v>
      </c>
      <c r="J2552" t="s">
        <v>452</v>
      </c>
      <c r="K2552" t="s">
        <v>39</v>
      </c>
      <c r="L2552" t="s">
        <v>16</v>
      </c>
      <c r="M2552">
        <v>26464</v>
      </c>
      <c r="N2552" t="s">
        <v>20</v>
      </c>
      <c r="O2552" t="s">
        <v>0</v>
      </c>
      <c r="P2552" t="s">
        <v>0</v>
      </c>
    </row>
    <row r="2553" spans="1:16" x14ac:dyDescent="0.3">
      <c r="A2553">
        <v>80339290</v>
      </c>
      <c r="B2553">
        <v>876646</v>
      </c>
      <c r="C2553">
        <v>589227</v>
      </c>
      <c r="D2553">
        <v>2715</v>
      </c>
      <c r="E2553">
        <v>4</v>
      </c>
      <c r="F2553">
        <v>0</v>
      </c>
      <c r="G2553">
        <v>0</v>
      </c>
      <c r="H2553" t="s">
        <v>363</v>
      </c>
      <c r="I2553">
        <v>2</v>
      </c>
      <c r="J2553" t="s">
        <v>63</v>
      </c>
      <c r="K2553" t="s">
        <v>39</v>
      </c>
      <c r="L2553" t="s">
        <v>18</v>
      </c>
      <c r="M2553">
        <v>10860</v>
      </c>
      <c r="N2553" t="s">
        <v>20</v>
      </c>
      <c r="O2553" t="s">
        <v>0</v>
      </c>
      <c r="P2553" t="s">
        <v>0</v>
      </c>
    </row>
    <row r="2554" spans="1:16" x14ac:dyDescent="0.3">
      <c r="A2554">
        <v>15006085</v>
      </c>
      <c r="B2554">
        <v>356787</v>
      </c>
      <c r="C2554">
        <v>963611</v>
      </c>
      <c r="D2554">
        <v>972</v>
      </c>
      <c r="E2554">
        <v>4</v>
      </c>
      <c r="F2554">
        <v>0</v>
      </c>
      <c r="G2554">
        <v>0</v>
      </c>
      <c r="H2554" t="s">
        <v>363</v>
      </c>
      <c r="I2554">
        <v>2</v>
      </c>
      <c r="J2554" t="s">
        <v>63</v>
      </c>
      <c r="K2554" t="s">
        <v>47</v>
      </c>
      <c r="L2554" t="s">
        <v>16</v>
      </c>
      <c r="M2554">
        <v>3888</v>
      </c>
      <c r="N2554" t="s">
        <v>23</v>
      </c>
      <c r="O2554" t="s">
        <v>0</v>
      </c>
      <c r="P2554" t="s">
        <v>0</v>
      </c>
    </row>
    <row r="2555" spans="1:16" x14ac:dyDescent="0.3">
      <c r="A2555">
        <v>42122457</v>
      </c>
      <c r="B2555">
        <v>809570</v>
      </c>
      <c r="C2555">
        <v>993454</v>
      </c>
      <c r="D2555">
        <v>13429</v>
      </c>
      <c r="E2555">
        <v>1</v>
      </c>
      <c r="F2555">
        <v>2685.8</v>
      </c>
      <c r="G2555">
        <v>20</v>
      </c>
      <c r="H2555" t="s">
        <v>363</v>
      </c>
      <c r="I2555">
        <v>2</v>
      </c>
      <c r="J2555" t="s">
        <v>63</v>
      </c>
      <c r="K2555" t="s">
        <v>50</v>
      </c>
      <c r="L2555" t="s">
        <v>18</v>
      </c>
      <c r="M2555">
        <v>10743.2</v>
      </c>
      <c r="N2555" t="s">
        <v>22</v>
      </c>
      <c r="O2555" t="s">
        <v>0</v>
      </c>
      <c r="P2555" t="s">
        <v>0</v>
      </c>
    </row>
    <row r="2556" spans="1:16" x14ac:dyDescent="0.3">
      <c r="A2556">
        <v>31600382</v>
      </c>
      <c r="B2556">
        <v>719176</v>
      </c>
      <c r="C2556">
        <v>855498</v>
      </c>
      <c r="D2556">
        <v>8001</v>
      </c>
      <c r="E2556">
        <v>1</v>
      </c>
      <c r="F2556">
        <v>0</v>
      </c>
      <c r="G2556">
        <v>0</v>
      </c>
      <c r="H2556" t="s">
        <v>363</v>
      </c>
      <c r="I2556">
        <v>7</v>
      </c>
      <c r="J2556" t="s">
        <v>64</v>
      </c>
      <c r="K2556" t="s">
        <v>39</v>
      </c>
      <c r="L2556" t="s">
        <v>15</v>
      </c>
      <c r="M2556">
        <v>8001</v>
      </c>
      <c r="N2556" t="s">
        <v>22</v>
      </c>
      <c r="O2556" t="s">
        <v>0</v>
      </c>
      <c r="P2556" t="s">
        <v>0</v>
      </c>
    </row>
    <row r="2557" spans="1:16" x14ac:dyDescent="0.3">
      <c r="A2557">
        <v>89193333</v>
      </c>
      <c r="B2557">
        <v>719176</v>
      </c>
      <c r="C2557">
        <v>427999</v>
      </c>
      <c r="D2557">
        <v>6126</v>
      </c>
      <c r="E2557">
        <v>4</v>
      </c>
      <c r="F2557">
        <v>0</v>
      </c>
      <c r="G2557">
        <v>0</v>
      </c>
      <c r="H2557" t="s">
        <v>363</v>
      </c>
      <c r="I2557">
        <v>7</v>
      </c>
      <c r="J2557" t="s">
        <v>64</v>
      </c>
      <c r="K2557" t="s">
        <v>39</v>
      </c>
      <c r="L2557" t="s">
        <v>15</v>
      </c>
      <c r="M2557">
        <v>24504</v>
      </c>
      <c r="N2557" t="s">
        <v>21</v>
      </c>
      <c r="O2557" t="s">
        <v>0</v>
      </c>
      <c r="P2557" t="s">
        <v>0</v>
      </c>
    </row>
    <row r="2558" spans="1:16" x14ac:dyDescent="0.3">
      <c r="A2558">
        <v>30244148</v>
      </c>
      <c r="B2558">
        <v>191161</v>
      </c>
      <c r="C2558">
        <v>235241</v>
      </c>
      <c r="D2558">
        <v>11947</v>
      </c>
      <c r="E2558">
        <v>1</v>
      </c>
      <c r="F2558">
        <v>0</v>
      </c>
      <c r="G2558">
        <v>0</v>
      </c>
      <c r="H2558" t="s">
        <v>426</v>
      </c>
      <c r="I2558">
        <v>1</v>
      </c>
      <c r="J2558" t="s">
        <v>450</v>
      </c>
      <c r="K2558" t="s">
        <v>50</v>
      </c>
      <c r="L2558" t="s">
        <v>18</v>
      </c>
      <c r="M2558">
        <v>11947</v>
      </c>
      <c r="N2558" t="s">
        <v>22</v>
      </c>
      <c r="O2558" t="s">
        <v>0</v>
      </c>
      <c r="P2558" t="s">
        <v>0</v>
      </c>
    </row>
    <row r="2559" spans="1:16" x14ac:dyDescent="0.3">
      <c r="A2559">
        <v>50814428</v>
      </c>
      <c r="B2559">
        <v>671858</v>
      </c>
      <c r="C2559">
        <v>869018</v>
      </c>
      <c r="D2559">
        <v>18456</v>
      </c>
      <c r="E2559">
        <v>4</v>
      </c>
      <c r="F2559">
        <v>3691.2</v>
      </c>
      <c r="G2559">
        <v>5</v>
      </c>
      <c r="H2559" t="s">
        <v>426</v>
      </c>
      <c r="I2559">
        <v>3</v>
      </c>
      <c r="J2559" t="s">
        <v>438</v>
      </c>
      <c r="K2559" t="s">
        <v>39</v>
      </c>
      <c r="L2559" t="s">
        <v>15</v>
      </c>
      <c r="M2559">
        <v>70132.800000000003</v>
      </c>
      <c r="N2559" t="s">
        <v>21</v>
      </c>
      <c r="O2559" t="s">
        <v>0</v>
      </c>
      <c r="P2559" t="s">
        <v>0</v>
      </c>
    </row>
    <row r="2560" spans="1:16" x14ac:dyDescent="0.3">
      <c r="A2560">
        <v>52111160</v>
      </c>
      <c r="B2560">
        <v>207473</v>
      </c>
      <c r="C2560">
        <v>751752</v>
      </c>
      <c r="D2560">
        <v>8645</v>
      </c>
      <c r="E2560">
        <v>2</v>
      </c>
      <c r="F2560">
        <v>864.5</v>
      </c>
      <c r="G2560">
        <v>5</v>
      </c>
      <c r="H2560" t="s">
        <v>426</v>
      </c>
      <c r="I2560">
        <v>3</v>
      </c>
      <c r="J2560" t="s">
        <v>438</v>
      </c>
      <c r="K2560" t="s">
        <v>39</v>
      </c>
      <c r="L2560" t="s">
        <v>17</v>
      </c>
      <c r="M2560">
        <v>16425.5</v>
      </c>
      <c r="N2560" t="s">
        <v>20</v>
      </c>
      <c r="O2560" t="s">
        <v>0</v>
      </c>
      <c r="P2560" t="s">
        <v>0</v>
      </c>
    </row>
    <row r="2561" spans="1:16" x14ac:dyDescent="0.3">
      <c r="A2561">
        <v>21406082</v>
      </c>
      <c r="B2561">
        <v>876646</v>
      </c>
      <c r="C2561">
        <v>583010</v>
      </c>
      <c r="D2561">
        <v>934</v>
      </c>
      <c r="E2561">
        <v>1</v>
      </c>
      <c r="F2561">
        <v>46.7</v>
      </c>
      <c r="G2561">
        <v>5</v>
      </c>
      <c r="H2561" t="s">
        <v>426</v>
      </c>
      <c r="I2561">
        <v>3</v>
      </c>
      <c r="J2561" t="s">
        <v>438</v>
      </c>
      <c r="K2561" t="s">
        <v>39</v>
      </c>
      <c r="L2561" t="s">
        <v>18</v>
      </c>
      <c r="M2561">
        <v>887.3</v>
      </c>
      <c r="N2561" t="s">
        <v>23</v>
      </c>
      <c r="O2561" t="s">
        <v>0</v>
      </c>
      <c r="P2561" t="s">
        <v>0</v>
      </c>
    </row>
    <row r="2562" spans="1:16" x14ac:dyDescent="0.3">
      <c r="A2562">
        <v>17283737</v>
      </c>
      <c r="B2562">
        <v>216739</v>
      </c>
      <c r="C2562">
        <v>292059</v>
      </c>
      <c r="D2562">
        <v>1050</v>
      </c>
      <c r="E2562">
        <v>2</v>
      </c>
      <c r="F2562">
        <v>210</v>
      </c>
      <c r="G2562">
        <v>10</v>
      </c>
      <c r="H2562" t="s">
        <v>426</v>
      </c>
      <c r="I2562">
        <v>3</v>
      </c>
      <c r="J2562" t="s">
        <v>438</v>
      </c>
      <c r="K2562" t="s">
        <v>50</v>
      </c>
      <c r="L2562" t="s">
        <v>15</v>
      </c>
      <c r="M2562">
        <v>1890</v>
      </c>
      <c r="N2562" t="s">
        <v>23</v>
      </c>
      <c r="O2562" t="s">
        <v>0</v>
      </c>
      <c r="P2562" t="s">
        <v>0</v>
      </c>
    </row>
    <row r="2563" spans="1:16" x14ac:dyDescent="0.3">
      <c r="A2563">
        <v>88100019</v>
      </c>
      <c r="B2563">
        <v>809570</v>
      </c>
      <c r="C2563">
        <v>450385</v>
      </c>
      <c r="D2563">
        <v>15173</v>
      </c>
      <c r="E2563">
        <v>1</v>
      </c>
      <c r="F2563">
        <v>0</v>
      </c>
      <c r="G2563">
        <v>0</v>
      </c>
      <c r="H2563" t="s">
        <v>426</v>
      </c>
      <c r="I2563">
        <v>2</v>
      </c>
      <c r="J2563" t="s">
        <v>484</v>
      </c>
      <c r="K2563" t="s">
        <v>50</v>
      </c>
      <c r="L2563" t="s">
        <v>16</v>
      </c>
      <c r="M2563">
        <v>15173</v>
      </c>
      <c r="N2563" t="s">
        <v>23</v>
      </c>
      <c r="O2563" t="s">
        <v>0</v>
      </c>
      <c r="P2563" t="s">
        <v>0</v>
      </c>
    </row>
    <row r="2564" spans="1:16" x14ac:dyDescent="0.3">
      <c r="A2564">
        <v>25015458</v>
      </c>
      <c r="B2564">
        <v>216739</v>
      </c>
      <c r="C2564">
        <v>454854</v>
      </c>
      <c r="D2564">
        <v>6633</v>
      </c>
      <c r="E2564">
        <v>1</v>
      </c>
      <c r="F2564">
        <v>331.65</v>
      </c>
      <c r="G2564">
        <v>5</v>
      </c>
      <c r="H2564" t="s">
        <v>302</v>
      </c>
      <c r="I2564">
        <v>3</v>
      </c>
      <c r="J2564" t="s">
        <v>183</v>
      </c>
      <c r="K2564" t="s">
        <v>39</v>
      </c>
      <c r="L2564" t="s">
        <v>15</v>
      </c>
      <c r="M2564">
        <v>6301.35</v>
      </c>
      <c r="N2564" t="s">
        <v>20</v>
      </c>
      <c r="O2564" t="s">
        <v>0</v>
      </c>
      <c r="P2564" t="s">
        <v>0</v>
      </c>
    </row>
    <row r="2565" spans="1:16" x14ac:dyDescent="0.3">
      <c r="A2565">
        <v>78147397</v>
      </c>
      <c r="B2565">
        <v>719176</v>
      </c>
      <c r="C2565">
        <v>235241</v>
      </c>
      <c r="D2565">
        <v>6671</v>
      </c>
      <c r="E2565">
        <v>3</v>
      </c>
      <c r="F2565">
        <v>1000.65</v>
      </c>
      <c r="G2565">
        <v>5</v>
      </c>
      <c r="H2565" t="s">
        <v>302</v>
      </c>
      <c r="I2565">
        <v>5</v>
      </c>
      <c r="J2565" t="s">
        <v>184</v>
      </c>
      <c r="K2565" t="s">
        <v>39</v>
      </c>
      <c r="L2565" t="s">
        <v>16</v>
      </c>
      <c r="M2565">
        <v>19012.349999999999</v>
      </c>
      <c r="N2565" t="s">
        <v>23</v>
      </c>
      <c r="O2565" t="s">
        <v>0</v>
      </c>
      <c r="P2565" t="s">
        <v>0</v>
      </c>
    </row>
    <row r="2566" spans="1:16" x14ac:dyDescent="0.3">
      <c r="A2566">
        <v>64423996</v>
      </c>
      <c r="B2566">
        <v>671858</v>
      </c>
      <c r="C2566">
        <v>971041</v>
      </c>
      <c r="D2566">
        <v>9481</v>
      </c>
      <c r="E2566">
        <v>1</v>
      </c>
      <c r="F2566">
        <v>0</v>
      </c>
      <c r="G2566">
        <v>0</v>
      </c>
      <c r="H2566" t="s">
        <v>302</v>
      </c>
      <c r="I2566">
        <v>7</v>
      </c>
      <c r="J2566" t="s">
        <v>340</v>
      </c>
      <c r="K2566" t="s">
        <v>39</v>
      </c>
      <c r="L2566" t="s">
        <v>15</v>
      </c>
      <c r="M2566">
        <v>9481</v>
      </c>
      <c r="N2566" t="s">
        <v>23</v>
      </c>
      <c r="O2566" t="s">
        <v>0</v>
      </c>
      <c r="P2566" t="s">
        <v>0</v>
      </c>
    </row>
    <row r="2567" spans="1:16" x14ac:dyDescent="0.3">
      <c r="A2567">
        <v>57060874</v>
      </c>
      <c r="B2567">
        <v>671858</v>
      </c>
      <c r="C2567">
        <v>570248</v>
      </c>
      <c r="D2567">
        <v>16639</v>
      </c>
      <c r="E2567">
        <v>1</v>
      </c>
      <c r="F2567">
        <v>0</v>
      </c>
      <c r="G2567">
        <v>0</v>
      </c>
      <c r="H2567" t="s">
        <v>302</v>
      </c>
      <c r="I2567">
        <v>2</v>
      </c>
      <c r="J2567" t="s">
        <v>117</v>
      </c>
      <c r="K2567" t="s">
        <v>39</v>
      </c>
      <c r="L2567" t="s">
        <v>15</v>
      </c>
      <c r="M2567">
        <v>16639</v>
      </c>
      <c r="N2567" t="s">
        <v>21</v>
      </c>
      <c r="O2567" t="s">
        <v>0</v>
      </c>
      <c r="P2567" t="s">
        <v>0</v>
      </c>
    </row>
    <row r="2568" spans="1:16" x14ac:dyDescent="0.3">
      <c r="A2568">
        <v>65439545</v>
      </c>
      <c r="B2568">
        <v>126225</v>
      </c>
      <c r="C2568">
        <v>745009</v>
      </c>
      <c r="D2568">
        <v>8890</v>
      </c>
      <c r="E2568">
        <v>1</v>
      </c>
      <c r="F2568">
        <v>444.5</v>
      </c>
      <c r="G2568">
        <v>5</v>
      </c>
      <c r="H2568" t="s">
        <v>302</v>
      </c>
      <c r="I2568">
        <v>2</v>
      </c>
      <c r="J2568" t="s">
        <v>117</v>
      </c>
      <c r="K2568" t="s">
        <v>39</v>
      </c>
      <c r="L2568" t="s">
        <v>15</v>
      </c>
      <c r="M2568">
        <v>8445.5</v>
      </c>
      <c r="N2568" t="s">
        <v>22</v>
      </c>
      <c r="O2568" t="s">
        <v>0</v>
      </c>
      <c r="P2568" t="s">
        <v>0</v>
      </c>
    </row>
    <row r="2569" spans="1:16" x14ac:dyDescent="0.3">
      <c r="A2569">
        <v>43534652</v>
      </c>
      <c r="B2569">
        <v>719176</v>
      </c>
      <c r="C2569">
        <v>730535</v>
      </c>
      <c r="D2569">
        <v>10598</v>
      </c>
      <c r="E2569">
        <v>1</v>
      </c>
      <c r="F2569">
        <v>529.9</v>
      </c>
      <c r="G2569">
        <v>5</v>
      </c>
      <c r="H2569" t="s">
        <v>302</v>
      </c>
      <c r="I2569">
        <v>1</v>
      </c>
      <c r="J2569" t="s">
        <v>136</v>
      </c>
      <c r="K2569" t="s">
        <v>39</v>
      </c>
      <c r="L2569" t="s">
        <v>18</v>
      </c>
      <c r="M2569">
        <v>10068.1</v>
      </c>
      <c r="N2569" t="s">
        <v>22</v>
      </c>
      <c r="O2569" t="s">
        <v>0</v>
      </c>
      <c r="P2569" t="s">
        <v>0</v>
      </c>
    </row>
    <row r="2570" spans="1:16" x14ac:dyDescent="0.3">
      <c r="A2570">
        <v>92809273</v>
      </c>
      <c r="B2570">
        <v>207473</v>
      </c>
      <c r="C2570">
        <v>393720</v>
      </c>
      <c r="D2570">
        <v>5848</v>
      </c>
      <c r="E2570">
        <v>1</v>
      </c>
      <c r="F2570">
        <v>0</v>
      </c>
      <c r="G2570">
        <v>0</v>
      </c>
      <c r="H2570" t="s">
        <v>302</v>
      </c>
      <c r="I2570">
        <v>6</v>
      </c>
      <c r="J2570" t="s">
        <v>118</v>
      </c>
      <c r="K2570" t="s">
        <v>39</v>
      </c>
      <c r="L2570" t="s">
        <v>17</v>
      </c>
      <c r="M2570">
        <v>5848</v>
      </c>
      <c r="N2570" t="s">
        <v>21</v>
      </c>
      <c r="O2570" t="s">
        <v>0</v>
      </c>
      <c r="P2570" t="s">
        <v>0</v>
      </c>
    </row>
    <row r="2571" spans="1:16" x14ac:dyDescent="0.3">
      <c r="A2571">
        <v>33112256</v>
      </c>
      <c r="B2571">
        <v>388389</v>
      </c>
      <c r="C2571">
        <v>969295</v>
      </c>
      <c r="D2571">
        <v>7575</v>
      </c>
      <c r="E2571">
        <v>3</v>
      </c>
      <c r="F2571">
        <v>0</v>
      </c>
      <c r="G2571">
        <v>0</v>
      </c>
      <c r="H2571" t="s">
        <v>302</v>
      </c>
      <c r="I2571">
        <v>2</v>
      </c>
      <c r="J2571" t="s">
        <v>117</v>
      </c>
      <c r="K2571" t="s">
        <v>39</v>
      </c>
      <c r="L2571" t="s">
        <v>16</v>
      </c>
      <c r="M2571">
        <v>22725</v>
      </c>
      <c r="N2571" t="s">
        <v>23</v>
      </c>
      <c r="O2571" t="s">
        <v>0</v>
      </c>
      <c r="P2571" t="s">
        <v>0</v>
      </c>
    </row>
    <row r="2572" spans="1:16" x14ac:dyDescent="0.3">
      <c r="A2572">
        <v>99081734</v>
      </c>
      <c r="B2572">
        <v>876646</v>
      </c>
      <c r="C2572">
        <v>872550</v>
      </c>
      <c r="D2572">
        <v>18007</v>
      </c>
      <c r="E2572">
        <v>1</v>
      </c>
      <c r="F2572">
        <v>0</v>
      </c>
      <c r="G2572">
        <v>0</v>
      </c>
      <c r="H2572" t="s">
        <v>302</v>
      </c>
      <c r="I2572">
        <v>3</v>
      </c>
      <c r="J2572" t="s">
        <v>183</v>
      </c>
      <c r="K2572" t="s">
        <v>50</v>
      </c>
      <c r="L2572" t="s">
        <v>15</v>
      </c>
      <c r="M2572">
        <v>18007</v>
      </c>
      <c r="N2572" t="s">
        <v>20</v>
      </c>
      <c r="O2572" t="s">
        <v>0</v>
      </c>
      <c r="P2572" t="s">
        <v>0</v>
      </c>
    </row>
    <row r="2573" spans="1:16" x14ac:dyDescent="0.3">
      <c r="A2573">
        <v>33783708</v>
      </c>
      <c r="B2573">
        <v>388389</v>
      </c>
      <c r="C2573">
        <v>374421</v>
      </c>
      <c r="D2573">
        <v>2986</v>
      </c>
      <c r="E2573">
        <v>4</v>
      </c>
      <c r="F2573">
        <v>0</v>
      </c>
      <c r="G2573">
        <v>0</v>
      </c>
      <c r="H2573" t="s">
        <v>302</v>
      </c>
      <c r="I2573">
        <v>2</v>
      </c>
      <c r="J2573" t="s">
        <v>117</v>
      </c>
      <c r="K2573" t="s">
        <v>39</v>
      </c>
      <c r="L2573" t="s">
        <v>15</v>
      </c>
      <c r="M2573">
        <v>11944</v>
      </c>
      <c r="N2573" t="s">
        <v>23</v>
      </c>
      <c r="O2573" t="s">
        <v>0</v>
      </c>
      <c r="P2573" t="s">
        <v>0</v>
      </c>
    </row>
    <row r="2574" spans="1:16" x14ac:dyDescent="0.3">
      <c r="A2574">
        <v>50420315</v>
      </c>
      <c r="B2574">
        <v>719176</v>
      </c>
      <c r="C2574">
        <v>442239</v>
      </c>
      <c r="D2574">
        <v>3185</v>
      </c>
      <c r="E2574">
        <v>2</v>
      </c>
      <c r="F2574">
        <v>0</v>
      </c>
      <c r="G2574">
        <v>0</v>
      </c>
      <c r="H2574" t="s">
        <v>302</v>
      </c>
      <c r="I2574">
        <v>3</v>
      </c>
      <c r="J2574" t="s">
        <v>183</v>
      </c>
      <c r="K2574" t="s">
        <v>50</v>
      </c>
      <c r="L2574" t="s">
        <v>15</v>
      </c>
      <c r="M2574">
        <v>6370</v>
      </c>
      <c r="N2574" t="s">
        <v>23</v>
      </c>
      <c r="O2574" t="s">
        <v>0</v>
      </c>
      <c r="P2574" t="s">
        <v>0</v>
      </c>
    </row>
    <row r="2575" spans="1:16" x14ac:dyDescent="0.3">
      <c r="A2575">
        <v>24165187</v>
      </c>
      <c r="B2575">
        <v>334053</v>
      </c>
      <c r="C2575">
        <v>369868</v>
      </c>
      <c r="D2575">
        <v>14130</v>
      </c>
      <c r="E2575">
        <v>1</v>
      </c>
      <c r="F2575">
        <v>0</v>
      </c>
      <c r="G2575">
        <v>0</v>
      </c>
      <c r="H2575" t="s">
        <v>464</v>
      </c>
      <c r="I2575">
        <v>5</v>
      </c>
      <c r="J2575" t="s">
        <v>76</v>
      </c>
      <c r="K2575" t="s">
        <v>50</v>
      </c>
      <c r="L2575" t="s">
        <v>15</v>
      </c>
      <c r="M2575">
        <v>14130</v>
      </c>
      <c r="N2575" t="s">
        <v>20</v>
      </c>
      <c r="O2575" t="s">
        <v>0</v>
      </c>
      <c r="P2575" t="s">
        <v>0</v>
      </c>
    </row>
    <row r="2576" spans="1:16" x14ac:dyDescent="0.3">
      <c r="A2576">
        <v>91917334</v>
      </c>
      <c r="B2576">
        <v>356787</v>
      </c>
      <c r="C2576">
        <v>855910</v>
      </c>
      <c r="D2576">
        <v>4295</v>
      </c>
      <c r="E2576">
        <v>1</v>
      </c>
      <c r="F2576">
        <v>214.75</v>
      </c>
      <c r="G2576">
        <v>5</v>
      </c>
      <c r="H2576" t="s">
        <v>464</v>
      </c>
      <c r="I2576">
        <v>2</v>
      </c>
      <c r="J2576" t="s">
        <v>361</v>
      </c>
      <c r="K2576" t="s">
        <v>39</v>
      </c>
      <c r="L2576" t="s">
        <v>17</v>
      </c>
      <c r="M2576">
        <v>4080.25</v>
      </c>
      <c r="N2576" t="s">
        <v>20</v>
      </c>
      <c r="O2576" t="s">
        <v>0</v>
      </c>
      <c r="P2576" t="s">
        <v>0</v>
      </c>
    </row>
    <row r="2577" spans="1:16" x14ac:dyDescent="0.3">
      <c r="A2577">
        <v>46817443</v>
      </c>
      <c r="B2577">
        <v>809570</v>
      </c>
      <c r="C2577">
        <v>323552</v>
      </c>
      <c r="D2577">
        <v>19155</v>
      </c>
      <c r="E2577">
        <v>4</v>
      </c>
      <c r="F2577">
        <v>0</v>
      </c>
      <c r="G2577">
        <v>0</v>
      </c>
      <c r="H2577" t="s">
        <v>464</v>
      </c>
      <c r="I2577">
        <v>5</v>
      </c>
      <c r="J2577" t="s">
        <v>76</v>
      </c>
      <c r="K2577" t="s">
        <v>39</v>
      </c>
      <c r="L2577" t="s">
        <v>17</v>
      </c>
      <c r="M2577">
        <v>76620</v>
      </c>
      <c r="N2577" t="s">
        <v>20</v>
      </c>
      <c r="O2577" t="s">
        <v>0</v>
      </c>
      <c r="P2577" t="s">
        <v>0</v>
      </c>
    </row>
    <row r="2578" spans="1:16" x14ac:dyDescent="0.3">
      <c r="A2578">
        <v>94743076</v>
      </c>
      <c r="B2578">
        <v>877572</v>
      </c>
      <c r="C2578">
        <v>244033</v>
      </c>
      <c r="D2578">
        <v>12247</v>
      </c>
      <c r="E2578">
        <v>1</v>
      </c>
      <c r="F2578">
        <v>2449.4</v>
      </c>
      <c r="G2578">
        <v>20</v>
      </c>
      <c r="H2578" t="s">
        <v>464</v>
      </c>
      <c r="I2578">
        <v>2</v>
      </c>
      <c r="J2578" t="s">
        <v>361</v>
      </c>
      <c r="K2578" t="s">
        <v>39</v>
      </c>
      <c r="L2578" t="s">
        <v>152</v>
      </c>
      <c r="M2578">
        <v>9797.6</v>
      </c>
      <c r="N2578" t="s">
        <v>21</v>
      </c>
      <c r="O2578" t="s">
        <v>0</v>
      </c>
      <c r="P2578" t="s">
        <v>0</v>
      </c>
    </row>
    <row r="2579" spans="1:16" x14ac:dyDescent="0.3">
      <c r="A2579">
        <v>50419829</v>
      </c>
      <c r="B2579">
        <v>207473</v>
      </c>
      <c r="C2579">
        <v>327885</v>
      </c>
      <c r="D2579">
        <v>15043</v>
      </c>
      <c r="E2579">
        <v>1</v>
      </c>
      <c r="F2579">
        <v>752.15</v>
      </c>
      <c r="G2579">
        <v>5</v>
      </c>
      <c r="H2579" t="s">
        <v>464</v>
      </c>
      <c r="I2579">
        <v>5</v>
      </c>
      <c r="J2579" t="s">
        <v>76</v>
      </c>
      <c r="K2579" t="s">
        <v>39</v>
      </c>
      <c r="L2579" t="s">
        <v>15</v>
      </c>
      <c r="M2579">
        <v>14290.85</v>
      </c>
      <c r="N2579" t="s">
        <v>23</v>
      </c>
      <c r="O2579" t="s">
        <v>0</v>
      </c>
      <c r="P2579" t="s">
        <v>0</v>
      </c>
    </row>
    <row r="2580" spans="1:16" x14ac:dyDescent="0.3">
      <c r="A2580">
        <v>93179531</v>
      </c>
      <c r="B2580">
        <v>207473</v>
      </c>
      <c r="C2580">
        <v>336708</v>
      </c>
      <c r="D2580">
        <v>14089</v>
      </c>
      <c r="E2580">
        <v>2</v>
      </c>
      <c r="F2580">
        <v>0</v>
      </c>
      <c r="G2580">
        <v>0</v>
      </c>
      <c r="H2580" t="s">
        <v>464</v>
      </c>
      <c r="I2580">
        <v>5</v>
      </c>
      <c r="J2580" t="s">
        <v>76</v>
      </c>
      <c r="K2580" t="s">
        <v>39</v>
      </c>
      <c r="L2580" t="s">
        <v>16</v>
      </c>
      <c r="M2580">
        <v>28178</v>
      </c>
      <c r="N2580" t="s">
        <v>20</v>
      </c>
      <c r="O2580" t="s">
        <v>0</v>
      </c>
      <c r="P2580" t="s">
        <v>0</v>
      </c>
    </row>
    <row r="2581" spans="1:16" x14ac:dyDescent="0.3">
      <c r="A2581">
        <v>39314711</v>
      </c>
      <c r="B2581">
        <v>770487</v>
      </c>
      <c r="C2581">
        <v>508545</v>
      </c>
      <c r="D2581">
        <v>3118</v>
      </c>
      <c r="E2581">
        <v>2</v>
      </c>
      <c r="F2581">
        <v>311.8</v>
      </c>
      <c r="G2581">
        <v>5</v>
      </c>
      <c r="H2581" t="s">
        <v>464</v>
      </c>
      <c r="I2581">
        <v>6</v>
      </c>
      <c r="J2581" t="s">
        <v>159</v>
      </c>
      <c r="K2581" t="s">
        <v>39</v>
      </c>
      <c r="L2581" t="s">
        <v>15</v>
      </c>
      <c r="M2581">
        <v>5924.2</v>
      </c>
      <c r="N2581" t="s">
        <v>21</v>
      </c>
      <c r="O2581" t="s">
        <v>0</v>
      </c>
      <c r="P2581" t="s">
        <v>0</v>
      </c>
    </row>
    <row r="2582" spans="1:16" x14ac:dyDescent="0.3">
      <c r="A2582">
        <v>63811222</v>
      </c>
      <c r="B2582">
        <v>876646</v>
      </c>
      <c r="C2582">
        <v>784791</v>
      </c>
      <c r="D2582">
        <v>15985</v>
      </c>
      <c r="E2582">
        <v>3</v>
      </c>
      <c r="F2582">
        <v>0</v>
      </c>
      <c r="G2582">
        <v>0</v>
      </c>
      <c r="H2582" t="s">
        <v>464</v>
      </c>
      <c r="I2582">
        <v>5</v>
      </c>
      <c r="J2582" t="s">
        <v>76</v>
      </c>
      <c r="K2582" t="s">
        <v>39</v>
      </c>
      <c r="L2582" t="s">
        <v>16</v>
      </c>
      <c r="M2582">
        <v>47955</v>
      </c>
      <c r="N2582" t="s">
        <v>22</v>
      </c>
      <c r="O2582" t="s">
        <v>0</v>
      </c>
      <c r="P2582" t="s">
        <v>0</v>
      </c>
    </row>
    <row r="2583" spans="1:16" x14ac:dyDescent="0.3">
      <c r="A2583">
        <v>23554707</v>
      </c>
      <c r="B2583">
        <v>877572</v>
      </c>
      <c r="C2583">
        <v>600773</v>
      </c>
      <c r="D2583">
        <v>15805</v>
      </c>
      <c r="E2583">
        <v>2</v>
      </c>
      <c r="F2583">
        <v>0</v>
      </c>
      <c r="G2583">
        <v>0</v>
      </c>
      <c r="H2583" t="s">
        <v>464</v>
      </c>
      <c r="I2583">
        <v>6</v>
      </c>
      <c r="J2583" t="s">
        <v>159</v>
      </c>
      <c r="K2583" t="s">
        <v>39</v>
      </c>
      <c r="L2583" t="s">
        <v>18</v>
      </c>
      <c r="M2583">
        <v>31610</v>
      </c>
      <c r="N2583" t="s">
        <v>20</v>
      </c>
      <c r="O2583" t="s">
        <v>0</v>
      </c>
      <c r="P2583" t="s">
        <v>0</v>
      </c>
    </row>
    <row r="2584" spans="1:16" x14ac:dyDescent="0.3">
      <c r="A2584">
        <v>26046365</v>
      </c>
      <c r="B2584">
        <v>809570</v>
      </c>
      <c r="C2584">
        <v>869536</v>
      </c>
      <c r="D2584">
        <v>16429</v>
      </c>
      <c r="E2584">
        <v>1</v>
      </c>
      <c r="F2584">
        <v>0</v>
      </c>
      <c r="G2584">
        <v>0</v>
      </c>
      <c r="H2584" t="s">
        <v>293</v>
      </c>
      <c r="I2584">
        <v>6</v>
      </c>
      <c r="J2584" t="s">
        <v>96</v>
      </c>
      <c r="K2584" t="s">
        <v>39</v>
      </c>
      <c r="L2584" t="s">
        <v>17</v>
      </c>
      <c r="M2584">
        <v>16429</v>
      </c>
      <c r="N2584" t="s">
        <v>21</v>
      </c>
      <c r="O2584" t="s">
        <v>0</v>
      </c>
      <c r="P2584" t="s">
        <v>0</v>
      </c>
    </row>
    <row r="2585" spans="1:16" x14ac:dyDescent="0.3">
      <c r="A2585">
        <v>73380266</v>
      </c>
      <c r="B2585">
        <v>126225</v>
      </c>
      <c r="C2585">
        <v>746313</v>
      </c>
      <c r="D2585">
        <v>4304</v>
      </c>
      <c r="E2585">
        <v>2</v>
      </c>
      <c r="F2585">
        <v>1291.2</v>
      </c>
      <c r="G2585">
        <v>15</v>
      </c>
      <c r="H2585" t="s">
        <v>114</v>
      </c>
      <c r="I2585">
        <v>7</v>
      </c>
      <c r="J2585" t="s">
        <v>326</v>
      </c>
      <c r="K2585" t="s">
        <v>39</v>
      </c>
      <c r="L2585" t="s">
        <v>15</v>
      </c>
      <c r="M2585">
        <v>7316.8</v>
      </c>
      <c r="N2585" t="s">
        <v>20</v>
      </c>
      <c r="O2585" t="s">
        <v>0</v>
      </c>
      <c r="P2585" t="s">
        <v>0</v>
      </c>
    </row>
    <row r="2586" spans="1:16" x14ac:dyDescent="0.3">
      <c r="A2586">
        <v>90147573</v>
      </c>
      <c r="B2586">
        <v>191161</v>
      </c>
      <c r="C2586">
        <v>356826</v>
      </c>
      <c r="D2586">
        <v>14423</v>
      </c>
      <c r="E2586">
        <v>1</v>
      </c>
      <c r="F2586">
        <v>0</v>
      </c>
      <c r="G2586">
        <v>0</v>
      </c>
      <c r="H2586" t="s">
        <v>114</v>
      </c>
      <c r="I2586">
        <v>5</v>
      </c>
      <c r="J2586" t="s">
        <v>42</v>
      </c>
      <c r="K2586" t="s">
        <v>39</v>
      </c>
      <c r="L2586" t="s">
        <v>15</v>
      </c>
      <c r="M2586">
        <v>14423</v>
      </c>
      <c r="N2586" t="s">
        <v>22</v>
      </c>
      <c r="O2586" t="s">
        <v>0</v>
      </c>
      <c r="P2586" t="s">
        <v>0</v>
      </c>
    </row>
    <row r="2587" spans="1:16" x14ac:dyDescent="0.3">
      <c r="A2587">
        <v>82506491</v>
      </c>
      <c r="B2587">
        <v>876646</v>
      </c>
      <c r="C2587">
        <v>489511</v>
      </c>
      <c r="D2587">
        <v>9452</v>
      </c>
      <c r="E2587">
        <v>2</v>
      </c>
      <c r="F2587">
        <v>1890.4</v>
      </c>
      <c r="G2587">
        <v>10</v>
      </c>
      <c r="H2587" t="s">
        <v>114</v>
      </c>
      <c r="I2587">
        <v>7</v>
      </c>
      <c r="J2587" t="s">
        <v>326</v>
      </c>
      <c r="K2587" t="s">
        <v>39</v>
      </c>
      <c r="L2587" t="s">
        <v>15</v>
      </c>
      <c r="M2587">
        <v>17013.599999999999</v>
      </c>
      <c r="N2587" t="s">
        <v>21</v>
      </c>
      <c r="O2587" t="s">
        <v>0</v>
      </c>
      <c r="P2587" t="s">
        <v>0</v>
      </c>
    </row>
    <row r="2588" spans="1:16" x14ac:dyDescent="0.3">
      <c r="A2588">
        <v>84377016</v>
      </c>
      <c r="B2588">
        <v>671858</v>
      </c>
      <c r="C2588">
        <v>477860</v>
      </c>
      <c r="D2588">
        <v>13395</v>
      </c>
      <c r="E2588">
        <v>2</v>
      </c>
      <c r="F2588">
        <v>1339.5</v>
      </c>
      <c r="G2588">
        <v>5</v>
      </c>
      <c r="H2588" t="s">
        <v>114</v>
      </c>
      <c r="I2588">
        <v>1</v>
      </c>
      <c r="J2588" t="s">
        <v>380</v>
      </c>
      <c r="K2588" t="s">
        <v>39</v>
      </c>
      <c r="L2588" t="s">
        <v>15</v>
      </c>
      <c r="M2588">
        <v>25450.5</v>
      </c>
      <c r="N2588" t="s">
        <v>22</v>
      </c>
      <c r="O2588" t="s">
        <v>0</v>
      </c>
      <c r="P2588" t="s">
        <v>0</v>
      </c>
    </row>
    <row r="2589" spans="1:16" x14ac:dyDescent="0.3">
      <c r="A2589">
        <v>42115895</v>
      </c>
      <c r="B2589">
        <v>356787</v>
      </c>
      <c r="C2589">
        <v>475311</v>
      </c>
      <c r="D2589">
        <v>7771</v>
      </c>
      <c r="E2589">
        <v>4</v>
      </c>
      <c r="F2589">
        <v>1554.2</v>
      </c>
      <c r="G2589">
        <v>5</v>
      </c>
      <c r="H2589" t="s">
        <v>114</v>
      </c>
      <c r="I2589">
        <v>4</v>
      </c>
      <c r="J2589" t="s">
        <v>41</v>
      </c>
      <c r="K2589" t="s">
        <v>50</v>
      </c>
      <c r="L2589" t="s">
        <v>17</v>
      </c>
      <c r="M2589">
        <v>29529.8</v>
      </c>
      <c r="N2589" t="s">
        <v>22</v>
      </c>
      <c r="O2589" t="s">
        <v>0</v>
      </c>
      <c r="P2589" t="s">
        <v>0</v>
      </c>
    </row>
    <row r="2590" spans="1:16" x14ac:dyDescent="0.3">
      <c r="A2590">
        <v>42542167</v>
      </c>
      <c r="B2590">
        <v>207473</v>
      </c>
      <c r="C2590">
        <v>402647</v>
      </c>
      <c r="D2590">
        <v>2921</v>
      </c>
      <c r="E2590">
        <v>2</v>
      </c>
      <c r="F2590">
        <v>584.20000000000005</v>
      </c>
      <c r="G2590">
        <v>10</v>
      </c>
      <c r="H2590" t="s">
        <v>114</v>
      </c>
      <c r="I2590">
        <v>5</v>
      </c>
      <c r="J2590" t="s">
        <v>42</v>
      </c>
      <c r="K2590" t="s">
        <v>39</v>
      </c>
      <c r="L2590" t="s">
        <v>15</v>
      </c>
      <c r="M2590">
        <v>5257.8</v>
      </c>
      <c r="N2590" t="s">
        <v>21</v>
      </c>
      <c r="O2590" t="s">
        <v>0</v>
      </c>
      <c r="P2590" t="s">
        <v>0</v>
      </c>
    </row>
    <row r="2591" spans="1:16" x14ac:dyDescent="0.3">
      <c r="A2591">
        <v>58307308</v>
      </c>
      <c r="B2591">
        <v>356787</v>
      </c>
      <c r="C2591">
        <v>593282</v>
      </c>
      <c r="D2591">
        <v>14367</v>
      </c>
      <c r="E2591">
        <v>2</v>
      </c>
      <c r="F2591">
        <v>0</v>
      </c>
      <c r="G2591">
        <v>0</v>
      </c>
      <c r="H2591" t="s">
        <v>114</v>
      </c>
      <c r="I2591">
        <v>5</v>
      </c>
      <c r="J2591" t="s">
        <v>42</v>
      </c>
      <c r="K2591" t="s">
        <v>39</v>
      </c>
      <c r="L2591" t="s">
        <v>16</v>
      </c>
      <c r="M2591">
        <v>28734</v>
      </c>
      <c r="N2591" t="s">
        <v>22</v>
      </c>
      <c r="O2591" t="s">
        <v>0</v>
      </c>
      <c r="P2591" t="s">
        <v>0</v>
      </c>
    </row>
    <row r="2592" spans="1:16" x14ac:dyDescent="0.3">
      <c r="A2592">
        <v>34567819</v>
      </c>
      <c r="B2592">
        <v>877572</v>
      </c>
      <c r="C2592">
        <v>343928</v>
      </c>
      <c r="D2592">
        <v>11635</v>
      </c>
      <c r="E2592">
        <v>1</v>
      </c>
      <c r="F2592">
        <v>0</v>
      </c>
      <c r="G2592">
        <v>0</v>
      </c>
      <c r="H2592" t="s">
        <v>114</v>
      </c>
      <c r="I2592">
        <v>1</v>
      </c>
      <c r="J2592" t="s">
        <v>380</v>
      </c>
      <c r="K2592" t="s">
        <v>50</v>
      </c>
      <c r="L2592" t="s">
        <v>15</v>
      </c>
      <c r="M2592">
        <v>11635</v>
      </c>
      <c r="N2592" t="s">
        <v>23</v>
      </c>
      <c r="O2592" t="s">
        <v>0</v>
      </c>
      <c r="P2592" t="s">
        <v>0</v>
      </c>
    </row>
    <row r="2593" spans="1:16" x14ac:dyDescent="0.3">
      <c r="A2593">
        <v>70665302</v>
      </c>
      <c r="B2593">
        <v>877572</v>
      </c>
      <c r="C2593">
        <v>412616</v>
      </c>
      <c r="D2593">
        <v>19311</v>
      </c>
      <c r="E2593">
        <v>4</v>
      </c>
      <c r="F2593">
        <v>3862.2</v>
      </c>
      <c r="G2593">
        <v>5</v>
      </c>
      <c r="H2593" t="s">
        <v>114</v>
      </c>
      <c r="I2593">
        <v>4</v>
      </c>
      <c r="J2593" t="s">
        <v>41</v>
      </c>
      <c r="K2593" t="s">
        <v>50</v>
      </c>
      <c r="L2593" t="s">
        <v>15</v>
      </c>
      <c r="M2593">
        <v>73381.8</v>
      </c>
      <c r="N2593" t="s">
        <v>22</v>
      </c>
      <c r="O2593" t="s">
        <v>0</v>
      </c>
      <c r="P2593" t="s">
        <v>0</v>
      </c>
    </row>
    <row r="2594" spans="1:16" x14ac:dyDescent="0.3">
      <c r="A2594">
        <v>22713811</v>
      </c>
      <c r="B2594">
        <v>809570</v>
      </c>
      <c r="C2594">
        <v>959587</v>
      </c>
      <c r="D2594">
        <v>18434</v>
      </c>
      <c r="E2594">
        <v>1</v>
      </c>
      <c r="F2594">
        <v>0</v>
      </c>
      <c r="G2594">
        <v>0</v>
      </c>
      <c r="H2594" t="s">
        <v>114</v>
      </c>
      <c r="I2594">
        <v>4</v>
      </c>
      <c r="J2594" t="s">
        <v>41</v>
      </c>
      <c r="K2594" t="s">
        <v>39</v>
      </c>
      <c r="L2594" t="s">
        <v>15</v>
      </c>
      <c r="M2594">
        <v>18434</v>
      </c>
      <c r="N2594" t="s">
        <v>21</v>
      </c>
      <c r="O2594" t="s">
        <v>0</v>
      </c>
      <c r="P2594" t="s">
        <v>0</v>
      </c>
    </row>
    <row r="2595" spans="1:16" x14ac:dyDescent="0.3">
      <c r="A2595">
        <v>27956913</v>
      </c>
      <c r="B2595">
        <v>809570</v>
      </c>
      <c r="C2595">
        <v>921276</v>
      </c>
      <c r="D2595">
        <v>14043</v>
      </c>
      <c r="E2595">
        <v>1</v>
      </c>
      <c r="F2595">
        <v>702.15</v>
      </c>
      <c r="G2595">
        <v>5</v>
      </c>
      <c r="H2595" t="s">
        <v>114</v>
      </c>
      <c r="I2595">
        <v>7</v>
      </c>
      <c r="J2595" t="s">
        <v>326</v>
      </c>
      <c r="K2595" t="s">
        <v>39</v>
      </c>
      <c r="L2595" t="s">
        <v>152</v>
      </c>
      <c r="M2595">
        <v>13340.85</v>
      </c>
      <c r="N2595" t="s">
        <v>24</v>
      </c>
      <c r="O2595" t="s">
        <v>0</v>
      </c>
      <c r="P2595" t="s">
        <v>0</v>
      </c>
    </row>
    <row r="2596" spans="1:16" x14ac:dyDescent="0.3">
      <c r="A2596">
        <v>56405710</v>
      </c>
      <c r="B2596">
        <v>671858</v>
      </c>
      <c r="C2596">
        <v>345131</v>
      </c>
      <c r="D2596">
        <v>1661</v>
      </c>
      <c r="E2596">
        <v>3</v>
      </c>
      <c r="F2596">
        <v>0</v>
      </c>
      <c r="G2596">
        <v>0</v>
      </c>
      <c r="H2596" t="s">
        <v>114</v>
      </c>
      <c r="I2596">
        <v>7</v>
      </c>
      <c r="J2596" t="s">
        <v>326</v>
      </c>
      <c r="K2596" t="s">
        <v>47</v>
      </c>
      <c r="L2596" t="s">
        <v>15</v>
      </c>
      <c r="M2596">
        <v>4983</v>
      </c>
      <c r="N2596" t="s">
        <v>20</v>
      </c>
      <c r="O2596" t="s">
        <v>0</v>
      </c>
      <c r="P2596" t="s">
        <v>0</v>
      </c>
    </row>
    <row r="2597" spans="1:16" x14ac:dyDescent="0.3">
      <c r="A2597">
        <v>19831184</v>
      </c>
      <c r="B2597">
        <v>388389</v>
      </c>
      <c r="C2597">
        <v>283336</v>
      </c>
      <c r="D2597">
        <v>5721</v>
      </c>
      <c r="E2597">
        <v>2</v>
      </c>
      <c r="F2597">
        <v>1144.2</v>
      </c>
      <c r="G2597">
        <v>10</v>
      </c>
      <c r="H2597" t="s">
        <v>114</v>
      </c>
      <c r="I2597">
        <v>5</v>
      </c>
      <c r="J2597" t="s">
        <v>42</v>
      </c>
      <c r="K2597" t="s">
        <v>73</v>
      </c>
      <c r="L2597" t="s">
        <v>15</v>
      </c>
      <c r="M2597">
        <v>10297.799999999999</v>
      </c>
      <c r="N2597" t="s">
        <v>20</v>
      </c>
      <c r="O2597" t="s">
        <v>0</v>
      </c>
      <c r="P2597" t="s">
        <v>0</v>
      </c>
    </row>
    <row r="2598" spans="1:16" x14ac:dyDescent="0.3">
      <c r="A2598">
        <v>36786211</v>
      </c>
      <c r="B2598">
        <v>246316</v>
      </c>
      <c r="C2598">
        <v>884488</v>
      </c>
      <c r="D2598">
        <v>9324</v>
      </c>
      <c r="E2598">
        <v>1</v>
      </c>
      <c r="F2598">
        <v>0</v>
      </c>
      <c r="G2598">
        <v>0</v>
      </c>
      <c r="H2598" t="s">
        <v>239</v>
      </c>
      <c r="I2598">
        <v>4</v>
      </c>
      <c r="J2598" t="s">
        <v>339</v>
      </c>
      <c r="K2598" t="s">
        <v>39</v>
      </c>
      <c r="L2598" t="s">
        <v>15</v>
      </c>
      <c r="M2598">
        <v>9324</v>
      </c>
      <c r="N2598" t="s">
        <v>22</v>
      </c>
      <c r="O2598" t="s">
        <v>0</v>
      </c>
      <c r="P2598" t="s">
        <v>0</v>
      </c>
    </row>
    <row r="2599" spans="1:16" x14ac:dyDescent="0.3">
      <c r="A2599">
        <v>98429450</v>
      </c>
      <c r="B2599">
        <v>809570</v>
      </c>
      <c r="C2599">
        <v>282289</v>
      </c>
      <c r="D2599">
        <v>3353</v>
      </c>
      <c r="E2599">
        <v>1</v>
      </c>
      <c r="F2599">
        <v>0</v>
      </c>
      <c r="G2599">
        <v>0</v>
      </c>
      <c r="H2599" t="s">
        <v>239</v>
      </c>
      <c r="I2599">
        <v>1</v>
      </c>
      <c r="J2599" t="s">
        <v>68</v>
      </c>
      <c r="K2599" t="s">
        <v>50</v>
      </c>
      <c r="L2599" t="s">
        <v>18</v>
      </c>
      <c r="M2599">
        <v>3353</v>
      </c>
      <c r="N2599" t="s">
        <v>20</v>
      </c>
      <c r="O2599" t="s">
        <v>0</v>
      </c>
      <c r="P2599" t="s">
        <v>0</v>
      </c>
    </row>
    <row r="2600" spans="1:16" x14ac:dyDescent="0.3">
      <c r="A2600">
        <v>80027662</v>
      </c>
      <c r="B2600">
        <v>719176</v>
      </c>
      <c r="C2600">
        <v>266418</v>
      </c>
      <c r="D2600">
        <v>6991</v>
      </c>
      <c r="E2600">
        <v>1</v>
      </c>
      <c r="F2600">
        <v>0</v>
      </c>
      <c r="G2600">
        <v>0</v>
      </c>
      <c r="H2600" t="s">
        <v>239</v>
      </c>
      <c r="I2600">
        <v>2</v>
      </c>
      <c r="J2600" t="s">
        <v>54</v>
      </c>
      <c r="K2600" t="s">
        <v>39</v>
      </c>
      <c r="L2600" t="s">
        <v>16</v>
      </c>
      <c r="M2600">
        <v>6991</v>
      </c>
      <c r="N2600" t="s">
        <v>22</v>
      </c>
      <c r="O2600" t="s">
        <v>0</v>
      </c>
      <c r="P2600" t="s">
        <v>0</v>
      </c>
    </row>
    <row r="2601" spans="1:16" x14ac:dyDescent="0.3">
      <c r="A2601">
        <v>23470708</v>
      </c>
      <c r="B2601">
        <v>356787</v>
      </c>
      <c r="C2601">
        <v>375018</v>
      </c>
      <c r="D2601">
        <v>13602</v>
      </c>
      <c r="E2601">
        <v>1</v>
      </c>
      <c r="F2601">
        <v>0</v>
      </c>
      <c r="G2601">
        <v>0</v>
      </c>
      <c r="H2601" t="s">
        <v>239</v>
      </c>
      <c r="I2601">
        <v>3</v>
      </c>
      <c r="J2601" t="s">
        <v>240</v>
      </c>
      <c r="K2601" t="s">
        <v>39</v>
      </c>
      <c r="L2601" t="s">
        <v>18</v>
      </c>
      <c r="M2601">
        <v>13602</v>
      </c>
      <c r="N2601" t="s">
        <v>21</v>
      </c>
      <c r="O2601" t="s">
        <v>0</v>
      </c>
      <c r="P2601" t="s">
        <v>0</v>
      </c>
    </row>
    <row r="2602" spans="1:16" x14ac:dyDescent="0.3">
      <c r="A2602">
        <v>87535841</v>
      </c>
      <c r="B2602">
        <v>356787</v>
      </c>
      <c r="C2602">
        <v>446269</v>
      </c>
      <c r="D2602">
        <v>5131</v>
      </c>
      <c r="E2602">
        <v>1</v>
      </c>
      <c r="F2602">
        <v>769.65</v>
      </c>
      <c r="G2602">
        <v>15</v>
      </c>
      <c r="H2602" t="s">
        <v>239</v>
      </c>
      <c r="I2602">
        <v>6</v>
      </c>
      <c r="J2602" t="s">
        <v>241</v>
      </c>
      <c r="K2602" t="s">
        <v>39</v>
      </c>
      <c r="L2602" t="s">
        <v>15</v>
      </c>
      <c r="M2602">
        <v>4361.3500000000004</v>
      </c>
      <c r="N2602" t="s">
        <v>22</v>
      </c>
      <c r="O2602" t="s">
        <v>0</v>
      </c>
      <c r="P2602" t="s">
        <v>0</v>
      </c>
    </row>
    <row r="2603" spans="1:16" x14ac:dyDescent="0.3">
      <c r="A2603">
        <v>29984682</v>
      </c>
      <c r="B2603">
        <v>207473</v>
      </c>
      <c r="C2603">
        <v>527557</v>
      </c>
      <c r="D2603">
        <v>18801</v>
      </c>
      <c r="E2603">
        <v>2</v>
      </c>
      <c r="F2603">
        <v>0</v>
      </c>
      <c r="G2603">
        <v>0</v>
      </c>
      <c r="H2603" t="s">
        <v>239</v>
      </c>
      <c r="I2603">
        <v>1</v>
      </c>
      <c r="J2603" t="s">
        <v>68</v>
      </c>
      <c r="K2603" t="s">
        <v>39</v>
      </c>
      <c r="L2603" t="s">
        <v>16</v>
      </c>
      <c r="M2603">
        <v>37602</v>
      </c>
      <c r="N2603" t="s">
        <v>23</v>
      </c>
      <c r="O2603" t="s">
        <v>0</v>
      </c>
      <c r="P2603" t="s">
        <v>0</v>
      </c>
    </row>
    <row r="2604" spans="1:16" x14ac:dyDescent="0.3">
      <c r="A2604">
        <v>38375916</v>
      </c>
      <c r="B2604">
        <v>216739</v>
      </c>
      <c r="C2604">
        <v>672623</v>
      </c>
      <c r="D2604">
        <v>14085</v>
      </c>
      <c r="E2604">
        <v>1</v>
      </c>
      <c r="F2604">
        <v>0</v>
      </c>
      <c r="G2604">
        <v>0</v>
      </c>
      <c r="H2604" t="s">
        <v>239</v>
      </c>
      <c r="I2604">
        <v>4</v>
      </c>
      <c r="J2604" t="s">
        <v>339</v>
      </c>
      <c r="K2604" t="s">
        <v>39</v>
      </c>
      <c r="L2604" t="s">
        <v>16</v>
      </c>
      <c r="M2604">
        <v>14085</v>
      </c>
      <c r="N2604" t="s">
        <v>21</v>
      </c>
      <c r="O2604" t="s">
        <v>0</v>
      </c>
      <c r="P2604" t="s">
        <v>0</v>
      </c>
    </row>
    <row r="2605" spans="1:16" x14ac:dyDescent="0.3">
      <c r="A2605">
        <v>90050918</v>
      </c>
      <c r="B2605">
        <v>334053</v>
      </c>
      <c r="C2605">
        <v>917897</v>
      </c>
      <c r="D2605">
        <v>8101</v>
      </c>
      <c r="E2605">
        <v>1</v>
      </c>
      <c r="F2605">
        <v>405.05</v>
      </c>
      <c r="G2605">
        <v>5</v>
      </c>
      <c r="H2605" t="s">
        <v>239</v>
      </c>
      <c r="I2605">
        <v>3</v>
      </c>
      <c r="J2605" t="s">
        <v>240</v>
      </c>
      <c r="K2605" t="s">
        <v>39</v>
      </c>
      <c r="L2605" t="s">
        <v>15</v>
      </c>
      <c r="M2605">
        <v>7695.95</v>
      </c>
      <c r="N2605" t="s">
        <v>23</v>
      </c>
      <c r="O2605" t="s">
        <v>0</v>
      </c>
      <c r="P2605" t="s">
        <v>0</v>
      </c>
    </row>
    <row r="2606" spans="1:16" x14ac:dyDescent="0.3">
      <c r="A2606">
        <v>86086168</v>
      </c>
      <c r="B2606">
        <v>126225</v>
      </c>
      <c r="C2606">
        <v>273807</v>
      </c>
      <c r="D2606">
        <v>2574</v>
      </c>
      <c r="E2606">
        <v>2</v>
      </c>
      <c r="F2606">
        <v>0</v>
      </c>
      <c r="G2606">
        <v>0</v>
      </c>
      <c r="H2606" t="s">
        <v>239</v>
      </c>
      <c r="I2606">
        <v>6</v>
      </c>
      <c r="J2606" t="s">
        <v>241</v>
      </c>
      <c r="K2606" t="s">
        <v>50</v>
      </c>
      <c r="L2606" t="s">
        <v>15</v>
      </c>
      <c r="M2606">
        <v>5148</v>
      </c>
      <c r="N2606" t="s">
        <v>20</v>
      </c>
      <c r="O2606" t="s">
        <v>0</v>
      </c>
      <c r="P2606" t="s">
        <v>0</v>
      </c>
    </row>
    <row r="2607" spans="1:16" x14ac:dyDescent="0.3">
      <c r="A2607">
        <v>54965270</v>
      </c>
      <c r="B2607">
        <v>207473</v>
      </c>
      <c r="C2607">
        <v>577934</v>
      </c>
      <c r="D2607">
        <v>7603</v>
      </c>
      <c r="E2607">
        <v>1</v>
      </c>
      <c r="F2607">
        <v>380.15</v>
      </c>
      <c r="G2607">
        <v>5</v>
      </c>
      <c r="H2607" t="s">
        <v>239</v>
      </c>
      <c r="I2607">
        <v>2</v>
      </c>
      <c r="J2607" t="s">
        <v>54</v>
      </c>
      <c r="K2607" t="s">
        <v>39</v>
      </c>
      <c r="L2607" t="s">
        <v>15</v>
      </c>
      <c r="M2607">
        <v>7222.85</v>
      </c>
      <c r="N2607" t="s">
        <v>21</v>
      </c>
      <c r="O2607" t="s">
        <v>0</v>
      </c>
      <c r="P2607" t="s">
        <v>0</v>
      </c>
    </row>
    <row r="2608" spans="1:16" x14ac:dyDescent="0.3">
      <c r="A2608">
        <v>85731895</v>
      </c>
      <c r="B2608">
        <v>719176</v>
      </c>
      <c r="C2608">
        <v>937920</v>
      </c>
      <c r="D2608">
        <v>1841</v>
      </c>
      <c r="E2608">
        <v>2</v>
      </c>
      <c r="F2608">
        <v>736.4</v>
      </c>
      <c r="G2608">
        <v>20</v>
      </c>
      <c r="H2608" t="s">
        <v>239</v>
      </c>
      <c r="I2608">
        <v>2</v>
      </c>
      <c r="J2608" t="s">
        <v>54</v>
      </c>
      <c r="K2608" t="s">
        <v>39</v>
      </c>
      <c r="L2608" t="s">
        <v>15</v>
      </c>
      <c r="M2608">
        <v>2945.6</v>
      </c>
      <c r="N2608" t="s">
        <v>20</v>
      </c>
      <c r="O2608" t="s">
        <v>0</v>
      </c>
      <c r="P2608" t="s">
        <v>0</v>
      </c>
    </row>
    <row r="2609" spans="1:16" x14ac:dyDescent="0.3">
      <c r="A2609">
        <v>56440312</v>
      </c>
      <c r="B2609">
        <v>334053</v>
      </c>
      <c r="C2609">
        <v>835818</v>
      </c>
      <c r="D2609">
        <v>10012</v>
      </c>
      <c r="E2609">
        <v>2</v>
      </c>
      <c r="F2609">
        <v>1001.2</v>
      </c>
      <c r="G2609">
        <v>5</v>
      </c>
      <c r="H2609" t="s">
        <v>239</v>
      </c>
      <c r="I2609">
        <v>4</v>
      </c>
      <c r="J2609" t="s">
        <v>339</v>
      </c>
      <c r="K2609" t="s">
        <v>50</v>
      </c>
      <c r="L2609" t="s">
        <v>16</v>
      </c>
      <c r="M2609">
        <v>19022.8</v>
      </c>
      <c r="N2609" t="s">
        <v>21</v>
      </c>
      <c r="O2609" t="s">
        <v>0</v>
      </c>
      <c r="P2609" t="s">
        <v>0</v>
      </c>
    </row>
    <row r="2610" spans="1:16" x14ac:dyDescent="0.3">
      <c r="A2610">
        <v>54619335</v>
      </c>
      <c r="B2610">
        <v>671858</v>
      </c>
      <c r="C2610">
        <v>357538</v>
      </c>
      <c r="D2610">
        <v>2619</v>
      </c>
      <c r="E2610">
        <v>1</v>
      </c>
      <c r="F2610">
        <v>0</v>
      </c>
      <c r="G2610">
        <v>0</v>
      </c>
      <c r="H2610" t="s">
        <v>532</v>
      </c>
      <c r="I2610">
        <v>2</v>
      </c>
      <c r="J2610" t="s">
        <v>523</v>
      </c>
      <c r="K2610" t="s">
        <v>39</v>
      </c>
      <c r="L2610" t="s">
        <v>16</v>
      </c>
      <c r="M2610">
        <v>2619</v>
      </c>
      <c r="N2610" t="s">
        <v>23</v>
      </c>
      <c r="O2610" t="s">
        <v>0</v>
      </c>
      <c r="P2610" t="s">
        <v>0</v>
      </c>
    </row>
    <row r="2611" spans="1:16" x14ac:dyDescent="0.3">
      <c r="A2611">
        <v>11097552</v>
      </c>
      <c r="B2611">
        <v>334053</v>
      </c>
      <c r="C2611">
        <v>888784</v>
      </c>
      <c r="D2611">
        <v>4631</v>
      </c>
      <c r="E2611">
        <v>1</v>
      </c>
      <c r="F2611">
        <v>231.55</v>
      </c>
      <c r="G2611">
        <v>5</v>
      </c>
      <c r="H2611" t="s">
        <v>532</v>
      </c>
      <c r="I2611">
        <v>3</v>
      </c>
      <c r="J2611" t="s">
        <v>495</v>
      </c>
      <c r="K2611" t="s">
        <v>50</v>
      </c>
      <c r="L2611" t="s">
        <v>17</v>
      </c>
      <c r="M2611">
        <v>4399.45</v>
      </c>
      <c r="N2611" t="s">
        <v>20</v>
      </c>
      <c r="O2611" t="s">
        <v>0</v>
      </c>
      <c r="P2611" t="s">
        <v>0</v>
      </c>
    </row>
    <row r="2612" spans="1:16" x14ac:dyDescent="0.3">
      <c r="A2612">
        <v>74398125</v>
      </c>
      <c r="B2612">
        <v>876646</v>
      </c>
      <c r="C2612">
        <v>919265</v>
      </c>
      <c r="D2612">
        <v>12916</v>
      </c>
      <c r="E2612">
        <v>1</v>
      </c>
      <c r="F2612">
        <v>0</v>
      </c>
      <c r="G2612">
        <v>0</v>
      </c>
      <c r="H2612" t="s">
        <v>532</v>
      </c>
      <c r="I2612">
        <v>1</v>
      </c>
      <c r="J2612" t="s">
        <v>374</v>
      </c>
      <c r="K2612" t="s">
        <v>39</v>
      </c>
      <c r="L2612" t="s">
        <v>17</v>
      </c>
      <c r="M2612">
        <v>12916</v>
      </c>
      <c r="N2612" t="s">
        <v>22</v>
      </c>
      <c r="O2612" t="s">
        <v>0</v>
      </c>
      <c r="P2612" t="s">
        <v>0</v>
      </c>
    </row>
    <row r="2613" spans="1:16" x14ac:dyDescent="0.3">
      <c r="A2613">
        <v>81905550</v>
      </c>
      <c r="B2613">
        <v>126225</v>
      </c>
      <c r="C2613">
        <v>737544</v>
      </c>
      <c r="D2613">
        <v>19926</v>
      </c>
      <c r="E2613">
        <v>1</v>
      </c>
      <c r="F2613">
        <v>1992.6</v>
      </c>
      <c r="G2613">
        <v>10</v>
      </c>
      <c r="H2613" t="s">
        <v>532</v>
      </c>
      <c r="I2613">
        <v>6</v>
      </c>
      <c r="J2613" t="s">
        <v>166</v>
      </c>
      <c r="K2613" t="s">
        <v>50</v>
      </c>
      <c r="L2613" t="s">
        <v>18</v>
      </c>
      <c r="M2613">
        <v>17933.400000000001</v>
      </c>
      <c r="N2613" t="s">
        <v>20</v>
      </c>
      <c r="O2613" t="s">
        <v>0</v>
      </c>
      <c r="P2613" t="s">
        <v>0</v>
      </c>
    </row>
    <row r="2614" spans="1:16" x14ac:dyDescent="0.3">
      <c r="A2614">
        <v>42123815</v>
      </c>
      <c r="B2614">
        <v>809570</v>
      </c>
      <c r="C2614">
        <v>310639</v>
      </c>
      <c r="D2614">
        <v>4335</v>
      </c>
      <c r="E2614">
        <v>2</v>
      </c>
      <c r="F2614">
        <v>433.5</v>
      </c>
      <c r="G2614">
        <v>5</v>
      </c>
      <c r="H2614" t="s">
        <v>532</v>
      </c>
      <c r="I2614">
        <v>7</v>
      </c>
      <c r="J2614" t="s">
        <v>57</v>
      </c>
      <c r="K2614" t="s">
        <v>39</v>
      </c>
      <c r="L2614" t="s">
        <v>15</v>
      </c>
      <c r="M2614">
        <v>8236.5</v>
      </c>
      <c r="N2614" t="s">
        <v>22</v>
      </c>
      <c r="O2614" t="s">
        <v>0</v>
      </c>
      <c r="P2614" t="s">
        <v>0</v>
      </c>
    </row>
    <row r="2615" spans="1:16" x14ac:dyDescent="0.3">
      <c r="A2615">
        <v>68315400</v>
      </c>
      <c r="B2615">
        <v>719176</v>
      </c>
      <c r="C2615">
        <v>806739</v>
      </c>
      <c r="D2615">
        <v>10160</v>
      </c>
      <c r="E2615">
        <v>1</v>
      </c>
      <c r="F2615">
        <v>0</v>
      </c>
      <c r="G2615">
        <v>0</v>
      </c>
      <c r="H2615" t="s">
        <v>532</v>
      </c>
      <c r="I2615">
        <v>6</v>
      </c>
      <c r="J2615" t="s">
        <v>166</v>
      </c>
      <c r="K2615" t="s">
        <v>39</v>
      </c>
      <c r="L2615" t="s">
        <v>15</v>
      </c>
      <c r="M2615">
        <v>10160</v>
      </c>
      <c r="N2615" t="s">
        <v>21</v>
      </c>
      <c r="O2615" t="s">
        <v>0</v>
      </c>
      <c r="P2615" t="s">
        <v>0</v>
      </c>
    </row>
    <row r="2616" spans="1:16" x14ac:dyDescent="0.3">
      <c r="A2616">
        <v>66268745</v>
      </c>
      <c r="B2616">
        <v>809570</v>
      </c>
      <c r="C2616">
        <v>387316</v>
      </c>
      <c r="D2616">
        <v>3881</v>
      </c>
      <c r="E2616">
        <v>1</v>
      </c>
      <c r="F2616">
        <v>0</v>
      </c>
      <c r="G2616">
        <v>0</v>
      </c>
      <c r="H2616" t="s">
        <v>532</v>
      </c>
      <c r="I2616">
        <v>6</v>
      </c>
      <c r="J2616" t="s">
        <v>166</v>
      </c>
      <c r="K2616" t="s">
        <v>39</v>
      </c>
      <c r="L2616" t="s">
        <v>15</v>
      </c>
      <c r="M2616">
        <v>3881</v>
      </c>
      <c r="N2616" t="s">
        <v>21</v>
      </c>
      <c r="O2616" t="s">
        <v>0</v>
      </c>
      <c r="P2616" t="s">
        <v>0</v>
      </c>
    </row>
    <row r="2617" spans="1:16" x14ac:dyDescent="0.3">
      <c r="A2617">
        <v>50329802</v>
      </c>
      <c r="B2617">
        <v>126225</v>
      </c>
      <c r="C2617">
        <v>307241</v>
      </c>
      <c r="D2617">
        <v>3294</v>
      </c>
      <c r="E2617">
        <v>4</v>
      </c>
      <c r="F2617">
        <v>658.8</v>
      </c>
      <c r="G2617">
        <v>5</v>
      </c>
      <c r="H2617" t="s">
        <v>532</v>
      </c>
      <c r="I2617">
        <v>6</v>
      </c>
      <c r="J2617" t="s">
        <v>166</v>
      </c>
      <c r="K2617" t="s">
        <v>39</v>
      </c>
      <c r="L2617" t="s">
        <v>18</v>
      </c>
      <c r="M2617">
        <v>12517.2</v>
      </c>
      <c r="N2617" t="s">
        <v>20</v>
      </c>
      <c r="O2617" t="s">
        <v>0</v>
      </c>
      <c r="P2617" t="s">
        <v>0</v>
      </c>
    </row>
    <row r="2618" spans="1:16" x14ac:dyDescent="0.3">
      <c r="A2618">
        <v>68496914</v>
      </c>
      <c r="B2618">
        <v>671858</v>
      </c>
      <c r="C2618">
        <v>223536</v>
      </c>
      <c r="D2618">
        <v>15052</v>
      </c>
      <c r="E2618">
        <v>2</v>
      </c>
      <c r="F2618">
        <v>3010.4</v>
      </c>
      <c r="G2618">
        <v>10</v>
      </c>
      <c r="H2618" t="s">
        <v>70</v>
      </c>
      <c r="I2618">
        <v>5</v>
      </c>
      <c r="J2618" t="s">
        <v>433</v>
      </c>
      <c r="K2618" t="s">
        <v>39</v>
      </c>
      <c r="L2618" t="s">
        <v>17</v>
      </c>
      <c r="M2618">
        <v>27093.599999999999</v>
      </c>
      <c r="N2618" t="s">
        <v>23</v>
      </c>
      <c r="O2618" t="s">
        <v>0</v>
      </c>
      <c r="P2618" t="s">
        <v>0</v>
      </c>
    </row>
    <row r="2619" spans="1:16" x14ac:dyDescent="0.3">
      <c r="A2619">
        <v>42394260</v>
      </c>
      <c r="B2619">
        <v>872246</v>
      </c>
      <c r="C2619">
        <v>541244</v>
      </c>
      <c r="D2619">
        <v>2687</v>
      </c>
      <c r="E2619">
        <v>1</v>
      </c>
      <c r="F2619">
        <v>0</v>
      </c>
      <c r="G2619">
        <v>0</v>
      </c>
      <c r="H2619" t="s">
        <v>70</v>
      </c>
      <c r="I2619">
        <v>4</v>
      </c>
      <c r="J2619" t="s">
        <v>352</v>
      </c>
      <c r="K2619" t="s">
        <v>39</v>
      </c>
      <c r="L2619" t="s">
        <v>15</v>
      </c>
      <c r="M2619">
        <v>2687</v>
      </c>
      <c r="N2619" t="s">
        <v>22</v>
      </c>
      <c r="O2619" t="s">
        <v>0</v>
      </c>
      <c r="P2619" t="s">
        <v>0</v>
      </c>
    </row>
    <row r="2620" spans="1:16" x14ac:dyDescent="0.3">
      <c r="A2620">
        <v>50151803</v>
      </c>
      <c r="B2620">
        <v>216739</v>
      </c>
      <c r="C2620">
        <v>412177</v>
      </c>
      <c r="D2620">
        <v>17730</v>
      </c>
      <c r="E2620">
        <v>1</v>
      </c>
      <c r="F2620">
        <v>0</v>
      </c>
      <c r="G2620">
        <v>0</v>
      </c>
      <c r="H2620" t="s">
        <v>70</v>
      </c>
      <c r="I2620">
        <v>7</v>
      </c>
      <c r="J2620" t="s">
        <v>175</v>
      </c>
      <c r="K2620" t="s">
        <v>39</v>
      </c>
      <c r="L2620" t="s">
        <v>15</v>
      </c>
      <c r="M2620">
        <v>17730</v>
      </c>
      <c r="N2620" t="s">
        <v>22</v>
      </c>
      <c r="O2620" t="s">
        <v>0</v>
      </c>
      <c r="P2620" t="s">
        <v>0</v>
      </c>
    </row>
    <row r="2621" spans="1:16" x14ac:dyDescent="0.3">
      <c r="A2621">
        <v>17148018</v>
      </c>
      <c r="B2621">
        <v>246316</v>
      </c>
      <c r="C2621">
        <v>877370</v>
      </c>
      <c r="D2621">
        <v>1908</v>
      </c>
      <c r="E2621">
        <v>4</v>
      </c>
      <c r="F2621">
        <v>1144.8</v>
      </c>
      <c r="G2621">
        <v>15</v>
      </c>
      <c r="H2621" t="s">
        <v>70</v>
      </c>
      <c r="I2621">
        <v>6</v>
      </c>
      <c r="J2621" t="s">
        <v>447</v>
      </c>
      <c r="K2621" t="s">
        <v>47</v>
      </c>
      <c r="L2621" t="s">
        <v>16</v>
      </c>
      <c r="M2621">
        <v>6487.2</v>
      </c>
      <c r="N2621" t="s">
        <v>21</v>
      </c>
      <c r="O2621" t="s">
        <v>0</v>
      </c>
      <c r="P2621" t="s">
        <v>0</v>
      </c>
    </row>
    <row r="2622" spans="1:16" x14ac:dyDescent="0.3">
      <c r="A2622">
        <v>26942307</v>
      </c>
      <c r="B2622">
        <v>216739</v>
      </c>
      <c r="C2622">
        <v>408855</v>
      </c>
      <c r="D2622">
        <v>8557</v>
      </c>
      <c r="E2622">
        <v>1</v>
      </c>
      <c r="F2622">
        <v>0</v>
      </c>
      <c r="G2622">
        <v>0</v>
      </c>
      <c r="H2622" t="s">
        <v>70</v>
      </c>
      <c r="I2622">
        <v>1</v>
      </c>
      <c r="J2622" t="s">
        <v>174</v>
      </c>
      <c r="K2622" t="s">
        <v>47</v>
      </c>
      <c r="L2622" t="s">
        <v>15</v>
      </c>
      <c r="M2622">
        <v>8557</v>
      </c>
      <c r="N2622" t="s">
        <v>23</v>
      </c>
      <c r="O2622" t="s">
        <v>0</v>
      </c>
      <c r="P2622" t="s">
        <v>0</v>
      </c>
    </row>
    <row r="2623" spans="1:16" x14ac:dyDescent="0.3">
      <c r="A2623">
        <v>20202996</v>
      </c>
      <c r="B2623">
        <v>207473</v>
      </c>
      <c r="C2623">
        <v>377715</v>
      </c>
      <c r="D2623">
        <v>16890</v>
      </c>
      <c r="E2623">
        <v>1</v>
      </c>
      <c r="F2623">
        <v>1689</v>
      </c>
      <c r="G2623">
        <v>10</v>
      </c>
      <c r="H2623" t="s">
        <v>70</v>
      </c>
      <c r="I2623">
        <v>5</v>
      </c>
      <c r="J2623" t="s">
        <v>433</v>
      </c>
      <c r="K2623" t="s">
        <v>39</v>
      </c>
      <c r="L2623" t="s">
        <v>16</v>
      </c>
      <c r="M2623">
        <v>15201</v>
      </c>
      <c r="N2623" t="s">
        <v>20</v>
      </c>
      <c r="O2623" t="s">
        <v>0</v>
      </c>
      <c r="P2623" t="s">
        <v>0</v>
      </c>
    </row>
    <row r="2624" spans="1:16" x14ac:dyDescent="0.3">
      <c r="A2624">
        <v>86767229</v>
      </c>
      <c r="B2624">
        <v>872246</v>
      </c>
      <c r="C2624">
        <v>936677</v>
      </c>
      <c r="D2624">
        <v>17841</v>
      </c>
      <c r="E2624">
        <v>1</v>
      </c>
      <c r="F2624">
        <v>0</v>
      </c>
      <c r="G2624">
        <v>0</v>
      </c>
      <c r="H2624" t="s">
        <v>70</v>
      </c>
      <c r="I2624">
        <v>5</v>
      </c>
      <c r="J2624" t="s">
        <v>433</v>
      </c>
      <c r="K2624" t="s">
        <v>39</v>
      </c>
      <c r="L2624" t="s">
        <v>17</v>
      </c>
      <c r="M2624">
        <v>17841</v>
      </c>
      <c r="N2624" t="s">
        <v>21</v>
      </c>
      <c r="O2624" t="s">
        <v>0</v>
      </c>
      <c r="P2624" t="s">
        <v>0</v>
      </c>
    </row>
    <row r="2625" spans="1:16" x14ac:dyDescent="0.3">
      <c r="A2625">
        <v>47358810</v>
      </c>
      <c r="B2625">
        <v>126225</v>
      </c>
      <c r="C2625">
        <v>401528</v>
      </c>
      <c r="D2625">
        <v>15170</v>
      </c>
      <c r="E2625">
        <v>2</v>
      </c>
      <c r="F2625">
        <v>0</v>
      </c>
      <c r="G2625">
        <v>0</v>
      </c>
      <c r="H2625" t="s">
        <v>70</v>
      </c>
      <c r="I2625">
        <v>7</v>
      </c>
      <c r="J2625" t="s">
        <v>175</v>
      </c>
      <c r="K2625" t="s">
        <v>39</v>
      </c>
      <c r="L2625" t="s">
        <v>15</v>
      </c>
      <c r="M2625">
        <v>30340</v>
      </c>
      <c r="N2625" t="s">
        <v>21</v>
      </c>
      <c r="O2625" t="s">
        <v>0</v>
      </c>
      <c r="P2625" t="s">
        <v>0</v>
      </c>
    </row>
    <row r="2626" spans="1:16" x14ac:dyDescent="0.3">
      <c r="A2626">
        <v>52057323</v>
      </c>
      <c r="B2626">
        <v>876646</v>
      </c>
      <c r="C2626">
        <v>369654</v>
      </c>
      <c r="D2626">
        <v>17673</v>
      </c>
      <c r="E2626">
        <v>1</v>
      </c>
      <c r="F2626">
        <v>883.65</v>
      </c>
      <c r="G2626">
        <v>5</v>
      </c>
      <c r="H2626" t="s">
        <v>70</v>
      </c>
      <c r="I2626">
        <v>6</v>
      </c>
      <c r="J2626" t="s">
        <v>447</v>
      </c>
      <c r="K2626" t="s">
        <v>50</v>
      </c>
      <c r="L2626" t="s">
        <v>15</v>
      </c>
      <c r="M2626">
        <v>16789.349999999999</v>
      </c>
      <c r="N2626" t="s">
        <v>22</v>
      </c>
      <c r="O2626" t="s">
        <v>0</v>
      </c>
      <c r="P2626" t="s">
        <v>0</v>
      </c>
    </row>
    <row r="2627" spans="1:16" x14ac:dyDescent="0.3">
      <c r="A2627">
        <v>82672055</v>
      </c>
      <c r="B2627">
        <v>191161</v>
      </c>
      <c r="C2627">
        <v>446269</v>
      </c>
      <c r="D2627">
        <v>10310</v>
      </c>
      <c r="E2627">
        <v>2</v>
      </c>
      <c r="F2627">
        <v>3093</v>
      </c>
      <c r="G2627">
        <v>15</v>
      </c>
      <c r="H2627" t="s">
        <v>70</v>
      </c>
      <c r="I2627">
        <v>4</v>
      </c>
      <c r="J2627" t="s">
        <v>352</v>
      </c>
      <c r="K2627" t="s">
        <v>39</v>
      </c>
      <c r="L2627" t="s">
        <v>15</v>
      </c>
      <c r="M2627">
        <v>17527</v>
      </c>
      <c r="N2627" t="s">
        <v>21</v>
      </c>
      <c r="O2627" t="s">
        <v>0</v>
      </c>
      <c r="P2627" t="s">
        <v>0</v>
      </c>
    </row>
    <row r="2628" spans="1:16" x14ac:dyDescent="0.3">
      <c r="A2628">
        <v>64547971</v>
      </c>
      <c r="B2628">
        <v>191161</v>
      </c>
      <c r="C2628">
        <v>786179</v>
      </c>
      <c r="D2628">
        <v>9105</v>
      </c>
      <c r="E2628">
        <v>1</v>
      </c>
      <c r="F2628">
        <v>1365.75</v>
      </c>
      <c r="G2628">
        <v>15</v>
      </c>
      <c r="H2628" t="s">
        <v>133</v>
      </c>
      <c r="I2628">
        <v>6</v>
      </c>
      <c r="J2628" t="s">
        <v>134</v>
      </c>
      <c r="K2628" t="s">
        <v>39</v>
      </c>
      <c r="L2628" t="s">
        <v>16</v>
      </c>
      <c r="M2628">
        <v>7739.25</v>
      </c>
      <c r="N2628" t="s">
        <v>22</v>
      </c>
      <c r="O2628" t="s">
        <v>0</v>
      </c>
      <c r="P2628" t="s">
        <v>0</v>
      </c>
    </row>
    <row r="2629" spans="1:16" x14ac:dyDescent="0.3">
      <c r="A2629">
        <v>75181648</v>
      </c>
      <c r="B2629">
        <v>191161</v>
      </c>
      <c r="C2629">
        <v>341276</v>
      </c>
      <c r="D2629">
        <v>17909</v>
      </c>
      <c r="E2629">
        <v>2</v>
      </c>
      <c r="F2629">
        <v>1790.9</v>
      </c>
      <c r="G2629">
        <v>5</v>
      </c>
      <c r="H2629" t="s">
        <v>133</v>
      </c>
      <c r="I2629">
        <v>1</v>
      </c>
      <c r="J2629" t="s">
        <v>78</v>
      </c>
      <c r="K2629" t="s">
        <v>39</v>
      </c>
      <c r="L2629" t="s">
        <v>15</v>
      </c>
      <c r="M2629">
        <v>34027.1</v>
      </c>
      <c r="N2629" t="s">
        <v>22</v>
      </c>
      <c r="O2629" t="s">
        <v>0</v>
      </c>
      <c r="P2629" t="s">
        <v>0</v>
      </c>
    </row>
    <row r="2630" spans="1:16" x14ac:dyDescent="0.3">
      <c r="A2630">
        <v>90893133</v>
      </c>
      <c r="B2630">
        <v>191161</v>
      </c>
      <c r="C2630">
        <v>864678</v>
      </c>
      <c r="D2630">
        <v>13765</v>
      </c>
      <c r="E2630">
        <v>3</v>
      </c>
      <c r="F2630">
        <v>0</v>
      </c>
      <c r="G2630">
        <v>0</v>
      </c>
      <c r="H2630" t="s">
        <v>133</v>
      </c>
      <c r="I2630">
        <v>1</v>
      </c>
      <c r="J2630" t="s">
        <v>78</v>
      </c>
      <c r="K2630" t="s">
        <v>50</v>
      </c>
      <c r="L2630" t="s">
        <v>16</v>
      </c>
      <c r="M2630">
        <v>41295</v>
      </c>
      <c r="N2630" t="s">
        <v>23</v>
      </c>
      <c r="O2630" t="s">
        <v>0</v>
      </c>
      <c r="P2630" t="s">
        <v>0</v>
      </c>
    </row>
    <row r="2631" spans="1:16" x14ac:dyDescent="0.3">
      <c r="A2631">
        <v>37383505</v>
      </c>
      <c r="B2631">
        <v>356787</v>
      </c>
      <c r="C2631">
        <v>419162</v>
      </c>
      <c r="D2631">
        <v>7298</v>
      </c>
      <c r="E2631">
        <v>3</v>
      </c>
      <c r="F2631">
        <v>4378.8</v>
      </c>
      <c r="G2631">
        <v>20</v>
      </c>
      <c r="H2631" t="s">
        <v>133</v>
      </c>
      <c r="I2631">
        <v>2</v>
      </c>
      <c r="J2631" t="s">
        <v>477</v>
      </c>
      <c r="K2631" t="s">
        <v>39</v>
      </c>
      <c r="L2631" t="s">
        <v>15</v>
      </c>
      <c r="M2631">
        <v>17515.2</v>
      </c>
      <c r="N2631" t="s">
        <v>22</v>
      </c>
      <c r="O2631" t="s">
        <v>0</v>
      </c>
      <c r="P2631" t="s">
        <v>0</v>
      </c>
    </row>
    <row r="2632" spans="1:16" x14ac:dyDescent="0.3">
      <c r="A2632">
        <v>53947691</v>
      </c>
      <c r="B2632">
        <v>719176</v>
      </c>
      <c r="C2632">
        <v>785253</v>
      </c>
      <c r="D2632">
        <v>13813</v>
      </c>
      <c r="E2632">
        <v>1</v>
      </c>
      <c r="F2632">
        <v>0</v>
      </c>
      <c r="G2632">
        <v>0</v>
      </c>
      <c r="H2632" t="s">
        <v>133</v>
      </c>
      <c r="I2632">
        <v>6</v>
      </c>
      <c r="J2632" t="s">
        <v>134</v>
      </c>
      <c r="K2632" t="s">
        <v>39</v>
      </c>
      <c r="L2632" t="s">
        <v>15</v>
      </c>
      <c r="M2632">
        <v>13813</v>
      </c>
      <c r="N2632" t="s">
        <v>20</v>
      </c>
      <c r="O2632" t="s">
        <v>0</v>
      </c>
      <c r="P2632" t="s">
        <v>0</v>
      </c>
    </row>
    <row r="2633" spans="1:16" x14ac:dyDescent="0.3">
      <c r="A2633">
        <v>19869264</v>
      </c>
      <c r="B2633">
        <v>126225</v>
      </c>
      <c r="C2633">
        <v>827354</v>
      </c>
      <c r="D2633">
        <v>12441</v>
      </c>
      <c r="E2633">
        <v>3</v>
      </c>
      <c r="F2633">
        <v>5598.45</v>
      </c>
      <c r="G2633">
        <v>15</v>
      </c>
      <c r="H2633" t="s">
        <v>133</v>
      </c>
      <c r="I2633">
        <v>2</v>
      </c>
      <c r="J2633" t="s">
        <v>477</v>
      </c>
      <c r="K2633" t="s">
        <v>73</v>
      </c>
      <c r="L2633" t="s">
        <v>17</v>
      </c>
      <c r="M2633">
        <v>31724.55</v>
      </c>
      <c r="N2633" t="s">
        <v>22</v>
      </c>
      <c r="O2633" t="s">
        <v>0</v>
      </c>
      <c r="P2633" t="s">
        <v>0</v>
      </c>
    </row>
    <row r="2634" spans="1:16" x14ac:dyDescent="0.3">
      <c r="A2634">
        <v>66087572</v>
      </c>
      <c r="B2634">
        <v>809570</v>
      </c>
      <c r="C2634">
        <v>488698</v>
      </c>
      <c r="D2634">
        <v>7142</v>
      </c>
      <c r="E2634">
        <v>1</v>
      </c>
      <c r="F2634">
        <v>0</v>
      </c>
      <c r="G2634">
        <v>0</v>
      </c>
      <c r="H2634" t="s">
        <v>133</v>
      </c>
      <c r="I2634">
        <v>6</v>
      </c>
      <c r="J2634" t="s">
        <v>134</v>
      </c>
      <c r="K2634" t="s">
        <v>39</v>
      </c>
      <c r="L2634" t="s">
        <v>18</v>
      </c>
      <c r="M2634">
        <v>7142</v>
      </c>
      <c r="N2634" t="s">
        <v>20</v>
      </c>
      <c r="O2634" t="s">
        <v>0</v>
      </c>
      <c r="P2634" t="s">
        <v>0</v>
      </c>
    </row>
    <row r="2635" spans="1:16" x14ac:dyDescent="0.3">
      <c r="A2635">
        <v>13051483</v>
      </c>
      <c r="B2635">
        <v>770487</v>
      </c>
      <c r="C2635">
        <v>676136</v>
      </c>
      <c r="D2635">
        <v>19955</v>
      </c>
      <c r="E2635">
        <v>1</v>
      </c>
      <c r="F2635">
        <v>0</v>
      </c>
      <c r="G2635">
        <v>0</v>
      </c>
      <c r="H2635" t="s">
        <v>133</v>
      </c>
      <c r="I2635">
        <v>6</v>
      </c>
      <c r="J2635" t="s">
        <v>134</v>
      </c>
      <c r="K2635" t="s">
        <v>39</v>
      </c>
      <c r="L2635" t="s">
        <v>15</v>
      </c>
      <c r="M2635">
        <v>19955</v>
      </c>
      <c r="N2635" t="s">
        <v>23</v>
      </c>
      <c r="O2635" t="s">
        <v>0</v>
      </c>
      <c r="P2635" t="s">
        <v>0</v>
      </c>
    </row>
    <row r="2636" spans="1:16" x14ac:dyDescent="0.3">
      <c r="A2636">
        <v>83233096</v>
      </c>
      <c r="B2636">
        <v>334053</v>
      </c>
      <c r="C2636">
        <v>802833</v>
      </c>
      <c r="D2636">
        <v>6624</v>
      </c>
      <c r="E2636">
        <v>1</v>
      </c>
      <c r="F2636">
        <v>331.2</v>
      </c>
      <c r="G2636">
        <v>5</v>
      </c>
      <c r="H2636" t="s">
        <v>133</v>
      </c>
      <c r="I2636">
        <v>6</v>
      </c>
      <c r="J2636" t="s">
        <v>134</v>
      </c>
      <c r="K2636" t="s">
        <v>39</v>
      </c>
      <c r="L2636" t="s">
        <v>15</v>
      </c>
      <c r="M2636">
        <v>6292.8</v>
      </c>
      <c r="N2636" t="s">
        <v>21</v>
      </c>
      <c r="O2636" t="s">
        <v>0</v>
      </c>
      <c r="P2636" t="s">
        <v>0</v>
      </c>
    </row>
    <row r="2637" spans="1:16" x14ac:dyDescent="0.3">
      <c r="A2637">
        <v>47342819</v>
      </c>
      <c r="B2637">
        <v>877572</v>
      </c>
      <c r="C2637">
        <v>324870</v>
      </c>
      <c r="D2637">
        <v>12368</v>
      </c>
      <c r="E2637">
        <v>2</v>
      </c>
      <c r="F2637">
        <v>1236.8</v>
      </c>
      <c r="G2637">
        <v>5</v>
      </c>
      <c r="H2637" t="s">
        <v>133</v>
      </c>
      <c r="I2637">
        <v>6</v>
      </c>
      <c r="J2637" t="s">
        <v>134</v>
      </c>
      <c r="K2637" t="s">
        <v>39</v>
      </c>
      <c r="L2637" t="s">
        <v>15</v>
      </c>
      <c r="M2637">
        <v>23499.200000000001</v>
      </c>
      <c r="N2637" t="s">
        <v>22</v>
      </c>
      <c r="O2637" t="s">
        <v>0</v>
      </c>
      <c r="P2637" t="s">
        <v>0</v>
      </c>
    </row>
    <row r="2638" spans="1:16" x14ac:dyDescent="0.3">
      <c r="A2638">
        <v>88381665</v>
      </c>
      <c r="B2638">
        <v>216739</v>
      </c>
      <c r="C2638">
        <v>540464</v>
      </c>
      <c r="D2638">
        <v>3817</v>
      </c>
      <c r="E2638">
        <v>2</v>
      </c>
      <c r="F2638">
        <v>381.7</v>
      </c>
      <c r="G2638">
        <v>5</v>
      </c>
      <c r="H2638" t="s">
        <v>133</v>
      </c>
      <c r="I2638">
        <v>4</v>
      </c>
      <c r="J2638" t="s">
        <v>79</v>
      </c>
      <c r="K2638" t="s">
        <v>39</v>
      </c>
      <c r="L2638" t="s">
        <v>15</v>
      </c>
      <c r="M2638">
        <v>7252.3</v>
      </c>
      <c r="N2638" t="s">
        <v>21</v>
      </c>
      <c r="O2638" t="s">
        <v>0</v>
      </c>
      <c r="P2638" t="s">
        <v>0</v>
      </c>
    </row>
    <row r="2639" spans="1:16" x14ac:dyDescent="0.3">
      <c r="A2639">
        <v>88653825</v>
      </c>
      <c r="B2639">
        <v>388389</v>
      </c>
      <c r="C2639">
        <v>540464</v>
      </c>
      <c r="D2639">
        <v>9505</v>
      </c>
      <c r="E2639">
        <v>1</v>
      </c>
      <c r="F2639">
        <v>0</v>
      </c>
      <c r="G2639">
        <v>0</v>
      </c>
      <c r="H2639" t="s">
        <v>133</v>
      </c>
      <c r="I2639">
        <v>6</v>
      </c>
      <c r="J2639" t="s">
        <v>134</v>
      </c>
      <c r="K2639" t="s">
        <v>73</v>
      </c>
      <c r="L2639" t="s">
        <v>18</v>
      </c>
      <c r="M2639">
        <v>9505</v>
      </c>
      <c r="N2639" t="s">
        <v>20</v>
      </c>
      <c r="O2639" t="s">
        <v>0</v>
      </c>
      <c r="P2639" t="s">
        <v>0</v>
      </c>
    </row>
    <row r="2640" spans="1:16" x14ac:dyDescent="0.3">
      <c r="A2640">
        <v>29120002</v>
      </c>
      <c r="B2640">
        <v>216739</v>
      </c>
      <c r="C2640">
        <v>737544</v>
      </c>
      <c r="D2640">
        <v>3361</v>
      </c>
      <c r="E2640">
        <v>1</v>
      </c>
      <c r="F2640">
        <v>168.05</v>
      </c>
      <c r="G2640">
        <v>5</v>
      </c>
      <c r="H2640" t="s">
        <v>133</v>
      </c>
      <c r="I2640">
        <v>3</v>
      </c>
      <c r="J2640" t="s">
        <v>217</v>
      </c>
      <c r="K2640" t="s">
        <v>39</v>
      </c>
      <c r="L2640" t="s">
        <v>15</v>
      </c>
      <c r="M2640">
        <v>3192.95</v>
      </c>
      <c r="N2640" t="s">
        <v>20</v>
      </c>
      <c r="O2640" t="s">
        <v>0</v>
      </c>
      <c r="P2640" t="s">
        <v>0</v>
      </c>
    </row>
    <row r="2641" spans="1:16" x14ac:dyDescent="0.3">
      <c r="A2641">
        <v>14963880</v>
      </c>
      <c r="B2641">
        <v>809570</v>
      </c>
      <c r="C2641">
        <v>321916</v>
      </c>
      <c r="D2641">
        <v>19738</v>
      </c>
      <c r="E2641">
        <v>1</v>
      </c>
      <c r="F2641">
        <v>0</v>
      </c>
      <c r="G2641">
        <v>0</v>
      </c>
      <c r="H2641" t="s">
        <v>101</v>
      </c>
      <c r="I2641">
        <v>3</v>
      </c>
      <c r="J2641" t="s">
        <v>85</v>
      </c>
      <c r="K2641" t="s">
        <v>39</v>
      </c>
      <c r="L2641" t="s">
        <v>15</v>
      </c>
      <c r="M2641">
        <v>19738</v>
      </c>
      <c r="N2641" t="s">
        <v>23</v>
      </c>
      <c r="O2641" t="s">
        <v>0</v>
      </c>
      <c r="P2641" t="s">
        <v>0</v>
      </c>
    </row>
    <row r="2642" spans="1:16" x14ac:dyDescent="0.3">
      <c r="A2642">
        <v>55307111</v>
      </c>
      <c r="B2642">
        <v>207473</v>
      </c>
      <c r="C2642">
        <v>708876</v>
      </c>
      <c r="D2642">
        <v>8277</v>
      </c>
      <c r="E2642">
        <v>1</v>
      </c>
      <c r="F2642">
        <v>413.85</v>
      </c>
      <c r="G2642">
        <v>5</v>
      </c>
      <c r="H2642" t="s">
        <v>101</v>
      </c>
      <c r="I2642">
        <v>5</v>
      </c>
      <c r="J2642" t="s">
        <v>227</v>
      </c>
      <c r="K2642" t="s">
        <v>39</v>
      </c>
      <c r="L2642" t="s">
        <v>15</v>
      </c>
      <c r="M2642">
        <v>7863.15</v>
      </c>
      <c r="N2642" t="s">
        <v>23</v>
      </c>
      <c r="O2642" t="s">
        <v>0</v>
      </c>
      <c r="P2642" t="s">
        <v>0</v>
      </c>
    </row>
    <row r="2643" spans="1:16" x14ac:dyDescent="0.3">
      <c r="A2643">
        <v>13918120</v>
      </c>
      <c r="B2643">
        <v>191161</v>
      </c>
      <c r="C2643">
        <v>747923</v>
      </c>
      <c r="D2643">
        <v>2195</v>
      </c>
      <c r="E2643">
        <v>2</v>
      </c>
      <c r="F2643">
        <v>0</v>
      </c>
      <c r="G2643">
        <v>0</v>
      </c>
      <c r="H2643" t="s">
        <v>101</v>
      </c>
      <c r="I2643">
        <v>5</v>
      </c>
      <c r="J2643" t="s">
        <v>227</v>
      </c>
      <c r="K2643" t="s">
        <v>50</v>
      </c>
      <c r="L2643" t="s">
        <v>16</v>
      </c>
      <c r="M2643">
        <v>4390</v>
      </c>
      <c r="N2643" t="s">
        <v>20</v>
      </c>
      <c r="O2643" t="s">
        <v>0</v>
      </c>
      <c r="P2643" t="s">
        <v>0</v>
      </c>
    </row>
    <row r="2644" spans="1:16" x14ac:dyDescent="0.3">
      <c r="A2644">
        <v>39598969</v>
      </c>
      <c r="B2644">
        <v>877572</v>
      </c>
      <c r="C2644">
        <v>466642</v>
      </c>
      <c r="D2644">
        <v>13373</v>
      </c>
      <c r="E2644">
        <v>1</v>
      </c>
      <c r="F2644">
        <v>668.65</v>
      </c>
      <c r="G2644">
        <v>5</v>
      </c>
      <c r="H2644" t="s">
        <v>101</v>
      </c>
      <c r="I2644">
        <v>6</v>
      </c>
      <c r="J2644" t="s">
        <v>176</v>
      </c>
      <c r="K2644" t="s">
        <v>39</v>
      </c>
      <c r="L2644" t="s">
        <v>15</v>
      </c>
      <c r="M2644">
        <v>12704.35</v>
      </c>
      <c r="N2644" t="s">
        <v>22</v>
      </c>
      <c r="O2644" t="s">
        <v>0</v>
      </c>
      <c r="P2644" t="s">
        <v>0</v>
      </c>
    </row>
    <row r="2645" spans="1:16" x14ac:dyDescent="0.3">
      <c r="A2645">
        <v>49431028</v>
      </c>
      <c r="B2645">
        <v>191161</v>
      </c>
      <c r="C2645">
        <v>597455</v>
      </c>
      <c r="D2645">
        <v>13171</v>
      </c>
      <c r="E2645">
        <v>2</v>
      </c>
      <c r="F2645">
        <v>0</v>
      </c>
      <c r="G2645">
        <v>0</v>
      </c>
      <c r="H2645" t="s">
        <v>101</v>
      </c>
      <c r="I2645">
        <v>6</v>
      </c>
      <c r="J2645" t="s">
        <v>176</v>
      </c>
      <c r="K2645" t="s">
        <v>39</v>
      </c>
      <c r="L2645" t="s">
        <v>15</v>
      </c>
      <c r="M2645">
        <v>26342</v>
      </c>
      <c r="N2645" t="s">
        <v>21</v>
      </c>
      <c r="O2645" t="s">
        <v>0</v>
      </c>
      <c r="P2645" t="s">
        <v>0</v>
      </c>
    </row>
    <row r="2646" spans="1:16" x14ac:dyDescent="0.3">
      <c r="A2646">
        <v>19121552</v>
      </c>
      <c r="B2646">
        <v>872246</v>
      </c>
      <c r="C2646">
        <v>962398</v>
      </c>
      <c r="D2646">
        <v>12057</v>
      </c>
      <c r="E2646">
        <v>1</v>
      </c>
      <c r="F2646">
        <v>0</v>
      </c>
      <c r="G2646">
        <v>0</v>
      </c>
      <c r="H2646" t="s">
        <v>197</v>
      </c>
      <c r="I2646">
        <v>7</v>
      </c>
      <c r="J2646" t="s">
        <v>198</v>
      </c>
      <c r="K2646" t="s">
        <v>39</v>
      </c>
      <c r="L2646" t="s">
        <v>16</v>
      </c>
      <c r="M2646">
        <v>12057</v>
      </c>
      <c r="N2646" t="s">
        <v>20</v>
      </c>
      <c r="O2646" t="s">
        <v>0</v>
      </c>
      <c r="P2646" t="s">
        <v>0</v>
      </c>
    </row>
    <row r="2647" spans="1:16" x14ac:dyDescent="0.3">
      <c r="A2647">
        <v>45843681</v>
      </c>
      <c r="B2647">
        <v>334053</v>
      </c>
      <c r="C2647">
        <v>623579</v>
      </c>
      <c r="D2647">
        <v>18727</v>
      </c>
      <c r="E2647">
        <v>3</v>
      </c>
      <c r="F2647">
        <v>5618.1</v>
      </c>
      <c r="G2647">
        <v>10</v>
      </c>
      <c r="H2647" t="s">
        <v>197</v>
      </c>
      <c r="I2647">
        <v>5</v>
      </c>
      <c r="J2647" t="s">
        <v>215</v>
      </c>
      <c r="K2647" t="s">
        <v>39</v>
      </c>
      <c r="L2647" t="s">
        <v>15</v>
      </c>
      <c r="M2647">
        <v>50562.9</v>
      </c>
      <c r="N2647" t="s">
        <v>22</v>
      </c>
      <c r="O2647" t="s">
        <v>0</v>
      </c>
      <c r="P2647" t="s">
        <v>0</v>
      </c>
    </row>
    <row r="2648" spans="1:16" x14ac:dyDescent="0.3">
      <c r="A2648">
        <v>82445335</v>
      </c>
      <c r="B2648">
        <v>207473</v>
      </c>
      <c r="C2648">
        <v>420939</v>
      </c>
      <c r="D2648">
        <v>11168</v>
      </c>
      <c r="E2648">
        <v>2</v>
      </c>
      <c r="F2648">
        <v>0</v>
      </c>
      <c r="G2648">
        <v>0</v>
      </c>
      <c r="H2648" t="s">
        <v>197</v>
      </c>
      <c r="I2648">
        <v>7</v>
      </c>
      <c r="J2648" t="s">
        <v>198</v>
      </c>
      <c r="K2648" t="s">
        <v>39</v>
      </c>
      <c r="L2648" t="s">
        <v>152</v>
      </c>
      <c r="M2648">
        <v>22336</v>
      </c>
      <c r="N2648" t="s">
        <v>23</v>
      </c>
      <c r="O2648" t="s">
        <v>0</v>
      </c>
      <c r="P2648" t="s">
        <v>0</v>
      </c>
    </row>
    <row r="2649" spans="1:16" x14ac:dyDescent="0.3">
      <c r="A2649">
        <v>84098828</v>
      </c>
      <c r="B2649">
        <v>877572</v>
      </c>
      <c r="C2649">
        <v>286554</v>
      </c>
      <c r="D2649">
        <v>4972</v>
      </c>
      <c r="E2649">
        <v>2</v>
      </c>
      <c r="F2649">
        <v>0</v>
      </c>
      <c r="G2649">
        <v>0</v>
      </c>
      <c r="H2649" t="s">
        <v>197</v>
      </c>
      <c r="I2649">
        <v>1</v>
      </c>
      <c r="J2649" t="s">
        <v>408</v>
      </c>
      <c r="K2649" t="s">
        <v>39</v>
      </c>
      <c r="L2649" t="s">
        <v>15</v>
      </c>
      <c r="M2649">
        <v>9944</v>
      </c>
      <c r="N2649" t="s">
        <v>21</v>
      </c>
      <c r="O2649" t="s">
        <v>0</v>
      </c>
      <c r="P2649" t="s">
        <v>0</v>
      </c>
    </row>
    <row r="2650" spans="1:16" x14ac:dyDescent="0.3">
      <c r="A2650">
        <v>21635070</v>
      </c>
      <c r="B2650">
        <v>216739</v>
      </c>
      <c r="C2650">
        <v>205547</v>
      </c>
      <c r="D2650">
        <v>16959</v>
      </c>
      <c r="E2650">
        <v>1</v>
      </c>
      <c r="F2650">
        <v>847.95</v>
      </c>
      <c r="G2650">
        <v>5</v>
      </c>
      <c r="H2650" t="s">
        <v>197</v>
      </c>
      <c r="I2650">
        <v>6</v>
      </c>
      <c r="J2650" t="s">
        <v>373</v>
      </c>
      <c r="K2650" t="s">
        <v>39</v>
      </c>
      <c r="L2650" t="s">
        <v>18</v>
      </c>
      <c r="M2650">
        <v>16111.05</v>
      </c>
      <c r="N2650" t="s">
        <v>20</v>
      </c>
      <c r="O2650" t="s">
        <v>0</v>
      </c>
      <c r="P2650" t="s">
        <v>0</v>
      </c>
    </row>
    <row r="2651" spans="1:16" x14ac:dyDescent="0.3">
      <c r="A2651">
        <v>43486016</v>
      </c>
      <c r="B2651">
        <v>216739</v>
      </c>
      <c r="C2651">
        <v>754718</v>
      </c>
      <c r="D2651">
        <v>10024</v>
      </c>
      <c r="E2651">
        <v>2</v>
      </c>
      <c r="F2651">
        <v>1002.4</v>
      </c>
      <c r="G2651">
        <v>5</v>
      </c>
      <c r="H2651" t="s">
        <v>197</v>
      </c>
      <c r="I2651">
        <v>5</v>
      </c>
      <c r="J2651" t="s">
        <v>215</v>
      </c>
      <c r="K2651" t="s">
        <v>39</v>
      </c>
      <c r="L2651" t="s">
        <v>15</v>
      </c>
      <c r="M2651">
        <v>19045.599999999999</v>
      </c>
      <c r="N2651" t="s">
        <v>20</v>
      </c>
      <c r="O2651" t="s">
        <v>0</v>
      </c>
      <c r="P2651" t="s">
        <v>0</v>
      </c>
    </row>
    <row r="2652" spans="1:16" x14ac:dyDescent="0.3">
      <c r="A2652">
        <v>35281262</v>
      </c>
      <c r="B2652">
        <v>246316</v>
      </c>
      <c r="C2652">
        <v>973449</v>
      </c>
      <c r="D2652">
        <v>13913</v>
      </c>
      <c r="E2652">
        <v>1</v>
      </c>
      <c r="F2652">
        <v>0</v>
      </c>
      <c r="G2652">
        <v>0</v>
      </c>
      <c r="H2652" t="s">
        <v>197</v>
      </c>
      <c r="I2652">
        <v>7</v>
      </c>
      <c r="J2652" t="s">
        <v>198</v>
      </c>
      <c r="K2652" t="s">
        <v>39</v>
      </c>
      <c r="L2652" t="s">
        <v>15</v>
      </c>
      <c r="M2652">
        <v>13913</v>
      </c>
      <c r="N2652" t="s">
        <v>22</v>
      </c>
      <c r="O2652" t="s">
        <v>0</v>
      </c>
      <c r="P2652" t="s">
        <v>0</v>
      </c>
    </row>
    <row r="2653" spans="1:16" x14ac:dyDescent="0.3">
      <c r="A2653">
        <v>94695784</v>
      </c>
      <c r="B2653">
        <v>334053</v>
      </c>
      <c r="C2653">
        <v>540677</v>
      </c>
      <c r="D2653">
        <v>1548</v>
      </c>
      <c r="E2653">
        <v>1</v>
      </c>
      <c r="F2653">
        <v>154.80000000000001</v>
      </c>
      <c r="G2653">
        <v>10</v>
      </c>
      <c r="H2653" t="s">
        <v>197</v>
      </c>
      <c r="I2653">
        <v>1</v>
      </c>
      <c r="J2653" t="s">
        <v>408</v>
      </c>
      <c r="K2653" t="s">
        <v>39</v>
      </c>
      <c r="L2653" t="s">
        <v>15</v>
      </c>
      <c r="M2653">
        <v>1393.2</v>
      </c>
      <c r="N2653" t="s">
        <v>21</v>
      </c>
      <c r="O2653" t="s">
        <v>0</v>
      </c>
      <c r="P2653" t="s">
        <v>0</v>
      </c>
    </row>
    <row r="2654" spans="1:16" x14ac:dyDescent="0.3">
      <c r="A2654">
        <v>47960665</v>
      </c>
      <c r="B2654">
        <v>246316</v>
      </c>
      <c r="C2654">
        <v>431307</v>
      </c>
      <c r="D2654">
        <v>7579</v>
      </c>
      <c r="E2654">
        <v>1</v>
      </c>
      <c r="F2654">
        <v>0</v>
      </c>
      <c r="G2654">
        <v>0</v>
      </c>
      <c r="H2654" t="s">
        <v>197</v>
      </c>
      <c r="I2654">
        <v>3</v>
      </c>
      <c r="J2654" t="s">
        <v>367</v>
      </c>
      <c r="K2654" t="s">
        <v>50</v>
      </c>
      <c r="L2654" t="s">
        <v>16</v>
      </c>
      <c r="M2654">
        <v>7579</v>
      </c>
      <c r="N2654" t="s">
        <v>22</v>
      </c>
      <c r="O2654" t="s">
        <v>0</v>
      </c>
      <c r="P2654" t="s">
        <v>0</v>
      </c>
    </row>
    <row r="2655" spans="1:16" x14ac:dyDescent="0.3">
      <c r="A2655">
        <v>19454577</v>
      </c>
      <c r="B2655">
        <v>216739</v>
      </c>
      <c r="C2655">
        <v>932377</v>
      </c>
      <c r="D2655">
        <v>9938</v>
      </c>
      <c r="E2655">
        <v>4</v>
      </c>
      <c r="F2655">
        <v>0</v>
      </c>
      <c r="G2655">
        <v>0</v>
      </c>
      <c r="H2655" t="s">
        <v>197</v>
      </c>
      <c r="I2655">
        <v>6</v>
      </c>
      <c r="J2655" t="s">
        <v>373</v>
      </c>
      <c r="K2655" t="s">
        <v>50</v>
      </c>
      <c r="L2655" t="s">
        <v>15</v>
      </c>
      <c r="M2655">
        <v>39752</v>
      </c>
      <c r="N2655" t="s">
        <v>20</v>
      </c>
      <c r="O2655" t="s">
        <v>0</v>
      </c>
      <c r="P2655" t="s">
        <v>0</v>
      </c>
    </row>
    <row r="2656" spans="1:16" x14ac:dyDescent="0.3">
      <c r="A2656">
        <v>71028710</v>
      </c>
      <c r="B2656">
        <v>191161</v>
      </c>
      <c r="C2656">
        <v>447259</v>
      </c>
      <c r="D2656">
        <v>3213</v>
      </c>
      <c r="E2656">
        <v>2</v>
      </c>
      <c r="F2656">
        <v>321.3</v>
      </c>
      <c r="G2656">
        <v>5</v>
      </c>
      <c r="H2656" t="s">
        <v>337</v>
      </c>
      <c r="I2656">
        <v>3</v>
      </c>
      <c r="J2656" t="s">
        <v>469</v>
      </c>
      <c r="K2656" t="s">
        <v>39</v>
      </c>
      <c r="L2656" t="s">
        <v>15</v>
      </c>
      <c r="M2656">
        <v>6104.7</v>
      </c>
      <c r="N2656" t="s">
        <v>22</v>
      </c>
      <c r="O2656" t="s">
        <v>0</v>
      </c>
      <c r="P2656" t="s">
        <v>0</v>
      </c>
    </row>
    <row r="2657" spans="1:16" x14ac:dyDescent="0.3">
      <c r="A2657">
        <v>93652460</v>
      </c>
      <c r="B2657">
        <v>719176</v>
      </c>
      <c r="C2657">
        <v>735348</v>
      </c>
      <c r="D2657">
        <v>11462</v>
      </c>
      <c r="E2657">
        <v>1</v>
      </c>
      <c r="F2657">
        <v>573.1</v>
      </c>
      <c r="G2657">
        <v>5</v>
      </c>
      <c r="H2657" t="s">
        <v>337</v>
      </c>
      <c r="I2657">
        <v>4</v>
      </c>
      <c r="J2657" t="s">
        <v>141</v>
      </c>
      <c r="K2657" t="s">
        <v>73</v>
      </c>
      <c r="L2657" t="s">
        <v>18</v>
      </c>
      <c r="M2657">
        <v>10888.9</v>
      </c>
      <c r="N2657" t="s">
        <v>23</v>
      </c>
      <c r="O2657" t="s">
        <v>0</v>
      </c>
      <c r="P2657" t="s">
        <v>0</v>
      </c>
    </row>
    <row r="2658" spans="1:16" x14ac:dyDescent="0.3">
      <c r="A2658">
        <v>13358751</v>
      </c>
      <c r="B2658">
        <v>872246</v>
      </c>
      <c r="C2658">
        <v>352928</v>
      </c>
      <c r="D2658">
        <v>765</v>
      </c>
      <c r="E2658">
        <v>1</v>
      </c>
      <c r="F2658">
        <v>0</v>
      </c>
      <c r="G2658">
        <v>0</v>
      </c>
      <c r="H2658" t="s">
        <v>337</v>
      </c>
      <c r="I2658">
        <v>1</v>
      </c>
      <c r="J2658" t="s">
        <v>439</v>
      </c>
      <c r="K2658" t="s">
        <v>39</v>
      </c>
      <c r="L2658" t="s">
        <v>16</v>
      </c>
      <c r="M2658">
        <v>765</v>
      </c>
      <c r="N2658" t="s">
        <v>20</v>
      </c>
      <c r="O2658" t="s">
        <v>0</v>
      </c>
      <c r="P2658" t="s">
        <v>0</v>
      </c>
    </row>
    <row r="2659" spans="1:16" x14ac:dyDescent="0.3">
      <c r="A2659">
        <v>51512297</v>
      </c>
      <c r="B2659">
        <v>809570</v>
      </c>
      <c r="C2659">
        <v>352901</v>
      </c>
      <c r="D2659">
        <v>9579</v>
      </c>
      <c r="E2659">
        <v>1</v>
      </c>
      <c r="F2659">
        <v>0</v>
      </c>
      <c r="G2659">
        <v>0</v>
      </c>
      <c r="H2659" t="s">
        <v>337</v>
      </c>
      <c r="I2659">
        <v>7</v>
      </c>
      <c r="J2659" t="s">
        <v>232</v>
      </c>
      <c r="K2659" t="s">
        <v>50</v>
      </c>
      <c r="L2659" t="s">
        <v>16</v>
      </c>
      <c r="M2659">
        <v>9579</v>
      </c>
      <c r="N2659" t="s">
        <v>21</v>
      </c>
      <c r="O2659" t="s">
        <v>0</v>
      </c>
      <c r="P2659" t="s">
        <v>0</v>
      </c>
    </row>
    <row r="2660" spans="1:16" x14ac:dyDescent="0.3">
      <c r="A2660">
        <v>48879071</v>
      </c>
      <c r="B2660">
        <v>191161</v>
      </c>
      <c r="C2660">
        <v>909794</v>
      </c>
      <c r="D2660">
        <v>2328</v>
      </c>
      <c r="E2660">
        <v>1</v>
      </c>
      <c r="F2660">
        <v>0</v>
      </c>
      <c r="G2660">
        <v>0</v>
      </c>
      <c r="H2660" t="s">
        <v>337</v>
      </c>
      <c r="I2660">
        <v>6</v>
      </c>
      <c r="J2660" t="s">
        <v>489</v>
      </c>
      <c r="K2660" t="s">
        <v>47</v>
      </c>
      <c r="L2660" t="s">
        <v>17</v>
      </c>
      <c r="M2660">
        <v>2328</v>
      </c>
      <c r="N2660" t="s">
        <v>21</v>
      </c>
      <c r="O2660" t="s">
        <v>0</v>
      </c>
      <c r="P2660" t="s">
        <v>0</v>
      </c>
    </row>
    <row r="2661" spans="1:16" x14ac:dyDescent="0.3">
      <c r="A2661">
        <v>67405358</v>
      </c>
      <c r="B2661">
        <v>356787</v>
      </c>
      <c r="C2661">
        <v>702290</v>
      </c>
      <c r="D2661">
        <v>967</v>
      </c>
      <c r="E2661">
        <v>1</v>
      </c>
      <c r="F2661">
        <v>0</v>
      </c>
      <c r="G2661">
        <v>0</v>
      </c>
      <c r="H2661" t="s">
        <v>337</v>
      </c>
      <c r="I2661">
        <v>6</v>
      </c>
      <c r="J2661" t="s">
        <v>489</v>
      </c>
      <c r="K2661" t="s">
        <v>47</v>
      </c>
      <c r="L2661" t="s">
        <v>15</v>
      </c>
      <c r="M2661">
        <v>967</v>
      </c>
      <c r="N2661" t="s">
        <v>21</v>
      </c>
      <c r="O2661" t="s">
        <v>0</v>
      </c>
      <c r="P2661" t="s">
        <v>0</v>
      </c>
    </row>
    <row r="2662" spans="1:16" x14ac:dyDescent="0.3">
      <c r="A2662">
        <v>73995913</v>
      </c>
      <c r="B2662">
        <v>770487</v>
      </c>
      <c r="C2662">
        <v>368132</v>
      </c>
      <c r="D2662">
        <v>5872</v>
      </c>
      <c r="E2662">
        <v>4</v>
      </c>
      <c r="F2662">
        <v>0</v>
      </c>
      <c r="G2662">
        <v>0</v>
      </c>
      <c r="H2662" t="s">
        <v>337</v>
      </c>
      <c r="I2662">
        <v>7</v>
      </c>
      <c r="J2662" t="s">
        <v>232</v>
      </c>
      <c r="K2662" t="s">
        <v>39</v>
      </c>
      <c r="L2662" t="s">
        <v>16</v>
      </c>
      <c r="M2662">
        <v>23488</v>
      </c>
      <c r="N2662" t="s">
        <v>22</v>
      </c>
      <c r="O2662" t="s">
        <v>0</v>
      </c>
      <c r="P2662" t="s">
        <v>0</v>
      </c>
    </row>
    <row r="2663" spans="1:16" x14ac:dyDescent="0.3">
      <c r="A2663">
        <v>26529882</v>
      </c>
      <c r="B2663">
        <v>876646</v>
      </c>
      <c r="C2663">
        <v>797717</v>
      </c>
      <c r="D2663">
        <v>6216</v>
      </c>
      <c r="E2663">
        <v>1</v>
      </c>
      <c r="F2663">
        <v>0</v>
      </c>
      <c r="G2663">
        <v>0</v>
      </c>
      <c r="H2663" t="s">
        <v>337</v>
      </c>
      <c r="I2663">
        <v>2</v>
      </c>
      <c r="J2663" t="s">
        <v>508</v>
      </c>
      <c r="K2663" t="s">
        <v>39</v>
      </c>
      <c r="L2663" t="s">
        <v>15</v>
      </c>
      <c r="M2663">
        <v>6216</v>
      </c>
      <c r="N2663" t="s">
        <v>20</v>
      </c>
      <c r="O2663" t="s">
        <v>0</v>
      </c>
      <c r="P2663" t="s">
        <v>0</v>
      </c>
    </row>
    <row r="2664" spans="1:16" x14ac:dyDescent="0.3">
      <c r="A2664">
        <v>99682738</v>
      </c>
      <c r="B2664">
        <v>770487</v>
      </c>
      <c r="C2664">
        <v>815429</v>
      </c>
      <c r="D2664">
        <v>14000</v>
      </c>
      <c r="E2664">
        <v>1</v>
      </c>
      <c r="F2664">
        <v>0</v>
      </c>
      <c r="G2664">
        <v>0</v>
      </c>
      <c r="H2664" t="s">
        <v>111</v>
      </c>
      <c r="I2664">
        <v>7</v>
      </c>
      <c r="J2664" t="s">
        <v>61</v>
      </c>
      <c r="K2664" t="s">
        <v>50</v>
      </c>
      <c r="L2664" t="s">
        <v>15</v>
      </c>
      <c r="M2664">
        <v>14000</v>
      </c>
      <c r="N2664" t="s">
        <v>23</v>
      </c>
      <c r="O2664" t="s">
        <v>0</v>
      </c>
      <c r="P2664" t="s">
        <v>0</v>
      </c>
    </row>
    <row r="2665" spans="1:16" x14ac:dyDescent="0.3">
      <c r="A2665">
        <v>87049595</v>
      </c>
      <c r="B2665">
        <v>388389</v>
      </c>
      <c r="C2665">
        <v>826111</v>
      </c>
      <c r="D2665">
        <v>10079</v>
      </c>
      <c r="E2665">
        <v>1</v>
      </c>
      <c r="F2665">
        <v>1007.9</v>
      </c>
      <c r="G2665">
        <v>10</v>
      </c>
      <c r="H2665" t="s">
        <v>111</v>
      </c>
      <c r="I2665">
        <v>6</v>
      </c>
      <c r="J2665" t="s">
        <v>379</v>
      </c>
      <c r="K2665" t="s">
        <v>39</v>
      </c>
      <c r="L2665" t="s">
        <v>15</v>
      </c>
      <c r="M2665">
        <v>9071.1</v>
      </c>
      <c r="N2665" t="s">
        <v>21</v>
      </c>
      <c r="O2665" t="s">
        <v>0</v>
      </c>
      <c r="P2665" t="s">
        <v>0</v>
      </c>
    </row>
    <row r="2666" spans="1:16" x14ac:dyDescent="0.3">
      <c r="A2666">
        <v>16530784</v>
      </c>
      <c r="B2666">
        <v>671858</v>
      </c>
      <c r="C2666">
        <v>741593</v>
      </c>
      <c r="D2666">
        <v>18601</v>
      </c>
      <c r="E2666">
        <v>1</v>
      </c>
      <c r="F2666">
        <v>0</v>
      </c>
      <c r="G2666">
        <v>0</v>
      </c>
      <c r="H2666" t="s">
        <v>111</v>
      </c>
      <c r="I2666">
        <v>4</v>
      </c>
      <c r="J2666" t="s">
        <v>280</v>
      </c>
      <c r="K2666" t="s">
        <v>39</v>
      </c>
      <c r="L2666" t="s">
        <v>15</v>
      </c>
      <c r="M2666">
        <v>18601</v>
      </c>
      <c r="N2666" t="s">
        <v>20</v>
      </c>
      <c r="O2666" t="s">
        <v>0</v>
      </c>
      <c r="P2666" t="s">
        <v>0</v>
      </c>
    </row>
    <row r="2667" spans="1:16" x14ac:dyDescent="0.3">
      <c r="A2667">
        <v>82144402</v>
      </c>
      <c r="B2667">
        <v>876646</v>
      </c>
      <c r="C2667">
        <v>561792</v>
      </c>
      <c r="D2667">
        <v>3006</v>
      </c>
      <c r="E2667">
        <v>1</v>
      </c>
      <c r="F2667">
        <v>300.60000000000002</v>
      </c>
      <c r="G2667">
        <v>10</v>
      </c>
      <c r="H2667" t="s">
        <v>111</v>
      </c>
      <c r="I2667">
        <v>1</v>
      </c>
      <c r="J2667" t="s">
        <v>313</v>
      </c>
      <c r="K2667" t="s">
        <v>39</v>
      </c>
      <c r="L2667" t="s">
        <v>16</v>
      </c>
      <c r="M2667">
        <v>2705.4</v>
      </c>
      <c r="N2667" t="s">
        <v>23</v>
      </c>
      <c r="O2667" t="s">
        <v>0</v>
      </c>
      <c r="P2667" t="s">
        <v>0</v>
      </c>
    </row>
    <row r="2668" spans="1:16" x14ac:dyDescent="0.3">
      <c r="A2668">
        <v>32718459</v>
      </c>
      <c r="B2668">
        <v>334053</v>
      </c>
      <c r="C2668">
        <v>884167</v>
      </c>
      <c r="D2668">
        <v>19805</v>
      </c>
      <c r="E2668">
        <v>1</v>
      </c>
      <c r="F2668">
        <v>0</v>
      </c>
      <c r="G2668">
        <v>0</v>
      </c>
      <c r="H2668" t="s">
        <v>111</v>
      </c>
      <c r="I2668">
        <v>4</v>
      </c>
      <c r="J2668" t="s">
        <v>280</v>
      </c>
      <c r="K2668" t="s">
        <v>73</v>
      </c>
      <c r="L2668" t="s">
        <v>15</v>
      </c>
      <c r="M2668">
        <v>19805</v>
      </c>
      <c r="N2668" t="s">
        <v>24</v>
      </c>
      <c r="O2668" t="s">
        <v>0</v>
      </c>
      <c r="P2668" t="s">
        <v>0</v>
      </c>
    </row>
    <row r="2669" spans="1:16" x14ac:dyDescent="0.3">
      <c r="A2669">
        <v>45955440</v>
      </c>
      <c r="B2669">
        <v>809570</v>
      </c>
      <c r="C2669">
        <v>664531</v>
      </c>
      <c r="D2669">
        <v>890</v>
      </c>
      <c r="E2669">
        <v>1</v>
      </c>
      <c r="F2669">
        <v>0</v>
      </c>
      <c r="G2669">
        <v>0</v>
      </c>
      <c r="H2669" t="s">
        <v>111</v>
      </c>
      <c r="I2669">
        <v>5</v>
      </c>
      <c r="J2669" t="s">
        <v>410</v>
      </c>
      <c r="K2669" t="s">
        <v>39</v>
      </c>
      <c r="L2669" t="s">
        <v>15</v>
      </c>
      <c r="M2669">
        <v>890</v>
      </c>
      <c r="N2669" t="s">
        <v>23</v>
      </c>
      <c r="O2669" t="s">
        <v>0</v>
      </c>
      <c r="P2669" t="s">
        <v>0</v>
      </c>
    </row>
    <row r="2670" spans="1:16" x14ac:dyDescent="0.3">
      <c r="A2670">
        <v>68809216</v>
      </c>
      <c r="B2670">
        <v>719176</v>
      </c>
      <c r="C2670">
        <v>811324</v>
      </c>
      <c r="D2670">
        <v>6728</v>
      </c>
      <c r="E2670">
        <v>1</v>
      </c>
      <c r="F2670">
        <v>1009.2</v>
      </c>
      <c r="G2670">
        <v>15</v>
      </c>
      <c r="H2670" t="s">
        <v>111</v>
      </c>
      <c r="I2670">
        <v>4</v>
      </c>
      <c r="J2670" t="s">
        <v>280</v>
      </c>
      <c r="K2670" t="s">
        <v>50</v>
      </c>
      <c r="L2670" t="s">
        <v>18</v>
      </c>
      <c r="M2670">
        <v>5718.8</v>
      </c>
      <c r="N2670" t="s">
        <v>22</v>
      </c>
      <c r="O2670" t="s">
        <v>0</v>
      </c>
      <c r="P2670" t="s">
        <v>0</v>
      </c>
    </row>
    <row r="2671" spans="1:16" x14ac:dyDescent="0.3">
      <c r="A2671">
        <v>14809280</v>
      </c>
      <c r="B2671">
        <v>809570</v>
      </c>
      <c r="C2671">
        <v>843003</v>
      </c>
      <c r="D2671">
        <v>8100</v>
      </c>
      <c r="E2671">
        <v>3</v>
      </c>
      <c r="F2671">
        <v>0</v>
      </c>
      <c r="G2671">
        <v>0</v>
      </c>
      <c r="H2671" t="s">
        <v>111</v>
      </c>
      <c r="I2671">
        <v>2</v>
      </c>
      <c r="J2671" t="s">
        <v>97</v>
      </c>
      <c r="K2671" t="s">
        <v>39</v>
      </c>
      <c r="L2671" t="s">
        <v>18</v>
      </c>
      <c r="M2671">
        <v>24300</v>
      </c>
      <c r="N2671" t="s">
        <v>20</v>
      </c>
      <c r="O2671" t="s">
        <v>0</v>
      </c>
      <c r="P2671" t="s">
        <v>0</v>
      </c>
    </row>
    <row r="2672" spans="1:16" x14ac:dyDescent="0.3">
      <c r="A2672">
        <v>44715141</v>
      </c>
      <c r="B2672">
        <v>191161</v>
      </c>
      <c r="C2672">
        <v>611484</v>
      </c>
      <c r="D2672">
        <v>1079</v>
      </c>
      <c r="E2672">
        <v>1</v>
      </c>
      <c r="F2672">
        <v>53.95</v>
      </c>
      <c r="G2672">
        <v>5</v>
      </c>
      <c r="H2672" t="s">
        <v>111</v>
      </c>
      <c r="I2672">
        <v>1</v>
      </c>
      <c r="J2672" t="s">
        <v>313</v>
      </c>
      <c r="K2672" t="s">
        <v>39</v>
      </c>
      <c r="L2672" t="s">
        <v>15</v>
      </c>
      <c r="M2672">
        <v>1025.05</v>
      </c>
      <c r="N2672" t="s">
        <v>22</v>
      </c>
      <c r="O2672" t="s">
        <v>0</v>
      </c>
      <c r="P2672" t="s">
        <v>0</v>
      </c>
    </row>
    <row r="2673" spans="1:16" x14ac:dyDescent="0.3">
      <c r="A2673">
        <v>65385548</v>
      </c>
      <c r="B2673">
        <v>719176</v>
      </c>
      <c r="C2673">
        <v>691534</v>
      </c>
      <c r="D2673">
        <v>19605</v>
      </c>
      <c r="E2673">
        <v>2</v>
      </c>
      <c r="F2673">
        <v>1960.5</v>
      </c>
      <c r="G2673">
        <v>5</v>
      </c>
      <c r="H2673" t="s">
        <v>111</v>
      </c>
      <c r="I2673">
        <v>7</v>
      </c>
      <c r="J2673" t="s">
        <v>61</v>
      </c>
      <c r="K2673" t="s">
        <v>39</v>
      </c>
      <c r="L2673" t="s">
        <v>15</v>
      </c>
      <c r="M2673">
        <v>37249.5</v>
      </c>
      <c r="N2673" t="s">
        <v>21</v>
      </c>
      <c r="O2673" t="s">
        <v>0</v>
      </c>
      <c r="P2673" t="s">
        <v>0</v>
      </c>
    </row>
    <row r="2674" spans="1:16" x14ac:dyDescent="0.3">
      <c r="A2674">
        <v>90023800</v>
      </c>
      <c r="B2674">
        <v>671858</v>
      </c>
      <c r="C2674">
        <v>755552</v>
      </c>
      <c r="D2674">
        <v>6648</v>
      </c>
      <c r="E2674">
        <v>2</v>
      </c>
      <c r="F2674">
        <v>0</v>
      </c>
      <c r="G2674">
        <v>0</v>
      </c>
      <c r="H2674" t="s">
        <v>517</v>
      </c>
      <c r="I2674">
        <v>2</v>
      </c>
      <c r="J2674" t="s">
        <v>372</v>
      </c>
      <c r="K2674" t="s">
        <v>39</v>
      </c>
      <c r="L2674" t="s">
        <v>18</v>
      </c>
      <c r="M2674">
        <v>13296</v>
      </c>
      <c r="N2674" t="s">
        <v>21</v>
      </c>
      <c r="O2674" t="s">
        <v>0</v>
      </c>
      <c r="P2674" t="s">
        <v>0</v>
      </c>
    </row>
    <row r="2675" spans="1:16" x14ac:dyDescent="0.3">
      <c r="A2675">
        <v>61998170</v>
      </c>
      <c r="B2675">
        <v>191161</v>
      </c>
      <c r="C2675">
        <v>949937</v>
      </c>
      <c r="D2675">
        <v>2957</v>
      </c>
      <c r="E2675">
        <v>2</v>
      </c>
      <c r="F2675">
        <v>0</v>
      </c>
      <c r="G2675">
        <v>0</v>
      </c>
      <c r="H2675" t="s">
        <v>517</v>
      </c>
      <c r="I2675">
        <v>4</v>
      </c>
      <c r="J2675" t="s">
        <v>549</v>
      </c>
      <c r="K2675" t="s">
        <v>39</v>
      </c>
      <c r="L2675" t="s">
        <v>18</v>
      </c>
      <c r="M2675">
        <v>5914</v>
      </c>
      <c r="N2675" t="s">
        <v>21</v>
      </c>
      <c r="O2675" t="s">
        <v>0</v>
      </c>
      <c r="P2675" t="s">
        <v>0</v>
      </c>
    </row>
    <row r="2676" spans="1:16" x14ac:dyDescent="0.3">
      <c r="A2676">
        <v>14915156</v>
      </c>
      <c r="B2676">
        <v>207473</v>
      </c>
      <c r="C2676">
        <v>671923</v>
      </c>
      <c r="D2676">
        <v>19840</v>
      </c>
      <c r="E2676">
        <v>2</v>
      </c>
      <c r="F2676">
        <v>3968</v>
      </c>
      <c r="G2676">
        <v>10</v>
      </c>
      <c r="H2676" t="s">
        <v>517</v>
      </c>
      <c r="I2676">
        <v>3</v>
      </c>
      <c r="J2676" t="s">
        <v>129</v>
      </c>
      <c r="K2676" t="s">
        <v>50</v>
      </c>
      <c r="L2676" t="s">
        <v>15</v>
      </c>
      <c r="M2676">
        <v>35712</v>
      </c>
      <c r="N2676" t="s">
        <v>21</v>
      </c>
      <c r="O2676" t="s">
        <v>0</v>
      </c>
      <c r="P2676" t="s">
        <v>0</v>
      </c>
    </row>
    <row r="2677" spans="1:16" x14ac:dyDescent="0.3">
      <c r="A2677">
        <v>23770458</v>
      </c>
      <c r="B2677">
        <v>872246</v>
      </c>
      <c r="C2677">
        <v>351884</v>
      </c>
      <c r="D2677">
        <v>5579</v>
      </c>
      <c r="E2677">
        <v>1</v>
      </c>
      <c r="F2677">
        <v>557.9</v>
      </c>
      <c r="G2677">
        <v>10</v>
      </c>
      <c r="H2677" t="s">
        <v>517</v>
      </c>
      <c r="I2677">
        <v>2</v>
      </c>
      <c r="J2677" t="s">
        <v>372</v>
      </c>
      <c r="K2677" t="s">
        <v>39</v>
      </c>
      <c r="L2677" t="s">
        <v>15</v>
      </c>
      <c r="M2677">
        <v>5021.1000000000004</v>
      </c>
      <c r="N2677" t="s">
        <v>23</v>
      </c>
      <c r="O2677" t="s">
        <v>0</v>
      </c>
      <c r="P2677" t="s">
        <v>0</v>
      </c>
    </row>
    <row r="2678" spans="1:16" x14ac:dyDescent="0.3">
      <c r="A2678">
        <v>54273769</v>
      </c>
      <c r="B2678">
        <v>216739</v>
      </c>
      <c r="C2678">
        <v>369868</v>
      </c>
      <c r="D2678">
        <v>12311</v>
      </c>
      <c r="E2678">
        <v>3</v>
      </c>
      <c r="F2678">
        <v>5539.95</v>
      </c>
      <c r="G2678">
        <v>15</v>
      </c>
      <c r="H2678" t="s">
        <v>517</v>
      </c>
      <c r="I2678">
        <v>6</v>
      </c>
      <c r="J2678" t="s">
        <v>259</v>
      </c>
      <c r="K2678" t="s">
        <v>39</v>
      </c>
      <c r="L2678" t="s">
        <v>15</v>
      </c>
      <c r="M2678">
        <v>31393.05</v>
      </c>
      <c r="N2678" t="s">
        <v>21</v>
      </c>
      <c r="O2678" t="s">
        <v>0</v>
      </c>
      <c r="P2678" t="s">
        <v>0</v>
      </c>
    </row>
    <row r="2679" spans="1:16" x14ac:dyDescent="0.3">
      <c r="A2679">
        <v>49675382</v>
      </c>
      <c r="B2679">
        <v>809570</v>
      </c>
      <c r="C2679">
        <v>462227</v>
      </c>
      <c r="D2679">
        <v>12563</v>
      </c>
      <c r="E2679">
        <v>1</v>
      </c>
      <c r="F2679">
        <v>0</v>
      </c>
      <c r="G2679">
        <v>0</v>
      </c>
      <c r="H2679" t="s">
        <v>517</v>
      </c>
      <c r="I2679">
        <v>6</v>
      </c>
      <c r="J2679" t="s">
        <v>259</v>
      </c>
      <c r="K2679" t="s">
        <v>50</v>
      </c>
      <c r="L2679" t="s">
        <v>17</v>
      </c>
      <c r="M2679">
        <v>12563</v>
      </c>
      <c r="N2679" t="s">
        <v>20</v>
      </c>
      <c r="O2679" t="s">
        <v>0</v>
      </c>
      <c r="P2679" t="s">
        <v>0</v>
      </c>
    </row>
    <row r="2680" spans="1:16" x14ac:dyDescent="0.3">
      <c r="A2680">
        <v>75514730</v>
      </c>
      <c r="B2680">
        <v>207473</v>
      </c>
      <c r="C2680">
        <v>833561</v>
      </c>
      <c r="D2680">
        <v>14023</v>
      </c>
      <c r="E2680">
        <v>2</v>
      </c>
      <c r="F2680">
        <v>4206.8999999999996</v>
      </c>
      <c r="G2680">
        <v>15</v>
      </c>
      <c r="H2680" t="s">
        <v>517</v>
      </c>
      <c r="I2680">
        <v>7</v>
      </c>
      <c r="J2680" t="s">
        <v>230</v>
      </c>
      <c r="K2680" t="s">
        <v>39</v>
      </c>
      <c r="L2680" t="s">
        <v>15</v>
      </c>
      <c r="M2680">
        <v>23839.1</v>
      </c>
      <c r="N2680" t="s">
        <v>23</v>
      </c>
      <c r="O2680" t="s">
        <v>0</v>
      </c>
      <c r="P2680" t="s">
        <v>0</v>
      </c>
    </row>
    <row r="2681" spans="1:16" x14ac:dyDescent="0.3">
      <c r="A2681">
        <v>84904794</v>
      </c>
      <c r="B2681">
        <v>809570</v>
      </c>
      <c r="C2681">
        <v>767776</v>
      </c>
      <c r="D2681">
        <v>648</v>
      </c>
      <c r="E2681">
        <v>1</v>
      </c>
      <c r="F2681">
        <v>32.4</v>
      </c>
      <c r="G2681">
        <v>5</v>
      </c>
      <c r="H2681" t="s">
        <v>517</v>
      </c>
      <c r="I2681">
        <v>7</v>
      </c>
      <c r="J2681" t="s">
        <v>230</v>
      </c>
      <c r="K2681" t="s">
        <v>39</v>
      </c>
      <c r="L2681" t="s">
        <v>16</v>
      </c>
      <c r="M2681">
        <v>615.6</v>
      </c>
      <c r="N2681" t="s">
        <v>21</v>
      </c>
      <c r="O2681" t="s">
        <v>0</v>
      </c>
      <c r="P2681" t="s">
        <v>0</v>
      </c>
    </row>
    <row r="2682" spans="1:16" x14ac:dyDescent="0.3">
      <c r="A2682">
        <v>95511909</v>
      </c>
      <c r="B2682">
        <v>770487</v>
      </c>
      <c r="C2682">
        <v>336659</v>
      </c>
      <c r="D2682">
        <v>9771</v>
      </c>
      <c r="E2682">
        <v>1</v>
      </c>
      <c r="F2682">
        <v>488.55</v>
      </c>
      <c r="G2682">
        <v>5</v>
      </c>
      <c r="H2682" t="s">
        <v>294</v>
      </c>
      <c r="I2682">
        <v>1</v>
      </c>
      <c r="J2682" t="s">
        <v>295</v>
      </c>
      <c r="K2682" t="s">
        <v>39</v>
      </c>
      <c r="L2682" t="s">
        <v>15</v>
      </c>
      <c r="M2682">
        <v>9282.4500000000007</v>
      </c>
      <c r="N2682" t="s">
        <v>21</v>
      </c>
      <c r="O2682" t="s">
        <v>0</v>
      </c>
      <c r="P2682" t="s">
        <v>0</v>
      </c>
    </row>
    <row r="2683" spans="1:16" x14ac:dyDescent="0.3">
      <c r="A2683">
        <v>75437844</v>
      </c>
      <c r="B2683">
        <v>671858</v>
      </c>
      <c r="C2683">
        <v>293826</v>
      </c>
      <c r="D2683">
        <v>17031</v>
      </c>
      <c r="E2683">
        <v>1</v>
      </c>
      <c r="F2683">
        <v>851.55</v>
      </c>
      <c r="G2683">
        <v>5</v>
      </c>
      <c r="H2683" t="s">
        <v>294</v>
      </c>
      <c r="I2683">
        <v>1</v>
      </c>
      <c r="J2683" t="s">
        <v>295</v>
      </c>
      <c r="K2683" t="s">
        <v>39</v>
      </c>
      <c r="L2683" t="s">
        <v>18</v>
      </c>
      <c r="M2683">
        <v>16179.45</v>
      </c>
      <c r="N2683" t="s">
        <v>21</v>
      </c>
      <c r="O2683" t="s">
        <v>0</v>
      </c>
      <c r="P2683" t="s">
        <v>0</v>
      </c>
    </row>
    <row r="2684" spans="1:16" x14ac:dyDescent="0.3">
      <c r="A2684">
        <v>49209916</v>
      </c>
      <c r="B2684">
        <v>719176</v>
      </c>
      <c r="C2684">
        <v>971051</v>
      </c>
      <c r="D2684">
        <v>14167</v>
      </c>
      <c r="E2684">
        <v>1</v>
      </c>
      <c r="F2684">
        <v>708.35</v>
      </c>
      <c r="G2684">
        <v>5</v>
      </c>
      <c r="H2684" t="s">
        <v>294</v>
      </c>
      <c r="I2684">
        <v>4</v>
      </c>
      <c r="J2684" t="s">
        <v>515</v>
      </c>
      <c r="K2684" t="s">
        <v>39</v>
      </c>
      <c r="L2684" t="s">
        <v>152</v>
      </c>
      <c r="M2684">
        <v>13458.65</v>
      </c>
      <c r="N2684" t="s">
        <v>23</v>
      </c>
      <c r="O2684" t="s">
        <v>0</v>
      </c>
      <c r="P2684" t="s">
        <v>0</v>
      </c>
    </row>
    <row r="2685" spans="1:16" x14ac:dyDescent="0.3">
      <c r="A2685">
        <v>24039158</v>
      </c>
      <c r="B2685">
        <v>671858</v>
      </c>
      <c r="C2685">
        <v>786252</v>
      </c>
      <c r="D2685">
        <v>1253</v>
      </c>
      <c r="E2685">
        <v>1</v>
      </c>
      <c r="F2685">
        <v>0</v>
      </c>
      <c r="G2685">
        <v>0</v>
      </c>
      <c r="H2685" t="s">
        <v>294</v>
      </c>
      <c r="I2685">
        <v>5</v>
      </c>
      <c r="J2685" t="s">
        <v>531</v>
      </c>
      <c r="K2685" t="s">
        <v>39</v>
      </c>
      <c r="L2685" t="s">
        <v>16</v>
      </c>
      <c r="M2685">
        <v>1253</v>
      </c>
      <c r="N2685" t="s">
        <v>21</v>
      </c>
      <c r="O2685" t="s">
        <v>0</v>
      </c>
      <c r="P2685" t="s">
        <v>0</v>
      </c>
    </row>
    <row r="2686" spans="1:16" x14ac:dyDescent="0.3">
      <c r="A2686">
        <v>41272553</v>
      </c>
      <c r="B2686">
        <v>770487</v>
      </c>
      <c r="C2686">
        <v>524703</v>
      </c>
      <c r="D2686">
        <v>14634</v>
      </c>
      <c r="E2686">
        <v>2</v>
      </c>
      <c r="F2686">
        <v>0</v>
      </c>
      <c r="G2686">
        <v>0</v>
      </c>
      <c r="H2686" t="s">
        <v>294</v>
      </c>
      <c r="I2686">
        <v>5</v>
      </c>
      <c r="J2686" t="s">
        <v>531</v>
      </c>
      <c r="K2686" t="s">
        <v>39</v>
      </c>
      <c r="L2686" t="s">
        <v>17</v>
      </c>
      <c r="M2686">
        <v>29268</v>
      </c>
      <c r="N2686" t="s">
        <v>20</v>
      </c>
      <c r="O2686" t="s">
        <v>0</v>
      </c>
      <c r="P2686" t="s">
        <v>0</v>
      </c>
    </row>
    <row r="2687" spans="1:16" x14ac:dyDescent="0.3">
      <c r="A2687">
        <v>67740376</v>
      </c>
      <c r="B2687">
        <v>334053</v>
      </c>
      <c r="C2687">
        <v>564354</v>
      </c>
      <c r="D2687">
        <v>13365</v>
      </c>
      <c r="E2687">
        <v>1</v>
      </c>
      <c r="F2687">
        <v>0</v>
      </c>
      <c r="G2687">
        <v>0</v>
      </c>
      <c r="H2687" t="s">
        <v>294</v>
      </c>
      <c r="I2687">
        <v>2</v>
      </c>
      <c r="J2687" t="s">
        <v>272</v>
      </c>
      <c r="K2687" t="s">
        <v>39</v>
      </c>
      <c r="L2687" t="s">
        <v>15</v>
      </c>
      <c r="M2687">
        <v>13365</v>
      </c>
      <c r="N2687" t="s">
        <v>21</v>
      </c>
      <c r="O2687" t="s">
        <v>0</v>
      </c>
      <c r="P2687" t="s">
        <v>0</v>
      </c>
    </row>
    <row r="2688" spans="1:16" x14ac:dyDescent="0.3">
      <c r="A2688">
        <v>89736043</v>
      </c>
      <c r="B2688">
        <v>207473</v>
      </c>
      <c r="C2688">
        <v>780557</v>
      </c>
      <c r="D2688">
        <v>13654</v>
      </c>
      <c r="E2688">
        <v>1</v>
      </c>
      <c r="F2688">
        <v>1365.4</v>
      </c>
      <c r="G2688">
        <v>10</v>
      </c>
      <c r="H2688" t="s">
        <v>294</v>
      </c>
      <c r="I2688">
        <v>1</v>
      </c>
      <c r="J2688" t="s">
        <v>295</v>
      </c>
      <c r="K2688" t="s">
        <v>39</v>
      </c>
      <c r="L2688" t="s">
        <v>15</v>
      </c>
      <c r="M2688">
        <v>12288.6</v>
      </c>
      <c r="N2688" t="s">
        <v>23</v>
      </c>
      <c r="O2688" t="s">
        <v>0</v>
      </c>
      <c r="P2688" t="s">
        <v>0</v>
      </c>
    </row>
    <row r="2689" spans="1:16" x14ac:dyDescent="0.3">
      <c r="A2689">
        <v>73739005</v>
      </c>
      <c r="B2689">
        <v>216739</v>
      </c>
      <c r="C2689">
        <v>969969</v>
      </c>
      <c r="D2689">
        <v>16647</v>
      </c>
      <c r="E2689">
        <v>2</v>
      </c>
      <c r="F2689">
        <v>0</v>
      </c>
      <c r="G2689">
        <v>0</v>
      </c>
      <c r="H2689" t="s">
        <v>294</v>
      </c>
      <c r="I2689">
        <v>5</v>
      </c>
      <c r="J2689" t="s">
        <v>531</v>
      </c>
      <c r="K2689" t="s">
        <v>39</v>
      </c>
      <c r="L2689" t="s">
        <v>16</v>
      </c>
      <c r="M2689">
        <v>33294</v>
      </c>
      <c r="N2689" t="s">
        <v>22</v>
      </c>
      <c r="O2689" t="s">
        <v>0</v>
      </c>
      <c r="P2689" t="s">
        <v>0</v>
      </c>
    </row>
    <row r="2690" spans="1:16" x14ac:dyDescent="0.3">
      <c r="A2690">
        <v>77089857</v>
      </c>
      <c r="B2690">
        <v>126225</v>
      </c>
      <c r="C2690">
        <v>634098</v>
      </c>
      <c r="D2690">
        <v>15206</v>
      </c>
      <c r="E2690">
        <v>3</v>
      </c>
      <c r="F2690">
        <v>0</v>
      </c>
      <c r="G2690">
        <v>0</v>
      </c>
      <c r="H2690" t="s">
        <v>294</v>
      </c>
      <c r="I2690">
        <v>2</v>
      </c>
      <c r="J2690" t="s">
        <v>272</v>
      </c>
      <c r="K2690" t="s">
        <v>39</v>
      </c>
      <c r="L2690" t="s">
        <v>15</v>
      </c>
      <c r="M2690">
        <v>45618</v>
      </c>
      <c r="N2690" t="s">
        <v>21</v>
      </c>
      <c r="O2690" t="s">
        <v>0</v>
      </c>
      <c r="P2690" t="s">
        <v>0</v>
      </c>
    </row>
    <row r="2691" spans="1:16" x14ac:dyDescent="0.3">
      <c r="A2691">
        <v>83835976</v>
      </c>
      <c r="B2691">
        <v>770487</v>
      </c>
      <c r="C2691">
        <v>759713</v>
      </c>
      <c r="D2691">
        <v>19209</v>
      </c>
      <c r="E2691">
        <v>1</v>
      </c>
      <c r="F2691">
        <v>1920.9</v>
      </c>
      <c r="G2691">
        <v>10</v>
      </c>
      <c r="H2691" t="s">
        <v>294</v>
      </c>
      <c r="I2691">
        <v>6</v>
      </c>
      <c r="J2691" t="s">
        <v>505</v>
      </c>
      <c r="K2691" t="s">
        <v>39</v>
      </c>
      <c r="L2691" t="s">
        <v>18</v>
      </c>
      <c r="M2691">
        <v>17288.099999999999</v>
      </c>
      <c r="N2691" t="s">
        <v>22</v>
      </c>
      <c r="O2691" t="s">
        <v>0</v>
      </c>
      <c r="P2691" t="s">
        <v>0</v>
      </c>
    </row>
    <row r="2692" spans="1:16" x14ac:dyDescent="0.3">
      <c r="A2692">
        <v>55816176</v>
      </c>
      <c r="B2692">
        <v>191161</v>
      </c>
      <c r="C2692">
        <v>518667</v>
      </c>
      <c r="D2692">
        <v>15206</v>
      </c>
      <c r="E2692">
        <v>2</v>
      </c>
      <c r="F2692">
        <v>0</v>
      </c>
      <c r="G2692">
        <v>0</v>
      </c>
      <c r="H2692" t="s">
        <v>294</v>
      </c>
      <c r="I2692">
        <v>7</v>
      </c>
      <c r="J2692" t="s">
        <v>472</v>
      </c>
      <c r="K2692" t="s">
        <v>39</v>
      </c>
      <c r="L2692" t="s">
        <v>15</v>
      </c>
      <c r="M2692">
        <v>30412</v>
      </c>
      <c r="N2692" t="s">
        <v>21</v>
      </c>
      <c r="O2692" t="s">
        <v>0</v>
      </c>
      <c r="P2692" t="s">
        <v>0</v>
      </c>
    </row>
    <row r="2693" spans="1:16" x14ac:dyDescent="0.3">
      <c r="A2693">
        <v>29653285</v>
      </c>
      <c r="B2693">
        <v>191161</v>
      </c>
      <c r="C2693">
        <v>745940</v>
      </c>
      <c r="D2693">
        <v>9524</v>
      </c>
      <c r="E2693">
        <v>1</v>
      </c>
      <c r="F2693">
        <v>476.2</v>
      </c>
      <c r="G2693">
        <v>5</v>
      </c>
      <c r="H2693" t="s">
        <v>294</v>
      </c>
      <c r="I2693">
        <v>6</v>
      </c>
      <c r="J2693" t="s">
        <v>505</v>
      </c>
      <c r="K2693" t="s">
        <v>39</v>
      </c>
      <c r="L2693" t="s">
        <v>16</v>
      </c>
      <c r="M2693">
        <v>9047.7999999999993</v>
      </c>
      <c r="N2693" t="s">
        <v>20</v>
      </c>
      <c r="O2693" t="s">
        <v>0</v>
      </c>
      <c r="P2693" t="s">
        <v>0</v>
      </c>
    </row>
    <row r="2694" spans="1:16" x14ac:dyDescent="0.3">
      <c r="A2694">
        <v>86082915</v>
      </c>
      <c r="B2694">
        <v>246316</v>
      </c>
      <c r="C2694">
        <v>213721</v>
      </c>
      <c r="D2694">
        <v>2921</v>
      </c>
      <c r="E2694">
        <v>1</v>
      </c>
      <c r="F2694">
        <v>0</v>
      </c>
      <c r="G2694">
        <v>0</v>
      </c>
      <c r="H2694" t="s">
        <v>294</v>
      </c>
      <c r="I2694">
        <v>2</v>
      </c>
      <c r="J2694" t="s">
        <v>272</v>
      </c>
      <c r="K2694" t="s">
        <v>50</v>
      </c>
      <c r="L2694" t="s">
        <v>15</v>
      </c>
      <c r="M2694">
        <v>2921</v>
      </c>
      <c r="N2694" t="s">
        <v>21</v>
      </c>
      <c r="O2694" t="s">
        <v>0</v>
      </c>
      <c r="P2694" t="s">
        <v>0</v>
      </c>
    </row>
    <row r="2695" spans="1:16" x14ac:dyDescent="0.3">
      <c r="A2695">
        <v>70467027</v>
      </c>
      <c r="B2695">
        <v>877572</v>
      </c>
      <c r="C2695">
        <v>987029</v>
      </c>
      <c r="D2695">
        <v>14870</v>
      </c>
      <c r="E2695">
        <v>2</v>
      </c>
      <c r="F2695">
        <v>0</v>
      </c>
      <c r="G2695">
        <v>0</v>
      </c>
      <c r="H2695" t="s">
        <v>516</v>
      </c>
      <c r="I2695">
        <v>4</v>
      </c>
      <c r="J2695" t="s">
        <v>458</v>
      </c>
      <c r="K2695" t="s">
        <v>73</v>
      </c>
      <c r="L2695" t="s">
        <v>16</v>
      </c>
      <c r="M2695">
        <v>29740</v>
      </c>
      <c r="N2695" t="s">
        <v>23</v>
      </c>
      <c r="O2695" t="s">
        <v>0</v>
      </c>
      <c r="P2695" t="s">
        <v>0</v>
      </c>
    </row>
    <row r="2696" spans="1:16" x14ac:dyDescent="0.3">
      <c r="A2696">
        <v>56321751</v>
      </c>
      <c r="B2696">
        <v>876646</v>
      </c>
      <c r="C2696">
        <v>815429</v>
      </c>
      <c r="D2696">
        <v>13774</v>
      </c>
      <c r="E2696">
        <v>3</v>
      </c>
      <c r="F2696">
        <v>0</v>
      </c>
      <c r="G2696">
        <v>0</v>
      </c>
      <c r="H2696" t="s">
        <v>516</v>
      </c>
      <c r="I2696">
        <v>2</v>
      </c>
      <c r="J2696" t="s">
        <v>342</v>
      </c>
      <c r="K2696" t="s">
        <v>50</v>
      </c>
      <c r="L2696" t="s">
        <v>18</v>
      </c>
      <c r="M2696">
        <v>41322</v>
      </c>
      <c r="N2696" t="s">
        <v>23</v>
      </c>
      <c r="O2696" t="s">
        <v>0</v>
      </c>
      <c r="P2696" t="s">
        <v>0</v>
      </c>
    </row>
    <row r="2697" spans="1:16" x14ac:dyDescent="0.3">
      <c r="A2697">
        <v>39738898</v>
      </c>
      <c r="B2697">
        <v>388389</v>
      </c>
      <c r="C2697">
        <v>442397</v>
      </c>
      <c r="D2697">
        <v>17182</v>
      </c>
      <c r="E2697">
        <v>1</v>
      </c>
      <c r="F2697">
        <v>0</v>
      </c>
      <c r="G2697">
        <v>0</v>
      </c>
      <c r="H2697" t="s">
        <v>516</v>
      </c>
      <c r="I2697">
        <v>4</v>
      </c>
      <c r="J2697" t="s">
        <v>458</v>
      </c>
      <c r="K2697" t="s">
        <v>39</v>
      </c>
      <c r="L2697" t="s">
        <v>17</v>
      </c>
      <c r="M2697">
        <v>17182</v>
      </c>
      <c r="N2697" t="s">
        <v>21</v>
      </c>
      <c r="O2697" t="s">
        <v>0</v>
      </c>
      <c r="P2697" t="s">
        <v>0</v>
      </c>
    </row>
    <row r="2698" spans="1:16" x14ac:dyDescent="0.3">
      <c r="A2698">
        <v>17635653</v>
      </c>
      <c r="B2698">
        <v>216739</v>
      </c>
      <c r="C2698">
        <v>589776</v>
      </c>
      <c r="D2698">
        <v>14026</v>
      </c>
      <c r="E2698">
        <v>1</v>
      </c>
      <c r="F2698">
        <v>701.3</v>
      </c>
      <c r="G2698">
        <v>5</v>
      </c>
      <c r="H2698" t="s">
        <v>516</v>
      </c>
      <c r="I2698">
        <v>3</v>
      </c>
      <c r="J2698" t="s">
        <v>452</v>
      </c>
      <c r="K2698" t="s">
        <v>39</v>
      </c>
      <c r="L2698" t="s">
        <v>18</v>
      </c>
      <c r="M2698">
        <v>13324.7</v>
      </c>
      <c r="N2698" t="s">
        <v>21</v>
      </c>
      <c r="O2698" t="s">
        <v>0</v>
      </c>
      <c r="P2698" t="s">
        <v>0</v>
      </c>
    </row>
    <row r="2699" spans="1:16" x14ac:dyDescent="0.3">
      <c r="A2699">
        <v>35649468</v>
      </c>
      <c r="B2699">
        <v>126225</v>
      </c>
      <c r="C2699">
        <v>486780</v>
      </c>
      <c r="D2699">
        <v>2431</v>
      </c>
      <c r="E2699">
        <v>4</v>
      </c>
      <c r="F2699">
        <v>0</v>
      </c>
      <c r="G2699">
        <v>0</v>
      </c>
      <c r="H2699" t="s">
        <v>516</v>
      </c>
      <c r="I2699">
        <v>4</v>
      </c>
      <c r="J2699" t="s">
        <v>458</v>
      </c>
      <c r="K2699" t="s">
        <v>39</v>
      </c>
      <c r="L2699" t="s">
        <v>17</v>
      </c>
      <c r="M2699">
        <v>9724</v>
      </c>
      <c r="N2699" t="s">
        <v>22</v>
      </c>
      <c r="O2699" t="s">
        <v>0</v>
      </c>
      <c r="P2699" t="s">
        <v>0</v>
      </c>
    </row>
    <row r="2700" spans="1:16" x14ac:dyDescent="0.3">
      <c r="A2700">
        <v>11656329</v>
      </c>
      <c r="B2700">
        <v>809570</v>
      </c>
      <c r="C2700">
        <v>204877</v>
      </c>
      <c r="D2700">
        <v>19241</v>
      </c>
      <c r="E2700">
        <v>1</v>
      </c>
      <c r="F2700">
        <v>962.05</v>
      </c>
      <c r="G2700">
        <v>5</v>
      </c>
      <c r="H2700" t="s">
        <v>516</v>
      </c>
      <c r="I2700">
        <v>6</v>
      </c>
      <c r="J2700" t="s">
        <v>64</v>
      </c>
      <c r="K2700" t="s">
        <v>39</v>
      </c>
      <c r="L2700" t="s">
        <v>16</v>
      </c>
      <c r="M2700">
        <v>18278.95</v>
      </c>
      <c r="N2700" t="s">
        <v>22</v>
      </c>
      <c r="O2700" t="s">
        <v>0</v>
      </c>
      <c r="P2700" t="s">
        <v>0</v>
      </c>
    </row>
    <row r="2701" spans="1:16" x14ac:dyDescent="0.3">
      <c r="A2701">
        <v>85594147</v>
      </c>
      <c r="B2701">
        <v>876646</v>
      </c>
      <c r="C2701">
        <v>255663</v>
      </c>
      <c r="D2701">
        <v>1019</v>
      </c>
      <c r="E2701">
        <v>1</v>
      </c>
      <c r="F2701">
        <v>0</v>
      </c>
      <c r="G2701">
        <v>0</v>
      </c>
      <c r="H2701" t="s">
        <v>516</v>
      </c>
      <c r="I2701">
        <v>4</v>
      </c>
      <c r="J2701" t="s">
        <v>458</v>
      </c>
      <c r="K2701" t="s">
        <v>39</v>
      </c>
      <c r="L2701" t="s">
        <v>15</v>
      </c>
      <c r="M2701">
        <v>1019</v>
      </c>
      <c r="N2701" t="s">
        <v>23</v>
      </c>
      <c r="O2701" t="s">
        <v>0</v>
      </c>
      <c r="P2701" t="s">
        <v>0</v>
      </c>
    </row>
    <row r="2702" spans="1:16" x14ac:dyDescent="0.3">
      <c r="A2702">
        <v>52710350</v>
      </c>
      <c r="B2702">
        <v>719176</v>
      </c>
      <c r="C2702">
        <v>427738</v>
      </c>
      <c r="D2702">
        <v>567</v>
      </c>
      <c r="E2702">
        <v>1</v>
      </c>
      <c r="F2702">
        <v>0</v>
      </c>
      <c r="G2702">
        <v>0</v>
      </c>
      <c r="H2702" t="s">
        <v>516</v>
      </c>
      <c r="I2702">
        <v>3</v>
      </c>
      <c r="J2702" t="s">
        <v>452</v>
      </c>
      <c r="K2702" t="s">
        <v>39</v>
      </c>
      <c r="L2702" t="s">
        <v>15</v>
      </c>
      <c r="M2702">
        <v>567</v>
      </c>
      <c r="N2702" t="s">
        <v>21</v>
      </c>
      <c r="O2702" t="s">
        <v>0</v>
      </c>
      <c r="P2702" t="s">
        <v>0</v>
      </c>
    </row>
    <row r="2703" spans="1:16" x14ac:dyDescent="0.3">
      <c r="A2703">
        <v>59991642</v>
      </c>
      <c r="B2703">
        <v>770487</v>
      </c>
      <c r="C2703">
        <v>482495</v>
      </c>
      <c r="D2703">
        <v>9488</v>
      </c>
      <c r="E2703">
        <v>2</v>
      </c>
      <c r="F2703">
        <v>0</v>
      </c>
      <c r="G2703">
        <v>0</v>
      </c>
      <c r="H2703" t="s">
        <v>516</v>
      </c>
      <c r="I2703">
        <v>2</v>
      </c>
      <c r="J2703" t="s">
        <v>342</v>
      </c>
      <c r="K2703" t="s">
        <v>50</v>
      </c>
      <c r="L2703" t="s">
        <v>15</v>
      </c>
      <c r="M2703">
        <v>18976</v>
      </c>
      <c r="N2703" t="s">
        <v>21</v>
      </c>
      <c r="O2703" t="s">
        <v>0</v>
      </c>
      <c r="P2703" t="s">
        <v>0</v>
      </c>
    </row>
    <row r="2704" spans="1:16" x14ac:dyDescent="0.3">
      <c r="A2704">
        <v>24508768</v>
      </c>
      <c r="B2704">
        <v>191161</v>
      </c>
      <c r="C2704">
        <v>880768</v>
      </c>
      <c r="D2704">
        <v>8707</v>
      </c>
      <c r="E2704">
        <v>1</v>
      </c>
      <c r="F2704">
        <v>0</v>
      </c>
      <c r="G2704">
        <v>0</v>
      </c>
      <c r="H2704" t="s">
        <v>450</v>
      </c>
      <c r="I2704">
        <v>1</v>
      </c>
      <c r="J2704" t="s">
        <v>484</v>
      </c>
      <c r="K2704" t="s">
        <v>39</v>
      </c>
      <c r="L2704" t="s">
        <v>15</v>
      </c>
      <c r="M2704">
        <v>8707</v>
      </c>
      <c r="N2704" t="s">
        <v>21</v>
      </c>
      <c r="O2704" t="s">
        <v>0</v>
      </c>
      <c r="P2704" t="s">
        <v>0</v>
      </c>
    </row>
    <row r="2705" spans="1:16" x14ac:dyDescent="0.3">
      <c r="A2705">
        <v>98787891</v>
      </c>
      <c r="B2705">
        <v>770487</v>
      </c>
      <c r="C2705">
        <v>651344</v>
      </c>
      <c r="D2705">
        <v>19864</v>
      </c>
      <c r="E2705">
        <v>2</v>
      </c>
      <c r="F2705">
        <v>1986.4</v>
      </c>
      <c r="G2705">
        <v>5</v>
      </c>
      <c r="H2705" t="s">
        <v>450</v>
      </c>
      <c r="I2705">
        <v>7</v>
      </c>
      <c r="J2705" t="s">
        <v>364</v>
      </c>
      <c r="K2705" t="s">
        <v>50</v>
      </c>
      <c r="L2705" t="s">
        <v>17</v>
      </c>
      <c r="M2705">
        <v>37741.599999999999</v>
      </c>
      <c r="N2705" t="s">
        <v>22</v>
      </c>
      <c r="O2705" t="s">
        <v>0</v>
      </c>
      <c r="P2705" t="s">
        <v>0</v>
      </c>
    </row>
    <row r="2706" spans="1:16" x14ac:dyDescent="0.3">
      <c r="A2706">
        <v>33286644</v>
      </c>
      <c r="B2706">
        <v>246316</v>
      </c>
      <c r="C2706">
        <v>617469</v>
      </c>
      <c r="D2706">
        <v>13853</v>
      </c>
      <c r="E2706">
        <v>2</v>
      </c>
      <c r="F2706">
        <v>0</v>
      </c>
      <c r="G2706">
        <v>0</v>
      </c>
      <c r="H2706" t="s">
        <v>450</v>
      </c>
      <c r="I2706">
        <v>6</v>
      </c>
      <c r="J2706" t="s">
        <v>254</v>
      </c>
      <c r="K2706" t="s">
        <v>39</v>
      </c>
      <c r="L2706" t="s">
        <v>15</v>
      </c>
      <c r="M2706">
        <v>27706</v>
      </c>
      <c r="N2706" t="s">
        <v>22</v>
      </c>
      <c r="O2706" t="s">
        <v>0</v>
      </c>
      <c r="P2706" t="s">
        <v>0</v>
      </c>
    </row>
    <row r="2707" spans="1:16" x14ac:dyDescent="0.3">
      <c r="A2707">
        <v>28481124</v>
      </c>
      <c r="B2707">
        <v>877572</v>
      </c>
      <c r="C2707">
        <v>540277</v>
      </c>
      <c r="D2707">
        <v>15090</v>
      </c>
      <c r="E2707">
        <v>2</v>
      </c>
      <c r="F2707">
        <v>1509</v>
      </c>
      <c r="G2707">
        <v>5</v>
      </c>
      <c r="H2707" t="s">
        <v>450</v>
      </c>
      <c r="I2707">
        <v>4</v>
      </c>
      <c r="J2707" t="s">
        <v>437</v>
      </c>
      <c r="K2707" t="s">
        <v>50</v>
      </c>
      <c r="L2707" t="s">
        <v>17</v>
      </c>
      <c r="M2707">
        <v>28671</v>
      </c>
      <c r="N2707" t="s">
        <v>22</v>
      </c>
      <c r="O2707" t="s">
        <v>0</v>
      </c>
      <c r="P2707" t="s">
        <v>0</v>
      </c>
    </row>
    <row r="2708" spans="1:16" x14ac:dyDescent="0.3">
      <c r="A2708">
        <v>77454225</v>
      </c>
      <c r="B2708">
        <v>334053</v>
      </c>
      <c r="C2708">
        <v>378895</v>
      </c>
      <c r="D2708">
        <v>1391</v>
      </c>
      <c r="E2708">
        <v>1</v>
      </c>
      <c r="F2708">
        <v>278.2</v>
      </c>
      <c r="G2708">
        <v>20</v>
      </c>
      <c r="H2708" t="s">
        <v>450</v>
      </c>
      <c r="I2708">
        <v>4</v>
      </c>
      <c r="J2708" t="s">
        <v>437</v>
      </c>
      <c r="K2708" t="s">
        <v>39</v>
      </c>
      <c r="L2708" t="s">
        <v>16</v>
      </c>
      <c r="M2708">
        <v>1112.8</v>
      </c>
      <c r="N2708" t="s">
        <v>20</v>
      </c>
      <c r="O2708" t="s">
        <v>0</v>
      </c>
      <c r="P2708" t="s">
        <v>0</v>
      </c>
    </row>
    <row r="2709" spans="1:16" x14ac:dyDescent="0.3">
      <c r="A2709">
        <v>16813620</v>
      </c>
      <c r="B2709">
        <v>671858</v>
      </c>
      <c r="C2709">
        <v>979015</v>
      </c>
      <c r="D2709">
        <v>10124</v>
      </c>
      <c r="E2709">
        <v>1</v>
      </c>
      <c r="F2709">
        <v>506.2</v>
      </c>
      <c r="G2709">
        <v>5</v>
      </c>
      <c r="H2709" t="s">
        <v>450</v>
      </c>
      <c r="I2709">
        <v>1</v>
      </c>
      <c r="J2709" t="s">
        <v>484</v>
      </c>
      <c r="K2709" t="s">
        <v>39</v>
      </c>
      <c r="L2709" t="s">
        <v>15</v>
      </c>
      <c r="M2709">
        <v>9617.7999999999993</v>
      </c>
      <c r="N2709" t="s">
        <v>21</v>
      </c>
      <c r="O2709" t="s">
        <v>0</v>
      </c>
      <c r="P2709" t="s">
        <v>0</v>
      </c>
    </row>
    <row r="2710" spans="1:16" x14ac:dyDescent="0.3">
      <c r="A2710">
        <v>25479814</v>
      </c>
      <c r="B2710">
        <v>126225</v>
      </c>
      <c r="C2710">
        <v>848696</v>
      </c>
      <c r="D2710">
        <v>8403</v>
      </c>
      <c r="E2710">
        <v>2</v>
      </c>
      <c r="F2710">
        <v>2520.9</v>
      </c>
      <c r="G2710">
        <v>15</v>
      </c>
      <c r="H2710" t="s">
        <v>450</v>
      </c>
      <c r="I2710">
        <v>6</v>
      </c>
      <c r="J2710" t="s">
        <v>254</v>
      </c>
      <c r="K2710" t="s">
        <v>39</v>
      </c>
      <c r="L2710" t="s">
        <v>15</v>
      </c>
      <c r="M2710">
        <v>14285.1</v>
      </c>
      <c r="N2710" t="s">
        <v>24</v>
      </c>
      <c r="O2710" t="s">
        <v>0</v>
      </c>
      <c r="P2710" t="s">
        <v>0</v>
      </c>
    </row>
    <row r="2711" spans="1:16" x14ac:dyDescent="0.3">
      <c r="A2711">
        <v>76038997</v>
      </c>
      <c r="B2711">
        <v>216739</v>
      </c>
      <c r="C2711">
        <v>402338</v>
      </c>
      <c r="D2711">
        <v>10051</v>
      </c>
      <c r="E2711">
        <v>3</v>
      </c>
      <c r="F2711">
        <v>0</v>
      </c>
      <c r="G2711">
        <v>0</v>
      </c>
      <c r="H2711" t="s">
        <v>450</v>
      </c>
      <c r="I2711">
        <v>5</v>
      </c>
      <c r="J2711" t="s">
        <v>398</v>
      </c>
      <c r="K2711" t="s">
        <v>39</v>
      </c>
      <c r="L2711" t="s">
        <v>15</v>
      </c>
      <c r="M2711">
        <v>30153</v>
      </c>
      <c r="N2711" t="s">
        <v>20</v>
      </c>
      <c r="O2711" t="s">
        <v>0</v>
      </c>
      <c r="P2711" t="s">
        <v>0</v>
      </c>
    </row>
    <row r="2712" spans="1:16" x14ac:dyDescent="0.3">
      <c r="A2712">
        <v>55876720</v>
      </c>
      <c r="B2712">
        <v>216739</v>
      </c>
      <c r="C2712">
        <v>583010</v>
      </c>
      <c r="D2712">
        <v>19344</v>
      </c>
      <c r="E2712">
        <v>1</v>
      </c>
      <c r="F2712">
        <v>2901.6</v>
      </c>
      <c r="G2712">
        <v>15</v>
      </c>
      <c r="H2712" t="s">
        <v>450</v>
      </c>
      <c r="I2712">
        <v>5</v>
      </c>
      <c r="J2712" t="s">
        <v>398</v>
      </c>
      <c r="K2712" t="s">
        <v>39</v>
      </c>
      <c r="L2712" t="s">
        <v>15</v>
      </c>
      <c r="M2712">
        <v>16442.400000000001</v>
      </c>
      <c r="N2712" t="s">
        <v>21</v>
      </c>
      <c r="O2712" t="s">
        <v>0</v>
      </c>
      <c r="P2712" t="s">
        <v>0</v>
      </c>
    </row>
    <row r="2713" spans="1:16" x14ac:dyDescent="0.3">
      <c r="A2713">
        <v>56204319</v>
      </c>
      <c r="B2713">
        <v>207473</v>
      </c>
      <c r="C2713">
        <v>222532</v>
      </c>
      <c r="D2713">
        <v>2683</v>
      </c>
      <c r="E2713">
        <v>1</v>
      </c>
      <c r="F2713">
        <v>134.15</v>
      </c>
      <c r="G2713">
        <v>5</v>
      </c>
      <c r="H2713" t="s">
        <v>450</v>
      </c>
      <c r="I2713">
        <v>3</v>
      </c>
      <c r="J2713" t="s">
        <v>423</v>
      </c>
      <c r="K2713" t="s">
        <v>50</v>
      </c>
      <c r="L2713" t="s">
        <v>17</v>
      </c>
      <c r="M2713">
        <v>2548.85</v>
      </c>
      <c r="N2713" t="s">
        <v>20</v>
      </c>
      <c r="O2713" t="s">
        <v>0</v>
      </c>
      <c r="P2713" t="s">
        <v>0</v>
      </c>
    </row>
    <row r="2714" spans="1:16" x14ac:dyDescent="0.3">
      <c r="A2714">
        <v>83365441</v>
      </c>
      <c r="B2714">
        <v>719176</v>
      </c>
      <c r="C2714">
        <v>536318</v>
      </c>
      <c r="D2714">
        <v>16877</v>
      </c>
      <c r="E2714">
        <v>1</v>
      </c>
      <c r="F2714">
        <v>1687.7</v>
      </c>
      <c r="G2714">
        <v>10</v>
      </c>
      <c r="H2714" t="s">
        <v>450</v>
      </c>
      <c r="I2714">
        <v>3</v>
      </c>
      <c r="J2714" t="s">
        <v>423</v>
      </c>
      <c r="K2714" t="s">
        <v>47</v>
      </c>
      <c r="L2714" t="s">
        <v>16</v>
      </c>
      <c r="M2714">
        <v>15189.3</v>
      </c>
      <c r="N2714" t="s">
        <v>22</v>
      </c>
      <c r="O2714" t="s">
        <v>0</v>
      </c>
      <c r="P2714" t="s">
        <v>0</v>
      </c>
    </row>
    <row r="2715" spans="1:16" x14ac:dyDescent="0.3">
      <c r="A2715">
        <v>71894493</v>
      </c>
      <c r="B2715">
        <v>872246</v>
      </c>
      <c r="C2715">
        <v>399742</v>
      </c>
      <c r="D2715">
        <v>18686</v>
      </c>
      <c r="E2715">
        <v>3</v>
      </c>
      <c r="F2715">
        <v>8408.7000000000007</v>
      </c>
      <c r="G2715">
        <v>15</v>
      </c>
      <c r="H2715" t="s">
        <v>136</v>
      </c>
      <c r="I2715">
        <v>6</v>
      </c>
      <c r="J2715" t="s">
        <v>340</v>
      </c>
      <c r="K2715" t="s">
        <v>73</v>
      </c>
      <c r="L2715" t="s">
        <v>18</v>
      </c>
      <c r="M2715">
        <v>47649.3</v>
      </c>
      <c r="N2715" t="s">
        <v>21</v>
      </c>
      <c r="O2715" t="s">
        <v>0</v>
      </c>
      <c r="P2715" t="s">
        <v>0</v>
      </c>
    </row>
    <row r="2716" spans="1:16" x14ac:dyDescent="0.3">
      <c r="A2716">
        <v>38468360</v>
      </c>
      <c r="B2716">
        <v>770487</v>
      </c>
      <c r="C2716">
        <v>271950</v>
      </c>
      <c r="D2716">
        <v>5470</v>
      </c>
      <c r="E2716">
        <v>2</v>
      </c>
      <c r="F2716">
        <v>0</v>
      </c>
      <c r="G2716">
        <v>0</v>
      </c>
      <c r="H2716" t="s">
        <v>136</v>
      </c>
      <c r="I2716">
        <v>4</v>
      </c>
      <c r="J2716" t="s">
        <v>184</v>
      </c>
      <c r="K2716" t="s">
        <v>39</v>
      </c>
      <c r="L2716" t="s">
        <v>152</v>
      </c>
      <c r="M2716">
        <v>10940</v>
      </c>
      <c r="N2716" t="s">
        <v>20</v>
      </c>
      <c r="O2716" t="s">
        <v>0</v>
      </c>
      <c r="P2716" t="s">
        <v>0</v>
      </c>
    </row>
    <row r="2717" spans="1:16" x14ac:dyDescent="0.3">
      <c r="A2717">
        <v>22086184</v>
      </c>
      <c r="B2717">
        <v>216739</v>
      </c>
      <c r="C2717">
        <v>932697</v>
      </c>
      <c r="D2717">
        <v>14163</v>
      </c>
      <c r="E2717">
        <v>4</v>
      </c>
      <c r="F2717">
        <v>5665.2</v>
      </c>
      <c r="G2717">
        <v>10</v>
      </c>
      <c r="H2717" t="s">
        <v>136</v>
      </c>
      <c r="I2717">
        <v>3</v>
      </c>
      <c r="J2717" t="s">
        <v>346</v>
      </c>
      <c r="K2717" t="s">
        <v>39</v>
      </c>
      <c r="L2717" t="s">
        <v>18</v>
      </c>
      <c r="M2717">
        <v>50986.8</v>
      </c>
      <c r="N2717" t="s">
        <v>22</v>
      </c>
      <c r="O2717" t="s">
        <v>0</v>
      </c>
      <c r="P2717" t="s">
        <v>0</v>
      </c>
    </row>
    <row r="2718" spans="1:16" x14ac:dyDescent="0.3">
      <c r="A2718">
        <v>53627409</v>
      </c>
      <c r="B2718">
        <v>356787</v>
      </c>
      <c r="C2718">
        <v>419162</v>
      </c>
      <c r="D2718">
        <v>7799</v>
      </c>
      <c r="E2718">
        <v>1</v>
      </c>
      <c r="F2718">
        <v>389.95</v>
      </c>
      <c r="G2718">
        <v>5</v>
      </c>
      <c r="H2718" t="s">
        <v>136</v>
      </c>
      <c r="I2718">
        <v>2</v>
      </c>
      <c r="J2718" t="s">
        <v>183</v>
      </c>
      <c r="K2718" t="s">
        <v>39</v>
      </c>
      <c r="L2718" t="s">
        <v>15</v>
      </c>
      <c r="M2718">
        <v>7409.05</v>
      </c>
      <c r="N2718" t="s">
        <v>21</v>
      </c>
      <c r="O2718" t="s">
        <v>0</v>
      </c>
      <c r="P2718" t="s">
        <v>0</v>
      </c>
    </row>
    <row r="2719" spans="1:16" x14ac:dyDescent="0.3">
      <c r="A2719">
        <v>84386123</v>
      </c>
      <c r="B2719">
        <v>671858</v>
      </c>
      <c r="C2719">
        <v>488698</v>
      </c>
      <c r="D2719">
        <v>15042</v>
      </c>
      <c r="E2719">
        <v>3</v>
      </c>
      <c r="F2719">
        <v>0</v>
      </c>
      <c r="G2719">
        <v>0</v>
      </c>
      <c r="H2719" t="s">
        <v>136</v>
      </c>
      <c r="I2719">
        <v>5</v>
      </c>
      <c r="J2719" t="s">
        <v>118</v>
      </c>
      <c r="K2719" t="s">
        <v>39</v>
      </c>
      <c r="L2719" t="s">
        <v>15</v>
      </c>
      <c r="M2719">
        <v>45126</v>
      </c>
      <c r="N2719" t="s">
        <v>21</v>
      </c>
      <c r="O2719" t="s">
        <v>0</v>
      </c>
      <c r="P2719" t="s">
        <v>0</v>
      </c>
    </row>
    <row r="2720" spans="1:16" x14ac:dyDescent="0.3">
      <c r="A2720">
        <v>62049575</v>
      </c>
      <c r="B2720">
        <v>334053</v>
      </c>
      <c r="C2720">
        <v>235138</v>
      </c>
      <c r="D2720">
        <v>15725</v>
      </c>
      <c r="E2720">
        <v>1</v>
      </c>
      <c r="F2720">
        <v>0</v>
      </c>
      <c r="G2720">
        <v>0</v>
      </c>
      <c r="H2720" t="s">
        <v>136</v>
      </c>
      <c r="I2720">
        <v>1</v>
      </c>
      <c r="J2720" t="s">
        <v>117</v>
      </c>
      <c r="K2720" t="s">
        <v>39</v>
      </c>
      <c r="L2720" t="s">
        <v>17</v>
      </c>
      <c r="M2720">
        <v>15725</v>
      </c>
      <c r="N2720" t="s">
        <v>23</v>
      </c>
      <c r="O2720" t="s">
        <v>0</v>
      </c>
      <c r="P2720" t="s">
        <v>0</v>
      </c>
    </row>
    <row r="2721" spans="1:16" x14ac:dyDescent="0.3">
      <c r="A2721">
        <v>13940129</v>
      </c>
      <c r="B2721">
        <v>191161</v>
      </c>
      <c r="C2721">
        <v>666509</v>
      </c>
      <c r="D2721">
        <v>12259</v>
      </c>
      <c r="E2721">
        <v>1</v>
      </c>
      <c r="F2721">
        <v>0</v>
      </c>
      <c r="G2721">
        <v>0</v>
      </c>
      <c r="H2721" t="s">
        <v>136</v>
      </c>
      <c r="I2721">
        <v>1</v>
      </c>
      <c r="J2721" t="s">
        <v>117</v>
      </c>
      <c r="K2721" t="s">
        <v>39</v>
      </c>
      <c r="L2721" t="s">
        <v>17</v>
      </c>
      <c r="M2721">
        <v>12259</v>
      </c>
      <c r="N2721" t="s">
        <v>20</v>
      </c>
      <c r="O2721" t="s">
        <v>0</v>
      </c>
      <c r="P2721" t="s">
        <v>0</v>
      </c>
    </row>
    <row r="2722" spans="1:16" x14ac:dyDescent="0.3">
      <c r="A2722">
        <v>32398441</v>
      </c>
      <c r="B2722">
        <v>671858</v>
      </c>
      <c r="C2722">
        <v>588368</v>
      </c>
      <c r="D2722">
        <v>1261</v>
      </c>
      <c r="E2722">
        <v>2</v>
      </c>
      <c r="F2722">
        <v>126.1</v>
      </c>
      <c r="G2722">
        <v>5</v>
      </c>
      <c r="H2722" t="s">
        <v>136</v>
      </c>
      <c r="I2722">
        <v>4</v>
      </c>
      <c r="J2722" t="s">
        <v>184</v>
      </c>
      <c r="K2722" t="s">
        <v>39</v>
      </c>
      <c r="L2722" t="s">
        <v>15</v>
      </c>
      <c r="M2722">
        <v>2395.9</v>
      </c>
      <c r="N2722" t="s">
        <v>23</v>
      </c>
      <c r="O2722" t="s">
        <v>0</v>
      </c>
      <c r="P2722" t="s">
        <v>0</v>
      </c>
    </row>
    <row r="2723" spans="1:16" x14ac:dyDescent="0.3">
      <c r="A2723">
        <v>71873691</v>
      </c>
      <c r="B2723">
        <v>334053</v>
      </c>
      <c r="C2723">
        <v>985587</v>
      </c>
      <c r="D2723">
        <v>12014</v>
      </c>
      <c r="E2723">
        <v>2</v>
      </c>
      <c r="F2723">
        <v>0</v>
      </c>
      <c r="G2723">
        <v>0</v>
      </c>
      <c r="H2723" t="s">
        <v>136</v>
      </c>
      <c r="I2723">
        <v>3</v>
      </c>
      <c r="J2723" t="s">
        <v>346</v>
      </c>
      <c r="K2723" t="s">
        <v>73</v>
      </c>
      <c r="L2723" t="s">
        <v>17</v>
      </c>
      <c r="M2723">
        <v>24028</v>
      </c>
      <c r="N2723" t="s">
        <v>21</v>
      </c>
      <c r="O2723" t="s">
        <v>0</v>
      </c>
      <c r="P2723" t="s">
        <v>0</v>
      </c>
    </row>
    <row r="2724" spans="1:16" x14ac:dyDescent="0.3">
      <c r="A2724">
        <v>62113377</v>
      </c>
      <c r="B2724">
        <v>191161</v>
      </c>
      <c r="C2724">
        <v>529119</v>
      </c>
      <c r="D2724">
        <v>3494</v>
      </c>
      <c r="E2724">
        <v>3</v>
      </c>
      <c r="F2724">
        <v>1048.2</v>
      </c>
      <c r="G2724">
        <v>10</v>
      </c>
      <c r="H2724" t="s">
        <v>136</v>
      </c>
      <c r="I2724">
        <v>1</v>
      </c>
      <c r="J2724" t="s">
        <v>117</v>
      </c>
      <c r="K2724" t="s">
        <v>47</v>
      </c>
      <c r="L2724" t="s">
        <v>16</v>
      </c>
      <c r="M2724">
        <v>9433.7999999999993</v>
      </c>
      <c r="N2724" t="s">
        <v>23</v>
      </c>
      <c r="O2724" t="s">
        <v>0</v>
      </c>
      <c r="P2724" t="s">
        <v>0</v>
      </c>
    </row>
    <row r="2725" spans="1:16" x14ac:dyDescent="0.3">
      <c r="A2725">
        <v>47077298</v>
      </c>
      <c r="B2725">
        <v>334053</v>
      </c>
      <c r="C2725">
        <v>227470</v>
      </c>
      <c r="D2725">
        <v>15898</v>
      </c>
      <c r="E2725">
        <v>2</v>
      </c>
      <c r="F2725">
        <v>1589.8</v>
      </c>
      <c r="G2725">
        <v>5</v>
      </c>
      <c r="H2725" t="s">
        <v>470</v>
      </c>
      <c r="I2725">
        <v>3</v>
      </c>
      <c r="J2725" t="s">
        <v>257</v>
      </c>
      <c r="K2725" t="s">
        <v>39</v>
      </c>
      <c r="L2725" t="s">
        <v>16</v>
      </c>
      <c r="M2725">
        <v>30206.2</v>
      </c>
      <c r="N2725" t="s">
        <v>22</v>
      </c>
      <c r="O2725" t="s">
        <v>0</v>
      </c>
      <c r="P2725" t="s">
        <v>0</v>
      </c>
    </row>
    <row r="2726" spans="1:16" x14ac:dyDescent="0.3">
      <c r="A2726">
        <v>63339667</v>
      </c>
      <c r="B2726">
        <v>719176</v>
      </c>
      <c r="C2726">
        <v>942846</v>
      </c>
      <c r="D2726">
        <v>11571</v>
      </c>
      <c r="E2726">
        <v>1</v>
      </c>
      <c r="F2726">
        <v>1735.65</v>
      </c>
      <c r="G2726">
        <v>15</v>
      </c>
      <c r="H2726" t="s">
        <v>470</v>
      </c>
      <c r="I2726">
        <v>2</v>
      </c>
      <c r="J2726" t="s">
        <v>121</v>
      </c>
      <c r="K2726" t="s">
        <v>39</v>
      </c>
      <c r="L2726" t="s">
        <v>18</v>
      </c>
      <c r="M2726">
        <v>9835.35</v>
      </c>
      <c r="N2726" t="s">
        <v>21</v>
      </c>
      <c r="O2726" t="s">
        <v>0</v>
      </c>
      <c r="P2726" t="s">
        <v>0</v>
      </c>
    </row>
    <row r="2727" spans="1:16" x14ac:dyDescent="0.3">
      <c r="A2727">
        <v>25805613</v>
      </c>
      <c r="B2727">
        <v>356787</v>
      </c>
      <c r="C2727">
        <v>803867</v>
      </c>
      <c r="D2727">
        <v>18372</v>
      </c>
      <c r="E2727">
        <v>1</v>
      </c>
      <c r="F2727">
        <v>918.6</v>
      </c>
      <c r="G2727">
        <v>5</v>
      </c>
      <c r="H2727" t="s">
        <v>470</v>
      </c>
      <c r="I2727">
        <v>4</v>
      </c>
      <c r="J2727" t="s">
        <v>76</v>
      </c>
      <c r="K2727" t="s">
        <v>39</v>
      </c>
      <c r="L2727" t="s">
        <v>17</v>
      </c>
      <c r="M2727">
        <v>17453.400000000001</v>
      </c>
      <c r="N2727" t="s">
        <v>21</v>
      </c>
      <c r="O2727" t="s">
        <v>0</v>
      </c>
      <c r="P2727" t="s">
        <v>0</v>
      </c>
    </row>
    <row r="2728" spans="1:16" x14ac:dyDescent="0.3">
      <c r="A2728">
        <v>89682313</v>
      </c>
      <c r="B2728">
        <v>191161</v>
      </c>
      <c r="C2728">
        <v>798388</v>
      </c>
      <c r="D2728">
        <v>17651</v>
      </c>
      <c r="E2728">
        <v>2</v>
      </c>
      <c r="F2728">
        <v>0</v>
      </c>
      <c r="G2728">
        <v>0</v>
      </c>
      <c r="H2728" t="s">
        <v>470</v>
      </c>
      <c r="I2728">
        <v>6</v>
      </c>
      <c r="J2728" t="s">
        <v>122</v>
      </c>
      <c r="K2728" t="s">
        <v>39</v>
      </c>
      <c r="L2728" t="s">
        <v>15</v>
      </c>
      <c r="M2728">
        <v>35302</v>
      </c>
      <c r="N2728" t="s">
        <v>21</v>
      </c>
      <c r="O2728" t="s">
        <v>0</v>
      </c>
      <c r="P2728" t="s">
        <v>0</v>
      </c>
    </row>
    <row r="2729" spans="1:16" x14ac:dyDescent="0.3">
      <c r="A2729">
        <v>96727439</v>
      </c>
      <c r="B2729">
        <v>191161</v>
      </c>
      <c r="C2729">
        <v>741198</v>
      </c>
      <c r="D2729">
        <v>18149</v>
      </c>
      <c r="E2729">
        <v>1</v>
      </c>
      <c r="F2729">
        <v>0</v>
      </c>
      <c r="G2729">
        <v>0</v>
      </c>
      <c r="H2729" t="s">
        <v>470</v>
      </c>
      <c r="I2729">
        <v>6</v>
      </c>
      <c r="J2729" t="s">
        <v>122</v>
      </c>
      <c r="K2729" t="s">
        <v>39</v>
      </c>
      <c r="L2729" t="s">
        <v>18</v>
      </c>
      <c r="M2729">
        <v>18149</v>
      </c>
      <c r="N2729" t="s">
        <v>21</v>
      </c>
      <c r="O2729" t="s">
        <v>0</v>
      </c>
      <c r="P2729" t="s">
        <v>0</v>
      </c>
    </row>
    <row r="2730" spans="1:16" x14ac:dyDescent="0.3">
      <c r="A2730">
        <v>55047826</v>
      </c>
      <c r="B2730">
        <v>719176</v>
      </c>
      <c r="C2730">
        <v>325701</v>
      </c>
      <c r="D2730">
        <v>18963</v>
      </c>
      <c r="E2730">
        <v>2</v>
      </c>
      <c r="F2730">
        <v>1896.3</v>
      </c>
      <c r="G2730">
        <v>5</v>
      </c>
      <c r="H2730" t="s">
        <v>470</v>
      </c>
      <c r="I2730">
        <v>7</v>
      </c>
      <c r="J2730" t="s">
        <v>499</v>
      </c>
      <c r="K2730" t="s">
        <v>73</v>
      </c>
      <c r="L2730" t="s">
        <v>15</v>
      </c>
      <c r="M2730">
        <v>36029.699999999997</v>
      </c>
      <c r="N2730" t="s">
        <v>24</v>
      </c>
      <c r="O2730" t="s">
        <v>0</v>
      </c>
      <c r="P2730" t="s">
        <v>0</v>
      </c>
    </row>
    <row r="2731" spans="1:16" x14ac:dyDescent="0.3">
      <c r="A2731">
        <v>18500820</v>
      </c>
      <c r="B2731">
        <v>246316</v>
      </c>
      <c r="C2731">
        <v>707122</v>
      </c>
      <c r="D2731">
        <v>10628</v>
      </c>
      <c r="E2731">
        <v>1</v>
      </c>
      <c r="F2731">
        <v>0</v>
      </c>
      <c r="G2731">
        <v>0</v>
      </c>
      <c r="H2731" t="s">
        <v>470</v>
      </c>
      <c r="I2731">
        <v>3</v>
      </c>
      <c r="J2731" t="s">
        <v>257</v>
      </c>
      <c r="K2731" t="s">
        <v>39</v>
      </c>
      <c r="L2731" t="s">
        <v>18</v>
      </c>
      <c r="M2731">
        <v>10628</v>
      </c>
      <c r="N2731" t="s">
        <v>23</v>
      </c>
      <c r="O2731" t="s">
        <v>0</v>
      </c>
      <c r="P2731" t="s">
        <v>0</v>
      </c>
    </row>
    <row r="2732" spans="1:16" x14ac:dyDescent="0.3">
      <c r="A2732">
        <v>79372824</v>
      </c>
      <c r="B2732">
        <v>388389</v>
      </c>
      <c r="C2732">
        <v>245594</v>
      </c>
      <c r="D2732">
        <v>593</v>
      </c>
      <c r="E2732">
        <v>2</v>
      </c>
      <c r="F2732">
        <v>0</v>
      </c>
      <c r="G2732">
        <v>0</v>
      </c>
      <c r="H2732" t="s">
        <v>470</v>
      </c>
      <c r="I2732">
        <v>1</v>
      </c>
      <c r="J2732" t="s">
        <v>361</v>
      </c>
      <c r="K2732" t="s">
        <v>50</v>
      </c>
      <c r="L2732" t="s">
        <v>15</v>
      </c>
      <c r="M2732">
        <v>1186</v>
      </c>
      <c r="N2732" t="s">
        <v>22</v>
      </c>
      <c r="O2732" t="s">
        <v>0</v>
      </c>
      <c r="P2732" t="s">
        <v>0</v>
      </c>
    </row>
    <row r="2733" spans="1:16" x14ac:dyDescent="0.3">
      <c r="A2733">
        <v>48508907</v>
      </c>
      <c r="B2733">
        <v>719176</v>
      </c>
      <c r="C2733">
        <v>867830</v>
      </c>
      <c r="D2733">
        <v>8441</v>
      </c>
      <c r="E2733">
        <v>2</v>
      </c>
      <c r="F2733">
        <v>844.1</v>
      </c>
      <c r="G2733">
        <v>5</v>
      </c>
      <c r="H2733" t="s">
        <v>399</v>
      </c>
      <c r="I2733">
        <v>4</v>
      </c>
      <c r="J2733" t="s">
        <v>400</v>
      </c>
      <c r="K2733" t="s">
        <v>39</v>
      </c>
      <c r="L2733" t="s">
        <v>16</v>
      </c>
      <c r="M2733">
        <v>16037.9</v>
      </c>
      <c r="N2733" t="s">
        <v>21</v>
      </c>
      <c r="O2733" t="s">
        <v>0</v>
      </c>
      <c r="P2733" t="s">
        <v>0</v>
      </c>
    </row>
    <row r="2734" spans="1:16" x14ac:dyDescent="0.3">
      <c r="A2734">
        <v>93394260</v>
      </c>
      <c r="B2734">
        <v>719176</v>
      </c>
      <c r="C2734">
        <v>775074</v>
      </c>
      <c r="D2734">
        <v>3715</v>
      </c>
      <c r="E2734">
        <v>2</v>
      </c>
      <c r="F2734">
        <v>0</v>
      </c>
      <c r="G2734">
        <v>0</v>
      </c>
      <c r="H2734" t="s">
        <v>399</v>
      </c>
      <c r="I2734">
        <v>4</v>
      </c>
      <c r="J2734" t="s">
        <v>400</v>
      </c>
      <c r="K2734" t="s">
        <v>39</v>
      </c>
      <c r="L2734" t="s">
        <v>18</v>
      </c>
      <c r="M2734">
        <v>7430</v>
      </c>
      <c r="N2734" t="s">
        <v>22</v>
      </c>
      <c r="O2734" t="s">
        <v>0</v>
      </c>
      <c r="P2734" t="s">
        <v>0</v>
      </c>
    </row>
    <row r="2735" spans="1:16" x14ac:dyDescent="0.3">
      <c r="A2735">
        <v>66348030</v>
      </c>
      <c r="B2735">
        <v>334053</v>
      </c>
      <c r="C2735">
        <v>298867</v>
      </c>
      <c r="D2735">
        <v>17572</v>
      </c>
      <c r="E2735">
        <v>3</v>
      </c>
      <c r="F2735">
        <v>0</v>
      </c>
      <c r="G2735">
        <v>0</v>
      </c>
      <c r="H2735" t="s">
        <v>399</v>
      </c>
      <c r="I2735">
        <v>5</v>
      </c>
      <c r="J2735" t="s">
        <v>96</v>
      </c>
      <c r="K2735" t="s">
        <v>39</v>
      </c>
      <c r="L2735" t="s">
        <v>15</v>
      </c>
      <c r="M2735">
        <v>52716</v>
      </c>
      <c r="N2735" t="s">
        <v>20</v>
      </c>
      <c r="O2735" t="s">
        <v>0</v>
      </c>
      <c r="P2735" t="s">
        <v>0</v>
      </c>
    </row>
    <row r="2736" spans="1:16" x14ac:dyDescent="0.3">
      <c r="A2736">
        <v>79085198</v>
      </c>
      <c r="B2736">
        <v>126225</v>
      </c>
      <c r="C2736">
        <v>616760</v>
      </c>
      <c r="D2736">
        <v>6170</v>
      </c>
      <c r="E2736">
        <v>2</v>
      </c>
      <c r="F2736">
        <v>1851</v>
      </c>
      <c r="G2736">
        <v>15</v>
      </c>
      <c r="H2736" t="s">
        <v>399</v>
      </c>
      <c r="I2736">
        <v>2</v>
      </c>
      <c r="J2736" t="s">
        <v>397</v>
      </c>
      <c r="K2736" t="s">
        <v>39</v>
      </c>
      <c r="L2736" t="s">
        <v>17</v>
      </c>
      <c r="M2736">
        <v>10489</v>
      </c>
      <c r="N2736" t="s">
        <v>21</v>
      </c>
      <c r="O2736" t="s">
        <v>0</v>
      </c>
      <c r="P2736" t="s">
        <v>0</v>
      </c>
    </row>
    <row r="2737" spans="1:16" x14ac:dyDescent="0.3">
      <c r="A2737">
        <v>77680031</v>
      </c>
      <c r="B2737">
        <v>356787</v>
      </c>
      <c r="C2737">
        <v>963611</v>
      </c>
      <c r="D2737">
        <v>7628</v>
      </c>
      <c r="E2737">
        <v>1</v>
      </c>
      <c r="F2737">
        <v>0</v>
      </c>
      <c r="G2737">
        <v>0</v>
      </c>
      <c r="H2737" t="s">
        <v>399</v>
      </c>
      <c r="I2737">
        <v>2</v>
      </c>
      <c r="J2737" t="s">
        <v>397</v>
      </c>
      <c r="K2737" t="s">
        <v>39</v>
      </c>
      <c r="L2737" t="s">
        <v>15</v>
      </c>
      <c r="M2737">
        <v>7628</v>
      </c>
      <c r="N2737" t="s">
        <v>20</v>
      </c>
      <c r="O2737" t="s">
        <v>0</v>
      </c>
      <c r="P2737" t="s">
        <v>0</v>
      </c>
    </row>
    <row r="2738" spans="1:16" x14ac:dyDescent="0.3">
      <c r="A2738">
        <v>96799390</v>
      </c>
      <c r="B2738">
        <v>770487</v>
      </c>
      <c r="C2738">
        <v>939389</v>
      </c>
      <c r="D2738">
        <v>12075</v>
      </c>
      <c r="E2738">
        <v>4</v>
      </c>
      <c r="F2738">
        <v>0</v>
      </c>
      <c r="G2738">
        <v>0</v>
      </c>
      <c r="H2738" t="s">
        <v>399</v>
      </c>
      <c r="I2738">
        <v>4</v>
      </c>
      <c r="J2738" t="s">
        <v>400</v>
      </c>
      <c r="K2738" t="s">
        <v>39</v>
      </c>
      <c r="L2738" t="s">
        <v>15</v>
      </c>
      <c r="M2738">
        <v>48300</v>
      </c>
      <c r="N2738" t="s">
        <v>24</v>
      </c>
      <c r="O2738" t="s">
        <v>0</v>
      </c>
      <c r="P2738" t="s">
        <v>0</v>
      </c>
    </row>
    <row r="2739" spans="1:16" x14ac:dyDescent="0.3">
      <c r="A2739">
        <v>33002714</v>
      </c>
      <c r="B2739">
        <v>876646</v>
      </c>
      <c r="C2739">
        <v>440341</v>
      </c>
      <c r="D2739">
        <v>4911</v>
      </c>
      <c r="E2739">
        <v>2</v>
      </c>
      <c r="F2739">
        <v>491.1</v>
      </c>
      <c r="G2739">
        <v>5</v>
      </c>
      <c r="H2739" t="s">
        <v>399</v>
      </c>
      <c r="I2739">
        <v>1</v>
      </c>
      <c r="J2739" t="s">
        <v>298</v>
      </c>
      <c r="K2739" t="s">
        <v>39</v>
      </c>
      <c r="L2739" t="s">
        <v>16</v>
      </c>
      <c r="M2739">
        <v>9330.9</v>
      </c>
      <c r="N2739" t="s">
        <v>20</v>
      </c>
      <c r="O2739" t="s">
        <v>0</v>
      </c>
      <c r="P2739" t="s">
        <v>0</v>
      </c>
    </row>
    <row r="2740" spans="1:16" x14ac:dyDescent="0.3">
      <c r="A2740">
        <v>60388958</v>
      </c>
      <c r="B2740">
        <v>334053</v>
      </c>
      <c r="C2740">
        <v>986159</v>
      </c>
      <c r="D2740">
        <v>17245</v>
      </c>
      <c r="E2740">
        <v>1</v>
      </c>
      <c r="F2740">
        <v>0</v>
      </c>
      <c r="G2740">
        <v>0</v>
      </c>
      <c r="H2740" t="s">
        <v>399</v>
      </c>
      <c r="I2740">
        <v>5</v>
      </c>
      <c r="J2740" t="s">
        <v>96</v>
      </c>
      <c r="K2740" t="s">
        <v>39</v>
      </c>
      <c r="L2740" t="s">
        <v>16</v>
      </c>
      <c r="M2740">
        <v>17245</v>
      </c>
      <c r="N2740" t="s">
        <v>22</v>
      </c>
      <c r="O2740" t="s">
        <v>0</v>
      </c>
      <c r="P2740" t="s">
        <v>0</v>
      </c>
    </row>
    <row r="2741" spans="1:16" x14ac:dyDescent="0.3">
      <c r="A2741">
        <v>21716836</v>
      </c>
      <c r="B2741">
        <v>877572</v>
      </c>
      <c r="C2741">
        <v>475311</v>
      </c>
      <c r="D2741">
        <v>10195</v>
      </c>
      <c r="E2741">
        <v>4</v>
      </c>
      <c r="F2741">
        <v>0</v>
      </c>
      <c r="G2741">
        <v>0</v>
      </c>
      <c r="H2741" t="s">
        <v>399</v>
      </c>
      <c r="I2741">
        <v>3</v>
      </c>
      <c r="J2741" t="s">
        <v>95</v>
      </c>
      <c r="K2741" t="s">
        <v>50</v>
      </c>
      <c r="L2741" t="s">
        <v>18</v>
      </c>
      <c r="M2741">
        <v>40780</v>
      </c>
      <c r="N2741" t="s">
        <v>23</v>
      </c>
      <c r="O2741" t="s">
        <v>0</v>
      </c>
      <c r="P2741" t="s">
        <v>0</v>
      </c>
    </row>
    <row r="2742" spans="1:16" x14ac:dyDescent="0.3">
      <c r="A2742">
        <v>71453007</v>
      </c>
      <c r="B2742">
        <v>872246</v>
      </c>
      <c r="C2742">
        <v>228679</v>
      </c>
      <c r="D2742">
        <v>17665</v>
      </c>
      <c r="E2742">
        <v>1</v>
      </c>
      <c r="F2742">
        <v>883.25</v>
      </c>
      <c r="G2742">
        <v>5</v>
      </c>
      <c r="H2742" t="s">
        <v>399</v>
      </c>
      <c r="I2742">
        <v>1</v>
      </c>
      <c r="J2742" t="s">
        <v>298</v>
      </c>
      <c r="K2742" t="s">
        <v>50</v>
      </c>
      <c r="L2742" t="s">
        <v>16</v>
      </c>
      <c r="M2742">
        <v>16781.75</v>
      </c>
      <c r="N2742" t="s">
        <v>21</v>
      </c>
      <c r="O2742" t="s">
        <v>0</v>
      </c>
      <c r="P2742" t="s">
        <v>0</v>
      </c>
    </row>
    <row r="2743" spans="1:16" x14ac:dyDescent="0.3">
      <c r="A2743">
        <v>97857309</v>
      </c>
      <c r="B2743">
        <v>334053</v>
      </c>
      <c r="C2743">
        <v>822650</v>
      </c>
      <c r="D2743">
        <v>5198</v>
      </c>
      <c r="E2743">
        <v>1</v>
      </c>
      <c r="F2743">
        <v>0</v>
      </c>
      <c r="G2743">
        <v>0</v>
      </c>
      <c r="H2743" t="s">
        <v>399</v>
      </c>
      <c r="I2743">
        <v>1</v>
      </c>
      <c r="J2743" t="s">
        <v>298</v>
      </c>
      <c r="K2743" t="s">
        <v>39</v>
      </c>
      <c r="L2743" t="s">
        <v>18</v>
      </c>
      <c r="M2743">
        <v>5198</v>
      </c>
      <c r="N2743" t="s">
        <v>22</v>
      </c>
      <c r="O2743" t="s">
        <v>0</v>
      </c>
      <c r="P2743" t="s">
        <v>0</v>
      </c>
    </row>
    <row r="2744" spans="1:16" x14ac:dyDescent="0.3">
      <c r="A2744">
        <v>93579731</v>
      </c>
      <c r="B2744">
        <v>809570</v>
      </c>
      <c r="C2744">
        <v>975959</v>
      </c>
      <c r="D2744">
        <v>13450</v>
      </c>
      <c r="E2744">
        <v>1</v>
      </c>
      <c r="F2744">
        <v>0</v>
      </c>
      <c r="G2744">
        <v>0</v>
      </c>
      <c r="H2744" t="s">
        <v>399</v>
      </c>
      <c r="I2744">
        <v>7</v>
      </c>
      <c r="J2744" t="s">
        <v>487</v>
      </c>
      <c r="K2744" t="s">
        <v>39</v>
      </c>
      <c r="L2744" t="s">
        <v>18</v>
      </c>
      <c r="M2744">
        <v>13450</v>
      </c>
      <c r="N2744" t="s">
        <v>21</v>
      </c>
      <c r="O2744" t="s">
        <v>0</v>
      </c>
      <c r="P2744" t="s">
        <v>0</v>
      </c>
    </row>
    <row r="2745" spans="1:16" x14ac:dyDescent="0.3">
      <c r="A2745">
        <v>22496299</v>
      </c>
      <c r="B2745">
        <v>770487</v>
      </c>
      <c r="C2745">
        <v>589776</v>
      </c>
      <c r="D2745">
        <v>2683</v>
      </c>
      <c r="E2745">
        <v>2</v>
      </c>
      <c r="F2745">
        <v>0</v>
      </c>
      <c r="G2745">
        <v>0</v>
      </c>
      <c r="H2745" t="s">
        <v>399</v>
      </c>
      <c r="I2745">
        <v>4</v>
      </c>
      <c r="J2745" t="s">
        <v>400</v>
      </c>
      <c r="K2745" t="s">
        <v>73</v>
      </c>
      <c r="L2745" t="s">
        <v>16</v>
      </c>
      <c r="M2745">
        <v>5366</v>
      </c>
      <c r="N2745" t="s">
        <v>22</v>
      </c>
      <c r="O2745" t="s">
        <v>0</v>
      </c>
      <c r="P2745" t="s">
        <v>0</v>
      </c>
    </row>
    <row r="2746" spans="1:16" x14ac:dyDescent="0.3">
      <c r="A2746">
        <v>73209094</v>
      </c>
      <c r="B2746">
        <v>770487</v>
      </c>
      <c r="C2746">
        <v>427999</v>
      </c>
      <c r="D2746">
        <v>18783</v>
      </c>
      <c r="E2746">
        <v>2</v>
      </c>
      <c r="F2746">
        <v>0</v>
      </c>
      <c r="G2746">
        <v>0</v>
      </c>
      <c r="H2746" t="s">
        <v>399</v>
      </c>
      <c r="I2746">
        <v>6</v>
      </c>
      <c r="J2746" t="s">
        <v>520</v>
      </c>
      <c r="K2746" t="s">
        <v>50</v>
      </c>
      <c r="L2746" t="s">
        <v>17</v>
      </c>
      <c r="M2746">
        <v>37566</v>
      </c>
      <c r="N2746" t="s">
        <v>22</v>
      </c>
      <c r="O2746" t="s">
        <v>0</v>
      </c>
      <c r="P2746" t="s">
        <v>0</v>
      </c>
    </row>
    <row r="2747" spans="1:16" x14ac:dyDescent="0.3">
      <c r="A2747">
        <v>58116670</v>
      </c>
      <c r="B2747">
        <v>719176</v>
      </c>
      <c r="C2747">
        <v>478727</v>
      </c>
      <c r="D2747">
        <v>5279</v>
      </c>
      <c r="E2747">
        <v>1</v>
      </c>
      <c r="F2747">
        <v>527.9</v>
      </c>
      <c r="G2747">
        <v>10</v>
      </c>
      <c r="H2747" t="s">
        <v>399</v>
      </c>
      <c r="I2747">
        <v>1</v>
      </c>
      <c r="J2747" t="s">
        <v>298</v>
      </c>
      <c r="K2747" t="s">
        <v>50</v>
      </c>
      <c r="L2747" t="s">
        <v>15</v>
      </c>
      <c r="M2747">
        <v>4751.1000000000004</v>
      </c>
      <c r="N2747" t="s">
        <v>20</v>
      </c>
      <c r="O2747" t="s">
        <v>0</v>
      </c>
      <c r="P2747" t="s">
        <v>0</v>
      </c>
    </row>
    <row r="2748" spans="1:16" x14ac:dyDescent="0.3">
      <c r="A2748">
        <v>82811973</v>
      </c>
      <c r="B2748">
        <v>877572</v>
      </c>
      <c r="C2748">
        <v>722998</v>
      </c>
      <c r="D2748">
        <v>11503</v>
      </c>
      <c r="E2748">
        <v>1</v>
      </c>
      <c r="F2748">
        <v>0</v>
      </c>
      <c r="G2748">
        <v>0</v>
      </c>
      <c r="H2748" t="s">
        <v>399</v>
      </c>
      <c r="I2748">
        <v>3</v>
      </c>
      <c r="J2748" t="s">
        <v>95</v>
      </c>
      <c r="K2748" t="s">
        <v>39</v>
      </c>
      <c r="L2748" t="s">
        <v>15</v>
      </c>
      <c r="M2748">
        <v>11503</v>
      </c>
      <c r="N2748" t="s">
        <v>21</v>
      </c>
      <c r="O2748" t="s">
        <v>0</v>
      </c>
      <c r="P2748" t="s">
        <v>0</v>
      </c>
    </row>
    <row r="2749" spans="1:16" x14ac:dyDescent="0.3">
      <c r="A2749">
        <v>96923747</v>
      </c>
      <c r="B2749">
        <v>356787</v>
      </c>
      <c r="C2749">
        <v>439303</v>
      </c>
      <c r="D2749">
        <v>18328</v>
      </c>
      <c r="E2749">
        <v>1</v>
      </c>
      <c r="F2749">
        <v>0</v>
      </c>
      <c r="G2749">
        <v>0</v>
      </c>
      <c r="H2749" t="s">
        <v>399</v>
      </c>
      <c r="I2749">
        <v>6</v>
      </c>
      <c r="J2749" t="s">
        <v>520</v>
      </c>
      <c r="K2749" t="s">
        <v>39</v>
      </c>
      <c r="L2749" t="s">
        <v>15</v>
      </c>
      <c r="M2749">
        <v>18328</v>
      </c>
      <c r="N2749" t="s">
        <v>21</v>
      </c>
      <c r="O2749" t="s">
        <v>0</v>
      </c>
      <c r="P2749" t="s">
        <v>0</v>
      </c>
    </row>
    <row r="2750" spans="1:16" x14ac:dyDescent="0.3">
      <c r="A2750">
        <v>54318698</v>
      </c>
      <c r="B2750">
        <v>719176</v>
      </c>
      <c r="C2750">
        <v>355202</v>
      </c>
      <c r="D2750">
        <v>8588</v>
      </c>
      <c r="E2750">
        <v>3</v>
      </c>
      <c r="F2750">
        <v>0</v>
      </c>
      <c r="G2750">
        <v>0</v>
      </c>
      <c r="H2750" t="s">
        <v>380</v>
      </c>
      <c r="I2750">
        <v>1</v>
      </c>
      <c r="J2750" t="s">
        <v>381</v>
      </c>
      <c r="K2750" t="s">
        <v>39</v>
      </c>
      <c r="L2750" t="s">
        <v>17</v>
      </c>
      <c r="M2750">
        <v>25764</v>
      </c>
      <c r="N2750" t="s">
        <v>20</v>
      </c>
      <c r="O2750" t="s">
        <v>0</v>
      </c>
      <c r="P2750" t="s">
        <v>0</v>
      </c>
    </row>
    <row r="2751" spans="1:16" x14ac:dyDescent="0.3">
      <c r="A2751">
        <v>35176902</v>
      </c>
      <c r="B2751">
        <v>671858</v>
      </c>
      <c r="C2751">
        <v>236862</v>
      </c>
      <c r="D2751">
        <v>5643</v>
      </c>
      <c r="E2751">
        <v>1</v>
      </c>
      <c r="F2751">
        <v>0</v>
      </c>
      <c r="G2751">
        <v>0</v>
      </c>
      <c r="H2751" t="s">
        <v>380</v>
      </c>
      <c r="I2751">
        <v>6</v>
      </c>
      <c r="J2751" t="s">
        <v>326</v>
      </c>
      <c r="K2751" t="s">
        <v>39</v>
      </c>
      <c r="L2751" t="s">
        <v>17</v>
      </c>
      <c r="M2751">
        <v>5643</v>
      </c>
      <c r="N2751" t="s">
        <v>20</v>
      </c>
      <c r="O2751" t="s">
        <v>0</v>
      </c>
      <c r="P2751" t="s">
        <v>0</v>
      </c>
    </row>
    <row r="2752" spans="1:16" x14ac:dyDescent="0.3">
      <c r="A2752">
        <v>69352161</v>
      </c>
      <c r="B2752">
        <v>126225</v>
      </c>
      <c r="C2752">
        <v>408855</v>
      </c>
      <c r="D2752">
        <v>9969</v>
      </c>
      <c r="E2752">
        <v>1</v>
      </c>
      <c r="F2752">
        <v>0</v>
      </c>
      <c r="G2752">
        <v>0</v>
      </c>
      <c r="H2752" t="s">
        <v>380</v>
      </c>
      <c r="I2752">
        <v>5</v>
      </c>
      <c r="J2752" t="s">
        <v>401</v>
      </c>
      <c r="K2752" t="s">
        <v>39</v>
      </c>
      <c r="L2752" t="s">
        <v>15</v>
      </c>
      <c r="M2752">
        <v>9969</v>
      </c>
      <c r="N2752" t="s">
        <v>21</v>
      </c>
      <c r="O2752" t="s">
        <v>0</v>
      </c>
      <c r="P2752" t="s">
        <v>0</v>
      </c>
    </row>
    <row r="2753" spans="1:16" x14ac:dyDescent="0.3">
      <c r="A2753">
        <v>30695604</v>
      </c>
      <c r="B2753">
        <v>191161</v>
      </c>
      <c r="C2753">
        <v>263648</v>
      </c>
      <c r="D2753">
        <v>13622</v>
      </c>
      <c r="E2753">
        <v>1</v>
      </c>
      <c r="F2753">
        <v>0</v>
      </c>
      <c r="G2753">
        <v>0</v>
      </c>
      <c r="H2753" t="s">
        <v>380</v>
      </c>
      <c r="I2753">
        <v>6</v>
      </c>
      <c r="J2753" t="s">
        <v>326</v>
      </c>
      <c r="K2753" t="s">
        <v>39</v>
      </c>
      <c r="L2753" t="s">
        <v>17</v>
      </c>
      <c r="M2753">
        <v>13622</v>
      </c>
      <c r="N2753" t="s">
        <v>23</v>
      </c>
      <c r="O2753" t="s">
        <v>0</v>
      </c>
      <c r="P2753" t="s">
        <v>0</v>
      </c>
    </row>
    <row r="2754" spans="1:16" x14ac:dyDescent="0.3">
      <c r="A2754">
        <v>84905122</v>
      </c>
      <c r="B2754">
        <v>877572</v>
      </c>
      <c r="C2754">
        <v>825329</v>
      </c>
      <c r="D2754">
        <v>10529</v>
      </c>
      <c r="E2754">
        <v>4</v>
      </c>
      <c r="F2754">
        <v>0</v>
      </c>
      <c r="G2754">
        <v>0</v>
      </c>
      <c r="H2754" t="s">
        <v>380</v>
      </c>
      <c r="I2754">
        <v>4</v>
      </c>
      <c r="J2754" t="s">
        <v>42</v>
      </c>
      <c r="K2754" t="s">
        <v>47</v>
      </c>
      <c r="L2754" t="s">
        <v>15</v>
      </c>
      <c r="M2754">
        <v>42116</v>
      </c>
      <c r="N2754" t="s">
        <v>23</v>
      </c>
      <c r="O2754" t="s">
        <v>0</v>
      </c>
      <c r="P2754" t="s">
        <v>0</v>
      </c>
    </row>
    <row r="2755" spans="1:16" x14ac:dyDescent="0.3">
      <c r="A2755">
        <v>35297417</v>
      </c>
      <c r="B2755">
        <v>671858</v>
      </c>
      <c r="C2755">
        <v>453814</v>
      </c>
      <c r="D2755">
        <v>6761</v>
      </c>
      <c r="E2755">
        <v>2</v>
      </c>
      <c r="F2755">
        <v>676.1</v>
      </c>
      <c r="G2755">
        <v>5</v>
      </c>
      <c r="H2755" t="s">
        <v>380</v>
      </c>
      <c r="I2755">
        <v>1</v>
      </c>
      <c r="J2755" t="s">
        <v>381</v>
      </c>
      <c r="K2755" t="s">
        <v>39</v>
      </c>
      <c r="L2755" t="s">
        <v>17</v>
      </c>
      <c r="M2755">
        <v>12845.9</v>
      </c>
      <c r="N2755" t="s">
        <v>21</v>
      </c>
      <c r="O2755" t="s">
        <v>0</v>
      </c>
      <c r="P2755" t="s">
        <v>0</v>
      </c>
    </row>
    <row r="2756" spans="1:16" x14ac:dyDescent="0.3">
      <c r="A2756">
        <v>51395738</v>
      </c>
      <c r="B2756">
        <v>770487</v>
      </c>
      <c r="C2756">
        <v>306142</v>
      </c>
      <c r="D2756">
        <v>17048</v>
      </c>
      <c r="E2756">
        <v>2</v>
      </c>
      <c r="F2756">
        <v>3409.6</v>
      </c>
      <c r="G2756">
        <v>10</v>
      </c>
      <c r="H2756" t="s">
        <v>380</v>
      </c>
      <c r="I2756">
        <v>1</v>
      </c>
      <c r="J2756" t="s">
        <v>381</v>
      </c>
      <c r="K2756" t="s">
        <v>39</v>
      </c>
      <c r="L2756" t="s">
        <v>17</v>
      </c>
      <c r="M2756">
        <v>30686.400000000001</v>
      </c>
      <c r="N2756" t="s">
        <v>22</v>
      </c>
      <c r="O2756" t="s">
        <v>0</v>
      </c>
      <c r="P2756" t="s">
        <v>0</v>
      </c>
    </row>
    <row r="2757" spans="1:16" x14ac:dyDescent="0.3">
      <c r="A2757">
        <v>16135823</v>
      </c>
      <c r="B2757">
        <v>126225</v>
      </c>
      <c r="C2757">
        <v>498433</v>
      </c>
      <c r="D2757">
        <v>17717</v>
      </c>
      <c r="E2757">
        <v>3</v>
      </c>
      <c r="F2757">
        <v>0</v>
      </c>
      <c r="G2757">
        <v>0</v>
      </c>
      <c r="H2757" t="s">
        <v>380</v>
      </c>
      <c r="I2757">
        <v>2</v>
      </c>
      <c r="J2757" t="s">
        <v>428</v>
      </c>
      <c r="K2757" t="s">
        <v>39</v>
      </c>
      <c r="L2757" t="s">
        <v>15</v>
      </c>
      <c r="M2757">
        <v>53151</v>
      </c>
      <c r="N2757" t="s">
        <v>22</v>
      </c>
      <c r="O2757" t="s">
        <v>0</v>
      </c>
      <c r="P2757" t="s">
        <v>0</v>
      </c>
    </row>
    <row r="2758" spans="1:16" x14ac:dyDescent="0.3">
      <c r="A2758">
        <v>92767884</v>
      </c>
      <c r="B2758">
        <v>126225</v>
      </c>
      <c r="C2758">
        <v>317830</v>
      </c>
      <c r="D2758">
        <v>19012</v>
      </c>
      <c r="E2758">
        <v>3</v>
      </c>
      <c r="F2758">
        <v>5703.6</v>
      </c>
      <c r="G2758">
        <v>10</v>
      </c>
      <c r="H2758" t="s">
        <v>380</v>
      </c>
      <c r="I2758">
        <v>4</v>
      </c>
      <c r="J2758" t="s">
        <v>42</v>
      </c>
      <c r="K2758" t="s">
        <v>39</v>
      </c>
      <c r="L2758" t="s">
        <v>18</v>
      </c>
      <c r="M2758">
        <v>51332.4</v>
      </c>
      <c r="N2758" t="s">
        <v>23</v>
      </c>
      <c r="O2758" t="s">
        <v>0</v>
      </c>
      <c r="P2758" t="s">
        <v>0</v>
      </c>
    </row>
    <row r="2759" spans="1:16" x14ac:dyDescent="0.3">
      <c r="A2759">
        <v>97095388</v>
      </c>
      <c r="B2759">
        <v>126225</v>
      </c>
      <c r="C2759">
        <v>617885</v>
      </c>
      <c r="D2759">
        <v>10141</v>
      </c>
      <c r="E2759">
        <v>1</v>
      </c>
      <c r="F2759">
        <v>507.05</v>
      </c>
      <c r="G2759">
        <v>5</v>
      </c>
      <c r="H2759" t="s">
        <v>380</v>
      </c>
      <c r="I2759">
        <v>6</v>
      </c>
      <c r="J2759" t="s">
        <v>326</v>
      </c>
      <c r="K2759" t="s">
        <v>39</v>
      </c>
      <c r="L2759" t="s">
        <v>15</v>
      </c>
      <c r="M2759">
        <v>9633.9500000000007</v>
      </c>
      <c r="N2759" t="s">
        <v>20</v>
      </c>
      <c r="O2759" t="s">
        <v>0</v>
      </c>
      <c r="P2759" t="s">
        <v>0</v>
      </c>
    </row>
    <row r="2760" spans="1:16" x14ac:dyDescent="0.3">
      <c r="A2760">
        <v>21816709</v>
      </c>
      <c r="B2760">
        <v>126225</v>
      </c>
      <c r="C2760">
        <v>679770</v>
      </c>
      <c r="D2760">
        <v>12515</v>
      </c>
      <c r="E2760">
        <v>2</v>
      </c>
      <c r="F2760">
        <v>3754.5</v>
      </c>
      <c r="G2760">
        <v>15</v>
      </c>
      <c r="H2760" t="s">
        <v>380</v>
      </c>
      <c r="I2760">
        <v>4</v>
      </c>
      <c r="J2760" t="s">
        <v>42</v>
      </c>
      <c r="K2760" t="s">
        <v>50</v>
      </c>
      <c r="L2760" t="s">
        <v>16</v>
      </c>
      <c r="M2760">
        <v>21275.5</v>
      </c>
      <c r="N2760" t="s">
        <v>22</v>
      </c>
      <c r="O2760" t="s">
        <v>0</v>
      </c>
      <c r="P2760" t="s">
        <v>0</v>
      </c>
    </row>
    <row r="2761" spans="1:16" x14ac:dyDescent="0.3">
      <c r="A2761">
        <v>96865529</v>
      </c>
      <c r="B2761">
        <v>207473</v>
      </c>
      <c r="C2761">
        <v>655251</v>
      </c>
      <c r="D2761">
        <v>7437</v>
      </c>
      <c r="E2761">
        <v>1</v>
      </c>
      <c r="F2761">
        <v>0</v>
      </c>
      <c r="G2761">
        <v>0</v>
      </c>
      <c r="H2761" t="s">
        <v>380</v>
      </c>
      <c r="I2761">
        <v>7</v>
      </c>
      <c r="J2761" t="s">
        <v>189</v>
      </c>
      <c r="K2761" t="s">
        <v>39</v>
      </c>
      <c r="L2761" t="s">
        <v>15</v>
      </c>
      <c r="M2761">
        <v>7437</v>
      </c>
      <c r="N2761" t="s">
        <v>23</v>
      </c>
      <c r="O2761" t="s">
        <v>0</v>
      </c>
      <c r="P2761" t="s">
        <v>0</v>
      </c>
    </row>
    <row r="2762" spans="1:16" x14ac:dyDescent="0.3">
      <c r="A2762">
        <v>47816686</v>
      </c>
      <c r="B2762">
        <v>246316</v>
      </c>
      <c r="C2762">
        <v>576712</v>
      </c>
      <c r="D2762">
        <v>18447</v>
      </c>
      <c r="E2762">
        <v>1</v>
      </c>
      <c r="F2762">
        <v>0</v>
      </c>
      <c r="G2762">
        <v>0</v>
      </c>
      <c r="H2762" t="s">
        <v>68</v>
      </c>
      <c r="I2762">
        <v>1</v>
      </c>
      <c r="J2762" t="s">
        <v>54</v>
      </c>
      <c r="K2762" t="s">
        <v>39</v>
      </c>
      <c r="L2762" t="s">
        <v>16</v>
      </c>
      <c r="M2762">
        <v>18447</v>
      </c>
      <c r="N2762" t="s">
        <v>22</v>
      </c>
      <c r="O2762" t="s">
        <v>0</v>
      </c>
      <c r="P2762" t="s">
        <v>0</v>
      </c>
    </row>
    <row r="2763" spans="1:16" x14ac:dyDescent="0.3">
      <c r="A2763">
        <v>49910061</v>
      </c>
      <c r="B2763">
        <v>246316</v>
      </c>
      <c r="C2763">
        <v>206918</v>
      </c>
      <c r="D2763">
        <v>17170</v>
      </c>
      <c r="E2763">
        <v>1</v>
      </c>
      <c r="F2763">
        <v>1717</v>
      </c>
      <c r="G2763">
        <v>10</v>
      </c>
      <c r="H2763" t="s">
        <v>68</v>
      </c>
      <c r="I2763">
        <v>3</v>
      </c>
      <c r="J2763" t="s">
        <v>339</v>
      </c>
      <c r="K2763" t="s">
        <v>39</v>
      </c>
      <c r="L2763" t="s">
        <v>18</v>
      </c>
      <c r="M2763">
        <v>15453</v>
      </c>
      <c r="N2763" t="s">
        <v>20</v>
      </c>
      <c r="O2763" t="s">
        <v>0</v>
      </c>
      <c r="P2763" t="s">
        <v>0</v>
      </c>
    </row>
    <row r="2764" spans="1:16" x14ac:dyDescent="0.3">
      <c r="A2764">
        <v>19208698</v>
      </c>
      <c r="B2764">
        <v>207473</v>
      </c>
      <c r="C2764">
        <v>472387</v>
      </c>
      <c r="D2764">
        <v>3458</v>
      </c>
      <c r="E2764">
        <v>1</v>
      </c>
      <c r="F2764">
        <v>345.8</v>
      </c>
      <c r="G2764">
        <v>10</v>
      </c>
      <c r="H2764" t="s">
        <v>68</v>
      </c>
      <c r="I2764">
        <v>4</v>
      </c>
      <c r="J2764" t="s">
        <v>219</v>
      </c>
      <c r="K2764" t="s">
        <v>39</v>
      </c>
      <c r="L2764" t="s">
        <v>15</v>
      </c>
      <c r="M2764">
        <v>3112.2</v>
      </c>
      <c r="N2764" t="s">
        <v>21</v>
      </c>
      <c r="O2764" t="s">
        <v>0</v>
      </c>
      <c r="P2764" t="s">
        <v>0</v>
      </c>
    </row>
    <row r="2765" spans="1:16" x14ac:dyDescent="0.3">
      <c r="A2765">
        <v>93794475</v>
      </c>
      <c r="B2765">
        <v>671858</v>
      </c>
      <c r="C2765">
        <v>446024</v>
      </c>
      <c r="D2765">
        <v>1125</v>
      </c>
      <c r="E2765">
        <v>2</v>
      </c>
      <c r="F2765">
        <v>0</v>
      </c>
      <c r="G2765">
        <v>0</v>
      </c>
      <c r="H2765" t="s">
        <v>68</v>
      </c>
      <c r="I2765">
        <v>4</v>
      </c>
      <c r="J2765" t="s">
        <v>219</v>
      </c>
      <c r="K2765" t="s">
        <v>39</v>
      </c>
      <c r="L2765" t="s">
        <v>16</v>
      </c>
      <c r="M2765">
        <v>2250</v>
      </c>
      <c r="N2765" t="s">
        <v>21</v>
      </c>
      <c r="O2765" t="s">
        <v>0</v>
      </c>
      <c r="P2765" t="s">
        <v>0</v>
      </c>
    </row>
    <row r="2766" spans="1:16" x14ac:dyDescent="0.3">
      <c r="A2766">
        <v>79703656</v>
      </c>
      <c r="B2766">
        <v>207473</v>
      </c>
      <c r="C2766">
        <v>413588</v>
      </c>
      <c r="D2766">
        <v>13290</v>
      </c>
      <c r="E2766">
        <v>1</v>
      </c>
      <c r="F2766">
        <v>0</v>
      </c>
      <c r="G2766">
        <v>0</v>
      </c>
      <c r="H2766" t="s">
        <v>68</v>
      </c>
      <c r="I2766">
        <v>7</v>
      </c>
      <c r="J2766" t="s">
        <v>500</v>
      </c>
      <c r="K2766" t="s">
        <v>39</v>
      </c>
      <c r="L2766" t="s">
        <v>15</v>
      </c>
      <c r="M2766">
        <v>13290</v>
      </c>
      <c r="N2766" t="s">
        <v>22</v>
      </c>
      <c r="O2766" t="s">
        <v>0</v>
      </c>
      <c r="P2766" t="s">
        <v>0</v>
      </c>
    </row>
    <row r="2767" spans="1:16" x14ac:dyDescent="0.3">
      <c r="A2767">
        <v>86970753</v>
      </c>
      <c r="B2767">
        <v>872246</v>
      </c>
      <c r="C2767">
        <v>488078</v>
      </c>
      <c r="D2767">
        <v>18967</v>
      </c>
      <c r="E2767">
        <v>2</v>
      </c>
      <c r="F2767">
        <v>0</v>
      </c>
      <c r="G2767">
        <v>0</v>
      </c>
      <c r="H2767" t="s">
        <v>68</v>
      </c>
      <c r="I2767">
        <v>6</v>
      </c>
      <c r="J2767" t="s">
        <v>220</v>
      </c>
      <c r="K2767" t="s">
        <v>39</v>
      </c>
      <c r="L2767" t="s">
        <v>15</v>
      </c>
      <c r="M2767">
        <v>37934</v>
      </c>
      <c r="N2767" t="s">
        <v>20</v>
      </c>
      <c r="O2767" t="s">
        <v>0</v>
      </c>
      <c r="P2767" t="s">
        <v>0</v>
      </c>
    </row>
    <row r="2768" spans="1:16" x14ac:dyDescent="0.3">
      <c r="A2768">
        <v>11890348</v>
      </c>
      <c r="B2768">
        <v>809570</v>
      </c>
      <c r="C2768">
        <v>437730</v>
      </c>
      <c r="D2768">
        <v>16781</v>
      </c>
      <c r="E2768">
        <v>1</v>
      </c>
      <c r="F2768">
        <v>0</v>
      </c>
      <c r="G2768">
        <v>0</v>
      </c>
      <c r="H2768" t="s">
        <v>68</v>
      </c>
      <c r="I2768">
        <v>7</v>
      </c>
      <c r="J2768" t="s">
        <v>500</v>
      </c>
      <c r="K2768" t="s">
        <v>39</v>
      </c>
      <c r="L2768" t="s">
        <v>17</v>
      </c>
      <c r="M2768">
        <v>16781</v>
      </c>
      <c r="N2768" t="s">
        <v>24</v>
      </c>
      <c r="O2768" t="s">
        <v>0</v>
      </c>
      <c r="P2768" t="s">
        <v>0</v>
      </c>
    </row>
    <row r="2769" spans="1:16" x14ac:dyDescent="0.3">
      <c r="A2769">
        <v>17195581</v>
      </c>
      <c r="B2769">
        <v>671858</v>
      </c>
      <c r="C2769">
        <v>891423</v>
      </c>
      <c r="D2769">
        <v>13940</v>
      </c>
      <c r="E2769">
        <v>1</v>
      </c>
      <c r="F2769">
        <v>0</v>
      </c>
      <c r="G2769">
        <v>0</v>
      </c>
      <c r="H2769" t="s">
        <v>68</v>
      </c>
      <c r="I2769">
        <v>4</v>
      </c>
      <c r="J2769" t="s">
        <v>219</v>
      </c>
      <c r="K2769" t="s">
        <v>50</v>
      </c>
      <c r="L2769" t="s">
        <v>15</v>
      </c>
      <c r="M2769">
        <v>13940</v>
      </c>
      <c r="N2769" t="s">
        <v>23</v>
      </c>
      <c r="O2769" t="s">
        <v>0</v>
      </c>
      <c r="P2769" t="s">
        <v>0</v>
      </c>
    </row>
    <row r="2770" spans="1:16" x14ac:dyDescent="0.3">
      <c r="A2770">
        <v>56175477</v>
      </c>
      <c r="B2770">
        <v>191161</v>
      </c>
      <c r="C2770">
        <v>880768</v>
      </c>
      <c r="D2770">
        <v>15396</v>
      </c>
      <c r="E2770">
        <v>1</v>
      </c>
      <c r="F2770">
        <v>1539.6</v>
      </c>
      <c r="G2770">
        <v>10</v>
      </c>
      <c r="H2770" t="s">
        <v>68</v>
      </c>
      <c r="I2770">
        <v>3</v>
      </c>
      <c r="J2770" t="s">
        <v>339</v>
      </c>
      <c r="K2770" t="s">
        <v>50</v>
      </c>
      <c r="L2770" t="s">
        <v>16</v>
      </c>
      <c r="M2770">
        <v>13856.4</v>
      </c>
      <c r="N2770" t="s">
        <v>21</v>
      </c>
      <c r="O2770" t="s">
        <v>0</v>
      </c>
      <c r="P2770" t="s">
        <v>0</v>
      </c>
    </row>
    <row r="2771" spans="1:16" x14ac:dyDescent="0.3">
      <c r="A2771">
        <v>64649480</v>
      </c>
      <c r="B2771">
        <v>877572</v>
      </c>
      <c r="C2771">
        <v>902191</v>
      </c>
      <c r="D2771">
        <v>6720</v>
      </c>
      <c r="E2771">
        <v>2</v>
      </c>
      <c r="F2771">
        <v>0</v>
      </c>
      <c r="G2771">
        <v>0</v>
      </c>
      <c r="H2771" t="s">
        <v>68</v>
      </c>
      <c r="I2771">
        <v>7</v>
      </c>
      <c r="J2771" t="s">
        <v>500</v>
      </c>
      <c r="K2771" t="s">
        <v>39</v>
      </c>
      <c r="L2771" t="s">
        <v>15</v>
      </c>
      <c r="M2771">
        <v>13440</v>
      </c>
      <c r="N2771" t="s">
        <v>22</v>
      </c>
      <c r="O2771" t="s">
        <v>0</v>
      </c>
      <c r="P2771" t="s">
        <v>0</v>
      </c>
    </row>
    <row r="2772" spans="1:16" x14ac:dyDescent="0.3">
      <c r="A2772">
        <v>58436637</v>
      </c>
      <c r="B2772">
        <v>388389</v>
      </c>
      <c r="C2772">
        <v>519588</v>
      </c>
      <c r="D2772">
        <v>1267</v>
      </c>
      <c r="E2772">
        <v>2</v>
      </c>
      <c r="F2772">
        <v>506.8</v>
      </c>
      <c r="G2772">
        <v>20</v>
      </c>
      <c r="H2772" t="s">
        <v>374</v>
      </c>
      <c r="I2772">
        <v>4</v>
      </c>
      <c r="J2772" t="s">
        <v>188</v>
      </c>
      <c r="K2772" t="s">
        <v>39</v>
      </c>
      <c r="L2772" t="s">
        <v>16</v>
      </c>
      <c r="M2772">
        <v>2027.2</v>
      </c>
      <c r="N2772" t="s">
        <v>20</v>
      </c>
      <c r="O2772" t="s">
        <v>0</v>
      </c>
      <c r="P2772" t="s">
        <v>0</v>
      </c>
    </row>
    <row r="2773" spans="1:16" x14ac:dyDescent="0.3">
      <c r="A2773">
        <v>36477373</v>
      </c>
      <c r="B2773">
        <v>809570</v>
      </c>
      <c r="C2773">
        <v>973449</v>
      </c>
      <c r="D2773">
        <v>15986</v>
      </c>
      <c r="E2773">
        <v>1</v>
      </c>
      <c r="F2773">
        <v>0</v>
      </c>
      <c r="G2773">
        <v>0</v>
      </c>
      <c r="H2773" t="s">
        <v>374</v>
      </c>
      <c r="I2773">
        <v>1</v>
      </c>
      <c r="J2773" t="s">
        <v>523</v>
      </c>
      <c r="K2773" t="s">
        <v>39</v>
      </c>
      <c r="L2773" t="s">
        <v>17</v>
      </c>
      <c r="M2773">
        <v>15986</v>
      </c>
      <c r="N2773" t="s">
        <v>20</v>
      </c>
      <c r="O2773" t="s">
        <v>0</v>
      </c>
      <c r="P2773" t="s">
        <v>0</v>
      </c>
    </row>
    <row r="2774" spans="1:16" x14ac:dyDescent="0.3">
      <c r="A2774">
        <v>95318289</v>
      </c>
      <c r="B2774">
        <v>876646</v>
      </c>
      <c r="C2774">
        <v>637605</v>
      </c>
      <c r="D2774">
        <v>18824</v>
      </c>
      <c r="E2774">
        <v>1</v>
      </c>
      <c r="F2774">
        <v>0</v>
      </c>
      <c r="G2774">
        <v>0</v>
      </c>
      <c r="H2774" t="s">
        <v>374</v>
      </c>
      <c r="I2774">
        <v>7</v>
      </c>
      <c r="J2774" t="s">
        <v>161</v>
      </c>
      <c r="K2774" t="s">
        <v>50</v>
      </c>
      <c r="L2774" t="s">
        <v>15</v>
      </c>
      <c r="M2774">
        <v>18824</v>
      </c>
      <c r="N2774" t="s">
        <v>20</v>
      </c>
      <c r="O2774" t="s">
        <v>0</v>
      </c>
      <c r="P2774" t="s">
        <v>0</v>
      </c>
    </row>
    <row r="2775" spans="1:16" x14ac:dyDescent="0.3">
      <c r="A2775">
        <v>89717834</v>
      </c>
      <c r="B2775">
        <v>207473</v>
      </c>
      <c r="C2775">
        <v>271108</v>
      </c>
      <c r="D2775">
        <v>14975</v>
      </c>
      <c r="E2775">
        <v>1</v>
      </c>
      <c r="F2775">
        <v>0</v>
      </c>
      <c r="G2775">
        <v>0</v>
      </c>
      <c r="H2775" t="s">
        <v>374</v>
      </c>
      <c r="I2775">
        <v>7</v>
      </c>
      <c r="J2775" t="s">
        <v>161</v>
      </c>
      <c r="K2775" t="s">
        <v>39</v>
      </c>
      <c r="L2775" t="s">
        <v>16</v>
      </c>
      <c r="M2775">
        <v>14975</v>
      </c>
      <c r="N2775" t="s">
        <v>22</v>
      </c>
      <c r="O2775" t="s">
        <v>0</v>
      </c>
      <c r="P2775" t="s">
        <v>0</v>
      </c>
    </row>
    <row r="2776" spans="1:16" x14ac:dyDescent="0.3">
      <c r="A2776">
        <v>42342202</v>
      </c>
      <c r="B2776">
        <v>216739</v>
      </c>
      <c r="C2776">
        <v>230897</v>
      </c>
      <c r="D2776">
        <v>17442</v>
      </c>
      <c r="E2776">
        <v>1</v>
      </c>
      <c r="F2776">
        <v>0</v>
      </c>
      <c r="G2776">
        <v>0</v>
      </c>
      <c r="H2776" t="s">
        <v>374</v>
      </c>
      <c r="I2776">
        <v>7</v>
      </c>
      <c r="J2776" t="s">
        <v>161</v>
      </c>
      <c r="K2776" t="s">
        <v>39</v>
      </c>
      <c r="L2776" t="s">
        <v>15</v>
      </c>
      <c r="M2776">
        <v>17442</v>
      </c>
      <c r="N2776" t="s">
        <v>22</v>
      </c>
      <c r="O2776" t="s">
        <v>0</v>
      </c>
      <c r="P2776" t="s">
        <v>0</v>
      </c>
    </row>
    <row r="2777" spans="1:16" x14ac:dyDescent="0.3">
      <c r="A2777">
        <v>83423305</v>
      </c>
      <c r="B2777">
        <v>388389</v>
      </c>
      <c r="C2777">
        <v>699704</v>
      </c>
      <c r="D2777">
        <v>15846</v>
      </c>
      <c r="E2777">
        <v>1</v>
      </c>
      <c r="F2777">
        <v>0</v>
      </c>
      <c r="G2777">
        <v>0</v>
      </c>
      <c r="H2777" t="s">
        <v>374</v>
      </c>
      <c r="I2777">
        <v>6</v>
      </c>
      <c r="J2777" t="s">
        <v>57</v>
      </c>
      <c r="K2777" t="s">
        <v>39</v>
      </c>
      <c r="L2777" t="s">
        <v>16</v>
      </c>
      <c r="M2777">
        <v>15846</v>
      </c>
      <c r="N2777" t="s">
        <v>21</v>
      </c>
      <c r="O2777" t="s">
        <v>0</v>
      </c>
      <c r="P2777" t="s">
        <v>0</v>
      </c>
    </row>
    <row r="2778" spans="1:16" x14ac:dyDescent="0.3">
      <c r="A2778">
        <v>18806960</v>
      </c>
      <c r="B2778">
        <v>356787</v>
      </c>
      <c r="C2778">
        <v>514608</v>
      </c>
      <c r="D2778">
        <v>5706</v>
      </c>
      <c r="E2778">
        <v>1</v>
      </c>
      <c r="F2778">
        <v>855.9</v>
      </c>
      <c r="G2778">
        <v>15</v>
      </c>
      <c r="H2778" t="s">
        <v>374</v>
      </c>
      <c r="I2778">
        <v>6</v>
      </c>
      <c r="J2778" t="s">
        <v>57</v>
      </c>
      <c r="K2778" t="s">
        <v>50</v>
      </c>
      <c r="L2778" t="s">
        <v>16</v>
      </c>
      <c r="M2778">
        <v>4850.1000000000004</v>
      </c>
      <c r="N2778" t="s">
        <v>20</v>
      </c>
      <c r="O2778" t="s">
        <v>0</v>
      </c>
      <c r="P2778" t="s">
        <v>0</v>
      </c>
    </row>
    <row r="2779" spans="1:16" x14ac:dyDescent="0.3">
      <c r="A2779">
        <v>59886371</v>
      </c>
      <c r="B2779">
        <v>872246</v>
      </c>
      <c r="C2779">
        <v>596905</v>
      </c>
      <c r="D2779">
        <v>14035</v>
      </c>
      <c r="E2779">
        <v>3</v>
      </c>
      <c r="F2779">
        <v>0</v>
      </c>
      <c r="G2779">
        <v>0</v>
      </c>
      <c r="H2779" t="s">
        <v>374</v>
      </c>
      <c r="I2779">
        <v>3</v>
      </c>
      <c r="J2779" t="s">
        <v>244</v>
      </c>
      <c r="K2779" t="s">
        <v>39</v>
      </c>
      <c r="L2779" t="s">
        <v>15</v>
      </c>
      <c r="M2779">
        <v>42105</v>
      </c>
      <c r="N2779" t="s">
        <v>21</v>
      </c>
      <c r="O2779" t="s">
        <v>0</v>
      </c>
      <c r="P2779" t="s">
        <v>0</v>
      </c>
    </row>
    <row r="2780" spans="1:16" x14ac:dyDescent="0.3">
      <c r="A2780">
        <v>18181586</v>
      </c>
      <c r="B2780">
        <v>671858</v>
      </c>
      <c r="C2780">
        <v>614337</v>
      </c>
      <c r="D2780">
        <v>2238</v>
      </c>
      <c r="E2780">
        <v>2</v>
      </c>
      <c r="F2780">
        <v>895.2</v>
      </c>
      <c r="G2780">
        <v>20</v>
      </c>
      <c r="H2780" t="s">
        <v>174</v>
      </c>
      <c r="I2780">
        <v>6</v>
      </c>
      <c r="J2780" t="s">
        <v>175</v>
      </c>
      <c r="K2780" t="s">
        <v>39</v>
      </c>
      <c r="L2780" t="s">
        <v>15</v>
      </c>
      <c r="M2780">
        <v>3580.8</v>
      </c>
      <c r="N2780" t="s">
        <v>23</v>
      </c>
      <c r="O2780" t="s">
        <v>0</v>
      </c>
      <c r="P2780" t="s">
        <v>0</v>
      </c>
    </row>
    <row r="2781" spans="1:16" x14ac:dyDescent="0.3">
      <c r="A2781">
        <v>54058573</v>
      </c>
      <c r="B2781">
        <v>246316</v>
      </c>
      <c r="C2781">
        <v>674760</v>
      </c>
      <c r="D2781">
        <v>7746</v>
      </c>
      <c r="E2781">
        <v>1</v>
      </c>
      <c r="F2781">
        <v>0</v>
      </c>
      <c r="G2781">
        <v>0</v>
      </c>
      <c r="H2781" t="s">
        <v>174</v>
      </c>
      <c r="I2781">
        <v>3</v>
      </c>
      <c r="J2781" t="s">
        <v>352</v>
      </c>
      <c r="K2781" t="s">
        <v>39</v>
      </c>
      <c r="L2781" t="s">
        <v>16</v>
      </c>
      <c r="M2781">
        <v>7746</v>
      </c>
      <c r="N2781" t="s">
        <v>21</v>
      </c>
      <c r="O2781" t="s">
        <v>0</v>
      </c>
      <c r="P2781" t="s">
        <v>0</v>
      </c>
    </row>
    <row r="2782" spans="1:16" x14ac:dyDescent="0.3">
      <c r="A2782">
        <v>63643924</v>
      </c>
      <c r="B2782">
        <v>877572</v>
      </c>
      <c r="C2782">
        <v>209576</v>
      </c>
      <c r="D2782">
        <v>8598</v>
      </c>
      <c r="E2782">
        <v>3</v>
      </c>
      <c r="F2782">
        <v>2579.4</v>
      </c>
      <c r="G2782">
        <v>10</v>
      </c>
      <c r="H2782" t="s">
        <v>174</v>
      </c>
      <c r="I2782">
        <v>3</v>
      </c>
      <c r="J2782" t="s">
        <v>352</v>
      </c>
      <c r="K2782" t="s">
        <v>39</v>
      </c>
      <c r="L2782" t="s">
        <v>15</v>
      </c>
      <c r="M2782">
        <v>23214.6</v>
      </c>
      <c r="N2782" t="s">
        <v>21</v>
      </c>
      <c r="O2782" t="s">
        <v>0</v>
      </c>
      <c r="P2782" t="s">
        <v>0</v>
      </c>
    </row>
    <row r="2783" spans="1:16" x14ac:dyDescent="0.3">
      <c r="A2783">
        <v>11362459</v>
      </c>
      <c r="B2783">
        <v>872246</v>
      </c>
      <c r="C2783">
        <v>848696</v>
      </c>
      <c r="D2783">
        <v>5083</v>
      </c>
      <c r="E2783">
        <v>1</v>
      </c>
      <c r="F2783">
        <v>0</v>
      </c>
      <c r="G2783">
        <v>0</v>
      </c>
      <c r="H2783" t="s">
        <v>174</v>
      </c>
      <c r="I2783">
        <v>7</v>
      </c>
      <c r="J2783" t="s">
        <v>504</v>
      </c>
      <c r="K2783" t="s">
        <v>39</v>
      </c>
      <c r="L2783" t="s">
        <v>15</v>
      </c>
      <c r="M2783">
        <v>5083</v>
      </c>
      <c r="N2783" t="s">
        <v>22</v>
      </c>
      <c r="O2783" t="s">
        <v>0</v>
      </c>
      <c r="P2783" t="s">
        <v>0</v>
      </c>
    </row>
    <row r="2784" spans="1:16" x14ac:dyDescent="0.3">
      <c r="A2784">
        <v>24428014</v>
      </c>
      <c r="B2784">
        <v>356787</v>
      </c>
      <c r="C2784">
        <v>284120</v>
      </c>
      <c r="D2784">
        <v>14061</v>
      </c>
      <c r="E2784">
        <v>2</v>
      </c>
      <c r="F2784">
        <v>0</v>
      </c>
      <c r="G2784">
        <v>0</v>
      </c>
      <c r="H2784" t="s">
        <v>174</v>
      </c>
      <c r="I2784">
        <v>5</v>
      </c>
      <c r="J2784" t="s">
        <v>447</v>
      </c>
      <c r="K2784" t="s">
        <v>50</v>
      </c>
      <c r="L2784" t="s">
        <v>15</v>
      </c>
      <c r="M2784">
        <v>28122</v>
      </c>
      <c r="N2784" t="s">
        <v>23</v>
      </c>
      <c r="O2784" t="s">
        <v>0</v>
      </c>
      <c r="P2784" t="s">
        <v>0</v>
      </c>
    </row>
    <row r="2785" spans="1:16" x14ac:dyDescent="0.3">
      <c r="A2785">
        <v>16166355</v>
      </c>
      <c r="B2785">
        <v>770487</v>
      </c>
      <c r="C2785">
        <v>489279</v>
      </c>
      <c r="D2785">
        <v>19200</v>
      </c>
      <c r="E2785">
        <v>1</v>
      </c>
      <c r="F2785">
        <v>960</v>
      </c>
      <c r="G2785">
        <v>5</v>
      </c>
      <c r="H2785" t="s">
        <v>174</v>
      </c>
      <c r="I2785">
        <v>4</v>
      </c>
      <c r="J2785" t="s">
        <v>433</v>
      </c>
      <c r="K2785" t="s">
        <v>39</v>
      </c>
      <c r="L2785" t="s">
        <v>15</v>
      </c>
      <c r="M2785">
        <v>18240</v>
      </c>
      <c r="N2785" t="s">
        <v>20</v>
      </c>
      <c r="O2785" t="s">
        <v>0</v>
      </c>
      <c r="P2785" t="s">
        <v>0</v>
      </c>
    </row>
    <row r="2786" spans="1:16" x14ac:dyDescent="0.3">
      <c r="A2786">
        <v>87025433</v>
      </c>
      <c r="B2786">
        <v>872246</v>
      </c>
      <c r="C2786">
        <v>505323</v>
      </c>
      <c r="D2786">
        <v>18487</v>
      </c>
      <c r="E2786">
        <v>1</v>
      </c>
      <c r="F2786">
        <v>0</v>
      </c>
      <c r="G2786">
        <v>0</v>
      </c>
      <c r="H2786" t="s">
        <v>174</v>
      </c>
      <c r="I2786">
        <v>2</v>
      </c>
      <c r="J2786" t="s">
        <v>462</v>
      </c>
      <c r="K2786" t="s">
        <v>39</v>
      </c>
      <c r="L2786" t="s">
        <v>16</v>
      </c>
      <c r="M2786">
        <v>18487</v>
      </c>
      <c r="N2786" t="s">
        <v>22</v>
      </c>
      <c r="O2786" t="s">
        <v>0</v>
      </c>
      <c r="P2786" t="s">
        <v>0</v>
      </c>
    </row>
    <row r="2787" spans="1:16" x14ac:dyDescent="0.3">
      <c r="A2787">
        <v>76180344</v>
      </c>
      <c r="B2787">
        <v>191161</v>
      </c>
      <c r="C2787">
        <v>760957</v>
      </c>
      <c r="D2787">
        <v>2534</v>
      </c>
      <c r="E2787">
        <v>1</v>
      </c>
      <c r="F2787">
        <v>0</v>
      </c>
      <c r="G2787">
        <v>0</v>
      </c>
      <c r="H2787" t="s">
        <v>174</v>
      </c>
      <c r="I2787">
        <v>1</v>
      </c>
      <c r="J2787" t="s">
        <v>321</v>
      </c>
      <c r="K2787" t="s">
        <v>39</v>
      </c>
      <c r="L2787" t="s">
        <v>18</v>
      </c>
      <c r="M2787">
        <v>2534</v>
      </c>
      <c r="N2787" t="s">
        <v>21</v>
      </c>
      <c r="O2787" t="s">
        <v>0</v>
      </c>
      <c r="P2787" t="s">
        <v>0</v>
      </c>
    </row>
    <row r="2788" spans="1:16" x14ac:dyDescent="0.3">
      <c r="A2788">
        <v>25174194</v>
      </c>
      <c r="B2788">
        <v>126225</v>
      </c>
      <c r="C2788">
        <v>644114</v>
      </c>
      <c r="D2788">
        <v>14886</v>
      </c>
      <c r="E2788">
        <v>1</v>
      </c>
      <c r="F2788">
        <v>0</v>
      </c>
      <c r="G2788">
        <v>0</v>
      </c>
      <c r="H2788" t="s">
        <v>174</v>
      </c>
      <c r="I2788">
        <v>1</v>
      </c>
      <c r="J2788" t="s">
        <v>321</v>
      </c>
      <c r="K2788" t="s">
        <v>39</v>
      </c>
      <c r="L2788" t="s">
        <v>15</v>
      </c>
      <c r="M2788">
        <v>14886</v>
      </c>
      <c r="N2788" t="s">
        <v>21</v>
      </c>
      <c r="O2788" t="s">
        <v>0</v>
      </c>
      <c r="P2788" t="s">
        <v>0</v>
      </c>
    </row>
    <row r="2789" spans="1:16" x14ac:dyDescent="0.3">
      <c r="A2789">
        <v>66851760</v>
      </c>
      <c r="B2789">
        <v>126225</v>
      </c>
      <c r="C2789">
        <v>842053</v>
      </c>
      <c r="D2789">
        <v>12086</v>
      </c>
      <c r="E2789">
        <v>3</v>
      </c>
      <c r="F2789">
        <v>0</v>
      </c>
      <c r="G2789">
        <v>0</v>
      </c>
      <c r="H2789" t="s">
        <v>78</v>
      </c>
      <c r="I2789">
        <v>3</v>
      </c>
      <c r="J2789" t="s">
        <v>79</v>
      </c>
      <c r="K2789" t="s">
        <v>39</v>
      </c>
      <c r="L2789" t="s">
        <v>16</v>
      </c>
      <c r="M2789">
        <v>36258</v>
      </c>
      <c r="N2789" t="s">
        <v>21</v>
      </c>
      <c r="O2789" t="s">
        <v>0</v>
      </c>
      <c r="P2789" t="s">
        <v>0</v>
      </c>
    </row>
    <row r="2790" spans="1:16" x14ac:dyDescent="0.3">
      <c r="A2790">
        <v>63121477</v>
      </c>
      <c r="B2790">
        <v>356787</v>
      </c>
      <c r="C2790">
        <v>237812</v>
      </c>
      <c r="D2790">
        <v>3640</v>
      </c>
      <c r="E2790">
        <v>1</v>
      </c>
      <c r="F2790">
        <v>0</v>
      </c>
      <c r="G2790">
        <v>0</v>
      </c>
      <c r="H2790" t="s">
        <v>78</v>
      </c>
      <c r="I2790">
        <v>6</v>
      </c>
      <c r="J2790" t="s">
        <v>155</v>
      </c>
      <c r="K2790" t="s">
        <v>39</v>
      </c>
      <c r="L2790" t="s">
        <v>16</v>
      </c>
      <c r="M2790">
        <v>3640</v>
      </c>
      <c r="N2790" t="s">
        <v>20</v>
      </c>
      <c r="O2790" t="s">
        <v>0</v>
      </c>
      <c r="P2790" t="s">
        <v>0</v>
      </c>
    </row>
    <row r="2791" spans="1:16" x14ac:dyDescent="0.3">
      <c r="A2791">
        <v>66379329</v>
      </c>
      <c r="B2791">
        <v>872246</v>
      </c>
      <c r="C2791">
        <v>528096</v>
      </c>
      <c r="D2791">
        <v>19501</v>
      </c>
      <c r="E2791">
        <v>1</v>
      </c>
      <c r="F2791">
        <v>3900.2</v>
      </c>
      <c r="G2791">
        <v>20</v>
      </c>
      <c r="H2791" t="s">
        <v>78</v>
      </c>
      <c r="I2791">
        <v>5</v>
      </c>
      <c r="J2791" t="s">
        <v>134</v>
      </c>
      <c r="K2791" t="s">
        <v>39</v>
      </c>
      <c r="L2791" t="s">
        <v>18</v>
      </c>
      <c r="M2791">
        <v>15600.8</v>
      </c>
      <c r="N2791" t="s">
        <v>21</v>
      </c>
      <c r="O2791" t="s">
        <v>0</v>
      </c>
      <c r="P2791" t="s">
        <v>0</v>
      </c>
    </row>
    <row r="2792" spans="1:16" x14ac:dyDescent="0.3">
      <c r="A2792">
        <v>91378577</v>
      </c>
      <c r="B2792">
        <v>719176</v>
      </c>
      <c r="C2792">
        <v>972722</v>
      </c>
      <c r="D2792">
        <v>15760</v>
      </c>
      <c r="E2792">
        <v>2</v>
      </c>
      <c r="F2792">
        <v>0</v>
      </c>
      <c r="G2792">
        <v>0</v>
      </c>
      <c r="H2792" t="s">
        <v>78</v>
      </c>
      <c r="I2792">
        <v>4</v>
      </c>
      <c r="J2792" t="s">
        <v>218</v>
      </c>
      <c r="K2792" t="s">
        <v>39</v>
      </c>
      <c r="L2792" t="s">
        <v>15</v>
      </c>
      <c r="M2792">
        <v>31520</v>
      </c>
      <c r="N2792" t="s">
        <v>20</v>
      </c>
      <c r="O2792" t="s">
        <v>0</v>
      </c>
      <c r="P2792" t="s">
        <v>0</v>
      </c>
    </row>
    <row r="2793" spans="1:16" x14ac:dyDescent="0.3">
      <c r="A2793">
        <v>92924837</v>
      </c>
      <c r="B2793">
        <v>877572</v>
      </c>
      <c r="C2793">
        <v>409365</v>
      </c>
      <c r="D2793">
        <v>13033</v>
      </c>
      <c r="E2793">
        <v>2</v>
      </c>
      <c r="F2793">
        <v>0</v>
      </c>
      <c r="G2793">
        <v>0</v>
      </c>
      <c r="H2793" t="s">
        <v>78</v>
      </c>
      <c r="I2793">
        <v>7</v>
      </c>
      <c r="J2793" t="s">
        <v>308</v>
      </c>
      <c r="K2793" t="s">
        <v>39</v>
      </c>
      <c r="L2793" t="s">
        <v>15</v>
      </c>
      <c r="M2793">
        <v>26066</v>
      </c>
      <c r="N2793" t="s">
        <v>22</v>
      </c>
      <c r="O2793" t="s">
        <v>0</v>
      </c>
      <c r="P2793" t="s">
        <v>0</v>
      </c>
    </row>
    <row r="2794" spans="1:16" x14ac:dyDescent="0.3">
      <c r="A2794">
        <v>50818905</v>
      </c>
      <c r="B2794">
        <v>246316</v>
      </c>
      <c r="C2794">
        <v>475617</v>
      </c>
      <c r="D2794">
        <v>2255</v>
      </c>
      <c r="E2794">
        <v>3</v>
      </c>
      <c r="F2794">
        <v>0</v>
      </c>
      <c r="G2794">
        <v>0</v>
      </c>
      <c r="H2794" t="s">
        <v>78</v>
      </c>
      <c r="I2794">
        <v>5</v>
      </c>
      <c r="J2794" t="s">
        <v>134</v>
      </c>
      <c r="K2794" t="s">
        <v>39</v>
      </c>
      <c r="L2794" t="s">
        <v>16</v>
      </c>
      <c r="M2794">
        <v>6765</v>
      </c>
      <c r="N2794" t="s">
        <v>20</v>
      </c>
      <c r="O2794" t="s">
        <v>0</v>
      </c>
      <c r="P2794" t="s">
        <v>0</v>
      </c>
    </row>
    <row r="2795" spans="1:16" x14ac:dyDescent="0.3">
      <c r="A2795">
        <v>22539748</v>
      </c>
      <c r="B2795">
        <v>388389</v>
      </c>
      <c r="C2795">
        <v>864001</v>
      </c>
      <c r="D2795">
        <v>3851</v>
      </c>
      <c r="E2795">
        <v>1</v>
      </c>
      <c r="F2795">
        <v>192.55</v>
      </c>
      <c r="G2795">
        <v>5</v>
      </c>
      <c r="H2795" t="s">
        <v>78</v>
      </c>
      <c r="I2795">
        <v>3</v>
      </c>
      <c r="J2795" t="s">
        <v>79</v>
      </c>
      <c r="K2795" t="s">
        <v>39</v>
      </c>
      <c r="L2795" t="s">
        <v>17</v>
      </c>
      <c r="M2795">
        <v>3658.45</v>
      </c>
      <c r="N2795" t="s">
        <v>21</v>
      </c>
      <c r="O2795" t="s">
        <v>0</v>
      </c>
      <c r="P2795" t="s">
        <v>0</v>
      </c>
    </row>
    <row r="2796" spans="1:16" x14ac:dyDescent="0.3">
      <c r="A2796">
        <v>45105069</v>
      </c>
      <c r="B2796">
        <v>770487</v>
      </c>
      <c r="C2796">
        <v>869952</v>
      </c>
      <c r="D2796">
        <v>3867</v>
      </c>
      <c r="E2796">
        <v>1</v>
      </c>
      <c r="F2796">
        <v>0</v>
      </c>
      <c r="G2796">
        <v>0</v>
      </c>
      <c r="H2796" t="s">
        <v>78</v>
      </c>
      <c r="I2796">
        <v>4</v>
      </c>
      <c r="J2796" t="s">
        <v>218</v>
      </c>
      <c r="K2796" t="s">
        <v>47</v>
      </c>
      <c r="L2796" t="s">
        <v>16</v>
      </c>
      <c r="M2796">
        <v>3867</v>
      </c>
      <c r="N2796" t="s">
        <v>20</v>
      </c>
      <c r="O2796" t="s">
        <v>0</v>
      </c>
      <c r="P2796" t="s">
        <v>0</v>
      </c>
    </row>
    <row r="2797" spans="1:16" x14ac:dyDescent="0.3">
      <c r="A2797">
        <v>62686364</v>
      </c>
      <c r="B2797">
        <v>356787</v>
      </c>
      <c r="C2797">
        <v>282216</v>
      </c>
      <c r="D2797">
        <v>3606</v>
      </c>
      <c r="E2797">
        <v>1</v>
      </c>
      <c r="F2797">
        <v>0</v>
      </c>
      <c r="G2797">
        <v>0</v>
      </c>
      <c r="H2797" t="s">
        <v>78</v>
      </c>
      <c r="I2797">
        <v>5</v>
      </c>
      <c r="J2797" t="s">
        <v>134</v>
      </c>
      <c r="K2797" t="s">
        <v>50</v>
      </c>
      <c r="L2797" t="s">
        <v>16</v>
      </c>
      <c r="M2797">
        <v>3606</v>
      </c>
      <c r="N2797" t="s">
        <v>20</v>
      </c>
      <c r="O2797" t="s">
        <v>0</v>
      </c>
      <c r="P2797" t="s">
        <v>0</v>
      </c>
    </row>
    <row r="2798" spans="1:16" x14ac:dyDescent="0.3">
      <c r="A2798">
        <v>69069144</v>
      </c>
      <c r="B2798">
        <v>191161</v>
      </c>
      <c r="C2798">
        <v>867782</v>
      </c>
      <c r="D2798">
        <v>18048</v>
      </c>
      <c r="E2798">
        <v>2</v>
      </c>
      <c r="F2798">
        <v>0</v>
      </c>
      <c r="G2798">
        <v>0</v>
      </c>
      <c r="H2798" t="s">
        <v>78</v>
      </c>
      <c r="I2798">
        <v>1</v>
      </c>
      <c r="J2798" t="s">
        <v>477</v>
      </c>
      <c r="K2798" t="s">
        <v>39</v>
      </c>
      <c r="L2798" t="s">
        <v>15</v>
      </c>
      <c r="M2798">
        <v>36096</v>
      </c>
      <c r="N2798" t="s">
        <v>22</v>
      </c>
      <c r="O2798" t="s">
        <v>0</v>
      </c>
      <c r="P2798" t="s">
        <v>0</v>
      </c>
    </row>
    <row r="2799" spans="1:16" x14ac:dyDescent="0.3">
      <c r="A2799">
        <v>92474074</v>
      </c>
      <c r="B2799">
        <v>216739</v>
      </c>
      <c r="C2799">
        <v>344775</v>
      </c>
      <c r="D2799">
        <v>19682</v>
      </c>
      <c r="E2799">
        <v>1</v>
      </c>
      <c r="F2799">
        <v>3936.4</v>
      </c>
      <c r="G2799">
        <v>20</v>
      </c>
      <c r="H2799" t="s">
        <v>78</v>
      </c>
      <c r="I2799">
        <v>5</v>
      </c>
      <c r="J2799" t="s">
        <v>134</v>
      </c>
      <c r="K2799" t="s">
        <v>39</v>
      </c>
      <c r="L2799" t="s">
        <v>15</v>
      </c>
      <c r="M2799">
        <v>15745.6</v>
      </c>
      <c r="N2799" t="s">
        <v>23</v>
      </c>
      <c r="O2799" t="s">
        <v>0</v>
      </c>
      <c r="P2799" t="s">
        <v>0</v>
      </c>
    </row>
    <row r="2800" spans="1:16" x14ac:dyDescent="0.3">
      <c r="A2800">
        <v>70142774</v>
      </c>
      <c r="B2800">
        <v>126225</v>
      </c>
      <c r="C2800">
        <v>475617</v>
      </c>
      <c r="D2800">
        <v>7597</v>
      </c>
      <c r="E2800">
        <v>3</v>
      </c>
      <c r="F2800">
        <v>0</v>
      </c>
      <c r="G2800">
        <v>0</v>
      </c>
      <c r="H2800" t="s">
        <v>78</v>
      </c>
      <c r="I2800">
        <v>4</v>
      </c>
      <c r="J2800" t="s">
        <v>218</v>
      </c>
      <c r="K2800" t="s">
        <v>39</v>
      </c>
      <c r="L2800" t="s">
        <v>16</v>
      </c>
      <c r="M2800">
        <v>22791</v>
      </c>
      <c r="N2800" t="s">
        <v>24</v>
      </c>
      <c r="O2800" t="s">
        <v>0</v>
      </c>
      <c r="P2800" t="s">
        <v>0</v>
      </c>
    </row>
    <row r="2801" spans="1:16" x14ac:dyDescent="0.3">
      <c r="A2801">
        <v>61215153</v>
      </c>
      <c r="B2801">
        <v>809570</v>
      </c>
      <c r="C2801">
        <v>844610</v>
      </c>
      <c r="D2801">
        <v>9073</v>
      </c>
      <c r="E2801">
        <v>4</v>
      </c>
      <c r="F2801">
        <v>0</v>
      </c>
      <c r="G2801">
        <v>0</v>
      </c>
      <c r="H2801" t="s">
        <v>78</v>
      </c>
      <c r="I2801">
        <v>2</v>
      </c>
      <c r="J2801" t="s">
        <v>217</v>
      </c>
      <c r="K2801" t="s">
        <v>39</v>
      </c>
      <c r="L2801" t="s">
        <v>15</v>
      </c>
      <c r="M2801">
        <v>36292</v>
      </c>
      <c r="N2801" t="s">
        <v>22</v>
      </c>
      <c r="O2801" t="s">
        <v>0</v>
      </c>
      <c r="P2801" t="s">
        <v>0</v>
      </c>
    </row>
    <row r="2802" spans="1:16" x14ac:dyDescent="0.3">
      <c r="A2802">
        <v>41163805</v>
      </c>
      <c r="B2802">
        <v>671858</v>
      </c>
      <c r="C2802">
        <v>489939</v>
      </c>
      <c r="D2802">
        <v>14274</v>
      </c>
      <c r="E2802">
        <v>1</v>
      </c>
      <c r="F2802">
        <v>0</v>
      </c>
      <c r="G2802">
        <v>0</v>
      </c>
      <c r="H2802" t="s">
        <v>354</v>
      </c>
      <c r="I2802">
        <v>5</v>
      </c>
      <c r="J2802" t="s">
        <v>176</v>
      </c>
      <c r="K2802" t="s">
        <v>39</v>
      </c>
      <c r="L2802" t="s">
        <v>15</v>
      </c>
      <c r="M2802">
        <v>14274</v>
      </c>
      <c r="N2802" t="s">
        <v>22</v>
      </c>
      <c r="O2802" t="s">
        <v>0</v>
      </c>
      <c r="P2802" t="s">
        <v>0</v>
      </c>
    </row>
    <row r="2803" spans="1:16" x14ac:dyDescent="0.3">
      <c r="A2803">
        <v>27463800</v>
      </c>
      <c r="B2803">
        <v>191161</v>
      </c>
      <c r="C2803">
        <v>536219</v>
      </c>
      <c r="D2803">
        <v>3041</v>
      </c>
      <c r="E2803">
        <v>3</v>
      </c>
      <c r="F2803">
        <v>0</v>
      </c>
      <c r="G2803">
        <v>0</v>
      </c>
      <c r="H2803" t="s">
        <v>354</v>
      </c>
      <c r="I2803">
        <v>7</v>
      </c>
      <c r="J2803" t="s">
        <v>511</v>
      </c>
      <c r="K2803" t="s">
        <v>39</v>
      </c>
      <c r="L2803" t="s">
        <v>15</v>
      </c>
      <c r="M2803">
        <v>9123</v>
      </c>
      <c r="N2803" t="s">
        <v>23</v>
      </c>
      <c r="O2803" t="s">
        <v>0</v>
      </c>
      <c r="P2803" t="s">
        <v>0</v>
      </c>
    </row>
    <row r="2804" spans="1:16" x14ac:dyDescent="0.3">
      <c r="A2804">
        <v>36025314</v>
      </c>
      <c r="B2804">
        <v>770487</v>
      </c>
      <c r="C2804">
        <v>803869</v>
      </c>
      <c r="D2804">
        <v>15252</v>
      </c>
      <c r="E2804">
        <v>2</v>
      </c>
      <c r="F2804">
        <v>0</v>
      </c>
      <c r="G2804">
        <v>0</v>
      </c>
      <c r="H2804" t="s">
        <v>354</v>
      </c>
      <c r="I2804">
        <v>6</v>
      </c>
      <c r="J2804" t="s">
        <v>177</v>
      </c>
      <c r="K2804" t="s">
        <v>39</v>
      </c>
      <c r="L2804" t="s">
        <v>16</v>
      </c>
      <c r="M2804">
        <v>30504</v>
      </c>
      <c r="N2804" t="s">
        <v>23</v>
      </c>
      <c r="O2804" t="s">
        <v>0</v>
      </c>
      <c r="P2804" t="s">
        <v>0</v>
      </c>
    </row>
    <row r="2805" spans="1:16" x14ac:dyDescent="0.3">
      <c r="A2805">
        <v>23798190</v>
      </c>
      <c r="B2805">
        <v>671858</v>
      </c>
      <c r="C2805">
        <v>362520</v>
      </c>
      <c r="D2805">
        <v>8247</v>
      </c>
      <c r="E2805">
        <v>2</v>
      </c>
      <c r="F2805">
        <v>0</v>
      </c>
      <c r="G2805">
        <v>0</v>
      </c>
      <c r="H2805" t="s">
        <v>354</v>
      </c>
      <c r="I2805">
        <v>1</v>
      </c>
      <c r="J2805" t="s">
        <v>512</v>
      </c>
      <c r="K2805" t="s">
        <v>39</v>
      </c>
      <c r="L2805" t="s">
        <v>15</v>
      </c>
      <c r="M2805">
        <v>16494</v>
      </c>
      <c r="N2805" t="s">
        <v>20</v>
      </c>
      <c r="O2805" t="s">
        <v>0</v>
      </c>
      <c r="P2805" t="s">
        <v>0</v>
      </c>
    </row>
    <row r="2806" spans="1:16" x14ac:dyDescent="0.3">
      <c r="A2806">
        <v>43822301</v>
      </c>
      <c r="B2806">
        <v>877572</v>
      </c>
      <c r="C2806">
        <v>385186</v>
      </c>
      <c r="D2806">
        <v>5640</v>
      </c>
      <c r="E2806">
        <v>1</v>
      </c>
      <c r="F2806">
        <v>0</v>
      </c>
      <c r="G2806">
        <v>0</v>
      </c>
      <c r="H2806" t="s">
        <v>354</v>
      </c>
      <c r="I2806">
        <v>5</v>
      </c>
      <c r="J2806" t="s">
        <v>176</v>
      </c>
      <c r="K2806" t="s">
        <v>39</v>
      </c>
      <c r="L2806" t="s">
        <v>15</v>
      </c>
      <c r="M2806">
        <v>5640</v>
      </c>
      <c r="N2806" t="s">
        <v>21</v>
      </c>
      <c r="O2806" t="s">
        <v>0</v>
      </c>
      <c r="P2806" t="s">
        <v>0</v>
      </c>
    </row>
    <row r="2807" spans="1:16" x14ac:dyDescent="0.3">
      <c r="A2807">
        <v>50526484</v>
      </c>
      <c r="B2807">
        <v>770487</v>
      </c>
      <c r="C2807">
        <v>325701</v>
      </c>
      <c r="D2807">
        <v>13535</v>
      </c>
      <c r="E2807">
        <v>1</v>
      </c>
      <c r="F2807">
        <v>1353.5</v>
      </c>
      <c r="G2807">
        <v>10</v>
      </c>
      <c r="H2807" t="s">
        <v>354</v>
      </c>
      <c r="I2807">
        <v>3</v>
      </c>
      <c r="J2807" t="s">
        <v>209</v>
      </c>
      <c r="K2807" t="s">
        <v>39</v>
      </c>
      <c r="L2807" t="s">
        <v>15</v>
      </c>
      <c r="M2807">
        <v>12181.5</v>
      </c>
      <c r="N2807" t="s">
        <v>24</v>
      </c>
      <c r="O2807" t="s">
        <v>0</v>
      </c>
      <c r="P2807" t="s">
        <v>0</v>
      </c>
    </row>
    <row r="2808" spans="1:16" x14ac:dyDescent="0.3">
      <c r="A2808">
        <v>42847661</v>
      </c>
      <c r="B2808">
        <v>334053</v>
      </c>
      <c r="C2808">
        <v>822650</v>
      </c>
      <c r="D2808">
        <v>18480</v>
      </c>
      <c r="E2808">
        <v>1</v>
      </c>
      <c r="F2808">
        <v>0</v>
      </c>
      <c r="G2808">
        <v>0</v>
      </c>
      <c r="H2808" t="s">
        <v>354</v>
      </c>
      <c r="I2808">
        <v>5</v>
      </c>
      <c r="J2808" t="s">
        <v>176</v>
      </c>
      <c r="K2808" t="s">
        <v>39</v>
      </c>
      <c r="L2808" t="s">
        <v>18</v>
      </c>
      <c r="M2808">
        <v>18480</v>
      </c>
      <c r="N2808" t="s">
        <v>23</v>
      </c>
      <c r="O2808" t="s">
        <v>0</v>
      </c>
      <c r="P2808" t="s">
        <v>0</v>
      </c>
    </row>
    <row r="2809" spans="1:16" x14ac:dyDescent="0.3">
      <c r="A2809">
        <v>65902739</v>
      </c>
      <c r="B2809">
        <v>388389</v>
      </c>
      <c r="C2809">
        <v>932162</v>
      </c>
      <c r="D2809">
        <v>3193</v>
      </c>
      <c r="E2809">
        <v>1</v>
      </c>
      <c r="F2809">
        <v>319.3</v>
      </c>
      <c r="G2809">
        <v>10</v>
      </c>
      <c r="H2809" t="s">
        <v>354</v>
      </c>
      <c r="I2809">
        <v>4</v>
      </c>
      <c r="J2809" t="s">
        <v>227</v>
      </c>
      <c r="K2809" t="s">
        <v>39</v>
      </c>
      <c r="L2809" t="s">
        <v>15</v>
      </c>
      <c r="M2809">
        <v>2873.7</v>
      </c>
      <c r="N2809" t="s">
        <v>21</v>
      </c>
      <c r="O2809" t="s">
        <v>0</v>
      </c>
      <c r="P2809" t="s">
        <v>0</v>
      </c>
    </row>
    <row r="2810" spans="1:16" x14ac:dyDescent="0.3">
      <c r="A2810">
        <v>18113477</v>
      </c>
      <c r="B2810">
        <v>388389</v>
      </c>
      <c r="C2810">
        <v>804223</v>
      </c>
      <c r="D2810">
        <v>2623</v>
      </c>
      <c r="E2810">
        <v>1</v>
      </c>
      <c r="F2810">
        <v>262.3</v>
      </c>
      <c r="G2810">
        <v>10</v>
      </c>
      <c r="H2810" t="s">
        <v>354</v>
      </c>
      <c r="I2810">
        <v>3</v>
      </c>
      <c r="J2810" t="s">
        <v>209</v>
      </c>
      <c r="K2810" t="s">
        <v>39</v>
      </c>
      <c r="L2810" t="s">
        <v>16</v>
      </c>
      <c r="M2810">
        <v>2360.6999999999998</v>
      </c>
      <c r="N2810" t="s">
        <v>21</v>
      </c>
      <c r="O2810" t="s">
        <v>0</v>
      </c>
      <c r="P2810" t="s">
        <v>0</v>
      </c>
    </row>
    <row r="2811" spans="1:16" x14ac:dyDescent="0.3">
      <c r="A2811">
        <v>47621248</v>
      </c>
      <c r="B2811">
        <v>719176</v>
      </c>
      <c r="C2811">
        <v>352928</v>
      </c>
      <c r="D2811">
        <v>11892</v>
      </c>
      <c r="E2811">
        <v>1</v>
      </c>
      <c r="F2811">
        <v>1189.2</v>
      </c>
      <c r="G2811">
        <v>10</v>
      </c>
      <c r="H2811" t="s">
        <v>354</v>
      </c>
      <c r="I2811">
        <v>7</v>
      </c>
      <c r="J2811" t="s">
        <v>511</v>
      </c>
      <c r="K2811" t="s">
        <v>39</v>
      </c>
      <c r="L2811" t="s">
        <v>15</v>
      </c>
      <c r="M2811">
        <v>10702.8</v>
      </c>
      <c r="N2811" t="s">
        <v>22</v>
      </c>
      <c r="O2811" t="s">
        <v>0</v>
      </c>
      <c r="P2811" t="s">
        <v>0</v>
      </c>
    </row>
    <row r="2812" spans="1:16" x14ac:dyDescent="0.3">
      <c r="A2812">
        <v>38345472</v>
      </c>
      <c r="B2812">
        <v>671858</v>
      </c>
      <c r="C2812">
        <v>485353</v>
      </c>
      <c r="D2812">
        <v>864</v>
      </c>
      <c r="E2812">
        <v>2</v>
      </c>
      <c r="F2812">
        <v>172.8</v>
      </c>
      <c r="G2812">
        <v>10</v>
      </c>
      <c r="H2812" t="s">
        <v>354</v>
      </c>
      <c r="I2812">
        <v>1</v>
      </c>
      <c r="J2812" t="s">
        <v>512</v>
      </c>
      <c r="K2812" t="s">
        <v>39</v>
      </c>
      <c r="L2812" t="s">
        <v>15</v>
      </c>
      <c r="M2812">
        <v>1555.2</v>
      </c>
      <c r="N2812" t="s">
        <v>22</v>
      </c>
      <c r="O2812" t="s">
        <v>0</v>
      </c>
      <c r="P2812" t="s">
        <v>0</v>
      </c>
    </row>
    <row r="2813" spans="1:16" x14ac:dyDescent="0.3">
      <c r="A2813">
        <v>51098277</v>
      </c>
      <c r="B2813">
        <v>872246</v>
      </c>
      <c r="C2813">
        <v>475754</v>
      </c>
      <c r="D2813">
        <v>605</v>
      </c>
      <c r="E2813">
        <v>1</v>
      </c>
      <c r="F2813">
        <v>0</v>
      </c>
      <c r="G2813">
        <v>0</v>
      </c>
      <c r="H2813" t="s">
        <v>408</v>
      </c>
      <c r="I2813">
        <v>7</v>
      </c>
      <c r="J2813" t="s">
        <v>368</v>
      </c>
      <c r="K2813" t="s">
        <v>50</v>
      </c>
      <c r="L2813" t="s">
        <v>15</v>
      </c>
      <c r="M2813">
        <v>605</v>
      </c>
      <c r="N2813" t="s">
        <v>22</v>
      </c>
      <c r="O2813" t="s">
        <v>0</v>
      </c>
      <c r="P2813" t="s">
        <v>0</v>
      </c>
    </row>
    <row r="2814" spans="1:16" x14ac:dyDescent="0.3">
      <c r="A2814">
        <v>25898299</v>
      </c>
      <c r="B2814">
        <v>671858</v>
      </c>
      <c r="C2814">
        <v>273807</v>
      </c>
      <c r="D2814">
        <v>13960</v>
      </c>
      <c r="E2814">
        <v>2</v>
      </c>
      <c r="F2814">
        <v>2792</v>
      </c>
      <c r="G2814">
        <v>10</v>
      </c>
      <c r="H2814" t="s">
        <v>408</v>
      </c>
      <c r="I2814">
        <v>1</v>
      </c>
      <c r="J2814" t="s">
        <v>203</v>
      </c>
      <c r="K2814" t="s">
        <v>39</v>
      </c>
      <c r="L2814" t="s">
        <v>152</v>
      </c>
      <c r="M2814">
        <v>25128</v>
      </c>
      <c r="N2814" t="s">
        <v>20</v>
      </c>
      <c r="O2814" t="s">
        <v>0</v>
      </c>
      <c r="P2814" t="s">
        <v>0</v>
      </c>
    </row>
    <row r="2815" spans="1:16" x14ac:dyDescent="0.3">
      <c r="A2815">
        <v>85350823</v>
      </c>
      <c r="B2815">
        <v>334053</v>
      </c>
      <c r="C2815">
        <v>498313</v>
      </c>
      <c r="D2815">
        <v>9204</v>
      </c>
      <c r="E2815">
        <v>3</v>
      </c>
      <c r="F2815">
        <v>4141.8</v>
      </c>
      <c r="G2815">
        <v>15</v>
      </c>
      <c r="H2815" t="s">
        <v>408</v>
      </c>
      <c r="I2815">
        <v>3</v>
      </c>
      <c r="J2815" t="s">
        <v>393</v>
      </c>
      <c r="K2815" t="s">
        <v>39</v>
      </c>
      <c r="L2815" t="s">
        <v>16</v>
      </c>
      <c r="M2815">
        <v>23470.2</v>
      </c>
      <c r="N2815" t="s">
        <v>20</v>
      </c>
      <c r="O2815" t="s">
        <v>0</v>
      </c>
      <c r="P2815" t="s">
        <v>0</v>
      </c>
    </row>
    <row r="2816" spans="1:16" x14ac:dyDescent="0.3">
      <c r="A2816">
        <v>41514326</v>
      </c>
      <c r="B2816">
        <v>334053</v>
      </c>
      <c r="C2816">
        <v>284120</v>
      </c>
      <c r="D2816">
        <v>10121</v>
      </c>
      <c r="E2816">
        <v>1</v>
      </c>
      <c r="F2816">
        <v>0</v>
      </c>
      <c r="G2816">
        <v>0</v>
      </c>
      <c r="H2816" t="s">
        <v>408</v>
      </c>
      <c r="I2816">
        <v>6</v>
      </c>
      <c r="J2816" t="s">
        <v>198</v>
      </c>
      <c r="K2816" t="s">
        <v>39</v>
      </c>
      <c r="L2816" t="s">
        <v>16</v>
      </c>
      <c r="M2816">
        <v>10121</v>
      </c>
      <c r="N2816" t="s">
        <v>22</v>
      </c>
      <c r="O2816" t="s">
        <v>0</v>
      </c>
      <c r="P2816" t="s">
        <v>0</v>
      </c>
    </row>
    <row r="2817" spans="1:16" x14ac:dyDescent="0.3">
      <c r="A2817">
        <v>41250794</v>
      </c>
      <c r="B2817">
        <v>334053</v>
      </c>
      <c r="C2817">
        <v>293904</v>
      </c>
      <c r="D2817">
        <v>11935</v>
      </c>
      <c r="E2817">
        <v>4</v>
      </c>
      <c r="F2817">
        <v>0</v>
      </c>
      <c r="G2817">
        <v>0</v>
      </c>
      <c r="H2817" t="s">
        <v>408</v>
      </c>
      <c r="I2817">
        <v>7</v>
      </c>
      <c r="J2817" t="s">
        <v>368</v>
      </c>
      <c r="K2817" t="s">
        <v>39</v>
      </c>
      <c r="L2817" t="s">
        <v>18</v>
      </c>
      <c r="M2817">
        <v>47740</v>
      </c>
      <c r="N2817" t="s">
        <v>23</v>
      </c>
      <c r="O2817" t="s">
        <v>0</v>
      </c>
      <c r="P2817" t="s">
        <v>0</v>
      </c>
    </row>
    <row r="2818" spans="1:16" x14ac:dyDescent="0.3">
      <c r="A2818">
        <v>35878707</v>
      </c>
      <c r="B2818">
        <v>809570</v>
      </c>
      <c r="C2818">
        <v>690795</v>
      </c>
      <c r="D2818">
        <v>19251</v>
      </c>
      <c r="E2818">
        <v>2</v>
      </c>
      <c r="F2818">
        <v>3850.2</v>
      </c>
      <c r="G2818">
        <v>10</v>
      </c>
      <c r="H2818" t="s">
        <v>408</v>
      </c>
      <c r="I2818">
        <v>2</v>
      </c>
      <c r="J2818" t="s">
        <v>367</v>
      </c>
      <c r="K2818" t="s">
        <v>39</v>
      </c>
      <c r="L2818" t="s">
        <v>16</v>
      </c>
      <c r="M2818">
        <v>34651.800000000003</v>
      </c>
      <c r="N2818" t="s">
        <v>23</v>
      </c>
      <c r="O2818" t="s">
        <v>0</v>
      </c>
      <c r="P2818" t="s">
        <v>0</v>
      </c>
    </row>
    <row r="2819" spans="1:16" x14ac:dyDescent="0.3">
      <c r="A2819">
        <v>47945817</v>
      </c>
      <c r="B2819">
        <v>809570</v>
      </c>
      <c r="C2819">
        <v>414498</v>
      </c>
      <c r="D2819">
        <v>8318</v>
      </c>
      <c r="E2819">
        <v>4</v>
      </c>
      <c r="F2819">
        <v>0</v>
      </c>
      <c r="G2819">
        <v>0</v>
      </c>
      <c r="H2819" t="s">
        <v>439</v>
      </c>
      <c r="I2819">
        <v>1</v>
      </c>
      <c r="J2819" t="s">
        <v>508</v>
      </c>
      <c r="K2819" t="s">
        <v>39</v>
      </c>
      <c r="L2819" t="s">
        <v>17</v>
      </c>
      <c r="M2819">
        <v>33272</v>
      </c>
      <c r="N2819" t="s">
        <v>20</v>
      </c>
      <c r="O2819" t="s">
        <v>0</v>
      </c>
      <c r="P2819" t="s">
        <v>0</v>
      </c>
    </row>
    <row r="2820" spans="1:16" x14ac:dyDescent="0.3">
      <c r="A2820">
        <v>89865081</v>
      </c>
      <c r="B2820">
        <v>246316</v>
      </c>
      <c r="C2820">
        <v>598851</v>
      </c>
      <c r="D2820">
        <v>2373</v>
      </c>
      <c r="E2820">
        <v>1</v>
      </c>
      <c r="F2820">
        <v>0</v>
      </c>
      <c r="G2820">
        <v>0</v>
      </c>
      <c r="H2820" t="s">
        <v>439</v>
      </c>
      <c r="I2820">
        <v>3</v>
      </c>
      <c r="J2820" t="s">
        <v>141</v>
      </c>
      <c r="K2820" t="s">
        <v>39</v>
      </c>
      <c r="L2820" t="s">
        <v>15</v>
      </c>
      <c r="M2820">
        <v>2373</v>
      </c>
      <c r="N2820" t="s">
        <v>20</v>
      </c>
      <c r="O2820" t="s">
        <v>0</v>
      </c>
      <c r="P2820" t="s">
        <v>0</v>
      </c>
    </row>
    <row r="2821" spans="1:16" x14ac:dyDescent="0.3">
      <c r="A2821">
        <v>95763946</v>
      </c>
      <c r="B2821">
        <v>770487</v>
      </c>
      <c r="C2821">
        <v>809303</v>
      </c>
      <c r="D2821">
        <v>8021</v>
      </c>
      <c r="E2821">
        <v>2</v>
      </c>
      <c r="F2821">
        <v>0</v>
      </c>
      <c r="G2821">
        <v>0</v>
      </c>
      <c r="H2821" t="s">
        <v>439</v>
      </c>
      <c r="I2821">
        <v>6</v>
      </c>
      <c r="J2821" t="s">
        <v>232</v>
      </c>
      <c r="K2821" t="s">
        <v>39</v>
      </c>
      <c r="L2821" t="s">
        <v>15</v>
      </c>
      <c r="M2821">
        <v>16042</v>
      </c>
      <c r="N2821" t="s">
        <v>20</v>
      </c>
      <c r="O2821" t="s">
        <v>0</v>
      </c>
      <c r="P2821" t="s">
        <v>0</v>
      </c>
    </row>
    <row r="2822" spans="1:16" x14ac:dyDescent="0.3">
      <c r="A2822">
        <v>86230551</v>
      </c>
      <c r="B2822">
        <v>334053</v>
      </c>
      <c r="C2822">
        <v>443461</v>
      </c>
      <c r="D2822">
        <v>5176</v>
      </c>
      <c r="E2822">
        <v>1</v>
      </c>
      <c r="F2822">
        <v>0</v>
      </c>
      <c r="G2822">
        <v>0</v>
      </c>
      <c r="H2822" t="s">
        <v>439</v>
      </c>
      <c r="I2822">
        <v>4</v>
      </c>
      <c r="J2822" t="s">
        <v>333</v>
      </c>
      <c r="K2822" t="s">
        <v>39</v>
      </c>
      <c r="L2822" t="s">
        <v>15</v>
      </c>
      <c r="M2822">
        <v>5176</v>
      </c>
      <c r="N2822" t="s">
        <v>20</v>
      </c>
      <c r="O2822" t="s">
        <v>0</v>
      </c>
      <c r="P2822" t="s">
        <v>0</v>
      </c>
    </row>
    <row r="2823" spans="1:16" x14ac:dyDescent="0.3">
      <c r="A2823">
        <v>25194922</v>
      </c>
      <c r="B2823">
        <v>126225</v>
      </c>
      <c r="C2823">
        <v>845919</v>
      </c>
      <c r="D2823">
        <v>17802</v>
      </c>
      <c r="E2823">
        <v>2</v>
      </c>
      <c r="F2823">
        <v>0</v>
      </c>
      <c r="G2823">
        <v>0</v>
      </c>
      <c r="H2823" t="s">
        <v>439</v>
      </c>
      <c r="I2823">
        <v>1</v>
      </c>
      <c r="J2823" t="s">
        <v>508</v>
      </c>
      <c r="K2823" t="s">
        <v>39</v>
      </c>
      <c r="L2823" t="s">
        <v>15</v>
      </c>
      <c r="M2823">
        <v>35604</v>
      </c>
      <c r="N2823" t="s">
        <v>22</v>
      </c>
      <c r="O2823" t="s">
        <v>0</v>
      </c>
      <c r="P2823" t="s">
        <v>0</v>
      </c>
    </row>
    <row r="2824" spans="1:16" x14ac:dyDescent="0.3">
      <c r="A2824">
        <v>74115841</v>
      </c>
      <c r="B2824">
        <v>877572</v>
      </c>
      <c r="C2824">
        <v>784646</v>
      </c>
      <c r="D2824">
        <v>18513</v>
      </c>
      <c r="E2824">
        <v>1</v>
      </c>
      <c r="F2824">
        <v>0</v>
      </c>
      <c r="G2824">
        <v>0</v>
      </c>
      <c r="H2824" t="s">
        <v>439</v>
      </c>
      <c r="I2824">
        <v>3</v>
      </c>
      <c r="J2824" t="s">
        <v>141</v>
      </c>
      <c r="K2824" t="s">
        <v>39</v>
      </c>
      <c r="L2824" t="s">
        <v>15</v>
      </c>
      <c r="M2824">
        <v>18513</v>
      </c>
      <c r="N2824" t="s">
        <v>22</v>
      </c>
      <c r="O2824" t="s">
        <v>0</v>
      </c>
      <c r="P2824" t="s">
        <v>0</v>
      </c>
    </row>
    <row r="2825" spans="1:16" x14ac:dyDescent="0.3">
      <c r="A2825">
        <v>73509974</v>
      </c>
      <c r="B2825">
        <v>246316</v>
      </c>
      <c r="C2825">
        <v>328074</v>
      </c>
      <c r="D2825">
        <v>15059</v>
      </c>
      <c r="E2825">
        <v>2</v>
      </c>
      <c r="F2825">
        <v>3011.8</v>
      </c>
      <c r="G2825">
        <v>10</v>
      </c>
      <c r="H2825" t="s">
        <v>313</v>
      </c>
      <c r="I2825">
        <v>6</v>
      </c>
      <c r="J2825" t="s">
        <v>61</v>
      </c>
      <c r="K2825" t="s">
        <v>39</v>
      </c>
      <c r="L2825" t="s">
        <v>18</v>
      </c>
      <c r="M2825">
        <v>27106.2</v>
      </c>
      <c r="N2825" t="s">
        <v>22</v>
      </c>
      <c r="O2825" t="s">
        <v>0</v>
      </c>
      <c r="P2825" t="s">
        <v>0</v>
      </c>
    </row>
    <row r="2826" spans="1:16" x14ac:dyDescent="0.3">
      <c r="A2826">
        <v>58612055</v>
      </c>
      <c r="B2826">
        <v>876646</v>
      </c>
      <c r="C2826">
        <v>591794</v>
      </c>
      <c r="D2826">
        <v>17152</v>
      </c>
      <c r="E2826">
        <v>4</v>
      </c>
      <c r="F2826">
        <v>0</v>
      </c>
      <c r="G2826">
        <v>0</v>
      </c>
      <c r="H2826" t="s">
        <v>313</v>
      </c>
      <c r="I2826">
        <v>3</v>
      </c>
      <c r="J2826" t="s">
        <v>280</v>
      </c>
      <c r="K2826" t="s">
        <v>39</v>
      </c>
      <c r="L2826" t="s">
        <v>16</v>
      </c>
      <c r="M2826">
        <v>68608</v>
      </c>
      <c r="N2826" t="s">
        <v>21</v>
      </c>
      <c r="O2826" t="s">
        <v>0</v>
      </c>
      <c r="P2826" t="s">
        <v>0</v>
      </c>
    </row>
    <row r="2827" spans="1:16" x14ac:dyDescent="0.3">
      <c r="A2827">
        <v>81922443</v>
      </c>
      <c r="B2827">
        <v>246316</v>
      </c>
      <c r="C2827">
        <v>921276</v>
      </c>
      <c r="D2827">
        <v>16951</v>
      </c>
      <c r="E2827">
        <v>1</v>
      </c>
      <c r="F2827">
        <v>0</v>
      </c>
      <c r="G2827">
        <v>0</v>
      </c>
      <c r="H2827" t="s">
        <v>313</v>
      </c>
      <c r="I2827">
        <v>7</v>
      </c>
      <c r="J2827" t="s">
        <v>62</v>
      </c>
      <c r="K2827" t="s">
        <v>39</v>
      </c>
      <c r="L2827" t="s">
        <v>17</v>
      </c>
      <c r="M2827">
        <v>16951</v>
      </c>
      <c r="N2827" t="s">
        <v>24</v>
      </c>
      <c r="O2827" t="s">
        <v>0</v>
      </c>
      <c r="P2827" t="s">
        <v>0</v>
      </c>
    </row>
    <row r="2828" spans="1:16" x14ac:dyDescent="0.3">
      <c r="A2828">
        <v>72907576</v>
      </c>
      <c r="B2828">
        <v>126225</v>
      </c>
      <c r="C2828">
        <v>644114</v>
      </c>
      <c r="D2828">
        <v>4031</v>
      </c>
      <c r="E2828">
        <v>1</v>
      </c>
      <c r="F2828">
        <v>604.65</v>
      </c>
      <c r="G2828">
        <v>15</v>
      </c>
      <c r="H2828" t="s">
        <v>313</v>
      </c>
      <c r="I2828">
        <v>3</v>
      </c>
      <c r="J2828" t="s">
        <v>280</v>
      </c>
      <c r="K2828" t="s">
        <v>39</v>
      </c>
      <c r="L2828" t="s">
        <v>16</v>
      </c>
      <c r="M2828">
        <v>3426.35</v>
      </c>
      <c r="N2828" t="s">
        <v>24</v>
      </c>
      <c r="O2828" t="s">
        <v>0</v>
      </c>
      <c r="P2828" t="s">
        <v>0</v>
      </c>
    </row>
    <row r="2829" spans="1:16" x14ac:dyDescent="0.3">
      <c r="A2829">
        <v>64247457</v>
      </c>
      <c r="B2829">
        <v>246316</v>
      </c>
      <c r="C2829">
        <v>356826</v>
      </c>
      <c r="D2829">
        <v>12609</v>
      </c>
      <c r="E2829">
        <v>1</v>
      </c>
      <c r="F2829">
        <v>0</v>
      </c>
      <c r="G2829">
        <v>0</v>
      </c>
      <c r="H2829" t="s">
        <v>313</v>
      </c>
      <c r="I2829">
        <v>6</v>
      </c>
      <c r="J2829" t="s">
        <v>61</v>
      </c>
      <c r="K2829" t="s">
        <v>39</v>
      </c>
      <c r="L2829" t="s">
        <v>18</v>
      </c>
      <c r="M2829">
        <v>12609</v>
      </c>
      <c r="N2829" t="s">
        <v>23</v>
      </c>
      <c r="O2829" t="s">
        <v>0</v>
      </c>
      <c r="P2829" t="s">
        <v>0</v>
      </c>
    </row>
    <row r="2830" spans="1:16" x14ac:dyDescent="0.3">
      <c r="A2830">
        <v>73280554</v>
      </c>
      <c r="B2830">
        <v>216739</v>
      </c>
      <c r="C2830">
        <v>267193</v>
      </c>
      <c r="D2830">
        <v>4881</v>
      </c>
      <c r="E2830">
        <v>1</v>
      </c>
      <c r="F2830">
        <v>0</v>
      </c>
      <c r="G2830">
        <v>0</v>
      </c>
      <c r="H2830" t="s">
        <v>313</v>
      </c>
      <c r="I2830">
        <v>7</v>
      </c>
      <c r="J2830" t="s">
        <v>62</v>
      </c>
      <c r="K2830" t="s">
        <v>50</v>
      </c>
      <c r="L2830" t="s">
        <v>15</v>
      </c>
      <c r="M2830">
        <v>4881</v>
      </c>
      <c r="N2830" t="s">
        <v>20</v>
      </c>
      <c r="O2830" t="s">
        <v>0</v>
      </c>
      <c r="P2830" t="s">
        <v>0</v>
      </c>
    </row>
    <row r="2831" spans="1:16" x14ac:dyDescent="0.3">
      <c r="A2831">
        <v>38984499</v>
      </c>
      <c r="B2831">
        <v>770487</v>
      </c>
      <c r="C2831">
        <v>392818</v>
      </c>
      <c r="D2831">
        <v>19517</v>
      </c>
      <c r="E2831">
        <v>4</v>
      </c>
      <c r="F2831">
        <v>0</v>
      </c>
      <c r="G2831">
        <v>0</v>
      </c>
      <c r="H2831" t="s">
        <v>313</v>
      </c>
      <c r="I2831">
        <v>2</v>
      </c>
      <c r="J2831" t="s">
        <v>109</v>
      </c>
      <c r="K2831" t="s">
        <v>39</v>
      </c>
      <c r="L2831" t="s">
        <v>15</v>
      </c>
      <c r="M2831">
        <v>78068</v>
      </c>
      <c r="N2831" t="s">
        <v>22</v>
      </c>
      <c r="O2831" t="s">
        <v>0</v>
      </c>
      <c r="P2831" t="s">
        <v>0</v>
      </c>
    </row>
    <row r="2832" spans="1:16" x14ac:dyDescent="0.3">
      <c r="A2832">
        <v>35479101</v>
      </c>
      <c r="B2832">
        <v>876646</v>
      </c>
      <c r="C2832">
        <v>758850</v>
      </c>
      <c r="D2832">
        <v>19418</v>
      </c>
      <c r="E2832">
        <v>2</v>
      </c>
      <c r="F2832">
        <v>0</v>
      </c>
      <c r="G2832">
        <v>0</v>
      </c>
      <c r="H2832" t="s">
        <v>313</v>
      </c>
      <c r="I2832">
        <v>5</v>
      </c>
      <c r="J2832" t="s">
        <v>379</v>
      </c>
      <c r="K2832" t="s">
        <v>39</v>
      </c>
      <c r="L2832" t="s">
        <v>152</v>
      </c>
      <c r="M2832">
        <v>38836</v>
      </c>
      <c r="N2832" t="s">
        <v>22</v>
      </c>
      <c r="O2832" t="s">
        <v>0</v>
      </c>
      <c r="P2832" t="s">
        <v>0</v>
      </c>
    </row>
    <row r="2833" spans="1:16" x14ac:dyDescent="0.3">
      <c r="A2833">
        <v>98322292</v>
      </c>
      <c r="B2833">
        <v>191161</v>
      </c>
      <c r="C2833">
        <v>345131</v>
      </c>
      <c r="D2833">
        <v>13314</v>
      </c>
      <c r="E2833">
        <v>1</v>
      </c>
      <c r="F2833">
        <v>0</v>
      </c>
      <c r="G2833">
        <v>0</v>
      </c>
      <c r="H2833" t="s">
        <v>313</v>
      </c>
      <c r="I2833">
        <v>3</v>
      </c>
      <c r="J2833" t="s">
        <v>280</v>
      </c>
      <c r="K2833" t="s">
        <v>39</v>
      </c>
      <c r="L2833" t="s">
        <v>16</v>
      </c>
      <c r="M2833">
        <v>13314</v>
      </c>
      <c r="N2833" t="s">
        <v>21</v>
      </c>
      <c r="O2833" t="s">
        <v>0</v>
      </c>
      <c r="P2833" t="s">
        <v>0</v>
      </c>
    </row>
    <row r="2834" spans="1:16" x14ac:dyDescent="0.3">
      <c r="A2834">
        <v>37592422</v>
      </c>
      <c r="B2834">
        <v>246316</v>
      </c>
      <c r="C2834">
        <v>419162</v>
      </c>
      <c r="D2834">
        <v>11047</v>
      </c>
      <c r="E2834">
        <v>1</v>
      </c>
      <c r="F2834">
        <v>552.35</v>
      </c>
      <c r="G2834">
        <v>5</v>
      </c>
      <c r="H2834" t="s">
        <v>313</v>
      </c>
      <c r="I2834">
        <v>4</v>
      </c>
      <c r="J2834" t="s">
        <v>410</v>
      </c>
      <c r="K2834" t="s">
        <v>39</v>
      </c>
      <c r="L2834" t="s">
        <v>16</v>
      </c>
      <c r="M2834">
        <v>10494.65</v>
      </c>
      <c r="N2834" t="s">
        <v>21</v>
      </c>
      <c r="O2834" t="s">
        <v>0</v>
      </c>
      <c r="P2834" t="s">
        <v>0</v>
      </c>
    </row>
    <row r="2835" spans="1:16" x14ac:dyDescent="0.3">
      <c r="A2835">
        <v>52910691</v>
      </c>
      <c r="B2835">
        <v>246316</v>
      </c>
      <c r="C2835">
        <v>872550</v>
      </c>
      <c r="D2835">
        <v>10994</v>
      </c>
      <c r="E2835">
        <v>2</v>
      </c>
      <c r="F2835">
        <v>4397.6000000000004</v>
      </c>
      <c r="G2835">
        <v>20</v>
      </c>
      <c r="H2835" t="s">
        <v>338</v>
      </c>
      <c r="I2835">
        <v>7</v>
      </c>
      <c r="J2835" t="s">
        <v>446</v>
      </c>
      <c r="K2835" t="s">
        <v>50</v>
      </c>
      <c r="L2835" t="s">
        <v>15</v>
      </c>
      <c r="M2835">
        <v>17590.400000000001</v>
      </c>
      <c r="N2835" t="s">
        <v>20</v>
      </c>
      <c r="O2835" t="s">
        <v>0</v>
      </c>
      <c r="P2835" t="s">
        <v>0</v>
      </c>
    </row>
    <row r="2836" spans="1:16" x14ac:dyDescent="0.3">
      <c r="A2836">
        <v>55461591</v>
      </c>
      <c r="B2836">
        <v>876646</v>
      </c>
      <c r="C2836">
        <v>776289</v>
      </c>
      <c r="D2836">
        <v>14802</v>
      </c>
      <c r="E2836">
        <v>3</v>
      </c>
      <c r="F2836">
        <v>0</v>
      </c>
      <c r="G2836">
        <v>0</v>
      </c>
      <c r="H2836" t="s">
        <v>338</v>
      </c>
      <c r="I2836">
        <v>7</v>
      </c>
      <c r="J2836" t="s">
        <v>446</v>
      </c>
      <c r="K2836" t="s">
        <v>39</v>
      </c>
      <c r="L2836" t="s">
        <v>15</v>
      </c>
      <c r="M2836">
        <v>44406</v>
      </c>
      <c r="N2836" t="s">
        <v>24</v>
      </c>
      <c r="O2836" t="s">
        <v>0</v>
      </c>
      <c r="P2836" t="s">
        <v>0</v>
      </c>
    </row>
    <row r="2837" spans="1:16" x14ac:dyDescent="0.3">
      <c r="A2837">
        <v>82017516</v>
      </c>
      <c r="B2837">
        <v>671858</v>
      </c>
      <c r="C2837">
        <v>470328</v>
      </c>
      <c r="D2837">
        <v>4075</v>
      </c>
      <c r="E2837">
        <v>1</v>
      </c>
      <c r="F2837">
        <v>0</v>
      </c>
      <c r="G2837">
        <v>0</v>
      </c>
      <c r="H2837" t="s">
        <v>338</v>
      </c>
      <c r="I2837">
        <v>6</v>
      </c>
      <c r="J2837" t="s">
        <v>230</v>
      </c>
      <c r="K2837" t="s">
        <v>39</v>
      </c>
      <c r="L2837" t="s">
        <v>16</v>
      </c>
      <c r="M2837">
        <v>4075</v>
      </c>
      <c r="N2837" t="s">
        <v>22</v>
      </c>
      <c r="O2837" t="s">
        <v>0</v>
      </c>
      <c r="P2837" t="s">
        <v>0</v>
      </c>
    </row>
    <row r="2838" spans="1:16" x14ac:dyDescent="0.3">
      <c r="A2838">
        <v>67279295</v>
      </c>
      <c r="B2838">
        <v>246316</v>
      </c>
      <c r="C2838">
        <v>271789</v>
      </c>
      <c r="D2838">
        <v>4778</v>
      </c>
      <c r="E2838">
        <v>3</v>
      </c>
      <c r="F2838">
        <v>0</v>
      </c>
      <c r="G2838">
        <v>0</v>
      </c>
      <c r="H2838" t="s">
        <v>338</v>
      </c>
      <c r="I2838">
        <v>2</v>
      </c>
      <c r="J2838" t="s">
        <v>129</v>
      </c>
      <c r="K2838" t="s">
        <v>50</v>
      </c>
      <c r="L2838" t="s">
        <v>15</v>
      </c>
      <c r="M2838">
        <v>14334</v>
      </c>
      <c r="N2838" t="s">
        <v>23</v>
      </c>
      <c r="O2838" t="s">
        <v>0</v>
      </c>
      <c r="P2838" t="s">
        <v>0</v>
      </c>
    </row>
    <row r="2839" spans="1:16" x14ac:dyDescent="0.3">
      <c r="A2839">
        <v>33593960</v>
      </c>
      <c r="B2839">
        <v>207473</v>
      </c>
      <c r="C2839">
        <v>597455</v>
      </c>
      <c r="D2839">
        <v>4882</v>
      </c>
      <c r="E2839">
        <v>3</v>
      </c>
      <c r="F2839">
        <v>732.3</v>
      </c>
      <c r="G2839">
        <v>5</v>
      </c>
      <c r="H2839" t="s">
        <v>338</v>
      </c>
      <c r="I2839">
        <v>2</v>
      </c>
      <c r="J2839" t="s">
        <v>129</v>
      </c>
      <c r="K2839" t="s">
        <v>39</v>
      </c>
      <c r="L2839" t="s">
        <v>16</v>
      </c>
      <c r="M2839">
        <v>13913.7</v>
      </c>
      <c r="N2839" t="s">
        <v>22</v>
      </c>
      <c r="O2839" t="s">
        <v>0</v>
      </c>
      <c r="P2839" t="s">
        <v>0</v>
      </c>
    </row>
    <row r="2840" spans="1:16" x14ac:dyDescent="0.3">
      <c r="A2840">
        <v>28808678</v>
      </c>
      <c r="B2840">
        <v>191161</v>
      </c>
      <c r="C2840">
        <v>341822</v>
      </c>
      <c r="D2840">
        <v>19199</v>
      </c>
      <c r="E2840">
        <v>1</v>
      </c>
      <c r="F2840">
        <v>0</v>
      </c>
      <c r="G2840">
        <v>0</v>
      </c>
      <c r="H2840" t="s">
        <v>338</v>
      </c>
      <c r="I2840">
        <v>2</v>
      </c>
      <c r="J2840" t="s">
        <v>129</v>
      </c>
      <c r="K2840" t="s">
        <v>39</v>
      </c>
      <c r="L2840" t="s">
        <v>16</v>
      </c>
      <c r="M2840">
        <v>19199</v>
      </c>
      <c r="N2840" t="s">
        <v>21</v>
      </c>
      <c r="O2840" t="s">
        <v>0</v>
      </c>
      <c r="P2840" t="s">
        <v>0</v>
      </c>
    </row>
    <row r="2841" spans="1:16" x14ac:dyDescent="0.3">
      <c r="A2841">
        <v>27610141</v>
      </c>
      <c r="B2841">
        <v>719176</v>
      </c>
      <c r="C2841">
        <v>930789</v>
      </c>
      <c r="D2841">
        <v>14566</v>
      </c>
      <c r="E2841">
        <v>2</v>
      </c>
      <c r="F2841">
        <v>0</v>
      </c>
      <c r="G2841">
        <v>0</v>
      </c>
      <c r="H2841" t="s">
        <v>338</v>
      </c>
      <c r="I2841">
        <v>2</v>
      </c>
      <c r="J2841" t="s">
        <v>129</v>
      </c>
      <c r="K2841" t="s">
        <v>39</v>
      </c>
      <c r="L2841" t="s">
        <v>18</v>
      </c>
      <c r="M2841">
        <v>29132</v>
      </c>
      <c r="N2841" t="s">
        <v>21</v>
      </c>
      <c r="O2841" t="s">
        <v>0</v>
      </c>
      <c r="P2841" t="s">
        <v>0</v>
      </c>
    </row>
    <row r="2842" spans="1:16" x14ac:dyDescent="0.3">
      <c r="A2842">
        <v>83841249</v>
      </c>
      <c r="B2842">
        <v>872246</v>
      </c>
      <c r="C2842">
        <v>991645</v>
      </c>
      <c r="D2842">
        <v>4463</v>
      </c>
      <c r="E2842">
        <v>1</v>
      </c>
      <c r="F2842">
        <v>0</v>
      </c>
      <c r="G2842">
        <v>0</v>
      </c>
      <c r="H2842" t="s">
        <v>338</v>
      </c>
      <c r="I2842">
        <v>2</v>
      </c>
      <c r="J2842" t="s">
        <v>129</v>
      </c>
      <c r="K2842" t="s">
        <v>50</v>
      </c>
      <c r="L2842" t="s">
        <v>15</v>
      </c>
      <c r="M2842">
        <v>4463</v>
      </c>
      <c r="N2842" t="s">
        <v>20</v>
      </c>
      <c r="O2842" t="s">
        <v>0</v>
      </c>
      <c r="P2842" t="s">
        <v>0</v>
      </c>
    </row>
    <row r="2843" spans="1:16" x14ac:dyDescent="0.3">
      <c r="A2843">
        <v>99970857</v>
      </c>
      <c r="B2843">
        <v>356787</v>
      </c>
      <c r="C2843">
        <v>274852</v>
      </c>
      <c r="D2843">
        <v>3267</v>
      </c>
      <c r="E2843">
        <v>1</v>
      </c>
      <c r="F2843">
        <v>0</v>
      </c>
      <c r="G2843">
        <v>0</v>
      </c>
      <c r="H2843" t="s">
        <v>338</v>
      </c>
      <c r="I2843">
        <v>4</v>
      </c>
      <c r="J2843" t="s">
        <v>455</v>
      </c>
      <c r="K2843" t="s">
        <v>50</v>
      </c>
      <c r="L2843" t="s">
        <v>16</v>
      </c>
      <c r="M2843">
        <v>3267</v>
      </c>
      <c r="N2843" t="s">
        <v>21</v>
      </c>
      <c r="O2843" t="s">
        <v>0</v>
      </c>
      <c r="P2843" t="s">
        <v>0</v>
      </c>
    </row>
    <row r="2844" spans="1:16" x14ac:dyDescent="0.3">
      <c r="A2844">
        <v>87698748</v>
      </c>
      <c r="B2844">
        <v>877572</v>
      </c>
      <c r="C2844">
        <v>431444</v>
      </c>
      <c r="D2844">
        <v>14571</v>
      </c>
      <c r="E2844">
        <v>3</v>
      </c>
      <c r="F2844">
        <v>4371.3</v>
      </c>
      <c r="G2844">
        <v>10</v>
      </c>
      <c r="H2844" t="s">
        <v>338</v>
      </c>
      <c r="I2844">
        <v>3</v>
      </c>
      <c r="J2844" t="s">
        <v>549</v>
      </c>
      <c r="K2844" t="s">
        <v>39</v>
      </c>
      <c r="L2844" t="s">
        <v>17</v>
      </c>
      <c r="M2844">
        <v>39341.699999999997</v>
      </c>
      <c r="N2844" t="s">
        <v>21</v>
      </c>
      <c r="O2844" t="s">
        <v>0</v>
      </c>
      <c r="P2844" t="s">
        <v>0</v>
      </c>
    </row>
    <row r="2845" spans="1:16" x14ac:dyDescent="0.3">
      <c r="A2845">
        <v>97260863</v>
      </c>
      <c r="B2845">
        <v>872246</v>
      </c>
      <c r="C2845">
        <v>784791</v>
      </c>
      <c r="D2845">
        <v>4194</v>
      </c>
      <c r="E2845">
        <v>2</v>
      </c>
      <c r="F2845">
        <v>0</v>
      </c>
      <c r="G2845">
        <v>0</v>
      </c>
      <c r="H2845" t="s">
        <v>295</v>
      </c>
      <c r="I2845">
        <v>7</v>
      </c>
      <c r="J2845" t="s">
        <v>436</v>
      </c>
      <c r="K2845" t="s">
        <v>39</v>
      </c>
      <c r="L2845" t="s">
        <v>15</v>
      </c>
      <c r="M2845">
        <v>8388</v>
      </c>
      <c r="N2845" t="s">
        <v>24</v>
      </c>
      <c r="O2845" t="s">
        <v>0</v>
      </c>
      <c r="P2845" t="s">
        <v>0</v>
      </c>
    </row>
    <row r="2846" spans="1:16" x14ac:dyDescent="0.3">
      <c r="A2846">
        <v>59470729</v>
      </c>
      <c r="B2846">
        <v>246316</v>
      </c>
      <c r="C2846">
        <v>796707</v>
      </c>
      <c r="D2846">
        <v>14115</v>
      </c>
      <c r="E2846">
        <v>1</v>
      </c>
      <c r="F2846">
        <v>0</v>
      </c>
      <c r="G2846">
        <v>0</v>
      </c>
      <c r="H2846" t="s">
        <v>295</v>
      </c>
      <c r="I2846">
        <v>7</v>
      </c>
      <c r="J2846" t="s">
        <v>436</v>
      </c>
      <c r="K2846" t="s">
        <v>39</v>
      </c>
      <c r="L2846" t="s">
        <v>16</v>
      </c>
      <c r="M2846">
        <v>14115</v>
      </c>
      <c r="N2846" t="s">
        <v>20</v>
      </c>
      <c r="O2846" t="s">
        <v>0</v>
      </c>
      <c r="P2846" t="s">
        <v>0</v>
      </c>
    </row>
    <row r="2847" spans="1:16" x14ac:dyDescent="0.3">
      <c r="A2847">
        <v>66910299</v>
      </c>
      <c r="B2847">
        <v>356787</v>
      </c>
      <c r="C2847">
        <v>540998</v>
      </c>
      <c r="D2847">
        <v>1877</v>
      </c>
      <c r="E2847">
        <v>2</v>
      </c>
      <c r="F2847">
        <v>187.7</v>
      </c>
      <c r="G2847">
        <v>5</v>
      </c>
      <c r="H2847" t="s">
        <v>295</v>
      </c>
      <c r="I2847">
        <v>7</v>
      </c>
      <c r="J2847" t="s">
        <v>436</v>
      </c>
      <c r="K2847" t="s">
        <v>39</v>
      </c>
      <c r="L2847" t="s">
        <v>15</v>
      </c>
      <c r="M2847">
        <v>3566.3</v>
      </c>
      <c r="N2847" t="s">
        <v>20</v>
      </c>
      <c r="O2847" t="s">
        <v>0</v>
      </c>
      <c r="P2847" t="s">
        <v>0</v>
      </c>
    </row>
    <row r="2848" spans="1:16" x14ac:dyDescent="0.3">
      <c r="A2848">
        <v>70343755</v>
      </c>
      <c r="B2848">
        <v>770487</v>
      </c>
      <c r="C2848">
        <v>313132</v>
      </c>
      <c r="D2848">
        <v>13987</v>
      </c>
      <c r="E2848">
        <v>2</v>
      </c>
      <c r="F2848">
        <v>4196.1000000000004</v>
      </c>
      <c r="G2848">
        <v>15</v>
      </c>
      <c r="H2848" t="s">
        <v>295</v>
      </c>
      <c r="I2848">
        <v>6</v>
      </c>
      <c r="J2848" t="s">
        <v>472</v>
      </c>
      <c r="K2848" t="s">
        <v>50</v>
      </c>
      <c r="L2848" t="s">
        <v>18</v>
      </c>
      <c r="M2848">
        <v>23777.9</v>
      </c>
      <c r="N2848" t="s">
        <v>21</v>
      </c>
      <c r="O2848" t="s">
        <v>0</v>
      </c>
      <c r="P2848" t="s">
        <v>0</v>
      </c>
    </row>
    <row r="2849" spans="1:16" x14ac:dyDescent="0.3">
      <c r="A2849">
        <v>15028625</v>
      </c>
      <c r="B2849">
        <v>877572</v>
      </c>
      <c r="C2849">
        <v>352387</v>
      </c>
      <c r="D2849">
        <v>14116</v>
      </c>
      <c r="E2849">
        <v>1</v>
      </c>
      <c r="F2849">
        <v>2117.4</v>
      </c>
      <c r="G2849">
        <v>15</v>
      </c>
      <c r="H2849" t="s">
        <v>295</v>
      </c>
      <c r="I2849">
        <v>5</v>
      </c>
      <c r="J2849" t="s">
        <v>505</v>
      </c>
      <c r="K2849" t="s">
        <v>39</v>
      </c>
      <c r="L2849" t="s">
        <v>15</v>
      </c>
      <c r="M2849">
        <v>11998.6</v>
      </c>
      <c r="N2849" t="s">
        <v>23</v>
      </c>
      <c r="O2849" t="s">
        <v>0</v>
      </c>
      <c r="P2849" t="s">
        <v>0</v>
      </c>
    </row>
    <row r="2850" spans="1:16" x14ac:dyDescent="0.3">
      <c r="A2850">
        <v>70369365</v>
      </c>
      <c r="B2850">
        <v>671858</v>
      </c>
      <c r="C2850">
        <v>967979</v>
      </c>
      <c r="D2850">
        <v>18705</v>
      </c>
      <c r="E2850">
        <v>1</v>
      </c>
      <c r="F2850">
        <v>0</v>
      </c>
      <c r="G2850">
        <v>0</v>
      </c>
      <c r="H2850" t="s">
        <v>295</v>
      </c>
      <c r="I2850">
        <v>5</v>
      </c>
      <c r="J2850" t="s">
        <v>505</v>
      </c>
      <c r="K2850" t="s">
        <v>50</v>
      </c>
      <c r="L2850" t="s">
        <v>16</v>
      </c>
      <c r="M2850">
        <v>18705</v>
      </c>
      <c r="N2850" t="s">
        <v>21</v>
      </c>
      <c r="O2850" t="s">
        <v>0</v>
      </c>
      <c r="P2850" t="s">
        <v>0</v>
      </c>
    </row>
    <row r="2851" spans="1:16" x14ac:dyDescent="0.3">
      <c r="A2851">
        <v>25745913</v>
      </c>
      <c r="B2851">
        <v>671858</v>
      </c>
      <c r="C2851">
        <v>853004</v>
      </c>
      <c r="D2851">
        <v>4750</v>
      </c>
      <c r="E2851">
        <v>1</v>
      </c>
      <c r="F2851">
        <v>0</v>
      </c>
      <c r="G2851">
        <v>0</v>
      </c>
      <c r="H2851" t="s">
        <v>295</v>
      </c>
      <c r="I2851">
        <v>3</v>
      </c>
      <c r="J2851" t="s">
        <v>515</v>
      </c>
      <c r="K2851" t="s">
        <v>39</v>
      </c>
      <c r="L2851" t="s">
        <v>15</v>
      </c>
      <c r="M2851">
        <v>4750</v>
      </c>
      <c r="N2851" t="s">
        <v>23</v>
      </c>
      <c r="O2851" t="s">
        <v>0</v>
      </c>
      <c r="P2851" t="s">
        <v>0</v>
      </c>
    </row>
    <row r="2852" spans="1:16" x14ac:dyDescent="0.3">
      <c r="A2852">
        <v>43492807</v>
      </c>
      <c r="B2852">
        <v>877572</v>
      </c>
      <c r="C2852">
        <v>309159</v>
      </c>
      <c r="D2852">
        <v>6473</v>
      </c>
      <c r="E2852">
        <v>1</v>
      </c>
      <c r="F2852">
        <v>0</v>
      </c>
      <c r="G2852">
        <v>0</v>
      </c>
      <c r="H2852" t="s">
        <v>295</v>
      </c>
      <c r="I2852">
        <v>4</v>
      </c>
      <c r="J2852" t="s">
        <v>531</v>
      </c>
      <c r="K2852" t="s">
        <v>39</v>
      </c>
      <c r="L2852" t="s">
        <v>15</v>
      </c>
      <c r="M2852">
        <v>6473</v>
      </c>
      <c r="N2852" t="s">
        <v>21</v>
      </c>
      <c r="O2852" t="s">
        <v>0</v>
      </c>
      <c r="P2852" t="s">
        <v>0</v>
      </c>
    </row>
    <row r="2853" spans="1:16" x14ac:dyDescent="0.3">
      <c r="A2853">
        <v>61791391</v>
      </c>
      <c r="B2853">
        <v>671858</v>
      </c>
      <c r="C2853">
        <v>540464</v>
      </c>
      <c r="D2853">
        <v>16467</v>
      </c>
      <c r="E2853">
        <v>1</v>
      </c>
      <c r="F2853">
        <v>2470.0500000000002</v>
      </c>
      <c r="G2853">
        <v>15</v>
      </c>
      <c r="H2853" t="s">
        <v>295</v>
      </c>
      <c r="I2853">
        <v>3</v>
      </c>
      <c r="J2853" t="s">
        <v>515</v>
      </c>
      <c r="K2853" t="s">
        <v>39</v>
      </c>
      <c r="L2853" t="s">
        <v>17</v>
      </c>
      <c r="M2853">
        <v>13996.95</v>
      </c>
      <c r="N2853" t="s">
        <v>21</v>
      </c>
      <c r="O2853" t="s">
        <v>0</v>
      </c>
      <c r="P2853" t="s">
        <v>0</v>
      </c>
    </row>
    <row r="2854" spans="1:16" x14ac:dyDescent="0.3">
      <c r="A2854">
        <v>49057246</v>
      </c>
      <c r="B2854">
        <v>207473</v>
      </c>
      <c r="C2854">
        <v>500384</v>
      </c>
      <c r="D2854">
        <v>1829</v>
      </c>
      <c r="E2854">
        <v>2</v>
      </c>
      <c r="F2854">
        <v>0</v>
      </c>
      <c r="G2854">
        <v>0</v>
      </c>
      <c r="H2854" t="s">
        <v>295</v>
      </c>
      <c r="I2854">
        <v>2</v>
      </c>
      <c r="J2854" t="s">
        <v>273</v>
      </c>
      <c r="K2854" t="s">
        <v>50</v>
      </c>
      <c r="L2854" t="s">
        <v>15</v>
      </c>
      <c r="M2854">
        <v>3658</v>
      </c>
      <c r="N2854" t="s">
        <v>22</v>
      </c>
      <c r="O2854" t="s">
        <v>0</v>
      </c>
      <c r="P2854" t="s">
        <v>0</v>
      </c>
    </row>
    <row r="2855" spans="1:16" x14ac:dyDescent="0.3">
      <c r="A2855">
        <v>64634663</v>
      </c>
      <c r="B2855">
        <v>809570</v>
      </c>
      <c r="C2855">
        <v>783347</v>
      </c>
      <c r="D2855">
        <v>19222</v>
      </c>
      <c r="E2855">
        <v>1</v>
      </c>
      <c r="F2855">
        <v>0</v>
      </c>
      <c r="G2855">
        <v>0</v>
      </c>
      <c r="H2855" t="s">
        <v>63</v>
      </c>
      <c r="I2855">
        <v>5</v>
      </c>
      <c r="J2855" t="s">
        <v>64</v>
      </c>
      <c r="K2855" t="s">
        <v>39</v>
      </c>
      <c r="L2855" t="s">
        <v>18</v>
      </c>
      <c r="M2855">
        <v>19222</v>
      </c>
      <c r="N2855" t="s">
        <v>24</v>
      </c>
      <c r="O2855" t="s">
        <v>0</v>
      </c>
      <c r="P2855" t="s">
        <v>0</v>
      </c>
    </row>
    <row r="2856" spans="1:16" x14ac:dyDescent="0.3">
      <c r="A2856">
        <v>76344695</v>
      </c>
      <c r="B2856">
        <v>334053</v>
      </c>
      <c r="C2856">
        <v>613296</v>
      </c>
      <c r="D2856">
        <v>5644</v>
      </c>
      <c r="E2856">
        <v>1</v>
      </c>
      <c r="F2856">
        <v>564.4</v>
      </c>
      <c r="G2856">
        <v>10</v>
      </c>
      <c r="H2856" t="s">
        <v>63</v>
      </c>
      <c r="I2856">
        <v>3</v>
      </c>
      <c r="J2856" t="s">
        <v>458</v>
      </c>
      <c r="K2856" t="s">
        <v>47</v>
      </c>
      <c r="L2856" t="s">
        <v>15</v>
      </c>
      <c r="M2856">
        <v>5079.6000000000004</v>
      </c>
      <c r="N2856" t="s">
        <v>21</v>
      </c>
      <c r="O2856" t="s">
        <v>0</v>
      </c>
      <c r="P2856" t="s">
        <v>0</v>
      </c>
    </row>
    <row r="2857" spans="1:16" x14ac:dyDescent="0.3">
      <c r="A2857">
        <v>34991216</v>
      </c>
      <c r="B2857">
        <v>246316</v>
      </c>
      <c r="C2857">
        <v>214400</v>
      </c>
      <c r="D2857">
        <v>19102</v>
      </c>
      <c r="E2857">
        <v>2</v>
      </c>
      <c r="F2857">
        <v>1910.2</v>
      </c>
      <c r="G2857">
        <v>5</v>
      </c>
      <c r="H2857" t="s">
        <v>63</v>
      </c>
      <c r="I2857">
        <v>5</v>
      </c>
      <c r="J2857" t="s">
        <v>64</v>
      </c>
      <c r="K2857" t="s">
        <v>39</v>
      </c>
      <c r="L2857" t="s">
        <v>16</v>
      </c>
      <c r="M2857">
        <v>36293.800000000003</v>
      </c>
      <c r="N2857" t="s">
        <v>20</v>
      </c>
      <c r="O2857" t="s">
        <v>0</v>
      </c>
      <c r="P2857" t="s">
        <v>0</v>
      </c>
    </row>
    <row r="2858" spans="1:16" x14ac:dyDescent="0.3">
      <c r="A2858">
        <v>51738753</v>
      </c>
      <c r="B2858">
        <v>246316</v>
      </c>
      <c r="C2858">
        <v>565227</v>
      </c>
      <c r="D2858">
        <v>8478</v>
      </c>
      <c r="E2858">
        <v>1</v>
      </c>
      <c r="F2858">
        <v>1271.7</v>
      </c>
      <c r="G2858">
        <v>15</v>
      </c>
      <c r="H2858" t="s">
        <v>63</v>
      </c>
      <c r="I2858">
        <v>2</v>
      </c>
      <c r="J2858" t="s">
        <v>452</v>
      </c>
      <c r="K2858" t="s">
        <v>39</v>
      </c>
      <c r="L2858" t="s">
        <v>18</v>
      </c>
      <c r="M2858">
        <v>7206.3</v>
      </c>
      <c r="N2858" t="s">
        <v>22</v>
      </c>
      <c r="O2858" t="s">
        <v>0</v>
      </c>
      <c r="P2858" t="s">
        <v>0</v>
      </c>
    </row>
    <row r="2859" spans="1:16" x14ac:dyDescent="0.3">
      <c r="A2859">
        <v>91197624</v>
      </c>
      <c r="B2859">
        <v>191161</v>
      </c>
      <c r="C2859">
        <v>440497</v>
      </c>
      <c r="D2859">
        <v>14431</v>
      </c>
      <c r="E2859">
        <v>1</v>
      </c>
      <c r="F2859">
        <v>0</v>
      </c>
      <c r="G2859">
        <v>0</v>
      </c>
      <c r="H2859" t="s">
        <v>63</v>
      </c>
      <c r="I2859">
        <v>3</v>
      </c>
      <c r="J2859" t="s">
        <v>458</v>
      </c>
      <c r="K2859" t="s">
        <v>39</v>
      </c>
      <c r="L2859" t="s">
        <v>16</v>
      </c>
      <c r="M2859">
        <v>14431</v>
      </c>
      <c r="N2859" t="s">
        <v>21</v>
      </c>
      <c r="O2859" t="s">
        <v>0</v>
      </c>
      <c r="P2859" t="s">
        <v>0</v>
      </c>
    </row>
    <row r="2860" spans="1:16" x14ac:dyDescent="0.3">
      <c r="A2860">
        <v>24178065</v>
      </c>
      <c r="B2860">
        <v>671858</v>
      </c>
      <c r="C2860">
        <v>206887</v>
      </c>
      <c r="D2860">
        <v>1949</v>
      </c>
      <c r="E2860">
        <v>3</v>
      </c>
      <c r="F2860">
        <v>0</v>
      </c>
      <c r="G2860">
        <v>0</v>
      </c>
      <c r="H2860" t="s">
        <v>63</v>
      </c>
      <c r="I2860">
        <v>4</v>
      </c>
      <c r="J2860" t="s">
        <v>290</v>
      </c>
      <c r="K2860" t="s">
        <v>39</v>
      </c>
      <c r="L2860" t="s">
        <v>15</v>
      </c>
      <c r="M2860">
        <v>5847</v>
      </c>
      <c r="N2860" t="s">
        <v>21</v>
      </c>
      <c r="O2860" t="s">
        <v>0</v>
      </c>
      <c r="P2860" t="s">
        <v>0</v>
      </c>
    </row>
    <row r="2861" spans="1:16" x14ac:dyDescent="0.3">
      <c r="A2861">
        <v>58567046</v>
      </c>
      <c r="B2861">
        <v>356787</v>
      </c>
      <c r="C2861">
        <v>207459</v>
      </c>
      <c r="D2861">
        <v>7742</v>
      </c>
      <c r="E2861">
        <v>2</v>
      </c>
      <c r="F2861">
        <v>774.2</v>
      </c>
      <c r="G2861">
        <v>5</v>
      </c>
      <c r="H2861" t="s">
        <v>484</v>
      </c>
      <c r="I2861">
        <v>4</v>
      </c>
      <c r="J2861" t="s">
        <v>398</v>
      </c>
      <c r="K2861" t="s">
        <v>39</v>
      </c>
      <c r="L2861" t="s">
        <v>16</v>
      </c>
      <c r="M2861">
        <v>14709.8</v>
      </c>
      <c r="N2861" t="s">
        <v>21</v>
      </c>
      <c r="O2861" t="s">
        <v>0</v>
      </c>
      <c r="P2861" t="s">
        <v>0</v>
      </c>
    </row>
    <row r="2862" spans="1:16" x14ac:dyDescent="0.3">
      <c r="A2862">
        <v>40406092</v>
      </c>
      <c r="B2862">
        <v>388389</v>
      </c>
      <c r="C2862">
        <v>920767</v>
      </c>
      <c r="D2862">
        <v>2700</v>
      </c>
      <c r="E2862">
        <v>1</v>
      </c>
      <c r="F2862">
        <v>0</v>
      </c>
      <c r="G2862">
        <v>0</v>
      </c>
      <c r="H2862" t="s">
        <v>484</v>
      </c>
      <c r="I2862">
        <v>7</v>
      </c>
      <c r="J2862" t="s">
        <v>544</v>
      </c>
      <c r="K2862" t="s">
        <v>39</v>
      </c>
      <c r="L2862" t="s">
        <v>16</v>
      </c>
      <c r="M2862">
        <v>2700</v>
      </c>
      <c r="N2862" t="s">
        <v>21</v>
      </c>
      <c r="O2862" t="s">
        <v>0</v>
      </c>
      <c r="P2862" t="s">
        <v>0</v>
      </c>
    </row>
    <row r="2863" spans="1:16" x14ac:dyDescent="0.3">
      <c r="A2863">
        <v>73319171</v>
      </c>
      <c r="B2863">
        <v>877572</v>
      </c>
      <c r="C2863">
        <v>853306</v>
      </c>
      <c r="D2863">
        <v>18114</v>
      </c>
      <c r="E2863">
        <v>1</v>
      </c>
      <c r="F2863">
        <v>0</v>
      </c>
      <c r="G2863">
        <v>0</v>
      </c>
      <c r="H2863" t="s">
        <v>484</v>
      </c>
      <c r="I2863">
        <v>2</v>
      </c>
      <c r="J2863" t="s">
        <v>423</v>
      </c>
      <c r="K2863" t="s">
        <v>39</v>
      </c>
      <c r="L2863" t="s">
        <v>17</v>
      </c>
      <c r="M2863">
        <v>18114</v>
      </c>
      <c r="N2863" t="s">
        <v>20</v>
      </c>
      <c r="O2863" t="s">
        <v>0</v>
      </c>
      <c r="P2863" t="s">
        <v>0</v>
      </c>
    </row>
    <row r="2864" spans="1:16" x14ac:dyDescent="0.3">
      <c r="A2864">
        <v>56153339</v>
      </c>
      <c r="B2864">
        <v>671858</v>
      </c>
      <c r="C2864">
        <v>802819</v>
      </c>
      <c r="D2864">
        <v>7236</v>
      </c>
      <c r="E2864">
        <v>1</v>
      </c>
      <c r="F2864">
        <v>0</v>
      </c>
      <c r="G2864">
        <v>0</v>
      </c>
      <c r="H2864" t="s">
        <v>484</v>
      </c>
      <c r="I2864">
        <v>1</v>
      </c>
      <c r="J2864" t="s">
        <v>438</v>
      </c>
      <c r="K2864" t="s">
        <v>39</v>
      </c>
      <c r="L2864" t="s">
        <v>17</v>
      </c>
      <c r="M2864">
        <v>7236</v>
      </c>
      <c r="N2864" t="s">
        <v>20</v>
      </c>
      <c r="O2864" t="s">
        <v>0</v>
      </c>
      <c r="P2864" t="s">
        <v>0</v>
      </c>
    </row>
    <row r="2865" spans="1:16" x14ac:dyDescent="0.3">
      <c r="A2865">
        <v>83863413</v>
      </c>
      <c r="B2865">
        <v>770487</v>
      </c>
      <c r="C2865">
        <v>503859</v>
      </c>
      <c r="D2865">
        <v>19385</v>
      </c>
      <c r="E2865">
        <v>1</v>
      </c>
      <c r="F2865">
        <v>0</v>
      </c>
      <c r="G2865">
        <v>0</v>
      </c>
      <c r="H2865" t="s">
        <v>117</v>
      </c>
      <c r="I2865">
        <v>4</v>
      </c>
      <c r="J2865" t="s">
        <v>118</v>
      </c>
      <c r="K2865" t="s">
        <v>39</v>
      </c>
      <c r="L2865" t="s">
        <v>18</v>
      </c>
      <c r="M2865">
        <v>19385</v>
      </c>
      <c r="N2865" t="s">
        <v>21</v>
      </c>
      <c r="O2865" t="s">
        <v>0</v>
      </c>
      <c r="P2865" t="s">
        <v>0</v>
      </c>
    </row>
    <row r="2866" spans="1:16" x14ac:dyDescent="0.3">
      <c r="A2866">
        <v>71780854</v>
      </c>
      <c r="B2866">
        <v>872246</v>
      </c>
      <c r="C2866">
        <v>856190</v>
      </c>
      <c r="D2866">
        <v>3826</v>
      </c>
      <c r="E2866">
        <v>2</v>
      </c>
      <c r="F2866">
        <v>0</v>
      </c>
      <c r="G2866">
        <v>0</v>
      </c>
      <c r="H2866" t="s">
        <v>117</v>
      </c>
      <c r="I2866">
        <v>5</v>
      </c>
      <c r="J2866" t="s">
        <v>340</v>
      </c>
      <c r="K2866" t="s">
        <v>39</v>
      </c>
      <c r="L2866" t="s">
        <v>15</v>
      </c>
      <c r="M2866">
        <v>7652</v>
      </c>
      <c r="N2866" t="s">
        <v>23</v>
      </c>
      <c r="O2866" t="s">
        <v>0</v>
      </c>
      <c r="P2866" t="s">
        <v>0</v>
      </c>
    </row>
    <row r="2867" spans="1:16" x14ac:dyDescent="0.3">
      <c r="A2867">
        <v>69195194</v>
      </c>
      <c r="B2867">
        <v>216739</v>
      </c>
      <c r="C2867">
        <v>752388</v>
      </c>
      <c r="D2867">
        <v>11714</v>
      </c>
      <c r="E2867">
        <v>2</v>
      </c>
      <c r="F2867">
        <v>0</v>
      </c>
      <c r="G2867">
        <v>0</v>
      </c>
      <c r="H2867" t="s">
        <v>117</v>
      </c>
      <c r="I2867">
        <v>6</v>
      </c>
      <c r="J2867" t="s">
        <v>529</v>
      </c>
      <c r="K2867" t="s">
        <v>39</v>
      </c>
      <c r="L2867" t="s">
        <v>17</v>
      </c>
      <c r="M2867">
        <v>23428</v>
      </c>
      <c r="N2867" t="s">
        <v>23</v>
      </c>
      <c r="O2867" t="s">
        <v>0</v>
      </c>
      <c r="P2867" t="s">
        <v>0</v>
      </c>
    </row>
    <row r="2868" spans="1:16" x14ac:dyDescent="0.3">
      <c r="A2868">
        <v>39648058</v>
      </c>
      <c r="B2868">
        <v>191161</v>
      </c>
      <c r="C2868">
        <v>579867</v>
      </c>
      <c r="D2868">
        <v>7963</v>
      </c>
      <c r="E2868">
        <v>1</v>
      </c>
      <c r="F2868">
        <v>398.15</v>
      </c>
      <c r="G2868">
        <v>5</v>
      </c>
      <c r="H2868" t="s">
        <v>117</v>
      </c>
      <c r="I2868">
        <v>6</v>
      </c>
      <c r="J2868" t="s">
        <v>529</v>
      </c>
      <c r="K2868" t="s">
        <v>39</v>
      </c>
      <c r="L2868" t="s">
        <v>18</v>
      </c>
      <c r="M2868">
        <v>7564.85</v>
      </c>
      <c r="N2868" t="s">
        <v>20</v>
      </c>
      <c r="O2868" t="s">
        <v>0</v>
      </c>
      <c r="P2868" t="s">
        <v>0</v>
      </c>
    </row>
    <row r="2869" spans="1:16" x14ac:dyDescent="0.3">
      <c r="A2869">
        <v>65148727</v>
      </c>
      <c r="B2869">
        <v>872246</v>
      </c>
      <c r="C2869">
        <v>757783</v>
      </c>
      <c r="D2869">
        <v>13516</v>
      </c>
      <c r="E2869">
        <v>3</v>
      </c>
      <c r="F2869">
        <v>0</v>
      </c>
      <c r="G2869">
        <v>0</v>
      </c>
      <c r="H2869" t="s">
        <v>117</v>
      </c>
      <c r="I2869">
        <v>7</v>
      </c>
      <c r="J2869" t="s">
        <v>545</v>
      </c>
      <c r="K2869" t="s">
        <v>39</v>
      </c>
      <c r="L2869" t="s">
        <v>18</v>
      </c>
      <c r="M2869">
        <v>40548</v>
      </c>
      <c r="N2869" t="s">
        <v>20</v>
      </c>
      <c r="O2869" t="s">
        <v>0</v>
      </c>
      <c r="P2869" t="s">
        <v>0</v>
      </c>
    </row>
    <row r="2870" spans="1:16" x14ac:dyDescent="0.3">
      <c r="A2870">
        <v>76756320</v>
      </c>
      <c r="B2870">
        <v>877572</v>
      </c>
      <c r="C2870">
        <v>646157</v>
      </c>
      <c r="D2870">
        <v>13241</v>
      </c>
      <c r="E2870">
        <v>1</v>
      </c>
      <c r="F2870">
        <v>0</v>
      </c>
      <c r="G2870">
        <v>0</v>
      </c>
      <c r="H2870" t="s">
        <v>117</v>
      </c>
      <c r="I2870">
        <v>3</v>
      </c>
      <c r="J2870" t="s">
        <v>184</v>
      </c>
      <c r="K2870" t="s">
        <v>39</v>
      </c>
      <c r="L2870" t="s">
        <v>15</v>
      </c>
      <c r="M2870">
        <v>13241</v>
      </c>
      <c r="N2870" t="s">
        <v>22</v>
      </c>
      <c r="O2870" t="s">
        <v>0</v>
      </c>
      <c r="P2870" t="s">
        <v>0</v>
      </c>
    </row>
    <row r="2871" spans="1:16" x14ac:dyDescent="0.3">
      <c r="A2871">
        <v>95065651</v>
      </c>
      <c r="B2871">
        <v>191161</v>
      </c>
      <c r="C2871">
        <v>803869</v>
      </c>
      <c r="D2871">
        <v>11998</v>
      </c>
      <c r="E2871">
        <v>2</v>
      </c>
      <c r="F2871">
        <v>0</v>
      </c>
      <c r="G2871">
        <v>0</v>
      </c>
      <c r="H2871" t="s">
        <v>117</v>
      </c>
      <c r="I2871">
        <v>7</v>
      </c>
      <c r="J2871" t="s">
        <v>545</v>
      </c>
      <c r="K2871" t="s">
        <v>39</v>
      </c>
      <c r="L2871" t="s">
        <v>15</v>
      </c>
      <c r="M2871">
        <v>23996</v>
      </c>
      <c r="N2871" t="s">
        <v>20</v>
      </c>
      <c r="O2871" t="s">
        <v>0</v>
      </c>
      <c r="P2871" t="s">
        <v>0</v>
      </c>
    </row>
    <row r="2872" spans="1:16" x14ac:dyDescent="0.3">
      <c r="A2872">
        <v>15134794</v>
      </c>
      <c r="B2872">
        <v>719176</v>
      </c>
      <c r="C2872">
        <v>864343</v>
      </c>
      <c r="D2872">
        <v>1882</v>
      </c>
      <c r="E2872">
        <v>2</v>
      </c>
      <c r="F2872">
        <v>188.2</v>
      </c>
      <c r="G2872">
        <v>5</v>
      </c>
      <c r="H2872" t="s">
        <v>361</v>
      </c>
      <c r="I2872">
        <v>2</v>
      </c>
      <c r="J2872" t="s">
        <v>257</v>
      </c>
      <c r="K2872" t="s">
        <v>39</v>
      </c>
      <c r="L2872" t="s">
        <v>15</v>
      </c>
      <c r="M2872">
        <v>3575.8</v>
      </c>
      <c r="N2872" t="s">
        <v>20</v>
      </c>
      <c r="O2872" t="s">
        <v>0</v>
      </c>
      <c r="P2872" t="s">
        <v>0</v>
      </c>
    </row>
    <row r="2873" spans="1:16" x14ac:dyDescent="0.3">
      <c r="A2873">
        <v>46670512</v>
      </c>
      <c r="B2873">
        <v>334053</v>
      </c>
      <c r="C2873">
        <v>781866</v>
      </c>
      <c r="D2873">
        <v>1576</v>
      </c>
      <c r="E2873">
        <v>1</v>
      </c>
      <c r="F2873">
        <v>157.6</v>
      </c>
      <c r="G2873">
        <v>10</v>
      </c>
      <c r="H2873" t="s">
        <v>361</v>
      </c>
      <c r="I2873">
        <v>2</v>
      </c>
      <c r="J2873" t="s">
        <v>257</v>
      </c>
      <c r="K2873" t="s">
        <v>39</v>
      </c>
      <c r="L2873" t="s">
        <v>15</v>
      </c>
      <c r="M2873">
        <v>1418.4</v>
      </c>
      <c r="N2873" t="s">
        <v>22</v>
      </c>
      <c r="O2873" t="s">
        <v>0</v>
      </c>
      <c r="P2873" t="s">
        <v>0</v>
      </c>
    </row>
    <row r="2874" spans="1:16" x14ac:dyDescent="0.3">
      <c r="A2874">
        <v>12176998</v>
      </c>
      <c r="B2874">
        <v>216739</v>
      </c>
      <c r="C2874">
        <v>792282</v>
      </c>
      <c r="D2874">
        <v>16943</v>
      </c>
      <c r="E2874">
        <v>2</v>
      </c>
      <c r="F2874">
        <v>0</v>
      </c>
      <c r="G2874">
        <v>0</v>
      </c>
      <c r="H2874" t="s">
        <v>361</v>
      </c>
      <c r="I2874">
        <v>7</v>
      </c>
      <c r="J2874" t="s">
        <v>77</v>
      </c>
      <c r="K2874" t="s">
        <v>39</v>
      </c>
      <c r="L2874" t="s">
        <v>15</v>
      </c>
      <c r="M2874">
        <v>33886</v>
      </c>
      <c r="N2874" t="s">
        <v>23</v>
      </c>
      <c r="O2874" t="s">
        <v>0</v>
      </c>
      <c r="P2874" t="s">
        <v>0</v>
      </c>
    </row>
    <row r="2875" spans="1:16" x14ac:dyDescent="0.3">
      <c r="A2875">
        <v>35319707</v>
      </c>
      <c r="B2875">
        <v>719176</v>
      </c>
      <c r="C2875">
        <v>679404</v>
      </c>
      <c r="D2875">
        <v>1288</v>
      </c>
      <c r="E2875">
        <v>1</v>
      </c>
      <c r="F2875">
        <v>193.2</v>
      </c>
      <c r="G2875">
        <v>15</v>
      </c>
      <c r="H2875" t="s">
        <v>361</v>
      </c>
      <c r="I2875">
        <v>7</v>
      </c>
      <c r="J2875" t="s">
        <v>77</v>
      </c>
      <c r="K2875" t="s">
        <v>39</v>
      </c>
      <c r="L2875" t="s">
        <v>16</v>
      </c>
      <c r="M2875">
        <v>1094.8</v>
      </c>
      <c r="N2875" t="s">
        <v>21</v>
      </c>
      <c r="O2875" t="s">
        <v>0</v>
      </c>
      <c r="P2875" t="s">
        <v>0</v>
      </c>
    </row>
    <row r="2876" spans="1:16" x14ac:dyDescent="0.3">
      <c r="A2876">
        <v>42472381</v>
      </c>
      <c r="B2876">
        <v>388389</v>
      </c>
      <c r="C2876">
        <v>208739</v>
      </c>
      <c r="D2876">
        <v>4889</v>
      </c>
      <c r="E2876">
        <v>2</v>
      </c>
      <c r="F2876">
        <v>0</v>
      </c>
      <c r="G2876">
        <v>0</v>
      </c>
      <c r="H2876" t="s">
        <v>361</v>
      </c>
      <c r="I2876">
        <v>5</v>
      </c>
      <c r="J2876" t="s">
        <v>122</v>
      </c>
      <c r="K2876" t="s">
        <v>39</v>
      </c>
      <c r="L2876" t="s">
        <v>15</v>
      </c>
      <c r="M2876">
        <v>9778</v>
      </c>
      <c r="N2876" t="s">
        <v>22</v>
      </c>
      <c r="O2876" t="s">
        <v>0</v>
      </c>
      <c r="P2876" t="s">
        <v>0</v>
      </c>
    </row>
    <row r="2877" spans="1:16" x14ac:dyDescent="0.3">
      <c r="A2877">
        <v>65446317</v>
      </c>
      <c r="B2877">
        <v>388389</v>
      </c>
      <c r="C2877">
        <v>981519</v>
      </c>
      <c r="D2877">
        <v>10045</v>
      </c>
      <c r="E2877">
        <v>1</v>
      </c>
      <c r="F2877">
        <v>0</v>
      </c>
      <c r="G2877">
        <v>0</v>
      </c>
      <c r="H2877" t="s">
        <v>361</v>
      </c>
      <c r="I2877">
        <v>5</v>
      </c>
      <c r="J2877" t="s">
        <v>122</v>
      </c>
      <c r="K2877" t="s">
        <v>47</v>
      </c>
      <c r="L2877" t="s">
        <v>15</v>
      </c>
      <c r="M2877">
        <v>10045</v>
      </c>
      <c r="N2877" t="s">
        <v>20</v>
      </c>
      <c r="O2877" t="s">
        <v>0</v>
      </c>
      <c r="P2877" t="s">
        <v>0</v>
      </c>
    </row>
    <row r="2878" spans="1:16" x14ac:dyDescent="0.3">
      <c r="A2878">
        <v>10983894</v>
      </c>
      <c r="B2878">
        <v>719176</v>
      </c>
      <c r="C2878">
        <v>829057</v>
      </c>
      <c r="D2878">
        <v>18495</v>
      </c>
      <c r="E2878">
        <v>2</v>
      </c>
      <c r="F2878">
        <v>0</v>
      </c>
      <c r="G2878">
        <v>0</v>
      </c>
      <c r="H2878" t="s">
        <v>361</v>
      </c>
      <c r="I2878">
        <v>1</v>
      </c>
      <c r="J2878" t="s">
        <v>121</v>
      </c>
      <c r="K2878" t="s">
        <v>39</v>
      </c>
      <c r="L2878" t="s">
        <v>16</v>
      </c>
      <c r="M2878">
        <v>36990</v>
      </c>
      <c r="N2878" t="s">
        <v>22</v>
      </c>
      <c r="O2878" t="s">
        <v>0</v>
      </c>
      <c r="P2878" t="s">
        <v>0</v>
      </c>
    </row>
    <row r="2879" spans="1:16" x14ac:dyDescent="0.3">
      <c r="A2879">
        <v>66936428</v>
      </c>
      <c r="B2879">
        <v>877572</v>
      </c>
      <c r="C2879">
        <v>743899</v>
      </c>
      <c r="D2879">
        <v>7400</v>
      </c>
      <c r="E2879">
        <v>3</v>
      </c>
      <c r="F2879">
        <v>0</v>
      </c>
      <c r="G2879">
        <v>0</v>
      </c>
      <c r="H2879" t="s">
        <v>361</v>
      </c>
      <c r="I2879">
        <v>6</v>
      </c>
      <c r="J2879" t="s">
        <v>499</v>
      </c>
      <c r="K2879" t="s">
        <v>39</v>
      </c>
      <c r="L2879" t="s">
        <v>16</v>
      </c>
      <c r="M2879">
        <v>22200</v>
      </c>
      <c r="N2879" t="s">
        <v>23</v>
      </c>
      <c r="O2879" t="s">
        <v>0</v>
      </c>
      <c r="P2879" t="s">
        <v>0</v>
      </c>
    </row>
    <row r="2880" spans="1:16" x14ac:dyDescent="0.3">
      <c r="A2880">
        <v>69302158</v>
      </c>
      <c r="B2880">
        <v>334053</v>
      </c>
      <c r="C2880">
        <v>223205</v>
      </c>
      <c r="D2880">
        <v>14363</v>
      </c>
      <c r="E2880">
        <v>2</v>
      </c>
      <c r="F2880">
        <v>0</v>
      </c>
      <c r="G2880">
        <v>0</v>
      </c>
      <c r="H2880" t="s">
        <v>298</v>
      </c>
      <c r="I2880">
        <v>4</v>
      </c>
      <c r="J2880" t="s">
        <v>96</v>
      </c>
      <c r="K2880" t="s">
        <v>39</v>
      </c>
      <c r="L2880" t="s">
        <v>15</v>
      </c>
      <c r="M2880">
        <v>28726</v>
      </c>
      <c r="N2880" t="s">
        <v>20</v>
      </c>
      <c r="O2880" t="s">
        <v>0</v>
      </c>
      <c r="P2880" t="s">
        <v>0</v>
      </c>
    </row>
    <row r="2881" spans="1:16" x14ac:dyDescent="0.3">
      <c r="A2881">
        <v>40173413</v>
      </c>
      <c r="B2881">
        <v>388389</v>
      </c>
      <c r="C2881">
        <v>959587</v>
      </c>
      <c r="D2881">
        <v>12426</v>
      </c>
      <c r="E2881">
        <v>1</v>
      </c>
      <c r="F2881">
        <v>1863.9</v>
      </c>
      <c r="G2881">
        <v>15</v>
      </c>
      <c r="H2881" t="s">
        <v>298</v>
      </c>
      <c r="I2881">
        <v>6</v>
      </c>
      <c r="J2881" t="s">
        <v>487</v>
      </c>
      <c r="K2881" t="s">
        <v>47</v>
      </c>
      <c r="L2881" t="s">
        <v>15</v>
      </c>
      <c r="M2881">
        <v>10562.1</v>
      </c>
      <c r="N2881" t="s">
        <v>20</v>
      </c>
      <c r="O2881" t="s">
        <v>0</v>
      </c>
      <c r="P2881" t="s">
        <v>0</v>
      </c>
    </row>
    <row r="2882" spans="1:16" x14ac:dyDescent="0.3">
      <c r="A2882">
        <v>53091709</v>
      </c>
      <c r="B2882">
        <v>356787</v>
      </c>
      <c r="C2882">
        <v>359540</v>
      </c>
      <c r="D2882">
        <v>9356</v>
      </c>
      <c r="E2882">
        <v>3</v>
      </c>
      <c r="F2882">
        <v>2806.8</v>
      </c>
      <c r="G2882">
        <v>10</v>
      </c>
      <c r="H2882" t="s">
        <v>298</v>
      </c>
      <c r="I2882">
        <v>1</v>
      </c>
      <c r="J2882" t="s">
        <v>397</v>
      </c>
      <c r="K2882" t="s">
        <v>50</v>
      </c>
      <c r="L2882" t="s">
        <v>15</v>
      </c>
      <c r="M2882">
        <v>25261.200000000001</v>
      </c>
      <c r="N2882" t="s">
        <v>20</v>
      </c>
      <c r="O2882" t="s">
        <v>0</v>
      </c>
      <c r="P2882" t="s">
        <v>0</v>
      </c>
    </row>
    <row r="2883" spans="1:16" x14ac:dyDescent="0.3">
      <c r="A2883">
        <v>35583290</v>
      </c>
      <c r="B2883">
        <v>216739</v>
      </c>
      <c r="C2883">
        <v>365092</v>
      </c>
      <c r="D2883">
        <v>18240</v>
      </c>
      <c r="E2883">
        <v>2</v>
      </c>
      <c r="F2883">
        <v>3648</v>
      </c>
      <c r="G2883">
        <v>10</v>
      </c>
      <c r="H2883" t="s">
        <v>298</v>
      </c>
      <c r="I2883">
        <v>5</v>
      </c>
      <c r="J2883" t="s">
        <v>520</v>
      </c>
      <c r="K2883" t="s">
        <v>39</v>
      </c>
      <c r="L2883" t="s">
        <v>17</v>
      </c>
      <c r="M2883">
        <v>32832</v>
      </c>
      <c r="N2883" t="s">
        <v>20</v>
      </c>
      <c r="O2883" t="s">
        <v>0</v>
      </c>
      <c r="P2883" t="s">
        <v>0</v>
      </c>
    </row>
    <row r="2884" spans="1:16" x14ac:dyDescent="0.3">
      <c r="A2884">
        <v>88777447</v>
      </c>
      <c r="B2884">
        <v>671858</v>
      </c>
      <c r="C2884">
        <v>959364</v>
      </c>
      <c r="D2884">
        <v>6434</v>
      </c>
      <c r="E2884">
        <v>1</v>
      </c>
      <c r="F2884">
        <v>0</v>
      </c>
      <c r="G2884">
        <v>0</v>
      </c>
      <c r="H2884" t="s">
        <v>298</v>
      </c>
      <c r="I2884">
        <v>3</v>
      </c>
      <c r="J2884" t="s">
        <v>400</v>
      </c>
      <c r="K2884" t="s">
        <v>39</v>
      </c>
      <c r="L2884" t="s">
        <v>16</v>
      </c>
      <c r="M2884">
        <v>6434</v>
      </c>
      <c r="N2884" t="s">
        <v>21</v>
      </c>
      <c r="O2884" t="s">
        <v>0</v>
      </c>
      <c r="P2884" t="s">
        <v>0</v>
      </c>
    </row>
    <row r="2885" spans="1:16" x14ac:dyDescent="0.3">
      <c r="A2885">
        <v>30486849</v>
      </c>
      <c r="B2885">
        <v>191161</v>
      </c>
      <c r="C2885">
        <v>895650</v>
      </c>
      <c r="D2885">
        <v>19095</v>
      </c>
      <c r="E2885">
        <v>4</v>
      </c>
      <c r="F2885">
        <v>0</v>
      </c>
      <c r="G2885">
        <v>0</v>
      </c>
      <c r="H2885" t="s">
        <v>298</v>
      </c>
      <c r="I2885">
        <v>4</v>
      </c>
      <c r="J2885" t="s">
        <v>96</v>
      </c>
      <c r="K2885" t="s">
        <v>39</v>
      </c>
      <c r="L2885" t="s">
        <v>15</v>
      </c>
      <c r="M2885">
        <v>76380</v>
      </c>
      <c r="N2885" t="s">
        <v>20</v>
      </c>
      <c r="O2885" t="s">
        <v>0</v>
      </c>
      <c r="P2885" t="s">
        <v>0</v>
      </c>
    </row>
    <row r="2886" spans="1:16" x14ac:dyDescent="0.3">
      <c r="A2886">
        <v>70654852</v>
      </c>
      <c r="B2886">
        <v>191161</v>
      </c>
      <c r="C2886">
        <v>602995</v>
      </c>
      <c r="D2886">
        <v>13613</v>
      </c>
      <c r="E2886">
        <v>1</v>
      </c>
      <c r="F2886">
        <v>0</v>
      </c>
      <c r="G2886">
        <v>0</v>
      </c>
      <c r="H2886" t="s">
        <v>298</v>
      </c>
      <c r="I2886">
        <v>3</v>
      </c>
      <c r="J2886" t="s">
        <v>400</v>
      </c>
      <c r="K2886" t="s">
        <v>47</v>
      </c>
      <c r="L2886" t="s">
        <v>18</v>
      </c>
      <c r="M2886">
        <v>13613</v>
      </c>
      <c r="N2886" t="s">
        <v>22</v>
      </c>
      <c r="O2886" t="s">
        <v>0</v>
      </c>
      <c r="P2886" t="s">
        <v>0</v>
      </c>
    </row>
    <row r="2887" spans="1:16" x14ac:dyDescent="0.3">
      <c r="A2887">
        <v>23891786</v>
      </c>
      <c r="B2887">
        <v>191161</v>
      </c>
      <c r="C2887">
        <v>471222</v>
      </c>
      <c r="D2887">
        <v>8530</v>
      </c>
      <c r="E2887">
        <v>3</v>
      </c>
      <c r="F2887">
        <v>0</v>
      </c>
      <c r="G2887">
        <v>0</v>
      </c>
      <c r="H2887" t="s">
        <v>298</v>
      </c>
      <c r="I2887">
        <v>6</v>
      </c>
      <c r="J2887" t="s">
        <v>487</v>
      </c>
      <c r="K2887" t="s">
        <v>39</v>
      </c>
      <c r="L2887" t="s">
        <v>15</v>
      </c>
      <c r="M2887">
        <v>25590</v>
      </c>
      <c r="N2887" t="s">
        <v>20</v>
      </c>
      <c r="O2887" t="s">
        <v>0</v>
      </c>
      <c r="P2887" t="s">
        <v>0</v>
      </c>
    </row>
    <row r="2888" spans="1:16" x14ac:dyDescent="0.3">
      <c r="A2888">
        <v>78248169</v>
      </c>
      <c r="B2888">
        <v>671858</v>
      </c>
      <c r="C2888">
        <v>878700</v>
      </c>
      <c r="D2888">
        <v>14269</v>
      </c>
      <c r="E2888">
        <v>1</v>
      </c>
      <c r="F2888">
        <v>713.45</v>
      </c>
      <c r="G2888">
        <v>5</v>
      </c>
      <c r="H2888" t="s">
        <v>298</v>
      </c>
      <c r="I2888">
        <v>5</v>
      </c>
      <c r="J2888" t="s">
        <v>520</v>
      </c>
      <c r="K2888" t="s">
        <v>50</v>
      </c>
      <c r="L2888" t="s">
        <v>16</v>
      </c>
      <c r="M2888">
        <v>13555.55</v>
      </c>
      <c r="N2888" t="s">
        <v>21</v>
      </c>
      <c r="O2888" t="s">
        <v>0</v>
      </c>
      <c r="P2888" t="s">
        <v>0</v>
      </c>
    </row>
    <row r="2889" spans="1:16" x14ac:dyDescent="0.3">
      <c r="A2889">
        <v>78140959</v>
      </c>
      <c r="B2889">
        <v>388389</v>
      </c>
      <c r="C2889">
        <v>352591</v>
      </c>
      <c r="D2889">
        <v>19264</v>
      </c>
      <c r="E2889">
        <v>3</v>
      </c>
      <c r="F2889">
        <v>2889.6</v>
      </c>
      <c r="G2889">
        <v>5</v>
      </c>
      <c r="H2889" t="s">
        <v>298</v>
      </c>
      <c r="I2889">
        <v>4</v>
      </c>
      <c r="J2889" t="s">
        <v>96</v>
      </c>
      <c r="K2889" t="s">
        <v>39</v>
      </c>
      <c r="L2889" t="s">
        <v>18</v>
      </c>
      <c r="M2889">
        <v>54902.400000000001</v>
      </c>
      <c r="N2889" t="s">
        <v>20</v>
      </c>
      <c r="O2889" t="s">
        <v>0</v>
      </c>
      <c r="P2889" t="s">
        <v>0</v>
      </c>
    </row>
    <row r="2890" spans="1:16" x14ac:dyDescent="0.3">
      <c r="A2890">
        <v>43635675</v>
      </c>
      <c r="B2890">
        <v>191161</v>
      </c>
      <c r="C2890">
        <v>583041</v>
      </c>
      <c r="D2890">
        <v>13970</v>
      </c>
      <c r="E2890">
        <v>1</v>
      </c>
      <c r="F2890">
        <v>698.5</v>
      </c>
      <c r="G2890">
        <v>5</v>
      </c>
      <c r="H2890" t="s">
        <v>298</v>
      </c>
      <c r="I2890">
        <v>5</v>
      </c>
      <c r="J2890" t="s">
        <v>520</v>
      </c>
      <c r="K2890" t="s">
        <v>39</v>
      </c>
      <c r="L2890" t="s">
        <v>15</v>
      </c>
      <c r="M2890">
        <v>13271.5</v>
      </c>
      <c r="N2890" t="s">
        <v>22</v>
      </c>
      <c r="O2890" t="s">
        <v>0</v>
      </c>
      <c r="P2890" t="s">
        <v>0</v>
      </c>
    </row>
    <row r="2891" spans="1:16" x14ac:dyDescent="0.3">
      <c r="A2891">
        <v>27551135</v>
      </c>
      <c r="B2891">
        <v>876646</v>
      </c>
      <c r="C2891">
        <v>935395</v>
      </c>
      <c r="D2891">
        <v>2191</v>
      </c>
      <c r="E2891">
        <v>1</v>
      </c>
      <c r="F2891">
        <v>0</v>
      </c>
      <c r="G2891">
        <v>0</v>
      </c>
      <c r="H2891" t="s">
        <v>298</v>
      </c>
      <c r="I2891">
        <v>3</v>
      </c>
      <c r="J2891" t="s">
        <v>400</v>
      </c>
      <c r="K2891" t="s">
        <v>39</v>
      </c>
      <c r="L2891" t="s">
        <v>16</v>
      </c>
      <c r="M2891">
        <v>2191</v>
      </c>
      <c r="N2891" t="s">
        <v>21</v>
      </c>
      <c r="O2891" t="s">
        <v>0</v>
      </c>
      <c r="P2891" t="s">
        <v>0</v>
      </c>
    </row>
    <row r="2892" spans="1:16" x14ac:dyDescent="0.3">
      <c r="A2892">
        <v>17045237</v>
      </c>
      <c r="B2892">
        <v>216739</v>
      </c>
      <c r="C2892">
        <v>955829</v>
      </c>
      <c r="D2892">
        <v>3530</v>
      </c>
      <c r="E2892">
        <v>1</v>
      </c>
      <c r="F2892">
        <v>0</v>
      </c>
      <c r="G2892">
        <v>0</v>
      </c>
      <c r="H2892" t="s">
        <v>298</v>
      </c>
      <c r="I2892">
        <v>5</v>
      </c>
      <c r="J2892" t="s">
        <v>520</v>
      </c>
      <c r="K2892" t="s">
        <v>39</v>
      </c>
      <c r="L2892" t="s">
        <v>17</v>
      </c>
      <c r="M2892">
        <v>3530</v>
      </c>
      <c r="N2892" t="s">
        <v>22</v>
      </c>
      <c r="O2892" t="s">
        <v>0</v>
      </c>
      <c r="P2892" t="s">
        <v>0</v>
      </c>
    </row>
    <row r="2893" spans="1:16" x14ac:dyDescent="0.3">
      <c r="A2893">
        <v>70201634</v>
      </c>
      <c r="B2893">
        <v>216739</v>
      </c>
      <c r="C2893">
        <v>699753</v>
      </c>
      <c r="D2893">
        <v>10123</v>
      </c>
      <c r="E2893">
        <v>1</v>
      </c>
      <c r="F2893">
        <v>506.15</v>
      </c>
      <c r="G2893">
        <v>5</v>
      </c>
      <c r="H2893" t="s">
        <v>298</v>
      </c>
      <c r="I2893">
        <v>4</v>
      </c>
      <c r="J2893" t="s">
        <v>96</v>
      </c>
      <c r="K2893" t="s">
        <v>73</v>
      </c>
      <c r="L2893" t="s">
        <v>17</v>
      </c>
      <c r="M2893">
        <v>9616.85</v>
      </c>
      <c r="N2893" t="s">
        <v>21</v>
      </c>
      <c r="O2893" t="s">
        <v>0</v>
      </c>
      <c r="P2893" t="s">
        <v>0</v>
      </c>
    </row>
    <row r="2894" spans="1:16" x14ac:dyDescent="0.3">
      <c r="A2894">
        <v>13498112</v>
      </c>
      <c r="B2894">
        <v>671858</v>
      </c>
      <c r="C2894">
        <v>414498</v>
      </c>
      <c r="D2894">
        <v>11340</v>
      </c>
      <c r="E2894">
        <v>1</v>
      </c>
      <c r="F2894">
        <v>0</v>
      </c>
      <c r="G2894">
        <v>0</v>
      </c>
      <c r="H2894" t="s">
        <v>298</v>
      </c>
      <c r="I2894">
        <v>2</v>
      </c>
      <c r="J2894" t="s">
        <v>95</v>
      </c>
      <c r="K2894" t="s">
        <v>47</v>
      </c>
      <c r="L2894" t="s">
        <v>152</v>
      </c>
      <c r="M2894">
        <v>11340</v>
      </c>
      <c r="N2894" t="s">
        <v>22</v>
      </c>
      <c r="O2894" t="s">
        <v>0</v>
      </c>
      <c r="P2894" t="s">
        <v>0</v>
      </c>
    </row>
    <row r="2895" spans="1:16" x14ac:dyDescent="0.3">
      <c r="A2895">
        <v>45298445</v>
      </c>
      <c r="B2895">
        <v>191161</v>
      </c>
      <c r="C2895">
        <v>979769</v>
      </c>
      <c r="D2895">
        <v>2756</v>
      </c>
      <c r="E2895">
        <v>2</v>
      </c>
      <c r="F2895">
        <v>0</v>
      </c>
      <c r="G2895">
        <v>0</v>
      </c>
      <c r="H2895" t="s">
        <v>298</v>
      </c>
      <c r="I2895">
        <v>3</v>
      </c>
      <c r="J2895" t="s">
        <v>400</v>
      </c>
      <c r="K2895" t="s">
        <v>39</v>
      </c>
      <c r="L2895" t="s">
        <v>17</v>
      </c>
      <c r="M2895">
        <v>5512</v>
      </c>
      <c r="N2895" t="s">
        <v>22</v>
      </c>
      <c r="O2895" t="s">
        <v>0</v>
      </c>
      <c r="P2895" t="s">
        <v>0</v>
      </c>
    </row>
    <row r="2896" spans="1:16" x14ac:dyDescent="0.3">
      <c r="A2896">
        <v>80439867</v>
      </c>
      <c r="B2896">
        <v>334053</v>
      </c>
      <c r="C2896">
        <v>540998</v>
      </c>
      <c r="D2896">
        <v>9618</v>
      </c>
      <c r="E2896">
        <v>1</v>
      </c>
      <c r="F2896">
        <v>0</v>
      </c>
      <c r="G2896">
        <v>0</v>
      </c>
      <c r="H2896" t="s">
        <v>298</v>
      </c>
      <c r="I2896">
        <v>3</v>
      </c>
      <c r="J2896" t="s">
        <v>400</v>
      </c>
      <c r="K2896" t="s">
        <v>39</v>
      </c>
      <c r="L2896" t="s">
        <v>16</v>
      </c>
      <c r="M2896">
        <v>9618</v>
      </c>
      <c r="N2896" t="s">
        <v>22</v>
      </c>
      <c r="O2896" t="s">
        <v>0</v>
      </c>
      <c r="P2896" t="s">
        <v>0</v>
      </c>
    </row>
    <row r="2897" spans="1:16" x14ac:dyDescent="0.3">
      <c r="A2897">
        <v>39762393</v>
      </c>
      <c r="B2897">
        <v>809570</v>
      </c>
      <c r="C2897">
        <v>440341</v>
      </c>
      <c r="D2897">
        <v>10975</v>
      </c>
      <c r="E2897">
        <v>2</v>
      </c>
      <c r="F2897">
        <v>0</v>
      </c>
      <c r="G2897">
        <v>0</v>
      </c>
      <c r="H2897" t="s">
        <v>298</v>
      </c>
      <c r="I2897">
        <v>5</v>
      </c>
      <c r="J2897" t="s">
        <v>520</v>
      </c>
      <c r="K2897" t="s">
        <v>39</v>
      </c>
      <c r="L2897" t="s">
        <v>17</v>
      </c>
      <c r="M2897">
        <v>21950</v>
      </c>
      <c r="N2897" t="s">
        <v>22</v>
      </c>
      <c r="O2897" t="s">
        <v>0</v>
      </c>
      <c r="P2897" t="s">
        <v>0</v>
      </c>
    </row>
    <row r="2898" spans="1:16" x14ac:dyDescent="0.3">
      <c r="A2898">
        <v>92796892</v>
      </c>
      <c r="B2898">
        <v>191161</v>
      </c>
      <c r="C2898">
        <v>343260</v>
      </c>
      <c r="D2898">
        <v>17809</v>
      </c>
      <c r="E2898">
        <v>2</v>
      </c>
      <c r="F2898">
        <v>0</v>
      </c>
      <c r="G2898">
        <v>0</v>
      </c>
      <c r="H2898" t="s">
        <v>298</v>
      </c>
      <c r="I2898">
        <v>3</v>
      </c>
      <c r="J2898" t="s">
        <v>400</v>
      </c>
      <c r="K2898" t="s">
        <v>50</v>
      </c>
      <c r="L2898" t="s">
        <v>16</v>
      </c>
      <c r="M2898">
        <v>35618</v>
      </c>
      <c r="N2898" t="s">
        <v>20</v>
      </c>
      <c r="O2898" t="s">
        <v>0</v>
      </c>
      <c r="P2898" t="s">
        <v>0</v>
      </c>
    </row>
    <row r="2899" spans="1:16" x14ac:dyDescent="0.3">
      <c r="A2899">
        <v>20043277</v>
      </c>
      <c r="B2899">
        <v>356787</v>
      </c>
      <c r="C2899">
        <v>393720</v>
      </c>
      <c r="D2899">
        <v>2906</v>
      </c>
      <c r="E2899">
        <v>1</v>
      </c>
      <c r="F2899">
        <v>0</v>
      </c>
      <c r="G2899">
        <v>0</v>
      </c>
      <c r="H2899" t="s">
        <v>381</v>
      </c>
      <c r="I2899">
        <v>2</v>
      </c>
      <c r="J2899" t="s">
        <v>41</v>
      </c>
      <c r="K2899" t="s">
        <v>39</v>
      </c>
      <c r="L2899" t="s">
        <v>15</v>
      </c>
      <c r="M2899">
        <v>2906</v>
      </c>
      <c r="N2899" t="s">
        <v>22</v>
      </c>
      <c r="O2899" t="s">
        <v>0</v>
      </c>
      <c r="P2899" t="s">
        <v>0</v>
      </c>
    </row>
    <row r="2900" spans="1:16" x14ac:dyDescent="0.3">
      <c r="A2900">
        <v>46521025</v>
      </c>
      <c r="B2900">
        <v>809570</v>
      </c>
      <c r="C2900">
        <v>965344</v>
      </c>
      <c r="D2900">
        <v>6452</v>
      </c>
      <c r="E2900">
        <v>1</v>
      </c>
      <c r="F2900">
        <v>967.8</v>
      </c>
      <c r="G2900">
        <v>15</v>
      </c>
      <c r="H2900" t="s">
        <v>381</v>
      </c>
      <c r="I2900">
        <v>4</v>
      </c>
      <c r="J2900" t="s">
        <v>401</v>
      </c>
      <c r="K2900" t="s">
        <v>39</v>
      </c>
      <c r="L2900" t="s">
        <v>15</v>
      </c>
      <c r="M2900">
        <v>5484.2</v>
      </c>
      <c r="N2900" t="s">
        <v>21</v>
      </c>
      <c r="O2900" t="s">
        <v>0</v>
      </c>
      <c r="P2900" t="s">
        <v>0</v>
      </c>
    </row>
    <row r="2901" spans="1:16" x14ac:dyDescent="0.3">
      <c r="A2901">
        <v>51455302</v>
      </c>
      <c r="B2901">
        <v>191161</v>
      </c>
      <c r="C2901">
        <v>392818</v>
      </c>
      <c r="D2901">
        <v>853</v>
      </c>
      <c r="E2901">
        <v>2</v>
      </c>
      <c r="F2901">
        <v>0</v>
      </c>
      <c r="G2901">
        <v>0</v>
      </c>
      <c r="H2901" t="s">
        <v>381</v>
      </c>
      <c r="I2901">
        <v>5</v>
      </c>
      <c r="J2901" t="s">
        <v>326</v>
      </c>
      <c r="K2901" t="s">
        <v>39</v>
      </c>
      <c r="L2901" t="s">
        <v>17</v>
      </c>
      <c r="M2901">
        <v>1706</v>
      </c>
      <c r="N2901" t="s">
        <v>21</v>
      </c>
      <c r="O2901" t="s">
        <v>0</v>
      </c>
      <c r="P2901" t="s">
        <v>0</v>
      </c>
    </row>
    <row r="2902" spans="1:16" x14ac:dyDescent="0.3">
      <c r="A2902">
        <v>99490304</v>
      </c>
      <c r="B2902">
        <v>246316</v>
      </c>
      <c r="C2902">
        <v>281618</v>
      </c>
      <c r="D2902">
        <v>5307</v>
      </c>
      <c r="E2902">
        <v>3</v>
      </c>
      <c r="F2902">
        <v>796.05</v>
      </c>
      <c r="G2902">
        <v>5</v>
      </c>
      <c r="H2902" t="s">
        <v>381</v>
      </c>
      <c r="I2902">
        <v>1</v>
      </c>
      <c r="J2902" t="s">
        <v>428</v>
      </c>
      <c r="K2902" t="s">
        <v>39</v>
      </c>
      <c r="L2902" t="s">
        <v>15</v>
      </c>
      <c r="M2902">
        <v>15124.95</v>
      </c>
      <c r="N2902" t="s">
        <v>21</v>
      </c>
      <c r="O2902" t="s">
        <v>0</v>
      </c>
      <c r="P2902" t="s">
        <v>0</v>
      </c>
    </row>
    <row r="2903" spans="1:16" x14ac:dyDescent="0.3">
      <c r="A2903">
        <v>74854563</v>
      </c>
      <c r="B2903">
        <v>872246</v>
      </c>
      <c r="C2903">
        <v>466105</v>
      </c>
      <c r="D2903">
        <v>18164</v>
      </c>
      <c r="E2903">
        <v>1</v>
      </c>
      <c r="F2903">
        <v>908.2</v>
      </c>
      <c r="G2903">
        <v>5</v>
      </c>
      <c r="H2903" t="s">
        <v>381</v>
      </c>
      <c r="I2903">
        <v>6</v>
      </c>
      <c r="J2903" t="s">
        <v>189</v>
      </c>
      <c r="K2903" t="s">
        <v>39</v>
      </c>
      <c r="L2903" t="s">
        <v>15</v>
      </c>
      <c r="M2903">
        <v>17255.8</v>
      </c>
      <c r="N2903" t="s">
        <v>21</v>
      </c>
      <c r="O2903" t="s">
        <v>0</v>
      </c>
      <c r="P2903" t="s">
        <v>0</v>
      </c>
    </row>
    <row r="2904" spans="1:16" x14ac:dyDescent="0.3">
      <c r="A2904">
        <v>87206788</v>
      </c>
      <c r="B2904">
        <v>207473</v>
      </c>
      <c r="C2904">
        <v>387155</v>
      </c>
      <c r="D2904">
        <v>13030</v>
      </c>
      <c r="E2904">
        <v>2</v>
      </c>
      <c r="F2904">
        <v>1303</v>
      </c>
      <c r="G2904">
        <v>5</v>
      </c>
      <c r="H2904" t="s">
        <v>381</v>
      </c>
      <c r="I2904">
        <v>2</v>
      </c>
      <c r="J2904" t="s">
        <v>41</v>
      </c>
      <c r="K2904" t="s">
        <v>39</v>
      </c>
      <c r="L2904" t="s">
        <v>15</v>
      </c>
      <c r="M2904">
        <v>24757</v>
      </c>
      <c r="N2904" t="s">
        <v>22</v>
      </c>
      <c r="O2904" t="s">
        <v>0</v>
      </c>
      <c r="P2904" t="s">
        <v>0</v>
      </c>
    </row>
    <row r="2905" spans="1:16" x14ac:dyDescent="0.3">
      <c r="A2905">
        <v>53440052</v>
      </c>
      <c r="B2905">
        <v>719176</v>
      </c>
      <c r="C2905">
        <v>240382</v>
      </c>
      <c r="D2905">
        <v>15058</v>
      </c>
      <c r="E2905">
        <v>2</v>
      </c>
      <c r="F2905">
        <v>0</v>
      </c>
      <c r="G2905">
        <v>0</v>
      </c>
      <c r="H2905" t="s">
        <v>381</v>
      </c>
      <c r="I2905">
        <v>6</v>
      </c>
      <c r="J2905" t="s">
        <v>189</v>
      </c>
      <c r="K2905" t="s">
        <v>50</v>
      </c>
      <c r="L2905" t="s">
        <v>17</v>
      </c>
      <c r="M2905">
        <v>30116</v>
      </c>
      <c r="N2905" t="s">
        <v>20</v>
      </c>
      <c r="O2905" t="s">
        <v>0</v>
      </c>
      <c r="P2905" t="s">
        <v>0</v>
      </c>
    </row>
    <row r="2906" spans="1:16" x14ac:dyDescent="0.3">
      <c r="A2906">
        <v>29907683</v>
      </c>
      <c r="B2906">
        <v>126225</v>
      </c>
      <c r="C2906">
        <v>831559</v>
      </c>
      <c r="D2906">
        <v>18501</v>
      </c>
      <c r="E2906">
        <v>1</v>
      </c>
      <c r="F2906">
        <v>0</v>
      </c>
      <c r="G2906">
        <v>0</v>
      </c>
      <c r="H2906" t="s">
        <v>381</v>
      </c>
      <c r="I2906">
        <v>5</v>
      </c>
      <c r="J2906" t="s">
        <v>326</v>
      </c>
      <c r="K2906" t="s">
        <v>39</v>
      </c>
      <c r="L2906" t="s">
        <v>17</v>
      </c>
      <c r="M2906">
        <v>18501</v>
      </c>
      <c r="N2906" t="s">
        <v>23</v>
      </c>
      <c r="O2906" t="s">
        <v>0</v>
      </c>
      <c r="P2906" t="s">
        <v>0</v>
      </c>
    </row>
    <row r="2907" spans="1:16" x14ac:dyDescent="0.3">
      <c r="A2907">
        <v>72394301</v>
      </c>
      <c r="B2907">
        <v>356787</v>
      </c>
      <c r="C2907">
        <v>431087</v>
      </c>
      <c r="D2907">
        <v>9847</v>
      </c>
      <c r="E2907">
        <v>4</v>
      </c>
      <c r="F2907">
        <v>0</v>
      </c>
      <c r="G2907">
        <v>0</v>
      </c>
      <c r="H2907" t="s">
        <v>54</v>
      </c>
      <c r="I2907">
        <v>7</v>
      </c>
      <c r="J2907" t="s">
        <v>170</v>
      </c>
      <c r="K2907" t="s">
        <v>47</v>
      </c>
      <c r="L2907" t="s">
        <v>18</v>
      </c>
      <c r="M2907">
        <v>39388</v>
      </c>
      <c r="N2907" t="s">
        <v>23</v>
      </c>
      <c r="O2907" t="s">
        <v>0</v>
      </c>
      <c r="P2907" t="s">
        <v>0</v>
      </c>
    </row>
    <row r="2908" spans="1:16" x14ac:dyDescent="0.3">
      <c r="A2908">
        <v>59733063</v>
      </c>
      <c r="B2908">
        <v>872246</v>
      </c>
      <c r="C2908">
        <v>201258</v>
      </c>
      <c r="D2908">
        <v>8515</v>
      </c>
      <c r="E2908">
        <v>2</v>
      </c>
      <c r="F2908">
        <v>0</v>
      </c>
      <c r="G2908">
        <v>0</v>
      </c>
      <c r="H2908" t="s">
        <v>54</v>
      </c>
      <c r="I2908">
        <v>7</v>
      </c>
      <c r="J2908" t="s">
        <v>170</v>
      </c>
      <c r="K2908" t="s">
        <v>39</v>
      </c>
      <c r="L2908" t="s">
        <v>15</v>
      </c>
      <c r="M2908">
        <v>17030</v>
      </c>
      <c r="N2908" t="s">
        <v>20</v>
      </c>
      <c r="O2908" t="s">
        <v>0</v>
      </c>
      <c r="P2908" t="s">
        <v>0</v>
      </c>
    </row>
    <row r="2909" spans="1:16" x14ac:dyDescent="0.3">
      <c r="A2909">
        <v>49945150</v>
      </c>
      <c r="B2909">
        <v>191161</v>
      </c>
      <c r="C2909">
        <v>974205</v>
      </c>
      <c r="D2909">
        <v>12044</v>
      </c>
      <c r="E2909">
        <v>1</v>
      </c>
      <c r="F2909">
        <v>0</v>
      </c>
      <c r="G2909">
        <v>0</v>
      </c>
      <c r="H2909" t="s">
        <v>54</v>
      </c>
      <c r="I2909">
        <v>4</v>
      </c>
      <c r="J2909" t="s">
        <v>241</v>
      </c>
      <c r="K2909" t="s">
        <v>39</v>
      </c>
      <c r="L2909" t="s">
        <v>152</v>
      </c>
      <c r="M2909">
        <v>12044</v>
      </c>
      <c r="N2909" t="s">
        <v>23</v>
      </c>
      <c r="O2909" t="s">
        <v>0</v>
      </c>
      <c r="P2909" t="s">
        <v>0</v>
      </c>
    </row>
    <row r="2910" spans="1:16" x14ac:dyDescent="0.3">
      <c r="A2910">
        <v>85427317</v>
      </c>
      <c r="B2910">
        <v>356787</v>
      </c>
      <c r="C2910">
        <v>324078</v>
      </c>
      <c r="D2910">
        <v>13088</v>
      </c>
      <c r="E2910">
        <v>2</v>
      </c>
      <c r="F2910">
        <v>0</v>
      </c>
      <c r="G2910">
        <v>0</v>
      </c>
      <c r="H2910" t="s">
        <v>54</v>
      </c>
      <c r="I2910">
        <v>4</v>
      </c>
      <c r="J2910" t="s">
        <v>241</v>
      </c>
      <c r="K2910" t="s">
        <v>39</v>
      </c>
      <c r="L2910" t="s">
        <v>152</v>
      </c>
      <c r="M2910">
        <v>26176</v>
      </c>
      <c r="N2910" t="s">
        <v>20</v>
      </c>
      <c r="O2910" t="s">
        <v>0</v>
      </c>
      <c r="P2910" t="s">
        <v>0</v>
      </c>
    </row>
    <row r="2911" spans="1:16" x14ac:dyDescent="0.3">
      <c r="A2911">
        <v>19553585</v>
      </c>
      <c r="B2911">
        <v>719176</v>
      </c>
      <c r="C2911">
        <v>924305</v>
      </c>
      <c r="D2911">
        <v>11279</v>
      </c>
      <c r="E2911">
        <v>3</v>
      </c>
      <c r="F2911">
        <v>1691.85</v>
      </c>
      <c r="G2911">
        <v>5</v>
      </c>
      <c r="H2911" t="s">
        <v>523</v>
      </c>
      <c r="I2911">
        <v>2</v>
      </c>
      <c r="J2911" t="s">
        <v>244</v>
      </c>
      <c r="K2911" t="s">
        <v>50</v>
      </c>
      <c r="L2911" t="s">
        <v>15</v>
      </c>
      <c r="M2911">
        <v>32145.15</v>
      </c>
      <c r="N2911" t="s">
        <v>22</v>
      </c>
      <c r="O2911" t="s">
        <v>0</v>
      </c>
      <c r="P2911" t="s">
        <v>0</v>
      </c>
    </row>
    <row r="2912" spans="1:16" x14ac:dyDescent="0.3">
      <c r="A2912">
        <v>69533928</v>
      </c>
      <c r="B2912">
        <v>877572</v>
      </c>
      <c r="C2912">
        <v>924305</v>
      </c>
      <c r="D2912">
        <v>19934</v>
      </c>
      <c r="E2912">
        <v>1</v>
      </c>
      <c r="F2912">
        <v>996.7</v>
      </c>
      <c r="G2912">
        <v>5</v>
      </c>
      <c r="H2912" t="s">
        <v>523</v>
      </c>
      <c r="I2912">
        <v>5</v>
      </c>
      <c r="J2912" t="s">
        <v>57</v>
      </c>
      <c r="K2912" t="s">
        <v>39</v>
      </c>
      <c r="L2912" t="s">
        <v>16</v>
      </c>
      <c r="M2912">
        <v>18937.3</v>
      </c>
      <c r="N2912" t="s">
        <v>21</v>
      </c>
      <c r="O2912" t="s">
        <v>0</v>
      </c>
      <c r="P2912" t="s">
        <v>0</v>
      </c>
    </row>
    <row r="2913" spans="1:16" x14ac:dyDescent="0.3">
      <c r="A2913">
        <v>70896652</v>
      </c>
      <c r="B2913">
        <v>770487</v>
      </c>
      <c r="C2913">
        <v>338635</v>
      </c>
      <c r="D2913">
        <v>12340</v>
      </c>
      <c r="E2913">
        <v>1</v>
      </c>
      <c r="F2913">
        <v>0</v>
      </c>
      <c r="G2913">
        <v>0</v>
      </c>
      <c r="H2913" t="s">
        <v>523</v>
      </c>
      <c r="I2913">
        <v>3</v>
      </c>
      <c r="J2913" t="s">
        <v>188</v>
      </c>
      <c r="K2913" t="s">
        <v>47</v>
      </c>
      <c r="L2913" t="s">
        <v>15</v>
      </c>
      <c r="M2913">
        <v>12340</v>
      </c>
      <c r="N2913" t="s">
        <v>21</v>
      </c>
      <c r="O2913" t="s">
        <v>0</v>
      </c>
      <c r="P2913" t="s">
        <v>0</v>
      </c>
    </row>
    <row r="2914" spans="1:16" x14ac:dyDescent="0.3">
      <c r="A2914">
        <v>29226889</v>
      </c>
      <c r="B2914">
        <v>126225</v>
      </c>
      <c r="C2914">
        <v>314626</v>
      </c>
      <c r="D2914">
        <v>13001</v>
      </c>
      <c r="E2914">
        <v>2</v>
      </c>
      <c r="F2914">
        <v>1300.0999999999999</v>
      </c>
      <c r="G2914">
        <v>5</v>
      </c>
      <c r="H2914" t="s">
        <v>523</v>
      </c>
      <c r="I2914">
        <v>4</v>
      </c>
      <c r="J2914" t="s">
        <v>166</v>
      </c>
      <c r="K2914" t="s">
        <v>50</v>
      </c>
      <c r="L2914" t="s">
        <v>15</v>
      </c>
      <c r="M2914">
        <v>24701.9</v>
      </c>
      <c r="N2914" t="s">
        <v>23</v>
      </c>
      <c r="O2914" t="s">
        <v>0</v>
      </c>
      <c r="P2914" t="s">
        <v>0</v>
      </c>
    </row>
    <row r="2915" spans="1:16" x14ac:dyDescent="0.3">
      <c r="A2915">
        <v>28392710</v>
      </c>
      <c r="B2915">
        <v>388389</v>
      </c>
      <c r="C2915">
        <v>961594</v>
      </c>
      <c r="D2915">
        <v>2549</v>
      </c>
      <c r="E2915">
        <v>4</v>
      </c>
      <c r="F2915">
        <v>0</v>
      </c>
      <c r="G2915">
        <v>0</v>
      </c>
      <c r="H2915" t="s">
        <v>523</v>
      </c>
      <c r="I2915">
        <v>4</v>
      </c>
      <c r="J2915" t="s">
        <v>166</v>
      </c>
      <c r="K2915" t="s">
        <v>50</v>
      </c>
      <c r="L2915" t="s">
        <v>18</v>
      </c>
      <c r="M2915">
        <v>10196</v>
      </c>
      <c r="N2915" t="s">
        <v>23</v>
      </c>
      <c r="O2915" t="s">
        <v>0</v>
      </c>
      <c r="P2915" t="s">
        <v>0</v>
      </c>
    </row>
    <row r="2916" spans="1:16" x14ac:dyDescent="0.3">
      <c r="A2916">
        <v>57182314</v>
      </c>
      <c r="B2916">
        <v>191161</v>
      </c>
      <c r="C2916">
        <v>947078</v>
      </c>
      <c r="D2916">
        <v>11313</v>
      </c>
      <c r="E2916">
        <v>3</v>
      </c>
      <c r="F2916">
        <v>0</v>
      </c>
      <c r="G2916">
        <v>0</v>
      </c>
      <c r="H2916" t="s">
        <v>523</v>
      </c>
      <c r="I2916">
        <v>2</v>
      </c>
      <c r="J2916" t="s">
        <v>244</v>
      </c>
      <c r="K2916" t="s">
        <v>50</v>
      </c>
      <c r="L2916" t="s">
        <v>15</v>
      </c>
      <c r="M2916">
        <v>33939</v>
      </c>
      <c r="N2916" t="s">
        <v>23</v>
      </c>
      <c r="O2916" t="s">
        <v>0</v>
      </c>
      <c r="P2916" t="s">
        <v>0</v>
      </c>
    </row>
    <row r="2917" spans="1:16" x14ac:dyDescent="0.3">
      <c r="A2917">
        <v>64561191</v>
      </c>
      <c r="B2917">
        <v>877572</v>
      </c>
      <c r="C2917">
        <v>967115</v>
      </c>
      <c r="D2917">
        <v>14094</v>
      </c>
      <c r="E2917">
        <v>1</v>
      </c>
      <c r="F2917">
        <v>1409.4</v>
      </c>
      <c r="G2917">
        <v>10</v>
      </c>
      <c r="H2917" t="s">
        <v>523</v>
      </c>
      <c r="I2917">
        <v>6</v>
      </c>
      <c r="J2917" t="s">
        <v>161</v>
      </c>
      <c r="K2917" t="s">
        <v>39</v>
      </c>
      <c r="L2917" t="s">
        <v>152</v>
      </c>
      <c r="M2917">
        <v>12684.6</v>
      </c>
      <c r="N2917" t="s">
        <v>22</v>
      </c>
      <c r="O2917" t="s">
        <v>0</v>
      </c>
      <c r="P2917" t="s">
        <v>0</v>
      </c>
    </row>
    <row r="2918" spans="1:16" x14ac:dyDescent="0.3">
      <c r="A2918">
        <v>97720360</v>
      </c>
      <c r="B2918">
        <v>126225</v>
      </c>
      <c r="C2918">
        <v>340386</v>
      </c>
      <c r="D2918">
        <v>6748</v>
      </c>
      <c r="E2918">
        <v>2</v>
      </c>
      <c r="F2918">
        <v>1349.6</v>
      </c>
      <c r="G2918">
        <v>10</v>
      </c>
      <c r="H2918" t="s">
        <v>523</v>
      </c>
      <c r="I2918">
        <v>7</v>
      </c>
      <c r="J2918" t="s">
        <v>322</v>
      </c>
      <c r="K2918" t="s">
        <v>39</v>
      </c>
      <c r="L2918" t="s">
        <v>18</v>
      </c>
      <c r="M2918">
        <v>12146.4</v>
      </c>
      <c r="N2918" t="s">
        <v>20</v>
      </c>
      <c r="O2918" t="s">
        <v>0</v>
      </c>
      <c r="P2918" t="s">
        <v>0</v>
      </c>
    </row>
    <row r="2919" spans="1:16" x14ac:dyDescent="0.3">
      <c r="A2919">
        <v>85834657</v>
      </c>
      <c r="B2919">
        <v>809570</v>
      </c>
      <c r="C2919">
        <v>633672</v>
      </c>
      <c r="D2919">
        <v>19167</v>
      </c>
      <c r="E2919">
        <v>3</v>
      </c>
      <c r="F2919">
        <v>5750.1</v>
      </c>
      <c r="G2919">
        <v>10</v>
      </c>
      <c r="H2919" t="s">
        <v>523</v>
      </c>
      <c r="I2919">
        <v>2</v>
      </c>
      <c r="J2919" t="s">
        <v>244</v>
      </c>
      <c r="K2919" t="s">
        <v>50</v>
      </c>
      <c r="L2919" t="s">
        <v>15</v>
      </c>
      <c r="M2919">
        <v>51750.9</v>
      </c>
      <c r="N2919" t="s">
        <v>23</v>
      </c>
      <c r="O2919" t="s">
        <v>0</v>
      </c>
      <c r="P2919" t="s">
        <v>0</v>
      </c>
    </row>
    <row r="2920" spans="1:16" x14ac:dyDescent="0.3">
      <c r="A2920">
        <v>41774346</v>
      </c>
      <c r="B2920">
        <v>216739</v>
      </c>
      <c r="C2920">
        <v>597455</v>
      </c>
      <c r="D2920">
        <v>2064</v>
      </c>
      <c r="E2920">
        <v>1</v>
      </c>
      <c r="F2920">
        <v>103.2</v>
      </c>
      <c r="G2920">
        <v>5</v>
      </c>
      <c r="H2920" t="s">
        <v>321</v>
      </c>
      <c r="I2920">
        <v>5</v>
      </c>
      <c r="J2920" t="s">
        <v>175</v>
      </c>
      <c r="K2920" t="s">
        <v>39</v>
      </c>
      <c r="L2920" t="s">
        <v>152</v>
      </c>
      <c r="M2920">
        <v>1960.8</v>
      </c>
      <c r="N2920" t="s">
        <v>22</v>
      </c>
      <c r="O2920" t="s">
        <v>0</v>
      </c>
      <c r="P2920" t="s">
        <v>0</v>
      </c>
    </row>
    <row r="2921" spans="1:16" x14ac:dyDescent="0.3">
      <c r="A2921">
        <v>87201917</v>
      </c>
      <c r="B2921">
        <v>246316</v>
      </c>
      <c r="C2921">
        <v>705666</v>
      </c>
      <c r="D2921">
        <v>14880</v>
      </c>
      <c r="E2921">
        <v>3</v>
      </c>
      <c r="F2921">
        <v>2232</v>
      </c>
      <c r="G2921">
        <v>5</v>
      </c>
      <c r="H2921" t="s">
        <v>321</v>
      </c>
      <c r="I2921">
        <v>2</v>
      </c>
      <c r="J2921" t="s">
        <v>352</v>
      </c>
      <c r="K2921" t="s">
        <v>39</v>
      </c>
      <c r="L2921" t="s">
        <v>15</v>
      </c>
      <c r="M2921">
        <v>42408</v>
      </c>
      <c r="N2921" t="s">
        <v>20</v>
      </c>
      <c r="O2921" t="s">
        <v>0</v>
      </c>
      <c r="P2921" t="s">
        <v>0</v>
      </c>
    </row>
    <row r="2922" spans="1:16" x14ac:dyDescent="0.3">
      <c r="A2922">
        <v>34359060</v>
      </c>
      <c r="B2922">
        <v>770487</v>
      </c>
      <c r="C2922">
        <v>735617</v>
      </c>
      <c r="D2922">
        <v>2641</v>
      </c>
      <c r="E2922">
        <v>1</v>
      </c>
      <c r="F2922">
        <v>0</v>
      </c>
      <c r="G2922">
        <v>0</v>
      </c>
      <c r="H2922" t="s">
        <v>321</v>
      </c>
      <c r="I2922">
        <v>1</v>
      </c>
      <c r="J2922" t="s">
        <v>462</v>
      </c>
      <c r="K2922" t="s">
        <v>47</v>
      </c>
      <c r="L2922" t="s">
        <v>15</v>
      </c>
      <c r="M2922">
        <v>2641</v>
      </c>
      <c r="N2922" t="s">
        <v>23</v>
      </c>
      <c r="O2922" t="s">
        <v>0</v>
      </c>
      <c r="P2922" t="s">
        <v>0</v>
      </c>
    </row>
    <row r="2923" spans="1:16" x14ac:dyDescent="0.3">
      <c r="A2923">
        <v>58557203</v>
      </c>
      <c r="B2923">
        <v>207473</v>
      </c>
      <c r="C2923">
        <v>801344</v>
      </c>
      <c r="D2923">
        <v>13460</v>
      </c>
      <c r="E2923">
        <v>2</v>
      </c>
      <c r="F2923">
        <v>0</v>
      </c>
      <c r="G2923">
        <v>0</v>
      </c>
      <c r="H2923" t="s">
        <v>321</v>
      </c>
      <c r="I2923">
        <v>4</v>
      </c>
      <c r="J2923" t="s">
        <v>447</v>
      </c>
      <c r="K2923" t="s">
        <v>50</v>
      </c>
      <c r="L2923" t="s">
        <v>15</v>
      </c>
      <c r="M2923">
        <v>26920</v>
      </c>
      <c r="N2923" t="s">
        <v>20</v>
      </c>
      <c r="O2923" t="s">
        <v>0</v>
      </c>
      <c r="P2923" t="s">
        <v>0</v>
      </c>
    </row>
    <row r="2924" spans="1:16" x14ac:dyDescent="0.3">
      <c r="A2924">
        <v>46866075</v>
      </c>
      <c r="B2924">
        <v>770487</v>
      </c>
      <c r="C2924">
        <v>480465</v>
      </c>
      <c r="D2924">
        <v>11227</v>
      </c>
      <c r="E2924">
        <v>2</v>
      </c>
      <c r="F2924">
        <v>3368.1</v>
      </c>
      <c r="G2924">
        <v>15</v>
      </c>
      <c r="H2924" t="s">
        <v>321</v>
      </c>
      <c r="I2924">
        <v>2</v>
      </c>
      <c r="J2924" t="s">
        <v>352</v>
      </c>
      <c r="K2924" t="s">
        <v>39</v>
      </c>
      <c r="L2924" t="s">
        <v>15</v>
      </c>
      <c r="M2924">
        <v>19085.900000000001</v>
      </c>
      <c r="N2924" t="s">
        <v>20</v>
      </c>
      <c r="O2924" t="s">
        <v>0</v>
      </c>
      <c r="P2924" t="s">
        <v>0</v>
      </c>
    </row>
    <row r="2925" spans="1:16" x14ac:dyDescent="0.3">
      <c r="A2925">
        <v>64123845</v>
      </c>
      <c r="B2925">
        <v>876646</v>
      </c>
      <c r="C2925">
        <v>721718</v>
      </c>
      <c r="D2925">
        <v>16508</v>
      </c>
      <c r="E2925">
        <v>4</v>
      </c>
      <c r="F2925">
        <v>0</v>
      </c>
      <c r="G2925">
        <v>0</v>
      </c>
      <c r="H2925" t="s">
        <v>321</v>
      </c>
      <c r="I2925">
        <v>2</v>
      </c>
      <c r="J2925" t="s">
        <v>352</v>
      </c>
      <c r="K2925" t="s">
        <v>39</v>
      </c>
      <c r="L2925" t="s">
        <v>17</v>
      </c>
      <c r="M2925">
        <v>66032</v>
      </c>
      <c r="N2925" t="s">
        <v>20</v>
      </c>
      <c r="O2925" t="s">
        <v>0</v>
      </c>
      <c r="P2925" t="s">
        <v>0</v>
      </c>
    </row>
    <row r="2926" spans="1:16" x14ac:dyDescent="0.3">
      <c r="A2926">
        <v>52552488</v>
      </c>
      <c r="B2926">
        <v>388389</v>
      </c>
      <c r="C2926">
        <v>316683</v>
      </c>
      <c r="D2926">
        <v>8865</v>
      </c>
      <c r="E2926">
        <v>1</v>
      </c>
      <c r="F2926">
        <v>0</v>
      </c>
      <c r="G2926">
        <v>0</v>
      </c>
      <c r="H2926" t="s">
        <v>321</v>
      </c>
      <c r="I2926">
        <v>5</v>
      </c>
      <c r="J2926" t="s">
        <v>175</v>
      </c>
      <c r="K2926" t="s">
        <v>50</v>
      </c>
      <c r="L2926" t="s">
        <v>15</v>
      </c>
      <c r="M2926">
        <v>8865</v>
      </c>
      <c r="N2926" t="s">
        <v>20</v>
      </c>
      <c r="O2926" t="s">
        <v>0</v>
      </c>
      <c r="P2926" t="s">
        <v>0</v>
      </c>
    </row>
    <row r="2927" spans="1:16" x14ac:dyDescent="0.3">
      <c r="A2927">
        <v>10908300</v>
      </c>
      <c r="B2927">
        <v>356787</v>
      </c>
      <c r="C2927">
        <v>809254</v>
      </c>
      <c r="D2927">
        <v>15115</v>
      </c>
      <c r="E2927">
        <v>1</v>
      </c>
      <c r="F2927">
        <v>0</v>
      </c>
      <c r="G2927">
        <v>0</v>
      </c>
      <c r="H2927" t="s">
        <v>321</v>
      </c>
      <c r="I2927">
        <v>5</v>
      </c>
      <c r="J2927" t="s">
        <v>175</v>
      </c>
      <c r="K2927" t="s">
        <v>47</v>
      </c>
      <c r="L2927" t="s">
        <v>15</v>
      </c>
      <c r="M2927">
        <v>15115</v>
      </c>
      <c r="N2927" t="s">
        <v>23</v>
      </c>
      <c r="O2927" t="s">
        <v>0</v>
      </c>
      <c r="P2927" t="s">
        <v>0</v>
      </c>
    </row>
    <row r="2928" spans="1:16" x14ac:dyDescent="0.3">
      <c r="A2928">
        <v>43316996</v>
      </c>
      <c r="B2928">
        <v>191161</v>
      </c>
      <c r="C2928">
        <v>912597</v>
      </c>
      <c r="D2928">
        <v>793</v>
      </c>
      <c r="E2928">
        <v>1</v>
      </c>
      <c r="F2928">
        <v>0</v>
      </c>
      <c r="G2928">
        <v>0</v>
      </c>
      <c r="H2928" t="s">
        <v>321</v>
      </c>
      <c r="I2928">
        <v>1</v>
      </c>
      <c r="J2928" t="s">
        <v>462</v>
      </c>
      <c r="K2928" t="s">
        <v>39</v>
      </c>
      <c r="L2928" t="s">
        <v>15</v>
      </c>
      <c r="M2928">
        <v>793</v>
      </c>
      <c r="N2928" t="s">
        <v>21</v>
      </c>
      <c r="O2928" t="s">
        <v>0</v>
      </c>
      <c r="P2928" t="s">
        <v>0</v>
      </c>
    </row>
    <row r="2929" spans="1:16" x14ac:dyDescent="0.3">
      <c r="A2929">
        <v>77382794</v>
      </c>
      <c r="B2929">
        <v>207473</v>
      </c>
      <c r="C2929">
        <v>251706</v>
      </c>
      <c r="D2929">
        <v>2940</v>
      </c>
      <c r="E2929">
        <v>1</v>
      </c>
      <c r="F2929">
        <v>0</v>
      </c>
      <c r="G2929">
        <v>0</v>
      </c>
      <c r="H2929" t="s">
        <v>321</v>
      </c>
      <c r="I2929">
        <v>7</v>
      </c>
      <c r="J2929" t="s">
        <v>131</v>
      </c>
      <c r="K2929" t="s">
        <v>73</v>
      </c>
      <c r="L2929" t="s">
        <v>16</v>
      </c>
      <c r="M2929">
        <v>2940</v>
      </c>
      <c r="N2929" t="s">
        <v>21</v>
      </c>
      <c r="O2929" t="s">
        <v>0</v>
      </c>
      <c r="P2929" t="s">
        <v>0</v>
      </c>
    </row>
    <row r="2930" spans="1:16" x14ac:dyDescent="0.3">
      <c r="A2930">
        <v>31524980</v>
      </c>
      <c r="B2930">
        <v>671858</v>
      </c>
      <c r="C2930">
        <v>735962</v>
      </c>
      <c r="D2930">
        <v>17402</v>
      </c>
      <c r="E2930">
        <v>2</v>
      </c>
      <c r="F2930">
        <v>1740.2</v>
      </c>
      <c r="G2930">
        <v>5</v>
      </c>
      <c r="H2930" t="s">
        <v>321</v>
      </c>
      <c r="I2930">
        <v>1</v>
      </c>
      <c r="J2930" t="s">
        <v>462</v>
      </c>
      <c r="K2930" t="s">
        <v>39</v>
      </c>
      <c r="L2930" t="s">
        <v>15</v>
      </c>
      <c r="M2930">
        <v>33063.800000000003</v>
      </c>
      <c r="N2930" t="s">
        <v>20</v>
      </c>
      <c r="O2930" t="s">
        <v>0</v>
      </c>
      <c r="P2930" t="s">
        <v>0</v>
      </c>
    </row>
    <row r="2931" spans="1:16" x14ac:dyDescent="0.3">
      <c r="A2931">
        <v>16757958</v>
      </c>
      <c r="B2931">
        <v>809570</v>
      </c>
      <c r="C2931">
        <v>754718</v>
      </c>
      <c r="D2931">
        <v>18843</v>
      </c>
      <c r="E2931">
        <v>1</v>
      </c>
      <c r="F2931">
        <v>0</v>
      </c>
      <c r="G2931">
        <v>0</v>
      </c>
      <c r="H2931" t="s">
        <v>321</v>
      </c>
      <c r="I2931">
        <v>1</v>
      </c>
      <c r="J2931" t="s">
        <v>462</v>
      </c>
      <c r="K2931" t="s">
        <v>39</v>
      </c>
      <c r="L2931" t="s">
        <v>15</v>
      </c>
      <c r="M2931">
        <v>18843</v>
      </c>
      <c r="N2931" t="s">
        <v>20</v>
      </c>
      <c r="O2931" t="s">
        <v>0</v>
      </c>
      <c r="P2931" t="s">
        <v>0</v>
      </c>
    </row>
    <row r="2932" spans="1:16" x14ac:dyDescent="0.3">
      <c r="A2932">
        <v>70981700</v>
      </c>
      <c r="B2932">
        <v>872246</v>
      </c>
      <c r="C2932">
        <v>437730</v>
      </c>
      <c r="D2932">
        <v>15671</v>
      </c>
      <c r="E2932">
        <v>1</v>
      </c>
      <c r="F2932">
        <v>0</v>
      </c>
      <c r="G2932">
        <v>0</v>
      </c>
      <c r="H2932" t="s">
        <v>477</v>
      </c>
      <c r="I2932">
        <v>4</v>
      </c>
      <c r="J2932" t="s">
        <v>134</v>
      </c>
      <c r="K2932" t="s">
        <v>39</v>
      </c>
      <c r="L2932" t="s">
        <v>152</v>
      </c>
      <c r="M2932">
        <v>15671</v>
      </c>
      <c r="N2932" t="s">
        <v>21</v>
      </c>
      <c r="O2932" t="s">
        <v>0</v>
      </c>
      <c r="P2932" t="s">
        <v>0</v>
      </c>
    </row>
    <row r="2933" spans="1:16" x14ac:dyDescent="0.3">
      <c r="A2933">
        <v>77056519</v>
      </c>
      <c r="B2933">
        <v>872246</v>
      </c>
      <c r="C2933">
        <v>475311</v>
      </c>
      <c r="D2933">
        <v>2728</v>
      </c>
      <c r="E2933">
        <v>1</v>
      </c>
      <c r="F2933">
        <v>0</v>
      </c>
      <c r="G2933">
        <v>0</v>
      </c>
      <c r="H2933" t="s">
        <v>477</v>
      </c>
      <c r="I2933">
        <v>2</v>
      </c>
      <c r="J2933" t="s">
        <v>79</v>
      </c>
      <c r="K2933" t="s">
        <v>50</v>
      </c>
      <c r="L2933" t="s">
        <v>18</v>
      </c>
      <c r="M2933">
        <v>2728</v>
      </c>
      <c r="N2933" t="s">
        <v>22</v>
      </c>
      <c r="O2933" t="s">
        <v>0</v>
      </c>
      <c r="P2933" t="s">
        <v>0</v>
      </c>
    </row>
    <row r="2934" spans="1:16" x14ac:dyDescent="0.3">
      <c r="A2934">
        <v>14438720</v>
      </c>
      <c r="B2934">
        <v>876646</v>
      </c>
      <c r="C2934">
        <v>266418</v>
      </c>
      <c r="D2934">
        <v>1891</v>
      </c>
      <c r="E2934">
        <v>1</v>
      </c>
      <c r="F2934">
        <v>94.55</v>
      </c>
      <c r="G2934">
        <v>5</v>
      </c>
      <c r="H2934" t="s">
        <v>477</v>
      </c>
      <c r="I2934">
        <v>6</v>
      </c>
      <c r="J2934" t="s">
        <v>308</v>
      </c>
      <c r="K2934" t="s">
        <v>39</v>
      </c>
      <c r="L2934" t="s">
        <v>18</v>
      </c>
      <c r="M2934">
        <v>1796.45</v>
      </c>
      <c r="N2934" t="s">
        <v>23</v>
      </c>
      <c r="O2934" t="s">
        <v>0</v>
      </c>
      <c r="P2934" t="s">
        <v>0</v>
      </c>
    </row>
    <row r="2935" spans="1:16" x14ac:dyDescent="0.3">
      <c r="A2935">
        <v>12566878</v>
      </c>
      <c r="B2935">
        <v>719176</v>
      </c>
      <c r="C2935">
        <v>378895</v>
      </c>
      <c r="D2935">
        <v>9273</v>
      </c>
      <c r="E2935">
        <v>2</v>
      </c>
      <c r="F2935">
        <v>2781.9</v>
      </c>
      <c r="G2935">
        <v>15</v>
      </c>
      <c r="H2935" t="s">
        <v>477</v>
      </c>
      <c r="I2935">
        <v>6</v>
      </c>
      <c r="J2935" t="s">
        <v>308</v>
      </c>
      <c r="K2935" t="s">
        <v>39</v>
      </c>
      <c r="L2935" t="s">
        <v>15</v>
      </c>
      <c r="M2935">
        <v>15764.1</v>
      </c>
      <c r="N2935" t="s">
        <v>21</v>
      </c>
      <c r="O2935" t="s">
        <v>0</v>
      </c>
      <c r="P2935" t="s">
        <v>0</v>
      </c>
    </row>
    <row r="2936" spans="1:16" x14ac:dyDescent="0.3">
      <c r="A2936">
        <v>84033693</v>
      </c>
      <c r="B2936">
        <v>671858</v>
      </c>
      <c r="C2936">
        <v>409385</v>
      </c>
      <c r="D2936">
        <v>13317</v>
      </c>
      <c r="E2936">
        <v>4</v>
      </c>
      <c r="F2936">
        <v>0</v>
      </c>
      <c r="G2936">
        <v>0</v>
      </c>
      <c r="H2936" t="s">
        <v>477</v>
      </c>
      <c r="I2936">
        <v>5</v>
      </c>
      <c r="J2936" t="s">
        <v>155</v>
      </c>
      <c r="K2936" t="s">
        <v>39</v>
      </c>
      <c r="L2936" t="s">
        <v>17</v>
      </c>
      <c r="M2936">
        <v>53268</v>
      </c>
      <c r="N2936" t="s">
        <v>20</v>
      </c>
      <c r="O2936" t="s">
        <v>0</v>
      </c>
      <c r="P2936" t="s">
        <v>0</v>
      </c>
    </row>
    <row r="2937" spans="1:16" x14ac:dyDescent="0.3">
      <c r="A2937">
        <v>74988034</v>
      </c>
      <c r="B2937">
        <v>872246</v>
      </c>
      <c r="C2937">
        <v>531246</v>
      </c>
      <c r="D2937">
        <v>8647</v>
      </c>
      <c r="E2937">
        <v>1</v>
      </c>
      <c r="F2937">
        <v>0</v>
      </c>
      <c r="G2937">
        <v>0</v>
      </c>
      <c r="H2937" t="s">
        <v>512</v>
      </c>
      <c r="I2937">
        <v>5</v>
      </c>
      <c r="J2937" t="s">
        <v>177</v>
      </c>
      <c r="K2937" t="s">
        <v>39</v>
      </c>
      <c r="L2937" t="s">
        <v>18</v>
      </c>
      <c r="M2937">
        <v>8647</v>
      </c>
      <c r="N2937" t="s">
        <v>20</v>
      </c>
      <c r="O2937" t="s">
        <v>0</v>
      </c>
      <c r="P2937" t="s">
        <v>0</v>
      </c>
    </row>
    <row r="2938" spans="1:16" x14ac:dyDescent="0.3">
      <c r="A2938">
        <v>22243983</v>
      </c>
      <c r="B2938">
        <v>809570</v>
      </c>
      <c r="C2938">
        <v>362816</v>
      </c>
      <c r="D2938">
        <v>13329</v>
      </c>
      <c r="E2938">
        <v>2</v>
      </c>
      <c r="F2938">
        <v>0</v>
      </c>
      <c r="G2938">
        <v>0</v>
      </c>
      <c r="H2938" t="s">
        <v>512</v>
      </c>
      <c r="I2938">
        <v>4</v>
      </c>
      <c r="J2938" t="s">
        <v>176</v>
      </c>
      <c r="K2938" t="s">
        <v>39</v>
      </c>
      <c r="L2938" t="s">
        <v>15</v>
      </c>
      <c r="M2938">
        <v>26658</v>
      </c>
      <c r="N2938" t="s">
        <v>21</v>
      </c>
      <c r="O2938" t="s">
        <v>0</v>
      </c>
      <c r="P2938" t="s">
        <v>0</v>
      </c>
    </row>
    <row r="2939" spans="1:16" x14ac:dyDescent="0.3">
      <c r="A2939">
        <v>50162553</v>
      </c>
      <c r="B2939">
        <v>770487</v>
      </c>
      <c r="C2939">
        <v>327885</v>
      </c>
      <c r="D2939">
        <v>8059</v>
      </c>
      <c r="E2939">
        <v>2</v>
      </c>
      <c r="F2939">
        <v>0</v>
      </c>
      <c r="G2939">
        <v>0</v>
      </c>
      <c r="H2939" t="s">
        <v>512</v>
      </c>
      <c r="I2939">
        <v>3</v>
      </c>
      <c r="J2939" t="s">
        <v>227</v>
      </c>
      <c r="K2939" t="s">
        <v>50</v>
      </c>
      <c r="L2939" t="s">
        <v>15</v>
      </c>
      <c r="M2939">
        <v>16118</v>
      </c>
      <c r="N2939" t="s">
        <v>23</v>
      </c>
      <c r="O2939" t="s">
        <v>0</v>
      </c>
      <c r="P2939" t="s">
        <v>0</v>
      </c>
    </row>
    <row r="2940" spans="1:16" x14ac:dyDescent="0.3">
      <c r="A2940">
        <v>17749299</v>
      </c>
      <c r="B2940">
        <v>334053</v>
      </c>
      <c r="C2940">
        <v>360639</v>
      </c>
      <c r="D2940">
        <v>7609</v>
      </c>
      <c r="E2940">
        <v>2</v>
      </c>
      <c r="F2940">
        <v>760.9</v>
      </c>
      <c r="G2940">
        <v>5</v>
      </c>
      <c r="H2940" t="s">
        <v>512</v>
      </c>
      <c r="I2940">
        <v>5</v>
      </c>
      <c r="J2940" t="s">
        <v>177</v>
      </c>
      <c r="K2940" t="s">
        <v>39</v>
      </c>
      <c r="L2940" t="s">
        <v>18</v>
      </c>
      <c r="M2940">
        <v>14457.1</v>
      </c>
      <c r="N2940" t="s">
        <v>21</v>
      </c>
      <c r="O2940" t="s">
        <v>0</v>
      </c>
      <c r="P2940" t="s">
        <v>0</v>
      </c>
    </row>
    <row r="2941" spans="1:16" x14ac:dyDescent="0.3">
      <c r="A2941">
        <v>50502136</v>
      </c>
      <c r="B2941">
        <v>191161</v>
      </c>
      <c r="C2941">
        <v>822725</v>
      </c>
      <c r="D2941">
        <v>19360</v>
      </c>
      <c r="E2941">
        <v>1</v>
      </c>
      <c r="F2941">
        <v>2904</v>
      </c>
      <c r="G2941">
        <v>15</v>
      </c>
      <c r="H2941" t="s">
        <v>512</v>
      </c>
      <c r="I2941">
        <v>3</v>
      </c>
      <c r="J2941" t="s">
        <v>227</v>
      </c>
      <c r="K2941" t="s">
        <v>39</v>
      </c>
      <c r="L2941" t="s">
        <v>15</v>
      </c>
      <c r="M2941">
        <v>16456</v>
      </c>
      <c r="N2941" t="s">
        <v>20</v>
      </c>
      <c r="O2941" t="s">
        <v>0</v>
      </c>
      <c r="P2941" t="s">
        <v>0</v>
      </c>
    </row>
    <row r="2942" spans="1:16" x14ac:dyDescent="0.3">
      <c r="A2942">
        <v>27705074</v>
      </c>
      <c r="B2942">
        <v>719176</v>
      </c>
      <c r="C2942">
        <v>463165</v>
      </c>
      <c r="D2942">
        <v>3202</v>
      </c>
      <c r="E2942">
        <v>1</v>
      </c>
      <c r="F2942">
        <v>480.3</v>
      </c>
      <c r="G2942">
        <v>15</v>
      </c>
      <c r="H2942" t="s">
        <v>512</v>
      </c>
      <c r="I2942">
        <v>3</v>
      </c>
      <c r="J2942" t="s">
        <v>227</v>
      </c>
      <c r="K2942" t="s">
        <v>39</v>
      </c>
      <c r="L2942" t="s">
        <v>17</v>
      </c>
      <c r="M2942">
        <v>2721.7</v>
      </c>
      <c r="N2942" t="s">
        <v>21</v>
      </c>
      <c r="O2942" t="s">
        <v>0</v>
      </c>
      <c r="P2942" t="s">
        <v>0</v>
      </c>
    </row>
    <row r="2943" spans="1:16" x14ac:dyDescent="0.3">
      <c r="A2943">
        <v>57141449</v>
      </c>
      <c r="B2943">
        <v>388389</v>
      </c>
      <c r="C2943">
        <v>748887</v>
      </c>
      <c r="D2943">
        <v>9237</v>
      </c>
      <c r="E2943">
        <v>2</v>
      </c>
      <c r="F2943">
        <v>3694.8</v>
      </c>
      <c r="G2943">
        <v>20</v>
      </c>
      <c r="H2943" t="s">
        <v>512</v>
      </c>
      <c r="I2943">
        <v>2</v>
      </c>
      <c r="J2943" t="s">
        <v>209</v>
      </c>
      <c r="K2943" t="s">
        <v>39</v>
      </c>
      <c r="L2943" t="s">
        <v>15</v>
      </c>
      <c r="M2943">
        <v>14779.2</v>
      </c>
      <c r="N2943" t="s">
        <v>21</v>
      </c>
      <c r="O2943" t="s">
        <v>0</v>
      </c>
      <c r="P2943" t="s">
        <v>0</v>
      </c>
    </row>
    <row r="2944" spans="1:16" x14ac:dyDescent="0.3">
      <c r="A2944">
        <v>97729428</v>
      </c>
      <c r="B2944">
        <v>770487</v>
      </c>
      <c r="C2944">
        <v>282289</v>
      </c>
      <c r="D2944">
        <v>2094</v>
      </c>
      <c r="E2944">
        <v>1</v>
      </c>
      <c r="F2944">
        <v>0</v>
      </c>
      <c r="G2944">
        <v>0</v>
      </c>
      <c r="H2944" t="s">
        <v>512</v>
      </c>
      <c r="I2944">
        <v>3</v>
      </c>
      <c r="J2944" t="s">
        <v>227</v>
      </c>
      <c r="K2944" t="s">
        <v>39</v>
      </c>
      <c r="L2944" t="s">
        <v>15</v>
      </c>
      <c r="M2944">
        <v>2094</v>
      </c>
      <c r="N2944" t="s">
        <v>23</v>
      </c>
      <c r="O2944" t="s">
        <v>0</v>
      </c>
      <c r="P2944" t="s">
        <v>0</v>
      </c>
    </row>
    <row r="2945" spans="1:16" x14ac:dyDescent="0.3">
      <c r="A2945">
        <v>90869462</v>
      </c>
      <c r="B2945">
        <v>216739</v>
      </c>
      <c r="C2945">
        <v>486780</v>
      </c>
      <c r="D2945">
        <v>12179</v>
      </c>
      <c r="E2945">
        <v>2</v>
      </c>
      <c r="F2945">
        <v>2435.8000000000002</v>
      </c>
      <c r="G2945">
        <v>10</v>
      </c>
      <c r="H2945" t="s">
        <v>512</v>
      </c>
      <c r="I2945">
        <v>5</v>
      </c>
      <c r="J2945" t="s">
        <v>177</v>
      </c>
      <c r="K2945" t="s">
        <v>39</v>
      </c>
      <c r="L2945" t="s">
        <v>15</v>
      </c>
      <c r="M2945">
        <v>21922.2</v>
      </c>
      <c r="N2945" t="s">
        <v>23</v>
      </c>
      <c r="O2945" t="s">
        <v>0</v>
      </c>
      <c r="P2945" t="s">
        <v>0</v>
      </c>
    </row>
    <row r="2946" spans="1:16" x14ac:dyDescent="0.3">
      <c r="A2946">
        <v>40532691</v>
      </c>
      <c r="B2946">
        <v>216739</v>
      </c>
      <c r="C2946">
        <v>260254</v>
      </c>
      <c r="D2946">
        <v>10827</v>
      </c>
      <c r="E2946">
        <v>3</v>
      </c>
      <c r="F2946">
        <v>1624.05</v>
      </c>
      <c r="G2946">
        <v>5</v>
      </c>
      <c r="H2946" t="s">
        <v>203</v>
      </c>
      <c r="I2946">
        <v>7</v>
      </c>
      <c r="J2946" t="s">
        <v>461</v>
      </c>
      <c r="K2946" t="s">
        <v>39</v>
      </c>
      <c r="L2946" t="s">
        <v>15</v>
      </c>
      <c r="M2946">
        <v>30856.95</v>
      </c>
      <c r="N2946" t="s">
        <v>21</v>
      </c>
      <c r="O2946" t="s">
        <v>0</v>
      </c>
      <c r="P2946" t="s">
        <v>0</v>
      </c>
    </row>
    <row r="2947" spans="1:16" x14ac:dyDescent="0.3">
      <c r="A2947">
        <v>84888554</v>
      </c>
      <c r="B2947">
        <v>770487</v>
      </c>
      <c r="C2947">
        <v>553907</v>
      </c>
      <c r="D2947">
        <v>1266</v>
      </c>
      <c r="E2947">
        <v>3</v>
      </c>
      <c r="F2947">
        <v>0</v>
      </c>
      <c r="G2947">
        <v>0</v>
      </c>
      <c r="H2947" t="s">
        <v>203</v>
      </c>
      <c r="I2947">
        <v>6</v>
      </c>
      <c r="J2947" t="s">
        <v>368</v>
      </c>
      <c r="K2947" t="s">
        <v>50</v>
      </c>
      <c r="L2947" t="s">
        <v>15</v>
      </c>
      <c r="M2947">
        <v>3798</v>
      </c>
      <c r="N2947" t="s">
        <v>20</v>
      </c>
      <c r="O2947" t="s">
        <v>0</v>
      </c>
      <c r="P2947" t="s">
        <v>0</v>
      </c>
    </row>
    <row r="2948" spans="1:16" x14ac:dyDescent="0.3">
      <c r="A2948">
        <v>65907088</v>
      </c>
      <c r="B2948">
        <v>671858</v>
      </c>
      <c r="C2948">
        <v>575351</v>
      </c>
      <c r="D2948">
        <v>15284</v>
      </c>
      <c r="E2948">
        <v>3</v>
      </c>
      <c r="F2948">
        <v>0</v>
      </c>
      <c r="G2948">
        <v>0</v>
      </c>
      <c r="H2948" t="s">
        <v>203</v>
      </c>
      <c r="I2948">
        <v>7</v>
      </c>
      <c r="J2948" t="s">
        <v>461</v>
      </c>
      <c r="K2948" t="s">
        <v>50</v>
      </c>
      <c r="L2948" t="s">
        <v>15</v>
      </c>
      <c r="M2948">
        <v>45852</v>
      </c>
      <c r="N2948" t="s">
        <v>21</v>
      </c>
      <c r="O2948" t="s">
        <v>0</v>
      </c>
      <c r="P2948" t="s">
        <v>0</v>
      </c>
    </row>
    <row r="2949" spans="1:16" x14ac:dyDescent="0.3">
      <c r="A2949">
        <v>65831276</v>
      </c>
      <c r="B2949">
        <v>191161</v>
      </c>
      <c r="C2949">
        <v>418572</v>
      </c>
      <c r="D2949">
        <v>9553</v>
      </c>
      <c r="E2949">
        <v>2</v>
      </c>
      <c r="F2949">
        <v>0</v>
      </c>
      <c r="G2949">
        <v>0</v>
      </c>
      <c r="H2949" t="s">
        <v>203</v>
      </c>
      <c r="I2949">
        <v>6</v>
      </c>
      <c r="J2949" t="s">
        <v>368</v>
      </c>
      <c r="K2949" t="s">
        <v>39</v>
      </c>
      <c r="L2949" t="s">
        <v>15</v>
      </c>
      <c r="M2949">
        <v>19106</v>
      </c>
      <c r="N2949" t="s">
        <v>20</v>
      </c>
      <c r="O2949" t="s">
        <v>0</v>
      </c>
      <c r="P2949" t="s">
        <v>0</v>
      </c>
    </row>
    <row r="2950" spans="1:16" x14ac:dyDescent="0.3">
      <c r="A2950">
        <v>27528063</v>
      </c>
      <c r="B2950">
        <v>770487</v>
      </c>
      <c r="C2950">
        <v>607523</v>
      </c>
      <c r="D2950">
        <v>16955</v>
      </c>
      <c r="E2950">
        <v>1</v>
      </c>
      <c r="F2950">
        <v>0</v>
      </c>
      <c r="G2950">
        <v>0</v>
      </c>
      <c r="H2950" t="s">
        <v>203</v>
      </c>
      <c r="I2950">
        <v>5</v>
      </c>
      <c r="J2950" t="s">
        <v>198</v>
      </c>
      <c r="K2950" t="s">
        <v>39</v>
      </c>
      <c r="L2950" t="s">
        <v>15</v>
      </c>
      <c r="M2950">
        <v>16955</v>
      </c>
      <c r="N2950" t="s">
        <v>21</v>
      </c>
      <c r="O2950" t="s">
        <v>0</v>
      </c>
      <c r="P2950" t="s">
        <v>0</v>
      </c>
    </row>
    <row r="2951" spans="1:16" x14ac:dyDescent="0.3">
      <c r="A2951">
        <v>14661179</v>
      </c>
      <c r="B2951">
        <v>334053</v>
      </c>
      <c r="C2951">
        <v>755552</v>
      </c>
      <c r="D2951">
        <v>4940</v>
      </c>
      <c r="E2951">
        <v>1</v>
      </c>
      <c r="F2951">
        <v>0</v>
      </c>
      <c r="G2951">
        <v>0</v>
      </c>
      <c r="H2951" t="s">
        <v>203</v>
      </c>
      <c r="I2951">
        <v>3</v>
      </c>
      <c r="J2951" t="s">
        <v>215</v>
      </c>
      <c r="K2951" t="s">
        <v>50</v>
      </c>
      <c r="L2951" t="s">
        <v>152</v>
      </c>
      <c r="M2951">
        <v>4940</v>
      </c>
      <c r="N2951" t="s">
        <v>23</v>
      </c>
      <c r="O2951" t="s">
        <v>0</v>
      </c>
      <c r="P2951" t="s">
        <v>0</v>
      </c>
    </row>
    <row r="2952" spans="1:16" x14ac:dyDescent="0.3">
      <c r="A2952">
        <v>57934299</v>
      </c>
      <c r="B2952">
        <v>334053</v>
      </c>
      <c r="C2952">
        <v>891423</v>
      </c>
      <c r="D2952">
        <v>7011</v>
      </c>
      <c r="E2952">
        <v>1</v>
      </c>
      <c r="F2952">
        <v>1051.6500000000001</v>
      </c>
      <c r="G2952">
        <v>15</v>
      </c>
      <c r="H2952" t="s">
        <v>203</v>
      </c>
      <c r="I2952">
        <v>4</v>
      </c>
      <c r="J2952" t="s">
        <v>373</v>
      </c>
      <c r="K2952" t="s">
        <v>39</v>
      </c>
      <c r="L2952" t="s">
        <v>16</v>
      </c>
      <c r="M2952">
        <v>5959.35</v>
      </c>
      <c r="N2952" t="s">
        <v>21</v>
      </c>
      <c r="O2952" t="s">
        <v>0</v>
      </c>
      <c r="P2952" t="s">
        <v>0</v>
      </c>
    </row>
    <row r="2953" spans="1:16" x14ac:dyDescent="0.3">
      <c r="A2953">
        <v>43742830</v>
      </c>
      <c r="B2953">
        <v>356787</v>
      </c>
      <c r="C2953">
        <v>369868</v>
      </c>
      <c r="D2953">
        <v>4875</v>
      </c>
      <c r="E2953">
        <v>3</v>
      </c>
      <c r="F2953">
        <v>731.25</v>
      </c>
      <c r="G2953">
        <v>5</v>
      </c>
      <c r="H2953" t="s">
        <v>508</v>
      </c>
      <c r="I2953">
        <v>4</v>
      </c>
      <c r="J2953" t="s">
        <v>489</v>
      </c>
      <c r="K2953" t="s">
        <v>39</v>
      </c>
      <c r="L2953" t="s">
        <v>15</v>
      </c>
      <c r="M2953">
        <v>13893.75</v>
      </c>
      <c r="N2953" t="s">
        <v>21</v>
      </c>
      <c r="O2953" t="s">
        <v>0</v>
      </c>
      <c r="P2953" t="s">
        <v>0</v>
      </c>
    </row>
    <row r="2954" spans="1:16" x14ac:dyDescent="0.3">
      <c r="A2954">
        <v>87835998</v>
      </c>
      <c r="B2954">
        <v>809570</v>
      </c>
      <c r="C2954">
        <v>294458</v>
      </c>
      <c r="D2954">
        <v>7213</v>
      </c>
      <c r="E2954">
        <v>1</v>
      </c>
      <c r="F2954">
        <v>0</v>
      </c>
      <c r="G2954">
        <v>0</v>
      </c>
      <c r="H2954" t="s">
        <v>508</v>
      </c>
      <c r="I2954">
        <v>6</v>
      </c>
      <c r="J2954" t="s">
        <v>424</v>
      </c>
      <c r="K2954" t="s">
        <v>73</v>
      </c>
      <c r="L2954" t="s">
        <v>17</v>
      </c>
      <c r="M2954">
        <v>7213</v>
      </c>
      <c r="N2954" t="s">
        <v>20</v>
      </c>
      <c r="O2954" t="s">
        <v>0</v>
      </c>
      <c r="P2954" t="s">
        <v>0</v>
      </c>
    </row>
    <row r="2955" spans="1:16" x14ac:dyDescent="0.3">
      <c r="A2955">
        <v>85776373</v>
      </c>
      <c r="B2955">
        <v>191161</v>
      </c>
      <c r="C2955">
        <v>778923</v>
      </c>
      <c r="D2955">
        <v>9375</v>
      </c>
      <c r="E2955">
        <v>2</v>
      </c>
      <c r="F2955">
        <v>1875</v>
      </c>
      <c r="G2955">
        <v>10</v>
      </c>
      <c r="H2955" t="s">
        <v>508</v>
      </c>
      <c r="I2955">
        <v>3</v>
      </c>
      <c r="J2955" t="s">
        <v>333</v>
      </c>
      <c r="K2955" t="s">
        <v>39</v>
      </c>
      <c r="L2955" t="s">
        <v>18</v>
      </c>
      <c r="M2955">
        <v>16875</v>
      </c>
      <c r="N2955" t="s">
        <v>23</v>
      </c>
      <c r="O2955" t="s">
        <v>0</v>
      </c>
      <c r="P2955" t="s">
        <v>0</v>
      </c>
    </row>
    <row r="2956" spans="1:16" x14ac:dyDescent="0.3">
      <c r="A2956">
        <v>92284610</v>
      </c>
      <c r="B2956">
        <v>719176</v>
      </c>
      <c r="C2956">
        <v>459168</v>
      </c>
      <c r="D2956">
        <v>6037</v>
      </c>
      <c r="E2956">
        <v>1</v>
      </c>
      <c r="F2956">
        <v>0</v>
      </c>
      <c r="G2956">
        <v>0</v>
      </c>
      <c r="H2956" t="s">
        <v>508</v>
      </c>
      <c r="I2956">
        <v>1</v>
      </c>
      <c r="J2956" t="s">
        <v>469</v>
      </c>
      <c r="K2956" t="s">
        <v>39</v>
      </c>
      <c r="L2956" t="s">
        <v>17</v>
      </c>
      <c r="M2956">
        <v>6037</v>
      </c>
      <c r="N2956" t="s">
        <v>22</v>
      </c>
      <c r="O2956" t="s">
        <v>0</v>
      </c>
      <c r="P2956" t="s">
        <v>0</v>
      </c>
    </row>
    <row r="2957" spans="1:16" x14ac:dyDescent="0.3">
      <c r="A2957">
        <v>75609379</v>
      </c>
      <c r="B2957">
        <v>191161</v>
      </c>
      <c r="C2957">
        <v>215440</v>
      </c>
      <c r="D2957">
        <v>6561</v>
      </c>
      <c r="E2957">
        <v>1</v>
      </c>
      <c r="F2957">
        <v>328.05</v>
      </c>
      <c r="G2957">
        <v>5</v>
      </c>
      <c r="H2957" t="s">
        <v>508</v>
      </c>
      <c r="I2957">
        <v>7</v>
      </c>
      <c r="J2957" t="s">
        <v>233</v>
      </c>
      <c r="K2957" t="s">
        <v>39</v>
      </c>
      <c r="L2957" t="s">
        <v>15</v>
      </c>
      <c r="M2957">
        <v>6232.95</v>
      </c>
      <c r="N2957" t="s">
        <v>21</v>
      </c>
      <c r="O2957" t="s">
        <v>0</v>
      </c>
      <c r="P2957" t="s">
        <v>0</v>
      </c>
    </row>
    <row r="2958" spans="1:16" x14ac:dyDescent="0.3">
      <c r="A2958">
        <v>56676884</v>
      </c>
      <c r="B2958">
        <v>719176</v>
      </c>
      <c r="C2958">
        <v>606216</v>
      </c>
      <c r="D2958">
        <v>17462</v>
      </c>
      <c r="E2958">
        <v>2</v>
      </c>
      <c r="F2958">
        <v>0</v>
      </c>
      <c r="G2958">
        <v>0</v>
      </c>
      <c r="H2958" t="s">
        <v>508</v>
      </c>
      <c r="I2958">
        <v>7</v>
      </c>
      <c r="J2958" t="s">
        <v>233</v>
      </c>
      <c r="K2958" t="s">
        <v>39</v>
      </c>
      <c r="L2958" t="s">
        <v>152</v>
      </c>
      <c r="M2958">
        <v>34924</v>
      </c>
      <c r="N2958" t="s">
        <v>20</v>
      </c>
      <c r="O2958" t="s">
        <v>0</v>
      </c>
      <c r="P2958" t="s">
        <v>0</v>
      </c>
    </row>
    <row r="2959" spans="1:16" x14ac:dyDescent="0.3">
      <c r="A2959">
        <v>15205303</v>
      </c>
      <c r="B2959">
        <v>191161</v>
      </c>
      <c r="C2959">
        <v>618309</v>
      </c>
      <c r="D2959">
        <v>19455</v>
      </c>
      <c r="E2959">
        <v>2</v>
      </c>
      <c r="F2959">
        <v>5836.5</v>
      </c>
      <c r="G2959">
        <v>15</v>
      </c>
      <c r="H2959" t="s">
        <v>508</v>
      </c>
      <c r="I2959">
        <v>4</v>
      </c>
      <c r="J2959" t="s">
        <v>489</v>
      </c>
      <c r="K2959" t="s">
        <v>39</v>
      </c>
      <c r="L2959" t="s">
        <v>15</v>
      </c>
      <c r="M2959">
        <v>33073.5</v>
      </c>
      <c r="N2959" t="s">
        <v>23</v>
      </c>
      <c r="O2959" t="s">
        <v>0</v>
      </c>
      <c r="P2959" t="s">
        <v>0</v>
      </c>
    </row>
    <row r="2960" spans="1:16" x14ac:dyDescent="0.3">
      <c r="A2960">
        <v>15063406</v>
      </c>
      <c r="B2960">
        <v>334053</v>
      </c>
      <c r="C2960">
        <v>358003</v>
      </c>
      <c r="D2960">
        <v>1788</v>
      </c>
      <c r="E2960">
        <v>3</v>
      </c>
      <c r="F2960">
        <v>0</v>
      </c>
      <c r="G2960">
        <v>0</v>
      </c>
      <c r="H2960" t="s">
        <v>508</v>
      </c>
      <c r="I2960">
        <v>3</v>
      </c>
      <c r="J2960" t="s">
        <v>333</v>
      </c>
      <c r="K2960" t="s">
        <v>39</v>
      </c>
      <c r="L2960" t="s">
        <v>15</v>
      </c>
      <c r="M2960">
        <v>5364</v>
      </c>
      <c r="N2960" t="s">
        <v>22</v>
      </c>
      <c r="O2960" t="s">
        <v>0</v>
      </c>
      <c r="P2960" t="s">
        <v>0</v>
      </c>
    </row>
    <row r="2961" spans="1:16" x14ac:dyDescent="0.3">
      <c r="A2961">
        <v>26530521</v>
      </c>
      <c r="B2961">
        <v>388389</v>
      </c>
      <c r="C2961">
        <v>642306</v>
      </c>
      <c r="D2961">
        <v>18066</v>
      </c>
      <c r="E2961">
        <v>2</v>
      </c>
      <c r="F2961">
        <v>0</v>
      </c>
      <c r="G2961">
        <v>0</v>
      </c>
      <c r="H2961" t="s">
        <v>508</v>
      </c>
      <c r="I2961">
        <v>3</v>
      </c>
      <c r="J2961" t="s">
        <v>333</v>
      </c>
      <c r="K2961" t="s">
        <v>50</v>
      </c>
      <c r="L2961" t="s">
        <v>16</v>
      </c>
      <c r="M2961">
        <v>36132</v>
      </c>
      <c r="N2961" t="s">
        <v>20</v>
      </c>
      <c r="O2961" t="s">
        <v>0</v>
      </c>
      <c r="P2961" t="s">
        <v>0</v>
      </c>
    </row>
    <row r="2962" spans="1:16" x14ac:dyDescent="0.3">
      <c r="A2962">
        <v>15606696</v>
      </c>
      <c r="B2962">
        <v>126225</v>
      </c>
      <c r="C2962">
        <v>446024</v>
      </c>
      <c r="D2962">
        <v>4183</v>
      </c>
      <c r="E2962">
        <v>2</v>
      </c>
      <c r="F2962">
        <v>0</v>
      </c>
      <c r="G2962">
        <v>0</v>
      </c>
      <c r="H2962" t="s">
        <v>508</v>
      </c>
      <c r="I2962">
        <v>3</v>
      </c>
      <c r="J2962" t="s">
        <v>333</v>
      </c>
      <c r="K2962" t="s">
        <v>39</v>
      </c>
      <c r="L2962" t="s">
        <v>15</v>
      </c>
      <c r="M2962">
        <v>8366</v>
      </c>
      <c r="N2962" t="s">
        <v>24</v>
      </c>
      <c r="O2962" t="s">
        <v>0</v>
      </c>
      <c r="P2962" t="s">
        <v>0</v>
      </c>
    </row>
    <row r="2963" spans="1:16" x14ac:dyDescent="0.3">
      <c r="A2963">
        <v>24665841</v>
      </c>
      <c r="B2963">
        <v>216739</v>
      </c>
      <c r="C2963">
        <v>691534</v>
      </c>
      <c r="D2963">
        <v>15759</v>
      </c>
      <c r="E2963">
        <v>1</v>
      </c>
      <c r="F2963">
        <v>0</v>
      </c>
      <c r="G2963">
        <v>0</v>
      </c>
      <c r="H2963" t="s">
        <v>97</v>
      </c>
      <c r="I2963">
        <v>5</v>
      </c>
      <c r="J2963" t="s">
        <v>61</v>
      </c>
      <c r="K2963" t="s">
        <v>39</v>
      </c>
      <c r="L2963" t="s">
        <v>17</v>
      </c>
      <c r="M2963">
        <v>15759</v>
      </c>
      <c r="N2963" t="s">
        <v>20</v>
      </c>
      <c r="O2963" t="s">
        <v>0</v>
      </c>
      <c r="P2963" t="s">
        <v>0</v>
      </c>
    </row>
    <row r="2964" spans="1:16" x14ac:dyDescent="0.3">
      <c r="A2964">
        <v>66623995</v>
      </c>
      <c r="B2964">
        <v>388389</v>
      </c>
      <c r="C2964">
        <v>973449</v>
      </c>
      <c r="D2964">
        <v>5389</v>
      </c>
      <c r="E2964">
        <v>2</v>
      </c>
      <c r="F2964">
        <v>0</v>
      </c>
      <c r="G2964">
        <v>0</v>
      </c>
      <c r="H2964" t="s">
        <v>97</v>
      </c>
      <c r="I2964">
        <v>1</v>
      </c>
      <c r="J2964" t="s">
        <v>109</v>
      </c>
      <c r="K2964" t="s">
        <v>39</v>
      </c>
      <c r="L2964" t="s">
        <v>18</v>
      </c>
      <c r="M2964">
        <v>10778</v>
      </c>
      <c r="N2964" t="s">
        <v>20</v>
      </c>
      <c r="O2964" t="s">
        <v>0</v>
      </c>
      <c r="P2964" t="s">
        <v>0</v>
      </c>
    </row>
    <row r="2965" spans="1:16" x14ac:dyDescent="0.3">
      <c r="A2965">
        <v>98122539</v>
      </c>
      <c r="B2965">
        <v>770487</v>
      </c>
      <c r="C2965">
        <v>984140</v>
      </c>
      <c r="D2965">
        <v>11358</v>
      </c>
      <c r="E2965">
        <v>2</v>
      </c>
      <c r="F2965">
        <v>1135.8</v>
      </c>
      <c r="G2965">
        <v>5</v>
      </c>
      <c r="H2965" t="s">
        <v>97</v>
      </c>
      <c r="I2965">
        <v>3</v>
      </c>
      <c r="J2965" t="s">
        <v>410</v>
      </c>
      <c r="K2965" t="s">
        <v>73</v>
      </c>
      <c r="L2965" t="s">
        <v>15</v>
      </c>
      <c r="M2965">
        <v>21580.2</v>
      </c>
      <c r="N2965" t="s">
        <v>22</v>
      </c>
      <c r="O2965" t="s">
        <v>0</v>
      </c>
      <c r="P2965" t="s">
        <v>0</v>
      </c>
    </row>
    <row r="2966" spans="1:16" x14ac:dyDescent="0.3">
      <c r="A2966">
        <v>44349528</v>
      </c>
      <c r="B2966">
        <v>876646</v>
      </c>
      <c r="C2966">
        <v>832789</v>
      </c>
      <c r="D2966">
        <v>9097</v>
      </c>
      <c r="E2966">
        <v>1</v>
      </c>
      <c r="F2966">
        <v>0</v>
      </c>
      <c r="G2966">
        <v>0</v>
      </c>
      <c r="H2966" t="s">
        <v>97</v>
      </c>
      <c r="I2966">
        <v>4</v>
      </c>
      <c r="J2966" t="s">
        <v>379</v>
      </c>
      <c r="K2966" t="s">
        <v>39</v>
      </c>
      <c r="L2966" t="s">
        <v>16</v>
      </c>
      <c r="M2966">
        <v>9097</v>
      </c>
      <c r="N2966" t="s">
        <v>23</v>
      </c>
      <c r="O2966" t="s">
        <v>0</v>
      </c>
      <c r="P2966" t="s">
        <v>0</v>
      </c>
    </row>
    <row r="2967" spans="1:16" x14ac:dyDescent="0.3">
      <c r="A2967">
        <v>62405812</v>
      </c>
      <c r="B2967">
        <v>334053</v>
      </c>
      <c r="C2967">
        <v>743899</v>
      </c>
      <c r="D2967">
        <v>8098</v>
      </c>
      <c r="E2967">
        <v>3</v>
      </c>
      <c r="F2967">
        <v>4858.8</v>
      </c>
      <c r="G2967">
        <v>20</v>
      </c>
      <c r="H2967" t="s">
        <v>97</v>
      </c>
      <c r="I2967">
        <v>3</v>
      </c>
      <c r="J2967" t="s">
        <v>410</v>
      </c>
      <c r="K2967" t="s">
        <v>50</v>
      </c>
      <c r="L2967" t="s">
        <v>15</v>
      </c>
      <c r="M2967">
        <v>19435.2</v>
      </c>
      <c r="N2967" t="s">
        <v>21</v>
      </c>
      <c r="O2967" t="s">
        <v>0</v>
      </c>
      <c r="P2967" t="s">
        <v>0</v>
      </c>
    </row>
    <row r="2968" spans="1:16" x14ac:dyDescent="0.3">
      <c r="A2968">
        <v>42357445</v>
      </c>
      <c r="B2968">
        <v>388389</v>
      </c>
      <c r="C2968">
        <v>326395</v>
      </c>
      <c r="D2968">
        <v>12338</v>
      </c>
      <c r="E2968">
        <v>2</v>
      </c>
      <c r="F2968">
        <v>0</v>
      </c>
      <c r="G2968">
        <v>0</v>
      </c>
      <c r="H2968" t="s">
        <v>97</v>
      </c>
      <c r="I2968">
        <v>4</v>
      </c>
      <c r="J2968" t="s">
        <v>379</v>
      </c>
      <c r="K2968" t="s">
        <v>39</v>
      </c>
      <c r="L2968" t="s">
        <v>15</v>
      </c>
      <c r="M2968">
        <v>24676</v>
      </c>
      <c r="N2968" t="s">
        <v>20</v>
      </c>
      <c r="O2968" t="s">
        <v>0</v>
      </c>
      <c r="P2968" t="s">
        <v>0</v>
      </c>
    </row>
    <row r="2969" spans="1:16" x14ac:dyDescent="0.3">
      <c r="A2969">
        <v>23951801</v>
      </c>
      <c r="B2969">
        <v>207473</v>
      </c>
      <c r="C2969">
        <v>489511</v>
      </c>
      <c r="D2969">
        <v>3967</v>
      </c>
      <c r="E2969">
        <v>2</v>
      </c>
      <c r="F2969">
        <v>0</v>
      </c>
      <c r="G2969">
        <v>0</v>
      </c>
      <c r="H2969" t="s">
        <v>97</v>
      </c>
      <c r="I2969">
        <v>7</v>
      </c>
      <c r="J2969" t="s">
        <v>271</v>
      </c>
      <c r="K2969" t="s">
        <v>39</v>
      </c>
      <c r="L2969" t="s">
        <v>17</v>
      </c>
      <c r="M2969">
        <v>7934</v>
      </c>
      <c r="N2969" t="s">
        <v>21</v>
      </c>
      <c r="O2969" t="s">
        <v>0</v>
      </c>
      <c r="P2969" t="s">
        <v>0</v>
      </c>
    </row>
    <row r="2970" spans="1:16" x14ac:dyDescent="0.3">
      <c r="A2970">
        <v>17503932</v>
      </c>
      <c r="B2970">
        <v>809570</v>
      </c>
      <c r="C2970">
        <v>628705</v>
      </c>
      <c r="D2970">
        <v>2023</v>
      </c>
      <c r="E2970">
        <v>1</v>
      </c>
      <c r="F2970">
        <v>101.15</v>
      </c>
      <c r="G2970">
        <v>5</v>
      </c>
      <c r="H2970" t="s">
        <v>97</v>
      </c>
      <c r="I2970">
        <v>7</v>
      </c>
      <c r="J2970" t="s">
        <v>271</v>
      </c>
      <c r="K2970" t="s">
        <v>50</v>
      </c>
      <c r="L2970" t="s">
        <v>15</v>
      </c>
      <c r="M2970">
        <v>1921.85</v>
      </c>
      <c r="N2970" t="s">
        <v>23</v>
      </c>
      <c r="O2970" t="s">
        <v>0</v>
      </c>
      <c r="P2970" t="s">
        <v>0</v>
      </c>
    </row>
    <row r="2971" spans="1:16" x14ac:dyDescent="0.3">
      <c r="A2971">
        <v>93002706</v>
      </c>
      <c r="B2971">
        <v>356787</v>
      </c>
      <c r="C2971">
        <v>572932</v>
      </c>
      <c r="D2971">
        <v>19648</v>
      </c>
      <c r="E2971">
        <v>1</v>
      </c>
      <c r="F2971">
        <v>982.4</v>
      </c>
      <c r="G2971">
        <v>5</v>
      </c>
      <c r="H2971" t="s">
        <v>372</v>
      </c>
      <c r="I2971">
        <v>3</v>
      </c>
      <c r="J2971" t="s">
        <v>455</v>
      </c>
      <c r="K2971" t="s">
        <v>50</v>
      </c>
      <c r="L2971" t="s">
        <v>16</v>
      </c>
      <c r="M2971">
        <v>18665.599999999999</v>
      </c>
      <c r="N2971" t="s">
        <v>20</v>
      </c>
      <c r="O2971" t="s">
        <v>0</v>
      </c>
      <c r="P2971" t="s">
        <v>0</v>
      </c>
    </row>
    <row r="2972" spans="1:16" x14ac:dyDescent="0.3">
      <c r="A2972">
        <v>52213778</v>
      </c>
      <c r="B2972">
        <v>334053</v>
      </c>
      <c r="C2972">
        <v>935381</v>
      </c>
      <c r="D2972">
        <v>7610</v>
      </c>
      <c r="E2972">
        <v>1</v>
      </c>
      <c r="F2972">
        <v>0</v>
      </c>
      <c r="G2972">
        <v>0</v>
      </c>
      <c r="H2972" t="s">
        <v>372</v>
      </c>
      <c r="I2972">
        <v>5</v>
      </c>
      <c r="J2972" t="s">
        <v>230</v>
      </c>
      <c r="K2972" t="s">
        <v>39</v>
      </c>
      <c r="L2972" t="s">
        <v>15</v>
      </c>
      <c r="M2972">
        <v>7610</v>
      </c>
      <c r="N2972" t="s">
        <v>20</v>
      </c>
      <c r="O2972" t="s">
        <v>0</v>
      </c>
      <c r="P2972" t="s">
        <v>0</v>
      </c>
    </row>
    <row r="2973" spans="1:16" x14ac:dyDescent="0.3">
      <c r="A2973">
        <v>97364555</v>
      </c>
      <c r="B2973">
        <v>671858</v>
      </c>
      <c r="C2973">
        <v>660295</v>
      </c>
      <c r="D2973">
        <v>13364</v>
      </c>
      <c r="E2973">
        <v>2</v>
      </c>
      <c r="F2973">
        <v>0</v>
      </c>
      <c r="G2973">
        <v>0</v>
      </c>
      <c r="H2973" t="s">
        <v>372</v>
      </c>
      <c r="I2973">
        <v>1</v>
      </c>
      <c r="J2973" t="s">
        <v>129</v>
      </c>
      <c r="K2973" t="s">
        <v>50</v>
      </c>
      <c r="L2973" t="s">
        <v>15</v>
      </c>
      <c r="M2973">
        <v>26728</v>
      </c>
      <c r="N2973" t="s">
        <v>22</v>
      </c>
      <c r="O2973" t="s">
        <v>0</v>
      </c>
      <c r="P2973" t="s">
        <v>0</v>
      </c>
    </row>
    <row r="2974" spans="1:16" x14ac:dyDescent="0.3">
      <c r="A2974">
        <v>69020451</v>
      </c>
      <c r="B2974">
        <v>719176</v>
      </c>
      <c r="C2974">
        <v>843852</v>
      </c>
      <c r="D2974">
        <v>14171</v>
      </c>
      <c r="E2974">
        <v>1</v>
      </c>
      <c r="F2974">
        <v>0</v>
      </c>
      <c r="G2974">
        <v>0</v>
      </c>
      <c r="H2974" t="s">
        <v>372</v>
      </c>
      <c r="I2974">
        <v>5</v>
      </c>
      <c r="J2974" t="s">
        <v>230</v>
      </c>
      <c r="K2974" t="s">
        <v>39</v>
      </c>
      <c r="L2974" t="s">
        <v>18</v>
      </c>
      <c r="M2974">
        <v>14171</v>
      </c>
      <c r="N2974" t="s">
        <v>22</v>
      </c>
      <c r="O2974" t="s">
        <v>0</v>
      </c>
      <c r="P2974" t="s">
        <v>0</v>
      </c>
    </row>
    <row r="2975" spans="1:16" x14ac:dyDescent="0.3">
      <c r="A2975">
        <v>73554620</v>
      </c>
      <c r="B2975">
        <v>216739</v>
      </c>
      <c r="C2975">
        <v>933281</v>
      </c>
      <c r="D2975">
        <v>1978</v>
      </c>
      <c r="E2975">
        <v>1</v>
      </c>
      <c r="F2975">
        <v>0</v>
      </c>
      <c r="G2975">
        <v>0</v>
      </c>
      <c r="H2975" t="s">
        <v>372</v>
      </c>
      <c r="I2975">
        <v>6</v>
      </c>
      <c r="J2975" t="s">
        <v>446</v>
      </c>
      <c r="K2975" t="s">
        <v>39</v>
      </c>
      <c r="L2975" t="s">
        <v>15</v>
      </c>
      <c r="M2975">
        <v>1978</v>
      </c>
      <c r="N2975" t="s">
        <v>23</v>
      </c>
      <c r="O2975" t="s">
        <v>0</v>
      </c>
      <c r="P2975" t="s">
        <v>0</v>
      </c>
    </row>
    <row r="2976" spans="1:16" x14ac:dyDescent="0.3">
      <c r="A2976">
        <v>13031322</v>
      </c>
      <c r="B2976">
        <v>191161</v>
      </c>
      <c r="C2976">
        <v>222390</v>
      </c>
      <c r="D2976">
        <v>18196</v>
      </c>
      <c r="E2976">
        <v>3</v>
      </c>
      <c r="F2976">
        <v>2729.4</v>
      </c>
      <c r="G2976">
        <v>5</v>
      </c>
      <c r="H2976" t="s">
        <v>372</v>
      </c>
      <c r="I2976">
        <v>1</v>
      </c>
      <c r="J2976" t="s">
        <v>129</v>
      </c>
      <c r="K2976" t="s">
        <v>39</v>
      </c>
      <c r="L2976" t="s">
        <v>15</v>
      </c>
      <c r="M2976">
        <v>51858.6</v>
      </c>
      <c r="N2976" t="s">
        <v>23</v>
      </c>
      <c r="O2976" t="s">
        <v>0</v>
      </c>
      <c r="P2976" t="s">
        <v>0</v>
      </c>
    </row>
    <row r="2977" spans="1:16" x14ac:dyDescent="0.3">
      <c r="A2977">
        <v>33535297</v>
      </c>
      <c r="B2977">
        <v>719176</v>
      </c>
      <c r="C2977">
        <v>300932</v>
      </c>
      <c r="D2977">
        <v>15581</v>
      </c>
      <c r="E2977">
        <v>2</v>
      </c>
      <c r="F2977">
        <v>0</v>
      </c>
      <c r="G2977">
        <v>0</v>
      </c>
      <c r="H2977" t="s">
        <v>372</v>
      </c>
      <c r="I2977">
        <v>3</v>
      </c>
      <c r="J2977" t="s">
        <v>455</v>
      </c>
      <c r="K2977" t="s">
        <v>39</v>
      </c>
      <c r="L2977" t="s">
        <v>15</v>
      </c>
      <c r="M2977">
        <v>31162</v>
      </c>
      <c r="N2977" t="s">
        <v>23</v>
      </c>
      <c r="O2977" t="s">
        <v>0</v>
      </c>
      <c r="P2977" t="s">
        <v>0</v>
      </c>
    </row>
    <row r="2978" spans="1:16" x14ac:dyDescent="0.3">
      <c r="A2978">
        <v>46553958</v>
      </c>
      <c r="B2978">
        <v>334053</v>
      </c>
      <c r="C2978">
        <v>518319</v>
      </c>
      <c r="D2978">
        <v>16611</v>
      </c>
      <c r="E2978">
        <v>2</v>
      </c>
      <c r="F2978">
        <v>4983.3</v>
      </c>
      <c r="G2978">
        <v>15</v>
      </c>
      <c r="H2978" t="s">
        <v>272</v>
      </c>
      <c r="I2978">
        <v>1</v>
      </c>
      <c r="J2978" t="s">
        <v>273</v>
      </c>
      <c r="K2978" t="s">
        <v>50</v>
      </c>
      <c r="L2978" t="s">
        <v>17</v>
      </c>
      <c r="M2978">
        <v>28238.7</v>
      </c>
      <c r="N2978" t="s">
        <v>23</v>
      </c>
      <c r="O2978" t="s">
        <v>0</v>
      </c>
      <c r="P2978" t="s">
        <v>0</v>
      </c>
    </row>
    <row r="2979" spans="1:16" x14ac:dyDescent="0.3">
      <c r="A2979">
        <v>51137177</v>
      </c>
      <c r="B2979">
        <v>207473</v>
      </c>
      <c r="C2979">
        <v>518319</v>
      </c>
      <c r="D2979">
        <v>8449</v>
      </c>
      <c r="E2979">
        <v>3</v>
      </c>
      <c r="F2979">
        <v>0</v>
      </c>
      <c r="G2979">
        <v>0</v>
      </c>
      <c r="H2979" t="s">
        <v>272</v>
      </c>
      <c r="I2979">
        <v>6</v>
      </c>
      <c r="J2979" t="s">
        <v>436</v>
      </c>
      <c r="K2979" t="s">
        <v>50</v>
      </c>
      <c r="L2979" t="s">
        <v>17</v>
      </c>
      <c r="M2979">
        <v>25347</v>
      </c>
      <c r="N2979" t="s">
        <v>21</v>
      </c>
      <c r="O2979" t="s">
        <v>0</v>
      </c>
      <c r="P2979" t="s">
        <v>0</v>
      </c>
    </row>
    <row r="2980" spans="1:16" x14ac:dyDescent="0.3">
      <c r="A2980">
        <v>76743428</v>
      </c>
      <c r="B2980">
        <v>809570</v>
      </c>
      <c r="C2980">
        <v>973449</v>
      </c>
      <c r="D2980">
        <v>17082</v>
      </c>
      <c r="E2980">
        <v>3</v>
      </c>
      <c r="F2980">
        <v>0</v>
      </c>
      <c r="G2980">
        <v>0</v>
      </c>
      <c r="H2980" t="s">
        <v>272</v>
      </c>
      <c r="I2980">
        <v>4</v>
      </c>
      <c r="J2980" t="s">
        <v>505</v>
      </c>
      <c r="K2980" t="s">
        <v>39</v>
      </c>
      <c r="L2980" t="s">
        <v>15</v>
      </c>
      <c r="M2980">
        <v>51246</v>
      </c>
      <c r="N2980" t="s">
        <v>20</v>
      </c>
      <c r="O2980" t="s">
        <v>0</v>
      </c>
      <c r="P2980" t="s">
        <v>0</v>
      </c>
    </row>
    <row r="2981" spans="1:16" x14ac:dyDescent="0.3">
      <c r="A2981">
        <v>10090721</v>
      </c>
      <c r="B2981">
        <v>334053</v>
      </c>
      <c r="C2981">
        <v>887247</v>
      </c>
      <c r="D2981">
        <v>4039</v>
      </c>
      <c r="E2981">
        <v>1</v>
      </c>
      <c r="F2981">
        <v>0</v>
      </c>
      <c r="G2981">
        <v>0</v>
      </c>
      <c r="H2981" t="s">
        <v>272</v>
      </c>
      <c r="I2981">
        <v>3</v>
      </c>
      <c r="J2981" t="s">
        <v>531</v>
      </c>
      <c r="K2981" t="s">
        <v>50</v>
      </c>
      <c r="L2981" t="s">
        <v>15</v>
      </c>
      <c r="M2981">
        <v>4039</v>
      </c>
      <c r="N2981" t="s">
        <v>23</v>
      </c>
      <c r="O2981" t="s">
        <v>0</v>
      </c>
      <c r="P2981" t="s">
        <v>0</v>
      </c>
    </row>
    <row r="2982" spans="1:16" x14ac:dyDescent="0.3">
      <c r="A2982">
        <v>36941091</v>
      </c>
      <c r="B2982">
        <v>877572</v>
      </c>
      <c r="C2982">
        <v>679770</v>
      </c>
      <c r="D2982">
        <v>19201</v>
      </c>
      <c r="E2982">
        <v>1</v>
      </c>
      <c r="F2982">
        <v>0</v>
      </c>
      <c r="G2982">
        <v>0</v>
      </c>
      <c r="H2982" t="s">
        <v>272</v>
      </c>
      <c r="I2982">
        <v>4</v>
      </c>
      <c r="J2982" t="s">
        <v>505</v>
      </c>
      <c r="K2982" t="s">
        <v>39</v>
      </c>
      <c r="L2982" t="s">
        <v>15</v>
      </c>
      <c r="M2982">
        <v>19201</v>
      </c>
      <c r="N2982" t="s">
        <v>21</v>
      </c>
      <c r="O2982" t="s">
        <v>0</v>
      </c>
      <c r="P2982" t="s">
        <v>0</v>
      </c>
    </row>
    <row r="2983" spans="1:16" x14ac:dyDescent="0.3">
      <c r="A2983">
        <v>33306944</v>
      </c>
      <c r="B2983">
        <v>877572</v>
      </c>
      <c r="C2983">
        <v>776967</v>
      </c>
      <c r="D2983">
        <v>9683</v>
      </c>
      <c r="E2983">
        <v>1</v>
      </c>
      <c r="F2983">
        <v>0</v>
      </c>
      <c r="G2983">
        <v>0</v>
      </c>
      <c r="H2983" t="s">
        <v>272</v>
      </c>
      <c r="I2983">
        <v>2</v>
      </c>
      <c r="J2983" t="s">
        <v>515</v>
      </c>
      <c r="K2983" t="s">
        <v>39</v>
      </c>
      <c r="L2983" t="s">
        <v>16</v>
      </c>
      <c r="M2983">
        <v>9683</v>
      </c>
      <c r="N2983" t="s">
        <v>21</v>
      </c>
      <c r="O2983" t="s">
        <v>0</v>
      </c>
      <c r="P2983" t="s">
        <v>0</v>
      </c>
    </row>
    <row r="2984" spans="1:16" x14ac:dyDescent="0.3">
      <c r="A2984">
        <v>40547349</v>
      </c>
      <c r="B2984">
        <v>876646</v>
      </c>
      <c r="C2984">
        <v>477860</v>
      </c>
      <c r="D2984">
        <v>9718</v>
      </c>
      <c r="E2984">
        <v>2</v>
      </c>
      <c r="F2984">
        <v>0</v>
      </c>
      <c r="G2984">
        <v>0</v>
      </c>
      <c r="H2984" t="s">
        <v>342</v>
      </c>
      <c r="I2984">
        <v>5</v>
      </c>
      <c r="J2984" t="s">
        <v>343</v>
      </c>
      <c r="K2984" t="s">
        <v>39</v>
      </c>
      <c r="L2984" t="s">
        <v>15</v>
      </c>
      <c r="M2984">
        <v>19436</v>
      </c>
      <c r="N2984" t="s">
        <v>21</v>
      </c>
      <c r="O2984" t="s">
        <v>0</v>
      </c>
      <c r="P2984" t="s">
        <v>0</v>
      </c>
    </row>
    <row r="2985" spans="1:16" x14ac:dyDescent="0.3">
      <c r="A2985">
        <v>97219599</v>
      </c>
      <c r="B2985">
        <v>334053</v>
      </c>
      <c r="C2985">
        <v>736107</v>
      </c>
      <c r="D2985">
        <v>17047</v>
      </c>
      <c r="E2985">
        <v>1</v>
      </c>
      <c r="F2985">
        <v>852.35</v>
      </c>
      <c r="G2985">
        <v>5</v>
      </c>
      <c r="H2985" t="s">
        <v>342</v>
      </c>
      <c r="I2985">
        <v>2</v>
      </c>
      <c r="J2985" t="s">
        <v>458</v>
      </c>
      <c r="K2985" t="s">
        <v>39</v>
      </c>
      <c r="L2985" t="s">
        <v>15</v>
      </c>
      <c r="M2985">
        <v>16194.65</v>
      </c>
      <c r="N2985" t="s">
        <v>22</v>
      </c>
      <c r="O2985" t="s">
        <v>0</v>
      </c>
      <c r="P2985" t="s">
        <v>0</v>
      </c>
    </row>
    <row r="2986" spans="1:16" x14ac:dyDescent="0.3">
      <c r="A2986">
        <v>18429833</v>
      </c>
      <c r="B2986">
        <v>671858</v>
      </c>
      <c r="C2986">
        <v>442129</v>
      </c>
      <c r="D2986">
        <v>2491</v>
      </c>
      <c r="E2986">
        <v>1</v>
      </c>
      <c r="F2986">
        <v>0</v>
      </c>
      <c r="G2986">
        <v>0</v>
      </c>
      <c r="H2986" t="s">
        <v>342</v>
      </c>
      <c r="I2986">
        <v>5</v>
      </c>
      <c r="J2986" t="s">
        <v>343</v>
      </c>
      <c r="K2986" t="s">
        <v>39</v>
      </c>
      <c r="L2986" t="s">
        <v>16</v>
      </c>
      <c r="M2986">
        <v>2491</v>
      </c>
      <c r="N2986" t="s">
        <v>21</v>
      </c>
      <c r="O2986" t="s">
        <v>0</v>
      </c>
      <c r="P2986" t="s">
        <v>0</v>
      </c>
    </row>
    <row r="2987" spans="1:16" x14ac:dyDescent="0.3">
      <c r="A2987">
        <v>78865239</v>
      </c>
      <c r="B2987">
        <v>216739</v>
      </c>
      <c r="C2987">
        <v>257187</v>
      </c>
      <c r="D2987">
        <v>16536</v>
      </c>
      <c r="E2987">
        <v>1</v>
      </c>
      <c r="F2987">
        <v>0</v>
      </c>
      <c r="G2987">
        <v>0</v>
      </c>
      <c r="H2987" t="s">
        <v>342</v>
      </c>
      <c r="I2987">
        <v>3</v>
      </c>
      <c r="J2987" t="s">
        <v>290</v>
      </c>
      <c r="K2987" t="s">
        <v>39</v>
      </c>
      <c r="L2987" t="s">
        <v>17</v>
      </c>
      <c r="M2987">
        <v>16536</v>
      </c>
      <c r="N2987" t="s">
        <v>23</v>
      </c>
      <c r="O2987" t="s">
        <v>0</v>
      </c>
      <c r="P2987" t="s">
        <v>0</v>
      </c>
    </row>
    <row r="2988" spans="1:16" x14ac:dyDescent="0.3">
      <c r="A2988">
        <v>71694994</v>
      </c>
      <c r="B2988">
        <v>671858</v>
      </c>
      <c r="C2988">
        <v>999484</v>
      </c>
      <c r="D2988">
        <v>19831</v>
      </c>
      <c r="E2988">
        <v>1</v>
      </c>
      <c r="F2988">
        <v>0</v>
      </c>
      <c r="G2988">
        <v>0</v>
      </c>
      <c r="H2988" t="s">
        <v>342</v>
      </c>
      <c r="I2988">
        <v>6</v>
      </c>
      <c r="J2988" t="s">
        <v>216</v>
      </c>
      <c r="K2988" t="s">
        <v>39</v>
      </c>
      <c r="L2988" t="s">
        <v>15</v>
      </c>
      <c r="M2988">
        <v>19831</v>
      </c>
      <c r="N2988" t="s">
        <v>20</v>
      </c>
      <c r="O2988" t="s">
        <v>0</v>
      </c>
      <c r="P2988" t="s">
        <v>0</v>
      </c>
    </row>
    <row r="2989" spans="1:16" x14ac:dyDescent="0.3">
      <c r="A2989">
        <v>63094168</v>
      </c>
      <c r="B2989">
        <v>334053</v>
      </c>
      <c r="C2989">
        <v>855498</v>
      </c>
      <c r="D2989">
        <v>19826</v>
      </c>
      <c r="E2989">
        <v>1</v>
      </c>
      <c r="F2989">
        <v>0</v>
      </c>
      <c r="G2989">
        <v>0</v>
      </c>
      <c r="H2989" t="s">
        <v>342</v>
      </c>
      <c r="I2989">
        <v>1</v>
      </c>
      <c r="J2989" t="s">
        <v>452</v>
      </c>
      <c r="K2989" t="s">
        <v>39</v>
      </c>
      <c r="L2989" t="s">
        <v>16</v>
      </c>
      <c r="M2989">
        <v>19826</v>
      </c>
      <c r="N2989" t="s">
        <v>21</v>
      </c>
      <c r="O2989" t="s">
        <v>0</v>
      </c>
      <c r="P2989" t="s">
        <v>0</v>
      </c>
    </row>
    <row r="2990" spans="1:16" x14ac:dyDescent="0.3">
      <c r="A2990">
        <v>44715663</v>
      </c>
      <c r="B2990">
        <v>246316</v>
      </c>
      <c r="C2990">
        <v>701554</v>
      </c>
      <c r="D2990">
        <v>17576</v>
      </c>
      <c r="E2990">
        <v>1</v>
      </c>
      <c r="F2990">
        <v>1757.6</v>
      </c>
      <c r="G2990">
        <v>10</v>
      </c>
      <c r="H2990" t="s">
        <v>342</v>
      </c>
      <c r="I2990">
        <v>6</v>
      </c>
      <c r="J2990" t="s">
        <v>216</v>
      </c>
      <c r="K2990" t="s">
        <v>39</v>
      </c>
      <c r="L2990" t="s">
        <v>16</v>
      </c>
      <c r="M2990">
        <v>15818.4</v>
      </c>
      <c r="N2990" t="s">
        <v>20</v>
      </c>
      <c r="O2990" t="s">
        <v>0</v>
      </c>
      <c r="P2990" t="s">
        <v>0</v>
      </c>
    </row>
    <row r="2991" spans="1:16" x14ac:dyDescent="0.3">
      <c r="A2991">
        <v>98437437</v>
      </c>
      <c r="B2991">
        <v>872246</v>
      </c>
      <c r="C2991">
        <v>660295</v>
      </c>
      <c r="D2991">
        <v>7819</v>
      </c>
      <c r="E2991">
        <v>4</v>
      </c>
      <c r="F2991">
        <v>0</v>
      </c>
      <c r="G2991">
        <v>0</v>
      </c>
      <c r="H2991" t="s">
        <v>342</v>
      </c>
      <c r="I2991">
        <v>1</v>
      </c>
      <c r="J2991" t="s">
        <v>452</v>
      </c>
      <c r="K2991" t="s">
        <v>39</v>
      </c>
      <c r="L2991" t="s">
        <v>16</v>
      </c>
      <c r="M2991">
        <v>31276</v>
      </c>
      <c r="N2991" t="s">
        <v>21</v>
      </c>
      <c r="O2991" t="s">
        <v>0</v>
      </c>
      <c r="P2991" t="s">
        <v>0</v>
      </c>
    </row>
    <row r="2992" spans="1:16" x14ac:dyDescent="0.3">
      <c r="A2992">
        <v>52132393</v>
      </c>
      <c r="B2992">
        <v>191161</v>
      </c>
      <c r="C2992">
        <v>790525</v>
      </c>
      <c r="D2992">
        <v>1612</v>
      </c>
      <c r="E2992">
        <v>1</v>
      </c>
      <c r="F2992">
        <v>80.599999999999994</v>
      </c>
      <c r="G2992">
        <v>5</v>
      </c>
      <c r="H2992" t="s">
        <v>342</v>
      </c>
      <c r="I2992">
        <v>2</v>
      </c>
      <c r="J2992" t="s">
        <v>458</v>
      </c>
      <c r="K2992" t="s">
        <v>50</v>
      </c>
      <c r="L2992" t="s">
        <v>16</v>
      </c>
      <c r="M2992">
        <v>1531.4</v>
      </c>
      <c r="N2992" t="s">
        <v>23</v>
      </c>
      <c r="O2992" t="s">
        <v>0</v>
      </c>
      <c r="P2992" t="s">
        <v>0</v>
      </c>
    </row>
    <row r="2993" spans="1:16" x14ac:dyDescent="0.3">
      <c r="A2993">
        <v>43183955</v>
      </c>
      <c r="B2993">
        <v>877572</v>
      </c>
      <c r="C2993">
        <v>735962</v>
      </c>
      <c r="D2993">
        <v>2188</v>
      </c>
      <c r="E2993">
        <v>1</v>
      </c>
      <c r="F2993">
        <v>0</v>
      </c>
      <c r="G2993">
        <v>0</v>
      </c>
      <c r="H2993" t="s">
        <v>438</v>
      </c>
      <c r="I2993">
        <v>2</v>
      </c>
      <c r="J2993" t="s">
        <v>437</v>
      </c>
      <c r="K2993" t="s">
        <v>39</v>
      </c>
      <c r="L2993" t="s">
        <v>16</v>
      </c>
      <c r="M2993">
        <v>2188</v>
      </c>
      <c r="N2993" t="s">
        <v>20</v>
      </c>
      <c r="O2993" t="s">
        <v>0</v>
      </c>
      <c r="P2993" t="s">
        <v>0</v>
      </c>
    </row>
    <row r="2994" spans="1:16" x14ac:dyDescent="0.3">
      <c r="A2994">
        <v>48604965</v>
      </c>
      <c r="B2994">
        <v>770487</v>
      </c>
      <c r="C2994">
        <v>860120</v>
      </c>
      <c r="D2994">
        <v>17511</v>
      </c>
      <c r="E2994">
        <v>1</v>
      </c>
      <c r="F2994">
        <v>0</v>
      </c>
      <c r="G2994">
        <v>0</v>
      </c>
      <c r="H2994" t="s">
        <v>438</v>
      </c>
      <c r="I2994">
        <v>3</v>
      </c>
      <c r="J2994" t="s">
        <v>398</v>
      </c>
      <c r="K2994" t="s">
        <v>50</v>
      </c>
      <c r="L2994" t="s">
        <v>15</v>
      </c>
      <c r="M2994">
        <v>17511</v>
      </c>
      <c r="N2994" t="s">
        <v>21</v>
      </c>
      <c r="O2994" t="s">
        <v>0</v>
      </c>
      <c r="P2994" t="s">
        <v>0</v>
      </c>
    </row>
    <row r="2995" spans="1:16" x14ac:dyDescent="0.3">
      <c r="A2995">
        <v>28628439</v>
      </c>
      <c r="B2995">
        <v>207473</v>
      </c>
      <c r="C2995">
        <v>705666</v>
      </c>
      <c r="D2995">
        <v>19125</v>
      </c>
      <c r="E2995">
        <v>1</v>
      </c>
      <c r="F2995">
        <v>3825</v>
      </c>
      <c r="G2995">
        <v>20</v>
      </c>
      <c r="H2995" t="s">
        <v>438</v>
      </c>
      <c r="I2995">
        <v>4</v>
      </c>
      <c r="J2995" t="s">
        <v>254</v>
      </c>
      <c r="K2995" t="s">
        <v>39</v>
      </c>
      <c r="L2995" t="s">
        <v>15</v>
      </c>
      <c r="M2995">
        <v>15300</v>
      </c>
      <c r="N2995" t="s">
        <v>22</v>
      </c>
      <c r="O2995" t="s">
        <v>0</v>
      </c>
      <c r="P2995" t="s">
        <v>0</v>
      </c>
    </row>
    <row r="2996" spans="1:16" x14ac:dyDescent="0.3">
      <c r="A2996">
        <v>55659873</v>
      </c>
      <c r="B2996">
        <v>671858</v>
      </c>
      <c r="C2996">
        <v>813099</v>
      </c>
      <c r="D2996">
        <v>1045</v>
      </c>
      <c r="E2996">
        <v>1</v>
      </c>
      <c r="F2996">
        <v>52.25</v>
      </c>
      <c r="G2996">
        <v>5</v>
      </c>
      <c r="H2996" t="s">
        <v>438</v>
      </c>
      <c r="I2996">
        <v>3</v>
      </c>
      <c r="J2996" t="s">
        <v>398</v>
      </c>
      <c r="K2996" t="s">
        <v>50</v>
      </c>
      <c r="L2996" t="s">
        <v>15</v>
      </c>
      <c r="M2996">
        <v>992.75</v>
      </c>
      <c r="N2996" t="s">
        <v>20</v>
      </c>
      <c r="O2996" t="s">
        <v>0</v>
      </c>
      <c r="P2996" t="s">
        <v>0</v>
      </c>
    </row>
    <row r="2997" spans="1:16" x14ac:dyDescent="0.3">
      <c r="A2997">
        <v>13976288</v>
      </c>
      <c r="B2997">
        <v>356787</v>
      </c>
      <c r="C2997">
        <v>573321</v>
      </c>
      <c r="D2997">
        <v>8506</v>
      </c>
      <c r="E2997">
        <v>2</v>
      </c>
      <c r="F2997">
        <v>850.6</v>
      </c>
      <c r="G2997">
        <v>5</v>
      </c>
      <c r="H2997" t="s">
        <v>438</v>
      </c>
      <c r="I2997">
        <v>4</v>
      </c>
      <c r="J2997" t="s">
        <v>254</v>
      </c>
      <c r="K2997" t="s">
        <v>39</v>
      </c>
      <c r="L2997" t="s">
        <v>15</v>
      </c>
      <c r="M2997">
        <v>16161.4</v>
      </c>
      <c r="N2997" t="s">
        <v>21</v>
      </c>
      <c r="O2997" t="s">
        <v>0</v>
      </c>
      <c r="P2997" t="s">
        <v>0</v>
      </c>
    </row>
    <row r="2998" spans="1:16" x14ac:dyDescent="0.3">
      <c r="A2998">
        <v>17324144</v>
      </c>
      <c r="B2998">
        <v>719176</v>
      </c>
      <c r="C2998">
        <v>495818</v>
      </c>
      <c r="D2998">
        <v>3282</v>
      </c>
      <c r="E2998">
        <v>4</v>
      </c>
      <c r="F2998">
        <v>656.4</v>
      </c>
      <c r="G2998">
        <v>5</v>
      </c>
      <c r="H2998" t="s">
        <v>438</v>
      </c>
      <c r="I2998">
        <v>6</v>
      </c>
      <c r="J2998" t="s">
        <v>544</v>
      </c>
      <c r="K2998" t="s">
        <v>39</v>
      </c>
      <c r="L2998" t="s">
        <v>17</v>
      </c>
      <c r="M2998">
        <v>12471.6</v>
      </c>
      <c r="N2998" t="s">
        <v>20</v>
      </c>
      <c r="O2998" t="s">
        <v>0</v>
      </c>
      <c r="P2998" t="s">
        <v>0</v>
      </c>
    </row>
    <row r="2999" spans="1:16" x14ac:dyDescent="0.3">
      <c r="A2999">
        <v>96322745</v>
      </c>
      <c r="B2999">
        <v>334053</v>
      </c>
      <c r="C2999">
        <v>630720</v>
      </c>
      <c r="D2999">
        <v>16383</v>
      </c>
      <c r="E2999">
        <v>3</v>
      </c>
      <c r="F2999">
        <v>0</v>
      </c>
      <c r="G2999">
        <v>0</v>
      </c>
      <c r="H2999" t="s">
        <v>438</v>
      </c>
      <c r="I2999">
        <v>7</v>
      </c>
      <c r="J2999" t="s">
        <v>365</v>
      </c>
      <c r="K2999" t="s">
        <v>39</v>
      </c>
      <c r="L2999" t="s">
        <v>18</v>
      </c>
      <c r="M2999">
        <v>49149</v>
      </c>
      <c r="N2999" t="s">
        <v>20</v>
      </c>
      <c r="O2999" t="s">
        <v>0</v>
      </c>
      <c r="P2999" t="s">
        <v>0</v>
      </c>
    </row>
    <row r="3000" spans="1:16" x14ac:dyDescent="0.3">
      <c r="A3000">
        <v>86884584</v>
      </c>
      <c r="B3000">
        <v>246316</v>
      </c>
      <c r="C3000">
        <v>312608</v>
      </c>
      <c r="D3000">
        <v>18121</v>
      </c>
      <c r="E3000">
        <v>2</v>
      </c>
      <c r="F3000">
        <v>0</v>
      </c>
      <c r="G3000">
        <v>0</v>
      </c>
      <c r="H3000" t="s">
        <v>438</v>
      </c>
      <c r="I3000">
        <v>3</v>
      </c>
      <c r="J3000" t="s">
        <v>398</v>
      </c>
      <c r="K3000" t="s">
        <v>50</v>
      </c>
      <c r="L3000" t="s">
        <v>15</v>
      </c>
      <c r="M3000">
        <v>36242</v>
      </c>
      <c r="N3000" t="s">
        <v>21</v>
      </c>
      <c r="O3000" t="s">
        <v>0</v>
      </c>
      <c r="P3000" t="s">
        <v>0</v>
      </c>
    </row>
    <row r="3001" spans="1:16" x14ac:dyDescent="0.3">
      <c r="A3001">
        <v>87888306</v>
      </c>
      <c r="B3001">
        <v>809570</v>
      </c>
      <c r="C3001">
        <v>588848</v>
      </c>
      <c r="D3001">
        <v>1565</v>
      </c>
      <c r="E3001">
        <v>2</v>
      </c>
      <c r="F3001">
        <v>156.5</v>
      </c>
      <c r="G3001">
        <v>5</v>
      </c>
      <c r="H3001" t="s">
        <v>438</v>
      </c>
      <c r="I3001">
        <v>6</v>
      </c>
      <c r="J3001" t="s">
        <v>544</v>
      </c>
      <c r="K3001" t="s">
        <v>47</v>
      </c>
      <c r="L3001" t="s">
        <v>16</v>
      </c>
      <c r="M3001">
        <v>2973.5</v>
      </c>
      <c r="N3001" t="s">
        <v>22</v>
      </c>
      <c r="O3001" t="s">
        <v>0</v>
      </c>
      <c r="P3001" t="s">
        <v>0</v>
      </c>
    </row>
    <row r="3002" spans="1:16" x14ac:dyDescent="0.3">
      <c r="A3002">
        <v>10553491</v>
      </c>
      <c r="B3002">
        <v>809570</v>
      </c>
      <c r="C3002">
        <v>223853</v>
      </c>
      <c r="D3002">
        <v>10144</v>
      </c>
      <c r="E3002">
        <v>1</v>
      </c>
      <c r="F3002">
        <v>0</v>
      </c>
      <c r="G3002">
        <v>0</v>
      </c>
      <c r="H3002" t="s">
        <v>438</v>
      </c>
      <c r="I3002">
        <v>6</v>
      </c>
      <c r="J3002" t="s">
        <v>544</v>
      </c>
      <c r="K3002" t="s">
        <v>39</v>
      </c>
      <c r="L3002" t="s">
        <v>15</v>
      </c>
      <c r="M3002">
        <v>10144</v>
      </c>
      <c r="N3002" t="s">
        <v>22</v>
      </c>
      <c r="O3002" t="s">
        <v>0</v>
      </c>
      <c r="P3002" t="s">
        <v>0</v>
      </c>
    </row>
    <row r="3003" spans="1:16" x14ac:dyDescent="0.3">
      <c r="A3003">
        <v>73993471</v>
      </c>
      <c r="B3003">
        <v>770487</v>
      </c>
      <c r="C3003">
        <v>842053</v>
      </c>
      <c r="D3003">
        <v>1551</v>
      </c>
      <c r="E3003">
        <v>1</v>
      </c>
      <c r="F3003">
        <v>155.1</v>
      </c>
      <c r="G3003">
        <v>10</v>
      </c>
      <c r="H3003" t="s">
        <v>183</v>
      </c>
      <c r="I3003">
        <v>2</v>
      </c>
      <c r="J3003" t="s">
        <v>184</v>
      </c>
      <c r="K3003" t="s">
        <v>39</v>
      </c>
      <c r="L3003" t="s">
        <v>15</v>
      </c>
      <c r="M3003">
        <v>1395.9</v>
      </c>
      <c r="N3003" t="s">
        <v>20</v>
      </c>
      <c r="O3003" t="s">
        <v>0</v>
      </c>
      <c r="P3003" t="s">
        <v>0</v>
      </c>
    </row>
    <row r="3004" spans="1:16" x14ac:dyDescent="0.3">
      <c r="A3004">
        <v>63640499</v>
      </c>
      <c r="B3004">
        <v>356787</v>
      </c>
      <c r="C3004">
        <v>787923</v>
      </c>
      <c r="D3004">
        <v>18468</v>
      </c>
      <c r="E3004">
        <v>1</v>
      </c>
      <c r="F3004">
        <v>2770.2</v>
      </c>
      <c r="G3004">
        <v>15</v>
      </c>
      <c r="H3004" t="s">
        <v>183</v>
      </c>
      <c r="I3004">
        <v>1</v>
      </c>
      <c r="J3004" t="s">
        <v>346</v>
      </c>
      <c r="K3004" t="s">
        <v>50</v>
      </c>
      <c r="L3004" t="s">
        <v>15</v>
      </c>
      <c r="M3004">
        <v>15697.8</v>
      </c>
      <c r="N3004" t="s">
        <v>22</v>
      </c>
      <c r="O3004" t="s">
        <v>0</v>
      </c>
      <c r="P3004" t="s">
        <v>0</v>
      </c>
    </row>
    <row r="3005" spans="1:16" x14ac:dyDescent="0.3">
      <c r="A3005">
        <v>69509870</v>
      </c>
      <c r="B3005">
        <v>876646</v>
      </c>
      <c r="C3005">
        <v>844610</v>
      </c>
      <c r="D3005">
        <v>8668</v>
      </c>
      <c r="E3005">
        <v>1</v>
      </c>
      <c r="F3005">
        <v>0</v>
      </c>
      <c r="G3005">
        <v>0</v>
      </c>
      <c r="H3005" t="s">
        <v>183</v>
      </c>
      <c r="I3005">
        <v>5</v>
      </c>
      <c r="J3005" t="s">
        <v>529</v>
      </c>
      <c r="K3005" t="s">
        <v>39</v>
      </c>
      <c r="L3005" t="s">
        <v>16</v>
      </c>
      <c r="M3005">
        <v>8668</v>
      </c>
      <c r="N3005" t="s">
        <v>21</v>
      </c>
      <c r="O3005" t="s">
        <v>0</v>
      </c>
      <c r="P3005" t="s">
        <v>0</v>
      </c>
    </row>
    <row r="3006" spans="1:16" x14ac:dyDescent="0.3">
      <c r="A3006">
        <v>98054173</v>
      </c>
      <c r="B3006">
        <v>809570</v>
      </c>
      <c r="C3006">
        <v>784646</v>
      </c>
      <c r="D3006">
        <v>5073</v>
      </c>
      <c r="E3006">
        <v>1</v>
      </c>
      <c r="F3006">
        <v>253.65</v>
      </c>
      <c r="G3006">
        <v>5</v>
      </c>
      <c r="H3006" t="s">
        <v>183</v>
      </c>
      <c r="I3006">
        <v>2</v>
      </c>
      <c r="J3006" t="s">
        <v>184</v>
      </c>
      <c r="K3006" t="s">
        <v>39</v>
      </c>
      <c r="L3006" t="s">
        <v>18</v>
      </c>
      <c r="M3006">
        <v>4819.3500000000004</v>
      </c>
      <c r="N3006" t="s">
        <v>20</v>
      </c>
      <c r="O3006" t="s">
        <v>0</v>
      </c>
      <c r="P3006" t="s">
        <v>0</v>
      </c>
    </row>
    <row r="3007" spans="1:16" x14ac:dyDescent="0.3">
      <c r="A3007">
        <v>90092958</v>
      </c>
      <c r="B3007">
        <v>246316</v>
      </c>
      <c r="C3007">
        <v>767776</v>
      </c>
      <c r="D3007">
        <v>10912</v>
      </c>
      <c r="E3007">
        <v>1</v>
      </c>
      <c r="F3007">
        <v>1091.2</v>
      </c>
      <c r="G3007">
        <v>10</v>
      </c>
      <c r="H3007" t="s">
        <v>183</v>
      </c>
      <c r="I3007">
        <v>5</v>
      </c>
      <c r="J3007" t="s">
        <v>529</v>
      </c>
      <c r="K3007" t="s">
        <v>50</v>
      </c>
      <c r="L3007" t="s">
        <v>16</v>
      </c>
      <c r="M3007">
        <v>9820.7999999999993</v>
      </c>
      <c r="N3007" t="s">
        <v>24</v>
      </c>
      <c r="O3007" t="s">
        <v>0</v>
      </c>
      <c r="P3007" t="s">
        <v>0</v>
      </c>
    </row>
    <row r="3008" spans="1:16" x14ac:dyDescent="0.3">
      <c r="A3008">
        <v>61482483</v>
      </c>
      <c r="B3008">
        <v>876646</v>
      </c>
      <c r="C3008">
        <v>280832</v>
      </c>
      <c r="D3008">
        <v>19107</v>
      </c>
      <c r="E3008">
        <v>2</v>
      </c>
      <c r="F3008">
        <v>5732.1</v>
      </c>
      <c r="G3008">
        <v>15</v>
      </c>
      <c r="H3008" t="s">
        <v>183</v>
      </c>
      <c r="I3008">
        <v>4</v>
      </c>
      <c r="J3008" t="s">
        <v>340</v>
      </c>
      <c r="K3008" t="s">
        <v>73</v>
      </c>
      <c r="L3008" t="s">
        <v>15</v>
      </c>
      <c r="M3008">
        <v>32481.9</v>
      </c>
      <c r="N3008" t="s">
        <v>23</v>
      </c>
      <c r="O3008" t="s">
        <v>0</v>
      </c>
      <c r="P3008" t="s">
        <v>0</v>
      </c>
    </row>
    <row r="3009" spans="1:16" x14ac:dyDescent="0.3">
      <c r="A3009">
        <v>52779814</v>
      </c>
      <c r="B3009">
        <v>809570</v>
      </c>
      <c r="C3009">
        <v>792282</v>
      </c>
      <c r="D3009">
        <v>18469</v>
      </c>
      <c r="E3009">
        <v>1</v>
      </c>
      <c r="F3009">
        <v>923.45</v>
      </c>
      <c r="G3009">
        <v>5</v>
      </c>
      <c r="H3009" t="s">
        <v>183</v>
      </c>
      <c r="I3009">
        <v>7</v>
      </c>
      <c r="J3009" t="s">
        <v>212</v>
      </c>
      <c r="K3009" t="s">
        <v>39</v>
      </c>
      <c r="L3009" t="s">
        <v>15</v>
      </c>
      <c r="M3009">
        <v>17545.55</v>
      </c>
      <c r="N3009" t="s">
        <v>21</v>
      </c>
      <c r="O3009" t="s">
        <v>0</v>
      </c>
      <c r="P3009" t="s">
        <v>0</v>
      </c>
    </row>
    <row r="3010" spans="1:16" x14ac:dyDescent="0.3">
      <c r="A3010">
        <v>34679818</v>
      </c>
      <c r="B3010">
        <v>671858</v>
      </c>
      <c r="C3010">
        <v>862398</v>
      </c>
      <c r="D3010">
        <v>7912</v>
      </c>
      <c r="E3010">
        <v>4</v>
      </c>
      <c r="F3010">
        <v>1582.4</v>
      </c>
      <c r="G3010">
        <v>5</v>
      </c>
      <c r="H3010" t="s">
        <v>183</v>
      </c>
      <c r="I3010">
        <v>3</v>
      </c>
      <c r="J3010" t="s">
        <v>118</v>
      </c>
      <c r="K3010" t="s">
        <v>39</v>
      </c>
      <c r="L3010" t="s">
        <v>18</v>
      </c>
      <c r="M3010">
        <v>30065.599999999999</v>
      </c>
      <c r="N3010" t="s">
        <v>22</v>
      </c>
      <c r="O3010" t="s">
        <v>0</v>
      </c>
      <c r="P3010" t="s">
        <v>0</v>
      </c>
    </row>
    <row r="3011" spans="1:16" x14ac:dyDescent="0.3">
      <c r="A3011">
        <v>77996397</v>
      </c>
      <c r="B3011">
        <v>216739</v>
      </c>
      <c r="C3011">
        <v>708947</v>
      </c>
      <c r="D3011">
        <v>5326</v>
      </c>
      <c r="E3011">
        <v>1</v>
      </c>
      <c r="F3011">
        <v>798.9</v>
      </c>
      <c r="G3011">
        <v>15</v>
      </c>
      <c r="H3011" t="s">
        <v>183</v>
      </c>
      <c r="I3011">
        <v>7</v>
      </c>
      <c r="J3011" t="s">
        <v>212</v>
      </c>
      <c r="K3011" t="s">
        <v>39</v>
      </c>
      <c r="L3011" t="s">
        <v>152</v>
      </c>
      <c r="M3011">
        <v>4527.1000000000004</v>
      </c>
      <c r="N3011" t="s">
        <v>20</v>
      </c>
      <c r="O3011" t="s">
        <v>0</v>
      </c>
      <c r="P3011" t="s">
        <v>0</v>
      </c>
    </row>
    <row r="3012" spans="1:16" x14ac:dyDescent="0.3">
      <c r="A3012">
        <v>63347164</v>
      </c>
      <c r="B3012">
        <v>207473</v>
      </c>
      <c r="C3012">
        <v>671706</v>
      </c>
      <c r="D3012">
        <v>9684</v>
      </c>
      <c r="E3012">
        <v>3</v>
      </c>
      <c r="F3012">
        <v>0</v>
      </c>
      <c r="G3012">
        <v>0</v>
      </c>
      <c r="H3012" t="s">
        <v>183</v>
      </c>
      <c r="I3012">
        <v>7</v>
      </c>
      <c r="J3012" t="s">
        <v>212</v>
      </c>
      <c r="K3012" t="s">
        <v>39</v>
      </c>
      <c r="L3012" t="s">
        <v>16</v>
      </c>
      <c r="M3012">
        <v>29052</v>
      </c>
      <c r="N3012" t="s">
        <v>20</v>
      </c>
      <c r="O3012" t="s">
        <v>0</v>
      </c>
      <c r="P3012" t="s">
        <v>0</v>
      </c>
    </row>
    <row r="3013" spans="1:16" x14ac:dyDescent="0.3">
      <c r="A3013">
        <v>89694801</v>
      </c>
      <c r="B3013">
        <v>877572</v>
      </c>
      <c r="C3013">
        <v>297527</v>
      </c>
      <c r="D3013">
        <v>19017</v>
      </c>
      <c r="E3013">
        <v>1</v>
      </c>
      <c r="F3013">
        <v>0</v>
      </c>
      <c r="G3013">
        <v>0</v>
      </c>
      <c r="H3013" t="s">
        <v>183</v>
      </c>
      <c r="I3013">
        <v>1</v>
      </c>
      <c r="J3013" t="s">
        <v>346</v>
      </c>
      <c r="K3013" t="s">
        <v>39</v>
      </c>
      <c r="L3013" t="s">
        <v>16</v>
      </c>
      <c r="M3013">
        <v>19017</v>
      </c>
      <c r="N3013" t="s">
        <v>22</v>
      </c>
      <c r="O3013" t="s">
        <v>0</v>
      </c>
      <c r="P3013" t="s">
        <v>0</v>
      </c>
    </row>
    <row r="3014" spans="1:16" x14ac:dyDescent="0.3">
      <c r="A3014">
        <v>73672398</v>
      </c>
      <c r="B3014">
        <v>216739</v>
      </c>
      <c r="C3014">
        <v>890266</v>
      </c>
      <c r="D3014">
        <v>19961</v>
      </c>
      <c r="E3014">
        <v>1</v>
      </c>
      <c r="F3014">
        <v>0</v>
      </c>
      <c r="G3014">
        <v>0</v>
      </c>
      <c r="H3014" t="s">
        <v>183</v>
      </c>
      <c r="I3014">
        <v>4</v>
      </c>
      <c r="J3014" t="s">
        <v>340</v>
      </c>
      <c r="K3014" t="s">
        <v>50</v>
      </c>
      <c r="L3014" t="s">
        <v>18</v>
      </c>
      <c r="M3014">
        <v>19961</v>
      </c>
      <c r="N3014" t="s">
        <v>20</v>
      </c>
      <c r="O3014" t="s">
        <v>0</v>
      </c>
      <c r="P3014" t="s">
        <v>0</v>
      </c>
    </row>
    <row r="3015" spans="1:16" x14ac:dyDescent="0.3">
      <c r="A3015">
        <v>72589932</v>
      </c>
      <c r="B3015">
        <v>770487</v>
      </c>
      <c r="C3015">
        <v>302463</v>
      </c>
      <c r="D3015">
        <v>3440</v>
      </c>
      <c r="E3015">
        <v>2</v>
      </c>
      <c r="F3015">
        <v>688</v>
      </c>
      <c r="G3015">
        <v>10</v>
      </c>
      <c r="H3015" t="s">
        <v>183</v>
      </c>
      <c r="I3015">
        <v>1</v>
      </c>
      <c r="J3015" t="s">
        <v>346</v>
      </c>
      <c r="K3015" t="s">
        <v>39</v>
      </c>
      <c r="L3015" t="s">
        <v>17</v>
      </c>
      <c r="M3015">
        <v>6192</v>
      </c>
      <c r="N3015" t="s">
        <v>21</v>
      </c>
      <c r="O3015" t="s">
        <v>0</v>
      </c>
      <c r="P3015" t="s">
        <v>0</v>
      </c>
    </row>
    <row r="3016" spans="1:16" x14ac:dyDescent="0.3">
      <c r="A3016">
        <v>30981381</v>
      </c>
      <c r="B3016">
        <v>388389</v>
      </c>
      <c r="C3016">
        <v>211068</v>
      </c>
      <c r="D3016">
        <v>4125</v>
      </c>
      <c r="E3016">
        <v>4</v>
      </c>
      <c r="F3016">
        <v>2475</v>
      </c>
      <c r="G3016">
        <v>15</v>
      </c>
      <c r="H3016" t="s">
        <v>183</v>
      </c>
      <c r="I3016">
        <v>2</v>
      </c>
      <c r="J3016" t="s">
        <v>184</v>
      </c>
      <c r="K3016" t="s">
        <v>50</v>
      </c>
      <c r="L3016" t="s">
        <v>15</v>
      </c>
      <c r="M3016">
        <v>14025</v>
      </c>
      <c r="N3016" t="s">
        <v>23</v>
      </c>
      <c r="O3016" t="s">
        <v>0</v>
      </c>
      <c r="P3016" t="s">
        <v>0</v>
      </c>
    </row>
    <row r="3017" spans="1:16" x14ac:dyDescent="0.3">
      <c r="A3017">
        <v>97529405</v>
      </c>
      <c r="B3017">
        <v>770487</v>
      </c>
      <c r="C3017">
        <v>576712</v>
      </c>
      <c r="D3017">
        <v>10154</v>
      </c>
      <c r="E3017">
        <v>4</v>
      </c>
      <c r="F3017">
        <v>2030.8</v>
      </c>
      <c r="G3017">
        <v>5</v>
      </c>
      <c r="H3017" t="s">
        <v>121</v>
      </c>
      <c r="I3017">
        <v>4</v>
      </c>
      <c r="J3017" t="s">
        <v>122</v>
      </c>
      <c r="K3017" t="s">
        <v>39</v>
      </c>
      <c r="L3017" t="s">
        <v>16</v>
      </c>
      <c r="M3017">
        <v>38585.199999999997</v>
      </c>
      <c r="N3017" t="s">
        <v>21</v>
      </c>
      <c r="O3017" t="s">
        <v>0</v>
      </c>
      <c r="P3017" t="s">
        <v>0</v>
      </c>
    </row>
    <row r="3018" spans="1:16" x14ac:dyDescent="0.3">
      <c r="A3018">
        <v>65804273</v>
      </c>
      <c r="B3018">
        <v>671858</v>
      </c>
      <c r="C3018">
        <v>814549</v>
      </c>
      <c r="D3018">
        <v>17001</v>
      </c>
      <c r="E3018">
        <v>1</v>
      </c>
      <c r="F3018">
        <v>1700.1</v>
      </c>
      <c r="G3018">
        <v>10</v>
      </c>
      <c r="H3018" t="s">
        <v>121</v>
      </c>
      <c r="I3018">
        <v>4</v>
      </c>
      <c r="J3018" t="s">
        <v>122</v>
      </c>
      <c r="K3018" t="s">
        <v>39</v>
      </c>
      <c r="L3018" t="s">
        <v>18</v>
      </c>
      <c r="M3018">
        <v>15300.9</v>
      </c>
      <c r="N3018" t="s">
        <v>21</v>
      </c>
      <c r="O3018" t="s">
        <v>0</v>
      </c>
      <c r="P3018" t="s">
        <v>0</v>
      </c>
    </row>
    <row r="3019" spans="1:16" x14ac:dyDescent="0.3">
      <c r="A3019">
        <v>54265498</v>
      </c>
      <c r="B3019">
        <v>126225</v>
      </c>
      <c r="C3019">
        <v>848645</v>
      </c>
      <c r="D3019">
        <v>4496</v>
      </c>
      <c r="E3019">
        <v>4</v>
      </c>
      <c r="F3019">
        <v>2697.6</v>
      </c>
      <c r="G3019">
        <v>15</v>
      </c>
      <c r="H3019" t="s">
        <v>121</v>
      </c>
      <c r="I3019">
        <v>7</v>
      </c>
      <c r="J3019" t="s">
        <v>513</v>
      </c>
      <c r="K3019" t="s">
        <v>39</v>
      </c>
      <c r="L3019" t="s">
        <v>17</v>
      </c>
      <c r="M3019">
        <v>15286.4</v>
      </c>
      <c r="N3019" t="s">
        <v>21</v>
      </c>
      <c r="O3019" t="s">
        <v>0</v>
      </c>
      <c r="P3019" t="s">
        <v>0</v>
      </c>
    </row>
    <row r="3020" spans="1:16" x14ac:dyDescent="0.3">
      <c r="A3020">
        <v>98227303</v>
      </c>
      <c r="B3020">
        <v>872246</v>
      </c>
      <c r="C3020">
        <v>596119</v>
      </c>
      <c r="D3020">
        <v>15945</v>
      </c>
      <c r="E3020">
        <v>1</v>
      </c>
      <c r="F3020">
        <v>0</v>
      </c>
      <c r="G3020">
        <v>0</v>
      </c>
      <c r="H3020" t="s">
        <v>121</v>
      </c>
      <c r="I3020">
        <v>5</v>
      </c>
      <c r="J3020" t="s">
        <v>499</v>
      </c>
      <c r="K3020" t="s">
        <v>39</v>
      </c>
      <c r="L3020" t="s">
        <v>15</v>
      </c>
      <c r="M3020">
        <v>15945</v>
      </c>
      <c r="N3020" t="s">
        <v>21</v>
      </c>
      <c r="O3020" t="s">
        <v>0</v>
      </c>
      <c r="P3020" t="s">
        <v>0</v>
      </c>
    </row>
    <row r="3021" spans="1:16" x14ac:dyDescent="0.3">
      <c r="A3021">
        <v>70394554</v>
      </c>
      <c r="B3021">
        <v>877572</v>
      </c>
      <c r="C3021">
        <v>343928</v>
      </c>
      <c r="D3021">
        <v>3795</v>
      </c>
      <c r="E3021">
        <v>1</v>
      </c>
      <c r="F3021">
        <v>0</v>
      </c>
      <c r="G3021">
        <v>0</v>
      </c>
      <c r="H3021" t="s">
        <v>121</v>
      </c>
      <c r="I3021">
        <v>2</v>
      </c>
      <c r="J3021" t="s">
        <v>76</v>
      </c>
      <c r="K3021" t="s">
        <v>39</v>
      </c>
      <c r="L3021" t="s">
        <v>15</v>
      </c>
      <c r="M3021">
        <v>3795</v>
      </c>
      <c r="N3021" t="s">
        <v>20</v>
      </c>
      <c r="O3021" t="s">
        <v>0</v>
      </c>
      <c r="P3021" t="s">
        <v>0</v>
      </c>
    </row>
    <row r="3022" spans="1:16" x14ac:dyDescent="0.3">
      <c r="A3022">
        <v>31386576</v>
      </c>
      <c r="B3022">
        <v>356787</v>
      </c>
      <c r="C3022">
        <v>752388</v>
      </c>
      <c r="D3022">
        <v>4124</v>
      </c>
      <c r="E3022">
        <v>1</v>
      </c>
      <c r="F3022">
        <v>0</v>
      </c>
      <c r="G3022">
        <v>0</v>
      </c>
      <c r="H3022" t="s">
        <v>121</v>
      </c>
      <c r="I3022">
        <v>3</v>
      </c>
      <c r="J3022" t="s">
        <v>159</v>
      </c>
      <c r="K3022" t="s">
        <v>47</v>
      </c>
      <c r="L3022" t="s">
        <v>15</v>
      </c>
      <c r="M3022">
        <v>4124</v>
      </c>
      <c r="N3022" t="s">
        <v>21</v>
      </c>
      <c r="O3022" t="s">
        <v>0</v>
      </c>
      <c r="P3022" t="s">
        <v>0</v>
      </c>
    </row>
    <row r="3023" spans="1:16" x14ac:dyDescent="0.3">
      <c r="A3023">
        <v>46702849</v>
      </c>
      <c r="B3023">
        <v>876646</v>
      </c>
      <c r="C3023">
        <v>213721</v>
      </c>
      <c r="D3023">
        <v>8371</v>
      </c>
      <c r="E3023">
        <v>1</v>
      </c>
      <c r="F3023">
        <v>0</v>
      </c>
      <c r="G3023">
        <v>0</v>
      </c>
      <c r="H3023" t="s">
        <v>121</v>
      </c>
      <c r="I3023">
        <v>7</v>
      </c>
      <c r="J3023" t="s">
        <v>513</v>
      </c>
      <c r="K3023" t="s">
        <v>39</v>
      </c>
      <c r="L3023" t="s">
        <v>15</v>
      </c>
      <c r="M3023">
        <v>8371</v>
      </c>
      <c r="N3023" t="s">
        <v>20</v>
      </c>
      <c r="O3023" t="s">
        <v>0</v>
      </c>
      <c r="P3023" t="s">
        <v>0</v>
      </c>
    </row>
    <row r="3024" spans="1:16" x14ac:dyDescent="0.3">
      <c r="A3024">
        <v>24401654</v>
      </c>
      <c r="B3024">
        <v>126225</v>
      </c>
      <c r="C3024">
        <v>919871</v>
      </c>
      <c r="D3024">
        <v>8513</v>
      </c>
      <c r="E3024">
        <v>2</v>
      </c>
      <c r="F3024">
        <v>851.3</v>
      </c>
      <c r="G3024">
        <v>5</v>
      </c>
      <c r="H3024" t="s">
        <v>121</v>
      </c>
      <c r="I3024">
        <v>3</v>
      </c>
      <c r="J3024" t="s">
        <v>159</v>
      </c>
      <c r="K3024" t="s">
        <v>39</v>
      </c>
      <c r="L3024" t="s">
        <v>16</v>
      </c>
      <c r="M3024">
        <v>16174.7</v>
      </c>
      <c r="N3024" t="s">
        <v>20</v>
      </c>
      <c r="O3024" t="s">
        <v>0</v>
      </c>
      <c r="P3024" t="s">
        <v>0</v>
      </c>
    </row>
    <row r="3025" spans="1:16" x14ac:dyDescent="0.3">
      <c r="A3025">
        <v>23234748</v>
      </c>
      <c r="B3025">
        <v>671858</v>
      </c>
      <c r="C3025">
        <v>561260</v>
      </c>
      <c r="D3025">
        <v>10017</v>
      </c>
      <c r="E3025">
        <v>3</v>
      </c>
      <c r="F3025">
        <v>0</v>
      </c>
      <c r="G3025">
        <v>0</v>
      </c>
      <c r="H3025" t="s">
        <v>121</v>
      </c>
      <c r="I3025">
        <v>7</v>
      </c>
      <c r="J3025" t="s">
        <v>513</v>
      </c>
      <c r="K3025" t="s">
        <v>39</v>
      </c>
      <c r="L3025" t="s">
        <v>17</v>
      </c>
      <c r="M3025">
        <v>30051</v>
      </c>
      <c r="N3025" t="s">
        <v>22</v>
      </c>
      <c r="O3025" t="s">
        <v>0</v>
      </c>
      <c r="P3025" t="s">
        <v>0</v>
      </c>
    </row>
    <row r="3026" spans="1:16" x14ac:dyDescent="0.3">
      <c r="A3026">
        <v>32599227</v>
      </c>
      <c r="B3026">
        <v>388389</v>
      </c>
      <c r="C3026">
        <v>705719</v>
      </c>
      <c r="D3026">
        <v>7615</v>
      </c>
      <c r="E3026">
        <v>2</v>
      </c>
      <c r="F3026">
        <v>0</v>
      </c>
      <c r="G3026">
        <v>0</v>
      </c>
      <c r="H3026" t="s">
        <v>121</v>
      </c>
      <c r="I3026">
        <v>1</v>
      </c>
      <c r="J3026" t="s">
        <v>257</v>
      </c>
      <c r="K3026" t="s">
        <v>39</v>
      </c>
      <c r="L3026" t="s">
        <v>15</v>
      </c>
      <c r="M3026">
        <v>15230</v>
      </c>
      <c r="N3026" t="s">
        <v>20</v>
      </c>
      <c r="O3026" t="s">
        <v>0</v>
      </c>
      <c r="P3026" t="s">
        <v>0</v>
      </c>
    </row>
    <row r="3027" spans="1:16" x14ac:dyDescent="0.3">
      <c r="A3027">
        <v>40358823</v>
      </c>
      <c r="B3027">
        <v>207473</v>
      </c>
      <c r="C3027">
        <v>956027</v>
      </c>
      <c r="D3027">
        <v>7289</v>
      </c>
      <c r="E3027">
        <v>2</v>
      </c>
      <c r="F3027">
        <v>0</v>
      </c>
      <c r="G3027">
        <v>0</v>
      </c>
      <c r="H3027" t="s">
        <v>121</v>
      </c>
      <c r="I3027">
        <v>2</v>
      </c>
      <c r="J3027" t="s">
        <v>76</v>
      </c>
      <c r="K3027" t="s">
        <v>50</v>
      </c>
      <c r="L3027" t="s">
        <v>15</v>
      </c>
      <c r="M3027">
        <v>14578</v>
      </c>
      <c r="N3027" t="s">
        <v>21</v>
      </c>
      <c r="O3027" t="s">
        <v>0</v>
      </c>
      <c r="P3027" t="s">
        <v>0</v>
      </c>
    </row>
    <row r="3028" spans="1:16" x14ac:dyDescent="0.3">
      <c r="A3028">
        <v>81113720</v>
      </c>
      <c r="B3028">
        <v>671858</v>
      </c>
      <c r="C3028">
        <v>411505</v>
      </c>
      <c r="D3028">
        <v>13509</v>
      </c>
      <c r="E3028">
        <v>1</v>
      </c>
      <c r="F3028">
        <v>675.45</v>
      </c>
      <c r="G3028">
        <v>5</v>
      </c>
      <c r="H3028" t="s">
        <v>121</v>
      </c>
      <c r="I3028">
        <v>1</v>
      </c>
      <c r="J3028" t="s">
        <v>257</v>
      </c>
      <c r="K3028" t="s">
        <v>50</v>
      </c>
      <c r="L3028" t="s">
        <v>17</v>
      </c>
      <c r="M3028">
        <v>12833.55</v>
      </c>
      <c r="N3028" t="s">
        <v>20</v>
      </c>
      <c r="O3028" t="s">
        <v>0</v>
      </c>
      <c r="P3028" t="s">
        <v>0</v>
      </c>
    </row>
    <row r="3029" spans="1:16" x14ac:dyDescent="0.3">
      <c r="A3029">
        <v>40554079</v>
      </c>
      <c r="B3029">
        <v>126225</v>
      </c>
      <c r="C3029">
        <v>210195</v>
      </c>
      <c r="D3029">
        <v>17448</v>
      </c>
      <c r="E3029">
        <v>1</v>
      </c>
      <c r="F3029">
        <v>0</v>
      </c>
      <c r="G3029">
        <v>0</v>
      </c>
      <c r="H3029" t="s">
        <v>121</v>
      </c>
      <c r="I3029">
        <v>6</v>
      </c>
      <c r="J3029" t="s">
        <v>77</v>
      </c>
      <c r="K3029" t="s">
        <v>39</v>
      </c>
      <c r="L3029" t="s">
        <v>15</v>
      </c>
      <c r="M3029">
        <v>17448</v>
      </c>
      <c r="N3029" t="s">
        <v>21</v>
      </c>
      <c r="O3029" t="s">
        <v>0</v>
      </c>
      <c r="P3029" t="s">
        <v>0</v>
      </c>
    </row>
    <row r="3030" spans="1:16" x14ac:dyDescent="0.3">
      <c r="A3030">
        <v>58921480</v>
      </c>
      <c r="B3030">
        <v>246316</v>
      </c>
      <c r="C3030">
        <v>497979</v>
      </c>
      <c r="D3030">
        <v>1269</v>
      </c>
      <c r="E3030">
        <v>2</v>
      </c>
      <c r="F3030">
        <v>126.9</v>
      </c>
      <c r="G3030">
        <v>5</v>
      </c>
      <c r="H3030" t="s">
        <v>121</v>
      </c>
      <c r="I3030">
        <v>7</v>
      </c>
      <c r="J3030" t="s">
        <v>513</v>
      </c>
      <c r="K3030" t="s">
        <v>50</v>
      </c>
      <c r="L3030" t="s">
        <v>15</v>
      </c>
      <c r="M3030">
        <v>2411.1</v>
      </c>
      <c r="N3030" t="s">
        <v>22</v>
      </c>
      <c r="O3030" t="s">
        <v>0</v>
      </c>
      <c r="P3030" t="s">
        <v>0</v>
      </c>
    </row>
    <row r="3031" spans="1:16" x14ac:dyDescent="0.3">
      <c r="A3031">
        <v>38553319</v>
      </c>
      <c r="B3031">
        <v>671858</v>
      </c>
      <c r="C3031">
        <v>835818</v>
      </c>
      <c r="D3031">
        <v>4458</v>
      </c>
      <c r="E3031">
        <v>3</v>
      </c>
      <c r="F3031">
        <v>0</v>
      </c>
      <c r="G3031">
        <v>0</v>
      </c>
      <c r="H3031" t="s">
        <v>397</v>
      </c>
      <c r="I3031">
        <v>5</v>
      </c>
      <c r="J3031" t="s">
        <v>487</v>
      </c>
      <c r="K3031" t="s">
        <v>39</v>
      </c>
      <c r="L3031" t="s">
        <v>15</v>
      </c>
      <c r="M3031">
        <v>13374</v>
      </c>
      <c r="N3031" t="s">
        <v>21</v>
      </c>
      <c r="O3031" t="s">
        <v>0</v>
      </c>
      <c r="P3031" t="s">
        <v>0</v>
      </c>
    </row>
    <row r="3032" spans="1:16" x14ac:dyDescent="0.3">
      <c r="A3032">
        <v>96629889</v>
      </c>
      <c r="B3032">
        <v>126225</v>
      </c>
      <c r="C3032">
        <v>601261</v>
      </c>
      <c r="D3032">
        <v>19319</v>
      </c>
      <c r="E3032">
        <v>1</v>
      </c>
      <c r="F3032">
        <v>0</v>
      </c>
      <c r="G3032">
        <v>0</v>
      </c>
      <c r="H3032" t="s">
        <v>397</v>
      </c>
      <c r="I3032">
        <v>3</v>
      </c>
      <c r="J3032" t="s">
        <v>96</v>
      </c>
      <c r="K3032" t="s">
        <v>50</v>
      </c>
      <c r="L3032" t="s">
        <v>17</v>
      </c>
      <c r="M3032">
        <v>19319</v>
      </c>
      <c r="N3032" t="s">
        <v>21</v>
      </c>
      <c r="O3032" t="s">
        <v>0</v>
      </c>
      <c r="P3032" t="s">
        <v>0</v>
      </c>
    </row>
    <row r="3033" spans="1:16" x14ac:dyDescent="0.3">
      <c r="A3033">
        <v>23448342</v>
      </c>
      <c r="B3033">
        <v>356787</v>
      </c>
      <c r="C3033">
        <v>356846</v>
      </c>
      <c r="D3033">
        <v>14604</v>
      </c>
      <c r="E3033">
        <v>2</v>
      </c>
      <c r="F3033">
        <v>0</v>
      </c>
      <c r="G3033">
        <v>0</v>
      </c>
      <c r="H3033" t="s">
        <v>397</v>
      </c>
      <c r="I3033">
        <v>4</v>
      </c>
      <c r="J3033" t="s">
        <v>520</v>
      </c>
      <c r="K3033" t="s">
        <v>39</v>
      </c>
      <c r="L3033" t="s">
        <v>15</v>
      </c>
      <c r="M3033">
        <v>29208</v>
      </c>
      <c r="N3033" t="s">
        <v>23</v>
      </c>
      <c r="O3033" t="s">
        <v>0</v>
      </c>
      <c r="P3033" t="s">
        <v>0</v>
      </c>
    </row>
    <row r="3034" spans="1:16" x14ac:dyDescent="0.3">
      <c r="A3034">
        <v>48824283</v>
      </c>
      <c r="B3034">
        <v>770487</v>
      </c>
      <c r="C3034">
        <v>498301</v>
      </c>
      <c r="D3034">
        <v>17028</v>
      </c>
      <c r="E3034">
        <v>1</v>
      </c>
      <c r="F3034">
        <v>0</v>
      </c>
      <c r="G3034">
        <v>0</v>
      </c>
      <c r="H3034" t="s">
        <v>397</v>
      </c>
      <c r="I3034">
        <v>1</v>
      </c>
      <c r="J3034" t="s">
        <v>95</v>
      </c>
      <c r="K3034" t="s">
        <v>50</v>
      </c>
      <c r="L3034" t="s">
        <v>15</v>
      </c>
      <c r="M3034">
        <v>17028</v>
      </c>
      <c r="N3034" t="s">
        <v>20</v>
      </c>
      <c r="O3034" t="s">
        <v>0</v>
      </c>
      <c r="P3034" t="s">
        <v>0</v>
      </c>
    </row>
    <row r="3035" spans="1:16" x14ac:dyDescent="0.3">
      <c r="A3035">
        <v>54506155</v>
      </c>
      <c r="B3035">
        <v>809570</v>
      </c>
      <c r="C3035">
        <v>505509</v>
      </c>
      <c r="D3035">
        <v>12941</v>
      </c>
      <c r="E3035">
        <v>4</v>
      </c>
      <c r="F3035">
        <v>0</v>
      </c>
      <c r="G3035">
        <v>0</v>
      </c>
      <c r="H3035" t="s">
        <v>397</v>
      </c>
      <c r="I3035">
        <v>2</v>
      </c>
      <c r="J3035" t="s">
        <v>400</v>
      </c>
      <c r="K3035" t="s">
        <v>50</v>
      </c>
      <c r="L3035" t="s">
        <v>15</v>
      </c>
      <c r="M3035">
        <v>51764</v>
      </c>
      <c r="N3035" t="s">
        <v>21</v>
      </c>
      <c r="O3035" t="s">
        <v>0</v>
      </c>
      <c r="P3035" t="s">
        <v>0</v>
      </c>
    </row>
    <row r="3036" spans="1:16" x14ac:dyDescent="0.3">
      <c r="A3036">
        <v>98032908</v>
      </c>
      <c r="B3036">
        <v>876646</v>
      </c>
      <c r="C3036">
        <v>921276</v>
      </c>
      <c r="D3036">
        <v>17225</v>
      </c>
      <c r="E3036">
        <v>3</v>
      </c>
      <c r="F3036">
        <v>0</v>
      </c>
      <c r="G3036">
        <v>0</v>
      </c>
      <c r="H3036" t="s">
        <v>397</v>
      </c>
      <c r="I3036">
        <v>3</v>
      </c>
      <c r="J3036" t="s">
        <v>96</v>
      </c>
      <c r="K3036" t="s">
        <v>39</v>
      </c>
      <c r="L3036" t="s">
        <v>18</v>
      </c>
      <c r="M3036">
        <v>51675</v>
      </c>
      <c r="N3036" t="s">
        <v>21</v>
      </c>
      <c r="O3036" t="s">
        <v>0</v>
      </c>
      <c r="P3036" t="s">
        <v>0</v>
      </c>
    </row>
    <row r="3037" spans="1:16" x14ac:dyDescent="0.3">
      <c r="A3037">
        <v>18359464</v>
      </c>
      <c r="B3037">
        <v>356787</v>
      </c>
      <c r="C3037">
        <v>409365</v>
      </c>
      <c r="D3037">
        <v>15340</v>
      </c>
      <c r="E3037">
        <v>2</v>
      </c>
      <c r="F3037">
        <v>0</v>
      </c>
      <c r="G3037">
        <v>0</v>
      </c>
      <c r="H3037" t="s">
        <v>397</v>
      </c>
      <c r="I3037">
        <v>7</v>
      </c>
      <c r="J3037" t="s">
        <v>358</v>
      </c>
      <c r="K3037" t="s">
        <v>50</v>
      </c>
      <c r="L3037" t="s">
        <v>15</v>
      </c>
      <c r="M3037">
        <v>30680</v>
      </c>
      <c r="N3037" t="s">
        <v>20</v>
      </c>
      <c r="O3037" t="s">
        <v>0</v>
      </c>
      <c r="P3037" t="s">
        <v>0</v>
      </c>
    </row>
    <row r="3038" spans="1:16" x14ac:dyDescent="0.3">
      <c r="A3038">
        <v>51758234</v>
      </c>
      <c r="B3038">
        <v>356787</v>
      </c>
      <c r="C3038">
        <v>797717</v>
      </c>
      <c r="D3038">
        <v>5172</v>
      </c>
      <c r="E3038">
        <v>1</v>
      </c>
      <c r="F3038">
        <v>0</v>
      </c>
      <c r="G3038">
        <v>0</v>
      </c>
      <c r="H3038" t="s">
        <v>397</v>
      </c>
      <c r="I3038">
        <v>2</v>
      </c>
      <c r="J3038" t="s">
        <v>400</v>
      </c>
      <c r="K3038" t="s">
        <v>47</v>
      </c>
      <c r="L3038" t="s">
        <v>15</v>
      </c>
      <c r="M3038">
        <v>5172</v>
      </c>
      <c r="N3038" t="s">
        <v>23</v>
      </c>
      <c r="O3038" t="s">
        <v>0</v>
      </c>
      <c r="P3038" t="s">
        <v>0</v>
      </c>
    </row>
    <row r="3039" spans="1:16" x14ac:dyDescent="0.3">
      <c r="A3039">
        <v>44979330</v>
      </c>
      <c r="B3039">
        <v>876646</v>
      </c>
      <c r="C3039">
        <v>724203</v>
      </c>
      <c r="D3039">
        <v>11138</v>
      </c>
      <c r="E3039">
        <v>1</v>
      </c>
      <c r="F3039">
        <v>0</v>
      </c>
      <c r="G3039">
        <v>0</v>
      </c>
      <c r="H3039" t="s">
        <v>397</v>
      </c>
      <c r="I3039">
        <v>2</v>
      </c>
      <c r="J3039" t="s">
        <v>400</v>
      </c>
      <c r="K3039" t="s">
        <v>50</v>
      </c>
      <c r="L3039" t="s">
        <v>18</v>
      </c>
      <c r="M3039">
        <v>11138</v>
      </c>
      <c r="N3039" t="s">
        <v>20</v>
      </c>
      <c r="O3039" t="s">
        <v>0</v>
      </c>
      <c r="P3039" t="s">
        <v>0</v>
      </c>
    </row>
    <row r="3040" spans="1:16" x14ac:dyDescent="0.3">
      <c r="A3040">
        <v>82825679</v>
      </c>
      <c r="B3040">
        <v>356787</v>
      </c>
      <c r="C3040">
        <v>604186</v>
      </c>
      <c r="D3040">
        <v>9550</v>
      </c>
      <c r="E3040">
        <v>1</v>
      </c>
      <c r="F3040">
        <v>0</v>
      </c>
      <c r="G3040">
        <v>0</v>
      </c>
      <c r="H3040" t="s">
        <v>428</v>
      </c>
      <c r="I3040">
        <v>4</v>
      </c>
      <c r="J3040" t="s">
        <v>326</v>
      </c>
      <c r="K3040" t="s">
        <v>39</v>
      </c>
      <c r="L3040" t="s">
        <v>15</v>
      </c>
      <c r="M3040">
        <v>9550</v>
      </c>
      <c r="N3040" t="s">
        <v>23</v>
      </c>
      <c r="O3040" t="s">
        <v>0</v>
      </c>
      <c r="P3040" t="s">
        <v>0</v>
      </c>
    </row>
    <row r="3041" spans="1:16" x14ac:dyDescent="0.3">
      <c r="A3041">
        <v>59370777</v>
      </c>
      <c r="B3041">
        <v>216739</v>
      </c>
      <c r="C3041">
        <v>210215</v>
      </c>
      <c r="D3041">
        <v>14715</v>
      </c>
      <c r="E3041">
        <v>1</v>
      </c>
      <c r="F3041">
        <v>0</v>
      </c>
      <c r="G3041">
        <v>0</v>
      </c>
      <c r="H3041" t="s">
        <v>428</v>
      </c>
      <c r="I3041">
        <v>5</v>
      </c>
      <c r="J3041" t="s">
        <v>189</v>
      </c>
      <c r="K3041" t="s">
        <v>39</v>
      </c>
      <c r="L3041" t="s">
        <v>18</v>
      </c>
      <c r="M3041">
        <v>14715</v>
      </c>
      <c r="N3041" t="s">
        <v>21</v>
      </c>
      <c r="O3041" t="s">
        <v>0</v>
      </c>
      <c r="P3041" t="s">
        <v>0</v>
      </c>
    </row>
    <row r="3042" spans="1:16" x14ac:dyDescent="0.3">
      <c r="A3042">
        <v>16783418</v>
      </c>
      <c r="B3042">
        <v>207473</v>
      </c>
      <c r="C3042">
        <v>579818</v>
      </c>
      <c r="D3042">
        <v>11676</v>
      </c>
      <c r="E3042">
        <v>1</v>
      </c>
      <c r="F3042">
        <v>0</v>
      </c>
      <c r="G3042">
        <v>0</v>
      </c>
      <c r="H3042" t="s">
        <v>428</v>
      </c>
      <c r="I3042">
        <v>7</v>
      </c>
      <c r="J3042" t="s">
        <v>116</v>
      </c>
      <c r="K3042" t="s">
        <v>39</v>
      </c>
      <c r="L3042" t="s">
        <v>17</v>
      </c>
      <c r="M3042">
        <v>11676</v>
      </c>
      <c r="N3042" t="s">
        <v>20</v>
      </c>
      <c r="O3042" t="s">
        <v>0</v>
      </c>
      <c r="P3042" t="s">
        <v>0</v>
      </c>
    </row>
    <row r="3043" spans="1:16" x14ac:dyDescent="0.3">
      <c r="A3043">
        <v>57756170</v>
      </c>
      <c r="B3043">
        <v>191161</v>
      </c>
      <c r="C3043">
        <v>963124</v>
      </c>
      <c r="D3043">
        <v>8995</v>
      </c>
      <c r="E3043">
        <v>4</v>
      </c>
      <c r="F3043">
        <v>0</v>
      </c>
      <c r="G3043">
        <v>0</v>
      </c>
      <c r="H3043" t="s">
        <v>428</v>
      </c>
      <c r="I3043">
        <v>7</v>
      </c>
      <c r="J3043" t="s">
        <v>116</v>
      </c>
      <c r="K3043" t="s">
        <v>39</v>
      </c>
      <c r="L3043" t="s">
        <v>17</v>
      </c>
      <c r="M3043">
        <v>35980</v>
      </c>
      <c r="N3043" t="s">
        <v>20</v>
      </c>
      <c r="O3043" t="s">
        <v>0</v>
      </c>
      <c r="P3043" t="s">
        <v>0</v>
      </c>
    </row>
    <row r="3044" spans="1:16" x14ac:dyDescent="0.3">
      <c r="A3044">
        <v>36799898</v>
      </c>
      <c r="B3044">
        <v>770487</v>
      </c>
      <c r="C3044">
        <v>327885</v>
      </c>
      <c r="D3044">
        <v>16735</v>
      </c>
      <c r="E3044">
        <v>1</v>
      </c>
      <c r="F3044">
        <v>2510.25</v>
      </c>
      <c r="G3044">
        <v>15</v>
      </c>
      <c r="H3044" t="s">
        <v>428</v>
      </c>
      <c r="I3044">
        <v>6</v>
      </c>
      <c r="J3044" t="s">
        <v>327</v>
      </c>
      <c r="K3044" t="s">
        <v>39</v>
      </c>
      <c r="L3044" t="s">
        <v>15</v>
      </c>
      <c r="M3044">
        <v>14224.75</v>
      </c>
      <c r="N3044" t="s">
        <v>23</v>
      </c>
      <c r="O3044" t="s">
        <v>0</v>
      </c>
      <c r="P3044" t="s">
        <v>0</v>
      </c>
    </row>
    <row r="3045" spans="1:16" x14ac:dyDescent="0.3">
      <c r="A3045">
        <v>36724061</v>
      </c>
      <c r="B3045">
        <v>334053</v>
      </c>
      <c r="C3045">
        <v>973422</v>
      </c>
      <c r="D3045">
        <v>8356</v>
      </c>
      <c r="E3045">
        <v>1</v>
      </c>
      <c r="F3045">
        <v>0</v>
      </c>
      <c r="G3045">
        <v>0</v>
      </c>
      <c r="H3045" t="s">
        <v>428</v>
      </c>
      <c r="I3045">
        <v>5</v>
      </c>
      <c r="J3045" t="s">
        <v>189</v>
      </c>
      <c r="K3045" t="s">
        <v>39</v>
      </c>
      <c r="L3045" t="s">
        <v>16</v>
      </c>
      <c r="M3045">
        <v>8356</v>
      </c>
      <c r="N3045" t="s">
        <v>21</v>
      </c>
      <c r="O3045" t="s">
        <v>0</v>
      </c>
      <c r="P3045" t="s">
        <v>0</v>
      </c>
    </row>
    <row r="3046" spans="1:16" x14ac:dyDescent="0.3">
      <c r="A3046">
        <v>90603922</v>
      </c>
      <c r="B3046">
        <v>246316</v>
      </c>
      <c r="C3046">
        <v>895759</v>
      </c>
      <c r="D3046">
        <v>19278</v>
      </c>
      <c r="E3046">
        <v>3</v>
      </c>
      <c r="F3046">
        <v>0</v>
      </c>
      <c r="G3046">
        <v>0</v>
      </c>
      <c r="H3046" t="s">
        <v>428</v>
      </c>
      <c r="I3046">
        <v>4</v>
      </c>
      <c r="J3046" t="s">
        <v>326</v>
      </c>
      <c r="K3046" t="s">
        <v>39</v>
      </c>
      <c r="L3046" t="s">
        <v>18</v>
      </c>
      <c r="M3046">
        <v>57834</v>
      </c>
      <c r="N3046" t="s">
        <v>22</v>
      </c>
      <c r="O3046" t="s">
        <v>0</v>
      </c>
      <c r="P3046" t="s">
        <v>0</v>
      </c>
    </row>
    <row r="3047" spans="1:16" x14ac:dyDescent="0.3">
      <c r="A3047">
        <v>40106027</v>
      </c>
      <c r="B3047">
        <v>877572</v>
      </c>
      <c r="C3047">
        <v>637605</v>
      </c>
      <c r="D3047">
        <v>13117</v>
      </c>
      <c r="E3047">
        <v>2</v>
      </c>
      <c r="F3047">
        <v>1311.7</v>
      </c>
      <c r="G3047">
        <v>5</v>
      </c>
      <c r="H3047" t="s">
        <v>428</v>
      </c>
      <c r="I3047">
        <v>1</v>
      </c>
      <c r="J3047" t="s">
        <v>41</v>
      </c>
      <c r="K3047" t="s">
        <v>50</v>
      </c>
      <c r="L3047" t="s">
        <v>16</v>
      </c>
      <c r="M3047">
        <v>24922.3</v>
      </c>
      <c r="N3047" t="s">
        <v>22</v>
      </c>
      <c r="O3047" t="s">
        <v>0</v>
      </c>
      <c r="P3047" t="s">
        <v>0</v>
      </c>
    </row>
    <row r="3048" spans="1:16" x14ac:dyDescent="0.3">
      <c r="A3048">
        <v>77898694</v>
      </c>
      <c r="B3048">
        <v>388389</v>
      </c>
      <c r="C3048">
        <v>306142</v>
      </c>
      <c r="D3048">
        <v>15397</v>
      </c>
      <c r="E3048">
        <v>1</v>
      </c>
      <c r="F3048">
        <v>769.85</v>
      </c>
      <c r="G3048">
        <v>5</v>
      </c>
      <c r="H3048" t="s">
        <v>240</v>
      </c>
      <c r="I3048">
        <v>3</v>
      </c>
      <c r="J3048" t="s">
        <v>241</v>
      </c>
      <c r="K3048" t="s">
        <v>39</v>
      </c>
      <c r="L3048" t="s">
        <v>15</v>
      </c>
      <c r="M3048">
        <v>14627.15</v>
      </c>
      <c r="N3048" t="s">
        <v>21</v>
      </c>
      <c r="O3048" t="s">
        <v>0</v>
      </c>
      <c r="P3048" t="s">
        <v>0</v>
      </c>
    </row>
    <row r="3049" spans="1:16" x14ac:dyDescent="0.3">
      <c r="A3049">
        <v>16109013</v>
      </c>
      <c r="B3049">
        <v>876646</v>
      </c>
      <c r="C3049">
        <v>803867</v>
      </c>
      <c r="D3049">
        <v>5788</v>
      </c>
      <c r="E3049">
        <v>1</v>
      </c>
      <c r="F3049">
        <v>868.2</v>
      </c>
      <c r="G3049">
        <v>15</v>
      </c>
      <c r="H3049" t="s">
        <v>240</v>
      </c>
      <c r="I3049">
        <v>7</v>
      </c>
      <c r="J3049" t="s">
        <v>214</v>
      </c>
      <c r="K3049" t="s">
        <v>47</v>
      </c>
      <c r="L3049" t="s">
        <v>15</v>
      </c>
      <c r="M3049">
        <v>4919.8</v>
      </c>
      <c r="N3049" t="s">
        <v>20</v>
      </c>
      <c r="O3049" t="s">
        <v>0</v>
      </c>
      <c r="P3049" t="s">
        <v>0</v>
      </c>
    </row>
    <row r="3050" spans="1:16" x14ac:dyDescent="0.3">
      <c r="A3050">
        <v>67702031</v>
      </c>
      <c r="B3050">
        <v>191161</v>
      </c>
      <c r="C3050">
        <v>775458</v>
      </c>
      <c r="D3050">
        <v>4167</v>
      </c>
      <c r="E3050">
        <v>1</v>
      </c>
      <c r="F3050">
        <v>416.7</v>
      </c>
      <c r="G3050">
        <v>10</v>
      </c>
      <c r="H3050" t="s">
        <v>240</v>
      </c>
      <c r="I3050">
        <v>5</v>
      </c>
      <c r="J3050" t="s">
        <v>500</v>
      </c>
      <c r="K3050" t="s">
        <v>39</v>
      </c>
      <c r="L3050" t="s">
        <v>16</v>
      </c>
      <c r="M3050">
        <v>3750.3</v>
      </c>
      <c r="N3050" t="s">
        <v>22</v>
      </c>
      <c r="O3050" t="s">
        <v>0</v>
      </c>
      <c r="P3050" t="s">
        <v>0</v>
      </c>
    </row>
    <row r="3051" spans="1:16" x14ac:dyDescent="0.3">
      <c r="A3051">
        <v>70251043</v>
      </c>
      <c r="B3051">
        <v>216739</v>
      </c>
      <c r="C3051">
        <v>420989</v>
      </c>
      <c r="D3051">
        <v>1780</v>
      </c>
      <c r="E3051">
        <v>2</v>
      </c>
      <c r="F3051">
        <v>0</v>
      </c>
      <c r="G3051">
        <v>0</v>
      </c>
      <c r="H3051" t="s">
        <v>240</v>
      </c>
      <c r="I3051">
        <v>4</v>
      </c>
      <c r="J3051" t="s">
        <v>220</v>
      </c>
      <c r="K3051" t="s">
        <v>39</v>
      </c>
      <c r="L3051" t="s">
        <v>15</v>
      </c>
      <c r="M3051">
        <v>3560</v>
      </c>
      <c r="N3051" t="s">
        <v>21</v>
      </c>
      <c r="O3051" t="s">
        <v>0</v>
      </c>
      <c r="P3051" t="s">
        <v>0</v>
      </c>
    </row>
    <row r="3052" spans="1:16" x14ac:dyDescent="0.3">
      <c r="A3052">
        <v>19083764</v>
      </c>
      <c r="B3052">
        <v>191161</v>
      </c>
      <c r="C3052">
        <v>305641</v>
      </c>
      <c r="D3052">
        <v>17492</v>
      </c>
      <c r="E3052">
        <v>1</v>
      </c>
      <c r="F3052">
        <v>0</v>
      </c>
      <c r="G3052">
        <v>0</v>
      </c>
      <c r="H3052" t="s">
        <v>240</v>
      </c>
      <c r="I3052">
        <v>5</v>
      </c>
      <c r="J3052" t="s">
        <v>500</v>
      </c>
      <c r="K3052" t="s">
        <v>39</v>
      </c>
      <c r="L3052" t="s">
        <v>15</v>
      </c>
      <c r="M3052">
        <v>17492</v>
      </c>
      <c r="N3052" t="s">
        <v>22</v>
      </c>
      <c r="O3052" t="s">
        <v>0</v>
      </c>
      <c r="P3052" t="s">
        <v>0</v>
      </c>
    </row>
    <row r="3053" spans="1:16" x14ac:dyDescent="0.3">
      <c r="A3053">
        <v>16792127</v>
      </c>
      <c r="B3053">
        <v>809570</v>
      </c>
      <c r="C3053">
        <v>248693</v>
      </c>
      <c r="D3053">
        <v>13881</v>
      </c>
      <c r="E3053">
        <v>1</v>
      </c>
      <c r="F3053">
        <v>0</v>
      </c>
      <c r="G3053">
        <v>0</v>
      </c>
      <c r="H3053" t="s">
        <v>240</v>
      </c>
      <c r="I3053">
        <v>6</v>
      </c>
      <c r="J3053" t="s">
        <v>170</v>
      </c>
      <c r="K3053" t="s">
        <v>39</v>
      </c>
      <c r="L3053" t="s">
        <v>15</v>
      </c>
      <c r="M3053">
        <v>13881</v>
      </c>
      <c r="N3053" t="s">
        <v>23</v>
      </c>
      <c r="O3053" t="s">
        <v>0</v>
      </c>
      <c r="P3053" t="s">
        <v>0</v>
      </c>
    </row>
    <row r="3054" spans="1:16" x14ac:dyDescent="0.3">
      <c r="A3054">
        <v>17734153</v>
      </c>
      <c r="B3054">
        <v>246316</v>
      </c>
      <c r="C3054">
        <v>509030</v>
      </c>
      <c r="D3054">
        <v>9085</v>
      </c>
      <c r="E3054">
        <v>1</v>
      </c>
      <c r="F3054">
        <v>0</v>
      </c>
      <c r="G3054">
        <v>0</v>
      </c>
      <c r="H3054" t="s">
        <v>240</v>
      </c>
      <c r="I3054">
        <v>4</v>
      </c>
      <c r="J3054" t="s">
        <v>220</v>
      </c>
      <c r="K3054" t="s">
        <v>39</v>
      </c>
      <c r="L3054" t="s">
        <v>15</v>
      </c>
      <c r="M3054">
        <v>9085</v>
      </c>
      <c r="N3054" t="s">
        <v>20</v>
      </c>
      <c r="O3054" t="s">
        <v>0</v>
      </c>
      <c r="P3054" t="s">
        <v>0</v>
      </c>
    </row>
    <row r="3055" spans="1:16" x14ac:dyDescent="0.3">
      <c r="A3055">
        <v>87915846</v>
      </c>
      <c r="B3055">
        <v>877572</v>
      </c>
      <c r="C3055">
        <v>470233</v>
      </c>
      <c r="D3055">
        <v>13537</v>
      </c>
      <c r="E3055">
        <v>3</v>
      </c>
      <c r="F3055">
        <v>0</v>
      </c>
      <c r="G3055">
        <v>0</v>
      </c>
      <c r="H3055" t="s">
        <v>240</v>
      </c>
      <c r="I3055">
        <v>3</v>
      </c>
      <c r="J3055" t="s">
        <v>241</v>
      </c>
      <c r="K3055" t="s">
        <v>39</v>
      </c>
      <c r="L3055" t="s">
        <v>16</v>
      </c>
      <c r="M3055">
        <v>40611</v>
      </c>
      <c r="N3055" t="s">
        <v>20</v>
      </c>
      <c r="O3055" t="s">
        <v>0</v>
      </c>
      <c r="P3055" t="s">
        <v>0</v>
      </c>
    </row>
    <row r="3056" spans="1:16" x14ac:dyDescent="0.3">
      <c r="A3056">
        <v>15288944</v>
      </c>
      <c r="B3056">
        <v>671858</v>
      </c>
      <c r="C3056">
        <v>472427</v>
      </c>
      <c r="D3056">
        <v>11503</v>
      </c>
      <c r="E3056">
        <v>2</v>
      </c>
      <c r="F3056">
        <v>0</v>
      </c>
      <c r="G3056">
        <v>0</v>
      </c>
      <c r="H3056" t="s">
        <v>240</v>
      </c>
      <c r="I3056">
        <v>2</v>
      </c>
      <c r="J3056" t="s">
        <v>219</v>
      </c>
      <c r="K3056" t="s">
        <v>39</v>
      </c>
      <c r="L3056" t="s">
        <v>16</v>
      </c>
      <c r="M3056">
        <v>23006</v>
      </c>
      <c r="N3056" t="s">
        <v>23</v>
      </c>
      <c r="O3056" t="s">
        <v>0</v>
      </c>
      <c r="P3056" t="s">
        <v>0</v>
      </c>
    </row>
    <row r="3057" spans="1:16" x14ac:dyDescent="0.3">
      <c r="A3057">
        <v>94903891</v>
      </c>
      <c r="B3057">
        <v>126225</v>
      </c>
      <c r="C3057">
        <v>888108</v>
      </c>
      <c r="D3057">
        <v>12597</v>
      </c>
      <c r="E3057">
        <v>1</v>
      </c>
      <c r="F3057">
        <v>0</v>
      </c>
      <c r="G3057">
        <v>0</v>
      </c>
      <c r="H3057" t="s">
        <v>240</v>
      </c>
      <c r="I3057">
        <v>5</v>
      </c>
      <c r="J3057" t="s">
        <v>500</v>
      </c>
      <c r="K3057" t="s">
        <v>47</v>
      </c>
      <c r="L3057" t="s">
        <v>15</v>
      </c>
      <c r="M3057">
        <v>12597</v>
      </c>
      <c r="N3057" t="s">
        <v>21</v>
      </c>
      <c r="O3057" t="s">
        <v>0</v>
      </c>
      <c r="P3057" t="s">
        <v>0</v>
      </c>
    </row>
    <row r="3058" spans="1:16" x14ac:dyDescent="0.3">
      <c r="A3058">
        <v>74119726</v>
      </c>
      <c r="B3058">
        <v>246316</v>
      </c>
      <c r="C3058">
        <v>755132</v>
      </c>
      <c r="D3058">
        <v>4154</v>
      </c>
      <c r="E3058">
        <v>1</v>
      </c>
      <c r="F3058">
        <v>415.4</v>
      </c>
      <c r="G3058">
        <v>10</v>
      </c>
      <c r="H3058" t="s">
        <v>495</v>
      </c>
      <c r="I3058">
        <v>1</v>
      </c>
      <c r="J3058" t="s">
        <v>244</v>
      </c>
      <c r="K3058" t="s">
        <v>39</v>
      </c>
      <c r="L3058" t="s">
        <v>16</v>
      </c>
      <c r="M3058">
        <v>3738.6</v>
      </c>
      <c r="N3058" t="s">
        <v>21</v>
      </c>
      <c r="O3058" t="s">
        <v>0</v>
      </c>
      <c r="P3058" t="s">
        <v>0</v>
      </c>
    </row>
    <row r="3059" spans="1:16" x14ac:dyDescent="0.3">
      <c r="A3059">
        <v>70887034</v>
      </c>
      <c r="B3059">
        <v>770487</v>
      </c>
      <c r="C3059">
        <v>883226</v>
      </c>
      <c r="D3059">
        <v>19618</v>
      </c>
      <c r="E3059">
        <v>1</v>
      </c>
      <c r="F3059">
        <v>0</v>
      </c>
      <c r="G3059">
        <v>0</v>
      </c>
      <c r="H3059" t="s">
        <v>495</v>
      </c>
      <c r="I3059">
        <v>5</v>
      </c>
      <c r="J3059" t="s">
        <v>161</v>
      </c>
      <c r="K3059" t="s">
        <v>39</v>
      </c>
      <c r="L3059" t="s">
        <v>15</v>
      </c>
      <c r="M3059">
        <v>19618</v>
      </c>
      <c r="N3059" t="s">
        <v>22</v>
      </c>
      <c r="O3059" t="s">
        <v>0</v>
      </c>
      <c r="P3059" t="s">
        <v>0</v>
      </c>
    </row>
    <row r="3060" spans="1:16" x14ac:dyDescent="0.3">
      <c r="A3060">
        <v>34215035</v>
      </c>
      <c r="B3060">
        <v>388389</v>
      </c>
      <c r="C3060">
        <v>825173</v>
      </c>
      <c r="D3060">
        <v>13393</v>
      </c>
      <c r="E3060">
        <v>2</v>
      </c>
      <c r="F3060">
        <v>0</v>
      </c>
      <c r="G3060">
        <v>0</v>
      </c>
      <c r="H3060" t="s">
        <v>495</v>
      </c>
      <c r="I3060">
        <v>7</v>
      </c>
      <c r="J3060" t="s">
        <v>162</v>
      </c>
      <c r="K3060" t="s">
        <v>73</v>
      </c>
      <c r="L3060" t="s">
        <v>17</v>
      </c>
      <c r="M3060">
        <v>26786</v>
      </c>
      <c r="N3060" t="s">
        <v>22</v>
      </c>
      <c r="O3060" t="s">
        <v>0</v>
      </c>
      <c r="P3060" t="s">
        <v>0</v>
      </c>
    </row>
    <row r="3061" spans="1:16" x14ac:dyDescent="0.3">
      <c r="A3061">
        <v>14114726</v>
      </c>
      <c r="B3061">
        <v>126225</v>
      </c>
      <c r="C3061">
        <v>493804</v>
      </c>
      <c r="D3061">
        <v>19589</v>
      </c>
      <c r="E3061">
        <v>1</v>
      </c>
      <c r="F3061">
        <v>979.45</v>
      </c>
      <c r="G3061">
        <v>5</v>
      </c>
      <c r="H3061" t="s">
        <v>495</v>
      </c>
      <c r="I3061">
        <v>7</v>
      </c>
      <c r="J3061" t="s">
        <v>162</v>
      </c>
      <c r="K3061" t="s">
        <v>39</v>
      </c>
      <c r="L3061" t="s">
        <v>18</v>
      </c>
      <c r="M3061">
        <v>18609.55</v>
      </c>
      <c r="N3061" t="s">
        <v>21</v>
      </c>
      <c r="O3061" t="s">
        <v>0</v>
      </c>
      <c r="P3061" t="s">
        <v>0</v>
      </c>
    </row>
    <row r="3062" spans="1:16" x14ac:dyDescent="0.3">
      <c r="A3062">
        <v>18041391</v>
      </c>
      <c r="B3062">
        <v>877572</v>
      </c>
      <c r="C3062">
        <v>861701</v>
      </c>
      <c r="D3062">
        <v>14326</v>
      </c>
      <c r="E3062">
        <v>2</v>
      </c>
      <c r="F3062">
        <v>2865.2</v>
      </c>
      <c r="G3062">
        <v>10</v>
      </c>
      <c r="H3062" t="s">
        <v>495</v>
      </c>
      <c r="I3062">
        <v>4</v>
      </c>
      <c r="J3062" t="s">
        <v>57</v>
      </c>
      <c r="K3062" t="s">
        <v>39</v>
      </c>
      <c r="L3062" t="s">
        <v>15</v>
      </c>
      <c r="M3062">
        <v>25786.799999999999</v>
      </c>
      <c r="N3062" t="s">
        <v>21</v>
      </c>
      <c r="O3062" t="s">
        <v>0</v>
      </c>
      <c r="P3062" t="s">
        <v>0</v>
      </c>
    </row>
    <row r="3063" spans="1:16" x14ac:dyDescent="0.3">
      <c r="A3063">
        <v>85633013</v>
      </c>
      <c r="B3063">
        <v>876646</v>
      </c>
      <c r="C3063">
        <v>634152</v>
      </c>
      <c r="D3063">
        <v>10566</v>
      </c>
      <c r="E3063">
        <v>3</v>
      </c>
      <c r="F3063">
        <v>0</v>
      </c>
      <c r="G3063">
        <v>0</v>
      </c>
      <c r="H3063" t="s">
        <v>495</v>
      </c>
      <c r="I3063">
        <v>7</v>
      </c>
      <c r="J3063" t="s">
        <v>162</v>
      </c>
      <c r="K3063" t="s">
        <v>39</v>
      </c>
      <c r="L3063" t="s">
        <v>17</v>
      </c>
      <c r="M3063">
        <v>31698</v>
      </c>
      <c r="N3063" t="s">
        <v>21</v>
      </c>
      <c r="O3063" t="s">
        <v>0</v>
      </c>
      <c r="P3063" t="s">
        <v>0</v>
      </c>
    </row>
    <row r="3064" spans="1:16" x14ac:dyDescent="0.3">
      <c r="A3064">
        <v>62231715</v>
      </c>
      <c r="B3064">
        <v>877572</v>
      </c>
      <c r="C3064">
        <v>637605</v>
      </c>
      <c r="D3064">
        <v>18172</v>
      </c>
      <c r="E3064">
        <v>1</v>
      </c>
      <c r="F3064">
        <v>0</v>
      </c>
      <c r="G3064">
        <v>0</v>
      </c>
      <c r="H3064" t="s">
        <v>495</v>
      </c>
      <c r="I3064">
        <v>1</v>
      </c>
      <c r="J3064" t="s">
        <v>244</v>
      </c>
      <c r="K3064" t="s">
        <v>39</v>
      </c>
      <c r="L3064" t="s">
        <v>15</v>
      </c>
      <c r="M3064">
        <v>18172</v>
      </c>
      <c r="N3064" t="s">
        <v>20</v>
      </c>
      <c r="O3064" t="s">
        <v>0</v>
      </c>
      <c r="P3064" t="s">
        <v>0</v>
      </c>
    </row>
    <row r="3065" spans="1:16" x14ac:dyDescent="0.3">
      <c r="A3065">
        <v>58079840</v>
      </c>
      <c r="B3065">
        <v>356787</v>
      </c>
      <c r="C3065">
        <v>342921</v>
      </c>
      <c r="D3065">
        <v>16837</v>
      </c>
      <c r="E3065">
        <v>1</v>
      </c>
      <c r="F3065">
        <v>1683.7</v>
      </c>
      <c r="G3065">
        <v>10</v>
      </c>
      <c r="H3065" t="s">
        <v>495</v>
      </c>
      <c r="I3065">
        <v>4</v>
      </c>
      <c r="J3065" t="s">
        <v>57</v>
      </c>
      <c r="K3065" t="s">
        <v>50</v>
      </c>
      <c r="L3065" t="s">
        <v>16</v>
      </c>
      <c r="M3065">
        <v>15153.3</v>
      </c>
      <c r="N3065" t="s">
        <v>20</v>
      </c>
      <c r="O3065" t="s">
        <v>0</v>
      </c>
      <c r="P3065" t="s">
        <v>0</v>
      </c>
    </row>
    <row r="3066" spans="1:16" x14ac:dyDescent="0.3">
      <c r="A3066">
        <v>17069536</v>
      </c>
      <c r="B3066">
        <v>126225</v>
      </c>
      <c r="C3066">
        <v>309159</v>
      </c>
      <c r="D3066">
        <v>9008</v>
      </c>
      <c r="E3066">
        <v>1</v>
      </c>
      <c r="F3066">
        <v>0</v>
      </c>
      <c r="G3066">
        <v>0</v>
      </c>
      <c r="H3066" t="s">
        <v>495</v>
      </c>
      <c r="I3066">
        <v>2</v>
      </c>
      <c r="J3066" t="s">
        <v>188</v>
      </c>
      <c r="K3066" t="s">
        <v>39</v>
      </c>
      <c r="L3066" t="s">
        <v>16</v>
      </c>
      <c r="M3066">
        <v>9008</v>
      </c>
      <c r="N3066" t="s">
        <v>22</v>
      </c>
      <c r="O3066" t="s">
        <v>0</v>
      </c>
      <c r="P3066" t="s">
        <v>0</v>
      </c>
    </row>
    <row r="3067" spans="1:16" x14ac:dyDescent="0.3">
      <c r="A3067">
        <v>46501299</v>
      </c>
      <c r="B3067">
        <v>671858</v>
      </c>
      <c r="C3067">
        <v>578496</v>
      </c>
      <c r="D3067">
        <v>12814</v>
      </c>
      <c r="E3067">
        <v>1</v>
      </c>
      <c r="F3067">
        <v>640.70000000000005</v>
      </c>
      <c r="G3067">
        <v>5</v>
      </c>
      <c r="H3067" t="s">
        <v>495</v>
      </c>
      <c r="I3067">
        <v>4</v>
      </c>
      <c r="J3067" t="s">
        <v>57</v>
      </c>
      <c r="K3067" t="s">
        <v>39</v>
      </c>
      <c r="L3067" t="s">
        <v>18</v>
      </c>
      <c r="M3067">
        <v>12173.3</v>
      </c>
      <c r="N3067" t="s">
        <v>21</v>
      </c>
      <c r="O3067" t="s">
        <v>0</v>
      </c>
      <c r="P3067" t="s">
        <v>0</v>
      </c>
    </row>
    <row r="3068" spans="1:16" x14ac:dyDescent="0.3">
      <c r="A3068">
        <v>70570772</v>
      </c>
      <c r="B3068">
        <v>719176</v>
      </c>
      <c r="C3068">
        <v>631762</v>
      </c>
      <c r="D3068">
        <v>14074</v>
      </c>
      <c r="E3068">
        <v>1</v>
      </c>
      <c r="F3068">
        <v>0</v>
      </c>
      <c r="G3068">
        <v>0</v>
      </c>
      <c r="H3068" t="s">
        <v>495</v>
      </c>
      <c r="I3068">
        <v>5</v>
      </c>
      <c r="J3068" t="s">
        <v>161</v>
      </c>
      <c r="K3068" t="s">
        <v>39</v>
      </c>
      <c r="L3068" t="s">
        <v>16</v>
      </c>
      <c r="M3068">
        <v>14074</v>
      </c>
      <c r="N3068" t="s">
        <v>21</v>
      </c>
      <c r="O3068" t="s">
        <v>0</v>
      </c>
      <c r="P3068" t="s">
        <v>0</v>
      </c>
    </row>
    <row r="3069" spans="1:16" x14ac:dyDescent="0.3">
      <c r="A3069">
        <v>32680748</v>
      </c>
      <c r="B3069">
        <v>191161</v>
      </c>
      <c r="C3069">
        <v>860458</v>
      </c>
      <c r="D3069">
        <v>5637</v>
      </c>
      <c r="E3069">
        <v>1</v>
      </c>
      <c r="F3069">
        <v>0</v>
      </c>
      <c r="G3069">
        <v>0</v>
      </c>
      <c r="H3069" t="s">
        <v>495</v>
      </c>
      <c r="I3069">
        <v>2</v>
      </c>
      <c r="J3069" t="s">
        <v>188</v>
      </c>
      <c r="K3069" t="s">
        <v>39</v>
      </c>
      <c r="L3069" t="s">
        <v>15</v>
      </c>
      <c r="M3069">
        <v>5637</v>
      </c>
      <c r="N3069" t="s">
        <v>21</v>
      </c>
      <c r="O3069" t="s">
        <v>0</v>
      </c>
      <c r="P3069" t="s">
        <v>0</v>
      </c>
    </row>
    <row r="3070" spans="1:16" x14ac:dyDescent="0.3">
      <c r="A3070">
        <v>30017834</v>
      </c>
      <c r="B3070">
        <v>872246</v>
      </c>
      <c r="C3070">
        <v>707259</v>
      </c>
      <c r="D3070">
        <v>19053</v>
      </c>
      <c r="E3070">
        <v>1</v>
      </c>
      <c r="F3070">
        <v>0</v>
      </c>
      <c r="G3070">
        <v>0</v>
      </c>
      <c r="H3070" t="s">
        <v>495</v>
      </c>
      <c r="I3070">
        <v>4</v>
      </c>
      <c r="J3070" t="s">
        <v>57</v>
      </c>
      <c r="K3070" t="s">
        <v>39</v>
      </c>
      <c r="L3070" t="s">
        <v>18</v>
      </c>
      <c r="M3070">
        <v>19053</v>
      </c>
      <c r="N3070" t="s">
        <v>23</v>
      </c>
      <c r="O3070" t="s">
        <v>0</v>
      </c>
      <c r="P3070" t="s">
        <v>0</v>
      </c>
    </row>
    <row r="3071" spans="1:16" x14ac:dyDescent="0.3">
      <c r="A3071">
        <v>15425057</v>
      </c>
      <c r="B3071">
        <v>872246</v>
      </c>
      <c r="C3071">
        <v>746699</v>
      </c>
      <c r="D3071">
        <v>16674</v>
      </c>
      <c r="E3071">
        <v>3</v>
      </c>
      <c r="F3071">
        <v>0</v>
      </c>
      <c r="G3071">
        <v>0</v>
      </c>
      <c r="H3071" t="s">
        <v>495</v>
      </c>
      <c r="I3071">
        <v>6</v>
      </c>
      <c r="J3071" t="s">
        <v>322</v>
      </c>
      <c r="K3071" t="s">
        <v>39</v>
      </c>
      <c r="L3071" t="s">
        <v>16</v>
      </c>
      <c r="M3071">
        <v>50022</v>
      </c>
      <c r="N3071" t="s">
        <v>22</v>
      </c>
      <c r="O3071" t="s">
        <v>0</v>
      </c>
      <c r="P3071" t="s">
        <v>0</v>
      </c>
    </row>
    <row r="3072" spans="1:16" x14ac:dyDescent="0.3">
      <c r="A3072">
        <v>86483924</v>
      </c>
      <c r="B3072">
        <v>216739</v>
      </c>
      <c r="C3072">
        <v>679404</v>
      </c>
      <c r="D3072">
        <v>18306</v>
      </c>
      <c r="E3072">
        <v>1</v>
      </c>
      <c r="F3072">
        <v>2745.9</v>
      </c>
      <c r="G3072">
        <v>15</v>
      </c>
      <c r="H3072" t="s">
        <v>462</v>
      </c>
      <c r="I3072">
        <v>4</v>
      </c>
      <c r="J3072" t="s">
        <v>175</v>
      </c>
      <c r="K3072" t="s">
        <v>50</v>
      </c>
      <c r="L3072" t="s">
        <v>15</v>
      </c>
      <c r="M3072">
        <v>15560.1</v>
      </c>
      <c r="N3072" t="s">
        <v>22</v>
      </c>
      <c r="O3072" t="s">
        <v>0</v>
      </c>
      <c r="P3072" t="s">
        <v>0</v>
      </c>
    </row>
    <row r="3073" spans="1:16" x14ac:dyDescent="0.3">
      <c r="A3073">
        <v>28358198</v>
      </c>
      <c r="B3073">
        <v>246316</v>
      </c>
      <c r="C3073">
        <v>785472</v>
      </c>
      <c r="D3073">
        <v>7598</v>
      </c>
      <c r="E3073">
        <v>1</v>
      </c>
      <c r="F3073">
        <v>759.8</v>
      </c>
      <c r="G3073">
        <v>10</v>
      </c>
      <c r="H3073" t="s">
        <v>462</v>
      </c>
      <c r="I3073">
        <v>1</v>
      </c>
      <c r="J3073" t="s">
        <v>352</v>
      </c>
      <c r="K3073" t="s">
        <v>50</v>
      </c>
      <c r="L3073" t="s">
        <v>17</v>
      </c>
      <c r="M3073">
        <v>6838.2</v>
      </c>
      <c r="N3073" t="s">
        <v>22</v>
      </c>
      <c r="O3073" t="s">
        <v>0</v>
      </c>
      <c r="P3073" t="s">
        <v>0</v>
      </c>
    </row>
    <row r="3074" spans="1:16" x14ac:dyDescent="0.3">
      <c r="A3074">
        <v>44489940</v>
      </c>
      <c r="B3074">
        <v>809570</v>
      </c>
      <c r="C3074">
        <v>873452</v>
      </c>
      <c r="D3074">
        <v>9791</v>
      </c>
      <c r="E3074">
        <v>1</v>
      </c>
      <c r="F3074">
        <v>1958.2</v>
      </c>
      <c r="G3074">
        <v>20</v>
      </c>
      <c r="H3074" t="s">
        <v>462</v>
      </c>
      <c r="I3074">
        <v>1</v>
      </c>
      <c r="J3074" t="s">
        <v>352</v>
      </c>
      <c r="K3074" t="s">
        <v>50</v>
      </c>
      <c r="L3074" t="s">
        <v>15</v>
      </c>
      <c r="M3074">
        <v>7832.8</v>
      </c>
      <c r="N3074" t="s">
        <v>23</v>
      </c>
      <c r="O3074" t="s">
        <v>0</v>
      </c>
      <c r="P3074" t="s">
        <v>0</v>
      </c>
    </row>
    <row r="3075" spans="1:16" x14ac:dyDescent="0.3">
      <c r="A3075">
        <v>98010774</v>
      </c>
      <c r="B3075">
        <v>388389</v>
      </c>
      <c r="C3075">
        <v>553907</v>
      </c>
      <c r="D3075">
        <v>13456</v>
      </c>
      <c r="E3075">
        <v>3</v>
      </c>
      <c r="F3075">
        <v>0</v>
      </c>
      <c r="G3075">
        <v>0</v>
      </c>
      <c r="H3075" t="s">
        <v>462</v>
      </c>
      <c r="I3075">
        <v>3</v>
      </c>
      <c r="J3075" t="s">
        <v>447</v>
      </c>
      <c r="K3075" t="s">
        <v>39</v>
      </c>
      <c r="L3075" t="s">
        <v>15</v>
      </c>
      <c r="M3075">
        <v>40368</v>
      </c>
      <c r="N3075" t="s">
        <v>20</v>
      </c>
      <c r="O3075" t="s">
        <v>0</v>
      </c>
      <c r="P3075" t="s">
        <v>0</v>
      </c>
    </row>
    <row r="3076" spans="1:16" x14ac:dyDescent="0.3">
      <c r="A3076">
        <v>48833650</v>
      </c>
      <c r="B3076">
        <v>671858</v>
      </c>
      <c r="C3076">
        <v>698357</v>
      </c>
      <c r="D3076">
        <v>17211</v>
      </c>
      <c r="E3076">
        <v>1</v>
      </c>
      <c r="F3076">
        <v>860.55</v>
      </c>
      <c r="G3076">
        <v>5</v>
      </c>
      <c r="H3076" t="s">
        <v>462</v>
      </c>
      <c r="I3076">
        <v>6</v>
      </c>
      <c r="J3076" t="s">
        <v>131</v>
      </c>
      <c r="K3076" t="s">
        <v>39</v>
      </c>
      <c r="L3076" t="s">
        <v>15</v>
      </c>
      <c r="M3076">
        <v>16350.45</v>
      </c>
      <c r="N3076" t="s">
        <v>22</v>
      </c>
      <c r="O3076" t="s">
        <v>0</v>
      </c>
      <c r="P3076" t="s">
        <v>0</v>
      </c>
    </row>
    <row r="3077" spans="1:16" x14ac:dyDescent="0.3">
      <c r="A3077">
        <v>95206855</v>
      </c>
      <c r="B3077">
        <v>872246</v>
      </c>
      <c r="C3077">
        <v>365092</v>
      </c>
      <c r="D3077">
        <v>17023</v>
      </c>
      <c r="E3077">
        <v>2</v>
      </c>
      <c r="F3077">
        <v>3404.6</v>
      </c>
      <c r="G3077">
        <v>10</v>
      </c>
      <c r="H3077" t="s">
        <v>462</v>
      </c>
      <c r="I3077">
        <v>3</v>
      </c>
      <c r="J3077" t="s">
        <v>447</v>
      </c>
      <c r="K3077" t="s">
        <v>73</v>
      </c>
      <c r="L3077" t="s">
        <v>16</v>
      </c>
      <c r="M3077">
        <v>30641.4</v>
      </c>
      <c r="N3077" t="s">
        <v>22</v>
      </c>
      <c r="O3077" t="s">
        <v>0</v>
      </c>
      <c r="P3077" t="s">
        <v>0</v>
      </c>
    </row>
    <row r="3078" spans="1:16" x14ac:dyDescent="0.3">
      <c r="A3078">
        <v>61883966</v>
      </c>
      <c r="B3078">
        <v>207473</v>
      </c>
      <c r="C3078">
        <v>438161</v>
      </c>
      <c r="D3078">
        <v>3696</v>
      </c>
      <c r="E3078">
        <v>1</v>
      </c>
      <c r="F3078">
        <v>369.6</v>
      </c>
      <c r="G3078">
        <v>10</v>
      </c>
      <c r="H3078" t="s">
        <v>462</v>
      </c>
      <c r="I3078">
        <v>1</v>
      </c>
      <c r="J3078" t="s">
        <v>352</v>
      </c>
      <c r="K3078" t="s">
        <v>39</v>
      </c>
      <c r="L3078" t="s">
        <v>15</v>
      </c>
      <c r="M3078">
        <v>3326.4</v>
      </c>
      <c r="N3078" t="s">
        <v>24</v>
      </c>
      <c r="O3078" t="s">
        <v>0</v>
      </c>
      <c r="P3078" t="s">
        <v>0</v>
      </c>
    </row>
    <row r="3079" spans="1:16" x14ac:dyDescent="0.3">
      <c r="A3079">
        <v>74837853</v>
      </c>
      <c r="B3079">
        <v>770487</v>
      </c>
      <c r="C3079">
        <v>668640</v>
      </c>
      <c r="D3079">
        <v>10359</v>
      </c>
      <c r="E3079">
        <v>2</v>
      </c>
      <c r="F3079">
        <v>0</v>
      </c>
      <c r="G3079">
        <v>0</v>
      </c>
      <c r="H3079" t="s">
        <v>462</v>
      </c>
      <c r="I3079">
        <v>7</v>
      </c>
      <c r="J3079" t="s">
        <v>441</v>
      </c>
      <c r="K3079" t="s">
        <v>39</v>
      </c>
      <c r="L3079" t="s">
        <v>16</v>
      </c>
      <c r="M3079">
        <v>20718</v>
      </c>
      <c r="N3079" t="s">
        <v>23</v>
      </c>
      <c r="O3079" t="s">
        <v>0</v>
      </c>
      <c r="P3079" t="s">
        <v>0</v>
      </c>
    </row>
    <row r="3080" spans="1:16" x14ac:dyDescent="0.3">
      <c r="A3080">
        <v>99889098</v>
      </c>
      <c r="B3080">
        <v>246316</v>
      </c>
      <c r="C3080">
        <v>240932</v>
      </c>
      <c r="D3080">
        <v>4411</v>
      </c>
      <c r="E3080">
        <v>2</v>
      </c>
      <c r="F3080">
        <v>0</v>
      </c>
      <c r="G3080">
        <v>0</v>
      </c>
      <c r="H3080" t="s">
        <v>217</v>
      </c>
      <c r="I3080">
        <v>6</v>
      </c>
      <c r="J3080" t="s">
        <v>149</v>
      </c>
      <c r="K3080" t="s">
        <v>39</v>
      </c>
      <c r="L3080" t="s">
        <v>15</v>
      </c>
      <c r="M3080">
        <v>8822</v>
      </c>
      <c r="N3080" t="s">
        <v>21</v>
      </c>
      <c r="O3080" t="s">
        <v>0</v>
      </c>
      <c r="P3080" t="s">
        <v>0</v>
      </c>
    </row>
    <row r="3081" spans="1:16" x14ac:dyDescent="0.3">
      <c r="A3081">
        <v>66135102</v>
      </c>
      <c r="B3081">
        <v>126225</v>
      </c>
      <c r="C3081">
        <v>273807</v>
      </c>
      <c r="D3081">
        <v>2001</v>
      </c>
      <c r="E3081">
        <v>1</v>
      </c>
      <c r="F3081">
        <v>0</v>
      </c>
      <c r="G3081">
        <v>0</v>
      </c>
      <c r="H3081" t="s">
        <v>217</v>
      </c>
      <c r="I3081">
        <v>7</v>
      </c>
      <c r="J3081" t="s">
        <v>414</v>
      </c>
      <c r="K3081" t="s">
        <v>39</v>
      </c>
      <c r="L3081" t="s">
        <v>18</v>
      </c>
      <c r="M3081">
        <v>2001</v>
      </c>
      <c r="N3081" t="s">
        <v>23</v>
      </c>
      <c r="O3081" t="s">
        <v>0</v>
      </c>
      <c r="P3081" t="s">
        <v>0</v>
      </c>
    </row>
    <row r="3082" spans="1:16" x14ac:dyDescent="0.3">
      <c r="A3082">
        <v>92181084</v>
      </c>
      <c r="B3082">
        <v>216739</v>
      </c>
      <c r="C3082">
        <v>385679</v>
      </c>
      <c r="D3082">
        <v>11898</v>
      </c>
      <c r="E3082">
        <v>2</v>
      </c>
      <c r="F3082">
        <v>3569.4</v>
      </c>
      <c r="G3082">
        <v>15</v>
      </c>
      <c r="H3082" t="s">
        <v>217</v>
      </c>
      <c r="I3082">
        <v>7</v>
      </c>
      <c r="J3082" t="s">
        <v>414</v>
      </c>
      <c r="K3082" t="s">
        <v>39</v>
      </c>
      <c r="L3082" t="s">
        <v>15</v>
      </c>
      <c r="M3082">
        <v>20226.599999999999</v>
      </c>
      <c r="N3082" t="s">
        <v>20</v>
      </c>
      <c r="O3082" t="s">
        <v>0</v>
      </c>
      <c r="P3082" t="s">
        <v>0</v>
      </c>
    </row>
    <row r="3083" spans="1:16" x14ac:dyDescent="0.3">
      <c r="A3083">
        <v>74294443</v>
      </c>
      <c r="B3083">
        <v>809570</v>
      </c>
      <c r="C3083">
        <v>208602</v>
      </c>
      <c r="D3083">
        <v>1109</v>
      </c>
      <c r="E3083">
        <v>1</v>
      </c>
      <c r="F3083">
        <v>0</v>
      </c>
      <c r="G3083">
        <v>0</v>
      </c>
      <c r="H3083" t="s">
        <v>217</v>
      </c>
      <c r="I3083">
        <v>1</v>
      </c>
      <c r="J3083" t="s">
        <v>79</v>
      </c>
      <c r="K3083" t="s">
        <v>39</v>
      </c>
      <c r="L3083" t="s">
        <v>17</v>
      </c>
      <c r="M3083">
        <v>1109</v>
      </c>
      <c r="N3083" t="s">
        <v>20</v>
      </c>
      <c r="O3083" t="s">
        <v>0</v>
      </c>
      <c r="P3083" t="s">
        <v>0</v>
      </c>
    </row>
    <row r="3084" spans="1:16" x14ac:dyDescent="0.3">
      <c r="A3084">
        <v>20580463</v>
      </c>
      <c r="B3084">
        <v>388389</v>
      </c>
      <c r="C3084">
        <v>705543</v>
      </c>
      <c r="D3084">
        <v>5905</v>
      </c>
      <c r="E3084">
        <v>2</v>
      </c>
      <c r="F3084">
        <v>0</v>
      </c>
      <c r="G3084">
        <v>0</v>
      </c>
      <c r="H3084" t="s">
        <v>217</v>
      </c>
      <c r="I3084">
        <v>3</v>
      </c>
      <c r="J3084" t="s">
        <v>134</v>
      </c>
      <c r="K3084" t="s">
        <v>39</v>
      </c>
      <c r="L3084" t="s">
        <v>18</v>
      </c>
      <c r="M3084">
        <v>11810</v>
      </c>
      <c r="N3084" t="s">
        <v>20</v>
      </c>
      <c r="O3084" t="s">
        <v>0</v>
      </c>
      <c r="P3084" t="s">
        <v>0</v>
      </c>
    </row>
    <row r="3085" spans="1:16" x14ac:dyDescent="0.3">
      <c r="A3085">
        <v>71618633</v>
      </c>
      <c r="B3085">
        <v>872246</v>
      </c>
      <c r="C3085">
        <v>450385</v>
      </c>
      <c r="D3085">
        <v>12338</v>
      </c>
      <c r="E3085">
        <v>4</v>
      </c>
      <c r="F3085">
        <v>9870.4</v>
      </c>
      <c r="G3085">
        <v>20</v>
      </c>
      <c r="H3085" t="s">
        <v>217</v>
      </c>
      <c r="I3085">
        <v>6</v>
      </c>
      <c r="J3085" t="s">
        <v>149</v>
      </c>
      <c r="K3085" t="s">
        <v>39</v>
      </c>
      <c r="L3085" t="s">
        <v>15</v>
      </c>
      <c r="M3085">
        <v>39481.599999999999</v>
      </c>
      <c r="N3085" t="s">
        <v>20</v>
      </c>
      <c r="O3085" t="s">
        <v>0</v>
      </c>
      <c r="P3085" t="s">
        <v>0</v>
      </c>
    </row>
    <row r="3086" spans="1:16" x14ac:dyDescent="0.3">
      <c r="A3086">
        <v>49491631</v>
      </c>
      <c r="B3086">
        <v>126225</v>
      </c>
      <c r="C3086">
        <v>888049</v>
      </c>
      <c r="D3086">
        <v>5519</v>
      </c>
      <c r="E3086">
        <v>1</v>
      </c>
      <c r="F3086">
        <v>551.9</v>
      </c>
      <c r="G3086">
        <v>10</v>
      </c>
      <c r="H3086" t="s">
        <v>85</v>
      </c>
      <c r="I3086">
        <v>3</v>
      </c>
      <c r="J3086" t="s">
        <v>176</v>
      </c>
      <c r="K3086" t="s">
        <v>39</v>
      </c>
      <c r="L3086" t="s">
        <v>15</v>
      </c>
      <c r="M3086">
        <v>4967.1000000000004</v>
      </c>
      <c r="N3086" t="s">
        <v>23</v>
      </c>
      <c r="O3086" t="s">
        <v>0</v>
      </c>
      <c r="P3086" t="s">
        <v>0</v>
      </c>
    </row>
    <row r="3087" spans="1:16" x14ac:dyDescent="0.3">
      <c r="A3087">
        <v>50987442</v>
      </c>
      <c r="B3087">
        <v>809570</v>
      </c>
      <c r="C3087">
        <v>392818</v>
      </c>
      <c r="D3087">
        <v>7375</v>
      </c>
      <c r="E3087">
        <v>1</v>
      </c>
      <c r="F3087">
        <v>0</v>
      </c>
      <c r="G3087">
        <v>0</v>
      </c>
      <c r="H3087" t="s">
        <v>85</v>
      </c>
      <c r="I3087">
        <v>1</v>
      </c>
      <c r="J3087" t="s">
        <v>209</v>
      </c>
      <c r="K3087" t="s">
        <v>39</v>
      </c>
      <c r="L3087" t="s">
        <v>15</v>
      </c>
      <c r="M3087">
        <v>7375</v>
      </c>
      <c r="N3087" t="s">
        <v>22</v>
      </c>
      <c r="O3087" t="s">
        <v>0</v>
      </c>
      <c r="P3087" t="s">
        <v>0</v>
      </c>
    </row>
    <row r="3088" spans="1:16" x14ac:dyDescent="0.3">
      <c r="A3088">
        <v>68246664</v>
      </c>
      <c r="B3088">
        <v>126225</v>
      </c>
      <c r="C3088">
        <v>921568</v>
      </c>
      <c r="D3088">
        <v>10337</v>
      </c>
      <c r="E3088">
        <v>1</v>
      </c>
      <c r="F3088">
        <v>0</v>
      </c>
      <c r="G3088">
        <v>0</v>
      </c>
      <c r="H3088" t="s">
        <v>85</v>
      </c>
      <c r="I3088">
        <v>7</v>
      </c>
      <c r="J3088" t="s">
        <v>411</v>
      </c>
      <c r="K3088" t="s">
        <v>39</v>
      </c>
      <c r="L3088" t="s">
        <v>15</v>
      </c>
      <c r="M3088">
        <v>10337</v>
      </c>
      <c r="N3088" t="s">
        <v>20</v>
      </c>
      <c r="O3088" t="s">
        <v>0</v>
      </c>
      <c r="P3088" t="s">
        <v>0</v>
      </c>
    </row>
    <row r="3089" spans="1:16" x14ac:dyDescent="0.3">
      <c r="A3089">
        <v>25457816</v>
      </c>
      <c r="B3089">
        <v>770487</v>
      </c>
      <c r="C3089">
        <v>980900</v>
      </c>
      <c r="D3089">
        <v>10928</v>
      </c>
      <c r="E3089">
        <v>2</v>
      </c>
      <c r="F3089">
        <v>1092.8</v>
      </c>
      <c r="G3089">
        <v>5</v>
      </c>
      <c r="H3089" t="s">
        <v>85</v>
      </c>
      <c r="I3089">
        <v>7</v>
      </c>
      <c r="J3089" t="s">
        <v>411</v>
      </c>
      <c r="K3089" t="s">
        <v>50</v>
      </c>
      <c r="L3089" t="s">
        <v>15</v>
      </c>
      <c r="M3089">
        <v>20763.2</v>
      </c>
      <c r="N3089" t="s">
        <v>23</v>
      </c>
      <c r="O3089" t="s">
        <v>0</v>
      </c>
      <c r="P3089" t="s">
        <v>0</v>
      </c>
    </row>
    <row r="3090" spans="1:16" x14ac:dyDescent="0.3">
      <c r="A3090">
        <v>50063879</v>
      </c>
      <c r="B3090">
        <v>334053</v>
      </c>
      <c r="C3090">
        <v>311760</v>
      </c>
      <c r="D3090">
        <v>9823</v>
      </c>
      <c r="E3090">
        <v>3</v>
      </c>
      <c r="F3090">
        <v>1473.45</v>
      </c>
      <c r="G3090">
        <v>5</v>
      </c>
      <c r="H3090" t="s">
        <v>85</v>
      </c>
      <c r="I3090">
        <v>1</v>
      </c>
      <c r="J3090" t="s">
        <v>209</v>
      </c>
      <c r="K3090" t="s">
        <v>39</v>
      </c>
      <c r="L3090" t="s">
        <v>16</v>
      </c>
      <c r="M3090">
        <v>27995.55</v>
      </c>
      <c r="N3090" t="s">
        <v>20</v>
      </c>
      <c r="O3090" t="s">
        <v>0</v>
      </c>
      <c r="P3090" t="s">
        <v>0</v>
      </c>
    </row>
    <row r="3091" spans="1:16" x14ac:dyDescent="0.3">
      <c r="A3091">
        <v>25922674</v>
      </c>
      <c r="B3091">
        <v>719176</v>
      </c>
      <c r="C3091">
        <v>872550</v>
      </c>
      <c r="D3091">
        <v>19981</v>
      </c>
      <c r="E3091">
        <v>4</v>
      </c>
      <c r="F3091">
        <v>0</v>
      </c>
      <c r="G3091">
        <v>0</v>
      </c>
      <c r="H3091" t="s">
        <v>85</v>
      </c>
      <c r="I3091">
        <v>6</v>
      </c>
      <c r="J3091" t="s">
        <v>533</v>
      </c>
      <c r="K3091" t="s">
        <v>39</v>
      </c>
      <c r="L3091" t="s">
        <v>15</v>
      </c>
      <c r="M3091">
        <v>79924</v>
      </c>
      <c r="N3091" t="s">
        <v>20</v>
      </c>
      <c r="O3091" t="s">
        <v>0</v>
      </c>
      <c r="P3091" t="s">
        <v>0</v>
      </c>
    </row>
    <row r="3092" spans="1:16" x14ac:dyDescent="0.3">
      <c r="A3092">
        <v>12099943</v>
      </c>
      <c r="B3092">
        <v>809570</v>
      </c>
      <c r="C3092">
        <v>939389</v>
      </c>
      <c r="D3092">
        <v>15859</v>
      </c>
      <c r="E3092">
        <v>1</v>
      </c>
      <c r="F3092">
        <v>0</v>
      </c>
      <c r="G3092">
        <v>0</v>
      </c>
      <c r="H3092" t="s">
        <v>85</v>
      </c>
      <c r="I3092">
        <v>2</v>
      </c>
      <c r="J3092" t="s">
        <v>227</v>
      </c>
      <c r="K3092" t="s">
        <v>39</v>
      </c>
      <c r="L3092" t="s">
        <v>16</v>
      </c>
      <c r="M3092">
        <v>15859</v>
      </c>
      <c r="N3092" t="s">
        <v>21</v>
      </c>
      <c r="O3092" t="s">
        <v>0</v>
      </c>
      <c r="P3092" t="s">
        <v>0</v>
      </c>
    </row>
    <row r="3093" spans="1:16" x14ac:dyDescent="0.3">
      <c r="A3093">
        <v>79420474</v>
      </c>
      <c r="B3093">
        <v>207473</v>
      </c>
      <c r="C3093">
        <v>476106</v>
      </c>
      <c r="D3093">
        <v>8527</v>
      </c>
      <c r="E3093">
        <v>1</v>
      </c>
      <c r="F3093">
        <v>0</v>
      </c>
      <c r="G3093">
        <v>0</v>
      </c>
      <c r="H3093" t="s">
        <v>85</v>
      </c>
      <c r="I3093">
        <v>4</v>
      </c>
      <c r="J3093" t="s">
        <v>177</v>
      </c>
      <c r="K3093" t="s">
        <v>39</v>
      </c>
      <c r="L3093" t="s">
        <v>15</v>
      </c>
      <c r="M3093">
        <v>8527</v>
      </c>
      <c r="N3093" t="s">
        <v>22</v>
      </c>
      <c r="O3093" t="s">
        <v>0</v>
      </c>
      <c r="P3093" t="s">
        <v>0</v>
      </c>
    </row>
    <row r="3094" spans="1:16" x14ac:dyDescent="0.3">
      <c r="A3094">
        <v>27544302</v>
      </c>
      <c r="B3094">
        <v>334053</v>
      </c>
      <c r="C3094">
        <v>837460</v>
      </c>
      <c r="D3094">
        <v>4755</v>
      </c>
      <c r="E3094">
        <v>1</v>
      </c>
      <c r="F3094">
        <v>0</v>
      </c>
      <c r="G3094">
        <v>0</v>
      </c>
      <c r="H3094" t="s">
        <v>85</v>
      </c>
      <c r="I3094">
        <v>7</v>
      </c>
      <c r="J3094" t="s">
        <v>411</v>
      </c>
      <c r="K3094" t="s">
        <v>39</v>
      </c>
      <c r="L3094" t="s">
        <v>15</v>
      </c>
      <c r="M3094">
        <v>4755</v>
      </c>
      <c r="N3094" t="s">
        <v>21</v>
      </c>
      <c r="O3094" t="s">
        <v>0</v>
      </c>
      <c r="P3094" t="s">
        <v>0</v>
      </c>
    </row>
    <row r="3095" spans="1:16" x14ac:dyDescent="0.3">
      <c r="A3095">
        <v>36541600</v>
      </c>
      <c r="B3095">
        <v>872246</v>
      </c>
      <c r="C3095">
        <v>241843</v>
      </c>
      <c r="D3095">
        <v>3038</v>
      </c>
      <c r="E3095">
        <v>1</v>
      </c>
      <c r="F3095">
        <v>0</v>
      </c>
      <c r="G3095">
        <v>0</v>
      </c>
      <c r="H3095" t="s">
        <v>85</v>
      </c>
      <c r="I3095">
        <v>1</v>
      </c>
      <c r="J3095" t="s">
        <v>209</v>
      </c>
      <c r="K3095" t="s">
        <v>39</v>
      </c>
      <c r="L3095" t="s">
        <v>18</v>
      </c>
      <c r="M3095">
        <v>3038</v>
      </c>
      <c r="N3095" t="s">
        <v>21</v>
      </c>
      <c r="O3095" t="s">
        <v>0</v>
      </c>
      <c r="P3095" t="s">
        <v>0</v>
      </c>
    </row>
    <row r="3096" spans="1:16" x14ac:dyDescent="0.3">
      <c r="A3096">
        <v>74657836</v>
      </c>
      <c r="B3096">
        <v>216739</v>
      </c>
      <c r="C3096">
        <v>498505</v>
      </c>
      <c r="D3096">
        <v>19600</v>
      </c>
      <c r="E3096">
        <v>1</v>
      </c>
      <c r="F3096">
        <v>2940</v>
      </c>
      <c r="G3096">
        <v>15</v>
      </c>
      <c r="H3096" t="s">
        <v>85</v>
      </c>
      <c r="I3096">
        <v>4</v>
      </c>
      <c r="J3096" t="s">
        <v>177</v>
      </c>
      <c r="K3096" t="s">
        <v>39</v>
      </c>
      <c r="L3096" t="s">
        <v>15</v>
      </c>
      <c r="M3096">
        <v>16660</v>
      </c>
      <c r="N3096" t="s">
        <v>22</v>
      </c>
      <c r="O3096" t="s">
        <v>0</v>
      </c>
      <c r="P3096" t="s">
        <v>0</v>
      </c>
    </row>
    <row r="3097" spans="1:16" x14ac:dyDescent="0.3">
      <c r="A3097">
        <v>29949181</v>
      </c>
      <c r="B3097">
        <v>877572</v>
      </c>
      <c r="C3097">
        <v>724970</v>
      </c>
      <c r="D3097">
        <v>6165</v>
      </c>
      <c r="E3097">
        <v>2</v>
      </c>
      <c r="F3097">
        <v>616.5</v>
      </c>
      <c r="G3097">
        <v>5</v>
      </c>
      <c r="H3097" t="s">
        <v>85</v>
      </c>
      <c r="I3097">
        <v>4</v>
      </c>
      <c r="J3097" t="s">
        <v>177</v>
      </c>
      <c r="K3097" t="s">
        <v>39</v>
      </c>
      <c r="L3097" t="s">
        <v>15</v>
      </c>
      <c r="M3097">
        <v>11713.5</v>
      </c>
      <c r="N3097" t="s">
        <v>20</v>
      </c>
      <c r="O3097" t="s">
        <v>0</v>
      </c>
      <c r="P3097" t="s">
        <v>0</v>
      </c>
    </row>
    <row r="3098" spans="1:16" x14ac:dyDescent="0.3">
      <c r="A3098">
        <v>78642041</v>
      </c>
      <c r="B3098">
        <v>356787</v>
      </c>
      <c r="C3098">
        <v>540677</v>
      </c>
      <c r="D3098">
        <v>17503</v>
      </c>
      <c r="E3098">
        <v>1</v>
      </c>
      <c r="F3098">
        <v>875.15</v>
      </c>
      <c r="G3098">
        <v>5</v>
      </c>
      <c r="H3098" t="s">
        <v>367</v>
      </c>
      <c r="I3098">
        <v>5</v>
      </c>
      <c r="J3098" t="s">
        <v>368</v>
      </c>
      <c r="K3098" t="s">
        <v>39</v>
      </c>
      <c r="L3098" t="s">
        <v>16</v>
      </c>
      <c r="M3098">
        <v>16627.849999999999</v>
      </c>
      <c r="N3098" t="s">
        <v>21</v>
      </c>
      <c r="O3098" t="s">
        <v>0</v>
      </c>
      <c r="P3098" t="s">
        <v>0</v>
      </c>
    </row>
    <row r="3099" spans="1:16" x14ac:dyDescent="0.3">
      <c r="A3099">
        <v>60888017</v>
      </c>
      <c r="B3099">
        <v>877572</v>
      </c>
      <c r="C3099">
        <v>427999</v>
      </c>
      <c r="D3099">
        <v>11355</v>
      </c>
      <c r="E3099">
        <v>1</v>
      </c>
      <c r="F3099">
        <v>1703.25</v>
      </c>
      <c r="G3099">
        <v>15</v>
      </c>
      <c r="H3099" t="s">
        <v>367</v>
      </c>
      <c r="I3099">
        <v>1</v>
      </c>
      <c r="J3099" t="s">
        <v>393</v>
      </c>
      <c r="K3099" t="s">
        <v>73</v>
      </c>
      <c r="L3099" t="s">
        <v>17</v>
      </c>
      <c r="M3099">
        <v>9651.75</v>
      </c>
      <c r="N3099" t="s">
        <v>23</v>
      </c>
      <c r="O3099" t="s">
        <v>0</v>
      </c>
      <c r="P3099" t="s">
        <v>0</v>
      </c>
    </row>
    <row r="3100" spans="1:16" x14ac:dyDescent="0.3">
      <c r="A3100">
        <v>20939011</v>
      </c>
      <c r="B3100">
        <v>216739</v>
      </c>
      <c r="C3100">
        <v>377715</v>
      </c>
      <c r="D3100">
        <v>4887</v>
      </c>
      <c r="E3100">
        <v>1</v>
      </c>
      <c r="F3100">
        <v>0</v>
      </c>
      <c r="G3100">
        <v>0</v>
      </c>
      <c r="H3100" t="s">
        <v>367</v>
      </c>
      <c r="I3100">
        <v>5</v>
      </c>
      <c r="J3100" t="s">
        <v>368</v>
      </c>
      <c r="K3100" t="s">
        <v>39</v>
      </c>
      <c r="L3100" t="s">
        <v>16</v>
      </c>
      <c r="M3100">
        <v>4887</v>
      </c>
      <c r="N3100" t="s">
        <v>20</v>
      </c>
      <c r="O3100" t="s">
        <v>0</v>
      </c>
      <c r="P3100" t="s">
        <v>0</v>
      </c>
    </row>
    <row r="3101" spans="1:16" x14ac:dyDescent="0.3">
      <c r="A3101">
        <v>73193474</v>
      </c>
      <c r="B3101">
        <v>126225</v>
      </c>
      <c r="C3101">
        <v>528709</v>
      </c>
      <c r="D3101">
        <v>14061</v>
      </c>
      <c r="E3101">
        <v>1</v>
      </c>
      <c r="F3101">
        <v>2109.15</v>
      </c>
      <c r="G3101">
        <v>15</v>
      </c>
      <c r="H3101" t="s">
        <v>367</v>
      </c>
      <c r="I3101">
        <v>4</v>
      </c>
      <c r="J3101" t="s">
        <v>198</v>
      </c>
      <c r="K3101" t="s">
        <v>39</v>
      </c>
      <c r="L3101" t="s">
        <v>15</v>
      </c>
      <c r="M3101">
        <v>11951.85</v>
      </c>
      <c r="N3101" t="s">
        <v>21</v>
      </c>
      <c r="O3101" t="s">
        <v>0</v>
      </c>
      <c r="P3101" t="s">
        <v>0</v>
      </c>
    </row>
    <row r="3102" spans="1:16" x14ac:dyDescent="0.3">
      <c r="A3102">
        <v>50045602</v>
      </c>
      <c r="B3102">
        <v>207473</v>
      </c>
      <c r="C3102">
        <v>809231</v>
      </c>
      <c r="D3102">
        <v>14742</v>
      </c>
      <c r="E3102">
        <v>1</v>
      </c>
      <c r="F3102">
        <v>0</v>
      </c>
      <c r="G3102">
        <v>0</v>
      </c>
      <c r="H3102" t="s">
        <v>367</v>
      </c>
      <c r="I3102">
        <v>6</v>
      </c>
      <c r="J3102" t="s">
        <v>461</v>
      </c>
      <c r="K3102" t="s">
        <v>50</v>
      </c>
      <c r="L3102" t="s">
        <v>17</v>
      </c>
      <c r="M3102">
        <v>14742</v>
      </c>
      <c r="N3102" t="s">
        <v>21</v>
      </c>
      <c r="O3102" t="s">
        <v>0</v>
      </c>
      <c r="P3102" t="s">
        <v>0</v>
      </c>
    </row>
    <row r="3103" spans="1:16" x14ac:dyDescent="0.3">
      <c r="A3103">
        <v>42642810</v>
      </c>
      <c r="B3103">
        <v>334053</v>
      </c>
      <c r="C3103">
        <v>274852</v>
      </c>
      <c r="D3103">
        <v>10169</v>
      </c>
      <c r="E3103">
        <v>4</v>
      </c>
      <c r="F3103">
        <v>6101.4</v>
      </c>
      <c r="G3103">
        <v>15</v>
      </c>
      <c r="H3103" t="s">
        <v>367</v>
      </c>
      <c r="I3103">
        <v>4</v>
      </c>
      <c r="J3103" t="s">
        <v>198</v>
      </c>
      <c r="K3103" t="s">
        <v>50</v>
      </c>
      <c r="L3103" t="s">
        <v>18</v>
      </c>
      <c r="M3103">
        <v>34574.6</v>
      </c>
      <c r="N3103" t="s">
        <v>22</v>
      </c>
      <c r="O3103" t="s">
        <v>0</v>
      </c>
      <c r="P3103" t="s">
        <v>0</v>
      </c>
    </row>
    <row r="3104" spans="1:16" x14ac:dyDescent="0.3">
      <c r="A3104">
        <v>77171380</v>
      </c>
      <c r="B3104">
        <v>719176</v>
      </c>
      <c r="C3104">
        <v>646157</v>
      </c>
      <c r="D3104">
        <v>8675</v>
      </c>
      <c r="E3104">
        <v>1</v>
      </c>
      <c r="F3104">
        <v>433.75</v>
      </c>
      <c r="G3104">
        <v>5</v>
      </c>
      <c r="H3104" t="s">
        <v>367</v>
      </c>
      <c r="I3104">
        <v>2</v>
      </c>
      <c r="J3104" t="s">
        <v>215</v>
      </c>
      <c r="K3104" t="s">
        <v>73</v>
      </c>
      <c r="L3104" t="s">
        <v>15</v>
      </c>
      <c r="M3104">
        <v>8241.25</v>
      </c>
      <c r="N3104" t="s">
        <v>23</v>
      </c>
      <c r="O3104" t="s">
        <v>0</v>
      </c>
      <c r="P3104" t="s">
        <v>0</v>
      </c>
    </row>
    <row r="3105" spans="1:16" x14ac:dyDescent="0.3">
      <c r="A3105">
        <v>22494970</v>
      </c>
      <c r="B3105">
        <v>809570</v>
      </c>
      <c r="C3105">
        <v>611967</v>
      </c>
      <c r="D3105">
        <v>16169</v>
      </c>
      <c r="E3105">
        <v>1</v>
      </c>
      <c r="F3105">
        <v>808.45</v>
      </c>
      <c r="G3105">
        <v>5</v>
      </c>
      <c r="H3105" t="s">
        <v>367</v>
      </c>
      <c r="I3105">
        <v>4</v>
      </c>
      <c r="J3105" t="s">
        <v>198</v>
      </c>
      <c r="K3105" t="s">
        <v>39</v>
      </c>
      <c r="L3105" t="s">
        <v>18</v>
      </c>
      <c r="M3105">
        <v>15360.55</v>
      </c>
      <c r="N3105" t="s">
        <v>20</v>
      </c>
      <c r="O3105" t="s">
        <v>0</v>
      </c>
      <c r="P3105" t="s">
        <v>0</v>
      </c>
    </row>
    <row r="3106" spans="1:16" x14ac:dyDescent="0.3">
      <c r="A3106">
        <v>30123169</v>
      </c>
      <c r="B3106">
        <v>671858</v>
      </c>
      <c r="C3106">
        <v>790525</v>
      </c>
      <c r="D3106">
        <v>5179</v>
      </c>
      <c r="E3106">
        <v>2</v>
      </c>
      <c r="F3106">
        <v>0</v>
      </c>
      <c r="G3106">
        <v>0</v>
      </c>
      <c r="H3106" t="s">
        <v>367</v>
      </c>
      <c r="I3106">
        <v>3</v>
      </c>
      <c r="J3106" t="s">
        <v>373</v>
      </c>
      <c r="K3106" t="s">
        <v>50</v>
      </c>
      <c r="L3106" t="s">
        <v>15</v>
      </c>
      <c r="M3106">
        <v>10358</v>
      </c>
      <c r="N3106" t="s">
        <v>24</v>
      </c>
      <c r="O3106" t="s">
        <v>0</v>
      </c>
      <c r="P3106" t="s">
        <v>0</v>
      </c>
    </row>
    <row r="3107" spans="1:16" x14ac:dyDescent="0.3">
      <c r="A3107">
        <v>12384932</v>
      </c>
      <c r="B3107">
        <v>809570</v>
      </c>
      <c r="C3107">
        <v>974205</v>
      </c>
      <c r="D3107">
        <v>3657</v>
      </c>
      <c r="E3107">
        <v>1</v>
      </c>
      <c r="F3107">
        <v>0</v>
      </c>
      <c r="G3107">
        <v>0</v>
      </c>
      <c r="H3107" t="s">
        <v>367</v>
      </c>
      <c r="I3107">
        <v>1</v>
      </c>
      <c r="J3107" t="s">
        <v>393</v>
      </c>
      <c r="K3107" t="s">
        <v>39</v>
      </c>
      <c r="L3107" t="s">
        <v>15</v>
      </c>
      <c r="M3107">
        <v>3657</v>
      </c>
      <c r="N3107" t="s">
        <v>20</v>
      </c>
      <c r="O3107" t="s">
        <v>0</v>
      </c>
      <c r="P3107" t="s">
        <v>0</v>
      </c>
    </row>
    <row r="3108" spans="1:16" x14ac:dyDescent="0.3">
      <c r="A3108">
        <v>41711468</v>
      </c>
      <c r="B3108">
        <v>126225</v>
      </c>
      <c r="C3108">
        <v>514985</v>
      </c>
      <c r="D3108">
        <v>2146</v>
      </c>
      <c r="E3108">
        <v>1</v>
      </c>
      <c r="F3108">
        <v>107.3</v>
      </c>
      <c r="G3108">
        <v>5</v>
      </c>
      <c r="H3108" t="s">
        <v>469</v>
      </c>
      <c r="I3108">
        <v>6</v>
      </c>
      <c r="J3108" t="s">
        <v>233</v>
      </c>
      <c r="K3108" t="s">
        <v>39</v>
      </c>
      <c r="L3108" t="s">
        <v>18</v>
      </c>
      <c r="M3108">
        <v>2038.7</v>
      </c>
      <c r="N3108" t="s">
        <v>21</v>
      </c>
      <c r="O3108" t="s">
        <v>0</v>
      </c>
      <c r="P3108" t="s">
        <v>0</v>
      </c>
    </row>
    <row r="3109" spans="1:16" x14ac:dyDescent="0.3">
      <c r="A3109">
        <v>92545028</v>
      </c>
      <c r="B3109">
        <v>126225</v>
      </c>
      <c r="C3109">
        <v>949937</v>
      </c>
      <c r="D3109">
        <v>1933</v>
      </c>
      <c r="E3109">
        <v>1</v>
      </c>
      <c r="F3109">
        <v>96.65</v>
      </c>
      <c r="G3109">
        <v>5</v>
      </c>
      <c r="H3109" t="s">
        <v>469</v>
      </c>
      <c r="I3109">
        <v>7</v>
      </c>
      <c r="J3109" t="s">
        <v>269</v>
      </c>
      <c r="K3109" t="s">
        <v>39</v>
      </c>
      <c r="L3109" t="s">
        <v>17</v>
      </c>
      <c r="M3109">
        <v>1836.35</v>
      </c>
      <c r="N3109" t="s">
        <v>21</v>
      </c>
      <c r="O3109" t="s">
        <v>0</v>
      </c>
      <c r="P3109" t="s">
        <v>0</v>
      </c>
    </row>
    <row r="3110" spans="1:16" x14ac:dyDescent="0.3">
      <c r="A3110">
        <v>77719420</v>
      </c>
      <c r="B3110">
        <v>246316</v>
      </c>
      <c r="C3110">
        <v>365860</v>
      </c>
      <c r="D3110">
        <v>12693</v>
      </c>
      <c r="E3110">
        <v>1</v>
      </c>
      <c r="F3110">
        <v>0</v>
      </c>
      <c r="G3110">
        <v>0</v>
      </c>
      <c r="H3110" t="s">
        <v>469</v>
      </c>
      <c r="I3110">
        <v>2</v>
      </c>
      <c r="J3110" t="s">
        <v>333</v>
      </c>
      <c r="K3110" t="s">
        <v>39</v>
      </c>
      <c r="L3110" t="s">
        <v>18</v>
      </c>
      <c r="M3110">
        <v>12693</v>
      </c>
      <c r="N3110" t="s">
        <v>23</v>
      </c>
      <c r="O3110" t="s">
        <v>0</v>
      </c>
      <c r="P3110" t="s">
        <v>0</v>
      </c>
    </row>
    <row r="3111" spans="1:16" x14ac:dyDescent="0.3">
      <c r="A3111">
        <v>99068509</v>
      </c>
      <c r="B3111">
        <v>876646</v>
      </c>
      <c r="C3111">
        <v>448658</v>
      </c>
      <c r="D3111">
        <v>13460</v>
      </c>
      <c r="E3111">
        <v>1</v>
      </c>
      <c r="F3111">
        <v>0</v>
      </c>
      <c r="G3111">
        <v>0</v>
      </c>
      <c r="H3111" t="s">
        <v>469</v>
      </c>
      <c r="I3111">
        <v>5</v>
      </c>
      <c r="J3111" t="s">
        <v>424</v>
      </c>
      <c r="K3111" t="s">
        <v>39</v>
      </c>
      <c r="L3111" t="s">
        <v>15</v>
      </c>
      <c r="M3111">
        <v>13460</v>
      </c>
      <c r="N3111" t="s">
        <v>20</v>
      </c>
      <c r="O3111" t="s">
        <v>0</v>
      </c>
      <c r="P3111" t="s">
        <v>0</v>
      </c>
    </row>
    <row r="3112" spans="1:16" x14ac:dyDescent="0.3">
      <c r="A3112">
        <v>16408822</v>
      </c>
      <c r="B3112">
        <v>809570</v>
      </c>
      <c r="C3112">
        <v>365860</v>
      </c>
      <c r="D3112">
        <v>10941</v>
      </c>
      <c r="E3112">
        <v>1</v>
      </c>
      <c r="F3112">
        <v>0</v>
      </c>
      <c r="G3112">
        <v>0</v>
      </c>
      <c r="H3112" t="s">
        <v>469</v>
      </c>
      <c r="I3112">
        <v>4</v>
      </c>
      <c r="J3112" t="s">
        <v>232</v>
      </c>
      <c r="K3112" t="s">
        <v>39</v>
      </c>
      <c r="L3112" t="s">
        <v>18</v>
      </c>
      <c r="M3112">
        <v>10941</v>
      </c>
      <c r="N3112" t="s">
        <v>22</v>
      </c>
      <c r="O3112" t="s">
        <v>0</v>
      </c>
      <c r="P3112" t="s">
        <v>0</v>
      </c>
    </row>
    <row r="3113" spans="1:16" x14ac:dyDescent="0.3">
      <c r="A3113">
        <v>21490910</v>
      </c>
      <c r="B3113">
        <v>246316</v>
      </c>
      <c r="C3113">
        <v>382294</v>
      </c>
      <c r="D3113">
        <v>1370</v>
      </c>
      <c r="E3113">
        <v>4</v>
      </c>
      <c r="F3113">
        <v>0</v>
      </c>
      <c r="G3113">
        <v>0</v>
      </c>
      <c r="H3113" t="s">
        <v>469</v>
      </c>
      <c r="I3113">
        <v>5</v>
      </c>
      <c r="J3113" t="s">
        <v>424</v>
      </c>
      <c r="K3113" t="s">
        <v>50</v>
      </c>
      <c r="L3113" t="s">
        <v>18</v>
      </c>
      <c r="M3113">
        <v>5480</v>
      </c>
      <c r="N3113" t="s">
        <v>21</v>
      </c>
      <c r="O3113" t="s">
        <v>0</v>
      </c>
      <c r="P3113" t="s">
        <v>0</v>
      </c>
    </row>
    <row r="3114" spans="1:16" x14ac:dyDescent="0.3">
      <c r="A3114">
        <v>34149421</v>
      </c>
      <c r="B3114">
        <v>126225</v>
      </c>
      <c r="C3114">
        <v>783347</v>
      </c>
      <c r="D3114">
        <v>11848</v>
      </c>
      <c r="E3114">
        <v>4</v>
      </c>
      <c r="F3114">
        <v>2369.6</v>
      </c>
      <c r="G3114">
        <v>5</v>
      </c>
      <c r="H3114" t="s">
        <v>469</v>
      </c>
      <c r="I3114">
        <v>4</v>
      </c>
      <c r="J3114" t="s">
        <v>232</v>
      </c>
      <c r="K3114" t="s">
        <v>39</v>
      </c>
      <c r="L3114" t="s">
        <v>15</v>
      </c>
      <c r="M3114">
        <v>45022.400000000001</v>
      </c>
      <c r="N3114" t="s">
        <v>23</v>
      </c>
      <c r="O3114" t="s">
        <v>0</v>
      </c>
      <c r="P3114" t="s">
        <v>0</v>
      </c>
    </row>
    <row r="3115" spans="1:16" x14ac:dyDescent="0.3">
      <c r="A3115">
        <v>69572772</v>
      </c>
      <c r="B3115">
        <v>126225</v>
      </c>
      <c r="C3115">
        <v>263648</v>
      </c>
      <c r="D3115">
        <v>16694</v>
      </c>
      <c r="E3115">
        <v>2</v>
      </c>
      <c r="F3115">
        <v>0</v>
      </c>
      <c r="G3115">
        <v>0</v>
      </c>
      <c r="H3115" t="s">
        <v>469</v>
      </c>
      <c r="I3115">
        <v>4</v>
      </c>
      <c r="J3115" t="s">
        <v>232</v>
      </c>
      <c r="K3115" t="s">
        <v>39</v>
      </c>
      <c r="L3115" t="s">
        <v>15</v>
      </c>
      <c r="M3115">
        <v>33388</v>
      </c>
      <c r="N3115" t="s">
        <v>20</v>
      </c>
      <c r="O3115" t="s">
        <v>0</v>
      </c>
      <c r="P3115" t="s">
        <v>0</v>
      </c>
    </row>
    <row r="3116" spans="1:16" x14ac:dyDescent="0.3">
      <c r="A3116">
        <v>20453825</v>
      </c>
      <c r="B3116">
        <v>770487</v>
      </c>
      <c r="C3116">
        <v>746012</v>
      </c>
      <c r="D3116">
        <v>9471</v>
      </c>
      <c r="E3116">
        <v>1</v>
      </c>
      <c r="F3116">
        <v>1894.2</v>
      </c>
      <c r="G3116">
        <v>20</v>
      </c>
      <c r="H3116" t="s">
        <v>469</v>
      </c>
      <c r="I3116">
        <v>4</v>
      </c>
      <c r="J3116" t="s">
        <v>232</v>
      </c>
      <c r="K3116" t="s">
        <v>39</v>
      </c>
      <c r="L3116" t="s">
        <v>18</v>
      </c>
      <c r="M3116">
        <v>7576.8</v>
      </c>
      <c r="N3116" t="s">
        <v>20</v>
      </c>
      <c r="O3116" t="s">
        <v>0</v>
      </c>
      <c r="P3116" t="s">
        <v>0</v>
      </c>
    </row>
    <row r="3117" spans="1:16" x14ac:dyDescent="0.3">
      <c r="A3117">
        <v>47135338</v>
      </c>
      <c r="B3117">
        <v>876646</v>
      </c>
      <c r="C3117">
        <v>327126</v>
      </c>
      <c r="D3117">
        <v>5980</v>
      </c>
      <c r="E3117">
        <v>1</v>
      </c>
      <c r="F3117">
        <v>0</v>
      </c>
      <c r="G3117">
        <v>0</v>
      </c>
      <c r="H3117" t="s">
        <v>469</v>
      </c>
      <c r="I3117">
        <v>3</v>
      </c>
      <c r="J3117" t="s">
        <v>489</v>
      </c>
      <c r="K3117" t="s">
        <v>47</v>
      </c>
      <c r="L3117" t="s">
        <v>18</v>
      </c>
      <c r="M3117">
        <v>5980</v>
      </c>
      <c r="N3117" t="s">
        <v>21</v>
      </c>
      <c r="O3117" t="s">
        <v>0</v>
      </c>
      <c r="P3117" t="s">
        <v>0</v>
      </c>
    </row>
    <row r="3118" spans="1:16" x14ac:dyDescent="0.3">
      <c r="A3118">
        <v>14919926</v>
      </c>
      <c r="B3118">
        <v>126225</v>
      </c>
      <c r="C3118">
        <v>829057</v>
      </c>
      <c r="D3118">
        <v>8598</v>
      </c>
      <c r="E3118">
        <v>2</v>
      </c>
      <c r="F3118">
        <v>1719.6</v>
      </c>
      <c r="G3118">
        <v>10</v>
      </c>
      <c r="H3118" t="s">
        <v>469</v>
      </c>
      <c r="I3118">
        <v>4</v>
      </c>
      <c r="J3118" t="s">
        <v>232</v>
      </c>
      <c r="K3118" t="s">
        <v>50</v>
      </c>
      <c r="L3118" t="s">
        <v>16</v>
      </c>
      <c r="M3118">
        <v>15476.4</v>
      </c>
      <c r="N3118" t="s">
        <v>23</v>
      </c>
      <c r="O3118" t="s">
        <v>0</v>
      </c>
      <c r="P3118" t="s">
        <v>0</v>
      </c>
    </row>
    <row r="3119" spans="1:16" x14ac:dyDescent="0.3">
      <c r="A3119">
        <v>84252420</v>
      </c>
      <c r="B3119">
        <v>334053</v>
      </c>
      <c r="C3119">
        <v>885428</v>
      </c>
      <c r="D3119">
        <v>8245</v>
      </c>
      <c r="E3119">
        <v>4</v>
      </c>
      <c r="F3119">
        <v>0</v>
      </c>
      <c r="G3119">
        <v>0</v>
      </c>
      <c r="H3119" t="s">
        <v>109</v>
      </c>
      <c r="I3119">
        <v>6</v>
      </c>
      <c r="J3119" t="s">
        <v>271</v>
      </c>
      <c r="K3119" t="s">
        <v>73</v>
      </c>
      <c r="L3119" t="s">
        <v>15</v>
      </c>
      <c r="M3119">
        <v>32980</v>
      </c>
      <c r="N3119" t="s">
        <v>21</v>
      </c>
      <c r="O3119" t="s">
        <v>0</v>
      </c>
      <c r="P3119" t="s">
        <v>0</v>
      </c>
    </row>
    <row r="3120" spans="1:16" x14ac:dyDescent="0.3">
      <c r="A3120">
        <v>53936531</v>
      </c>
      <c r="B3120">
        <v>207473</v>
      </c>
      <c r="C3120">
        <v>872036</v>
      </c>
      <c r="D3120">
        <v>6081</v>
      </c>
      <c r="E3120">
        <v>1</v>
      </c>
      <c r="F3120">
        <v>0</v>
      </c>
      <c r="G3120">
        <v>0</v>
      </c>
      <c r="H3120" t="s">
        <v>109</v>
      </c>
      <c r="I3120">
        <v>4</v>
      </c>
      <c r="J3120" t="s">
        <v>61</v>
      </c>
      <c r="K3120" t="s">
        <v>39</v>
      </c>
      <c r="L3120" t="s">
        <v>16</v>
      </c>
      <c r="M3120">
        <v>6081</v>
      </c>
      <c r="N3120" t="s">
        <v>22</v>
      </c>
      <c r="O3120" t="s">
        <v>0</v>
      </c>
      <c r="P3120" t="s">
        <v>0</v>
      </c>
    </row>
    <row r="3121" spans="1:16" x14ac:dyDescent="0.3">
      <c r="A3121">
        <v>72312933</v>
      </c>
      <c r="B3121">
        <v>246316</v>
      </c>
      <c r="C3121">
        <v>257187</v>
      </c>
      <c r="D3121">
        <v>4316</v>
      </c>
      <c r="E3121">
        <v>3</v>
      </c>
      <c r="F3121">
        <v>1294.8</v>
      </c>
      <c r="G3121">
        <v>10</v>
      </c>
      <c r="H3121" t="s">
        <v>109</v>
      </c>
      <c r="I3121">
        <v>7</v>
      </c>
      <c r="J3121" t="s">
        <v>460</v>
      </c>
      <c r="K3121" t="s">
        <v>39</v>
      </c>
      <c r="L3121" t="s">
        <v>15</v>
      </c>
      <c r="M3121">
        <v>11653.2</v>
      </c>
      <c r="N3121" t="s">
        <v>21</v>
      </c>
      <c r="O3121" t="s">
        <v>0</v>
      </c>
      <c r="P3121" t="s">
        <v>0</v>
      </c>
    </row>
    <row r="3122" spans="1:16" x14ac:dyDescent="0.3">
      <c r="A3122">
        <v>82148284</v>
      </c>
      <c r="B3122">
        <v>671858</v>
      </c>
      <c r="C3122">
        <v>274809</v>
      </c>
      <c r="D3122">
        <v>3895</v>
      </c>
      <c r="E3122">
        <v>1</v>
      </c>
      <c r="F3122">
        <v>0</v>
      </c>
      <c r="G3122">
        <v>0</v>
      </c>
      <c r="H3122" t="s">
        <v>109</v>
      </c>
      <c r="I3122">
        <v>3</v>
      </c>
      <c r="J3122" t="s">
        <v>379</v>
      </c>
      <c r="K3122" t="s">
        <v>39</v>
      </c>
      <c r="L3122" t="s">
        <v>16</v>
      </c>
      <c r="M3122">
        <v>3895</v>
      </c>
      <c r="N3122" t="s">
        <v>20</v>
      </c>
      <c r="O3122" t="s">
        <v>0</v>
      </c>
      <c r="P3122" t="s">
        <v>0</v>
      </c>
    </row>
    <row r="3123" spans="1:16" x14ac:dyDescent="0.3">
      <c r="A3123">
        <v>67617561</v>
      </c>
      <c r="B3123">
        <v>207473</v>
      </c>
      <c r="C3123">
        <v>786252</v>
      </c>
      <c r="D3123">
        <v>2138</v>
      </c>
      <c r="E3123">
        <v>1</v>
      </c>
      <c r="F3123">
        <v>106.9</v>
      </c>
      <c r="G3123">
        <v>5</v>
      </c>
      <c r="H3123" t="s">
        <v>109</v>
      </c>
      <c r="I3123">
        <v>7</v>
      </c>
      <c r="J3123" t="s">
        <v>460</v>
      </c>
      <c r="K3123" t="s">
        <v>39</v>
      </c>
      <c r="L3123" t="s">
        <v>15</v>
      </c>
      <c r="M3123">
        <v>2031.1</v>
      </c>
      <c r="N3123" t="s">
        <v>20</v>
      </c>
      <c r="O3123" t="s">
        <v>0</v>
      </c>
      <c r="P3123" t="s">
        <v>0</v>
      </c>
    </row>
    <row r="3124" spans="1:16" x14ac:dyDescent="0.3">
      <c r="A3124">
        <v>47818761</v>
      </c>
      <c r="B3124">
        <v>191161</v>
      </c>
      <c r="C3124">
        <v>936989</v>
      </c>
      <c r="D3124">
        <v>5490</v>
      </c>
      <c r="E3124">
        <v>1</v>
      </c>
      <c r="F3124">
        <v>0</v>
      </c>
      <c r="G3124">
        <v>0</v>
      </c>
      <c r="H3124" t="s">
        <v>109</v>
      </c>
      <c r="I3124">
        <v>5</v>
      </c>
      <c r="J3124" t="s">
        <v>62</v>
      </c>
      <c r="K3124" t="s">
        <v>39</v>
      </c>
      <c r="L3124" t="s">
        <v>15</v>
      </c>
      <c r="M3124">
        <v>5490</v>
      </c>
      <c r="N3124" t="s">
        <v>20</v>
      </c>
      <c r="O3124" t="s">
        <v>0</v>
      </c>
      <c r="P3124" t="s">
        <v>0</v>
      </c>
    </row>
    <row r="3125" spans="1:16" x14ac:dyDescent="0.3">
      <c r="A3125">
        <v>58518659</v>
      </c>
      <c r="B3125">
        <v>334053</v>
      </c>
      <c r="C3125">
        <v>200205</v>
      </c>
      <c r="D3125">
        <v>4992</v>
      </c>
      <c r="E3125">
        <v>1</v>
      </c>
      <c r="F3125">
        <v>499.2</v>
      </c>
      <c r="G3125">
        <v>10</v>
      </c>
      <c r="H3125" t="s">
        <v>109</v>
      </c>
      <c r="I3125">
        <v>1</v>
      </c>
      <c r="J3125" t="s">
        <v>280</v>
      </c>
      <c r="K3125" t="s">
        <v>50</v>
      </c>
      <c r="L3125" t="s">
        <v>16</v>
      </c>
      <c r="M3125">
        <v>4492.8</v>
      </c>
      <c r="N3125" t="s">
        <v>22</v>
      </c>
      <c r="O3125" t="s">
        <v>0</v>
      </c>
      <c r="P3125" t="s">
        <v>0</v>
      </c>
    </row>
    <row r="3126" spans="1:16" x14ac:dyDescent="0.3">
      <c r="A3126">
        <v>45521514</v>
      </c>
      <c r="B3126">
        <v>207473</v>
      </c>
      <c r="C3126">
        <v>247057</v>
      </c>
      <c r="D3126">
        <v>18260</v>
      </c>
      <c r="E3126">
        <v>1</v>
      </c>
      <c r="F3126">
        <v>0</v>
      </c>
      <c r="G3126">
        <v>0</v>
      </c>
      <c r="H3126" t="s">
        <v>109</v>
      </c>
      <c r="I3126">
        <v>1</v>
      </c>
      <c r="J3126" t="s">
        <v>280</v>
      </c>
      <c r="K3126" t="s">
        <v>50</v>
      </c>
      <c r="L3126" t="s">
        <v>17</v>
      </c>
      <c r="M3126">
        <v>18260</v>
      </c>
      <c r="N3126" t="s">
        <v>23</v>
      </c>
      <c r="O3126" t="s">
        <v>0</v>
      </c>
      <c r="P3126" t="s">
        <v>0</v>
      </c>
    </row>
    <row r="3127" spans="1:16" x14ac:dyDescent="0.3">
      <c r="A3127">
        <v>69374716</v>
      </c>
      <c r="B3127">
        <v>877572</v>
      </c>
      <c r="C3127">
        <v>917276</v>
      </c>
      <c r="D3127">
        <v>4482</v>
      </c>
      <c r="E3127">
        <v>2</v>
      </c>
      <c r="F3127">
        <v>0</v>
      </c>
      <c r="G3127">
        <v>0</v>
      </c>
      <c r="H3127" t="s">
        <v>109</v>
      </c>
      <c r="I3127">
        <v>1</v>
      </c>
      <c r="J3127" t="s">
        <v>280</v>
      </c>
      <c r="K3127" t="s">
        <v>39</v>
      </c>
      <c r="L3127" t="s">
        <v>15</v>
      </c>
      <c r="M3127">
        <v>8964</v>
      </c>
      <c r="N3127" t="s">
        <v>22</v>
      </c>
      <c r="O3127" t="s">
        <v>0</v>
      </c>
      <c r="P3127" t="s">
        <v>0</v>
      </c>
    </row>
    <row r="3128" spans="1:16" x14ac:dyDescent="0.3">
      <c r="A3128">
        <v>65813853</v>
      </c>
      <c r="B3128">
        <v>388389</v>
      </c>
      <c r="C3128">
        <v>674379</v>
      </c>
      <c r="D3128">
        <v>14226</v>
      </c>
      <c r="E3128">
        <v>1</v>
      </c>
      <c r="F3128">
        <v>0</v>
      </c>
      <c r="G3128">
        <v>0</v>
      </c>
      <c r="H3128" t="s">
        <v>109</v>
      </c>
      <c r="I3128">
        <v>4</v>
      </c>
      <c r="J3128" t="s">
        <v>61</v>
      </c>
      <c r="K3128" t="s">
        <v>39</v>
      </c>
      <c r="L3128" t="s">
        <v>15</v>
      </c>
      <c r="M3128">
        <v>14226</v>
      </c>
      <c r="N3128" t="s">
        <v>21</v>
      </c>
      <c r="O3128" t="s">
        <v>0</v>
      </c>
      <c r="P3128" t="s">
        <v>0</v>
      </c>
    </row>
    <row r="3129" spans="1:16" x14ac:dyDescent="0.3">
      <c r="A3129">
        <v>81891784</v>
      </c>
      <c r="B3129">
        <v>872246</v>
      </c>
      <c r="C3129">
        <v>965344</v>
      </c>
      <c r="D3129">
        <v>18929</v>
      </c>
      <c r="E3129">
        <v>1</v>
      </c>
      <c r="F3129">
        <v>1892.9</v>
      </c>
      <c r="G3129">
        <v>10</v>
      </c>
      <c r="H3129" t="s">
        <v>109</v>
      </c>
      <c r="I3129">
        <v>6</v>
      </c>
      <c r="J3129" t="s">
        <v>271</v>
      </c>
      <c r="K3129" t="s">
        <v>39</v>
      </c>
      <c r="L3129" t="s">
        <v>15</v>
      </c>
      <c r="M3129">
        <v>17036.099999999999</v>
      </c>
      <c r="N3129" t="s">
        <v>22</v>
      </c>
      <c r="O3129" t="s">
        <v>0</v>
      </c>
      <c r="P3129" t="s">
        <v>0</v>
      </c>
    </row>
    <row r="3130" spans="1:16" x14ac:dyDescent="0.3">
      <c r="A3130">
        <v>19015987</v>
      </c>
      <c r="B3130">
        <v>770487</v>
      </c>
      <c r="C3130">
        <v>921846</v>
      </c>
      <c r="D3130">
        <v>5412</v>
      </c>
      <c r="E3130">
        <v>1</v>
      </c>
      <c r="F3130">
        <v>0</v>
      </c>
      <c r="G3130">
        <v>0</v>
      </c>
      <c r="H3130" t="s">
        <v>109</v>
      </c>
      <c r="I3130">
        <v>4</v>
      </c>
      <c r="J3130" t="s">
        <v>61</v>
      </c>
      <c r="K3130" t="s">
        <v>39</v>
      </c>
      <c r="L3130" t="s">
        <v>17</v>
      </c>
      <c r="M3130">
        <v>5412</v>
      </c>
      <c r="N3130" t="s">
        <v>20</v>
      </c>
      <c r="O3130" t="s">
        <v>0</v>
      </c>
      <c r="P3130" t="s">
        <v>0</v>
      </c>
    </row>
    <row r="3131" spans="1:16" x14ac:dyDescent="0.3">
      <c r="A3131">
        <v>53752954</v>
      </c>
      <c r="B3131">
        <v>356787</v>
      </c>
      <c r="C3131">
        <v>235241</v>
      </c>
      <c r="D3131">
        <v>5291</v>
      </c>
      <c r="E3131">
        <v>2</v>
      </c>
      <c r="F3131">
        <v>529.1</v>
      </c>
      <c r="G3131">
        <v>5</v>
      </c>
      <c r="H3131" t="s">
        <v>109</v>
      </c>
      <c r="I3131">
        <v>7</v>
      </c>
      <c r="J3131" t="s">
        <v>460</v>
      </c>
      <c r="K3131" t="s">
        <v>47</v>
      </c>
      <c r="L3131" t="s">
        <v>16</v>
      </c>
      <c r="M3131">
        <v>10052.9</v>
      </c>
      <c r="N3131" t="s">
        <v>21</v>
      </c>
      <c r="O3131" t="s">
        <v>0</v>
      </c>
      <c r="P3131" t="s">
        <v>0</v>
      </c>
    </row>
    <row r="3132" spans="1:16" x14ac:dyDescent="0.3">
      <c r="A3132">
        <v>32831133</v>
      </c>
      <c r="B3132">
        <v>191161</v>
      </c>
      <c r="C3132">
        <v>978533</v>
      </c>
      <c r="D3132">
        <v>17050</v>
      </c>
      <c r="E3132">
        <v>3</v>
      </c>
      <c r="F3132">
        <v>0</v>
      </c>
      <c r="G3132">
        <v>0</v>
      </c>
      <c r="H3132" t="s">
        <v>109</v>
      </c>
      <c r="I3132">
        <v>5</v>
      </c>
      <c r="J3132" t="s">
        <v>62</v>
      </c>
      <c r="K3132" t="s">
        <v>39</v>
      </c>
      <c r="L3132" t="s">
        <v>152</v>
      </c>
      <c r="M3132">
        <v>51150</v>
      </c>
      <c r="N3132" t="s">
        <v>23</v>
      </c>
      <c r="O3132" t="s">
        <v>0</v>
      </c>
      <c r="P3132" t="s">
        <v>0</v>
      </c>
    </row>
    <row r="3133" spans="1:16" x14ac:dyDescent="0.3">
      <c r="A3133">
        <v>96854901</v>
      </c>
      <c r="B3133">
        <v>126225</v>
      </c>
      <c r="C3133">
        <v>844610</v>
      </c>
      <c r="D3133">
        <v>15299</v>
      </c>
      <c r="E3133">
        <v>1</v>
      </c>
      <c r="F3133">
        <v>0</v>
      </c>
      <c r="G3133">
        <v>0</v>
      </c>
      <c r="H3133" t="s">
        <v>109</v>
      </c>
      <c r="I3133">
        <v>5</v>
      </c>
      <c r="J3133" t="s">
        <v>62</v>
      </c>
      <c r="K3133" t="s">
        <v>73</v>
      </c>
      <c r="L3133" t="s">
        <v>16</v>
      </c>
      <c r="M3133">
        <v>15299</v>
      </c>
      <c r="N3133" t="s">
        <v>20</v>
      </c>
      <c r="O3133" t="s">
        <v>0</v>
      </c>
      <c r="P3133" t="s">
        <v>0</v>
      </c>
    </row>
    <row r="3134" spans="1:16" x14ac:dyDescent="0.3">
      <c r="A3134">
        <v>39971710</v>
      </c>
      <c r="B3134">
        <v>671858</v>
      </c>
      <c r="C3134">
        <v>809303</v>
      </c>
      <c r="D3134">
        <v>7453</v>
      </c>
      <c r="E3134">
        <v>1</v>
      </c>
      <c r="F3134">
        <v>745.3</v>
      </c>
      <c r="G3134">
        <v>10</v>
      </c>
      <c r="H3134" t="s">
        <v>109</v>
      </c>
      <c r="I3134">
        <v>6</v>
      </c>
      <c r="J3134" t="s">
        <v>271</v>
      </c>
      <c r="K3134" t="s">
        <v>39</v>
      </c>
      <c r="L3134" t="s">
        <v>16</v>
      </c>
      <c r="M3134">
        <v>6707.7</v>
      </c>
      <c r="N3134" t="s">
        <v>20</v>
      </c>
      <c r="O3134" t="s">
        <v>0</v>
      </c>
      <c r="P3134" t="s">
        <v>0</v>
      </c>
    </row>
    <row r="3135" spans="1:16" x14ac:dyDescent="0.3">
      <c r="A3135">
        <v>41726318</v>
      </c>
      <c r="B3135">
        <v>877572</v>
      </c>
      <c r="C3135">
        <v>919871</v>
      </c>
      <c r="D3135">
        <v>14031</v>
      </c>
      <c r="E3135">
        <v>1</v>
      </c>
      <c r="F3135">
        <v>701.55</v>
      </c>
      <c r="G3135">
        <v>5</v>
      </c>
      <c r="H3135" t="s">
        <v>129</v>
      </c>
      <c r="I3135">
        <v>7</v>
      </c>
      <c r="J3135" t="s">
        <v>130</v>
      </c>
      <c r="K3135" t="s">
        <v>39</v>
      </c>
      <c r="L3135" t="s">
        <v>17</v>
      </c>
      <c r="M3135">
        <v>13329.45</v>
      </c>
      <c r="N3135" t="s">
        <v>20</v>
      </c>
      <c r="O3135" t="s">
        <v>0</v>
      </c>
      <c r="P3135" t="s">
        <v>0</v>
      </c>
    </row>
    <row r="3136" spans="1:16" x14ac:dyDescent="0.3">
      <c r="A3136">
        <v>62884503</v>
      </c>
      <c r="B3136">
        <v>770487</v>
      </c>
      <c r="C3136">
        <v>564032</v>
      </c>
      <c r="D3136">
        <v>4261</v>
      </c>
      <c r="E3136">
        <v>1</v>
      </c>
      <c r="F3136">
        <v>0</v>
      </c>
      <c r="G3136">
        <v>0</v>
      </c>
      <c r="H3136" t="s">
        <v>129</v>
      </c>
      <c r="I3136">
        <v>2</v>
      </c>
      <c r="J3136" t="s">
        <v>455</v>
      </c>
      <c r="K3136" t="s">
        <v>39</v>
      </c>
      <c r="L3136" t="s">
        <v>15</v>
      </c>
      <c r="M3136">
        <v>4261</v>
      </c>
      <c r="N3136" t="s">
        <v>21</v>
      </c>
      <c r="O3136" t="s">
        <v>0</v>
      </c>
      <c r="P3136" t="s">
        <v>0</v>
      </c>
    </row>
    <row r="3137" spans="1:16" x14ac:dyDescent="0.3">
      <c r="A3137">
        <v>91300905</v>
      </c>
      <c r="B3137">
        <v>388389</v>
      </c>
      <c r="C3137">
        <v>283840</v>
      </c>
      <c r="D3137">
        <v>17801</v>
      </c>
      <c r="E3137">
        <v>2</v>
      </c>
      <c r="F3137">
        <v>0</v>
      </c>
      <c r="G3137">
        <v>0</v>
      </c>
      <c r="H3137" t="s">
        <v>129</v>
      </c>
      <c r="I3137">
        <v>7</v>
      </c>
      <c r="J3137" t="s">
        <v>130</v>
      </c>
      <c r="K3137" t="s">
        <v>50</v>
      </c>
      <c r="L3137" t="s">
        <v>15</v>
      </c>
      <c r="M3137">
        <v>35602</v>
      </c>
      <c r="N3137" t="s">
        <v>21</v>
      </c>
      <c r="O3137" t="s">
        <v>0</v>
      </c>
      <c r="P3137" t="s">
        <v>0</v>
      </c>
    </row>
    <row r="3138" spans="1:16" x14ac:dyDescent="0.3">
      <c r="A3138">
        <v>20988446</v>
      </c>
      <c r="B3138">
        <v>126225</v>
      </c>
      <c r="C3138">
        <v>348213</v>
      </c>
      <c r="D3138">
        <v>7716</v>
      </c>
      <c r="E3138">
        <v>1</v>
      </c>
      <c r="F3138">
        <v>771.6</v>
      </c>
      <c r="G3138">
        <v>10</v>
      </c>
      <c r="H3138" t="s">
        <v>129</v>
      </c>
      <c r="I3138">
        <v>1</v>
      </c>
      <c r="J3138" t="s">
        <v>549</v>
      </c>
      <c r="K3138" t="s">
        <v>39</v>
      </c>
      <c r="L3138" t="s">
        <v>17</v>
      </c>
      <c r="M3138">
        <v>6944.4</v>
      </c>
      <c r="N3138" t="s">
        <v>23</v>
      </c>
      <c r="O3138" t="s">
        <v>0</v>
      </c>
      <c r="P3138" t="s">
        <v>0</v>
      </c>
    </row>
    <row r="3139" spans="1:16" x14ac:dyDescent="0.3">
      <c r="A3139">
        <v>53739710</v>
      </c>
      <c r="B3139">
        <v>216739</v>
      </c>
      <c r="C3139">
        <v>409365</v>
      </c>
      <c r="D3139">
        <v>12421</v>
      </c>
      <c r="E3139">
        <v>1</v>
      </c>
      <c r="F3139">
        <v>1242.0999999999999</v>
      </c>
      <c r="G3139">
        <v>10</v>
      </c>
      <c r="H3139" t="s">
        <v>129</v>
      </c>
      <c r="I3139">
        <v>2</v>
      </c>
      <c r="J3139" t="s">
        <v>455</v>
      </c>
      <c r="K3139" t="s">
        <v>39</v>
      </c>
      <c r="L3139" t="s">
        <v>16</v>
      </c>
      <c r="M3139">
        <v>11178.9</v>
      </c>
      <c r="N3139" t="s">
        <v>23</v>
      </c>
      <c r="O3139" t="s">
        <v>0</v>
      </c>
      <c r="P3139" t="s">
        <v>0</v>
      </c>
    </row>
    <row r="3140" spans="1:16" x14ac:dyDescent="0.3">
      <c r="A3140">
        <v>79043610</v>
      </c>
      <c r="B3140">
        <v>191161</v>
      </c>
      <c r="C3140">
        <v>774779</v>
      </c>
      <c r="D3140">
        <v>13176</v>
      </c>
      <c r="E3140">
        <v>1</v>
      </c>
      <c r="F3140">
        <v>0</v>
      </c>
      <c r="G3140">
        <v>0</v>
      </c>
      <c r="H3140" t="s">
        <v>129</v>
      </c>
      <c r="I3140">
        <v>3</v>
      </c>
      <c r="J3140" t="s">
        <v>259</v>
      </c>
      <c r="K3140" t="s">
        <v>39</v>
      </c>
      <c r="L3140" t="s">
        <v>16</v>
      </c>
      <c r="M3140">
        <v>13176</v>
      </c>
      <c r="N3140" t="s">
        <v>23</v>
      </c>
      <c r="O3140" t="s">
        <v>0</v>
      </c>
      <c r="P3140" t="s">
        <v>0</v>
      </c>
    </row>
    <row r="3141" spans="1:16" x14ac:dyDescent="0.3">
      <c r="A3141">
        <v>92688322</v>
      </c>
      <c r="B3141">
        <v>126225</v>
      </c>
      <c r="C3141">
        <v>235138</v>
      </c>
      <c r="D3141">
        <v>9245</v>
      </c>
      <c r="E3141">
        <v>1</v>
      </c>
      <c r="F3141">
        <v>0</v>
      </c>
      <c r="G3141">
        <v>0</v>
      </c>
      <c r="H3141" t="s">
        <v>129</v>
      </c>
      <c r="I3141">
        <v>5</v>
      </c>
      <c r="J3141" t="s">
        <v>446</v>
      </c>
      <c r="K3141" t="s">
        <v>47</v>
      </c>
      <c r="L3141" t="s">
        <v>17</v>
      </c>
      <c r="M3141">
        <v>9245</v>
      </c>
      <c r="N3141" t="s">
        <v>23</v>
      </c>
      <c r="O3141" t="s">
        <v>0</v>
      </c>
      <c r="P3141" t="s">
        <v>0</v>
      </c>
    </row>
    <row r="3142" spans="1:16" x14ac:dyDescent="0.3">
      <c r="A3142">
        <v>71095611</v>
      </c>
      <c r="B3142">
        <v>246316</v>
      </c>
      <c r="C3142">
        <v>889472</v>
      </c>
      <c r="D3142">
        <v>5749</v>
      </c>
      <c r="E3142">
        <v>2</v>
      </c>
      <c r="F3142">
        <v>2299.6</v>
      </c>
      <c r="G3142">
        <v>20</v>
      </c>
      <c r="H3142" t="s">
        <v>129</v>
      </c>
      <c r="I3142">
        <v>4</v>
      </c>
      <c r="J3142" t="s">
        <v>230</v>
      </c>
      <c r="K3142" t="s">
        <v>39</v>
      </c>
      <c r="L3142" t="s">
        <v>16</v>
      </c>
      <c r="M3142">
        <v>9198.4</v>
      </c>
      <c r="N3142" t="s">
        <v>20</v>
      </c>
      <c r="O3142" t="s">
        <v>0</v>
      </c>
      <c r="P3142" t="s">
        <v>0</v>
      </c>
    </row>
    <row r="3143" spans="1:16" x14ac:dyDescent="0.3">
      <c r="A3143">
        <v>61769856</v>
      </c>
      <c r="B3143">
        <v>876646</v>
      </c>
      <c r="C3143">
        <v>831559</v>
      </c>
      <c r="D3143">
        <v>7206</v>
      </c>
      <c r="E3143">
        <v>1</v>
      </c>
      <c r="F3143">
        <v>0</v>
      </c>
      <c r="G3143">
        <v>0</v>
      </c>
      <c r="H3143" t="s">
        <v>129</v>
      </c>
      <c r="I3143">
        <v>2</v>
      </c>
      <c r="J3143" t="s">
        <v>455</v>
      </c>
      <c r="K3143" t="s">
        <v>39</v>
      </c>
      <c r="L3143" t="s">
        <v>16</v>
      </c>
      <c r="M3143">
        <v>7206</v>
      </c>
      <c r="N3143" t="s">
        <v>21</v>
      </c>
      <c r="O3143" t="s">
        <v>0</v>
      </c>
      <c r="P3143" t="s">
        <v>0</v>
      </c>
    </row>
    <row r="3144" spans="1:16" x14ac:dyDescent="0.3">
      <c r="A3144">
        <v>16144233</v>
      </c>
      <c r="B3144">
        <v>770487</v>
      </c>
      <c r="C3144">
        <v>741760</v>
      </c>
      <c r="D3144">
        <v>17824</v>
      </c>
      <c r="E3144">
        <v>1</v>
      </c>
      <c r="F3144">
        <v>1782.4</v>
      </c>
      <c r="G3144">
        <v>10</v>
      </c>
      <c r="H3144" t="s">
        <v>129</v>
      </c>
      <c r="I3144">
        <v>3</v>
      </c>
      <c r="J3144" t="s">
        <v>259</v>
      </c>
      <c r="K3144" t="s">
        <v>39</v>
      </c>
      <c r="L3144" t="s">
        <v>16</v>
      </c>
      <c r="M3144">
        <v>16041.6</v>
      </c>
      <c r="N3144" t="s">
        <v>23</v>
      </c>
      <c r="O3144" t="s">
        <v>0</v>
      </c>
      <c r="P3144" t="s">
        <v>0</v>
      </c>
    </row>
    <row r="3145" spans="1:16" x14ac:dyDescent="0.3">
      <c r="A3145">
        <v>60310319</v>
      </c>
      <c r="B3145">
        <v>872246</v>
      </c>
      <c r="C3145">
        <v>962398</v>
      </c>
      <c r="D3145">
        <v>13971</v>
      </c>
      <c r="E3145">
        <v>1</v>
      </c>
      <c r="F3145">
        <v>698.55</v>
      </c>
      <c r="G3145">
        <v>5</v>
      </c>
      <c r="H3145" t="s">
        <v>273</v>
      </c>
      <c r="I3145">
        <v>3</v>
      </c>
      <c r="J3145" t="s">
        <v>505</v>
      </c>
      <c r="K3145" t="s">
        <v>50</v>
      </c>
      <c r="L3145" t="s">
        <v>15</v>
      </c>
      <c r="M3145">
        <v>13272.45</v>
      </c>
      <c r="N3145" t="s">
        <v>20</v>
      </c>
      <c r="O3145" t="s">
        <v>0</v>
      </c>
      <c r="P3145" t="s">
        <v>0</v>
      </c>
    </row>
    <row r="3146" spans="1:16" x14ac:dyDescent="0.3">
      <c r="A3146">
        <v>71352751</v>
      </c>
      <c r="B3146">
        <v>877572</v>
      </c>
      <c r="C3146">
        <v>489511</v>
      </c>
      <c r="D3146">
        <v>15331</v>
      </c>
      <c r="E3146">
        <v>1</v>
      </c>
      <c r="F3146">
        <v>2299.65</v>
      </c>
      <c r="G3146">
        <v>15</v>
      </c>
      <c r="H3146" t="s">
        <v>273</v>
      </c>
      <c r="I3146">
        <v>1</v>
      </c>
      <c r="J3146" t="s">
        <v>515</v>
      </c>
      <c r="K3146" t="s">
        <v>39</v>
      </c>
      <c r="L3146" t="s">
        <v>18</v>
      </c>
      <c r="M3146">
        <v>13031.35</v>
      </c>
      <c r="N3146" t="s">
        <v>21</v>
      </c>
      <c r="O3146" t="s">
        <v>0</v>
      </c>
      <c r="P3146" t="s">
        <v>0</v>
      </c>
    </row>
    <row r="3147" spans="1:16" x14ac:dyDescent="0.3">
      <c r="A3147">
        <v>50079111</v>
      </c>
      <c r="B3147">
        <v>809570</v>
      </c>
      <c r="C3147">
        <v>762407</v>
      </c>
      <c r="D3147">
        <v>1251</v>
      </c>
      <c r="E3147">
        <v>1</v>
      </c>
      <c r="F3147">
        <v>62.55</v>
      </c>
      <c r="G3147">
        <v>5</v>
      </c>
      <c r="H3147" t="s">
        <v>452</v>
      </c>
      <c r="I3147">
        <v>1</v>
      </c>
      <c r="J3147" t="s">
        <v>458</v>
      </c>
      <c r="K3147" t="s">
        <v>39</v>
      </c>
      <c r="L3147" t="s">
        <v>15</v>
      </c>
      <c r="M3147">
        <v>1188.45</v>
      </c>
      <c r="N3147" t="s">
        <v>20</v>
      </c>
      <c r="O3147" t="s">
        <v>0</v>
      </c>
      <c r="P3147" t="s">
        <v>0</v>
      </c>
    </row>
    <row r="3148" spans="1:16" x14ac:dyDescent="0.3">
      <c r="A3148">
        <v>53233116</v>
      </c>
      <c r="B3148">
        <v>872246</v>
      </c>
      <c r="C3148">
        <v>483062</v>
      </c>
      <c r="D3148">
        <v>12294</v>
      </c>
      <c r="E3148">
        <v>1</v>
      </c>
      <c r="F3148">
        <v>1844.1</v>
      </c>
      <c r="G3148">
        <v>15</v>
      </c>
      <c r="H3148" t="s">
        <v>452</v>
      </c>
      <c r="I3148">
        <v>7</v>
      </c>
      <c r="J3148" t="s">
        <v>151</v>
      </c>
      <c r="K3148" t="s">
        <v>39</v>
      </c>
      <c r="L3148" t="s">
        <v>15</v>
      </c>
      <c r="M3148">
        <v>10449.9</v>
      </c>
      <c r="N3148" t="s">
        <v>22</v>
      </c>
      <c r="O3148" t="s">
        <v>0</v>
      </c>
      <c r="P3148" t="s">
        <v>0</v>
      </c>
    </row>
    <row r="3149" spans="1:16" x14ac:dyDescent="0.3">
      <c r="A3149">
        <v>73161098</v>
      </c>
      <c r="B3149">
        <v>876646</v>
      </c>
      <c r="C3149">
        <v>251690</v>
      </c>
      <c r="D3149">
        <v>11289</v>
      </c>
      <c r="E3149">
        <v>1</v>
      </c>
      <c r="F3149">
        <v>0</v>
      </c>
      <c r="G3149">
        <v>0</v>
      </c>
      <c r="H3149" t="s">
        <v>452</v>
      </c>
      <c r="I3149">
        <v>5</v>
      </c>
      <c r="J3149" t="s">
        <v>216</v>
      </c>
      <c r="K3149" t="s">
        <v>39</v>
      </c>
      <c r="L3149" t="s">
        <v>152</v>
      </c>
      <c r="M3149">
        <v>11289</v>
      </c>
      <c r="N3149" t="s">
        <v>20</v>
      </c>
      <c r="O3149" t="s">
        <v>0</v>
      </c>
      <c r="P3149" t="s">
        <v>0</v>
      </c>
    </row>
    <row r="3150" spans="1:16" x14ac:dyDescent="0.3">
      <c r="A3150">
        <v>91370909</v>
      </c>
      <c r="B3150">
        <v>719176</v>
      </c>
      <c r="C3150">
        <v>755552</v>
      </c>
      <c r="D3150">
        <v>10888</v>
      </c>
      <c r="E3150">
        <v>1</v>
      </c>
      <c r="F3150">
        <v>0</v>
      </c>
      <c r="G3150">
        <v>0</v>
      </c>
      <c r="H3150" t="s">
        <v>452</v>
      </c>
      <c r="I3150">
        <v>2</v>
      </c>
      <c r="J3150" t="s">
        <v>290</v>
      </c>
      <c r="K3150" t="s">
        <v>50</v>
      </c>
      <c r="L3150" t="s">
        <v>16</v>
      </c>
      <c r="M3150">
        <v>10888</v>
      </c>
      <c r="N3150" t="s">
        <v>22</v>
      </c>
      <c r="O3150" t="s">
        <v>0</v>
      </c>
      <c r="P3150" t="s">
        <v>0</v>
      </c>
    </row>
    <row r="3151" spans="1:16" x14ac:dyDescent="0.3">
      <c r="A3151">
        <v>43077929</v>
      </c>
      <c r="B3151">
        <v>719176</v>
      </c>
      <c r="C3151">
        <v>239589</v>
      </c>
      <c r="D3151">
        <v>13415</v>
      </c>
      <c r="E3151">
        <v>1</v>
      </c>
      <c r="F3151">
        <v>0</v>
      </c>
      <c r="G3151">
        <v>0</v>
      </c>
      <c r="H3151" t="s">
        <v>452</v>
      </c>
      <c r="I3151">
        <v>5</v>
      </c>
      <c r="J3151" t="s">
        <v>216</v>
      </c>
      <c r="K3151" t="s">
        <v>39</v>
      </c>
      <c r="L3151" t="s">
        <v>17</v>
      </c>
      <c r="M3151">
        <v>13415</v>
      </c>
      <c r="N3151" t="s">
        <v>23</v>
      </c>
      <c r="O3151" t="s">
        <v>0</v>
      </c>
      <c r="P3151" t="s">
        <v>0</v>
      </c>
    </row>
    <row r="3152" spans="1:16" x14ac:dyDescent="0.3">
      <c r="A3152">
        <v>51970837</v>
      </c>
      <c r="B3152">
        <v>191161</v>
      </c>
      <c r="C3152">
        <v>431307</v>
      </c>
      <c r="D3152">
        <v>2298</v>
      </c>
      <c r="E3152">
        <v>3</v>
      </c>
      <c r="F3152">
        <v>0</v>
      </c>
      <c r="G3152">
        <v>0</v>
      </c>
      <c r="H3152" t="s">
        <v>452</v>
      </c>
      <c r="I3152">
        <v>2</v>
      </c>
      <c r="J3152" t="s">
        <v>290</v>
      </c>
      <c r="K3152" t="s">
        <v>39</v>
      </c>
      <c r="L3152" t="s">
        <v>15</v>
      </c>
      <c r="M3152">
        <v>6894</v>
      </c>
      <c r="N3152" t="s">
        <v>20</v>
      </c>
      <c r="O3152" t="s">
        <v>0</v>
      </c>
      <c r="P3152" t="s">
        <v>0</v>
      </c>
    </row>
    <row r="3153" spans="1:16" x14ac:dyDescent="0.3">
      <c r="A3153">
        <v>43318046</v>
      </c>
      <c r="B3153">
        <v>388389</v>
      </c>
      <c r="C3153">
        <v>633301</v>
      </c>
      <c r="D3153">
        <v>3075</v>
      </c>
      <c r="E3153">
        <v>1</v>
      </c>
      <c r="F3153">
        <v>0</v>
      </c>
      <c r="G3153">
        <v>0</v>
      </c>
      <c r="H3153" t="s">
        <v>452</v>
      </c>
      <c r="I3153">
        <v>4</v>
      </c>
      <c r="J3153" t="s">
        <v>343</v>
      </c>
      <c r="K3153" t="s">
        <v>47</v>
      </c>
      <c r="L3153" t="s">
        <v>17</v>
      </c>
      <c r="M3153">
        <v>3075</v>
      </c>
      <c r="N3153" t="s">
        <v>22</v>
      </c>
      <c r="O3153" t="s">
        <v>0</v>
      </c>
      <c r="P3153" t="s">
        <v>0</v>
      </c>
    </row>
    <row r="3154" spans="1:16" x14ac:dyDescent="0.3">
      <c r="A3154">
        <v>82292089</v>
      </c>
      <c r="B3154">
        <v>770487</v>
      </c>
      <c r="C3154">
        <v>714646</v>
      </c>
      <c r="D3154">
        <v>18292</v>
      </c>
      <c r="E3154">
        <v>4</v>
      </c>
      <c r="F3154">
        <v>0</v>
      </c>
      <c r="G3154">
        <v>0</v>
      </c>
      <c r="H3154" t="s">
        <v>452</v>
      </c>
      <c r="I3154">
        <v>7</v>
      </c>
      <c r="J3154" t="s">
        <v>151</v>
      </c>
      <c r="K3154" t="s">
        <v>39</v>
      </c>
      <c r="L3154" t="s">
        <v>17</v>
      </c>
      <c r="M3154">
        <v>73168</v>
      </c>
      <c r="N3154" t="s">
        <v>23</v>
      </c>
      <c r="O3154" t="s">
        <v>0</v>
      </c>
      <c r="P3154" t="s">
        <v>0</v>
      </c>
    </row>
    <row r="3155" spans="1:16" x14ac:dyDescent="0.3">
      <c r="A3155">
        <v>84813739</v>
      </c>
      <c r="B3155">
        <v>719176</v>
      </c>
      <c r="C3155">
        <v>932697</v>
      </c>
      <c r="D3155">
        <v>1660</v>
      </c>
      <c r="E3155">
        <v>3</v>
      </c>
      <c r="F3155">
        <v>0</v>
      </c>
      <c r="G3155">
        <v>0</v>
      </c>
      <c r="H3155" t="s">
        <v>423</v>
      </c>
      <c r="I3155">
        <v>6</v>
      </c>
      <c r="J3155" t="s">
        <v>365</v>
      </c>
      <c r="K3155" t="s">
        <v>39</v>
      </c>
      <c r="L3155" t="s">
        <v>16</v>
      </c>
      <c r="M3155">
        <v>4980</v>
      </c>
      <c r="N3155" t="s">
        <v>20</v>
      </c>
      <c r="O3155" t="s">
        <v>0</v>
      </c>
      <c r="P3155" t="s">
        <v>0</v>
      </c>
    </row>
    <row r="3156" spans="1:16" x14ac:dyDescent="0.3">
      <c r="A3156">
        <v>23383077</v>
      </c>
      <c r="B3156">
        <v>877572</v>
      </c>
      <c r="C3156">
        <v>944943</v>
      </c>
      <c r="D3156">
        <v>13781</v>
      </c>
      <c r="E3156">
        <v>1</v>
      </c>
      <c r="F3156">
        <v>1378.1</v>
      </c>
      <c r="G3156">
        <v>10</v>
      </c>
      <c r="H3156" t="s">
        <v>423</v>
      </c>
      <c r="I3156">
        <v>4</v>
      </c>
      <c r="J3156" t="s">
        <v>364</v>
      </c>
      <c r="K3156" t="s">
        <v>39</v>
      </c>
      <c r="L3156" t="s">
        <v>16</v>
      </c>
      <c r="M3156">
        <v>12402.9</v>
      </c>
      <c r="N3156" t="s">
        <v>23</v>
      </c>
      <c r="O3156" t="s">
        <v>0</v>
      </c>
      <c r="P3156" t="s">
        <v>0</v>
      </c>
    </row>
    <row r="3157" spans="1:16" x14ac:dyDescent="0.3">
      <c r="A3157">
        <v>14994527</v>
      </c>
      <c r="B3157">
        <v>126225</v>
      </c>
      <c r="C3157">
        <v>861282</v>
      </c>
      <c r="D3157">
        <v>5389</v>
      </c>
      <c r="E3157">
        <v>4</v>
      </c>
      <c r="F3157">
        <v>1077.8</v>
      </c>
      <c r="G3157">
        <v>5</v>
      </c>
      <c r="H3157" t="s">
        <v>423</v>
      </c>
      <c r="I3157">
        <v>7</v>
      </c>
      <c r="J3157" t="s">
        <v>263</v>
      </c>
      <c r="K3157" t="s">
        <v>39</v>
      </c>
      <c r="L3157" t="s">
        <v>15</v>
      </c>
      <c r="M3157">
        <v>20478.2</v>
      </c>
      <c r="N3157" t="s">
        <v>21</v>
      </c>
      <c r="O3157" t="s">
        <v>0</v>
      </c>
      <c r="P3157" t="s">
        <v>0</v>
      </c>
    </row>
    <row r="3158" spans="1:16" x14ac:dyDescent="0.3">
      <c r="A3158">
        <v>70549373</v>
      </c>
      <c r="B3158">
        <v>334053</v>
      </c>
      <c r="C3158">
        <v>799166</v>
      </c>
      <c r="D3158">
        <v>8249</v>
      </c>
      <c r="E3158">
        <v>1</v>
      </c>
      <c r="F3158">
        <v>0</v>
      </c>
      <c r="G3158">
        <v>0</v>
      </c>
      <c r="H3158" t="s">
        <v>423</v>
      </c>
      <c r="I3158">
        <v>7</v>
      </c>
      <c r="J3158" t="s">
        <v>263</v>
      </c>
      <c r="K3158" t="s">
        <v>39</v>
      </c>
      <c r="L3158" t="s">
        <v>17</v>
      </c>
      <c r="M3158">
        <v>8249</v>
      </c>
      <c r="N3158" t="s">
        <v>22</v>
      </c>
      <c r="O3158" t="s">
        <v>0</v>
      </c>
      <c r="P3158" t="s">
        <v>0</v>
      </c>
    </row>
    <row r="3159" spans="1:16" x14ac:dyDescent="0.3">
      <c r="A3159">
        <v>44935501</v>
      </c>
      <c r="B3159">
        <v>877572</v>
      </c>
      <c r="C3159">
        <v>486780</v>
      </c>
      <c r="D3159">
        <v>16388</v>
      </c>
      <c r="E3159">
        <v>3</v>
      </c>
      <c r="F3159">
        <v>4916.3999999999996</v>
      </c>
      <c r="G3159">
        <v>10</v>
      </c>
      <c r="H3159" t="s">
        <v>423</v>
      </c>
      <c r="I3159">
        <v>4</v>
      </c>
      <c r="J3159" t="s">
        <v>364</v>
      </c>
      <c r="K3159" t="s">
        <v>39</v>
      </c>
      <c r="L3159" t="s">
        <v>17</v>
      </c>
      <c r="M3159">
        <v>44247.6</v>
      </c>
      <c r="N3159" t="s">
        <v>20</v>
      </c>
      <c r="O3159" t="s">
        <v>0</v>
      </c>
      <c r="P3159" t="s">
        <v>0</v>
      </c>
    </row>
    <row r="3160" spans="1:16" x14ac:dyDescent="0.3">
      <c r="A3160">
        <v>58657117</v>
      </c>
      <c r="B3160">
        <v>770487</v>
      </c>
      <c r="C3160">
        <v>631736</v>
      </c>
      <c r="D3160">
        <v>9431</v>
      </c>
      <c r="E3160">
        <v>1</v>
      </c>
      <c r="F3160">
        <v>0</v>
      </c>
      <c r="G3160">
        <v>0</v>
      </c>
      <c r="H3160" t="s">
        <v>423</v>
      </c>
      <c r="I3160">
        <v>3</v>
      </c>
      <c r="J3160" t="s">
        <v>254</v>
      </c>
      <c r="K3160" t="s">
        <v>39</v>
      </c>
      <c r="L3160" t="s">
        <v>16</v>
      </c>
      <c r="M3160">
        <v>9431</v>
      </c>
      <c r="N3160" t="s">
        <v>20</v>
      </c>
      <c r="O3160" t="s">
        <v>0</v>
      </c>
      <c r="P3160" t="s">
        <v>0</v>
      </c>
    </row>
    <row r="3161" spans="1:16" x14ac:dyDescent="0.3">
      <c r="A3161">
        <v>40540334</v>
      </c>
      <c r="B3161">
        <v>334053</v>
      </c>
      <c r="C3161">
        <v>412686</v>
      </c>
      <c r="D3161">
        <v>12921</v>
      </c>
      <c r="E3161">
        <v>3</v>
      </c>
      <c r="F3161">
        <v>3876.3</v>
      </c>
      <c r="G3161">
        <v>10</v>
      </c>
      <c r="H3161" t="s">
        <v>423</v>
      </c>
      <c r="I3161">
        <v>2</v>
      </c>
      <c r="J3161" t="s">
        <v>398</v>
      </c>
      <c r="K3161" t="s">
        <v>73</v>
      </c>
      <c r="L3161" t="s">
        <v>15</v>
      </c>
      <c r="M3161">
        <v>34886.699999999997</v>
      </c>
      <c r="N3161" t="s">
        <v>24</v>
      </c>
      <c r="O3161" t="s">
        <v>0</v>
      </c>
      <c r="P3161" t="s">
        <v>0</v>
      </c>
    </row>
    <row r="3162" spans="1:16" x14ac:dyDescent="0.3">
      <c r="A3162">
        <v>18359252</v>
      </c>
      <c r="B3162">
        <v>246316</v>
      </c>
      <c r="C3162">
        <v>799083</v>
      </c>
      <c r="D3162">
        <v>10226</v>
      </c>
      <c r="E3162">
        <v>3</v>
      </c>
      <c r="F3162">
        <v>6135.6</v>
      </c>
      <c r="G3162">
        <v>20</v>
      </c>
      <c r="H3162" t="s">
        <v>423</v>
      </c>
      <c r="I3162">
        <v>5</v>
      </c>
      <c r="J3162" t="s">
        <v>544</v>
      </c>
      <c r="K3162" t="s">
        <v>39</v>
      </c>
      <c r="L3162" t="s">
        <v>17</v>
      </c>
      <c r="M3162">
        <v>24542.400000000001</v>
      </c>
      <c r="N3162" t="s">
        <v>23</v>
      </c>
      <c r="O3162" t="s">
        <v>0</v>
      </c>
      <c r="P3162" t="s">
        <v>0</v>
      </c>
    </row>
    <row r="3163" spans="1:16" x14ac:dyDescent="0.3">
      <c r="A3163">
        <v>25119192</v>
      </c>
      <c r="B3163">
        <v>191161</v>
      </c>
      <c r="C3163">
        <v>743377</v>
      </c>
      <c r="D3163">
        <v>2093</v>
      </c>
      <c r="E3163">
        <v>1</v>
      </c>
      <c r="F3163">
        <v>104.65</v>
      </c>
      <c r="G3163">
        <v>5</v>
      </c>
      <c r="H3163" t="s">
        <v>423</v>
      </c>
      <c r="I3163">
        <v>3</v>
      </c>
      <c r="J3163" t="s">
        <v>254</v>
      </c>
      <c r="K3163" t="s">
        <v>39</v>
      </c>
      <c r="L3163" t="s">
        <v>18</v>
      </c>
      <c r="M3163">
        <v>1988.35</v>
      </c>
      <c r="N3163" t="s">
        <v>23</v>
      </c>
      <c r="O3163" t="s">
        <v>0</v>
      </c>
      <c r="P3163" t="s">
        <v>0</v>
      </c>
    </row>
    <row r="3164" spans="1:16" x14ac:dyDescent="0.3">
      <c r="A3164">
        <v>54927535</v>
      </c>
      <c r="B3164">
        <v>126225</v>
      </c>
      <c r="C3164">
        <v>761671</v>
      </c>
      <c r="D3164">
        <v>15170</v>
      </c>
      <c r="E3164">
        <v>2</v>
      </c>
      <c r="F3164">
        <v>0</v>
      </c>
      <c r="G3164">
        <v>0</v>
      </c>
      <c r="H3164" t="s">
        <v>423</v>
      </c>
      <c r="I3164">
        <v>2</v>
      </c>
      <c r="J3164" t="s">
        <v>398</v>
      </c>
      <c r="K3164" t="s">
        <v>39</v>
      </c>
      <c r="L3164" t="s">
        <v>15</v>
      </c>
      <c r="M3164">
        <v>30340</v>
      </c>
      <c r="N3164" t="s">
        <v>21</v>
      </c>
      <c r="O3164" t="s">
        <v>0</v>
      </c>
      <c r="P3164" t="s">
        <v>0</v>
      </c>
    </row>
    <row r="3165" spans="1:16" x14ac:dyDescent="0.3">
      <c r="A3165">
        <v>99213703</v>
      </c>
      <c r="B3165">
        <v>191161</v>
      </c>
      <c r="C3165">
        <v>864001</v>
      </c>
      <c r="D3165">
        <v>14119</v>
      </c>
      <c r="E3165">
        <v>4</v>
      </c>
      <c r="F3165">
        <v>2823.8</v>
      </c>
      <c r="G3165">
        <v>5</v>
      </c>
      <c r="H3165" t="s">
        <v>423</v>
      </c>
      <c r="I3165">
        <v>7</v>
      </c>
      <c r="J3165" t="s">
        <v>263</v>
      </c>
      <c r="K3165" t="s">
        <v>39</v>
      </c>
      <c r="L3165" t="s">
        <v>15</v>
      </c>
      <c r="M3165">
        <v>53652.2</v>
      </c>
      <c r="N3165" t="s">
        <v>23</v>
      </c>
      <c r="O3165" t="s">
        <v>0</v>
      </c>
      <c r="P3165" t="s">
        <v>0</v>
      </c>
    </row>
    <row r="3166" spans="1:16" x14ac:dyDescent="0.3">
      <c r="A3166">
        <v>32576626</v>
      </c>
      <c r="B3166">
        <v>809570</v>
      </c>
      <c r="C3166">
        <v>681137</v>
      </c>
      <c r="D3166">
        <v>18396</v>
      </c>
      <c r="E3166">
        <v>4</v>
      </c>
      <c r="F3166">
        <v>0</v>
      </c>
      <c r="G3166">
        <v>0</v>
      </c>
      <c r="H3166" t="s">
        <v>423</v>
      </c>
      <c r="I3166">
        <v>6</v>
      </c>
      <c r="J3166" t="s">
        <v>365</v>
      </c>
      <c r="K3166" t="s">
        <v>39</v>
      </c>
      <c r="L3166" t="s">
        <v>15</v>
      </c>
      <c r="M3166">
        <v>73584</v>
      </c>
      <c r="N3166" t="s">
        <v>20</v>
      </c>
      <c r="O3166" t="s">
        <v>0</v>
      </c>
      <c r="P3166" t="s">
        <v>0</v>
      </c>
    </row>
    <row r="3167" spans="1:16" x14ac:dyDescent="0.3">
      <c r="A3167">
        <v>33188838</v>
      </c>
      <c r="B3167">
        <v>191161</v>
      </c>
      <c r="C3167">
        <v>200754</v>
      </c>
      <c r="D3167">
        <v>12133</v>
      </c>
      <c r="E3167">
        <v>1</v>
      </c>
      <c r="F3167">
        <v>0</v>
      </c>
      <c r="G3167">
        <v>0</v>
      </c>
      <c r="H3167" t="s">
        <v>423</v>
      </c>
      <c r="I3167">
        <v>7</v>
      </c>
      <c r="J3167" t="s">
        <v>263</v>
      </c>
      <c r="K3167" t="s">
        <v>39</v>
      </c>
      <c r="L3167" t="s">
        <v>17</v>
      </c>
      <c r="M3167">
        <v>12133</v>
      </c>
      <c r="N3167" t="s">
        <v>20</v>
      </c>
      <c r="O3167" t="s">
        <v>0</v>
      </c>
      <c r="P3167" t="s">
        <v>0</v>
      </c>
    </row>
    <row r="3168" spans="1:16" x14ac:dyDescent="0.3">
      <c r="A3168">
        <v>79751366</v>
      </c>
      <c r="B3168">
        <v>356787</v>
      </c>
      <c r="C3168">
        <v>803998</v>
      </c>
      <c r="D3168">
        <v>15925</v>
      </c>
      <c r="E3168">
        <v>1</v>
      </c>
      <c r="F3168">
        <v>796.25</v>
      </c>
      <c r="G3168">
        <v>5</v>
      </c>
      <c r="H3168" t="s">
        <v>423</v>
      </c>
      <c r="I3168">
        <v>3</v>
      </c>
      <c r="J3168" t="s">
        <v>254</v>
      </c>
      <c r="K3168" t="s">
        <v>39</v>
      </c>
      <c r="L3168" t="s">
        <v>16</v>
      </c>
      <c r="M3168">
        <v>15128.75</v>
      </c>
      <c r="N3168" t="s">
        <v>20</v>
      </c>
      <c r="O3168" t="s">
        <v>0</v>
      </c>
      <c r="P3168" t="s">
        <v>0</v>
      </c>
    </row>
    <row r="3169" spans="1:16" x14ac:dyDescent="0.3">
      <c r="A3169">
        <v>51734908</v>
      </c>
      <c r="B3169">
        <v>872246</v>
      </c>
      <c r="C3169">
        <v>705719</v>
      </c>
      <c r="D3169">
        <v>18834</v>
      </c>
      <c r="E3169">
        <v>1</v>
      </c>
      <c r="F3169">
        <v>0</v>
      </c>
      <c r="G3169">
        <v>0</v>
      </c>
      <c r="H3169" t="s">
        <v>423</v>
      </c>
      <c r="I3169">
        <v>3</v>
      </c>
      <c r="J3169" t="s">
        <v>254</v>
      </c>
      <c r="K3169" t="s">
        <v>39</v>
      </c>
      <c r="L3169" t="s">
        <v>15</v>
      </c>
      <c r="M3169">
        <v>18834</v>
      </c>
      <c r="N3169" t="s">
        <v>23</v>
      </c>
      <c r="O3169" t="s">
        <v>0</v>
      </c>
      <c r="P3169" t="s">
        <v>0</v>
      </c>
    </row>
    <row r="3170" spans="1:16" x14ac:dyDescent="0.3">
      <c r="A3170">
        <v>86868988</v>
      </c>
      <c r="B3170">
        <v>719176</v>
      </c>
      <c r="C3170">
        <v>345718</v>
      </c>
      <c r="D3170">
        <v>9462</v>
      </c>
      <c r="E3170">
        <v>1</v>
      </c>
      <c r="F3170">
        <v>946.2</v>
      </c>
      <c r="G3170">
        <v>10</v>
      </c>
      <c r="H3170" t="s">
        <v>423</v>
      </c>
      <c r="I3170">
        <v>4</v>
      </c>
      <c r="J3170" t="s">
        <v>364</v>
      </c>
      <c r="K3170" t="s">
        <v>39</v>
      </c>
      <c r="L3170" t="s">
        <v>15</v>
      </c>
      <c r="M3170">
        <v>8515.7999999999993</v>
      </c>
      <c r="N3170" t="s">
        <v>21</v>
      </c>
      <c r="O3170" t="s">
        <v>0</v>
      </c>
      <c r="P3170" t="s">
        <v>0</v>
      </c>
    </row>
    <row r="3171" spans="1:16" x14ac:dyDescent="0.3">
      <c r="A3171">
        <v>39633659</v>
      </c>
      <c r="B3171">
        <v>809570</v>
      </c>
      <c r="C3171">
        <v>597455</v>
      </c>
      <c r="D3171">
        <v>19444</v>
      </c>
      <c r="E3171">
        <v>2</v>
      </c>
      <c r="F3171">
        <v>7777.6</v>
      </c>
      <c r="G3171">
        <v>20</v>
      </c>
      <c r="H3171" t="s">
        <v>423</v>
      </c>
      <c r="I3171">
        <v>6</v>
      </c>
      <c r="J3171" t="s">
        <v>365</v>
      </c>
      <c r="K3171" t="s">
        <v>39</v>
      </c>
      <c r="L3171" t="s">
        <v>16</v>
      </c>
      <c r="M3171">
        <v>31110.400000000001</v>
      </c>
      <c r="N3171" t="s">
        <v>22</v>
      </c>
      <c r="O3171" t="s">
        <v>0</v>
      </c>
      <c r="P3171" t="s">
        <v>0</v>
      </c>
    </row>
    <row r="3172" spans="1:16" x14ac:dyDescent="0.3">
      <c r="A3172">
        <v>45481411</v>
      </c>
      <c r="B3172">
        <v>126225</v>
      </c>
      <c r="C3172">
        <v>305149</v>
      </c>
      <c r="D3172">
        <v>6317</v>
      </c>
      <c r="E3172">
        <v>2</v>
      </c>
      <c r="F3172">
        <v>0</v>
      </c>
      <c r="G3172">
        <v>0</v>
      </c>
      <c r="H3172" t="s">
        <v>423</v>
      </c>
      <c r="I3172">
        <v>2</v>
      </c>
      <c r="J3172" t="s">
        <v>398</v>
      </c>
      <c r="K3172" t="s">
        <v>73</v>
      </c>
      <c r="L3172" t="s">
        <v>15</v>
      </c>
      <c r="M3172">
        <v>12634</v>
      </c>
      <c r="N3172" t="s">
        <v>20</v>
      </c>
      <c r="O3172" t="s">
        <v>0</v>
      </c>
      <c r="P3172" t="s">
        <v>0</v>
      </c>
    </row>
    <row r="3173" spans="1:16" x14ac:dyDescent="0.3">
      <c r="A3173">
        <v>13176186</v>
      </c>
      <c r="B3173">
        <v>246316</v>
      </c>
      <c r="C3173">
        <v>409385</v>
      </c>
      <c r="D3173">
        <v>11039</v>
      </c>
      <c r="E3173">
        <v>1</v>
      </c>
      <c r="F3173">
        <v>1655.85</v>
      </c>
      <c r="G3173">
        <v>15</v>
      </c>
      <c r="H3173" t="s">
        <v>346</v>
      </c>
      <c r="I3173">
        <v>2</v>
      </c>
      <c r="J3173" t="s">
        <v>118</v>
      </c>
      <c r="K3173" t="s">
        <v>39</v>
      </c>
      <c r="L3173" t="s">
        <v>18</v>
      </c>
      <c r="M3173">
        <v>9383.15</v>
      </c>
      <c r="N3173" t="s">
        <v>23</v>
      </c>
      <c r="O3173" t="s">
        <v>0</v>
      </c>
      <c r="P3173" t="s">
        <v>0</v>
      </c>
    </row>
    <row r="3174" spans="1:16" x14ac:dyDescent="0.3">
      <c r="A3174">
        <v>23041121</v>
      </c>
      <c r="B3174">
        <v>126225</v>
      </c>
      <c r="C3174">
        <v>715276</v>
      </c>
      <c r="D3174">
        <v>1465</v>
      </c>
      <c r="E3174">
        <v>2</v>
      </c>
      <c r="F3174">
        <v>0</v>
      </c>
      <c r="G3174">
        <v>0</v>
      </c>
      <c r="H3174" t="s">
        <v>346</v>
      </c>
      <c r="I3174">
        <v>6</v>
      </c>
      <c r="J3174" t="s">
        <v>212</v>
      </c>
      <c r="K3174" t="s">
        <v>39</v>
      </c>
      <c r="L3174" t="s">
        <v>16</v>
      </c>
      <c r="M3174">
        <v>2930</v>
      </c>
      <c r="N3174" t="s">
        <v>23</v>
      </c>
      <c r="O3174" t="s">
        <v>0</v>
      </c>
      <c r="P3174" t="s">
        <v>0</v>
      </c>
    </row>
    <row r="3175" spans="1:16" x14ac:dyDescent="0.3">
      <c r="A3175">
        <v>63211150</v>
      </c>
      <c r="B3175">
        <v>388389</v>
      </c>
      <c r="C3175">
        <v>749855</v>
      </c>
      <c r="D3175">
        <v>4991</v>
      </c>
      <c r="E3175">
        <v>4</v>
      </c>
      <c r="F3175">
        <v>0</v>
      </c>
      <c r="G3175">
        <v>0</v>
      </c>
      <c r="H3175" t="s">
        <v>346</v>
      </c>
      <c r="I3175">
        <v>6</v>
      </c>
      <c r="J3175" t="s">
        <v>212</v>
      </c>
      <c r="K3175" t="s">
        <v>39</v>
      </c>
      <c r="L3175" t="s">
        <v>15</v>
      </c>
      <c r="M3175">
        <v>19964</v>
      </c>
      <c r="N3175" t="s">
        <v>20</v>
      </c>
      <c r="O3175" t="s">
        <v>0</v>
      </c>
      <c r="P3175" t="s">
        <v>0</v>
      </c>
    </row>
    <row r="3176" spans="1:16" x14ac:dyDescent="0.3">
      <c r="A3176">
        <v>90108882</v>
      </c>
      <c r="B3176">
        <v>719176</v>
      </c>
      <c r="C3176">
        <v>947078</v>
      </c>
      <c r="D3176">
        <v>16352</v>
      </c>
      <c r="E3176">
        <v>1</v>
      </c>
      <c r="F3176">
        <v>3270.4</v>
      </c>
      <c r="G3176">
        <v>20</v>
      </c>
      <c r="H3176" t="s">
        <v>346</v>
      </c>
      <c r="I3176">
        <v>2</v>
      </c>
      <c r="J3176" t="s">
        <v>118</v>
      </c>
      <c r="K3176" t="s">
        <v>39</v>
      </c>
      <c r="L3176" t="s">
        <v>18</v>
      </c>
      <c r="M3176">
        <v>13081.6</v>
      </c>
      <c r="N3176" t="s">
        <v>20</v>
      </c>
      <c r="O3176" t="s">
        <v>0</v>
      </c>
      <c r="P3176" t="s">
        <v>0</v>
      </c>
    </row>
    <row r="3177" spans="1:16" x14ac:dyDescent="0.3">
      <c r="A3177">
        <v>38956527</v>
      </c>
      <c r="B3177">
        <v>809570</v>
      </c>
      <c r="C3177">
        <v>875960</v>
      </c>
      <c r="D3177">
        <v>5663</v>
      </c>
      <c r="E3177">
        <v>3</v>
      </c>
      <c r="F3177">
        <v>0</v>
      </c>
      <c r="G3177">
        <v>0</v>
      </c>
      <c r="H3177" t="s">
        <v>346</v>
      </c>
      <c r="I3177">
        <v>7</v>
      </c>
      <c r="J3177" t="s">
        <v>315</v>
      </c>
      <c r="K3177" t="s">
        <v>39</v>
      </c>
      <c r="L3177" t="s">
        <v>15</v>
      </c>
      <c r="M3177">
        <v>16989</v>
      </c>
      <c r="N3177" t="s">
        <v>23</v>
      </c>
      <c r="O3177" t="s">
        <v>0</v>
      </c>
      <c r="P3177" t="s">
        <v>0</v>
      </c>
    </row>
    <row r="3178" spans="1:16" x14ac:dyDescent="0.3">
      <c r="A3178">
        <v>93635734</v>
      </c>
      <c r="B3178">
        <v>191161</v>
      </c>
      <c r="C3178">
        <v>660030</v>
      </c>
      <c r="D3178">
        <v>8423</v>
      </c>
      <c r="E3178">
        <v>1</v>
      </c>
      <c r="F3178">
        <v>0</v>
      </c>
      <c r="G3178">
        <v>0</v>
      </c>
      <c r="H3178" t="s">
        <v>346</v>
      </c>
      <c r="I3178">
        <v>1</v>
      </c>
      <c r="J3178" t="s">
        <v>184</v>
      </c>
      <c r="K3178" t="s">
        <v>39</v>
      </c>
      <c r="L3178" t="s">
        <v>17</v>
      </c>
      <c r="M3178">
        <v>8423</v>
      </c>
      <c r="N3178" t="s">
        <v>22</v>
      </c>
      <c r="O3178" t="s">
        <v>0</v>
      </c>
      <c r="P3178" t="s">
        <v>0</v>
      </c>
    </row>
    <row r="3179" spans="1:16" x14ac:dyDescent="0.3">
      <c r="A3179">
        <v>65838294</v>
      </c>
      <c r="B3179">
        <v>191161</v>
      </c>
      <c r="C3179">
        <v>668288</v>
      </c>
      <c r="D3179">
        <v>17743</v>
      </c>
      <c r="E3179">
        <v>4</v>
      </c>
      <c r="F3179">
        <v>3548.6</v>
      </c>
      <c r="G3179">
        <v>5</v>
      </c>
      <c r="H3179" t="s">
        <v>346</v>
      </c>
      <c r="I3179">
        <v>7</v>
      </c>
      <c r="J3179" t="s">
        <v>315</v>
      </c>
      <c r="K3179" t="s">
        <v>39</v>
      </c>
      <c r="L3179" t="s">
        <v>15</v>
      </c>
      <c r="M3179">
        <v>67423.399999999994</v>
      </c>
      <c r="N3179" t="s">
        <v>20</v>
      </c>
      <c r="O3179" t="s">
        <v>0</v>
      </c>
      <c r="P3179" t="s">
        <v>0</v>
      </c>
    </row>
    <row r="3180" spans="1:16" x14ac:dyDescent="0.3">
      <c r="A3180">
        <v>43810519</v>
      </c>
      <c r="B3180">
        <v>207473</v>
      </c>
      <c r="C3180">
        <v>580805</v>
      </c>
      <c r="D3180">
        <v>2403</v>
      </c>
      <c r="E3180">
        <v>1</v>
      </c>
      <c r="F3180">
        <v>0</v>
      </c>
      <c r="G3180">
        <v>0</v>
      </c>
      <c r="H3180" t="s">
        <v>346</v>
      </c>
      <c r="I3180">
        <v>5</v>
      </c>
      <c r="J3180" t="s">
        <v>545</v>
      </c>
      <c r="K3180" t="s">
        <v>39</v>
      </c>
      <c r="L3180" t="s">
        <v>16</v>
      </c>
      <c r="M3180">
        <v>2403</v>
      </c>
      <c r="N3180" t="s">
        <v>21</v>
      </c>
      <c r="O3180" t="s">
        <v>0</v>
      </c>
      <c r="P3180" t="s">
        <v>0</v>
      </c>
    </row>
    <row r="3181" spans="1:16" x14ac:dyDescent="0.3">
      <c r="A3181">
        <v>99686286</v>
      </c>
      <c r="B3181">
        <v>719176</v>
      </c>
      <c r="C3181">
        <v>432873</v>
      </c>
      <c r="D3181">
        <v>18418</v>
      </c>
      <c r="E3181">
        <v>2</v>
      </c>
      <c r="F3181">
        <v>0</v>
      </c>
      <c r="G3181">
        <v>0</v>
      </c>
      <c r="H3181" t="s">
        <v>257</v>
      </c>
      <c r="I3181">
        <v>6</v>
      </c>
      <c r="J3181" t="s">
        <v>513</v>
      </c>
      <c r="K3181" t="s">
        <v>39</v>
      </c>
      <c r="L3181" t="s">
        <v>17</v>
      </c>
      <c r="M3181">
        <v>36836</v>
      </c>
      <c r="N3181" t="s">
        <v>22</v>
      </c>
      <c r="O3181" t="s">
        <v>0</v>
      </c>
      <c r="P3181" t="s">
        <v>0</v>
      </c>
    </row>
    <row r="3182" spans="1:16" x14ac:dyDescent="0.3">
      <c r="A3182">
        <v>22976369</v>
      </c>
      <c r="B3182">
        <v>671858</v>
      </c>
      <c r="C3182">
        <v>875958</v>
      </c>
      <c r="D3182">
        <v>15404</v>
      </c>
      <c r="E3182">
        <v>2</v>
      </c>
      <c r="F3182">
        <v>0</v>
      </c>
      <c r="G3182">
        <v>0</v>
      </c>
      <c r="H3182" t="s">
        <v>257</v>
      </c>
      <c r="I3182">
        <v>6</v>
      </c>
      <c r="J3182" t="s">
        <v>513</v>
      </c>
      <c r="K3182" t="s">
        <v>39</v>
      </c>
      <c r="L3182" t="s">
        <v>17</v>
      </c>
      <c r="M3182">
        <v>30808</v>
      </c>
      <c r="N3182" t="s">
        <v>23</v>
      </c>
      <c r="O3182" t="s">
        <v>0</v>
      </c>
      <c r="P3182" t="s">
        <v>0</v>
      </c>
    </row>
    <row r="3183" spans="1:16" x14ac:dyDescent="0.3">
      <c r="A3183">
        <v>35925669</v>
      </c>
      <c r="B3183">
        <v>671858</v>
      </c>
      <c r="C3183">
        <v>499899</v>
      </c>
      <c r="D3183">
        <v>6637</v>
      </c>
      <c r="E3183">
        <v>4</v>
      </c>
      <c r="F3183">
        <v>1327.4</v>
      </c>
      <c r="G3183">
        <v>5</v>
      </c>
      <c r="H3183" t="s">
        <v>257</v>
      </c>
      <c r="I3183">
        <v>6</v>
      </c>
      <c r="J3183" t="s">
        <v>513</v>
      </c>
      <c r="K3183" t="s">
        <v>39</v>
      </c>
      <c r="L3183" t="s">
        <v>15</v>
      </c>
      <c r="M3183">
        <v>25220.6</v>
      </c>
      <c r="N3183" t="s">
        <v>20</v>
      </c>
      <c r="O3183" t="s">
        <v>0</v>
      </c>
      <c r="P3183" t="s">
        <v>0</v>
      </c>
    </row>
    <row r="3184" spans="1:16" x14ac:dyDescent="0.3">
      <c r="A3184">
        <v>84264220</v>
      </c>
      <c r="B3184">
        <v>356787</v>
      </c>
      <c r="C3184">
        <v>613927</v>
      </c>
      <c r="D3184">
        <v>14032</v>
      </c>
      <c r="E3184">
        <v>2</v>
      </c>
      <c r="F3184">
        <v>1403.2</v>
      </c>
      <c r="G3184">
        <v>5</v>
      </c>
      <c r="H3184" t="s">
        <v>257</v>
      </c>
      <c r="I3184">
        <v>1</v>
      </c>
      <c r="J3184" t="s">
        <v>76</v>
      </c>
      <c r="K3184" t="s">
        <v>50</v>
      </c>
      <c r="L3184" t="s">
        <v>18</v>
      </c>
      <c r="M3184">
        <v>26660.799999999999</v>
      </c>
      <c r="N3184" t="s">
        <v>20</v>
      </c>
      <c r="O3184" t="s">
        <v>0</v>
      </c>
      <c r="P3184" t="s">
        <v>0</v>
      </c>
    </row>
    <row r="3185" spans="1:16" x14ac:dyDescent="0.3">
      <c r="A3185">
        <v>88387434</v>
      </c>
      <c r="B3185">
        <v>876646</v>
      </c>
      <c r="C3185">
        <v>260254</v>
      </c>
      <c r="D3185">
        <v>2531</v>
      </c>
      <c r="E3185">
        <v>2</v>
      </c>
      <c r="F3185">
        <v>0</v>
      </c>
      <c r="G3185">
        <v>0</v>
      </c>
      <c r="H3185" t="s">
        <v>257</v>
      </c>
      <c r="I3185">
        <v>5</v>
      </c>
      <c r="J3185" t="s">
        <v>77</v>
      </c>
      <c r="K3185" t="s">
        <v>50</v>
      </c>
      <c r="L3185" t="s">
        <v>15</v>
      </c>
      <c r="M3185">
        <v>5062</v>
      </c>
      <c r="N3185" t="s">
        <v>23</v>
      </c>
      <c r="O3185" t="s">
        <v>0</v>
      </c>
      <c r="P3185" t="s">
        <v>0</v>
      </c>
    </row>
    <row r="3186" spans="1:16" x14ac:dyDescent="0.3">
      <c r="A3186">
        <v>40177972</v>
      </c>
      <c r="B3186">
        <v>671858</v>
      </c>
      <c r="C3186">
        <v>756937</v>
      </c>
      <c r="D3186">
        <v>4292</v>
      </c>
      <c r="E3186">
        <v>3</v>
      </c>
      <c r="F3186">
        <v>1287.5999999999999</v>
      </c>
      <c r="G3186">
        <v>10</v>
      </c>
      <c r="H3186" t="s">
        <v>257</v>
      </c>
      <c r="I3186">
        <v>4</v>
      </c>
      <c r="J3186" t="s">
        <v>499</v>
      </c>
      <c r="K3186" t="s">
        <v>47</v>
      </c>
      <c r="L3186" t="s">
        <v>16</v>
      </c>
      <c r="M3186">
        <v>11588.4</v>
      </c>
      <c r="N3186" t="s">
        <v>20</v>
      </c>
      <c r="O3186" t="s">
        <v>0</v>
      </c>
      <c r="P3186" t="s">
        <v>0</v>
      </c>
    </row>
    <row r="3187" spans="1:16" x14ac:dyDescent="0.3">
      <c r="A3187">
        <v>82156607</v>
      </c>
      <c r="B3187">
        <v>216739</v>
      </c>
      <c r="C3187">
        <v>420939</v>
      </c>
      <c r="D3187">
        <v>13894</v>
      </c>
      <c r="E3187">
        <v>1</v>
      </c>
      <c r="F3187">
        <v>0</v>
      </c>
      <c r="G3187">
        <v>0</v>
      </c>
      <c r="H3187" t="s">
        <v>257</v>
      </c>
      <c r="I3187">
        <v>7</v>
      </c>
      <c r="J3187" t="s">
        <v>479</v>
      </c>
      <c r="K3187" t="s">
        <v>39</v>
      </c>
      <c r="L3187" t="s">
        <v>15</v>
      </c>
      <c r="M3187">
        <v>13894</v>
      </c>
      <c r="N3187" t="s">
        <v>20</v>
      </c>
      <c r="O3187" t="s">
        <v>0</v>
      </c>
      <c r="P3187" t="s">
        <v>0</v>
      </c>
    </row>
    <row r="3188" spans="1:16" x14ac:dyDescent="0.3">
      <c r="A3188">
        <v>63380520</v>
      </c>
      <c r="B3188">
        <v>334053</v>
      </c>
      <c r="C3188">
        <v>575351</v>
      </c>
      <c r="D3188">
        <v>3069</v>
      </c>
      <c r="E3188">
        <v>1</v>
      </c>
      <c r="F3188">
        <v>0</v>
      </c>
      <c r="G3188">
        <v>0</v>
      </c>
      <c r="H3188" t="s">
        <v>257</v>
      </c>
      <c r="I3188">
        <v>5</v>
      </c>
      <c r="J3188" t="s">
        <v>77</v>
      </c>
      <c r="K3188" t="s">
        <v>39</v>
      </c>
      <c r="L3188" t="s">
        <v>16</v>
      </c>
      <c r="M3188">
        <v>3069</v>
      </c>
      <c r="N3188" t="s">
        <v>22</v>
      </c>
      <c r="O3188" t="s">
        <v>0</v>
      </c>
      <c r="P3188" t="s">
        <v>0</v>
      </c>
    </row>
    <row r="3189" spans="1:16" x14ac:dyDescent="0.3">
      <c r="A3189">
        <v>16796477</v>
      </c>
      <c r="B3189">
        <v>216739</v>
      </c>
      <c r="C3189">
        <v>244235</v>
      </c>
      <c r="D3189">
        <v>18699</v>
      </c>
      <c r="E3189">
        <v>2</v>
      </c>
      <c r="F3189">
        <v>1869.9</v>
      </c>
      <c r="G3189">
        <v>5</v>
      </c>
      <c r="H3189" t="s">
        <v>257</v>
      </c>
      <c r="I3189">
        <v>7</v>
      </c>
      <c r="J3189" t="s">
        <v>479</v>
      </c>
      <c r="K3189" t="s">
        <v>73</v>
      </c>
      <c r="L3189" t="s">
        <v>15</v>
      </c>
      <c r="M3189">
        <v>35528.1</v>
      </c>
      <c r="N3189" t="s">
        <v>20</v>
      </c>
      <c r="O3189" t="s">
        <v>0</v>
      </c>
      <c r="P3189" t="s">
        <v>0</v>
      </c>
    </row>
    <row r="3190" spans="1:16" x14ac:dyDescent="0.3">
      <c r="A3190">
        <v>61196706</v>
      </c>
      <c r="B3190">
        <v>770487</v>
      </c>
      <c r="C3190">
        <v>786179</v>
      </c>
      <c r="D3190">
        <v>563</v>
      </c>
      <c r="E3190">
        <v>1</v>
      </c>
      <c r="F3190">
        <v>28.15</v>
      </c>
      <c r="G3190">
        <v>5</v>
      </c>
      <c r="H3190" t="s">
        <v>257</v>
      </c>
      <c r="I3190">
        <v>1</v>
      </c>
      <c r="J3190" t="s">
        <v>76</v>
      </c>
      <c r="K3190" t="s">
        <v>73</v>
      </c>
      <c r="L3190" t="s">
        <v>16</v>
      </c>
      <c r="M3190">
        <v>534.85</v>
      </c>
      <c r="N3190" t="s">
        <v>22</v>
      </c>
      <c r="O3190" t="s">
        <v>0</v>
      </c>
      <c r="P3190" t="s">
        <v>0</v>
      </c>
    </row>
    <row r="3191" spans="1:16" x14ac:dyDescent="0.3">
      <c r="A3191">
        <v>80139805</v>
      </c>
      <c r="B3191">
        <v>876646</v>
      </c>
      <c r="C3191">
        <v>868595</v>
      </c>
      <c r="D3191">
        <v>12910</v>
      </c>
      <c r="E3191">
        <v>1</v>
      </c>
      <c r="F3191">
        <v>0</v>
      </c>
      <c r="G3191">
        <v>0</v>
      </c>
      <c r="H3191" t="s">
        <v>257</v>
      </c>
      <c r="I3191">
        <v>6</v>
      </c>
      <c r="J3191" t="s">
        <v>513</v>
      </c>
      <c r="K3191" t="s">
        <v>39</v>
      </c>
      <c r="L3191" t="s">
        <v>15</v>
      </c>
      <c r="M3191">
        <v>12910</v>
      </c>
      <c r="N3191" t="s">
        <v>21</v>
      </c>
      <c r="O3191" t="s">
        <v>0</v>
      </c>
      <c r="P3191" t="s">
        <v>0</v>
      </c>
    </row>
    <row r="3192" spans="1:16" x14ac:dyDescent="0.3">
      <c r="A3192">
        <v>20072800</v>
      </c>
      <c r="B3192">
        <v>872246</v>
      </c>
      <c r="C3192">
        <v>822725</v>
      </c>
      <c r="D3192">
        <v>16016</v>
      </c>
      <c r="E3192">
        <v>2</v>
      </c>
      <c r="F3192">
        <v>0</v>
      </c>
      <c r="G3192">
        <v>0</v>
      </c>
      <c r="H3192" t="s">
        <v>257</v>
      </c>
      <c r="I3192">
        <v>2</v>
      </c>
      <c r="J3192" t="s">
        <v>159</v>
      </c>
      <c r="K3192" t="s">
        <v>39</v>
      </c>
      <c r="L3192" t="s">
        <v>15</v>
      </c>
      <c r="M3192">
        <v>32032</v>
      </c>
      <c r="N3192" t="s">
        <v>22</v>
      </c>
      <c r="O3192" t="s">
        <v>0</v>
      </c>
      <c r="P3192" t="s">
        <v>0</v>
      </c>
    </row>
    <row r="3193" spans="1:16" x14ac:dyDescent="0.3">
      <c r="A3193">
        <v>26538199</v>
      </c>
      <c r="B3193">
        <v>671858</v>
      </c>
      <c r="C3193">
        <v>919678</v>
      </c>
      <c r="D3193">
        <v>16881</v>
      </c>
      <c r="E3193">
        <v>1</v>
      </c>
      <c r="F3193">
        <v>0</v>
      </c>
      <c r="G3193">
        <v>0</v>
      </c>
      <c r="H3193" t="s">
        <v>257</v>
      </c>
      <c r="I3193">
        <v>7</v>
      </c>
      <c r="J3193" t="s">
        <v>479</v>
      </c>
      <c r="K3193" t="s">
        <v>39</v>
      </c>
      <c r="L3193" t="s">
        <v>17</v>
      </c>
      <c r="M3193">
        <v>16881</v>
      </c>
      <c r="N3193" t="s">
        <v>21</v>
      </c>
      <c r="O3193" t="s">
        <v>0</v>
      </c>
      <c r="P3193" t="s">
        <v>0</v>
      </c>
    </row>
    <row r="3194" spans="1:16" x14ac:dyDescent="0.3">
      <c r="A3194">
        <v>55540424</v>
      </c>
      <c r="B3194">
        <v>876646</v>
      </c>
      <c r="C3194">
        <v>881121</v>
      </c>
      <c r="D3194">
        <v>19923</v>
      </c>
      <c r="E3194">
        <v>1</v>
      </c>
      <c r="F3194">
        <v>0</v>
      </c>
      <c r="G3194">
        <v>0</v>
      </c>
      <c r="H3194" t="s">
        <v>95</v>
      </c>
      <c r="I3194">
        <v>2</v>
      </c>
      <c r="J3194" t="s">
        <v>96</v>
      </c>
      <c r="K3194" t="s">
        <v>39</v>
      </c>
      <c r="L3194" t="s">
        <v>15</v>
      </c>
      <c r="M3194">
        <v>19923</v>
      </c>
      <c r="N3194" t="s">
        <v>23</v>
      </c>
      <c r="O3194" t="s">
        <v>0</v>
      </c>
      <c r="P3194" t="s">
        <v>0</v>
      </c>
    </row>
    <row r="3195" spans="1:16" x14ac:dyDescent="0.3">
      <c r="A3195">
        <v>51511484</v>
      </c>
      <c r="B3195">
        <v>126225</v>
      </c>
      <c r="C3195">
        <v>691147</v>
      </c>
      <c r="D3195">
        <v>867</v>
      </c>
      <c r="E3195">
        <v>1</v>
      </c>
      <c r="F3195">
        <v>0</v>
      </c>
      <c r="G3195">
        <v>0</v>
      </c>
      <c r="H3195" t="s">
        <v>95</v>
      </c>
      <c r="I3195">
        <v>2</v>
      </c>
      <c r="J3195" t="s">
        <v>96</v>
      </c>
      <c r="K3195" t="s">
        <v>39</v>
      </c>
      <c r="L3195" t="s">
        <v>16</v>
      </c>
      <c r="M3195">
        <v>867</v>
      </c>
      <c r="N3195" t="s">
        <v>21</v>
      </c>
      <c r="O3195" t="s">
        <v>0</v>
      </c>
      <c r="P3195" t="s">
        <v>0</v>
      </c>
    </row>
    <row r="3196" spans="1:16" x14ac:dyDescent="0.3">
      <c r="A3196">
        <v>59093496</v>
      </c>
      <c r="B3196">
        <v>334053</v>
      </c>
      <c r="C3196">
        <v>792354</v>
      </c>
      <c r="D3196">
        <v>16544</v>
      </c>
      <c r="E3196">
        <v>1</v>
      </c>
      <c r="F3196">
        <v>827.2</v>
      </c>
      <c r="G3196">
        <v>5</v>
      </c>
      <c r="H3196" t="s">
        <v>95</v>
      </c>
      <c r="I3196">
        <v>3</v>
      </c>
      <c r="J3196" t="s">
        <v>520</v>
      </c>
      <c r="K3196" t="s">
        <v>50</v>
      </c>
      <c r="L3196" t="s">
        <v>17</v>
      </c>
      <c r="M3196">
        <v>15716.8</v>
      </c>
      <c r="N3196" t="s">
        <v>20</v>
      </c>
      <c r="O3196" t="s">
        <v>0</v>
      </c>
      <c r="P3196" t="s">
        <v>0</v>
      </c>
    </row>
    <row r="3197" spans="1:16" x14ac:dyDescent="0.3">
      <c r="A3197">
        <v>81602209</v>
      </c>
      <c r="B3197">
        <v>877572</v>
      </c>
      <c r="C3197">
        <v>241843</v>
      </c>
      <c r="D3197">
        <v>14402</v>
      </c>
      <c r="E3197">
        <v>1</v>
      </c>
      <c r="F3197">
        <v>720.1</v>
      </c>
      <c r="G3197">
        <v>5</v>
      </c>
      <c r="H3197" t="s">
        <v>95</v>
      </c>
      <c r="I3197">
        <v>4</v>
      </c>
      <c r="J3197" t="s">
        <v>487</v>
      </c>
      <c r="K3197" t="s">
        <v>39</v>
      </c>
      <c r="L3197" t="s">
        <v>16</v>
      </c>
      <c r="M3197">
        <v>13681.9</v>
      </c>
      <c r="N3197" t="s">
        <v>22</v>
      </c>
      <c r="O3197" t="s">
        <v>0</v>
      </c>
      <c r="P3197" t="s">
        <v>0</v>
      </c>
    </row>
    <row r="3198" spans="1:16" x14ac:dyDescent="0.3">
      <c r="A3198">
        <v>50049524</v>
      </c>
      <c r="B3198">
        <v>872246</v>
      </c>
      <c r="C3198">
        <v>834792</v>
      </c>
      <c r="D3198">
        <v>640</v>
      </c>
      <c r="E3198">
        <v>1</v>
      </c>
      <c r="F3198">
        <v>32</v>
      </c>
      <c r="G3198">
        <v>5</v>
      </c>
      <c r="H3198" t="s">
        <v>95</v>
      </c>
      <c r="I3198">
        <v>3</v>
      </c>
      <c r="J3198" t="s">
        <v>520</v>
      </c>
      <c r="K3198" t="s">
        <v>39</v>
      </c>
      <c r="L3198" t="s">
        <v>15</v>
      </c>
      <c r="M3198">
        <v>608</v>
      </c>
      <c r="N3198" t="s">
        <v>23</v>
      </c>
      <c r="O3198" t="s">
        <v>0</v>
      </c>
      <c r="P3198" t="s">
        <v>0</v>
      </c>
    </row>
    <row r="3199" spans="1:16" x14ac:dyDescent="0.3">
      <c r="A3199">
        <v>92924441</v>
      </c>
      <c r="B3199">
        <v>334053</v>
      </c>
      <c r="C3199">
        <v>895650</v>
      </c>
      <c r="D3199">
        <v>8620</v>
      </c>
      <c r="E3199">
        <v>2</v>
      </c>
      <c r="F3199">
        <v>0</v>
      </c>
      <c r="G3199">
        <v>0</v>
      </c>
      <c r="H3199" t="s">
        <v>95</v>
      </c>
      <c r="I3199">
        <v>7</v>
      </c>
      <c r="J3199" t="s">
        <v>107</v>
      </c>
      <c r="K3199" t="s">
        <v>39</v>
      </c>
      <c r="L3199" t="s">
        <v>17</v>
      </c>
      <c r="M3199">
        <v>17240</v>
      </c>
      <c r="N3199" t="s">
        <v>23</v>
      </c>
      <c r="O3199" t="s">
        <v>0</v>
      </c>
      <c r="P3199" t="s">
        <v>0</v>
      </c>
    </row>
    <row r="3200" spans="1:16" x14ac:dyDescent="0.3">
      <c r="A3200">
        <v>70850538</v>
      </c>
      <c r="B3200">
        <v>216739</v>
      </c>
      <c r="C3200">
        <v>496882</v>
      </c>
      <c r="D3200">
        <v>2052</v>
      </c>
      <c r="E3200">
        <v>2</v>
      </c>
      <c r="F3200">
        <v>0</v>
      </c>
      <c r="G3200">
        <v>0</v>
      </c>
      <c r="H3200" t="s">
        <v>95</v>
      </c>
      <c r="I3200">
        <v>4</v>
      </c>
      <c r="J3200" t="s">
        <v>487</v>
      </c>
      <c r="K3200" t="s">
        <v>39</v>
      </c>
      <c r="L3200" t="s">
        <v>16</v>
      </c>
      <c r="M3200">
        <v>4104</v>
      </c>
      <c r="N3200" t="s">
        <v>21</v>
      </c>
      <c r="O3200" t="s">
        <v>0</v>
      </c>
      <c r="P3200" t="s">
        <v>0</v>
      </c>
    </row>
    <row r="3201" spans="1:16" x14ac:dyDescent="0.3">
      <c r="A3201">
        <v>81930575</v>
      </c>
      <c r="B3201">
        <v>216739</v>
      </c>
      <c r="C3201">
        <v>679770</v>
      </c>
      <c r="D3201">
        <v>16495</v>
      </c>
      <c r="E3201">
        <v>1</v>
      </c>
      <c r="F3201">
        <v>0</v>
      </c>
      <c r="G3201">
        <v>0</v>
      </c>
      <c r="H3201" t="s">
        <v>95</v>
      </c>
      <c r="I3201">
        <v>2</v>
      </c>
      <c r="J3201" t="s">
        <v>96</v>
      </c>
      <c r="K3201" t="s">
        <v>39</v>
      </c>
      <c r="L3201" t="s">
        <v>15</v>
      </c>
      <c r="M3201">
        <v>16495</v>
      </c>
      <c r="N3201" t="s">
        <v>20</v>
      </c>
      <c r="O3201" t="s">
        <v>0</v>
      </c>
      <c r="P3201" t="s">
        <v>0</v>
      </c>
    </row>
    <row r="3202" spans="1:16" x14ac:dyDescent="0.3">
      <c r="A3202">
        <v>91733516</v>
      </c>
      <c r="B3202">
        <v>207473</v>
      </c>
      <c r="C3202">
        <v>761671</v>
      </c>
      <c r="D3202">
        <v>12023</v>
      </c>
      <c r="E3202">
        <v>3</v>
      </c>
      <c r="F3202">
        <v>0</v>
      </c>
      <c r="G3202">
        <v>0</v>
      </c>
      <c r="H3202" t="s">
        <v>95</v>
      </c>
      <c r="I3202">
        <v>7</v>
      </c>
      <c r="J3202" t="s">
        <v>107</v>
      </c>
      <c r="K3202" t="s">
        <v>39</v>
      </c>
      <c r="L3202" t="s">
        <v>16</v>
      </c>
      <c r="M3202">
        <v>36069</v>
      </c>
      <c r="N3202" t="s">
        <v>21</v>
      </c>
      <c r="O3202" t="s">
        <v>0</v>
      </c>
      <c r="P3202" t="s">
        <v>0</v>
      </c>
    </row>
    <row r="3203" spans="1:16" x14ac:dyDescent="0.3">
      <c r="A3203">
        <v>99788677</v>
      </c>
      <c r="B3203">
        <v>207473</v>
      </c>
      <c r="C3203">
        <v>921568</v>
      </c>
      <c r="D3203">
        <v>4208</v>
      </c>
      <c r="E3203">
        <v>1</v>
      </c>
      <c r="F3203">
        <v>0</v>
      </c>
      <c r="G3203">
        <v>0</v>
      </c>
      <c r="H3203" t="s">
        <v>41</v>
      </c>
      <c r="I3203">
        <v>1</v>
      </c>
      <c r="J3203" t="s">
        <v>42</v>
      </c>
      <c r="K3203" t="s">
        <v>39</v>
      </c>
      <c r="L3203" t="s">
        <v>15</v>
      </c>
      <c r="M3203">
        <v>4208</v>
      </c>
      <c r="N3203" t="s">
        <v>20</v>
      </c>
      <c r="O3203" t="s">
        <v>0</v>
      </c>
      <c r="P3203" t="s">
        <v>40</v>
      </c>
    </row>
    <row r="3204" spans="1:16" x14ac:dyDescent="0.3">
      <c r="A3204">
        <v>17634247</v>
      </c>
      <c r="B3204">
        <v>876646</v>
      </c>
      <c r="C3204">
        <v>660905</v>
      </c>
      <c r="D3204">
        <v>18800</v>
      </c>
      <c r="E3204">
        <v>1</v>
      </c>
      <c r="F3204">
        <v>0</v>
      </c>
      <c r="G3204">
        <v>0</v>
      </c>
      <c r="H3204" t="s">
        <v>41</v>
      </c>
      <c r="I3204">
        <v>4</v>
      </c>
      <c r="J3204" t="s">
        <v>189</v>
      </c>
      <c r="K3204" t="s">
        <v>39</v>
      </c>
      <c r="L3204" t="s">
        <v>15</v>
      </c>
      <c r="M3204">
        <v>18800</v>
      </c>
      <c r="N3204" t="s">
        <v>24</v>
      </c>
      <c r="O3204" t="s">
        <v>0</v>
      </c>
      <c r="P3204" t="s">
        <v>0</v>
      </c>
    </row>
    <row r="3205" spans="1:16" x14ac:dyDescent="0.3">
      <c r="A3205">
        <v>97444123</v>
      </c>
      <c r="B3205">
        <v>877572</v>
      </c>
      <c r="C3205">
        <v>208721</v>
      </c>
      <c r="D3205">
        <v>14004</v>
      </c>
      <c r="E3205">
        <v>2</v>
      </c>
      <c r="F3205">
        <v>0</v>
      </c>
      <c r="G3205">
        <v>0</v>
      </c>
      <c r="H3205" t="s">
        <v>41</v>
      </c>
      <c r="I3205">
        <v>3</v>
      </c>
      <c r="J3205" t="s">
        <v>326</v>
      </c>
      <c r="K3205" t="s">
        <v>39</v>
      </c>
      <c r="L3205" t="s">
        <v>16</v>
      </c>
      <c r="M3205">
        <v>28008</v>
      </c>
      <c r="N3205" t="s">
        <v>21</v>
      </c>
      <c r="O3205" t="s">
        <v>0</v>
      </c>
      <c r="P3205" t="s">
        <v>0</v>
      </c>
    </row>
    <row r="3206" spans="1:16" x14ac:dyDescent="0.3">
      <c r="A3206">
        <v>40885967</v>
      </c>
      <c r="B3206">
        <v>207473</v>
      </c>
      <c r="C3206">
        <v>633108</v>
      </c>
      <c r="D3206">
        <v>5926</v>
      </c>
      <c r="E3206">
        <v>2</v>
      </c>
      <c r="F3206">
        <v>1777.8</v>
      </c>
      <c r="G3206">
        <v>15</v>
      </c>
      <c r="H3206" t="s">
        <v>41</v>
      </c>
      <c r="I3206">
        <v>3</v>
      </c>
      <c r="J3206" t="s">
        <v>326</v>
      </c>
      <c r="K3206" t="s">
        <v>39</v>
      </c>
      <c r="L3206" t="s">
        <v>16</v>
      </c>
      <c r="M3206">
        <v>10074.200000000001</v>
      </c>
      <c r="N3206" t="s">
        <v>22</v>
      </c>
      <c r="O3206" t="s">
        <v>0</v>
      </c>
      <c r="P3206" t="s">
        <v>0</v>
      </c>
    </row>
    <row r="3207" spans="1:16" x14ac:dyDescent="0.3">
      <c r="A3207">
        <v>31738837</v>
      </c>
      <c r="B3207">
        <v>207473</v>
      </c>
      <c r="C3207">
        <v>219281</v>
      </c>
      <c r="D3207">
        <v>10068</v>
      </c>
      <c r="E3207">
        <v>3</v>
      </c>
      <c r="F3207">
        <v>0</v>
      </c>
      <c r="G3207">
        <v>0</v>
      </c>
      <c r="H3207" t="s">
        <v>41</v>
      </c>
      <c r="I3207">
        <v>4</v>
      </c>
      <c r="J3207" t="s">
        <v>189</v>
      </c>
      <c r="K3207" t="s">
        <v>50</v>
      </c>
      <c r="L3207" t="s">
        <v>15</v>
      </c>
      <c r="M3207">
        <v>30204</v>
      </c>
      <c r="N3207" t="s">
        <v>21</v>
      </c>
      <c r="O3207" t="s">
        <v>0</v>
      </c>
      <c r="P3207" t="s">
        <v>0</v>
      </c>
    </row>
    <row r="3208" spans="1:16" x14ac:dyDescent="0.3">
      <c r="A3208">
        <v>87731247</v>
      </c>
      <c r="B3208">
        <v>207473</v>
      </c>
      <c r="C3208">
        <v>441099</v>
      </c>
      <c r="D3208">
        <v>16659</v>
      </c>
      <c r="E3208">
        <v>1</v>
      </c>
      <c r="F3208">
        <v>2498.85</v>
      </c>
      <c r="G3208">
        <v>15</v>
      </c>
      <c r="H3208" t="s">
        <v>41</v>
      </c>
      <c r="I3208">
        <v>6</v>
      </c>
      <c r="J3208" t="s">
        <v>116</v>
      </c>
      <c r="K3208" t="s">
        <v>39</v>
      </c>
      <c r="L3208" t="s">
        <v>15</v>
      </c>
      <c r="M3208">
        <v>14160.15</v>
      </c>
      <c r="N3208" t="s">
        <v>20</v>
      </c>
      <c r="O3208" t="s">
        <v>0</v>
      </c>
      <c r="P3208" t="s">
        <v>0</v>
      </c>
    </row>
    <row r="3209" spans="1:16" x14ac:dyDescent="0.3">
      <c r="A3209">
        <v>49101812</v>
      </c>
      <c r="B3209">
        <v>876646</v>
      </c>
      <c r="C3209">
        <v>472315</v>
      </c>
      <c r="D3209">
        <v>727</v>
      </c>
      <c r="E3209">
        <v>1</v>
      </c>
      <c r="F3209">
        <v>36.35</v>
      </c>
      <c r="G3209">
        <v>5</v>
      </c>
      <c r="H3209" t="s">
        <v>41</v>
      </c>
      <c r="I3209">
        <v>5</v>
      </c>
      <c r="J3209" t="s">
        <v>327</v>
      </c>
      <c r="K3209" t="s">
        <v>39</v>
      </c>
      <c r="L3209" t="s">
        <v>16</v>
      </c>
      <c r="M3209">
        <v>690.65</v>
      </c>
      <c r="N3209" t="s">
        <v>22</v>
      </c>
      <c r="O3209" t="s">
        <v>0</v>
      </c>
      <c r="P3209" t="s">
        <v>0</v>
      </c>
    </row>
    <row r="3210" spans="1:16" x14ac:dyDescent="0.3">
      <c r="A3210">
        <v>87388337</v>
      </c>
      <c r="B3210">
        <v>334053</v>
      </c>
      <c r="C3210">
        <v>252042</v>
      </c>
      <c r="D3210">
        <v>15283</v>
      </c>
      <c r="E3210">
        <v>3</v>
      </c>
      <c r="F3210">
        <v>0</v>
      </c>
      <c r="G3210">
        <v>0</v>
      </c>
      <c r="H3210" t="s">
        <v>339</v>
      </c>
      <c r="I3210">
        <v>5</v>
      </c>
      <c r="J3210" t="s">
        <v>170</v>
      </c>
      <c r="K3210" t="s">
        <v>39</v>
      </c>
      <c r="L3210" t="s">
        <v>15</v>
      </c>
      <c r="M3210">
        <v>45849</v>
      </c>
      <c r="N3210" t="s">
        <v>21</v>
      </c>
      <c r="O3210" t="s">
        <v>0</v>
      </c>
      <c r="P3210" t="s">
        <v>0</v>
      </c>
    </row>
    <row r="3211" spans="1:16" x14ac:dyDescent="0.3">
      <c r="A3211">
        <v>91503378</v>
      </c>
      <c r="B3211">
        <v>876646</v>
      </c>
      <c r="C3211">
        <v>967115</v>
      </c>
      <c r="D3211">
        <v>5461</v>
      </c>
      <c r="E3211">
        <v>1</v>
      </c>
      <c r="F3211">
        <v>273.05</v>
      </c>
      <c r="G3211">
        <v>5</v>
      </c>
      <c r="H3211" t="s">
        <v>339</v>
      </c>
      <c r="I3211">
        <v>1</v>
      </c>
      <c r="J3211" t="s">
        <v>219</v>
      </c>
      <c r="K3211" t="s">
        <v>50</v>
      </c>
      <c r="L3211" t="s">
        <v>15</v>
      </c>
      <c r="M3211">
        <v>5187.95</v>
      </c>
      <c r="N3211" t="s">
        <v>23</v>
      </c>
      <c r="O3211" t="s">
        <v>0</v>
      </c>
      <c r="P3211" t="s">
        <v>0</v>
      </c>
    </row>
    <row r="3212" spans="1:16" x14ac:dyDescent="0.3">
      <c r="A3212">
        <v>64395532</v>
      </c>
      <c r="B3212">
        <v>207473</v>
      </c>
      <c r="C3212">
        <v>529119</v>
      </c>
      <c r="D3212">
        <v>13501</v>
      </c>
      <c r="E3212">
        <v>2</v>
      </c>
      <c r="F3212">
        <v>0</v>
      </c>
      <c r="G3212">
        <v>0</v>
      </c>
      <c r="H3212" t="s">
        <v>339</v>
      </c>
      <c r="I3212">
        <v>3</v>
      </c>
      <c r="J3212" t="s">
        <v>220</v>
      </c>
      <c r="K3212" t="s">
        <v>39</v>
      </c>
      <c r="L3212" t="s">
        <v>15</v>
      </c>
      <c r="M3212">
        <v>27002</v>
      </c>
      <c r="N3212" t="s">
        <v>21</v>
      </c>
      <c r="O3212" t="s">
        <v>0</v>
      </c>
      <c r="P3212" t="s">
        <v>0</v>
      </c>
    </row>
    <row r="3213" spans="1:16" x14ac:dyDescent="0.3">
      <c r="A3213">
        <v>85672859</v>
      </c>
      <c r="B3213">
        <v>207473</v>
      </c>
      <c r="C3213">
        <v>592124</v>
      </c>
      <c r="D3213">
        <v>14321</v>
      </c>
      <c r="E3213">
        <v>1</v>
      </c>
      <c r="F3213">
        <v>2148.15</v>
      </c>
      <c r="G3213">
        <v>15</v>
      </c>
      <c r="H3213" t="s">
        <v>339</v>
      </c>
      <c r="I3213">
        <v>6</v>
      </c>
      <c r="J3213" t="s">
        <v>214</v>
      </c>
      <c r="K3213" t="s">
        <v>50</v>
      </c>
      <c r="L3213" t="s">
        <v>17</v>
      </c>
      <c r="M3213">
        <v>12172.85</v>
      </c>
      <c r="N3213" t="s">
        <v>20</v>
      </c>
      <c r="O3213" t="s">
        <v>0</v>
      </c>
      <c r="P3213" t="s">
        <v>0</v>
      </c>
    </row>
    <row r="3214" spans="1:16" x14ac:dyDescent="0.3">
      <c r="A3214">
        <v>79831928</v>
      </c>
      <c r="B3214">
        <v>671858</v>
      </c>
      <c r="C3214">
        <v>798388</v>
      </c>
      <c r="D3214">
        <v>13559</v>
      </c>
      <c r="E3214">
        <v>1</v>
      </c>
      <c r="F3214">
        <v>0</v>
      </c>
      <c r="G3214">
        <v>0</v>
      </c>
      <c r="H3214" t="s">
        <v>339</v>
      </c>
      <c r="I3214">
        <v>2</v>
      </c>
      <c r="J3214" t="s">
        <v>241</v>
      </c>
      <c r="K3214" t="s">
        <v>73</v>
      </c>
      <c r="L3214" t="s">
        <v>15</v>
      </c>
      <c r="M3214">
        <v>13559</v>
      </c>
      <c r="N3214" t="s">
        <v>22</v>
      </c>
      <c r="O3214" t="s">
        <v>0</v>
      </c>
      <c r="P3214" t="s">
        <v>0</v>
      </c>
    </row>
    <row r="3215" spans="1:16" x14ac:dyDescent="0.3">
      <c r="A3215">
        <v>41474764</v>
      </c>
      <c r="B3215">
        <v>719176</v>
      </c>
      <c r="C3215">
        <v>671706</v>
      </c>
      <c r="D3215">
        <v>5523</v>
      </c>
      <c r="E3215">
        <v>1</v>
      </c>
      <c r="F3215">
        <v>1104.5999999999999</v>
      </c>
      <c r="G3215">
        <v>20</v>
      </c>
      <c r="H3215" t="s">
        <v>339</v>
      </c>
      <c r="I3215">
        <v>2</v>
      </c>
      <c r="J3215" t="s">
        <v>241</v>
      </c>
      <c r="K3215" t="s">
        <v>47</v>
      </c>
      <c r="L3215" t="s">
        <v>15</v>
      </c>
      <c r="M3215">
        <v>4418.3999999999996</v>
      </c>
      <c r="N3215" t="s">
        <v>21</v>
      </c>
      <c r="O3215" t="s">
        <v>0</v>
      </c>
      <c r="P3215" t="s">
        <v>0</v>
      </c>
    </row>
    <row r="3216" spans="1:16" x14ac:dyDescent="0.3">
      <c r="A3216">
        <v>68090825</v>
      </c>
      <c r="B3216">
        <v>770487</v>
      </c>
      <c r="C3216">
        <v>959364</v>
      </c>
      <c r="D3216">
        <v>17177</v>
      </c>
      <c r="E3216">
        <v>1</v>
      </c>
      <c r="F3216">
        <v>0</v>
      </c>
      <c r="G3216">
        <v>0</v>
      </c>
      <c r="H3216" t="s">
        <v>339</v>
      </c>
      <c r="I3216">
        <v>4</v>
      </c>
      <c r="J3216" t="s">
        <v>500</v>
      </c>
      <c r="K3216" t="s">
        <v>39</v>
      </c>
      <c r="L3216" t="s">
        <v>15</v>
      </c>
      <c r="M3216">
        <v>17177</v>
      </c>
      <c r="N3216" t="s">
        <v>22</v>
      </c>
      <c r="O3216" t="s">
        <v>0</v>
      </c>
      <c r="P3216" t="s">
        <v>0</v>
      </c>
    </row>
    <row r="3217" spans="1:16" x14ac:dyDescent="0.3">
      <c r="A3217">
        <v>42787299</v>
      </c>
      <c r="B3217">
        <v>334053</v>
      </c>
      <c r="C3217">
        <v>470233</v>
      </c>
      <c r="D3217">
        <v>5621</v>
      </c>
      <c r="E3217">
        <v>1</v>
      </c>
      <c r="F3217">
        <v>1124.2</v>
      </c>
      <c r="G3217">
        <v>20</v>
      </c>
      <c r="H3217" t="s">
        <v>244</v>
      </c>
      <c r="I3217">
        <v>4</v>
      </c>
      <c r="J3217" t="s">
        <v>161</v>
      </c>
      <c r="K3217" t="s">
        <v>39</v>
      </c>
      <c r="L3217" t="s">
        <v>15</v>
      </c>
      <c r="M3217">
        <v>4496.8</v>
      </c>
      <c r="N3217" t="s">
        <v>22</v>
      </c>
      <c r="O3217" t="s">
        <v>0</v>
      </c>
      <c r="P3217" t="s">
        <v>0</v>
      </c>
    </row>
    <row r="3218" spans="1:16" x14ac:dyDescent="0.3">
      <c r="A3218">
        <v>19943140</v>
      </c>
      <c r="B3218">
        <v>334053</v>
      </c>
      <c r="C3218">
        <v>455090</v>
      </c>
      <c r="D3218">
        <v>5624</v>
      </c>
      <c r="E3218">
        <v>3</v>
      </c>
      <c r="F3218">
        <v>843.6</v>
      </c>
      <c r="G3218">
        <v>5</v>
      </c>
      <c r="H3218" t="s">
        <v>244</v>
      </c>
      <c r="I3218">
        <v>6</v>
      </c>
      <c r="J3218" t="s">
        <v>162</v>
      </c>
      <c r="K3218" t="s">
        <v>39</v>
      </c>
      <c r="L3218" t="s">
        <v>18</v>
      </c>
      <c r="M3218">
        <v>16028.4</v>
      </c>
      <c r="N3218" t="s">
        <v>24</v>
      </c>
      <c r="O3218" t="s">
        <v>0</v>
      </c>
      <c r="P3218" t="s">
        <v>0</v>
      </c>
    </row>
    <row r="3219" spans="1:16" x14ac:dyDescent="0.3">
      <c r="A3219">
        <v>77853916</v>
      </c>
      <c r="B3219">
        <v>872246</v>
      </c>
      <c r="C3219">
        <v>327885</v>
      </c>
      <c r="D3219">
        <v>18440</v>
      </c>
      <c r="E3219">
        <v>2</v>
      </c>
      <c r="F3219">
        <v>0</v>
      </c>
      <c r="G3219">
        <v>0</v>
      </c>
      <c r="H3219" t="s">
        <v>244</v>
      </c>
      <c r="I3219">
        <v>4</v>
      </c>
      <c r="J3219" t="s">
        <v>161</v>
      </c>
      <c r="K3219" t="s">
        <v>39</v>
      </c>
      <c r="L3219" t="s">
        <v>16</v>
      </c>
      <c r="M3219">
        <v>36880</v>
      </c>
      <c r="N3219" t="s">
        <v>21</v>
      </c>
      <c r="O3219" t="s">
        <v>0</v>
      </c>
      <c r="P3219" t="s">
        <v>0</v>
      </c>
    </row>
    <row r="3220" spans="1:16" x14ac:dyDescent="0.3">
      <c r="A3220">
        <v>61335545</v>
      </c>
      <c r="B3220">
        <v>876646</v>
      </c>
      <c r="C3220">
        <v>694580</v>
      </c>
      <c r="D3220">
        <v>19387</v>
      </c>
      <c r="E3220">
        <v>1</v>
      </c>
      <c r="F3220">
        <v>0</v>
      </c>
      <c r="G3220">
        <v>0</v>
      </c>
      <c r="H3220" t="s">
        <v>244</v>
      </c>
      <c r="I3220">
        <v>3</v>
      </c>
      <c r="J3220" t="s">
        <v>57</v>
      </c>
      <c r="K3220" t="s">
        <v>73</v>
      </c>
      <c r="L3220" t="s">
        <v>15</v>
      </c>
      <c r="M3220">
        <v>19387</v>
      </c>
      <c r="N3220" t="s">
        <v>23</v>
      </c>
      <c r="O3220" t="s">
        <v>0</v>
      </c>
      <c r="P3220" t="s">
        <v>0</v>
      </c>
    </row>
    <row r="3221" spans="1:16" x14ac:dyDescent="0.3">
      <c r="A3221">
        <v>72372114</v>
      </c>
      <c r="B3221">
        <v>809570</v>
      </c>
      <c r="C3221">
        <v>441099</v>
      </c>
      <c r="D3221">
        <v>11926</v>
      </c>
      <c r="E3221">
        <v>3</v>
      </c>
      <c r="F3221">
        <v>3577.8</v>
      </c>
      <c r="G3221">
        <v>10</v>
      </c>
      <c r="H3221" t="s">
        <v>352</v>
      </c>
      <c r="I3221">
        <v>5</v>
      </c>
      <c r="J3221" t="s">
        <v>131</v>
      </c>
      <c r="K3221" t="s">
        <v>50</v>
      </c>
      <c r="L3221" t="s">
        <v>16</v>
      </c>
      <c r="M3221">
        <v>32200.2</v>
      </c>
      <c r="N3221" t="s">
        <v>20</v>
      </c>
      <c r="O3221" t="s">
        <v>0</v>
      </c>
      <c r="P3221" t="s">
        <v>0</v>
      </c>
    </row>
    <row r="3222" spans="1:16" x14ac:dyDescent="0.3">
      <c r="A3222">
        <v>64759583</v>
      </c>
      <c r="B3222">
        <v>191161</v>
      </c>
      <c r="C3222">
        <v>705719</v>
      </c>
      <c r="D3222">
        <v>19298</v>
      </c>
      <c r="E3222">
        <v>3</v>
      </c>
      <c r="F3222">
        <v>0</v>
      </c>
      <c r="G3222">
        <v>0</v>
      </c>
      <c r="H3222" t="s">
        <v>352</v>
      </c>
      <c r="I3222">
        <v>7</v>
      </c>
      <c r="J3222" t="s">
        <v>370</v>
      </c>
      <c r="K3222" t="s">
        <v>50</v>
      </c>
      <c r="L3222" t="s">
        <v>18</v>
      </c>
      <c r="M3222">
        <v>57894</v>
      </c>
      <c r="N3222" t="s">
        <v>24</v>
      </c>
      <c r="O3222" t="s">
        <v>0</v>
      </c>
      <c r="P3222" t="s">
        <v>0</v>
      </c>
    </row>
    <row r="3223" spans="1:16" x14ac:dyDescent="0.3">
      <c r="A3223">
        <v>42310051</v>
      </c>
      <c r="B3223">
        <v>770487</v>
      </c>
      <c r="C3223">
        <v>787783</v>
      </c>
      <c r="D3223">
        <v>3329</v>
      </c>
      <c r="E3223">
        <v>2</v>
      </c>
      <c r="F3223">
        <v>0</v>
      </c>
      <c r="G3223">
        <v>0</v>
      </c>
      <c r="H3223" t="s">
        <v>352</v>
      </c>
      <c r="I3223">
        <v>3</v>
      </c>
      <c r="J3223" t="s">
        <v>175</v>
      </c>
      <c r="K3223" t="s">
        <v>50</v>
      </c>
      <c r="L3223" t="s">
        <v>16</v>
      </c>
      <c r="M3223">
        <v>6658</v>
      </c>
      <c r="N3223" t="s">
        <v>22</v>
      </c>
      <c r="O3223" t="s">
        <v>0</v>
      </c>
      <c r="P3223" t="s">
        <v>0</v>
      </c>
    </row>
    <row r="3224" spans="1:16" x14ac:dyDescent="0.3">
      <c r="A3224">
        <v>50890504</v>
      </c>
      <c r="B3224">
        <v>719176</v>
      </c>
      <c r="C3224">
        <v>827761</v>
      </c>
      <c r="D3224">
        <v>5423</v>
      </c>
      <c r="E3224">
        <v>1</v>
      </c>
      <c r="F3224">
        <v>0</v>
      </c>
      <c r="G3224">
        <v>0</v>
      </c>
      <c r="H3224" t="s">
        <v>352</v>
      </c>
      <c r="I3224">
        <v>1</v>
      </c>
      <c r="J3224" t="s">
        <v>433</v>
      </c>
      <c r="K3224" t="s">
        <v>39</v>
      </c>
      <c r="L3224" t="s">
        <v>16</v>
      </c>
      <c r="M3224">
        <v>5423</v>
      </c>
      <c r="N3224" t="s">
        <v>21</v>
      </c>
      <c r="O3224" t="s">
        <v>0</v>
      </c>
      <c r="P3224" t="s">
        <v>0</v>
      </c>
    </row>
    <row r="3225" spans="1:16" x14ac:dyDescent="0.3">
      <c r="A3225">
        <v>20344164</v>
      </c>
      <c r="B3225">
        <v>671858</v>
      </c>
      <c r="C3225">
        <v>886837</v>
      </c>
      <c r="D3225">
        <v>19177</v>
      </c>
      <c r="E3225">
        <v>1</v>
      </c>
      <c r="F3225">
        <v>958.85</v>
      </c>
      <c r="G3225">
        <v>5</v>
      </c>
      <c r="H3225" t="s">
        <v>352</v>
      </c>
      <c r="I3225">
        <v>7</v>
      </c>
      <c r="J3225" t="s">
        <v>370</v>
      </c>
      <c r="K3225" t="s">
        <v>39</v>
      </c>
      <c r="L3225" t="s">
        <v>15</v>
      </c>
      <c r="M3225">
        <v>18218.150000000001</v>
      </c>
      <c r="N3225" t="s">
        <v>21</v>
      </c>
      <c r="O3225" t="s">
        <v>0</v>
      </c>
      <c r="P3225" t="s">
        <v>0</v>
      </c>
    </row>
    <row r="3226" spans="1:16" x14ac:dyDescent="0.3">
      <c r="A3226">
        <v>91650533</v>
      </c>
      <c r="B3226">
        <v>671858</v>
      </c>
      <c r="C3226">
        <v>883226</v>
      </c>
      <c r="D3226">
        <v>5876</v>
      </c>
      <c r="E3226">
        <v>1</v>
      </c>
      <c r="F3226">
        <v>293.8</v>
      </c>
      <c r="G3226">
        <v>5</v>
      </c>
      <c r="H3226" t="s">
        <v>352</v>
      </c>
      <c r="I3226">
        <v>2</v>
      </c>
      <c r="J3226" t="s">
        <v>447</v>
      </c>
      <c r="K3226" t="s">
        <v>39</v>
      </c>
      <c r="L3226" t="s">
        <v>17</v>
      </c>
      <c r="M3226">
        <v>5582.2</v>
      </c>
      <c r="N3226" t="s">
        <v>22</v>
      </c>
      <c r="O3226" t="s">
        <v>0</v>
      </c>
      <c r="P3226" t="s">
        <v>0</v>
      </c>
    </row>
    <row r="3227" spans="1:16" x14ac:dyDescent="0.3">
      <c r="A3227">
        <v>80345879</v>
      </c>
      <c r="B3227">
        <v>877572</v>
      </c>
      <c r="C3227">
        <v>220005</v>
      </c>
      <c r="D3227">
        <v>18306</v>
      </c>
      <c r="E3227">
        <v>1</v>
      </c>
      <c r="F3227">
        <v>0</v>
      </c>
      <c r="G3227">
        <v>0</v>
      </c>
      <c r="H3227" t="s">
        <v>352</v>
      </c>
      <c r="I3227">
        <v>5</v>
      </c>
      <c r="J3227" t="s">
        <v>131</v>
      </c>
      <c r="K3227" t="s">
        <v>39</v>
      </c>
      <c r="L3227" t="s">
        <v>15</v>
      </c>
      <c r="M3227">
        <v>18306</v>
      </c>
      <c r="N3227" t="s">
        <v>22</v>
      </c>
      <c r="O3227" t="s">
        <v>0</v>
      </c>
      <c r="P3227" t="s">
        <v>0</v>
      </c>
    </row>
    <row r="3228" spans="1:16" x14ac:dyDescent="0.3">
      <c r="A3228">
        <v>95918360</v>
      </c>
      <c r="B3228">
        <v>356787</v>
      </c>
      <c r="C3228">
        <v>869952</v>
      </c>
      <c r="D3228">
        <v>17941</v>
      </c>
      <c r="E3228">
        <v>1</v>
      </c>
      <c r="F3228">
        <v>0</v>
      </c>
      <c r="G3228">
        <v>0</v>
      </c>
      <c r="H3228" t="s">
        <v>79</v>
      </c>
      <c r="I3228">
        <v>1</v>
      </c>
      <c r="J3228" t="s">
        <v>218</v>
      </c>
      <c r="K3228" t="s">
        <v>47</v>
      </c>
      <c r="L3228" t="s">
        <v>17</v>
      </c>
      <c r="M3228">
        <v>17941</v>
      </c>
      <c r="N3228" t="s">
        <v>23</v>
      </c>
      <c r="O3228" t="s">
        <v>0</v>
      </c>
      <c r="P3228" t="s">
        <v>0</v>
      </c>
    </row>
    <row r="3229" spans="1:16" x14ac:dyDescent="0.3">
      <c r="A3229">
        <v>20298660</v>
      </c>
      <c r="B3229">
        <v>216739</v>
      </c>
      <c r="C3229">
        <v>344818</v>
      </c>
      <c r="D3229">
        <v>3381</v>
      </c>
      <c r="E3229">
        <v>2</v>
      </c>
      <c r="F3229">
        <v>0</v>
      </c>
      <c r="G3229">
        <v>0</v>
      </c>
      <c r="H3229" t="s">
        <v>79</v>
      </c>
      <c r="I3229">
        <v>3</v>
      </c>
      <c r="J3229" t="s">
        <v>155</v>
      </c>
      <c r="K3229" t="s">
        <v>39</v>
      </c>
      <c r="L3229" t="s">
        <v>16</v>
      </c>
      <c r="M3229">
        <v>6762</v>
      </c>
      <c r="N3229" t="s">
        <v>20</v>
      </c>
      <c r="O3229" t="s">
        <v>0</v>
      </c>
      <c r="P3229" t="s">
        <v>0</v>
      </c>
    </row>
    <row r="3230" spans="1:16" x14ac:dyDescent="0.3">
      <c r="A3230">
        <v>86866717</v>
      </c>
      <c r="B3230">
        <v>246316</v>
      </c>
      <c r="C3230">
        <v>846915</v>
      </c>
      <c r="D3230">
        <v>11323</v>
      </c>
      <c r="E3230">
        <v>1</v>
      </c>
      <c r="F3230">
        <v>0</v>
      </c>
      <c r="G3230">
        <v>0</v>
      </c>
      <c r="H3230" t="s">
        <v>79</v>
      </c>
      <c r="I3230">
        <v>2</v>
      </c>
      <c r="J3230" t="s">
        <v>134</v>
      </c>
      <c r="K3230" t="s">
        <v>50</v>
      </c>
      <c r="L3230" t="s">
        <v>18</v>
      </c>
      <c r="M3230">
        <v>11323</v>
      </c>
      <c r="N3230" t="s">
        <v>21</v>
      </c>
      <c r="O3230" t="s">
        <v>0</v>
      </c>
      <c r="P3230" t="s">
        <v>0</v>
      </c>
    </row>
    <row r="3231" spans="1:16" x14ac:dyDescent="0.3">
      <c r="A3231">
        <v>12244945</v>
      </c>
      <c r="B3231">
        <v>719176</v>
      </c>
      <c r="C3231">
        <v>345308</v>
      </c>
      <c r="D3231">
        <v>17781</v>
      </c>
      <c r="E3231">
        <v>2</v>
      </c>
      <c r="F3231">
        <v>0</v>
      </c>
      <c r="G3231">
        <v>0</v>
      </c>
      <c r="H3231" t="s">
        <v>79</v>
      </c>
      <c r="I3231">
        <v>4</v>
      </c>
      <c r="J3231" t="s">
        <v>308</v>
      </c>
      <c r="K3231" t="s">
        <v>39</v>
      </c>
      <c r="L3231" t="s">
        <v>16</v>
      </c>
      <c r="M3231">
        <v>35562</v>
      </c>
      <c r="N3231" t="s">
        <v>20</v>
      </c>
      <c r="O3231" t="s">
        <v>0</v>
      </c>
      <c r="P3231" t="s">
        <v>0</v>
      </c>
    </row>
    <row r="3232" spans="1:16" x14ac:dyDescent="0.3">
      <c r="A3232">
        <v>51386492</v>
      </c>
      <c r="B3232">
        <v>126225</v>
      </c>
      <c r="C3232">
        <v>845919</v>
      </c>
      <c r="D3232">
        <v>9233</v>
      </c>
      <c r="E3232">
        <v>2</v>
      </c>
      <c r="F3232">
        <v>923.3</v>
      </c>
      <c r="G3232">
        <v>5</v>
      </c>
      <c r="H3232" t="s">
        <v>79</v>
      </c>
      <c r="I3232">
        <v>5</v>
      </c>
      <c r="J3232" t="s">
        <v>149</v>
      </c>
      <c r="K3232" t="s">
        <v>50</v>
      </c>
      <c r="L3232" t="s">
        <v>15</v>
      </c>
      <c r="M3232">
        <v>17542.7</v>
      </c>
      <c r="N3232" t="s">
        <v>20</v>
      </c>
      <c r="O3232" t="s">
        <v>0</v>
      </c>
      <c r="P3232" t="s">
        <v>0</v>
      </c>
    </row>
    <row r="3233" spans="1:16" x14ac:dyDescent="0.3">
      <c r="A3233">
        <v>20518444</v>
      </c>
      <c r="B3233">
        <v>876646</v>
      </c>
      <c r="C3233">
        <v>676136</v>
      </c>
      <c r="D3233">
        <v>12962</v>
      </c>
      <c r="E3233">
        <v>2</v>
      </c>
      <c r="F3233">
        <v>0</v>
      </c>
      <c r="G3233">
        <v>0</v>
      </c>
      <c r="H3233" t="s">
        <v>79</v>
      </c>
      <c r="I3233">
        <v>4</v>
      </c>
      <c r="J3233" t="s">
        <v>308</v>
      </c>
      <c r="K3233" t="s">
        <v>39</v>
      </c>
      <c r="L3233" t="s">
        <v>16</v>
      </c>
      <c r="M3233">
        <v>25924</v>
      </c>
      <c r="N3233" t="s">
        <v>22</v>
      </c>
      <c r="O3233" t="s">
        <v>0</v>
      </c>
      <c r="P3233" t="s">
        <v>0</v>
      </c>
    </row>
    <row r="3234" spans="1:16" x14ac:dyDescent="0.3">
      <c r="A3234">
        <v>71492815</v>
      </c>
      <c r="B3234">
        <v>671858</v>
      </c>
      <c r="C3234">
        <v>364631</v>
      </c>
      <c r="D3234">
        <v>12516</v>
      </c>
      <c r="E3234">
        <v>4</v>
      </c>
      <c r="F3234">
        <v>0</v>
      </c>
      <c r="G3234">
        <v>0</v>
      </c>
      <c r="H3234" t="s">
        <v>79</v>
      </c>
      <c r="I3234">
        <v>2</v>
      </c>
      <c r="J3234" t="s">
        <v>134</v>
      </c>
      <c r="K3234" t="s">
        <v>50</v>
      </c>
      <c r="L3234" t="s">
        <v>15</v>
      </c>
      <c r="M3234">
        <v>50064</v>
      </c>
      <c r="N3234" t="s">
        <v>20</v>
      </c>
      <c r="O3234" t="s">
        <v>0</v>
      </c>
      <c r="P3234" t="s">
        <v>0</v>
      </c>
    </row>
    <row r="3235" spans="1:16" x14ac:dyDescent="0.3">
      <c r="A3235">
        <v>84926784</v>
      </c>
      <c r="B3235">
        <v>216739</v>
      </c>
      <c r="C3235">
        <v>206887</v>
      </c>
      <c r="D3235">
        <v>4768</v>
      </c>
      <c r="E3235">
        <v>1</v>
      </c>
      <c r="F3235">
        <v>0</v>
      </c>
      <c r="G3235">
        <v>0</v>
      </c>
      <c r="H3235" t="s">
        <v>79</v>
      </c>
      <c r="I3235">
        <v>2</v>
      </c>
      <c r="J3235" t="s">
        <v>134</v>
      </c>
      <c r="K3235" t="s">
        <v>39</v>
      </c>
      <c r="L3235" t="s">
        <v>17</v>
      </c>
      <c r="M3235">
        <v>4768</v>
      </c>
      <c r="N3235" t="s">
        <v>20</v>
      </c>
      <c r="O3235" t="s">
        <v>0</v>
      </c>
      <c r="P3235" t="s">
        <v>0</v>
      </c>
    </row>
    <row r="3236" spans="1:16" x14ac:dyDescent="0.3">
      <c r="A3236">
        <v>49010740</v>
      </c>
      <c r="B3236">
        <v>876646</v>
      </c>
      <c r="C3236">
        <v>437730</v>
      </c>
      <c r="D3236">
        <v>7373</v>
      </c>
      <c r="E3236">
        <v>2</v>
      </c>
      <c r="F3236">
        <v>0</v>
      </c>
      <c r="G3236">
        <v>0</v>
      </c>
      <c r="H3236" t="s">
        <v>79</v>
      </c>
      <c r="I3236">
        <v>4</v>
      </c>
      <c r="J3236" t="s">
        <v>308</v>
      </c>
      <c r="K3236" t="s">
        <v>47</v>
      </c>
      <c r="L3236" t="s">
        <v>15</v>
      </c>
      <c r="M3236">
        <v>14746</v>
      </c>
      <c r="N3236" t="s">
        <v>23</v>
      </c>
      <c r="O3236" t="s">
        <v>0</v>
      </c>
      <c r="P3236" t="s">
        <v>0</v>
      </c>
    </row>
    <row r="3237" spans="1:16" x14ac:dyDescent="0.3">
      <c r="A3237">
        <v>66267415</v>
      </c>
      <c r="B3237">
        <v>334053</v>
      </c>
      <c r="C3237">
        <v>928834</v>
      </c>
      <c r="D3237">
        <v>4329</v>
      </c>
      <c r="E3237">
        <v>3</v>
      </c>
      <c r="F3237">
        <v>0</v>
      </c>
      <c r="G3237">
        <v>0</v>
      </c>
      <c r="H3237" t="s">
        <v>209</v>
      </c>
      <c r="I3237">
        <v>2</v>
      </c>
      <c r="J3237" t="s">
        <v>176</v>
      </c>
      <c r="K3237" t="s">
        <v>39</v>
      </c>
      <c r="L3237" t="s">
        <v>15</v>
      </c>
      <c r="M3237">
        <v>12987</v>
      </c>
      <c r="N3237" t="s">
        <v>23</v>
      </c>
      <c r="O3237" t="s">
        <v>0</v>
      </c>
      <c r="P3237" t="s">
        <v>0</v>
      </c>
    </row>
    <row r="3238" spans="1:16" x14ac:dyDescent="0.3">
      <c r="A3238">
        <v>88862539</v>
      </c>
      <c r="B3238">
        <v>334053</v>
      </c>
      <c r="C3238">
        <v>289982</v>
      </c>
      <c r="D3238">
        <v>13827</v>
      </c>
      <c r="E3238">
        <v>3</v>
      </c>
      <c r="F3238">
        <v>2074.0500000000002</v>
      </c>
      <c r="G3238">
        <v>5</v>
      </c>
      <c r="H3238" t="s">
        <v>209</v>
      </c>
      <c r="I3238">
        <v>6</v>
      </c>
      <c r="J3238" t="s">
        <v>411</v>
      </c>
      <c r="K3238" t="s">
        <v>39</v>
      </c>
      <c r="L3238" t="s">
        <v>17</v>
      </c>
      <c r="M3238">
        <v>39406.949999999997</v>
      </c>
      <c r="N3238" t="s">
        <v>21</v>
      </c>
      <c r="O3238" t="s">
        <v>0</v>
      </c>
      <c r="P3238" t="s">
        <v>0</v>
      </c>
    </row>
    <row r="3239" spans="1:16" x14ac:dyDescent="0.3">
      <c r="A3239">
        <v>86762164</v>
      </c>
      <c r="B3239">
        <v>719176</v>
      </c>
      <c r="C3239">
        <v>422167</v>
      </c>
      <c r="D3239">
        <v>3017</v>
      </c>
      <c r="E3239">
        <v>2</v>
      </c>
      <c r="F3239">
        <v>0</v>
      </c>
      <c r="G3239">
        <v>0</v>
      </c>
      <c r="H3239" t="s">
        <v>209</v>
      </c>
      <c r="I3239">
        <v>4</v>
      </c>
      <c r="J3239" t="s">
        <v>511</v>
      </c>
      <c r="K3239" t="s">
        <v>73</v>
      </c>
      <c r="L3239" t="s">
        <v>152</v>
      </c>
      <c r="M3239">
        <v>6034</v>
      </c>
      <c r="N3239" t="s">
        <v>21</v>
      </c>
      <c r="O3239" t="s">
        <v>0</v>
      </c>
      <c r="P3239" t="s">
        <v>0</v>
      </c>
    </row>
    <row r="3240" spans="1:16" x14ac:dyDescent="0.3">
      <c r="A3240">
        <v>69330166</v>
      </c>
      <c r="B3240">
        <v>877572</v>
      </c>
      <c r="C3240">
        <v>233795</v>
      </c>
      <c r="D3240">
        <v>18012</v>
      </c>
      <c r="E3240">
        <v>3</v>
      </c>
      <c r="F3240">
        <v>0</v>
      </c>
      <c r="G3240">
        <v>0</v>
      </c>
      <c r="H3240" t="s">
        <v>209</v>
      </c>
      <c r="I3240">
        <v>1</v>
      </c>
      <c r="J3240" t="s">
        <v>227</v>
      </c>
      <c r="K3240" t="s">
        <v>39</v>
      </c>
      <c r="L3240" t="s">
        <v>15</v>
      </c>
      <c r="M3240">
        <v>54036</v>
      </c>
      <c r="N3240" t="s">
        <v>21</v>
      </c>
      <c r="O3240" t="s">
        <v>0</v>
      </c>
      <c r="P3240" t="s">
        <v>0</v>
      </c>
    </row>
    <row r="3241" spans="1:16" x14ac:dyDescent="0.3">
      <c r="A3241">
        <v>49680122</v>
      </c>
      <c r="B3241">
        <v>126225</v>
      </c>
      <c r="C3241">
        <v>280951</v>
      </c>
      <c r="D3241">
        <v>17676</v>
      </c>
      <c r="E3241">
        <v>1</v>
      </c>
      <c r="F3241">
        <v>0</v>
      </c>
      <c r="G3241">
        <v>0</v>
      </c>
      <c r="H3241" t="s">
        <v>209</v>
      </c>
      <c r="I3241">
        <v>5</v>
      </c>
      <c r="J3241" t="s">
        <v>533</v>
      </c>
      <c r="K3241" t="s">
        <v>50</v>
      </c>
      <c r="L3241" t="s">
        <v>15</v>
      </c>
      <c r="M3241">
        <v>17676</v>
      </c>
      <c r="N3241" t="s">
        <v>20</v>
      </c>
      <c r="O3241" t="s">
        <v>0</v>
      </c>
      <c r="P3241" t="s">
        <v>0</v>
      </c>
    </row>
    <row r="3242" spans="1:16" x14ac:dyDescent="0.3">
      <c r="A3242">
        <v>56239991</v>
      </c>
      <c r="B3242">
        <v>356787</v>
      </c>
      <c r="C3242">
        <v>921175</v>
      </c>
      <c r="D3242">
        <v>3148</v>
      </c>
      <c r="E3242">
        <v>1</v>
      </c>
      <c r="F3242">
        <v>157.4</v>
      </c>
      <c r="G3242">
        <v>5</v>
      </c>
      <c r="H3242" t="s">
        <v>209</v>
      </c>
      <c r="I3242">
        <v>7</v>
      </c>
      <c r="J3242" t="s">
        <v>445</v>
      </c>
      <c r="K3242" t="s">
        <v>47</v>
      </c>
      <c r="L3242" t="s">
        <v>15</v>
      </c>
      <c r="M3242">
        <v>2990.6</v>
      </c>
      <c r="N3242" t="s">
        <v>20</v>
      </c>
      <c r="O3242" t="s">
        <v>0</v>
      </c>
      <c r="P3242" t="s">
        <v>0</v>
      </c>
    </row>
    <row r="3243" spans="1:16" x14ac:dyDescent="0.3">
      <c r="A3243">
        <v>23746101</v>
      </c>
      <c r="B3243">
        <v>877572</v>
      </c>
      <c r="C3243">
        <v>602995</v>
      </c>
      <c r="D3243">
        <v>18966</v>
      </c>
      <c r="E3243">
        <v>2</v>
      </c>
      <c r="F3243">
        <v>3793.2</v>
      </c>
      <c r="G3243">
        <v>10</v>
      </c>
      <c r="H3243" t="s">
        <v>209</v>
      </c>
      <c r="I3243">
        <v>5</v>
      </c>
      <c r="J3243" t="s">
        <v>533</v>
      </c>
      <c r="K3243" t="s">
        <v>39</v>
      </c>
      <c r="L3243" t="s">
        <v>152</v>
      </c>
      <c r="M3243">
        <v>34138.800000000003</v>
      </c>
      <c r="N3243" t="s">
        <v>24</v>
      </c>
      <c r="O3243" t="s">
        <v>0</v>
      </c>
      <c r="P3243" t="s">
        <v>0</v>
      </c>
    </row>
    <row r="3244" spans="1:16" x14ac:dyDescent="0.3">
      <c r="A3244">
        <v>97371655</v>
      </c>
      <c r="B3244">
        <v>388389</v>
      </c>
      <c r="C3244">
        <v>580805</v>
      </c>
      <c r="D3244">
        <v>1701</v>
      </c>
      <c r="E3244">
        <v>1</v>
      </c>
      <c r="F3244">
        <v>0</v>
      </c>
      <c r="G3244">
        <v>0</v>
      </c>
      <c r="H3244" t="s">
        <v>209</v>
      </c>
      <c r="I3244">
        <v>6</v>
      </c>
      <c r="J3244" t="s">
        <v>411</v>
      </c>
      <c r="K3244" t="s">
        <v>39</v>
      </c>
      <c r="L3244" t="s">
        <v>16</v>
      </c>
      <c r="M3244">
        <v>1701</v>
      </c>
      <c r="N3244" t="s">
        <v>22</v>
      </c>
      <c r="O3244" t="s">
        <v>0</v>
      </c>
      <c r="P3244" t="s">
        <v>0</v>
      </c>
    </row>
    <row r="3245" spans="1:16" x14ac:dyDescent="0.3">
      <c r="A3245">
        <v>11135982</v>
      </c>
      <c r="B3245">
        <v>126225</v>
      </c>
      <c r="C3245">
        <v>556160</v>
      </c>
      <c r="D3245">
        <v>2747</v>
      </c>
      <c r="E3245">
        <v>2</v>
      </c>
      <c r="F3245">
        <v>549.4</v>
      </c>
      <c r="G3245">
        <v>10</v>
      </c>
      <c r="H3245" t="s">
        <v>209</v>
      </c>
      <c r="I3245">
        <v>7</v>
      </c>
      <c r="J3245" t="s">
        <v>445</v>
      </c>
      <c r="K3245" t="s">
        <v>47</v>
      </c>
      <c r="L3245" t="s">
        <v>15</v>
      </c>
      <c r="M3245">
        <v>4944.6000000000004</v>
      </c>
      <c r="N3245" t="s">
        <v>21</v>
      </c>
      <c r="O3245" t="s">
        <v>0</v>
      </c>
      <c r="P3245" t="s">
        <v>0</v>
      </c>
    </row>
    <row r="3246" spans="1:16" x14ac:dyDescent="0.3">
      <c r="A3246">
        <v>62088975</v>
      </c>
      <c r="B3246">
        <v>877572</v>
      </c>
      <c r="C3246">
        <v>861282</v>
      </c>
      <c r="D3246">
        <v>15994</v>
      </c>
      <c r="E3246">
        <v>2</v>
      </c>
      <c r="F3246">
        <v>0</v>
      </c>
      <c r="G3246">
        <v>0</v>
      </c>
      <c r="H3246" t="s">
        <v>209</v>
      </c>
      <c r="I3246">
        <v>6</v>
      </c>
      <c r="J3246" t="s">
        <v>411</v>
      </c>
      <c r="K3246" t="s">
        <v>39</v>
      </c>
      <c r="L3246" t="s">
        <v>15</v>
      </c>
      <c r="M3246">
        <v>31988</v>
      </c>
      <c r="N3246" t="s">
        <v>22</v>
      </c>
      <c r="O3246" t="s">
        <v>0</v>
      </c>
      <c r="P3246" t="s">
        <v>0</v>
      </c>
    </row>
    <row r="3247" spans="1:16" x14ac:dyDescent="0.3">
      <c r="A3247">
        <v>71124923</v>
      </c>
      <c r="B3247">
        <v>207473</v>
      </c>
      <c r="C3247">
        <v>576712</v>
      </c>
      <c r="D3247">
        <v>4344</v>
      </c>
      <c r="E3247">
        <v>1</v>
      </c>
      <c r="F3247">
        <v>217.2</v>
      </c>
      <c r="G3247">
        <v>5</v>
      </c>
      <c r="H3247" t="s">
        <v>393</v>
      </c>
      <c r="I3247">
        <v>7</v>
      </c>
      <c r="J3247" t="s">
        <v>243</v>
      </c>
      <c r="K3247" t="s">
        <v>50</v>
      </c>
      <c r="L3247" t="s">
        <v>15</v>
      </c>
      <c r="M3247">
        <v>4126.8</v>
      </c>
      <c r="N3247" t="s">
        <v>21</v>
      </c>
      <c r="O3247" t="s">
        <v>0</v>
      </c>
      <c r="P3247" t="s">
        <v>0</v>
      </c>
    </row>
    <row r="3248" spans="1:16" x14ac:dyDescent="0.3">
      <c r="A3248">
        <v>59737181</v>
      </c>
      <c r="B3248">
        <v>876646</v>
      </c>
      <c r="C3248">
        <v>954388</v>
      </c>
      <c r="D3248">
        <v>18630</v>
      </c>
      <c r="E3248">
        <v>1</v>
      </c>
      <c r="F3248">
        <v>0</v>
      </c>
      <c r="G3248">
        <v>0</v>
      </c>
      <c r="H3248" t="s">
        <v>393</v>
      </c>
      <c r="I3248">
        <v>1</v>
      </c>
      <c r="J3248" t="s">
        <v>215</v>
      </c>
      <c r="K3248" t="s">
        <v>39</v>
      </c>
      <c r="L3248" t="s">
        <v>15</v>
      </c>
      <c r="M3248">
        <v>18630</v>
      </c>
      <c r="N3248" t="s">
        <v>23</v>
      </c>
      <c r="O3248" t="s">
        <v>0</v>
      </c>
      <c r="P3248" t="s">
        <v>0</v>
      </c>
    </row>
    <row r="3249" spans="1:16" x14ac:dyDescent="0.3">
      <c r="A3249">
        <v>76795767</v>
      </c>
      <c r="B3249">
        <v>216739</v>
      </c>
      <c r="C3249">
        <v>208739</v>
      </c>
      <c r="D3249">
        <v>5883</v>
      </c>
      <c r="E3249">
        <v>2</v>
      </c>
      <c r="F3249">
        <v>588.29999999999995</v>
      </c>
      <c r="G3249">
        <v>5</v>
      </c>
      <c r="H3249" t="s">
        <v>393</v>
      </c>
      <c r="I3249">
        <v>4</v>
      </c>
      <c r="J3249" t="s">
        <v>368</v>
      </c>
      <c r="K3249" t="s">
        <v>39</v>
      </c>
      <c r="L3249" t="s">
        <v>17</v>
      </c>
      <c r="M3249">
        <v>11177.7</v>
      </c>
      <c r="N3249" t="s">
        <v>21</v>
      </c>
      <c r="O3249" t="s">
        <v>0</v>
      </c>
      <c r="P3249" t="s">
        <v>0</v>
      </c>
    </row>
    <row r="3250" spans="1:16" x14ac:dyDescent="0.3">
      <c r="A3250">
        <v>35770506</v>
      </c>
      <c r="B3250">
        <v>388389</v>
      </c>
      <c r="C3250">
        <v>362520</v>
      </c>
      <c r="D3250">
        <v>12014</v>
      </c>
      <c r="E3250">
        <v>3</v>
      </c>
      <c r="F3250">
        <v>0</v>
      </c>
      <c r="G3250">
        <v>0</v>
      </c>
      <c r="H3250" t="s">
        <v>393</v>
      </c>
      <c r="I3250">
        <v>4</v>
      </c>
      <c r="J3250" t="s">
        <v>368</v>
      </c>
      <c r="K3250" t="s">
        <v>50</v>
      </c>
      <c r="L3250" t="s">
        <v>17</v>
      </c>
      <c r="M3250">
        <v>36042</v>
      </c>
      <c r="N3250" t="s">
        <v>20</v>
      </c>
      <c r="O3250" t="s">
        <v>0</v>
      </c>
      <c r="P3250" t="s">
        <v>0</v>
      </c>
    </row>
    <row r="3251" spans="1:16" x14ac:dyDescent="0.3">
      <c r="A3251">
        <v>32325574</v>
      </c>
      <c r="B3251">
        <v>719176</v>
      </c>
      <c r="C3251">
        <v>728859</v>
      </c>
      <c r="D3251">
        <v>9061</v>
      </c>
      <c r="E3251">
        <v>2</v>
      </c>
      <c r="F3251">
        <v>0</v>
      </c>
      <c r="G3251">
        <v>0</v>
      </c>
      <c r="H3251" t="s">
        <v>393</v>
      </c>
      <c r="I3251">
        <v>4</v>
      </c>
      <c r="J3251" t="s">
        <v>368</v>
      </c>
      <c r="K3251" t="s">
        <v>39</v>
      </c>
      <c r="L3251" t="s">
        <v>15</v>
      </c>
      <c r="M3251">
        <v>18122</v>
      </c>
      <c r="N3251" t="s">
        <v>21</v>
      </c>
      <c r="O3251" t="s">
        <v>0</v>
      </c>
      <c r="P3251" t="s">
        <v>0</v>
      </c>
    </row>
    <row r="3252" spans="1:16" x14ac:dyDescent="0.3">
      <c r="A3252">
        <v>52803305</v>
      </c>
      <c r="B3252">
        <v>877572</v>
      </c>
      <c r="C3252">
        <v>312255</v>
      </c>
      <c r="D3252">
        <v>16962</v>
      </c>
      <c r="E3252">
        <v>1</v>
      </c>
      <c r="F3252">
        <v>848.1</v>
      </c>
      <c r="G3252">
        <v>5</v>
      </c>
      <c r="H3252" t="s">
        <v>393</v>
      </c>
      <c r="I3252">
        <v>5</v>
      </c>
      <c r="J3252" t="s">
        <v>461</v>
      </c>
      <c r="K3252" t="s">
        <v>50</v>
      </c>
      <c r="L3252" t="s">
        <v>15</v>
      </c>
      <c r="M3252">
        <v>16113.9</v>
      </c>
      <c r="N3252" t="s">
        <v>20</v>
      </c>
      <c r="O3252" t="s">
        <v>0</v>
      </c>
      <c r="P3252" t="s">
        <v>0</v>
      </c>
    </row>
    <row r="3253" spans="1:16" x14ac:dyDescent="0.3">
      <c r="A3253">
        <v>11246473</v>
      </c>
      <c r="B3253">
        <v>191161</v>
      </c>
      <c r="C3253">
        <v>341647</v>
      </c>
      <c r="D3253">
        <v>13970</v>
      </c>
      <c r="E3253">
        <v>1</v>
      </c>
      <c r="F3253">
        <v>1397</v>
      </c>
      <c r="G3253">
        <v>10</v>
      </c>
      <c r="H3253" t="s">
        <v>393</v>
      </c>
      <c r="I3253">
        <v>4</v>
      </c>
      <c r="J3253" t="s">
        <v>368</v>
      </c>
      <c r="K3253" t="s">
        <v>39</v>
      </c>
      <c r="L3253" t="s">
        <v>16</v>
      </c>
      <c r="M3253">
        <v>12573</v>
      </c>
      <c r="N3253" t="s">
        <v>20</v>
      </c>
      <c r="O3253" t="s">
        <v>0</v>
      </c>
      <c r="P3253" t="s">
        <v>0</v>
      </c>
    </row>
    <row r="3254" spans="1:16" x14ac:dyDescent="0.3">
      <c r="A3254">
        <v>22136086</v>
      </c>
      <c r="B3254">
        <v>876646</v>
      </c>
      <c r="C3254">
        <v>660623</v>
      </c>
      <c r="D3254">
        <v>10050</v>
      </c>
      <c r="E3254">
        <v>3</v>
      </c>
      <c r="F3254">
        <v>0</v>
      </c>
      <c r="G3254">
        <v>0</v>
      </c>
      <c r="H3254" t="s">
        <v>393</v>
      </c>
      <c r="I3254">
        <v>3</v>
      </c>
      <c r="J3254" t="s">
        <v>198</v>
      </c>
      <c r="K3254" t="s">
        <v>39</v>
      </c>
      <c r="L3254" t="s">
        <v>16</v>
      </c>
      <c r="M3254">
        <v>30150</v>
      </c>
      <c r="N3254" t="s">
        <v>20</v>
      </c>
      <c r="O3254" t="s">
        <v>0</v>
      </c>
      <c r="P3254" t="s">
        <v>0</v>
      </c>
    </row>
    <row r="3255" spans="1:16" x14ac:dyDescent="0.3">
      <c r="A3255">
        <v>75603845</v>
      </c>
      <c r="B3255">
        <v>246316</v>
      </c>
      <c r="C3255">
        <v>524703</v>
      </c>
      <c r="D3255">
        <v>11692</v>
      </c>
      <c r="E3255">
        <v>1</v>
      </c>
      <c r="F3255">
        <v>1753.8</v>
      </c>
      <c r="G3255">
        <v>15</v>
      </c>
      <c r="H3255" t="s">
        <v>393</v>
      </c>
      <c r="I3255">
        <v>5</v>
      </c>
      <c r="J3255" t="s">
        <v>461</v>
      </c>
      <c r="K3255" t="s">
        <v>39</v>
      </c>
      <c r="L3255" t="s">
        <v>15</v>
      </c>
      <c r="M3255">
        <v>9938.2000000000007</v>
      </c>
      <c r="N3255" t="s">
        <v>20</v>
      </c>
      <c r="O3255" t="s">
        <v>0</v>
      </c>
      <c r="P3255" t="s">
        <v>0</v>
      </c>
    </row>
    <row r="3256" spans="1:16" x14ac:dyDescent="0.3">
      <c r="A3256">
        <v>38290610</v>
      </c>
      <c r="B3256">
        <v>876646</v>
      </c>
      <c r="C3256">
        <v>715895</v>
      </c>
      <c r="D3256">
        <v>5960</v>
      </c>
      <c r="E3256">
        <v>1</v>
      </c>
      <c r="F3256">
        <v>1192</v>
      </c>
      <c r="G3256">
        <v>20</v>
      </c>
      <c r="H3256" t="s">
        <v>393</v>
      </c>
      <c r="I3256">
        <v>6</v>
      </c>
      <c r="J3256" t="s">
        <v>488</v>
      </c>
      <c r="K3256" t="s">
        <v>39</v>
      </c>
      <c r="L3256" t="s">
        <v>17</v>
      </c>
      <c r="M3256">
        <v>4768</v>
      </c>
      <c r="N3256" t="s">
        <v>20</v>
      </c>
      <c r="O3256" t="s">
        <v>0</v>
      </c>
      <c r="P3256" t="s">
        <v>0</v>
      </c>
    </row>
    <row r="3257" spans="1:16" x14ac:dyDescent="0.3">
      <c r="A3257">
        <v>15614174</v>
      </c>
      <c r="B3257">
        <v>877572</v>
      </c>
      <c r="C3257">
        <v>749855</v>
      </c>
      <c r="D3257">
        <v>16678</v>
      </c>
      <c r="E3257">
        <v>1</v>
      </c>
      <c r="F3257">
        <v>0</v>
      </c>
      <c r="G3257">
        <v>0</v>
      </c>
      <c r="H3257" t="s">
        <v>141</v>
      </c>
      <c r="I3257">
        <v>7</v>
      </c>
      <c r="J3257" t="s">
        <v>311</v>
      </c>
      <c r="K3257" t="s">
        <v>50</v>
      </c>
      <c r="L3257" t="s">
        <v>15</v>
      </c>
      <c r="M3257">
        <v>16678</v>
      </c>
      <c r="N3257" t="s">
        <v>21</v>
      </c>
      <c r="O3257" t="s">
        <v>0</v>
      </c>
      <c r="P3257" t="s">
        <v>0</v>
      </c>
    </row>
    <row r="3258" spans="1:16" x14ac:dyDescent="0.3">
      <c r="A3258">
        <v>25480907</v>
      </c>
      <c r="B3258">
        <v>356787</v>
      </c>
      <c r="C3258">
        <v>803998</v>
      </c>
      <c r="D3258">
        <v>1351</v>
      </c>
      <c r="E3258">
        <v>1</v>
      </c>
      <c r="F3258">
        <v>0</v>
      </c>
      <c r="G3258">
        <v>0</v>
      </c>
      <c r="H3258" t="s">
        <v>141</v>
      </c>
      <c r="I3258">
        <v>3</v>
      </c>
      <c r="J3258" t="s">
        <v>232</v>
      </c>
      <c r="K3258" t="s">
        <v>39</v>
      </c>
      <c r="L3258" t="s">
        <v>15</v>
      </c>
      <c r="M3258">
        <v>1351</v>
      </c>
      <c r="N3258" t="s">
        <v>22</v>
      </c>
      <c r="O3258" t="s">
        <v>0</v>
      </c>
      <c r="P3258" t="s">
        <v>0</v>
      </c>
    </row>
    <row r="3259" spans="1:16" x14ac:dyDescent="0.3">
      <c r="A3259">
        <v>89133014</v>
      </c>
      <c r="B3259">
        <v>809570</v>
      </c>
      <c r="C3259">
        <v>775074</v>
      </c>
      <c r="D3259">
        <v>3080</v>
      </c>
      <c r="E3259">
        <v>1</v>
      </c>
      <c r="F3259">
        <v>0</v>
      </c>
      <c r="G3259">
        <v>0</v>
      </c>
      <c r="H3259" t="s">
        <v>141</v>
      </c>
      <c r="I3259">
        <v>4</v>
      </c>
      <c r="J3259" t="s">
        <v>424</v>
      </c>
      <c r="K3259" t="s">
        <v>73</v>
      </c>
      <c r="L3259" t="s">
        <v>15</v>
      </c>
      <c r="M3259">
        <v>3080</v>
      </c>
      <c r="N3259" t="s">
        <v>23</v>
      </c>
      <c r="O3259" t="s">
        <v>0</v>
      </c>
      <c r="P3259" t="s">
        <v>0</v>
      </c>
    </row>
    <row r="3260" spans="1:16" x14ac:dyDescent="0.3">
      <c r="A3260">
        <v>68503492</v>
      </c>
      <c r="B3260">
        <v>216739</v>
      </c>
      <c r="C3260">
        <v>572932</v>
      </c>
      <c r="D3260">
        <v>5481</v>
      </c>
      <c r="E3260">
        <v>4</v>
      </c>
      <c r="F3260">
        <v>0</v>
      </c>
      <c r="G3260">
        <v>0</v>
      </c>
      <c r="H3260" t="s">
        <v>141</v>
      </c>
      <c r="I3260">
        <v>7</v>
      </c>
      <c r="J3260" t="s">
        <v>311</v>
      </c>
      <c r="K3260" t="s">
        <v>39</v>
      </c>
      <c r="L3260" t="s">
        <v>16</v>
      </c>
      <c r="M3260">
        <v>21924</v>
      </c>
      <c r="N3260" t="s">
        <v>23</v>
      </c>
      <c r="O3260" t="s">
        <v>0</v>
      </c>
      <c r="P3260" t="s">
        <v>0</v>
      </c>
    </row>
    <row r="3261" spans="1:16" x14ac:dyDescent="0.3">
      <c r="A3261">
        <v>90440034</v>
      </c>
      <c r="B3261">
        <v>216739</v>
      </c>
      <c r="C3261">
        <v>245594</v>
      </c>
      <c r="D3261">
        <v>9229</v>
      </c>
      <c r="E3261">
        <v>1</v>
      </c>
      <c r="F3261">
        <v>461.45</v>
      </c>
      <c r="G3261">
        <v>5</v>
      </c>
      <c r="H3261" t="s">
        <v>141</v>
      </c>
      <c r="I3261">
        <v>7</v>
      </c>
      <c r="J3261" t="s">
        <v>311</v>
      </c>
      <c r="K3261" t="s">
        <v>73</v>
      </c>
      <c r="L3261" t="s">
        <v>15</v>
      </c>
      <c r="M3261">
        <v>8767.5499999999993</v>
      </c>
      <c r="N3261" t="s">
        <v>22</v>
      </c>
      <c r="O3261" t="s">
        <v>0</v>
      </c>
      <c r="P3261" t="s">
        <v>0</v>
      </c>
    </row>
    <row r="3262" spans="1:16" x14ac:dyDescent="0.3">
      <c r="A3262">
        <v>91722503</v>
      </c>
      <c r="B3262">
        <v>719176</v>
      </c>
      <c r="C3262">
        <v>345131</v>
      </c>
      <c r="D3262">
        <v>18458</v>
      </c>
      <c r="E3262">
        <v>3</v>
      </c>
      <c r="F3262">
        <v>0</v>
      </c>
      <c r="G3262">
        <v>0</v>
      </c>
      <c r="H3262" t="s">
        <v>141</v>
      </c>
      <c r="I3262">
        <v>2</v>
      </c>
      <c r="J3262" t="s">
        <v>489</v>
      </c>
      <c r="K3262" t="s">
        <v>50</v>
      </c>
      <c r="L3262" t="s">
        <v>15</v>
      </c>
      <c r="M3262">
        <v>55374</v>
      </c>
      <c r="N3262" t="s">
        <v>23</v>
      </c>
      <c r="O3262" t="s">
        <v>0</v>
      </c>
      <c r="P3262" t="s">
        <v>0</v>
      </c>
    </row>
    <row r="3263" spans="1:16" x14ac:dyDescent="0.3">
      <c r="A3263">
        <v>35074182</v>
      </c>
      <c r="B3263">
        <v>356787</v>
      </c>
      <c r="C3263">
        <v>578458</v>
      </c>
      <c r="D3263">
        <v>13022</v>
      </c>
      <c r="E3263">
        <v>1</v>
      </c>
      <c r="F3263">
        <v>651.1</v>
      </c>
      <c r="G3263">
        <v>5</v>
      </c>
      <c r="H3263" t="s">
        <v>141</v>
      </c>
      <c r="I3263">
        <v>2</v>
      </c>
      <c r="J3263" t="s">
        <v>489</v>
      </c>
      <c r="K3263" t="s">
        <v>39</v>
      </c>
      <c r="L3263" t="s">
        <v>16</v>
      </c>
      <c r="M3263">
        <v>12370.9</v>
      </c>
      <c r="N3263" t="s">
        <v>21</v>
      </c>
      <c r="O3263" t="s">
        <v>0</v>
      </c>
      <c r="P3263" t="s">
        <v>0</v>
      </c>
    </row>
    <row r="3264" spans="1:16" x14ac:dyDescent="0.3">
      <c r="A3264">
        <v>34929311</v>
      </c>
      <c r="B3264">
        <v>126225</v>
      </c>
      <c r="C3264">
        <v>503662</v>
      </c>
      <c r="D3264">
        <v>8828</v>
      </c>
      <c r="E3264">
        <v>1</v>
      </c>
      <c r="F3264">
        <v>1765.6</v>
      </c>
      <c r="G3264">
        <v>20</v>
      </c>
      <c r="H3264" t="s">
        <v>141</v>
      </c>
      <c r="I3264">
        <v>2</v>
      </c>
      <c r="J3264" t="s">
        <v>489</v>
      </c>
      <c r="K3264" t="s">
        <v>39</v>
      </c>
      <c r="L3264" t="s">
        <v>16</v>
      </c>
      <c r="M3264">
        <v>7062.4</v>
      </c>
      <c r="N3264" t="s">
        <v>21</v>
      </c>
      <c r="O3264" t="s">
        <v>0</v>
      </c>
      <c r="P3264" t="s">
        <v>0</v>
      </c>
    </row>
    <row r="3265" spans="1:16" x14ac:dyDescent="0.3">
      <c r="A3265">
        <v>83833059</v>
      </c>
      <c r="B3265">
        <v>216739</v>
      </c>
      <c r="C3265">
        <v>324870</v>
      </c>
      <c r="D3265">
        <v>13636</v>
      </c>
      <c r="E3265">
        <v>3</v>
      </c>
      <c r="F3265">
        <v>8181.6</v>
      </c>
      <c r="G3265">
        <v>20</v>
      </c>
      <c r="H3265" t="s">
        <v>141</v>
      </c>
      <c r="I3265">
        <v>6</v>
      </c>
      <c r="J3265" t="s">
        <v>269</v>
      </c>
      <c r="K3265" t="s">
        <v>39</v>
      </c>
      <c r="L3265" t="s">
        <v>17</v>
      </c>
      <c r="M3265">
        <v>32726.400000000001</v>
      </c>
      <c r="N3265" t="s">
        <v>20</v>
      </c>
      <c r="O3265" t="s">
        <v>0</v>
      </c>
      <c r="P3265" t="s">
        <v>0</v>
      </c>
    </row>
    <row r="3266" spans="1:16" x14ac:dyDescent="0.3">
      <c r="A3266">
        <v>15892193</v>
      </c>
      <c r="B3266">
        <v>719176</v>
      </c>
      <c r="C3266">
        <v>432881</v>
      </c>
      <c r="D3266">
        <v>11845</v>
      </c>
      <c r="E3266">
        <v>1</v>
      </c>
      <c r="F3266">
        <v>0</v>
      </c>
      <c r="G3266">
        <v>0</v>
      </c>
      <c r="H3266" t="s">
        <v>141</v>
      </c>
      <c r="I3266">
        <v>5</v>
      </c>
      <c r="J3266" t="s">
        <v>233</v>
      </c>
      <c r="K3266" t="s">
        <v>39</v>
      </c>
      <c r="L3266" t="s">
        <v>15</v>
      </c>
      <c r="M3266">
        <v>11845</v>
      </c>
      <c r="N3266" t="s">
        <v>21</v>
      </c>
      <c r="O3266" t="s">
        <v>0</v>
      </c>
      <c r="P3266" t="s">
        <v>0</v>
      </c>
    </row>
    <row r="3267" spans="1:16" x14ac:dyDescent="0.3">
      <c r="A3267">
        <v>41627336</v>
      </c>
      <c r="B3267">
        <v>719176</v>
      </c>
      <c r="C3267">
        <v>245240</v>
      </c>
      <c r="D3267">
        <v>13157</v>
      </c>
      <c r="E3267">
        <v>1</v>
      </c>
      <c r="F3267">
        <v>2631.4</v>
      </c>
      <c r="G3267">
        <v>20</v>
      </c>
      <c r="H3267" t="s">
        <v>141</v>
      </c>
      <c r="I3267">
        <v>2</v>
      </c>
      <c r="J3267" t="s">
        <v>489</v>
      </c>
      <c r="K3267" t="s">
        <v>39</v>
      </c>
      <c r="L3267" t="s">
        <v>15</v>
      </c>
      <c r="M3267">
        <v>10525.6</v>
      </c>
      <c r="N3267" t="s">
        <v>23</v>
      </c>
      <c r="O3267" t="s">
        <v>0</v>
      </c>
      <c r="P3267" t="s">
        <v>0</v>
      </c>
    </row>
    <row r="3268" spans="1:16" x14ac:dyDescent="0.3">
      <c r="A3268">
        <v>14740436</v>
      </c>
      <c r="B3268">
        <v>872246</v>
      </c>
      <c r="C3268">
        <v>387316</v>
      </c>
      <c r="D3268">
        <v>15536</v>
      </c>
      <c r="E3268">
        <v>1</v>
      </c>
      <c r="F3268">
        <v>776.8</v>
      </c>
      <c r="G3268">
        <v>5</v>
      </c>
      <c r="H3268" t="s">
        <v>141</v>
      </c>
      <c r="I3268">
        <v>5</v>
      </c>
      <c r="J3268" t="s">
        <v>233</v>
      </c>
      <c r="K3268" t="s">
        <v>39</v>
      </c>
      <c r="L3268" t="s">
        <v>18</v>
      </c>
      <c r="M3268">
        <v>14759.2</v>
      </c>
      <c r="N3268" t="s">
        <v>21</v>
      </c>
      <c r="O3268" t="s">
        <v>0</v>
      </c>
      <c r="P3268" t="s">
        <v>0</v>
      </c>
    </row>
    <row r="3269" spans="1:16" x14ac:dyDescent="0.3">
      <c r="A3269">
        <v>45431319</v>
      </c>
      <c r="B3269">
        <v>334053</v>
      </c>
      <c r="C3269">
        <v>850817</v>
      </c>
      <c r="D3269">
        <v>16692</v>
      </c>
      <c r="E3269">
        <v>2</v>
      </c>
      <c r="F3269">
        <v>0</v>
      </c>
      <c r="G3269">
        <v>0</v>
      </c>
      <c r="H3269" t="s">
        <v>280</v>
      </c>
      <c r="I3269">
        <v>7</v>
      </c>
      <c r="J3269" t="s">
        <v>281</v>
      </c>
      <c r="K3269" t="s">
        <v>39</v>
      </c>
      <c r="L3269" t="s">
        <v>16</v>
      </c>
      <c r="M3269">
        <v>33384</v>
      </c>
      <c r="N3269" t="s">
        <v>20</v>
      </c>
      <c r="O3269" t="s">
        <v>0</v>
      </c>
      <c r="P3269" t="s">
        <v>0</v>
      </c>
    </row>
    <row r="3270" spans="1:16" x14ac:dyDescent="0.3">
      <c r="A3270">
        <v>30509175</v>
      </c>
      <c r="B3270">
        <v>126225</v>
      </c>
      <c r="C3270">
        <v>489362</v>
      </c>
      <c r="D3270">
        <v>6477</v>
      </c>
      <c r="E3270">
        <v>2</v>
      </c>
      <c r="F3270">
        <v>0</v>
      </c>
      <c r="G3270">
        <v>0</v>
      </c>
      <c r="H3270" t="s">
        <v>280</v>
      </c>
      <c r="I3270">
        <v>4</v>
      </c>
      <c r="J3270" t="s">
        <v>62</v>
      </c>
      <c r="K3270" t="s">
        <v>39</v>
      </c>
      <c r="L3270" t="s">
        <v>15</v>
      </c>
      <c r="M3270">
        <v>12954</v>
      </c>
      <c r="N3270" t="s">
        <v>22</v>
      </c>
      <c r="O3270" t="s">
        <v>0</v>
      </c>
      <c r="P3270" t="s">
        <v>0</v>
      </c>
    </row>
    <row r="3271" spans="1:16" x14ac:dyDescent="0.3">
      <c r="A3271">
        <v>70468188</v>
      </c>
      <c r="B3271">
        <v>216739</v>
      </c>
      <c r="C3271">
        <v>223205</v>
      </c>
      <c r="D3271">
        <v>7991</v>
      </c>
      <c r="E3271">
        <v>4</v>
      </c>
      <c r="F3271">
        <v>0</v>
      </c>
      <c r="G3271">
        <v>0</v>
      </c>
      <c r="H3271" t="s">
        <v>280</v>
      </c>
      <c r="I3271">
        <v>1</v>
      </c>
      <c r="J3271" t="s">
        <v>410</v>
      </c>
      <c r="K3271" t="s">
        <v>39</v>
      </c>
      <c r="L3271" t="s">
        <v>17</v>
      </c>
      <c r="M3271">
        <v>31964</v>
      </c>
      <c r="N3271" t="s">
        <v>23</v>
      </c>
      <c r="O3271" t="s">
        <v>0</v>
      </c>
      <c r="P3271" t="s">
        <v>0</v>
      </c>
    </row>
    <row r="3272" spans="1:16" x14ac:dyDescent="0.3">
      <c r="A3272">
        <v>90922827</v>
      </c>
      <c r="B3272">
        <v>671858</v>
      </c>
      <c r="C3272">
        <v>986159</v>
      </c>
      <c r="D3272">
        <v>18447</v>
      </c>
      <c r="E3272">
        <v>1</v>
      </c>
      <c r="F3272">
        <v>1844.7</v>
      </c>
      <c r="G3272">
        <v>10</v>
      </c>
      <c r="H3272" t="s">
        <v>280</v>
      </c>
      <c r="I3272">
        <v>5</v>
      </c>
      <c r="J3272" t="s">
        <v>271</v>
      </c>
      <c r="K3272" t="s">
        <v>50</v>
      </c>
      <c r="L3272" t="s">
        <v>15</v>
      </c>
      <c r="M3272">
        <v>16602.3</v>
      </c>
      <c r="N3272" t="s">
        <v>23</v>
      </c>
      <c r="O3272" t="s">
        <v>0</v>
      </c>
      <c r="P3272" t="s">
        <v>0</v>
      </c>
    </row>
    <row r="3273" spans="1:16" x14ac:dyDescent="0.3">
      <c r="A3273">
        <v>53334226</v>
      </c>
      <c r="B3273">
        <v>876646</v>
      </c>
      <c r="C3273">
        <v>618582</v>
      </c>
      <c r="D3273">
        <v>4158</v>
      </c>
      <c r="E3273">
        <v>1</v>
      </c>
      <c r="F3273">
        <v>0</v>
      </c>
      <c r="G3273">
        <v>0</v>
      </c>
      <c r="H3273" t="s">
        <v>280</v>
      </c>
      <c r="I3273">
        <v>5</v>
      </c>
      <c r="J3273" t="s">
        <v>271</v>
      </c>
      <c r="K3273" t="s">
        <v>39</v>
      </c>
      <c r="L3273" t="s">
        <v>16</v>
      </c>
      <c r="M3273">
        <v>4158</v>
      </c>
      <c r="N3273" t="s">
        <v>21</v>
      </c>
      <c r="O3273" t="s">
        <v>0</v>
      </c>
      <c r="P3273" t="s">
        <v>0</v>
      </c>
    </row>
    <row r="3274" spans="1:16" x14ac:dyDescent="0.3">
      <c r="A3274">
        <v>64141437</v>
      </c>
      <c r="B3274">
        <v>809570</v>
      </c>
      <c r="C3274">
        <v>827761</v>
      </c>
      <c r="D3274">
        <v>15336</v>
      </c>
      <c r="E3274">
        <v>2</v>
      </c>
      <c r="F3274">
        <v>1533.6</v>
      </c>
      <c r="G3274">
        <v>5</v>
      </c>
      <c r="H3274" t="s">
        <v>280</v>
      </c>
      <c r="I3274">
        <v>2</v>
      </c>
      <c r="J3274" t="s">
        <v>379</v>
      </c>
      <c r="K3274" t="s">
        <v>39</v>
      </c>
      <c r="L3274" t="s">
        <v>16</v>
      </c>
      <c r="M3274">
        <v>29138.400000000001</v>
      </c>
      <c r="N3274" t="s">
        <v>21</v>
      </c>
      <c r="O3274" t="s">
        <v>0</v>
      </c>
      <c r="P3274" t="s">
        <v>0</v>
      </c>
    </row>
    <row r="3275" spans="1:16" x14ac:dyDescent="0.3">
      <c r="A3275">
        <v>12267067</v>
      </c>
      <c r="B3275">
        <v>388389</v>
      </c>
      <c r="C3275">
        <v>726883</v>
      </c>
      <c r="D3275">
        <v>1142</v>
      </c>
      <c r="E3275">
        <v>1</v>
      </c>
      <c r="F3275">
        <v>0</v>
      </c>
      <c r="G3275">
        <v>0</v>
      </c>
      <c r="H3275" t="s">
        <v>280</v>
      </c>
      <c r="I3275">
        <v>1</v>
      </c>
      <c r="J3275" t="s">
        <v>410</v>
      </c>
      <c r="K3275" t="s">
        <v>39</v>
      </c>
      <c r="L3275" t="s">
        <v>16</v>
      </c>
      <c r="M3275">
        <v>1142</v>
      </c>
      <c r="N3275" t="s">
        <v>22</v>
      </c>
      <c r="O3275" t="s">
        <v>0</v>
      </c>
      <c r="P3275" t="s">
        <v>0</v>
      </c>
    </row>
    <row r="3276" spans="1:16" x14ac:dyDescent="0.3">
      <c r="A3276">
        <v>63031203</v>
      </c>
      <c r="B3276">
        <v>671858</v>
      </c>
      <c r="C3276">
        <v>251690</v>
      </c>
      <c r="D3276">
        <v>17703</v>
      </c>
      <c r="E3276">
        <v>1</v>
      </c>
      <c r="F3276">
        <v>0</v>
      </c>
      <c r="G3276">
        <v>0</v>
      </c>
      <c r="H3276" t="s">
        <v>280</v>
      </c>
      <c r="I3276">
        <v>1</v>
      </c>
      <c r="J3276" t="s">
        <v>410</v>
      </c>
      <c r="K3276" t="s">
        <v>39</v>
      </c>
      <c r="L3276" t="s">
        <v>16</v>
      </c>
      <c r="M3276">
        <v>17703</v>
      </c>
      <c r="N3276" t="s">
        <v>20</v>
      </c>
      <c r="O3276" t="s">
        <v>0</v>
      </c>
      <c r="P3276" t="s">
        <v>0</v>
      </c>
    </row>
    <row r="3277" spans="1:16" x14ac:dyDescent="0.3">
      <c r="A3277">
        <v>55504725</v>
      </c>
      <c r="B3277">
        <v>770487</v>
      </c>
      <c r="C3277">
        <v>283336</v>
      </c>
      <c r="D3277">
        <v>6971</v>
      </c>
      <c r="E3277">
        <v>1</v>
      </c>
      <c r="F3277">
        <v>1394.2</v>
      </c>
      <c r="G3277">
        <v>20</v>
      </c>
      <c r="H3277" t="s">
        <v>549</v>
      </c>
      <c r="I3277">
        <v>1</v>
      </c>
      <c r="J3277" t="s">
        <v>455</v>
      </c>
      <c r="K3277" t="s">
        <v>39</v>
      </c>
      <c r="L3277" t="s">
        <v>17</v>
      </c>
      <c r="M3277">
        <v>5576.8</v>
      </c>
      <c r="N3277" t="s">
        <v>22</v>
      </c>
      <c r="O3277" t="s">
        <v>0</v>
      </c>
      <c r="P3277" t="s">
        <v>0</v>
      </c>
    </row>
    <row r="3278" spans="1:16" x14ac:dyDescent="0.3">
      <c r="A3278">
        <v>49203644</v>
      </c>
      <c r="B3278">
        <v>876646</v>
      </c>
      <c r="C3278">
        <v>341276</v>
      </c>
      <c r="D3278">
        <v>2316</v>
      </c>
      <c r="E3278">
        <v>1</v>
      </c>
      <c r="F3278">
        <v>0</v>
      </c>
      <c r="G3278">
        <v>0</v>
      </c>
      <c r="H3278" t="s">
        <v>549</v>
      </c>
      <c r="I3278">
        <v>7</v>
      </c>
      <c r="J3278" t="s">
        <v>466</v>
      </c>
      <c r="K3278" t="s">
        <v>73</v>
      </c>
      <c r="L3278" t="s">
        <v>15</v>
      </c>
      <c r="M3278">
        <v>2316</v>
      </c>
      <c r="N3278" t="s">
        <v>21</v>
      </c>
      <c r="O3278" t="s">
        <v>0</v>
      </c>
      <c r="P3278" t="s">
        <v>0</v>
      </c>
    </row>
    <row r="3279" spans="1:16" x14ac:dyDescent="0.3">
      <c r="A3279">
        <v>75694038</v>
      </c>
      <c r="B3279">
        <v>876646</v>
      </c>
      <c r="C3279">
        <v>239186</v>
      </c>
      <c r="D3279">
        <v>12346</v>
      </c>
      <c r="E3279">
        <v>1</v>
      </c>
      <c r="F3279">
        <v>0</v>
      </c>
      <c r="G3279">
        <v>0</v>
      </c>
      <c r="H3279" t="s">
        <v>549</v>
      </c>
      <c r="I3279">
        <v>2</v>
      </c>
      <c r="J3279" t="s">
        <v>259</v>
      </c>
      <c r="K3279" t="s">
        <v>39</v>
      </c>
      <c r="L3279" t="s">
        <v>152</v>
      </c>
      <c r="M3279">
        <v>12346</v>
      </c>
      <c r="N3279" t="s">
        <v>20</v>
      </c>
      <c r="O3279" t="s">
        <v>0</v>
      </c>
      <c r="P3279" t="s">
        <v>0</v>
      </c>
    </row>
    <row r="3280" spans="1:16" x14ac:dyDescent="0.3">
      <c r="A3280">
        <v>82968364</v>
      </c>
      <c r="B3280">
        <v>356787</v>
      </c>
      <c r="C3280">
        <v>200754</v>
      </c>
      <c r="D3280">
        <v>9273</v>
      </c>
      <c r="E3280">
        <v>1</v>
      </c>
      <c r="F3280">
        <v>0</v>
      </c>
      <c r="G3280">
        <v>0</v>
      </c>
      <c r="H3280" t="s">
        <v>549</v>
      </c>
      <c r="I3280">
        <v>1</v>
      </c>
      <c r="J3280" t="s">
        <v>455</v>
      </c>
      <c r="K3280" t="s">
        <v>39</v>
      </c>
      <c r="L3280" t="s">
        <v>17</v>
      </c>
      <c r="M3280">
        <v>9273</v>
      </c>
      <c r="N3280" t="s">
        <v>23</v>
      </c>
      <c r="O3280" t="s">
        <v>0</v>
      </c>
      <c r="P3280" t="s">
        <v>0</v>
      </c>
    </row>
    <row r="3281" spans="1:16" x14ac:dyDescent="0.3">
      <c r="A3281">
        <v>17538738</v>
      </c>
      <c r="B3281">
        <v>877572</v>
      </c>
      <c r="C3281">
        <v>913666</v>
      </c>
      <c r="D3281">
        <v>16123</v>
      </c>
      <c r="E3281">
        <v>3</v>
      </c>
      <c r="F3281">
        <v>0</v>
      </c>
      <c r="G3281">
        <v>0</v>
      </c>
      <c r="H3281" t="s">
        <v>549</v>
      </c>
      <c r="I3281">
        <v>4</v>
      </c>
      <c r="J3281" t="s">
        <v>446</v>
      </c>
      <c r="K3281" t="s">
        <v>39</v>
      </c>
      <c r="L3281" t="s">
        <v>15</v>
      </c>
      <c r="M3281">
        <v>48369</v>
      </c>
      <c r="N3281" t="s">
        <v>23</v>
      </c>
      <c r="O3281" t="s">
        <v>0</v>
      </c>
      <c r="P3281" t="s">
        <v>0</v>
      </c>
    </row>
    <row r="3282" spans="1:16" x14ac:dyDescent="0.3">
      <c r="A3282">
        <v>80638102</v>
      </c>
      <c r="B3282">
        <v>671858</v>
      </c>
      <c r="C3282">
        <v>672623</v>
      </c>
      <c r="D3282">
        <v>7599</v>
      </c>
      <c r="E3282">
        <v>1</v>
      </c>
      <c r="F3282">
        <v>0</v>
      </c>
      <c r="G3282">
        <v>0</v>
      </c>
      <c r="H3282" t="s">
        <v>549</v>
      </c>
      <c r="I3282">
        <v>6</v>
      </c>
      <c r="J3282" t="s">
        <v>130</v>
      </c>
      <c r="K3282" t="s">
        <v>50</v>
      </c>
      <c r="L3282" t="s">
        <v>15</v>
      </c>
      <c r="M3282">
        <v>7599</v>
      </c>
      <c r="N3282" t="s">
        <v>23</v>
      </c>
      <c r="O3282" t="s">
        <v>0</v>
      </c>
      <c r="P3282" t="s">
        <v>0</v>
      </c>
    </row>
    <row r="3283" spans="1:16" x14ac:dyDescent="0.3">
      <c r="A3283">
        <v>99929175</v>
      </c>
      <c r="B3283">
        <v>876646</v>
      </c>
      <c r="C3283">
        <v>888049</v>
      </c>
      <c r="D3283">
        <v>1232</v>
      </c>
      <c r="E3283">
        <v>2</v>
      </c>
      <c r="F3283">
        <v>0</v>
      </c>
      <c r="G3283">
        <v>0</v>
      </c>
      <c r="H3283" t="s">
        <v>549</v>
      </c>
      <c r="I3283">
        <v>2</v>
      </c>
      <c r="J3283" t="s">
        <v>259</v>
      </c>
      <c r="K3283" t="s">
        <v>39</v>
      </c>
      <c r="L3283" t="s">
        <v>15</v>
      </c>
      <c r="M3283">
        <v>2464</v>
      </c>
      <c r="N3283" t="s">
        <v>20</v>
      </c>
      <c r="O3283" t="s">
        <v>0</v>
      </c>
      <c r="P3283" t="s">
        <v>0</v>
      </c>
    </row>
    <row r="3284" spans="1:16" x14ac:dyDescent="0.3">
      <c r="A3284">
        <v>93625419</v>
      </c>
      <c r="B3284">
        <v>126225</v>
      </c>
      <c r="C3284">
        <v>390719</v>
      </c>
      <c r="D3284">
        <v>5543</v>
      </c>
      <c r="E3284">
        <v>1</v>
      </c>
      <c r="F3284">
        <v>0</v>
      </c>
      <c r="G3284">
        <v>0</v>
      </c>
      <c r="H3284" t="s">
        <v>549</v>
      </c>
      <c r="I3284">
        <v>5</v>
      </c>
      <c r="J3284" t="s">
        <v>260</v>
      </c>
      <c r="K3284" t="s">
        <v>39</v>
      </c>
      <c r="L3284" t="s">
        <v>16</v>
      </c>
      <c r="M3284">
        <v>5543</v>
      </c>
      <c r="N3284" t="s">
        <v>21</v>
      </c>
      <c r="O3284" t="s">
        <v>0</v>
      </c>
      <c r="P3284" t="s">
        <v>0</v>
      </c>
    </row>
    <row r="3285" spans="1:16" x14ac:dyDescent="0.3">
      <c r="A3285">
        <v>62892750</v>
      </c>
      <c r="B3285">
        <v>207473</v>
      </c>
      <c r="C3285">
        <v>616332</v>
      </c>
      <c r="D3285">
        <v>7501</v>
      </c>
      <c r="E3285">
        <v>1</v>
      </c>
      <c r="F3285">
        <v>0</v>
      </c>
      <c r="G3285">
        <v>0</v>
      </c>
      <c r="H3285" t="s">
        <v>549</v>
      </c>
      <c r="I3285">
        <v>6</v>
      </c>
      <c r="J3285" t="s">
        <v>130</v>
      </c>
      <c r="K3285" t="s">
        <v>39</v>
      </c>
      <c r="L3285" t="s">
        <v>15</v>
      </c>
      <c r="M3285">
        <v>7501</v>
      </c>
      <c r="N3285" t="s">
        <v>24</v>
      </c>
      <c r="O3285" t="s">
        <v>0</v>
      </c>
      <c r="P3285" t="s">
        <v>0</v>
      </c>
    </row>
    <row r="3286" spans="1:16" x14ac:dyDescent="0.3">
      <c r="A3286">
        <v>91478884</v>
      </c>
      <c r="B3286">
        <v>671858</v>
      </c>
      <c r="C3286">
        <v>591979</v>
      </c>
      <c r="D3286">
        <v>18610</v>
      </c>
      <c r="E3286">
        <v>2</v>
      </c>
      <c r="F3286">
        <v>1861</v>
      </c>
      <c r="G3286">
        <v>5</v>
      </c>
      <c r="H3286" t="s">
        <v>515</v>
      </c>
      <c r="I3286">
        <v>7</v>
      </c>
      <c r="J3286" t="s">
        <v>37</v>
      </c>
      <c r="K3286" t="s">
        <v>50</v>
      </c>
      <c r="L3286" t="s">
        <v>18</v>
      </c>
      <c r="M3286">
        <v>35359</v>
      </c>
      <c r="N3286" t="s">
        <v>21</v>
      </c>
      <c r="O3286" t="s">
        <v>0</v>
      </c>
      <c r="P3286" t="s">
        <v>0</v>
      </c>
    </row>
    <row r="3287" spans="1:16" x14ac:dyDescent="0.3">
      <c r="A3287">
        <v>71204580</v>
      </c>
      <c r="B3287">
        <v>207473</v>
      </c>
      <c r="C3287">
        <v>980009</v>
      </c>
      <c r="D3287">
        <v>2337</v>
      </c>
      <c r="E3287">
        <v>1</v>
      </c>
      <c r="F3287">
        <v>233.7</v>
      </c>
      <c r="G3287">
        <v>10</v>
      </c>
      <c r="H3287" t="s">
        <v>515</v>
      </c>
      <c r="I3287">
        <v>4</v>
      </c>
      <c r="J3287" t="s">
        <v>436</v>
      </c>
      <c r="K3287" t="s">
        <v>39</v>
      </c>
      <c r="L3287" t="s">
        <v>15</v>
      </c>
      <c r="M3287">
        <v>2103.3000000000002</v>
      </c>
      <c r="N3287" t="s">
        <v>21</v>
      </c>
      <c r="O3287" t="s">
        <v>0</v>
      </c>
      <c r="P3287" t="s">
        <v>0</v>
      </c>
    </row>
    <row r="3288" spans="1:16" x14ac:dyDescent="0.3">
      <c r="A3288">
        <v>75575808</v>
      </c>
      <c r="B3288">
        <v>671858</v>
      </c>
      <c r="C3288">
        <v>217094</v>
      </c>
      <c r="D3288">
        <v>18970</v>
      </c>
      <c r="E3288">
        <v>2</v>
      </c>
      <c r="F3288">
        <v>3794</v>
      </c>
      <c r="G3288">
        <v>10</v>
      </c>
      <c r="H3288" t="s">
        <v>458</v>
      </c>
      <c r="I3288">
        <v>3</v>
      </c>
      <c r="J3288" t="s">
        <v>343</v>
      </c>
      <c r="K3288" t="s">
        <v>39</v>
      </c>
      <c r="L3288" t="s">
        <v>17</v>
      </c>
      <c r="M3288">
        <v>34146</v>
      </c>
      <c r="N3288" t="s">
        <v>23</v>
      </c>
      <c r="O3288" t="s">
        <v>0</v>
      </c>
      <c r="P3288" t="s">
        <v>0</v>
      </c>
    </row>
    <row r="3289" spans="1:16" x14ac:dyDescent="0.3">
      <c r="A3289">
        <v>85017250</v>
      </c>
      <c r="B3289">
        <v>216739</v>
      </c>
      <c r="C3289">
        <v>479190</v>
      </c>
      <c r="D3289">
        <v>10949</v>
      </c>
      <c r="E3289">
        <v>1</v>
      </c>
      <c r="F3289">
        <v>547.45000000000005</v>
      </c>
      <c r="G3289">
        <v>5</v>
      </c>
      <c r="H3289" t="s">
        <v>458</v>
      </c>
      <c r="I3289">
        <v>7</v>
      </c>
      <c r="J3289" t="s">
        <v>502</v>
      </c>
      <c r="K3289" t="s">
        <v>39</v>
      </c>
      <c r="L3289" t="s">
        <v>18</v>
      </c>
      <c r="M3289">
        <v>10401.549999999999</v>
      </c>
      <c r="N3289" t="s">
        <v>21</v>
      </c>
      <c r="O3289" t="s">
        <v>0</v>
      </c>
      <c r="P3289" t="s">
        <v>0</v>
      </c>
    </row>
    <row r="3290" spans="1:16" x14ac:dyDescent="0.3">
      <c r="A3290">
        <v>19801857</v>
      </c>
      <c r="B3290">
        <v>872246</v>
      </c>
      <c r="C3290">
        <v>757487</v>
      </c>
      <c r="D3290">
        <v>13811</v>
      </c>
      <c r="E3290">
        <v>1</v>
      </c>
      <c r="F3290">
        <v>2071.65</v>
      </c>
      <c r="G3290">
        <v>15</v>
      </c>
      <c r="H3290" t="s">
        <v>458</v>
      </c>
      <c r="I3290">
        <v>7</v>
      </c>
      <c r="J3290" t="s">
        <v>502</v>
      </c>
      <c r="K3290" t="s">
        <v>39</v>
      </c>
      <c r="L3290" t="s">
        <v>16</v>
      </c>
      <c r="M3290">
        <v>11739.35</v>
      </c>
      <c r="N3290" t="s">
        <v>21</v>
      </c>
      <c r="O3290" t="s">
        <v>0</v>
      </c>
      <c r="P3290" t="s">
        <v>0</v>
      </c>
    </row>
    <row r="3291" spans="1:16" x14ac:dyDescent="0.3">
      <c r="A3291">
        <v>65388634</v>
      </c>
      <c r="B3291">
        <v>877572</v>
      </c>
      <c r="C3291">
        <v>616760</v>
      </c>
      <c r="D3291">
        <v>18700</v>
      </c>
      <c r="E3291">
        <v>1</v>
      </c>
      <c r="F3291">
        <v>1870</v>
      </c>
      <c r="G3291">
        <v>10</v>
      </c>
      <c r="H3291" t="s">
        <v>458</v>
      </c>
      <c r="I3291">
        <v>6</v>
      </c>
      <c r="J3291" t="s">
        <v>151</v>
      </c>
      <c r="K3291" t="s">
        <v>39</v>
      </c>
      <c r="L3291" t="s">
        <v>15</v>
      </c>
      <c r="M3291">
        <v>16830</v>
      </c>
      <c r="N3291" t="s">
        <v>23</v>
      </c>
      <c r="O3291" t="s">
        <v>0</v>
      </c>
      <c r="P3291" t="s">
        <v>0</v>
      </c>
    </row>
    <row r="3292" spans="1:16" x14ac:dyDescent="0.3">
      <c r="A3292">
        <v>84757265</v>
      </c>
      <c r="B3292">
        <v>388389</v>
      </c>
      <c r="C3292">
        <v>617885</v>
      </c>
      <c r="D3292">
        <v>2875</v>
      </c>
      <c r="E3292">
        <v>1</v>
      </c>
      <c r="F3292">
        <v>287.5</v>
      </c>
      <c r="G3292">
        <v>10</v>
      </c>
      <c r="H3292" t="s">
        <v>458</v>
      </c>
      <c r="I3292">
        <v>4</v>
      </c>
      <c r="J3292" t="s">
        <v>216</v>
      </c>
      <c r="K3292" t="s">
        <v>39</v>
      </c>
      <c r="L3292" t="s">
        <v>15</v>
      </c>
      <c r="M3292">
        <v>2587.5</v>
      </c>
      <c r="N3292" t="s">
        <v>23</v>
      </c>
      <c r="O3292" t="s">
        <v>0</v>
      </c>
      <c r="P3292" t="s">
        <v>0</v>
      </c>
    </row>
    <row r="3293" spans="1:16" x14ac:dyDescent="0.3">
      <c r="A3293">
        <v>31361812</v>
      </c>
      <c r="B3293">
        <v>876646</v>
      </c>
      <c r="C3293">
        <v>239589</v>
      </c>
      <c r="D3293">
        <v>5970</v>
      </c>
      <c r="E3293">
        <v>1</v>
      </c>
      <c r="F3293">
        <v>1194</v>
      </c>
      <c r="G3293">
        <v>20</v>
      </c>
      <c r="H3293" t="s">
        <v>437</v>
      </c>
      <c r="I3293">
        <v>5</v>
      </c>
      <c r="J3293" t="s">
        <v>365</v>
      </c>
      <c r="K3293" t="s">
        <v>39</v>
      </c>
      <c r="L3293" t="s">
        <v>18</v>
      </c>
      <c r="M3293">
        <v>4776</v>
      </c>
      <c r="N3293" t="s">
        <v>21</v>
      </c>
      <c r="O3293" t="s">
        <v>0</v>
      </c>
      <c r="P3293" t="s">
        <v>0</v>
      </c>
    </row>
    <row r="3294" spans="1:16" x14ac:dyDescent="0.3">
      <c r="A3294">
        <v>95060193</v>
      </c>
      <c r="B3294">
        <v>216739</v>
      </c>
      <c r="C3294">
        <v>220798</v>
      </c>
      <c r="D3294">
        <v>3780</v>
      </c>
      <c r="E3294">
        <v>2</v>
      </c>
      <c r="F3294">
        <v>0</v>
      </c>
      <c r="G3294">
        <v>0</v>
      </c>
      <c r="H3294" t="s">
        <v>437</v>
      </c>
      <c r="I3294">
        <v>5</v>
      </c>
      <c r="J3294" t="s">
        <v>365</v>
      </c>
      <c r="K3294" t="s">
        <v>39</v>
      </c>
      <c r="L3294" t="s">
        <v>16</v>
      </c>
      <c r="M3294">
        <v>7560</v>
      </c>
      <c r="N3294" t="s">
        <v>23</v>
      </c>
      <c r="O3294" t="s">
        <v>0</v>
      </c>
      <c r="P3294" t="s">
        <v>0</v>
      </c>
    </row>
    <row r="3295" spans="1:16" x14ac:dyDescent="0.3">
      <c r="A3295">
        <v>19010480</v>
      </c>
      <c r="B3295">
        <v>356787</v>
      </c>
      <c r="C3295">
        <v>867830</v>
      </c>
      <c r="D3295">
        <v>17281</v>
      </c>
      <c r="E3295">
        <v>1</v>
      </c>
      <c r="F3295">
        <v>864.05</v>
      </c>
      <c r="G3295">
        <v>5</v>
      </c>
      <c r="H3295" t="s">
        <v>437</v>
      </c>
      <c r="I3295">
        <v>2</v>
      </c>
      <c r="J3295" t="s">
        <v>254</v>
      </c>
      <c r="K3295" t="s">
        <v>50</v>
      </c>
      <c r="L3295" t="s">
        <v>17</v>
      </c>
      <c r="M3295">
        <v>16416.95</v>
      </c>
      <c r="N3295" t="s">
        <v>20</v>
      </c>
      <c r="O3295" t="s">
        <v>0</v>
      </c>
      <c r="P3295" t="s">
        <v>0</v>
      </c>
    </row>
    <row r="3296" spans="1:16" x14ac:dyDescent="0.3">
      <c r="A3296">
        <v>17698469</v>
      </c>
      <c r="B3296">
        <v>719176</v>
      </c>
      <c r="C3296">
        <v>235241</v>
      </c>
      <c r="D3296">
        <v>11056</v>
      </c>
      <c r="E3296">
        <v>1</v>
      </c>
      <c r="F3296">
        <v>0</v>
      </c>
      <c r="G3296">
        <v>0</v>
      </c>
      <c r="H3296" t="s">
        <v>437</v>
      </c>
      <c r="I3296">
        <v>2</v>
      </c>
      <c r="J3296" t="s">
        <v>254</v>
      </c>
      <c r="K3296" t="s">
        <v>39</v>
      </c>
      <c r="L3296" t="s">
        <v>18</v>
      </c>
      <c r="M3296">
        <v>11056</v>
      </c>
      <c r="N3296" t="s">
        <v>21</v>
      </c>
      <c r="O3296" t="s">
        <v>0</v>
      </c>
      <c r="P3296" t="s">
        <v>0</v>
      </c>
    </row>
    <row r="3297" spans="1:16" x14ac:dyDescent="0.3">
      <c r="A3297">
        <v>32442197</v>
      </c>
      <c r="B3297">
        <v>770487</v>
      </c>
      <c r="C3297">
        <v>533025</v>
      </c>
      <c r="D3297">
        <v>3025</v>
      </c>
      <c r="E3297">
        <v>2</v>
      </c>
      <c r="F3297">
        <v>302.5</v>
      </c>
      <c r="G3297">
        <v>5</v>
      </c>
      <c r="H3297" t="s">
        <v>437</v>
      </c>
      <c r="I3297">
        <v>7</v>
      </c>
      <c r="J3297" t="s">
        <v>255</v>
      </c>
      <c r="K3297" t="s">
        <v>50</v>
      </c>
      <c r="L3297" t="s">
        <v>17</v>
      </c>
      <c r="M3297">
        <v>5747.5</v>
      </c>
      <c r="N3297" t="s">
        <v>22</v>
      </c>
      <c r="O3297" t="s">
        <v>0</v>
      </c>
      <c r="P3297" t="s">
        <v>0</v>
      </c>
    </row>
    <row r="3298" spans="1:16" x14ac:dyDescent="0.3">
      <c r="A3298">
        <v>42020689</v>
      </c>
      <c r="B3298">
        <v>334053</v>
      </c>
      <c r="C3298">
        <v>608654</v>
      </c>
      <c r="D3298">
        <v>5333</v>
      </c>
      <c r="E3298">
        <v>1</v>
      </c>
      <c r="F3298">
        <v>0</v>
      </c>
      <c r="G3298">
        <v>0</v>
      </c>
      <c r="H3298" t="s">
        <v>437</v>
      </c>
      <c r="I3298">
        <v>2</v>
      </c>
      <c r="J3298" t="s">
        <v>254</v>
      </c>
      <c r="K3298" t="s">
        <v>39</v>
      </c>
      <c r="L3298" t="s">
        <v>15</v>
      </c>
      <c r="M3298">
        <v>5333</v>
      </c>
      <c r="N3298" t="s">
        <v>21</v>
      </c>
      <c r="O3298" t="s">
        <v>0</v>
      </c>
      <c r="P3298" t="s">
        <v>0</v>
      </c>
    </row>
    <row r="3299" spans="1:16" x14ac:dyDescent="0.3">
      <c r="A3299">
        <v>27809465</v>
      </c>
      <c r="B3299">
        <v>207473</v>
      </c>
      <c r="C3299">
        <v>766843</v>
      </c>
      <c r="D3299">
        <v>5847</v>
      </c>
      <c r="E3299">
        <v>2</v>
      </c>
      <c r="F3299">
        <v>0</v>
      </c>
      <c r="G3299">
        <v>0</v>
      </c>
      <c r="H3299" t="s">
        <v>437</v>
      </c>
      <c r="I3299">
        <v>2</v>
      </c>
      <c r="J3299" t="s">
        <v>254</v>
      </c>
      <c r="K3299" t="s">
        <v>39</v>
      </c>
      <c r="L3299" t="s">
        <v>16</v>
      </c>
      <c r="M3299">
        <v>11694</v>
      </c>
      <c r="N3299" t="s">
        <v>21</v>
      </c>
      <c r="O3299" t="s">
        <v>0</v>
      </c>
      <c r="P3299" t="s">
        <v>0</v>
      </c>
    </row>
    <row r="3300" spans="1:16" x14ac:dyDescent="0.3">
      <c r="A3300">
        <v>11287794</v>
      </c>
      <c r="B3300">
        <v>246316</v>
      </c>
      <c r="C3300">
        <v>540464</v>
      </c>
      <c r="D3300">
        <v>17313</v>
      </c>
      <c r="E3300">
        <v>1</v>
      </c>
      <c r="F3300">
        <v>865.65</v>
      </c>
      <c r="G3300">
        <v>5</v>
      </c>
      <c r="H3300" t="s">
        <v>437</v>
      </c>
      <c r="I3300">
        <v>5</v>
      </c>
      <c r="J3300" t="s">
        <v>365</v>
      </c>
      <c r="K3300" t="s">
        <v>39</v>
      </c>
      <c r="L3300" t="s">
        <v>16</v>
      </c>
      <c r="M3300">
        <v>16447.349999999999</v>
      </c>
      <c r="N3300" t="s">
        <v>20</v>
      </c>
      <c r="O3300" t="s">
        <v>0</v>
      </c>
      <c r="P3300" t="s">
        <v>0</v>
      </c>
    </row>
    <row r="3301" spans="1:16" x14ac:dyDescent="0.3">
      <c r="A3301">
        <v>37581060</v>
      </c>
      <c r="B3301">
        <v>207473</v>
      </c>
      <c r="C3301">
        <v>855698</v>
      </c>
      <c r="D3301">
        <v>14706</v>
      </c>
      <c r="E3301">
        <v>2</v>
      </c>
      <c r="F3301">
        <v>0</v>
      </c>
      <c r="G3301">
        <v>0</v>
      </c>
      <c r="H3301" t="s">
        <v>437</v>
      </c>
      <c r="I3301">
        <v>7</v>
      </c>
      <c r="J3301" t="s">
        <v>255</v>
      </c>
      <c r="K3301" t="s">
        <v>39</v>
      </c>
      <c r="L3301" t="s">
        <v>15</v>
      </c>
      <c r="M3301">
        <v>29412</v>
      </c>
      <c r="N3301" t="s">
        <v>22</v>
      </c>
      <c r="O3301" t="s">
        <v>0</v>
      </c>
      <c r="P3301" t="s">
        <v>0</v>
      </c>
    </row>
    <row r="3302" spans="1:16" x14ac:dyDescent="0.3">
      <c r="A3302">
        <v>58009699</v>
      </c>
      <c r="B3302">
        <v>126225</v>
      </c>
      <c r="C3302">
        <v>294458</v>
      </c>
      <c r="D3302">
        <v>10722</v>
      </c>
      <c r="E3302">
        <v>1</v>
      </c>
      <c r="F3302">
        <v>536.1</v>
      </c>
      <c r="G3302">
        <v>5</v>
      </c>
      <c r="H3302" t="s">
        <v>437</v>
      </c>
      <c r="I3302">
        <v>1</v>
      </c>
      <c r="J3302" t="s">
        <v>398</v>
      </c>
      <c r="K3302" t="s">
        <v>39</v>
      </c>
      <c r="L3302" t="s">
        <v>16</v>
      </c>
      <c r="M3302">
        <v>10185.9</v>
      </c>
      <c r="N3302" t="s">
        <v>21</v>
      </c>
      <c r="O3302" t="s">
        <v>0</v>
      </c>
      <c r="P3302" t="s">
        <v>0</v>
      </c>
    </row>
    <row r="3303" spans="1:16" x14ac:dyDescent="0.3">
      <c r="A3303">
        <v>61343880</v>
      </c>
      <c r="B3303">
        <v>671858</v>
      </c>
      <c r="C3303">
        <v>345131</v>
      </c>
      <c r="D3303">
        <v>19490</v>
      </c>
      <c r="E3303">
        <v>2</v>
      </c>
      <c r="F3303">
        <v>0</v>
      </c>
      <c r="G3303">
        <v>0</v>
      </c>
      <c r="H3303" t="s">
        <v>184</v>
      </c>
      <c r="I3303">
        <v>7</v>
      </c>
      <c r="J3303" t="s">
        <v>65</v>
      </c>
      <c r="K3303" t="s">
        <v>39</v>
      </c>
      <c r="L3303" t="s">
        <v>18</v>
      </c>
      <c r="M3303">
        <v>38980</v>
      </c>
      <c r="N3303" t="s">
        <v>21</v>
      </c>
      <c r="O3303" t="s">
        <v>0</v>
      </c>
      <c r="P3303" t="s">
        <v>0</v>
      </c>
    </row>
    <row r="3304" spans="1:16" x14ac:dyDescent="0.3">
      <c r="A3304">
        <v>42747037</v>
      </c>
      <c r="B3304">
        <v>216739</v>
      </c>
      <c r="C3304">
        <v>295513</v>
      </c>
      <c r="D3304">
        <v>7781</v>
      </c>
      <c r="E3304">
        <v>1</v>
      </c>
      <c r="F3304">
        <v>389.05</v>
      </c>
      <c r="G3304">
        <v>5</v>
      </c>
      <c r="H3304" t="s">
        <v>184</v>
      </c>
      <c r="I3304">
        <v>1</v>
      </c>
      <c r="J3304" t="s">
        <v>118</v>
      </c>
      <c r="K3304" t="s">
        <v>39</v>
      </c>
      <c r="L3304" t="s">
        <v>17</v>
      </c>
      <c r="M3304">
        <v>7391.95</v>
      </c>
      <c r="N3304" t="s">
        <v>20</v>
      </c>
      <c r="O3304" t="s">
        <v>0</v>
      </c>
      <c r="P3304" t="s">
        <v>0</v>
      </c>
    </row>
    <row r="3305" spans="1:16" x14ac:dyDescent="0.3">
      <c r="A3305">
        <v>97477029</v>
      </c>
      <c r="B3305">
        <v>719176</v>
      </c>
      <c r="C3305">
        <v>923222</v>
      </c>
      <c r="D3305">
        <v>15221</v>
      </c>
      <c r="E3305">
        <v>1</v>
      </c>
      <c r="F3305">
        <v>2283.15</v>
      </c>
      <c r="G3305">
        <v>15</v>
      </c>
      <c r="H3305" t="s">
        <v>184</v>
      </c>
      <c r="I3305">
        <v>6</v>
      </c>
      <c r="J3305" t="s">
        <v>315</v>
      </c>
      <c r="K3305" t="s">
        <v>39</v>
      </c>
      <c r="L3305" t="s">
        <v>15</v>
      </c>
      <c r="M3305">
        <v>12937.85</v>
      </c>
      <c r="N3305" t="s">
        <v>23</v>
      </c>
      <c r="O3305" t="s">
        <v>0</v>
      </c>
      <c r="P3305" t="s">
        <v>0</v>
      </c>
    </row>
    <row r="3306" spans="1:16" x14ac:dyDescent="0.3">
      <c r="A3306">
        <v>88101741</v>
      </c>
      <c r="B3306">
        <v>671858</v>
      </c>
      <c r="C3306">
        <v>431307</v>
      </c>
      <c r="D3306">
        <v>5880</v>
      </c>
      <c r="E3306">
        <v>1</v>
      </c>
      <c r="F3306">
        <v>0</v>
      </c>
      <c r="G3306">
        <v>0</v>
      </c>
      <c r="H3306" t="s">
        <v>184</v>
      </c>
      <c r="I3306">
        <v>3</v>
      </c>
      <c r="J3306" t="s">
        <v>529</v>
      </c>
      <c r="K3306" t="s">
        <v>39</v>
      </c>
      <c r="L3306" t="s">
        <v>15</v>
      </c>
      <c r="M3306">
        <v>5880</v>
      </c>
      <c r="N3306" t="s">
        <v>22</v>
      </c>
      <c r="O3306" t="s">
        <v>0</v>
      </c>
      <c r="P3306" t="s">
        <v>0</v>
      </c>
    </row>
    <row r="3307" spans="1:16" x14ac:dyDescent="0.3">
      <c r="A3307">
        <v>61705758</v>
      </c>
      <c r="B3307">
        <v>809570</v>
      </c>
      <c r="C3307">
        <v>834924</v>
      </c>
      <c r="D3307">
        <v>12347</v>
      </c>
      <c r="E3307">
        <v>1</v>
      </c>
      <c r="F3307">
        <v>617.35</v>
      </c>
      <c r="G3307">
        <v>5</v>
      </c>
      <c r="H3307" t="s">
        <v>184</v>
      </c>
      <c r="I3307">
        <v>2</v>
      </c>
      <c r="J3307" t="s">
        <v>340</v>
      </c>
      <c r="K3307" t="s">
        <v>39</v>
      </c>
      <c r="L3307" t="s">
        <v>16</v>
      </c>
      <c r="M3307">
        <v>11729.65</v>
      </c>
      <c r="N3307" t="s">
        <v>21</v>
      </c>
      <c r="O3307" t="s">
        <v>0</v>
      </c>
      <c r="P3307" t="s">
        <v>0</v>
      </c>
    </row>
    <row r="3308" spans="1:16" x14ac:dyDescent="0.3">
      <c r="A3308">
        <v>47038975</v>
      </c>
      <c r="B3308">
        <v>388389</v>
      </c>
      <c r="C3308">
        <v>745940</v>
      </c>
      <c r="D3308">
        <v>13040</v>
      </c>
      <c r="E3308">
        <v>1</v>
      </c>
      <c r="F3308">
        <v>652</v>
      </c>
      <c r="G3308">
        <v>5</v>
      </c>
      <c r="H3308" t="s">
        <v>184</v>
      </c>
      <c r="I3308">
        <v>3</v>
      </c>
      <c r="J3308" t="s">
        <v>529</v>
      </c>
      <c r="K3308" t="s">
        <v>39</v>
      </c>
      <c r="L3308" t="s">
        <v>15</v>
      </c>
      <c r="M3308">
        <v>12388</v>
      </c>
      <c r="N3308" t="s">
        <v>20</v>
      </c>
      <c r="O3308" t="s">
        <v>0</v>
      </c>
      <c r="P3308" t="s">
        <v>0</v>
      </c>
    </row>
    <row r="3309" spans="1:16" x14ac:dyDescent="0.3">
      <c r="A3309">
        <v>30854365</v>
      </c>
      <c r="B3309">
        <v>770487</v>
      </c>
      <c r="C3309">
        <v>575351</v>
      </c>
      <c r="D3309">
        <v>15278</v>
      </c>
      <c r="E3309">
        <v>1</v>
      </c>
      <c r="F3309">
        <v>0</v>
      </c>
      <c r="G3309">
        <v>0</v>
      </c>
      <c r="H3309" t="s">
        <v>184</v>
      </c>
      <c r="I3309">
        <v>5</v>
      </c>
      <c r="J3309" t="s">
        <v>212</v>
      </c>
      <c r="K3309" t="s">
        <v>47</v>
      </c>
      <c r="L3309" t="s">
        <v>17</v>
      </c>
      <c r="M3309">
        <v>15278</v>
      </c>
      <c r="N3309" t="s">
        <v>23</v>
      </c>
      <c r="O3309" t="s">
        <v>0</v>
      </c>
      <c r="P3309" t="s">
        <v>0</v>
      </c>
    </row>
    <row r="3310" spans="1:16" x14ac:dyDescent="0.3">
      <c r="A3310">
        <v>57553014</v>
      </c>
      <c r="B3310">
        <v>770487</v>
      </c>
      <c r="C3310">
        <v>498301</v>
      </c>
      <c r="D3310">
        <v>14064</v>
      </c>
      <c r="E3310">
        <v>1</v>
      </c>
      <c r="F3310">
        <v>703.2</v>
      </c>
      <c r="G3310">
        <v>5</v>
      </c>
      <c r="H3310" t="s">
        <v>76</v>
      </c>
      <c r="I3310">
        <v>4</v>
      </c>
      <c r="J3310" t="s">
        <v>77</v>
      </c>
      <c r="K3310" t="s">
        <v>39</v>
      </c>
      <c r="L3310" t="s">
        <v>16</v>
      </c>
      <c r="M3310">
        <v>13360.8</v>
      </c>
      <c r="N3310" t="s">
        <v>21</v>
      </c>
      <c r="O3310" t="s">
        <v>0</v>
      </c>
      <c r="P3310" t="s">
        <v>0</v>
      </c>
    </row>
    <row r="3311" spans="1:16" x14ac:dyDescent="0.3">
      <c r="A3311">
        <v>21631697</v>
      </c>
      <c r="B3311">
        <v>216739</v>
      </c>
      <c r="C3311">
        <v>433365</v>
      </c>
      <c r="D3311">
        <v>17304</v>
      </c>
      <c r="E3311">
        <v>2</v>
      </c>
      <c r="F3311">
        <v>5191.2</v>
      </c>
      <c r="G3311">
        <v>15</v>
      </c>
      <c r="H3311" t="s">
        <v>76</v>
      </c>
      <c r="I3311">
        <v>3</v>
      </c>
      <c r="J3311" t="s">
        <v>499</v>
      </c>
      <c r="K3311" t="s">
        <v>39</v>
      </c>
      <c r="L3311" t="s">
        <v>15</v>
      </c>
      <c r="M3311">
        <v>29416.799999999999</v>
      </c>
      <c r="N3311" t="s">
        <v>23</v>
      </c>
      <c r="O3311" t="s">
        <v>0</v>
      </c>
      <c r="P3311" t="s">
        <v>0</v>
      </c>
    </row>
    <row r="3312" spans="1:16" x14ac:dyDescent="0.3">
      <c r="A3312">
        <v>96261621</v>
      </c>
      <c r="B3312">
        <v>216739</v>
      </c>
      <c r="C3312">
        <v>650956</v>
      </c>
      <c r="D3312">
        <v>5242</v>
      </c>
      <c r="E3312">
        <v>1</v>
      </c>
      <c r="F3312">
        <v>524.20000000000005</v>
      </c>
      <c r="G3312">
        <v>10</v>
      </c>
      <c r="H3312" t="s">
        <v>76</v>
      </c>
      <c r="I3312">
        <v>2</v>
      </c>
      <c r="J3312" t="s">
        <v>122</v>
      </c>
      <c r="K3312" t="s">
        <v>50</v>
      </c>
      <c r="L3312" t="s">
        <v>16</v>
      </c>
      <c r="M3312">
        <v>4717.8</v>
      </c>
      <c r="N3312" t="s">
        <v>20</v>
      </c>
      <c r="O3312" t="s">
        <v>0</v>
      </c>
      <c r="P3312" t="s">
        <v>0</v>
      </c>
    </row>
    <row r="3313" spans="1:16" x14ac:dyDescent="0.3">
      <c r="A3313">
        <v>70306604</v>
      </c>
      <c r="B3313">
        <v>356787</v>
      </c>
      <c r="C3313">
        <v>730829</v>
      </c>
      <c r="D3313">
        <v>11592</v>
      </c>
      <c r="E3313">
        <v>3</v>
      </c>
      <c r="F3313">
        <v>0</v>
      </c>
      <c r="G3313">
        <v>0</v>
      </c>
      <c r="H3313" t="s">
        <v>76</v>
      </c>
      <c r="I3313">
        <v>5</v>
      </c>
      <c r="J3313" t="s">
        <v>513</v>
      </c>
      <c r="K3313" t="s">
        <v>39</v>
      </c>
      <c r="L3313" t="s">
        <v>15</v>
      </c>
      <c r="M3313">
        <v>34776</v>
      </c>
      <c r="N3313" t="s">
        <v>23</v>
      </c>
      <c r="O3313" t="s">
        <v>0</v>
      </c>
      <c r="P3313" t="s">
        <v>0</v>
      </c>
    </row>
    <row r="3314" spans="1:16" x14ac:dyDescent="0.3">
      <c r="A3314">
        <v>52358553</v>
      </c>
      <c r="B3314">
        <v>334053</v>
      </c>
      <c r="C3314">
        <v>949937</v>
      </c>
      <c r="D3314">
        <v>13071</v>
      </c>
      <c r="E3314">
        <v>3</v>
      </c>
      <c r="F3314">
        <v>1960.65</v>
      </c>
      <c r="G3314">
        <v>5</v>
      </c>
      <c r="H3314" t="s">
        <v>76</v>
      </c>
      <c r="I3314">
        <v>6</v>
      </c>
      <c r="J3314" t="s">
        <v>479</v>
      </c>
      <c r="K3314" t="s">
        <v>39</v>
      </c>
      <c r="L3314" t="s">
        <v>16</v>
      </c>
      <c r="M3314">
        <v>37252.35</v>
      </c>
      <c r="N3314" t="s">
        <v>22</v>
      </c>
      <c r="O3314" t="s">
        <v>0</v>
      </c>
      <c r="P3314" t="s">
        <v>0</v>
      </c>
    </row>
    <row r="3315" spans="1:16" x14ac:dyDescent="0.3">
      <c r="A3315">
        <v>16072331</v>
      </c>
      <c r="B3315">
        <v>356787</v>
      </c>
      <c r="C3315">
        <v>201258</v>
      </c>
      <c r="D3315">
        <v>13812</v>
      </c>
      <c r="E3315">
        <v>2</v>
      </c>
      <c r="F3315">
        <v>2762.4</v>
      </c>
      <c r="G3315">
        <v>10</v>
      </c>
      <c r="H3315" t="s">
        <v>76</v>
      </c>
      <c r="I3315">
        <v>2</v>
      </c>
      <c r="J3315" t="s">
        <v>122</v>
      </c>
      <c r="K3315" t="s">
        <v>39</v>
      </c>
      <c r="L3315" t="s">
        <v>18</v>
      </c>
      <c r="M3315">
        <v>24861.599999999999</v>
      </c>
      <c r="N3315" t="s">
        <v>23</v>
      </c>
      <c r="O3315" t="s">
        <v>0</v>
      </c>
      <c r="P3315" t="s">
        <v>0</v>
      </c>
    </row>
    <row r="3316" spans="1:16" x14ac:dyDescent="0.3">
      <c r="A3316">
        <v>65296657</v>
      </c>
      <c r="B3316">
        <v>388389</v>
      </c>
      <c r="C3316">
        <v>918894</v>
      </c>
      <c r="D3316">
        <v>5844</v>
      </c>
      <c r="E3316">
        <v>1</v>
      </c>
      <c r="F3316">
        <v>1168.8</v>
      </c>
      <c r="G3316">
        <v>20</v>
      </c>
      <c r="H3316" t="s">
        <v>76</v>
      </c>
      <c r="I3316">
        <v>3</v>
      </c>
      <c r="J3316" t="s">
        <v>499</v>
      </c>
      <c r="K3316" t="s">
        <v>50</v>
      </c>
      <c r="L3316" t="s">
        <v>15</v>
      </c>
      <c r="M3316">
        <v>4675.2</v>
      </c>
      <c r="N3316" t="s">
        <v>21</v>
      </c>
      <c r="O3316" t="s">
        <v>0</v>
      </c>
      <c r="P3316" t="s">
        <v>0</v>
      </c>
    </row>
    <row r="3317" spans="1:16" x14ac:dyDescent="0.3">
      <c r="A3317">
        <v>55063530</v>
      </c>
      <c r="B3317">
        <v>216739</v>
      </c>
      <c r="C3317">
        <v>530779</v>
      </c>
      <c r="D3317">
        <v>11074</v>
      </c>
      <c r="E3317">
        <v>4</v>
      </c>
      <c r="F3317">
        <v>0</v>
      </c>
      <c r="G3317">
        <v>0</v>
      </c>
      <c r="H3317" t="s">
        <v>76</v>
      </c>
      <c r="I3317">
        <v>2</v>
      </c>
      <c r="J3317" t="s">
        <v>122</v>
      </c>
      <c r="K3317" t="s">
        <v>39</v>
      </c>
      <c r="L3317" t="s">
        <v>15</v>
      </c>
      <c r="M3317">
        <v>44296</v>
      </c>
      <c r="N3317" t="s">
        <v>23</v>
      </c>
      <c r="O3317" t="s">
        <v>0</v>
      </c>
      <c r="P3317" t="s">
        <v>0</v>
      </c>
    </row>
    <row r="3318" spans="1:16" x14ac:dyDescent="0.3">
      <c r="A3318">
        <v>48261364</v>
      </c>
      <c r="B3318">
        <v>126225</v>
      </c>
      <c r="C3318">
        <v>883932</v>
      </c>
      <c r="D3318">
        <v>7847</v>
      </c>
      <c r="E3318">
        <v>3</v>
      </c>
      <c r="F3318">
        <v>1177.05</v>
      </c>
      <c r="G3318">
        <v>5</v>
      </c>
      <c r="H3318" t="s">
        <v>76</v>
      </c>
      <c r="I3318">
        <v>2</v>
      </c>
      <c r="J3318" t="s">
        <v>122</v>
      </c>
      <c r="K3318" t="s">
        <v>39</v>
      </c>
      <c r="L3318" t="s">
        <v>17</v>
      </c>
      <c r="M3318">
        <v>22363.95</v>
      </c>
      <c r="N3318" t="s">
        <v>22</v>
      </c>
      <c r="O3318" t="s">
        <v>0</v>
      </c>
      <c r="P3318" t="s">
        <v>0</v>
      </c>
    </row>
    <row r="3319" spans="1:16" x14ac:dyDescent="0.3">
      <c r="A3319">
        <v>70004467</v>
      </c>
      <c r="B3319">
        <v>877572</v>
      </c>
      <c r="C3319">
        <v>411895</v>
      </c>
      <c r="D3319">
        <v>4007</v>
      </c>
      <c r="E3319">
        <v>1</v>
      </c>
      <c r="F3319">
        <v>0</v>
      </c>
      <c r="G3319">
        <v>0</v>
      </c>
      <c r="H3319" t="s">
        <v>76</v>
      </c>
      <c r="I3319">
        <v>4</v>
      </c>
      <c r="J3319" t="s">
        <v>77</v>
      </c>
      <c r="K3319" t="s">
        <v>47</v>
      </c>
      <c r="L3319" t="s">
        <v>15</v>
      </c>
      <c r="M3319">
        <v>4007</v>
      </c>
      <c r="N3319" t="s">
        <v>23</v>
      </c>
      <c r="O3319" t="s">
        <v>0</v>
      </c>
      <c r="P3319" t="s">
        <v>0</v>
      </c>
    </row>
    <row r="3320" spans="1:16" x14ac:dyDescent="0.3">
      <c r="A3320">
        <v>72122457</v>
      </c>
      <c r="B3320">
        <v>770487</v>
      </c>
      <c r="C3320">
        <v>408535</v>
      </c>
      <c r="D3320">
        <v>17966</v>
      </c>
      <c r="E3320">
        <v>1</v>
      </c>
      <c r="F3320">
        <v>0</v>
      </c>
      <c r="G3320">
        <v>0</v>
      </c>
      <c r="H3320" t="s">
        <v>76</v>
      </c>
      <c r="I3320">
        <v>7</v>
      </c>
      <c r="J3320" t="s">
        <v>172</v>
      </c>
      <c r="K3320" t="s">
        <v>39</v>
      </c>
      <c r="L3320" t="s">
        <v>17</v>
      </c>
      <c r="M3320">
        <v>17966</v>
      </c>
      <c r="N3320" t="s">
        <v>21</v>
      </c>
      <c r="O3320" t="s">
        <v>0</v>
      </c>
      <c r="P3320" t="s">
        <v>0</v>
      </c>
    </row>
    <row r="3321" spans="1:16" x14ac:dyDescent="0.3">
      <c r="A3321">
        <v>73900135</v>
      </c>
      <c r="B3321">
        <v>191161</v>
      </c>
      <c r="C3321">
        <v>217094</v>
      </c>
      <c r="D3321">
        <v>16047</v>
      </c>
      <c r="E3321">
        <v>1</v>
      </c>
      <c r="F3321">
        <v>0</v>
      </c>
      <c r="G3321">
        <v>0</v>
      </c>
      <c r="H3321" t="s">
        <v>400</v>
      </c>
      <c r="I3321">
        <v>4</v>
      </c>
      <c r="J3321" t="s">
        <v>357</v>
      </c>
      <c r="K3321" t="s">
        <v>39</v>
      </c>
      <c r="L3321" t="s">
        <v>15</v>
      </c>
      <c r="M3321">
        <v>16047</v>
      </c>
      <c r="N3321" t="s">
        <v>21</v>
      </c>
      <c r="O3321" t="s">
        <v>0</v>
      </c>
      <c r="P3321" t="s">
        <v>0</v>
      </c>
    </row>
    <row r="3322" spans="1:16" x14ac:dyDescent="0.3">
      <c r="A3322">
        <v>83715012</v>
      </c>
      <c r="B3322">
        <v>207473</v>
      </c>
      <c r="C3322">
        <v>856190</v>
      </c>
      <c r="D3322">
        <v>15299</v>
      </c>
      <c r="E3322">
        <v>2</v>
      </c>
      <c r="F3322">
        <v>3059.8</v>
      </c>
      <c r="G3322">
        <v>10</v>
      </c>
      <c r="H3322" t="s">
        <v>400</v>
      </c>
      <c r="I3322">
        <v>1</v>
      </c>
      <c r="J3322" t="s">
        <v>96</v>
      </c>
      <c r="K3322" t="s">
        <v>39</v>
      </c>
      <c r="L3322" t="s">
        <v>15</v>
      </c>
      <c r="M3322">
        <v>27538.2</v>
      </c>
      <c r="N3322" t="s">
        <v>20</v>
      </c>
      <c r="O3322" t="s">
        <v>0</v>
      </c>
      <c r="P3322" t="s">
        <v>0</v>
      </c>
    </row>
    <row r="3323" spans="1:16" x14ac:dyDescent="0.3">
      <c r="A3323">
        <v>86134287</v>
      </c>
      <c r="B3323">
        <v>719176</v>
      </c>
      <c r="C3323">
        <v>743377</v>
      </c>
      <c r="D3323">
        <v>15085</v>
      </c>
      <c r="E3323">
        <v>3</v>
      </c>
      <c r="F3323">
        <v>0</v>
      </c>
      <c r="G3323">
        <v>0</v>
      </c>
      <c r="H3323" t="s">
        <v>400</v>
      </c>
      <c r="I3323">
        <v>3</v>
      </c>
      <c r="J3323" t="s">
        <v>487</v>
      </c>
      <c r="K3323" t="s">
        <v>50</v>
      </c>
      <c r="L3323" t="s">
        <v>16</v>
      </c>
      <c r="M3323">
        <v>45255</v>
      </c>
      <c r="N3323" t="s">
        <v>24</v>
      </c>
      <c r="O3323" t="s">
        <v>0</v>
      </c>
      <c r="P3323" t="s">
        <v>0</v>
      </c>
    </row>
    <row r="3324" spans="1:16" x14ac:dyDescent="0.3">
      <c r="A3324">
        <v>54331259</v>
      </c>
      <c r="B3324">
        <v>207473</v>
      </c>
      <c r="C3324">
        <v>869018</v>
      </c>
      <c r="D3324">
        <v>19916</v>
      </c>
      <c r="E3324">
        <v>1</v>
      </c>
      <c r="F3324">
        <v>2987.4</v>
      </c>
      <c r="G3324">
        <v>15</v>
      </c>
      <c r="H3324" t="s">
        <v>400</v>
      </c>
      <c r="I3324">
        <v>3</v>
      </c>
      <c r="J3324" t="s">
        <v>487</v>
      </c>
      <c r="K3324" t="s">
        <v>39</v>
      </c>
      <c r="L3324" t="s">
        <v>16</v>
      </c>
      <c r="M3324">
        <v>16928.599999999999</v>
      </c>
      <c r="N3324" t="s">
        <v>20</v>
      </c>
      <c r="O3324" t="s">
        <v>0</v>
      </c>
      <c r="P3324" t="s">
        <v>0</v>
      </c>
    </row>
    <row r="3325" spans="1:16" x14ac:dyDescent="0.3">
      <c r="A3325">
        <v>86871268</v>
      </c>
      <c r="B3325">
        <v>246316</v>
      </c>
      <c r="C3325">
        <v>809254</v>
      </c>
      <c r="D3325">
        <v>14010</v>
      </c>
      <c r="E3325">
        <v>1</v>
      </c>
      <c r="F3325">
        <v>0</v>
      </c>
      <c r="G3325">
        <v>0</v>
      </c>
      <c r="H3325" t="s">
        <v>400</v>
      </c>
      <c r="I3325">
        <v>4</v>
      </c>
      <c r="J3325" t="s">
        <v>357</v>
      </c>
      <c r="K3325" t="s">
        <v>50</v>
      </c>
      <c r="L3325" t="s">
        <v>18</v>
      </c>
      <c r="M3325">
        <v>14010</v>
      </c>
      <c r="N3325" t="s">
        <v>21</v>
      </c>
      <c r="O3325" t="s">
        <v>0</v>
      </c>
      <c r="P3325" t="s">
        <v>0</v>
      </c>
    </row>
    <row r="3326" spans="1:16" x14ac:dyDescent="0.3">
      <c r="A3326">
        <v>17957216</v>
      </c>
      <c r="B3326">
        <v>671858</v>
      </c>
      <c r="C3326">
        <v>353999</v>
      </c>
      <c r="D3326">
        <v>7806</v>
      </c>
      <c r="E3326">
        <v>2</v>
      </c>
      <c r="F3326">
        <v>0</v>
      </c>
      <c r="G3326">
        <v>0</v>
      </c>
      <c r="H3326" t="s">
        <v>400</v>
      </c>
      <c r="I3326">
        <v>6</v>
      </c>
      <c r="J3326" t="s">
        <v>107</v>
      </c>
      <c r="K3326" t="s">
        <v>39</v>
      </c>
      <c r="L3326" t="s">
        <v>15</v>
      </c>
      <c r="M3326">
        <v>15612</v>
      </c>
      <c r="N3326" t="s">
        <v>22</v>
      </c>
      <c r="O3326" t="s">
        <v>0</v>
      </c>
      <c r="P3326" t="s">
        <v>0</v>
      </c>
    </row>
    <row r="3327" spans="1:16" x14ac:dyDescent="0.3">
      <c r="A3327">
        <v>54438762</v>
      </c>
      <c r="B3327">
        <v>334053</v>
      </c>
      <c r="C3327">
        <v>785549</v>
      </c>
      <c r="D3327">
        <v>19611</v>
      </c>
      <c r="E3327">
        <v>1</v>
      </c>
      <c r="F3327">
        <v>0</v>
      </c>
      <c r="G3327">
        <v>0</v>
      </c>
      <c r="H3327" t="s">
        <v>400</v>
      </c>
      <c r="I3327">
        <v>1</v>
      </c>
      <c r="J3327" t="s">
        <v>96</v>
      </c>
      <c r="K3327" t="s">
        <v>50</v>
      </c>
      <c r="L3327" t="s">
        <v>18</v>
      </c>
      <c r="M3327">
        <v>19611</v>
      </c>
      <c r="N3327" t="s">
        <v>20</v>
      </c>
      <c r="O3327" t="s">
        <v>0</v>
      </c>
      <c r="P3327" t="s">
        <v>0</v>
      </c>
    </row>
    <row r="3328" spans="1:16" x14ac:dyDescent="0.3">
      <c r="A3328">
        <v>45451818</v>
      </c>
      <c r="B3328">
        <v>246316</v>
      </c>
      <c r="C3328">
        <v>354850</v>
      </c>
      <c r="D3328">
        <v>6599</v>
      </c>
      <c r="E3328">
        <v>1</v>
      </c>
      <c r="F3328">
        <v>0</v>
      </c>
      <c r="G3328">
        <v>0</v>
      </c>
      <c r="H3328" t="s">
        <v>400</v>
      </c>
      <c r="I3328">
        <v>6</v>
      </c>
      <c r="J3328" t="s">
        <v>107</v>
      </c>
      <c r="K3328" t="s">
        <v>50</v>
      </c>
      <c r="L3328" t="s">
        <v>16</v>
      </c>
      <c r="M3328">
        <v>6599</v>
      </c>
      <c r="N3328" t="s">
        <v>21</v>
      </c>
      <c r="O3328" t="s">
        <v>0</v>
      </c>
      <c r="P3328" t="s">
        <v>0</v>
      </c>
    </row>
    <row r="3329" spans="1:16" x14ac:dyDescent="0.3">
      <c r="A3329">
        <v>44971668</v>
      </c>
      <c r="B3329">
        <v>216739</v>
      </c>
      <c r="C3329">
        <v>398202</v>
      </c>
      <c r="D3329">
        <v>7916</v>
      </c>
      <c r="E3329">
        <v>1</v>
      </c>
      <c r="F3329">
        <v>0</v>
      </c>
      <c r="G3329">
        <v>0</v>
      </c>
      <c r="H3329" t="s">
        <v>400</v>
      </c>
      <c r="I3329">
        <v>7</v>
      </c>
      <c r="J3329" t="s">
        <v>108</v>
      </c>
      <c r="K3329" t="s">
        <v>39</v>
      </c>
      <c r="L3329" t="s">
        <v>15</v>
      </c>
      <c r="M3329">
        <v>7916</v>
      </c>
      <c r="N3329" t="s">
        <v>22</v>
      </c>
      <c r="O3329" t="s">
        <v>0</v>
      </c>
      <c r="P3329" t="s">
        <v>0</v>
      </c>
    </row>
    <row r="3330" spans="1:16" x14ac:dyDescent="0.3">
      <c r="A3330">
        <v>47663633</v>
      </c>
      <c r="B3330">
        <v>207473</v>
      </c>
      <c r="C3330">
        <v>524703</v>
      </c>
      <c r="D3330">
        <v>15480</v>
      </c>
      <c r="E3330">
        <v>2</v>
      </c>
      <c r="F3330">
        <v>0</v>
      </c>
      <c r="G3330">
        <v>0</v>
      </c>
      <c r="H3330" t="s">
        <v>400</v>
      </c>
      <c r="I3330">
        <v>1</v>
      </c>
      <c r="J3330" t="s">
        <v>96</v>
      </c>
      <c r="K3330" t="s">
        <v>50</v>
      </c>
      <c r="L3330" t="s">
        <v>16</v>
      </c>
      <c r="M3330">
        <v>30960</v>
      </c>
      <c r="N3330" t="s">
        <v>22</v>
      </c>
      <c r="O3330" t="s">
        <v>0</v>
      </c>
      <c r="P3330" t="s">
        <v>0</v>
      </c>
    </row>
    <row r="3331" spans="1:16" x14ac:dyDescent="0.3">
      <c r="A3331">
        <v>69476001</v>
      </c>
      <c r="B3331">
        <v>877572</v>
      </c>
      <c r="C3331">
        <v>618309</v>
      </c>
      <c r="D3331">
        <v>15247</v>
      </c>
      <c r="E3331">
        <v>1</v>
      </c>
      <c r="F3331">
        <v>0</v>
      </c>
      <c r="G3331">
        <v>0</v>
      </c>
      <c r="H3331" t="s">
        <v>42</v>
      </c>
      <c r="I3331">
        <v>5</v>
      </c>
      <c r="J3331" t="s">
        <v>116</v>
      </c>
      <c r="K3331" t="s">
        <v>39</v>
      </c>
      <c r="L3331" t="s">
        <v>17</v>
      </c>
      <c r="M3331">
        <v>15247</v>
      </c>
      <c r="N3331" t="s">
        <v>23</v>
      </c>
      <c r="O3331" t="s">
        <v>0</v>
      </c>
      <c r="P3331" t="s">
        <v>0</v>
      </c>
    </row>
    <row r="3332" spans="1:16" x14ac:dyDescent="0.3">
      <c r="A3332">
        <v>90852623</v>
      </c>
      <c r="B3332">
        <v>126225</v>
      </c>
      <c r="C3332">
        <v>305641</v>
      </c>
      <c r="D3332">
        <v>13838</v>
      </c>
      <c r="E3332">
        <v>2</v>
      </c>
      <c r="F3332">
        <v>0</v>
      </c>
      <c r="G3332">
        <v>0</v>
      </c>
      <c r="H3332" t="s">
        <v>42</v>
      </c>
      <c r="I3332">
        <v>3</v>
      </c>
      <c r="J3332" t="s">
        <v>189</v>
      </c>
      <c r="K3332" t="s">
        <v>50</v>
      </c>
      <c r="L3332" t="s">
        <v>18</v>
      </c>
      <c r="M3332">
        <v>27676</v>
      </c>
      <c r="N3332" t="s">
        <v>21</v>
      </c>
      <c r="O3332" t="s">
        <v>0</v>
      </c>
      <c r="P3332" t="s">
        <v>0</v>
      </c>
    </row>
    <row r="3333" spans="1:16" x14ac:dyDescent="0.3">
      <c r="A3333">
        <v>95623471</v>
      </c>
      <c r="B3333">
        <v>876646</v>
      </c>
      <c r="C3333">
        <v>498313</v>
      </c>
      <c r="D3333">
        <v>10443</v>
      </c>
      <c r="E3333">
        <v>1</v>
      </c>
      <c r="F3333">
        <v>0</v>
      </c>
      <c r="G3333">
        <v>0</v>
      </c>
      <c r="H3333" t="s">
        <v>42</v>
      </c>
      <c r="I3333">
        <v>2</v>
      </c>
      <c r="J3333" t="s">
        <v>326</v>
      </c>
      <c r="K3333" t="s">
        <v>39</v>
      </c>
      <c r="L3333" t="s">
        <v>18</v>
      </c>
      <c r="M3333">
        <v>10443</v>
      </c>
      <c r="N3333" t="s">
        <v>21</v>
      </c>
      <c r="O3333" t="s">
        <v>0</v>
      </c>
      <c r="P3333" t="s">
        <v>0</v>
      </c>
    </row>
    <row r="3334" spans="1:16" x14ac:dyDescent="0.3">
      <c r="A3334">
        <v>97380687</v>
      </c>
      <c r="B3334">
        <v>770487</v>
      </c>
      <c r="C3334">
        <v>711174</v>
      </c>
      <c r="D3334">
        <v>16381</v>
      </c>
      <c r="E3334">
        <v>1</v>
      </c>
      <c r="F3334">
        <v>0</v>
      </c>
      <c r="G3334">
        <v>0</v>
      </c>
      <c r="H3334" t="s">
        <v>42</v>
      </c>
      <c r="I3334">
        <v>6</v>
      </c>
      <c r="J3334" t="s">
        <v>480</v>
      </c>
      <c r="K3334" t="s">
        <v>39</v>
      </c>
      <c r="L3334" t="s">
        <v>15</v>
      </c>
      <c r="M3334">
        <v>16381</v>
      </c>
      <c r="N3334" t="s">
        <v>21</v>
      </c>
      <c r="O3334" t="s">
        <v>0</v>
      </c>
      <c r="P3334" t="s">
        <v>0</v>
      </c>
    </row>
    <row r="3335" spans="1:16" x14ac:dyDescent="0.3">
      <c r="A3335">
        <v>88733350</v>
      </c>
      <c r="B3335">
        <v>671858</v>
      </c>
      <c r="C3335">
        <v>331939</v>
      </c>
      <c r="D3335">
        <v>18273</v>
      </c>
      <c r="E3335">
        <v>2</v>
      </c>
      <c r="F3335">
        <v>0</v>
      </c>
      <c r="G3335">
        <v>0</v>
      </c>
      <c r="H3335" t="s">
        <v>42</v>
      </c>
      <c r="I3335">
        <v>1</v>
      </c>
      <c r="J3335" t="s">
        <v>401</v>
      </c>
      <c r="K3335" t="s">
        <v>39</v>
      </c>
      <c r="L3335" t="s">
        <v>18</v>
      </c>
      <c r="M3335">
        <v>36546</v>
      </c>
      <c r="N3335" t="s">
        <v>23</v>
      </c>
      <c r="O3335" t="s">
        <v>0</v>
      </c>
      <c r="P3335" t="s">
        <v>0</v>
      </c>
    </row>
    <row r="3336" spans="1:16" x14ac:dyDescent="0.3">
      <c r="A3336">
        <v>56059101</v>
      </c>
      <c r="B3336">
        <v>216739</v>
      </c>
      <c r="C3336">
        <v>770792</v>
      </c>
      <c r="D3336">
        <v>2543</v>
      </c>
      <c r="E3336">
        <v>4</v>
      </c>
      <c r="F3336">
        <v>1017.2</v>
      </c>
      <c r="G3336">
        <v>10</v>
      </c>
      <c r="H3336" t="s">
        <v>42</v>
      </c>
      <c r="I3336">
        <v>1</v>
      </c>
      <c r="J3336" t="s">
        <v>401</v>
      </c>
      <c r="K3336" t="s">
        <v>39</v>
      </c>
      <c r="L3336" t="s">
        <v>15</v>
      </c>
      <c r="M3336">
        <v>9154.7999999999993</v>
      </c>
      <c r="N3336" t="s">
        <v>23</v>
      </c>
      <c r="O3336" t="s">
        <v>0</v>
      </c>
      <c r="P3336" t="s">
        <v>0</v>
      </c>
    </row>
    <row r="3337" spans="1:16" x14ac:dyDescent="0.3">
      <c r="A3337">
        <v>83454998</v>
      </c>
      <c r="B3337">
        <v>246316</v>
      </c>
      <c r="C3337">
        <v>752388</v>
      </c>
      <c r="D3337">
        <v>2116</v>
      </c>
      <c r="E3337">
        <v>4</v>
      </c>
      <c r="F3337">
        <v>423.2</v>
      </c>
      <c r="G3337">
        <v>5</v>
      </c>
      <c r="H3337" t="s">
        <v>42</v>
      </c>
      <c r="I3337">
        <v>5</v>
      </c>
      <c r="J3337" t="s">
        <v>116</v>
      </c>
      <c r="K3337" t="s">
        <v>39</v>
      </c>
      <c r="L3337" t="s">
        <v>18</v>
      </c>
      <c r="M3337">
        <v>8040.8</v>
      </c>
      <c r="N3337" t="s">
        <v>22</v>
      </c>
      <c r="O3337" t="s">
        <v>0</v>
      </c>
      <c r="P3337" t="s">
        <v>0</v>
      </c>
    </row>
    <row r="3338" spans="1:16" x14ac:dyDescent="0.3">
      <c r="A3338">
        <v>65910573</v>
      </c>
      <c r="B3338">
        <v>872246</v>
      </c>
      <c r="C3338">
        <v>485071</v>
      </c>
      <c r="D3338">
        <v>10398</v>
      </c>
      <c r="E3338">
        <v>2</v>
      </c>
      <c r="F3338">
        <v>0</v>
      </c>
      <c r="G3338">
        <v>0</v>
      </c>
      <c r="H3338" t="s">
        <v>42</v>
      </c>
      <c r="I3338">
        <v>7</v>
      </c>
      <c r="J3338" t="s">
        <v>142</v>
      </c>
      <c r="K3338" t="s">
        <v>39</v>
      </c>
      <c r="L3338" t="s">
        <v>18</v>
      </c>
      <c r="M3338">
        <v>20796</v>
      </c>
      <c r="N3338" t="s">
        <v>20</v>
      </c>
      <c r="O3338" t="s">
        <v>0</v>
      </c>
      <c r="P3338" t="s">
        <v>0</v>
      </c>
    </row>
    <row r="3339" spans="1:16" x14ac:dyDescent="0.3">
      <c r="A3339">
        <v>45650176</v>
      </c>
      <c r="B3339">
        <v>207473</v>
      </c>
      <c r="C3339">
        <v>470211</v>
      </c>
      <c r="D3339">
        <v>6504</v>
      </c>
      <c r="E3339">
        <v>1</v>
      </c>
      <c r="F3339">
        <v>975.6</v>
      </c>
      <c r="G3339">
        <v>15</v>
      </c>
      <c r="H3339" t="s">
        <v>219</v>
      </c>
      <c r="I3339">
        <v>2</v>
      </c>
      <c r="J3339" t="s">
        <v>220</v>
      </c>
      <c r="K3339" t="s">
        <v>50</v>
      </c>
      <c r="L3339" t="s">
        <v>16</v>
      </c>
      <c r="M3339">
        <v>5528.4</v>
      </c>
      <c r="N3339" t="s">
        <v>20</v>
      </c>
      <c r="O3339" t="s">
        <v>0</v>
      </c>
      <c r="P3339" t="s">
        <v>0</v>
      </c>
    </row>
    <row r="3340" spans="1:16" x14ac:dyDescent="0.3">
      <c r="A3340">
        <v>45617024</v>
      </c>
      <c r="B3340">
        <v>356787</v>
      </c>
      <c r="C3340">
        <v>785126</v>
      </c>
      <c r="D3340">
        <v>2496</v>
      </c>
      <c r="E3340">
        <v>2</v>
      </c>
      <c r="F3340">
        <v>0</v>
      </c>
      <c r="G3340">
        <v>0</v>
      </c>
      <c r="H3340" t="s">
        <v>219</v>
      </c>
      <c r="I3340">
        <v>7</v>
      </c>
      <c r="J3340" t="s">
        <v>419</v>
      </c>
      <c r="K3340" t="s">
        <v>39</v>
      </c>
      <c r="L3340" t="s">
        <v>15</v>
      </c>
      <c r="M3340">
        <v>4992</v>
      </c>
      <c r="N3340" t="s">
        <v>20</v>
      </c>
      <c r="O3340" t="s">
        <v>0</v>
      </c>
      <c r="P3340" t="s">
        <v>0</v>
      </c>
    </row>
    <row r="3341" spans="1:16" x14ac:dyDescent="0.3">
      <c r="A3341">
        <v>67965485</v>
      </c>
      <c r="B3341">
        <v>246316</v>
      </c>
      <c r="C3341">
        <v>225382</v>
      </c>
      <c r="D3341">
        <v>1787</v>
      </c>
      <c r="E3341">
        <v>4</v>
      </c>
      <c r="F3341">
        <v>357.4</v>
      </c>
      <c r="G3341">
        <v>5</v>
      </c>
      <c r="H3341" t="s">
        <v>219</v>
      </c>
      <c r="I3341">
        <v>7</v>
      </c>
      <c r="J3341" t="s">
        <v>419</v>
      </c>
      <c r="K3341" t="s">
        <v>39</v>
      </c>
      <c r="L3341" t="s">
        <v>18</v>
      </c>
      <c r="M3341">
        <v>6790.6</v>
      </c>
      <c r="N3341" t="s">
        <v>21</v>
      </c>
      <c r="O3341" t="s">
        <v>0</v>
      </c>
      <c r="P3341" t="s">
        <v>0</v>
      </c>
    </row>
    <row r="3342" spans="1:16" x14ac:dyDescent="0.3">
      <c r="A3342">
        <v>52431444</v>
      </c>
      <c r="B3342">
        <v>719176</v>
      </c>
      <c r="C3342">
        <v>646768</v>
      </c>
      <c r="D3342">
        <v>8660</v>
      </c>
      <c r="E3342">
        <v>2</v>
      </c>
      <c r="F3342">
        <v>0</v>
      </c>
      <c r="G3342">
        <v>0</v>
      </c>
      <c r="H3342" t="s">
        <v>219</v>
      </c>
      <c r="I3342">
        <v>3</v>
      </c>
      <c r="J3342" t="s">
        <v>500</v>
      </c>
      <c r="K3342" t="s">
        <v>39</v>
      </c>
      <c r="L3342" t="s">
        <v>18</v>
      </c>
      <c r="M3342">
        <v>17320</v>
      </c>
      <c r="N3342" t="s">
        <v>20</v>
      </c>
      <c r="O3342" t="s">
        <v>0</v>
      </c>
      <c r="P3342" t="s">
        <v>0</v>
      </c>
    </row>
    <row r="3343" spans="1:16" x14ac:dyDescent="0.3">
      <c r="A3343">
        <v>76306502</v>
      </c>
      <c r="B3343">
        <v>334053</v>
      </c>
      <c r="C3343">
        <v>827354</v>
      </c>
      <c r="D3343">
        <v>6880</v>
      </c>
      <c r="E3343">
        <v>4</v>
      </c>
      <c r="F3343">
        <v>5504</v>
      </c>
      <c r="G3343">
        <v>20</v>
      </c>
      <c r="H3343" t="s">
        <v>219</v>
      </c>
      <c r="I3343">
        <v>1</v>
      </c>
      <c r="J3343" t="s">
        <v>241</v>
      </c>
      <c r="K3343" t="s">
        <v>39</v>
      </c>
      <c r="L3343" t="s">
        <v>15</v>
      </c>
      <c r="M3343">
        <v>22016</v>
      </c>
      <c r="N3343" t="s">
        <v>22</v>
      </c>
      <c r="O3343" t="s">
        <v>0</v>
      </c>
      <c r="P3343" t="s">
        <v>0</v>
      </c>
    </row>
    <row r="3344" spans="1:16" x14ac:dyDescent="0.3">
      <c r="A3344">
        <v>45835371</v>
      </c>
      <c r="B3344">
        <v>126225</v>
      </c>
      <c r="C3344">
        <v>980900</v>
      </c>
      <c r="D3344">
        <v>5518</v>
      </c>
      <c r="E3344">
        <v>1</v>
      </c>
      <c r="F3344">
        <v>551.79999999999995</v>
      </c>
      <c r="G3344">
        <v>10</v>
      </c>
      <c r="H3344" t="s">
        <v>219</v>
      </c>
      <c r="I3344">
        <v>5</v>
      </c>
      <c r="J3344" t="s">
        <v>214</v>
      </c>
      <c r="K3344" t="s">
        <v>39</v>
      </c>
      <c r="L3344" t="s">
        <v>17</v>
      </c>
      <c r="M3344">
        <v>4966.2</v>
      </c>
      <c r="N3344" t="s">
        <v>21</v>
      </c>
      <c r="O3344" t="s">
        <v>0</v>
      </c>
      <c r="P3344" t="s">
        <v>0</v>
      </c>
    </row>
    <row r="3345" spans="1:16" x14ac:dyDescent="0.3">
      <c r="A3345">
        <v>29223220</v>
      </c>
      <c r="B3345">
        <v>770487</v>
      </c>
      <c r="C3345">
        <v>262678</v>
      </c>
      <c r="D3345">
        <v>14476</v>
      </c>
      <c r="E3345">
        <v>1</v>
      </c>
      <c r="F3345">
        <v>0</v>
      </c>
      <c r="G3345">
        <v>0</v>
      </c>
      <c r="H3345" t="s">
        <v>219</v>
      </c>
      <c r="I3345">
        <v>3</v>
      </c>
      <c r="J3345" t="s">
        <v>500</v>
      </c>
      <c r="K3345" t="s">
        <v>39</v>
      </c>
      <c r="L3345" t="s">
        <v>17</v>
      </c>
      <c r="M3345">
        <v>14476</v>
      </c>
      <c r="N3345" t="s">
        <v>21</v>
      </c>
      <c r="O3345" t="s">
        <v>0</v>
      </c>
      <c r="P3345" t="s">
        <v>0</v>
      </c>
    </row>
    <row r="3346" spans="1:16" x14ac:dyDescent="0.3">
      <c r="A3346">
        <v>39919562</v>
      </c>
      <c r="B3346">
        <v>876646</v>
      </c>
      <c r="C3346">
        <v>222390</v>
      </c>
      <c r="D3346">
        <v>16971</v>
      </c>
      <c r="E3346">
        <v>2</v>
      </c>
      <c r="F3346">
        <v>0</v>
      </c>
      <c r="G3346">
        <v>0</v>
      </c>
      <c r="H3346" t="s">
        <v>219</v>
      </c>
      <c r="I3346">
        <v>5</v>
      </c>
      <c r="J3346" t="s">
        <v>214</v>
      </c>
      <c r="K3346" t="s">
        <v>47</v>
      </c>
      <c r="L3346" t="s">
        <v>15</v>
      </c>
      <c r="M3346">
        <v>33942</v>
      </c>
      <c r="N3346" t="s">
        <v>20</v>
      </c>
      <c r="O3346" t="s">
        <v>0</v>
      </c>
      <c r="P3346" t="s">
        <v>0</v>
      </c>
    </row>
    <row r="3347" spans="1:16" x14ac:dyDescent="0.3">
      <c r="A3347">
        <v>31130263</v>
      </c>
      <c r="B3347">
        <v>246316</v>
      </c>
      <c r="C3347">
        <v>776680</v>
      </c>
      <c r="D3347">
        <v>1949</v>
      </c>
      <c r="E3347">
        <v>1</v>
      </c>
      <c r="F3347">
        <v>0</v>
      </c>
      <c r="G3347">
        <v>0</v>
      </c>
      <c r="H3347" t="s">
        <v>188</v>
      </c>
      <c r="I3347">
        <v>1</v>
      </c>
      <c r="J3347" t="s">
        <v>166</v>
      </c>
      <c r="K3347" t="s">
        <v>39</v>
      </c>
      <c r="L3347" t="s">
        <v>17</v>
      </c>
      <c r="M3347">
        <v>1949</v>
      </c>
      <c r="N3347" t="s">
        <v>22</v>
      </c>
      <c r="O3347" t="s">
        <v>0</v>
      </c>
      <c r="P3347" t="s">
        <v>0</v>
      </c>
    </row>
    <row r="3348" spans="1:16" x14ac:dyDescent="0.3">
      <c r="A3348">
        <v>22097496</v>
      </c>
      <c r="B3348">
        <v>216739</v>
      </c>
      <c r="C3348">
        <v>884167</v>
      </c>
      <c r="D3348">
        <v>6738</v>
      </c>
      <c r="E3348">
        <v>1</v>
      </c>
      <c r="F3348">
        <v>0</v>
      </c>
      <c r="G3348">
        <v>0</v>
      </c>
      <c r="H3348" t="s">
        <v>188</v>
      </c>
      <c r="I3348">
        <v>3</v>
      </c>
      <c r="J3348" t="s">
        <v>161</v>
      </c>
      <c r="K3348" t="s">
        <v>39</v>
      </c>
      <c r="L3348" t="s">
        <v>17</v>
      </c>
      <c r="M3348">
        <v>6738</v>
      </c>
      <c r="N3348" t="s">
        <v>21</v>
      </c>
      <c r="O3348" t="s">
        <v>0</v>
      </c>
      <c r="P3348" t="s">
        <v>0</v>
      </c>
    </row>
    <row r="3349" spans="1:16" x14ac:dyDescent="0.3">
      <c r="A3349">
        <v>10404729</v>
      </c>
      <c r="B3349">
        <v>334053</v>
      </c>
      <c r="C3349">
        <v>315830</v>
      </c>
      <c r="D3349">
        <v>7242</v>
      </c>
      <c r="E3349">
        <v>1</v>
      </c>
      <c r="F3349">
        <v>0</v>
      </c>
      <c r="G3349">
        <v>0</v>
      </c>
      <c r="H3349" t="s">
        <v>188</v>
      </c>
      <c r="I3349">
        <v>5</v>
      </c>
      <c r="J3349" t="s">
        <v>162</v>
      </c>
      <c r="K3349" t="s">
        <v>39</v>
      </c>
      <c r="L3349" t="s">
        <v>15</v>
      </c>
      <c r="M3349">
        <v>7242</v>
      </c>
      <c r="N3349" t="s">
        <v>23</v>
      </c>
      <c r="O3349" t="s">
        <v>0</v>
      </c>
      <c r="P3349" t="s">
        <v>0</v>
      </c>
    </row>
    <row r="3350" spans="1:16" x14ac:dyDescent="0.3">
      <c r="A3350">
        <v>59988144</v>
      </c>
      <c r="B3350">
        <v>877572</v>
      </c>
      <c r="C3350">
        <v>219629</v>
      </c>
      <c r="D3350">
        <v>3912</v>
      </c>
      <c r="E3350">
        <v>2</v>
      </c>
      <c r="F3350">
        <v>391.2</v>
      </c>
      <c r="G3350">
        <v>5</v>
      </c>
      <c r="H3350" t="s">
        <v>188</v>
      </c>
      <c r="I3350">
        <v>7</v>
      </c>
      <c r="J3350" t="s">
        <v>402</v>
      </c>
      <c r="K3350" t="s">
        <v>39</v>
      </c>
      <c r="L3350" t="s">
        <v>16</v>
      </c>
      <c r="M3350">
        <v>7432.8</v>
      </c>
      <c r="N3350" t="s">
        <v>22</v>
      </c>
      <c r="O3350" t="s">
        <v>0</v>
      </c>
      <c r="P3350" t="s">
        <v>0</v>
      </c>
    </row>
    <row r="3351" spans="1:16" x14ac:dyDescent="0.3">
      <c r="A3351">
        <v>89920257</v>
      </c>
      <c r="B3351">
        <v>388389</v>
      </c>
      <c r="C3351">
        <v>391663</v>
      </c>
      <c r="D3351">
        <v>4835</v>
      </c>
      <c r="E3351">
        <v>4</v>
      </c>
      <c r="F3351">
        <v>0</v>
      </c>
      <c r="G3351">
        <v>0</v>
      </c>
      <c r="H3351" t="s">
        <v>433</v>
      </c>
      <c r="I3351">
        <v>2</v>
      </c>
      <c r="J3351" t="s">
        <v>175</v>
      </c>
      <c r="K3351" t="s">
        <v>39</v>
      </c>
      <c r="L3351" t="s">
        <v>15</v>
      </c>
      <c r="M3351">
        <v>19340</v>
      </c>
      <c r="N3351" t="s">
        <v>21</v>
      </c>
      <c r="O3351" t="s">
        <v>0</v>
      </c>
      <c r="P3351" t="s">
        <v>0</v>
      </c>
    </row>
    <row r="3352" spans="1:16" x14ac:dyDescent="0.3">
      <c r="A3352">
        <v>79967676</v>
      </c>
      <c r="B3352">
        <v>388389</v>
      </c>
      <c r="C3352">
        <v>843644</v>
      </c>
      <c r="D3352">
        <v>14989</v>
      </c>
      <c r="E3352">
        <v>2</v>
      </c>
      <c r="F3352">
        <v>2997.8</v>
      </c>
      <c r="G3352">
        <v>10</v>
      </c>
      <c r="H3352" t="s">
        <v>433</v>
      </c>
      <c r="I3352">
        <v>5</v>
      </c>
      <c r="J3352" t="s">
        <v>441</v>
      </c>
      <c r="K3352" t="s">
        <v>50</v>
      </c>
      <c r="L3352" t="s">
        <v>15</v>
      </c>
      <c r="M3352">
        <v>26980.2</v>
      </c>
      <c r="N3352" t="s">
        <v>21</v>
      </c>
      <c r="O3352" t="s">
        <v>0</v>
      </c>
      <c r="P3352" t="s">
        <v>0</v>
      </c>
    </row>
    <row r="3353" spans="1:16" x14ac:dyDescent="0.3">
      <c r="A3353">
        <v>96691619</v>
      </c>
      <c r="B3353">
        <v>872246</v>
      </c>
      <c r="C3353">
        <v>827761</v>
      </c>
      <c r="D3353">
        <v>5182</v>
      </c>
      <c r="E3353">
        <v>1</v>
      </c>
      <c r="F3353">
        <v>518.20000000000005</v>
      </c>
      <c r="G3353">
        <v>10</v>
      </c>
      <c r="H3353" t="s">
        <v>433</v>
      </c>
      <c r="I3353">
        <v>7</v>
      </c>
      <c r="J3353" t="s">
        <v>132</v>
      </c>
      <c r="K3353" t="s">
        <v>39</v>
      </c>
      <c r="L3353" t="s">
        <v>16</v>
      </c>
      <c r="M3353">
        <v>4663.8</v>
      </c>
      <c r="N3353" t="s">
        <v>20</v>
      </c>
      <c r="O3353" t="s">
        <v>0</v>
      </c>
      <c r="P3353" t="s">
        <v>0</v>
      </c>
    </row>
    <row r="3354" spans="1:16" x14ac:dyDescent="0.3">
      <c r="A3354">
        <v>59858348</v>
      </c>
      <c r="B3354">
        <v>388389</v>
      </c>
      <c r="C3354">
        <v>616297</v>
      </c>
      <c r="D3354">
        <v>6468</v>
      </c>
      <c r="E3354">
        <v>1</v>
      </c>
      <c r="F3354">
        <v>0</v>
      </c>
      <c r="G3354">
        <v>0</v>
      </c>
      <c r="H3354" t="s">
        <v>433</v>
      </c>
      <c r="I3354">
        <v>4</v>
      </c>
      <c r="J3354" t="s">
        <v>131</v>
      </c>
      <c r="K3354" t="s">
        <v>39</v>
      </c>
      <c r="L3354" t="s">
        <v>15</v>
      </c>
      <c r="M3354">
        <v>6468</v>
      </c>
      <c r="N3354" t="s">
        <v>23</v>
      </c>
      <c r="O3354" t="s">
        <v>0</v>
      </c>
      <c r="P3354" t="s">
        <v>0</v>
      </c>
    </row>
    <row r="3355" spans="1:16" x14ac:dyDescent="0.3">
      <c r="A3355">
        <v>94970119</v>
      </c>
      <c r="B3355">
        <v>356787</v>
      </c>
      <c r="C3355">
        <v>804875</v>
      </c>
      <c r="D3355">
        <v>12655</v>
      </c>
      <c r="E3355">
        <v>2</v>
      </c>
      <c r="F3355">
        <v>0</v>
      </c>
      <c r="G3355">
        <v>0</v>
      </c>
      <c r="H3355" t="s">
        <v>433</v>
      </c>
      <c r="I3355">
        <v>1</v>
      </c>
      <c r="J3355" t="s">
        <v>447</v>
      </c>
      <c r="K3355" t="s">
        <v>39</v>
      </c>
      <c r="L3355" t="s">
        <v>15</v>
      </c>
      <c r="M3355">
        <v>25310</v>
      </c>
      <c r="N3355" t="s">
        <v>21</v>
      </c>
      <c r="O3355" t="s">
        <v>0</v>
      </c>
      <c r="P3355" t="s">
        <v>0</v>
      </c>
    </row>
    <row r="3356" spans="1:16" x14ac:dyDescent="0.3">
      <c r="A3356">
        <v>19957701</v>
      </c>
      <c r="B3356">
        <v>216739</v>
      </c>
      <c r="C3356">
        <v>518319</v>
      </c>
      <c r="D3356">
        <v>1324</v>
      </c>
      <c r="E3356">
        <v>1</v>
      </c>
      <c r="F3356">
        <v>0</v>
      </c>
      <c r="G3356">
        <v>0</v>
      </c>
      <c r="H3356" t="s">
        <v>433</v>
      </c>
      <c r="I3356">
        <v>3</v>
      </c>
      <c r="J3356" t="s">
        <v>504</v>
      </c>
      <c r="K3356" t="s">
        <v>39</v>
      </c>
      <c r="L3356" t="s">
        <v>17</v>
      </c>
      <c r="M3356">
        <v>1324</v>
      </c>
      <c r="N3356" t="s">
        <v>24</v>
      </c>
      <c r="O3356" t="s">
        <v>0</v>
      </c>
      <c r="P3356" t="s">
        <v>0</v>
      </c>
    </row>
    <row r="3357" spans="1:16" x14ac:dyDescent="0.3">
      <c r="A3357">
        <v>71368457</v>
      </c>
      <c r="B3357">
        <v>671858</v>
      </c>
      <c r="C3357">
        <v>353184</v>
      </c>
      <c r="D3357">
        <v>13676</v>
      </c>
      <c r="E3357">
        <v>3</v>
      </c>
      <c r="F3357">
        <v>2051.4</v>
      </c>
      <c r="G3357">
        <v>5</v>
      </c>
      <c r="H3357" t="s">
        <v>433</v>
      </c>
      <c r="I3357">
        <v>7</v>
      </c>
      <c r="J3357" t="s">
        <v>132</v>
      </c>
      <c r="K3357" t="s">
        <v>39</v>
      </c>
      <c r="L3357" t="s">
        <v>15</v>
      </c>
      <c r="M3357">
        <v>38976.6</v>
      </c>
      <c r="N3357" t="s">
        <v>20</v>
      </c>
      <c r="O3357" t="s">
        <v>0</v>
      </c>
      <c r="P3357" t="s">
        <v>0</v>
      </c>
    </row>
    <row r="3358" spans="1:16" x14ac:dyDescent="0.3">
      <c r="A3358">
        <v>38876195</v>
      </c>
      <c r="B3358">
        <v>246316</v>
      </c>
      <c r="C3358">
        <v>430019</v>
      </c>
      <c r="D3358">
        <v>4847</v>
      </c>
      <c r="E3358">
        <v>2</v>
      </c>
      <c r="F3358">
        <v>0</v>
      </c>
      <c r="G3358">
        <v>0</v>
      </c>
      <c r="H3358" t="s">
        <v>433</v>
      </c>
      <c r="I3358">
        <v>3</v>
      </c>
      <c r="J3358" t="s">
        <v>504</v>
      </c>
      <c r="K3358" t="s">
        <v>39</v>
      </c>
      <c r="L3358" t="s">
        <v>18</v>
      </c>
      <c r="M3358">
        <v>9694</v>
      </c>
      <c r="N3358" t="s">
        <v>23</v>
      </c>
      <c r="O3358" t="s">
        <v>0</v>
      </c>
      <c r="P3358" t="s">
        <v>0</v>
      </c>
    </row>
    <row r="3359" spans="1:16" x14ac:dyDescent="0.3">
      <c r="A3359">
        <v>41749355</v>
      </c>
      <c r="B3359">
        <v>216739</v>
      </c>
      <c r="C3359">
        <v>431444</v>
      </c>
      <c r="D3359">
        <v>11934</v>
      </c>
      <c r="E3359">
        <v>3</v>
      </c>
      <c r="F3359">
        <v>0</v>
      </c>
      <c r="G3359">
        <v>0</v>
      </c>
      <c r="H3359" t="s">
        <v>433</v>
      </c>
      <c r="I3359">
        <v>2</v>
      </c>
      <c r="J3359" t="s">
        <v>175</v>
      </c>
      <c r="K3359" t="s">
        <v>39</v>
      </c>
      <c r="L3359" t="s">
        <v>15</v>
      </c>
      <c r="M3359">
        <v>35802</v>
      </c>
      <c r="N3359" t="s">
        <v>21</v>
      </c>
      <c r="O3359" t="s">
        <v>0</v>
      </c>
      <c r="P3359" t="s">
        <v>0</v>
      </c>
    </row>
    <row r="3360" spans="1:16" x14ac:dyDescent="0.3">
      <c r="A3360">
        <v>33851602</v>
      </c>
      <c r="B3360">
        <v>246316</v>
      </c>
      <c r="C3360">
        <v>667262</v>
      </c>
      <c r="D3360">
        <v>2706</v>
      </c>
      <c r="E3360">
        <v>2</v>
      </c>
      <c r="F3360">
        <v>270.60000000000002</v>
      </c>
      <c r="G3360">
        <v>5</v>
      </c>
      <c r="H3360" t="s">
        <v>433</v>
      </c>
      <c r="I3360">
        <v>3</v>
      </c>
      <c r="J3360" t="s">
        <v>504</v>
      </c>
      <c r="K3360" t="s">
        <v>39</v>
      </c>
      <c r="L3360" t="s">
        <v>15</v>
      </c>
      <c r="M3360">
        <v>5141.3999999999996</v>
      </c>
      <c r="N3360" t="s">
        <v>23</v>
      </c>
      <c r="O3360" t="s">
        <v>0</v>
      </c>
      <c r="P3360" t="s">
        <v>0</v>
      </c>
    </row>
    <row r="3361" spans="1:16" x14ac:dyDescent="0.3">
      <c r="A3361">
        <v>55358959</v>
      </c>
      <c r="B3361">
        <v>671858</v>
      </c>
      <c r="C3361">
        <v>646768</v>
      </c>
      <c r="D3361">
        <v>7675</v>
      </c>
      <c r="E3361">
        <v>1</v>
      </c>
      <c r="F3361">
        <v>0</v>
      </c>
      <c r="G3361">
        <v>0</v>
      </c>
      <c r="H3361" t="s">
        <v>433</v>
      </c>
      <c r="I3361">
        <v>3</v>
      </c>
      <c r="J3361" t="s">
        <v>504</v>
      </c>
      <c r="K3361" t="s">
        <v>39</v>
      </c>
      <c r="L3361" t="s">
        <v>16</v>
      </c>
      <c r="M3361">
        <v>7675</v>
      </c>
      <c r="N3361" t="s">
        <v>23</v>
      </c>
      <c r="O3361" t="s">
        <v>0</v>
      </c>
      <c r="P3361" t="s">
        <v>0</v>
      </c>
    </row>
    <row r="3362" spans="1:16" x14ac:dyDescent="0.3">
      <c r="A3362">
        <v>45353058</v>
      </c>
      <c r="B3362">
        <v>191161</v>
      </c>
      <c r="C3362">
        <v>614521</v>
      </c>
      <c r="D3362">
        <v>1254</v>
      </c>
      <c r="E3362">
        <v>1</v>
      </c>
      <c r="F3362">
        <v>62.7</v>
      </c>
      <c r="G3362">
        <v>5</v>
      </c>
      <c r="H3362" t="s">
        <v>433</v>
      </c>
      <c r="I3362">
        <v>1</v>
      </c>
      <c r="J3362" t="s">
        <v>447</v>
      </c>
      <c r="K3362" t="s">
        <v>50</v>
      </c>
      <c r="L3362" t="s">
        <v>17</v>
      </c>
      <c r="M3362">
        <v>1191.3</v>
      </c>
      <c r="N3362" t="s">
        <v>21</v>
      </c>
      <c r="O3362" t="s">
        <v>0</v>
      </c>
      <c r="P3362" t="s">
        <v>0</v>
      </c>
    </row>
    <row r="3363" spans="1:16" x14ac:dyDescent="0.3">
      <c r="A3363">
        <v>11659440</v>
      </c>
      <c r="B3363">
        <v>809570</v>
      </c>
      <c r="C3363">
        <v>254617</v>
      </c>
      <c r="D3363">
        <v>11009</v>
      </c>
      <c r="E3363">
        <v>1</v>
      </c>
      <c r="F3363">
        <v>0</v>
      </c>
      <c r="G3363">
        <v>0</v>
      </c>
      <c r="H3363" t="s">
        <v>433</v>
      </c>
      <c r="I3363">
        <v>5</v>
      </c>
      <c r="J3363" t="s">
        <v>441</v>
      </c>
      <c r="K3363" t="s">
        <v>50</v>
      </c>
      <c r="L3363" t="s">
        <v>15</v>
      </c>
      <c r="M3363">
        <v>11009</v>
      </c>
      <c r="N3363" t="s">
        <v>20</v>
      </c>
      <c r="O3363" t="s">
        <v>0</v>
      </c>
      <c r="P3363" t="s">
        <v>0</v>
      </c>
    </row>
    <row r="3364" spans="1:16" x14ac:dyDescent="0.3">
      <c r="A3364">
        <v>92055138</v>
      </c>
      <c r="B3364">
        <v>809570</v>
      </c>
      <c r="C3364">
        <v>538270</v>
      </c>
      <c r="D3364">
        <v>15852</v>
      </c>
      <c r="E3364">
        <v>4</v>
      </c>
      <c r="F3364">
        <v>0</v>
      </c>
      <c r="G3364">
        <v>0</v>
      </c>
      <c r="H3364" t="s">
        <v>433</v>
      </c>
      <c r="I3364">
        <v>5</v>
      </c>
      <c r="J3364" t="s">
        <v>441</v>
      </c>
      <c r="K3364" t="s">
        <v>50</v>
      </c>
      <c r="L3364" t="s">
        <v>15</v>
      </c>
      <c r="M3364">
        <v>63408</v>
      </c>
      <c r="N3364" t="s">
        <v>22</v>
      </c>
      <c r="O3364" t="s">
        <v>0</v>
      </c>
      <c r="P3364" t="s">
        <v>0</v>
      </c>
    </row>
    <row r="3365" spans="1:16" x14ac:dyDescent="0.3">
      <c r="A3365">
        <v>60080729</v>
      </c>
      <c r="B3365">
        <v>719176</v>
      </c>
      <c r="C3365">
        <v>835988</v>
      </c>
      <c r="D3365">
        <v>9715</v>
      </c>
      <c r="E3365">
        <v>1</v>
      </c>
      <c r="F3365">
        <v>485.75</v>
      </c>
      <c r="G3365">
        <v>5</v>
      </c>
      <c r="H3365" t="s">
        <v>433</v>
      </c>
      <c r="I3365">
        <v>2</v>
      </c>
      <c r="J3365" t="s">
        <v>175</v>
      </c>
      <c r="K3365" t="s">
        <v>39</v>
      </c>
      <c r="L3365" t="s">
        <v>16</v>
      </c>
      <c r="M3365">
        <v>9229.25</v>
      </c>
      <c r="N3365" t="s">
        <v>23</v>
      </c>
      <c r="O3365" t="s">
        <v>0</v>
      </c>
      <c r="P3365" t="s">
        <v>0</v>
      </c>
    </row>
    <row r="3366" spans="1:16" x14ac:dyDescent="0.3">
      <c r="A3366">
        <v>42035886</v>
      </c>
      <c r="B3366">
        <v>334053</v>
      </c>
      <c r="C3366">
        <v>708205</v>
      </c>
      <c r="D3366">
        <v>2233</v>
      </c>
      <c r="E3366">
        <v>4</v>
      </c>
      <c r="F3366">
        <v>0</v>
      </c>
      <c r="G3366">
        <v>0</v>
      </c>
      <c r="H3366" t="s">
        <v>218</v>
      </c>
      <c r="I3366">
        <v>2</v>
      </c>
      <c r="J3366" t="s">
        <v>155</v>
      </c>
      <c r="K3366" t="s">
        <v>39</v>
      </c>
      <c r="L3366" t="s">
        <v>16</v>
      </c>
      <c r="M3366">
        <v>8932</v>
      </c>
      <c r="N3366" t="s">
        <v>22</v>
      </c>
      <c r="O3366" t="s">
        <v>0</v>
      </c>
      <c r="P3366" t="s">
        <v>0</v>
      </c>
    </row>
    <row r="3367" spans="1:16" x14ac:dyDescent="0.3">
      <c r="A3367">
        <v>90010790</v>
      </c>
      <c r="B3367">
        <v>334053</v>
      </c>
      <c r="C3367">
        <v>617885</v>
      </c>
      <c r="D3367">
        <v>14668</v>
      </c>
      <c r="E3367">
        <v>1</v>
      </c>
      <c r="F3367">
        <v>733.4</v>
      </c>
      <c r="G3367">
        <v>5</v>
      </c>
      <c r="H3367" t="s">
        <v>218</v>
      </c>
      <c r="I3367">
        <v>6</v>
      </c>
      <c r="J3367" t="s">
        <v>156</v>
      </c>
      <c r="K3367" t="s">
        <v>39</v>
      </c>
      <c r="L3367" t="s">
        <v>15</v>
      </c>
      <c r="M3367">
        <v>13934.6</v>
      </c>
      <c r="N3367" t="s">
        <v>20</v>
      </c>
      <c r="O3367" t="s">
        <v>0</v>
      </c>
      <c r="P3367" t="s">
        <v>0</v>
      </c>
    </row>
    <row r="3368" spans="1:16" x14ac:dyDescent="0.3">
      <c r="A3368">
        <v>80162053</v>
      </c>
      <c r="B3368">
        <v>872246</v>
      </c>
      <c r="C3368">
        <v>959587</v>
      </c>
      <c r="D3368">
        <v>4608</v>
      </c>
      <c r="E3368">
        <v>2</v>
      </c>
      <c r="F3368">
        <v>921.6</v>
      </c>
      <c r="G3368">
        <v>10</v>
      </c>
      <c r="H3368" t="s">
        <v>218</v>
      </c>
      <c r="I3368">
        <v>2</v>
      </c>
      <c r="J3368" t="s">
        <v>155</v>
      </c>
      <c r="K3368" t="s">
        <v>39</v>
      </c>
      <c r="L3368" t="s">
        <v>15</v>
      </c>
      <c r="M3368">
        <v>8294.4</v>
      </c>
      <c r="N3368" t="s">
        <v>23</v>
      </c>
      <c r="O3368" t="s">
        <v>0</v>
      </c>
      <c r="P3368" t="s">
        <v>0</v>
      </c>
    </row>
    <row r="3369" spans="1:16" x14ac:dyDescent="0.3">
      <c r="A3369">
        <v>67337891</v>
      </c>
      <c r="B3369">
        <v>671858</v>
      </c>
      <c r="C3369">
        <v>437730</v>
      </c>
      <c r="D3369">
        <v>3849</v>
      </c>
      <c r="E3369">
        <v>3</v>
      </c>
      <c r="F3369">
        <v>0</v>
      </c>
      <c r="G3369">
        <v>0</v>
      </c>
      <c r="H3369" t="s">
        <v>218</v>
      </c>
      <c r="I3369">
        <v>5</v>
      </c>
      <c r="J3369" t="s">
        <v>414</v>
      </c>
      <c r="K3369" t="s">
        <v>39</v>
      </c>
      <c r="L3369" t="s">
        <v>15</v>
      </c>
      <c r="M3369">
        <v>11547</v>
      </c>
      <c r="N3369" t="s">
        <v>23</v>
      </c>
      <c r="O3369" t="s">
        <v>0</v>
      </c>
      <c r="P3369" t="s">
        <v>0</v>
      </c>
    </row>
    <row r="3370" spans="1:16" x14ac:dyDescent="0.3">
      <c r="A3370">
        <v>20135622</v>
      </c>
      <c r="B3370">
        <v>207473</v>
      </c>
      <c r="C3370">
        <v>641119</v>
      </c>
      <c r="D3370">
        <v>6079</v>
      </c>
      <c r="E3370">
        <v>1</v>
      </c>
      <c r="F3370">
        <v>0</v>
      </c>
      <c r="G3370">
        <v>0</v>
      </c>
      <c r="H3370" t="s">
        <v>218</v>
      </c>
      <c r="I3370">
        <v>4</v>
      </c>
      <c r="J3370" t="s">
        <v>149</v>
      </c>
      <c r="K3370" t="s">
        <v>39</v>
      </c>
      <c r="L3370" t="s">
        <v>15</v>
      </c>
      <c r="M3370">
        <v>6079</v>
      </c>
      <c r="N3370" t="s">
        <v>22</v>
      </c>
      <c r="O3370" t="s">
        <v>0</v>
      </c>
      <c r="P3370" t="s">
        <v>0</v>
      </c>
    </row>
    <row r="3371" spans="1:16" x14ac:dyDescent="0.3">
      <c r="A3371">
        <v>51630244</v>
      </c>
      <c r="B3371">
        <v>671858</v>
      </c>
      <c r="C3371">
        <v>398663</v>
      </c>
      <c r="D3371">
        <v>4092</v>
      </c>
      <c r="E3371">
        <v>1</v>
      </c>
      <c r="F3371">
        <v>0</v>
      </c>
      <c r="G3371">
        <v>0</v>
      </c>
      <c r="H3371" t="s">
        <v>218</v>
      </c>
      <c r="I3371">
        <v>5</v>
      </c>
      <c r="J3371" t="s">
        <v>414</v>
      </c>
      <c r="K3371" t="s">
        <v>39</v>
      </c>
      <c r="L3371" t="s">
        <v>16</v>
      </c>
      <c r="M3371">
        <v>4092</v>
      </c>
      <c r="N3371" t="s">
        <v>20</v>
      </c>
      <c r="O3371" t="s">
        <v>0</v>
      </c>
      <c r="P3371" t="s">
        <v>0</v>
      </c>
    </row>
    <row r="3372" spans="1:16" x14ac:dyDescent="0.3">
      <c r="A3372">
        <v>36592965</v>
      </c>
      <c r="B3372">
        <v>671858</v>
      </c>
      <c r="C3372">
        <v>940951</v>
      </c>
      <c r="D3372">
        <v>18362</v>
      </c>
      <c r="E3372">
        <v>3</v>
      </c>
      <c r="F3372">
        <v>0</v>
      </c>
      <c r="G3372">
        <v>0</v>
      </c>
      <c r="H3372" t="s">
        <v>218</v>
      </c>
      <c r="I3372">
        <v>4</v>
      </c>
      <c r="J3372" t="s">
        <v>149</v>
      </c>
      <c r="K3372" t="s">
        <v>39</v>
      </c>
      <c r="L3372" t="s">
        <v>16</v>
      </c>
      <c r="M3372">
        <v>55086</v>
      </c>
      <c r="N3372" t="s">
        <v>20</v>
      </c>
      <c r="O3372" t="s">
        <v>0</v>
      </c>
      <c r="P3372" t="s">
        <v>0</v>
      </c>
    </row>
    <row r="3373" spans="1:16" x14ac:dyDescent="0.3">
      <c r="A3373">
        <v>60185378</v>
      </c>
      <c r="B3373">
        <v>246316</v>
      </c>
      <c r="C3373">
        <v>646768</v>
      </c>
      <c r="D3373">
        <v>13779</v>
      </c>
      <c r="E3373">
        <v>1</v>
      </c>
      <c r="F3373">
        <v>1377.9</v>
      </c>
      <c r="G3373">
        <v>10</v>
      </c>
      <c r="H3373" t="s">
        <v>218</v>
      </c>
      <c r="I3373">
        <v>4</v>
      </c>
      <c r="J3373" t="s">
        <v>149</v>
      </c>
      <c r="K3373" t="s">
        <v>73</v>
      </c>
      <c r="L3373" t="s">
        <v>15</v>
      </c>
      <c r="M3373">
        <v>12401.1</v>
      </c>
      <c r="N3373" t="s">
        <v>22</v>
      </c>
      <c r="O3373" t="s">
        <v>0</v>
      </c>
      <c r="P3373" t="s">
        <v>0</v>
      </c>
    </row>
    <row r="3374" spans="1:16" x14ac:dyDescent="0.3">
      <c r="A3374">
        <v>78020910</v>
      </c>
      <c r="B3374">
        <v>671858</v>
      </c>
      <c r="C3374">
        <v>739535</v>
      </c>
      <c r="D3374">
        <v>15745</v>
      </c>
      <c r="E3374">
        <v>1</v>
      </c>
      <c r="F3374">
        <v>0</v>
      </c>
      <c r="G3374">
        <v>0</v>
      </c>
      <c r="H3374" t="s">
        <v>218</v>
      </c>
      <c r="I3374">
        <v>4</v>
      </c>
      <c r="J3374" t="s">
        <v>149</v>
      </c>
      <c r="K3374" t="s">
        <v>39</v>
      </c>
      <c r="L3374" t="s">
        <v>15</v>
      </c>
      <c r="M3374">
        <v>15745</v>
      </c>
      <c r="N3374" t="s">
        <v>22</v>
      </c>
      <c r="O3374" t="s">
        <v>0</v>
      </c>
      <c r="P3374" t="s">
        <v>0</v>
      </c>
    </row>
    <row r="3375" spans="1:16" x14ac:dyDescent="0.3">
      <c r="A3375">
        <v>75790669</v>
      </c>
      <c r="B3375">
        <v>388389</v>
      </c>
      <c r="C3375">
        <v>735348</v>
      </c>
      <c r="D3375">
        <v>14408</v>
      </c>
      <c r="E3375">
        <v>1</v>
      </c>
      <c r="F3375">
        <v>0</v>
      </c>
      <c r="G3375">
        <v>0</v>
      </c>
      <c r="H3375" t="s">
        <v>218</v>
      </c>
      <c r="I3375">
        <v>4</v>
      </c>
      <c r="J3375" t="s">
        <v>149</v>
      </c>
      <c r="K3375" t="s">
        <v>39</v>
      </c>
      <c r="L3375" t="s">
        <v>15</v>
      </c>
      <c r="M3375">
        <v>14408</v>
      </c>
      <c r="N3375" t="s">
        <v>24</v>
      </c>
      <c r="O3375" t="s">
        <v>0</v>
      </c>
      <c r="P3375" t="s">
        <v>0</v>
      </c>
    </row>
    <row r="3376" spans="1:16" x14ac:dyDescent="0.3">
      <c r="A3376">
        <v>58217837</v>
      </c>
      <c r="B3376">
        <v>872246</v>
      </c>
      <c r="C3376">
        <v>468691</v>
      </c>
      <c r="D3376">
        <v>13264</v>
      </c>
      <c r="E3376">
        <v>1</v>
      </c>
      <c r="F3376">
        <v>663.2</v>
      </c>
      <c r="G3376">
        <v>5</v>
      </c>
      <c r="H3376" t="s">
        <v>218</v>
      </c>
      <c r="I3376">
        <v>4</v>
      </c>
      <c r="J3376" t="s">
        <v>149</v>
      </c>
      <c r="K3376" t="s">
        <v>39</v>
      </c>
      <c r="L3376" t="s">
        <v>17</v>
      </c>
      <c r="M3376">
        <v>12600.8</v>
      </c>
      <c r="N3376" t="s">
        <v>23</v>
      </c>
      <c r="O3376" t="s">
        <v>0</v>
      </c>
      <c r="P3376" t="s">
        <v>0</v>
      </c>
    </row>
    <row r="3377" spans="1:16" x14ac:dyDescent="0.3">
      <c r="A3377">
        <v>52436584</v>
      </c>
      <c r="B3377">
        <v>246316</v>
      </c>
      <c r="C3377">
        <v>843852</v>
      </c>
      <c r="D3377">
        <v>17325</v>
      </c>
      <c r="E3377">
        <v>4</v>
      </c>
      <c r="F3377">
        <v>0</v>
      </c>
      <c r="G3377">
        <v>0</v>
      </c>
      <c r="H3377" t="s">
        <v>227</v>
      </c>
      <c r="I3377">
        <v>2</v>
      </c>
      <c r="J3377" t="s">
        <v>177</v>
      </c>
      <c r="K3377" t="s">
        <v>39</v>
      </c>
      <c r="L3377" t="s">
        <v>15</v>
      </c>
      <c r="M3377">
        <v>69300</v>
      </c>
      <c r="N3377" t="s">
        <v>21</v>
      </c>
      <c r="O3377" t="s">
        <v>0</v>
      </c>
      <c r="P3377" t="s">
        <v>0</v>
      </c>
    </row>
    <row r="3378" spans="1:16" x14ac:dyDescent="0.3">
      <c r="A3378">
        <v>69295515</v>
      </c>
      <c r="B3378">
        <v>872246</v>
      </c>
      <c r="C3378">
        <v>568145</v>
      </c>
      <c r="D3378">
        <v>737</v>
      </c>
      <c r="E3378">
        <v>4</v>
      </c>
      <c r="F3378">
        <v>0</v>
      </c>
      <c r="G3378">
        <v>0</v>
      </c>
      <c r="H3378" t="s">
        <v>227</v>
      </c>
      <c r="I3378">
        <v>1</v>
      </c>
      <c r="J3378" t="s">
        <v>176</v>
      </c>
      <c r="K3378" t="s">
        <v>39</v>
      </c>
      <c r="L3378" t="s">
        <v>15</v>
      </c>
      <c r="M3378">
        <v>2948</v>
      </c>
      <c r="N3378" t="s">
        <v>20</v>
      </c>
      <c r="O3378" t="s">
        <v>0</v>
      </c>
      <c r="P3378" t="s">
        <v>0</v>
      </c>
    </row>
    <row r="3379" spans="1:16" x14ac:dyDescent="0.3">
      <c r="A3379">
        <v>51946203</v>
      </c>
      <c r="B3379">
        <v>356787</v>
      </c>
      <c r="C3379">
        <v>835988</v>
      </c>
      <c r="D3379">
        <v>16993</v>
      </c>
      <c r="E3379">
        <v>1</v>
      </c>
      <c r="F3379">
        <v>0</v>
      </c>
      <c r="G3379">
        <v>0</v>
      </c>
      <c r="H3379" t="s">
        <v>227</v>
      </c>
      <c r="I3379">
        <v>7</v>
      </c>
      <c r="J3379" t="s">
        <v>261</v>
      </c>
      <c r="K3379" t="s">
        <v>39</v>
      </c>
      <c r="L3379" t="s">
        <v>152</v>
      </c>
      <c r="M3379">
        <v>16993</v>
      </c>
      <c r="N3379" t="s">
        <v>21</v>
      </c>
      <c r="O3379" t="s">
        <v>0</v>
      </c>
      <c r="P3379" t="s">
        <v>0</v>
      </c>
    </row>
    <row r="3380" spans="1:16" x14ac:dyDescent="0.3">
      <c r="A3380">
        <v>42657384</v>
      </c>
      <c r="B3380">
        <v>876646</v>
      </c>
      <c r="C3380">
        <v>537666</v>
      </c>
      <c r="D3380">
        <v>4944</v>
      </c>
      <c r="E3380">
        <v>1</v>
      </c>
      <c r="F3380">
        <v>0</v>
      </c>
      <c r="G3380">
        <v>0</v>
      </c>
      <c r="H3380" t="s">
        <v>227</v>
      </c>
      <c r="I3380">
        <v>3</v>
      </c>
      <c r="J3380" t="s">
        <v>511</v>
      </c>
      <c r="K3380" t="s">
        <v>39</v>
      </c>
      <c r="L3380" t="s">
        <v>16</v>
      </c>
      <c r="M3380">
        <v>4944</v>
      </c>
      <c r="N3380" t="s">
        <v>22</v>
      </c>
      <c r="O3380" t="s">
        <v>0</v>
      </c>
      <c r="P3380" t="s">
        <v>0</v>
      </c>
    </row>
    <row r="3381" spans="1:16" x14ac:dyDescent="0.3">
      <c r="A3381">
        <v>31516757</v>
      </c>
      <c r="B3381">
        <v>770487</v>
      </c>
      <c r="C3381">
        <v>663690</v>
      </c>
      <c r="D3381">
        <v>18797</v>
      </c>
      <c r="E3381">
        <v>1</v>
      </c>
      <c r="F3381">
        <v>3759.4</v>
      </c>
      <c r="G3381">
        <v>20</v>
      </c>
      <c r="H3381" t="s">
        <v>227</v>
      </c>
      <c r="I3381">
        <v>5</v>
      </c>
      <c r="J3381" t="s">
        <v>411</v>
      </c>
      <c r="K3381" t="s">
        <v>39</v>
      </c>
      <c r="L3381" t="s">
        <v>16</v>
      </c>
      <c r="M3381">
        <v>15037.6</v>
      </c>
      <c r="N3381" t="s">
        <v>23</v>
      </c>
      <c r="O3381" t="s">
        <v>0</v>
      </c>
      <c r="P3381" t="s">
        <v>0</v>
      </c>
    </row>
    <row r="3382" spans="1:16" x14ac:dyDescent="0.3">
      <c r="A3382">
        <v>21571646</v>
      </c>
      <c r="B3382">
        <v>770487</v>
      </c>
      <c r="C3382">
        <v>660295</v>
      </c>
      <c r="D3382">
        <v>16834</v>
      </c>
      <c r="E3382">
        <v>3</v>
      </c>
      <c r="F3382">
        <v>5050.2</v>
      </c>
      <c r="G3382">
        <v>10</v>
      </c>
      <c r="H3382" t="s">
        <v>227</v>
      </c>
      <c r="I3382">
        <v>1</v>
      </c>
      <c r="J3382" t="s">
        <v>176</v>
      </c>
      <c r="K3382" t="s">
        <v>47</v>
      </c>
      <c r="L3382" t="s">
        <v>16</v>
      </c>
      <c r="M3382">
        <v>45451.8</v>
      </c>
      <c r="N3382" t="s">
        <v>20</v>
      </c>
      <c r="O3382" t="s">
        <v>0</v>
      </c>
      <c r="P3382" t="s">
        <v>0</v>
      </c>
    </row>
    <row r="3383" spans="1:16" x14ac:dyDescent="0.3">
      <c r="A3383">
        <v>62741471</v>
      </c>
      <c r="B3383">
        <v>770487</v>
      </c>
      <c r="C3383">
        <v>343928</v>
      </c>
      <c r="D3383">
        <v>17413</v>
      </c>
      <c r="E3383">
        <v>1</v>
      </c>
      <c r="F3383">
        <v>0</v>
      </c>
      <c r="G3383">
        <v>0</v>
      </c>
      <c r="H3383" t="s">
        <v>227</v>
      </c>
      <c r="I3383">
        <v>3</v>
      </c>
      <c r="J3383" t="s">
        <v>511</v>
      </c>
      <c r="K3383" t="s">
        <v>50</v>
      </c>
      <c r="L3383" t="s">
        <v>15</v>
      </c>
      <c r="M3383">
        <v>17413</v>
      </c>
      <c r="N3383" t="s">
        <v>21</v>
      </c>
      <c r="O3383" t="s">
        <v>0</v>
      </c>
      <c r="P3383" t="s">
        <v>0</v>
      </c>
    </row>
    <row r="3384" spans="1:16" x14ac:dyDescent="0.3">
      <c r="A3384">
        <v>94426338</v>
      </c>
      <c r="B3384">
        <v>877572</v>
      </c>
      <c r="C3384">
        <v>588368</v>
      </c>
      <c r="D3384">
        <v>4761</v>
      </c>
      <c r="E3384">
        <v>4</v>
      </c>
      <c r="F3384">
        <v>0</v>
      </c>
      <c r="G3384">
        <v>0</v>
      </c>
      <c r="H3384" t="s">
        <v>227</v>
      </c>
      <c r="I3384">
        <v>2</v>
      </c>
      <c r="J3384" t="s">
        <v>177</v>
      </c>
      <c r="K3384" t="s">
        <v>50</v>
      </c>
      <c r="L3384" t="s">
        <v>16</v>
      </c>
      <c r="M3384">
        <v>19044</v>
      </c>
      <c r="N3384" t="s">
        <v>23</v>
      </c>
      <c r="O3384" t="s">
        <v>0</v>
      </c>
      <c r="P3384" t="s">
        <v>0</v>
      </c>
    </row>
    <row r="3385" spans="1:16" x14ac:dyDescent="0.3">
      <c r="A3385">
        <v>87507357</v>
      </c>
      <c r="B3385">
        <v>207473</v>
      </c>
      <c r="C3385">
        <v>530984</v>
      </c>
      <c r="D3385">
        <v>4518</v>
      </c>
      <c r="E3385">
        <v>1</v>
      </c>
      <c r="F3385">
        <v>0</v>
      </c>
      <c r="G3385">
        <v>0</v>
      </c>
      <c r="H3385" t="s">
        <v>227</v>
      </c>
      <c r="I3385">
        <v>7</v>
      </c>
      <c r="J3385" t="s">
        <v>261</v>
      </c>
      <c r="K3385" t="s">
        <v>50</v>
      </c>
      <c r="L3385" t="s">
        <v>15</v>
      </c>
      <c r="M3385">
        <v>4518</v>
      </c>
      <c r="N3385" t="s">
        <v>23</v>
      </c>
      <c r="O3385" t="s">
        <v>0</v>
      </c>
      <c r="P3385" t="s">
        <v>0</v>
      </c>
    </row>
    <row r="3386" spans="1:16" x14ac:dyDescent="0.3">
      <c r="A3386">
        <v>95080736</v>
      </c>
      <c r="B3386">
        <v>671858</v>
      </c>
      <c r="C3386">
        <v>508545</v>
      </c>
      <c r="D3386">
        <v>546</v>
      </c>
      <c r="E3386">
        <v>1</v>
      </c>
      <c r="F3386">
        <v>0</v>
      </c>
      <c r="G3386">
        <v>0</v>
      </c>
      <c r="H3386" t="s">
        <v>227</v>
      </c>
      <c r="I3386">
        <v>1</v>
      </c>
      <c r="J3386" t="s">
        <v>176</v>
      </c>
      <c r="K3386" t="s">
        <v>39</v>
      </c>
      <c r="L3386" t="s">
        <v>15</v>
      </c>
      <c r="M3386">
        <v>546</v>
      </c>
      <c r="N3386" t="s">
        <v>24</v>
      </c>
      <c r="O3386" t="s">
        <v>0</v>
      </c>
      <c r="P3386" t="s">
        <v>0</v>
      </c>
    </row>
    <row r="3387" spans="1:16" x14ac:dyDescent="0.3">
      <c r="A3387">
        <v>94524999</v>
      </c>
      <c r="B3387">
        <v>191161</v>
      </c>
      <c r="C3387">
        <v>906848</v>
      </c>
      <c r="D3387">
        <v>5082</v>
      </c>
      <c r="E3387">
        <v>4</v>
      </c>
      <c r="F3387">
        <v>1016.4</v>
      </c>
      <c r="G3387">
        <v>5</v>
      </c>
      <c r="H3387" t="s">
        <v>227</v>
      </c>
      <c r="I3387">
        <v>4</v>
      </c>
      <c r="J3387" t="s">
        <v>533</v>
      </c>
      <c r="K3387" t="s">
        <v>39</v>
      </c>
      <c r="L3387" t="s">
        <v>16</v>
      </c>
      <c r="M3387">
        <v>19311.599999999999</v>
      </c>
      <c r="N3387" t="s">
        <v>22</v>
      </c>
      <c r="O3387" t="s">
        <v>0</v>
      </c>
      <c r="P3387" t="s">
        <v>0</v>
      </c>
    </row>
    <row r="3388" spans="1:16" x14ac:dyDescent="0.3">
      <c r="A3388">
        <v>17734634</v>
      </c>
      <c r="B3388">
        <v>671858</v>
      </c>
      <c r="C3388">
        <v>617754</v>
      </c>
      <c r="D3388">
        <v>2106</v>
      </c>
      <c r="E3388">
        <v>2</v>
      </c>
      <c r="F3388">
        <v>210.6</v>
      </c>
      <c r="G3388">
        <v>5</v>
      </c>
      <c r="H3388" t="s">
        <v>227</v>
      </c>
      <c r="I3388">
        <v>1</v>
      </c>
      <c r="J3388" t="s">
        <v>176</v>
      </c>
      <c r="K3388" t="s">
        <v>50</v>
      </c>
      <c r="L3388" t="s">
        <v>15</v>
      </c>
      <c r="M3388">
        <v>4001.4</v>
      </c>
      <c r="N3388" t="s">
        <v>20</v>
      </c>
      <c r="O3388" t="s">
        <v>0</v>
      </c>
      <c r="P3388" t="s">
        <v>0</v>
      </c>
    </row>
    <row r="3389" spans="1:16" x14ac:dyDescent="0.3">
      <c r="A3389">
        <v>41025808</v>
      </c>
      <c r="B3389">
        <v>671858</v>
      </c>
      <c r="C3389">
        <v>583551</v>
      </c>
      <c r="D3389">
        <v>18384</v>
      </c>
      <c r="E3389">
        <v>1</v>
      </c>
      <c r="F3389">
        <v>919.2</v>
      </c>
      <c r="G3389">
        <v>5</v>
      </c>
      <c r="H3389" t="s">
        <v>227</v>
      </c>
      <c r="I3389">
        <v>5</v>
      </c>
      <c r="J3389" t="s">
        <v>411</v>
      </c>
      <c r="K3389" t="s">
        <v>39</v>
      </c>
      <c r="L3389" t="s">
        <v>152</v>
      </c>
      <c r="M3389">
        <v>17464.8</v>
      </c>
      <c r="N3389" t="s">
        <v>22</v>
      </c>
      <c r="O3389" t="s">
        <v>0</v>
      </c>
      <c r="P3389" t="s">
        <v>0</v>
      </c>
    </row>
    <row r="3390" spans="1:16" x14ac:dyDescent="0.3">
      <c r="A3390">
        <v>44999379</v>
      </c>
      <c r="B3390">
        <v>246316</v>
      </c>
      <c r="C3390">
        <v>790982</v>
      </c>
      <c r="D3390">
        <v>13009</v>
      </c>
      <c r="E3390">
        <v>3</v>
      </c>
      <c r="F3390">
        <v>0</v>
      </c>
      <c r="G3390">
        <v>0</v>
      </c>
      <c r="H3390" t="s">
        <v>215</v>
      </c>
      <c r="I3390">
        <v>2</v>
      </c>
      <c r="J3390" t="s">
        <v>198</v>
      </c>
      <c r="K3390" t="s">
        <v>39</v>
      </c>
      <c r="L3390" t="s">
        <v>16</v>
      </c>
      <c r="M3390">
        <v>39027</v>
      </c>
      <c r="N3390" t="s">
        <v>23</v>
      </c>
      <c r="O3390" t="s">
        <v>0</v>
      </c>
      <c r="P3390" t="s">
        <v>0</v>
      </c>
    </row>
    <row r="3391" spans="1:16" x14ac:dyDescent="0.3">
      <c r="A3391">
        <v>25312516</v>
      </c>
      <c r="B3391">
        <v>356787</v>
      </c>
      <c r="C3391">
        <v>759835</v>
      </c>
      <c r="D3391">
        <v>16641</v>
      </c>
      <c r="E3391">
        <v>1</v>
      </c>
      <c r="F3391">
        <v>0</v>
      </c>
      <c r="G3391">
        <v>0</v>
      </c>
      <c r="H3391" t="s">
        <v>215</v>
      </c>
      <c r="I3391">
        <v>4</v>
      </c>
      <c r="J3391" t="s">
        <v>461</v>
      </c>
      <c r="K3391" t="s">
        <v>39</v>
      </c>
      <c r="L3391" t="s">
        <v>15</v>
      </c>
      <c r="M3391">
        <v>16641</v>
      </c>
      <c r="N3391" t="s">
        <v>20</v>
      </c>
      <c r="O3391" t="s">
        <v>0</v>
      </c>
      <c r="P3391" t="s">
        <v>0</v>
      </c>
    </row>
    <row r="3392" spans="1:16" x14ac:dyDescent="0.3">
      <c r="A3392">
        <v>61401477</v>
      </c>
      <c r="B3392">
        <v>388389</v>
      </c>
      <c r="C3392">
        <v>872036</v>
      </c>
      <c r="D3392">
        <v>12867</v>
      </c>
      <c r="E3392">
        <v>1</v>
      </c>
      <c r="F3392">
        <v>0</v>
      </c>
      <c r="G3392">
        <v>0</v>
      </c>
      <c r="H3392" t="s">
        <v>215</v>
      </c>
      <c r="I3392">
        <v>1</v>
      </c>
      <c r="J3392" t="s">
        <v>373</v>
      </c>
      <c r="K3392" t="s">
        <v>50</v>
      </c>
      <c r="L3392" t="s">
        <v>16</v>
      </c>
      <c r="M3392">
        <v>12867</v>
      </c>
      <c r="N3392" t="s">
        <v>23</v>
      </c>
      <c r="O3392" t="s">
        <v>0</v>
      </c>
      <c r="P3392" t="s">
        <v>0</v>
      </c>
    </row>
    <row r="3393" spans="1:16" x14ac:dyDescent="0.3">
      <c r="A3393">
        <v>42472386</v>
      </c>
      <c r="B3393">
        <v>872246</v>
      </c>
      <c r="C3393">
        <v>538756</v>
      </c>
      <c r="D3393">
        <v>10985</v>
      </c>
      <c r="E3393">
        <v>2</v>
      </c>
      <c r="F3393">
        <v>2197</v>
      </c>
      <c r="G3393">
        <v>10</v>
      </c>
      <c r="H3393" t="s">
        <v>215</v>
      </c>
      <c r="I3393">
        <v>6</v>
      </c>
      <c r="J3393" t="s">
        <v>243</v>
      </c>
      <c r="K3393" t="s">
        <v>39</v>
      </c>
      <c r="L3393" t="s">
        <v>16</v>
      </c>
      <c r="M3393">
        <v>19773</v>
      </c>
      <c r="N3393" t="s">
        <v>21</v>
      </c>
      <c r="O3393" t="s">
        <v>0</v>
      </c>
      <c r="P3393" t="s">
        <v>0</v>
      </c>
    </row>
    <row r="3394" spans="1:16" x14ac:dyDescent="0.3">
      <c r="A3394">
        <v>58607028</v>
      </c>
      <c r="B3394">
        <v>872246</v>
      </c>
      <c r="C3394">
        <v>282300</v>
      </c>
      <c r="D3394">
        <v>3884</v>
      </c>
      <c r="E3394">
        <v>3</v>
      </c>
      <c r="F3394">
        <v>0</v>
      </c>
      <c r="G3394">
        <v>0</v>
      </c>
      <c r="H3394" t="s">
        <v>215</v>
      </c>
      <c r="I3394">
        <v>5</v>
      </c>
      <c r="J3394" t="s">
        <v>488</v>
      </c>
      <c r="K3394" t="s">
        <v>39</v>
      </c>
      <c r="L3394" t="s">
        <v>15</v>
      </c>
      <c r="M3394">
        <v>11652</v>
      </c>
      <c r="N3394" t="s">
        <v>24</v>
      </c>
      <c r="O3394" t="s">
        <v>0</v>
      </c>
      <c r="P3394" t="s">
        <v>0</v>
      </c>
    </row>
    <row r="3395" spans="1:16" x14ac:dyDescent="0.3">
      <c r="A3395">
        <v>27224779</v>
      </c>
      <c r="B3395">
        <v>719176</v>
      </c>
      <c r="C3395">
        <v>919265</v>
      </c>
      <c r="D3395">
        <v>15368</v>
      </c>
      <c r="E3395">
        <v>1</v>
      </c>
      <c r="F3395">
        <v>0</v>
      </c>
      <c r="G3395">
        <v>0</v>
      </c>
      <c r="H3395" t="s">
        <v>215</v>
      </c>
      <c r="I3395">
        <v>6</v>
      </c>
      <c r="J3395" t="s">
        <v>243</v>
      </c>
      <c r="K3395" t="s">
        <v>50</v>
      </c>
      <c r="L3395" t="s">
        <v>15</v>
      </c>
      <c r="M3395">
        <v>15368</v>
      </c>
      <c r="N3395" t="s">
        <v>21</v>
      </c>
      <c r="O3395" t="s">
        <v>0</v>
      </c>
      <c r="P3395" t="s">
        <v>0</v>
      </c>
    </row>
    <row r="3396" spans="1:16" x14ac:dyDescent="0.3">
      <c r="A3396">
        <v>88634827</v>
      </c>
      <c r="B3396">
        <v>809570</v>
      </c>
      <c r="C3396">
        <v>463165</v>
      </c>
      <c r="D3396">
        <v>7792</v>
      </c>
      <c r="E3396">
        <v>1</v>
      </c>
      <c r="F3396">
        <v>0</v>
      </c>
      <c r="G3396">
        <v>0</v>
      </c>
      <c r="H3396" t="s">
        <v>215</v>
      </c>
      <c r="I3396">
        <v>4</v>
      </c>
      <c r="J3396" t="s">
        <v>461</v>
      </c>
      <c r="K3396" t="s">
        <v>39</v>
      </c>
      <c r="L3396" t="s">
        <v>18</v>
      </c>
      <c r="M3396">
        <v>7792</v>
      </c>
      <c r="N3396" t="s">
        <v>20</v>
      </c>
      <c r="O3396" t="s">
        <v>0</v>
      </c>
      <c r="P3396" t="s">
        <v>0</v>
      </c>
    </row>
    <row r="3397" spans="1:16" x14ac:dyDescent="0.3">
      <c r="A3397">
        <v>85920319</v>
      </c>
      <c r="B3397">
        <v>207473</v>
      </c>
      <c r="C3397">
        <v>311871</v>
      </c>
      <c r="D3397">
        <v>12402</v>
      </c>
      <c r="E3397">
        <v>1</v>
      </c>
      <c r="F3397">
        <v>0</v>
      </c>
      <c r="G3397">
        <v>0</v>
      </c>
      <c r="H3397" t="s">
        <v>215</v>
      </c>
      <c r="I3397">
        <v>4</v>
      </c>
      <c r="J3397" t="s">
        <v>461</v>
      </c>
      <c r="K3397" t="s">
        <v>39</v>
      </c>
      <c r="L3397" t="s">
        <v>15</v>
      </c>
      <c r="M3397">
        <v>12402</v>
      </c>
      <c r="N3397" t="s">
        <v>22</v>
      </c>
      <c r="O3397" t="s">
        <v>0</v>
      </c>
      <c r="P3397" t="s">
        <v>0</v>
      </c>
    </row>
    <row r="3398" spans="1:16" x14ac:dyDescent="0.3">
      <c r="A3398">
        <v>33574794</v>
      </c>
      <c r="B3398">
        <v>334053</v>
      </c>
      <c r="C3398">
        <v>311760</v>
      </c>
      <c r="D3398">
        <v>2493</v>
      </c>
      <c r="E3398">
        <v>2</v>
      </c>
      <c r="F3398">
        <v>498.6</v>
      </c>
      <c r="G3398">
        <v>10</v>
      </c>
      <c r="H3398" t="s">
        <v>215</v>
      </c>
      <c r="I3398">
        <v>4</v>
      </c>
      <c r="J3398" t="s">
        <v>461</v>
      </c>
      <c r="K3398" t="s">
        <v>39</v>
      </c>
      <c r="L3398" t="s">
        <v>15</v>
      </c>
      <c r="M3398">
        <v>4487.3999999999996</v>
      </c>
      <c r="N3398" t="s">
        <v>20</v>
      </c>
      <c r="O3398" t="s">
        <v>0</v>
      </c>
      <c r="P3398" t="s">
        <v>0</v>
      </c>
    </row>
    <row r="3399" spans="1:16" x14ac:dyDescent="0.3">
      <c r="A3399">
        <v>61479273</v>
      </c>
      <c r="B3399">
        <v>356787</v>
      </c>
      <c r="C3399">
        <v>667262</v>
      </c>
      <c r="D3399">
        <v>9899</v>
      </c>
      <c r="E3399">
        <v>1</v>
      </c>
      <c r="F3399">
        <v>494.95</v>
      </c>
      <c r="G3399">
        <v>5</v>
      </c>
      <c r="H3399" t="s">
        <v>215</v>
      </c>
      <c r="I3399">
        <v>1</v>
      </c>
      <c r="J3399" t="s">
        <v>373</v>
      </c>
      <c r="K3399" t="s">
        <v>39</v>
      </c>
      <c r="L3399" t="s">
        <v>18</v>
      </c>
      <c r="M3399">
        <v>9404.0499999999993</v>
      </c>
      <c r="N3399" t="s">
        <v>20</v>
      </c>
      <c r="O3399" t="s">
        <v>0</v>
      </c>
      <c r="P3399" t="s">
        <v>0</v>
      </c>
    </row>
    <row r="3400" spans="1:16" x14ac:dyDescent="0.3">
      <c r="A3400">
        <v>99034004</v>
      </c>
      <c r="B3400">
        <v>809570</v>
      </c>
      <c r="C3400">
        <v>726883</v>
      </c>
      <c r="D3400">
        <v>5061</v>
      </c>
      <c r="E3400">
        <v>3</v>
      </c>
      <c r="F3400">
        <v>0</v>
      </c>
      <c r="G3400">
        <v>0</v>
      </c>
      <c r="H3400" t="s">
        <v>215</v>
      </c>
      <c r="I3400">
        <v>6</v>
      </c>
      <c r="J3400" t="s">
        <v>243</v>
      </c>
      <c r="K3400" t="s">
        <v>39</v>
      </c>
      <c r="L3400" t="s">
        <v>15</v>
      </c>
      <c r="M3400">
        <v>15183</v>
      </c>
      <c r="N3400" t="s">
        <v>23</v>
      </c>
      <c r="O3400" t="s">
        <v>0</v>
      </c>
      <c r="P3400" t="s">
        <v>0</v>
      </c>
    </row>
    <row r="3401" spans="1:16" x14ac:dyDescent="0.3">
      <c r="A3401">
        <v>64145722</v>
      </c>
      <c r="B3401">
        <v>876646</v>
      </c>
      <c r="C3401">
        <v>974417</v>
      </c>
      <c r="D3401">
        <v>4295</v>
      </c>
      <c r="E3401">
        <v>3</v>
      </c>
      <c r="F3401">
        <v>0</v>
      </c>
      <c r="G3401">
        <v>0</v>
      </c>
      <c r="H3401" t="s">
        <v>215</v>
      </c>
      <c r="I3401">
        <v>4</v>
      </c>
      <c r="J3401" t="s">
        <v>461</v>
      </c>
      <c r="K3401" t="s">
        <v>39</v>
      </c>
      <c r="L3401" t="s">
        <v>16</v>
      </c>
      <c r="M3401">
        <v>12885</v>
      </c>
      <c r="N3401" t="s">
        <v>23</v>
      </c>
      <c r="O3401" t="s">
        <v>0</v>
      </c>
      <c r="P3401" t="s">
        <v>0</v>
      </c>
    </row>
    <row r="3402" spans="1:16" x14ac:dyDescent="0.3">
      <c r="A3402">
        <v>49786693</v>
      </c>
      <c r="B3402">
        <v>876646</v>
      </c>
      <c r="C3402">
        <v>704283</v>
      </c>
      <c r="D3402">
        <v>10295</v>
      </c>
      <c r="E3402">
        <v>3</v>
      </c>
      <c r="F3402">
        <v>6177</v>
      </c>
      <c r="G3402">
        <v>20</v>
      </c>
      <c r="H3402" t="s">
        <v>215</v>
      </c>
      <c r="I3402">
        <v>4</v>
      </c>
      <c r="J3402" t="s">
        <v>461</v>
      </c>
      <c r="K3402" t="s">
        <v>39</v>
      </c>
      <c r="L3402" t="s">
        <v>16</v>
      </c>
      <c r="M3402">
        <v>24708</v>
      </c>
      <c r="N3402" t="s">
        <v>21</v>
      </c>
      <c r="O3402" t="s">
        <v>0</v>
      </c>
      <c r="P3402" t="s">
        <v>0</v>
      </c>
    </row>
    <row r="3403" spans="1:16" x14ac:dyDescent="0.3">
      <c r="A3403">
        <v>64376227</v>
      </c>
      <c r="B3403">
        <v>334053</v>
      </c>
      <c r="C3403">
        <v>599385</v>
      </c>
      <c r="D3403">
        <v>6423</v>
      </c>
      <c r="E3403">
        <v>1</v>
      </c>
      <c r="F3403">
        <v>0</v>
      </c>
      <c r="G3403">
        <v>0</v>
      </c>
      <c r="H3403" t="s">
        <v>215</v>
      </c>
      <c r="I3403">
        <v>2</v>
      </c>
      <c r="J3403" t="s">
        <v>198</v>
      </c>
      <c r="K3403" t="s">
        <v>50</v>
      </c>
      <c r="L3403" t="s">
        <v>16</v>
      </c>
      <c r="M3403">
        <v>6423</v>
      </c>
      <c r="N3403" t="s">
        <v>20</v>
      </c>
      <c r="O3403" t="s">
        <v>0</v>
      </c>
      <c r="P3403" t="s">
        <v>0</v>
      </c>
    </row>
    <row r="3404" spans="1:16" x14ac:dyDescent="0.3">
      <c r="A3404">
        <v>59099345</v>
      </c>
      <c r="B3404">
        <v>877572</v>
      </c>
      <c r="C3404">
        <v>378593</v>
      </c>
      <c r="D3404">
        <v>12459</v>
      </c>
      <c r="E3404">
        <v>1</v>
      </c>
      <c r="F3404">
        <v>0</v>
      </c>
      <c r="G3404">
        <v>0</v>
      </c>
      <c r="H3404" t="s">
        <v>215</v>
      </c>
      <c r="I3404">
        <v>2</v>
      </c>
      <c r="J3404" t="s">
        <v>198</v>
      </c>
      <c r="K3404" t="s">
        <v>47</v>
      </c>
      <c r="L3404" t="s">
        <v>16</v>
      </c>
      <c r="M3404">
        <v>12459</v>
      </c>
      <c r="N3404" t="s">
        <v>23</v>
      </c>
      <c r="O3404" t="s">
        <v>0</v>
      </c>
      <c r="P3404" t="s">
        <v>0</v>
      </c>
    </row>
    <row r="3405" spans="1:16" x14ac:dyDescent="0.3">
      <c r="A3405">
        <v>57535513</v>
      </c>
      <c r="B3405">
        <v>877572</v>
      </c>
      <c r="C3405">
        <v>695793</v>
      </c>
      <c r="D3405">
        <v>2346</v>
      </c>
      <c r="E3405">
        <v>1</v>
      </c>
      <c r="F3405">
        <v>0</v>
      </c>
      <c r="G3405">
        <v>0</v>
      </c>
      <c r="H3405" t="s">
        <v>333</v>
      </c>
      <c r="I3405">
        <v>2</v>
      </c>
      <c r="J3405" t="s">
        <v>232</v>
      </c>
      <c r="K3405" t="s">
        <v>39</v>
      </c>
      <c r="L3405" t="s">
        <v>18</v>
      </c>
      <c r="M3405">
        <v>2346</v>
      </c>
      <c r="N3405" t="s">
        <v>22</v>
      </c>
      <c r="O3405" t="s">
        <v>0</v>
      </c>
      <c r="P3405" t="s">
        <v>0</v>
      </c>
    </row>
    <row r="3406" spans="1:16" x14ac:dyDescent="0.3">
      <c r="A3406">
        <v>93816177</v>
      </c>
      <c r="B3406">
        <v>671858</v>
      </c>
      <c r="C3406">
        <v>974205</v>
      </c>
      <c r="D3406">
        <v>16638</v>
      </c>
      <c r="E3406">
        <v>3</v>
      </c>
      <c r="F3406">
        <v>4991.3999999999996</v>
      </c>
      <c r="G3406">
        <v>10</v>
      </c>
      <c r="H3406" t="s">
        <v>333</v>
      </c>
      <c r="I3406">
        <v>1</v>
      </c>
      <c r="J3406" t="s">
        <v>489</v>
      </c>
      <c r="K3406" t="s">
        <v>39</v>
      </c>
      <c r="L3406" t="s">
        <v>18</v>
      </c>
      <c r="M3406">
        <v>44922.6</v>
      </c>
      <c r="N3406" t="s">
        <v>21</v>
      </c>
      <c r="O3406" t="s">
        <v>0</v>
      </c>
      <c r="P3406" t="s">
        <v>0</v>
      </c>
    </row>
    <row r="3407" spans="1:16" x14ac:dyDescent="0.3">
      <c r="A3407">
        <v>22549425</v>
      </c>
      <c r="B3407">
        <v>207473</v>
      </c>
      <c r="C3407">
        <v>383017</v>
      </c>
      <c r="D3407">
        <v>19191</v>
      </c>
      <c r="E3407">
        <v>1</v>
      </c>
      <c r="F3407">
        <v>0</v>
      </c>
      <c r="G3407">
        <v>0</v>
      </c>
      <c r="H3407" t="s">
        <v>333</v>
      </c>
      <c r="I3407">
        <v>6</v>
      </c>
      <c r="J3407" t="s">
        <v>311</v>
      </c>
      <c r="K3407" t="s">
        <v>39</v>
      </c>
      <c r="L3407" t="s">
        <v>17</v>
      </c>
      <c r="M3407">
        <v>19191</v>
      </c>
      <c r="N3407" t="s">
        <v>21</v>
      </c>
      <c r="O3407" t="s">
        <v>0</v>
      </c>
      <c r="P3407" t="s">
        <v>0</v>
      </c>
    </row>
    <row r="3408" spans="1:16" x14ac:dyDescent="0.3">
      <c r="A3408">
        <v>85947990</v>
      </c>
      <c r="B3408">
        <v>719176</v>
      </c>
      <c r="C3408">
        <v>353184</v>
      </c>
      <c r="D3408">
        <v>17253</v>
      </c>
      <c r="E3408">
        <v>2</v>
      </c>
      <c r="F3408">
        <v>6901.2</v>
      </c>
      <c r="G3408">
        <v>20</v>
      </c>
      <c r="H3408" t="s">
        <v>333</v>
      </c>
      <c r="I3408">
        <v>7</v>
      </c>
      <c r="J3408" t="s">
        <v>527</v>
      </c>
      <c r="K3408" t="s">
        <v>39</v>
      </c>
      <c r="L3408" t="s">
        <v>17</v>
      </c>
      <c r="M3408">
        <v>27604.799999999999</v>
      </c>
      <c r="N3408" t="s">
        <v>20</v>
      </c>
      <c r="O3408" t="s">
        <v>0</v>
      </c>
      <c r="P3408" t="s">
        <v>0</v>
      </c>
    </row>
    <row r="3409" spans="1:16" x14ac:dyDescent="0.3">
      <c r="A3409">
        <v>96574622</v>
      </c>
      <c r="B3409">
        <v>877572</v>
      </c>
      <c r="C3409">
        <v>338610</v>
      </c>
      <c r="D3409">
        <v>9699</v>
      </c>
      <c r="E3409">
        <v>1</v>
      </c>
      <c r="F3409">
        <v>0</v>
      </c>
      <c r="G3409">
        <v>0</v>
      </c>
      <c r="H3409" t="s">
        <v>333</v>
      </c>
      <c r="I3409">
        <v>3</v>
      </c>
      <c r="J3409" t="s">
        <v>424</v>
      </c>
      <c r="K3409" t="s">
        <v>73</v>
      </c>
      <c r="L3409" t="s">
        <v>15</v>
      </c>
      <c r="M3409">
        <v>9699</v>
      </c>
      <c r="N3409" t="s">
        <v>21</v>
      </c>
      <c r="O3409" t="s">
        <v>0</v>
      </c>
      <c r="P3409" t="s">
        <v>0</v>
      </c>
    </row>
    <row r="3410" spans="1:16" x14ac:dyDescent="0.3">
      <c r="A3410">
        <v>68137264</v>
      </c>
      <c r="B3410">
        <v>770487</v>
      </c>
      <c r="C3410">
        <v>785549</v>
      </c>
      <c r="D3410">
        <v>15655</v>
      </c>
      <c r="E3410">
        <v>3</v>
      </c>
      <c r="F3410">
        <v>2348.25</v>
      </c>
      <c r="G3410">
        <v>5</v>
      </c>
      <c r="H3410" t="s">
        <v>333</v>
      </c>
      <c r="I3410">
        <v>5</v>
      </c>
      <c r="J3410" t="s">
        <v>269</v>
      </c>
      <c r="K3410" t="s">
        <v>39</v>
      </c>
      <c r="L3410" t="s">
        <v>17</v>
      </c>
      <c r="M3410">
        <v>44616.75</v>
      </c>
      <c r="N3410" t="s">
        <v>23</v>
      </c>
      <c r="O3410" t="s">
        <v>0</v>
      </c>
      <c r="P3410" t="s">
        <v>0</v>
      </c>
    </row>
    <row r="3411" spans="1:16" x14ac:dyDescent="0.3">
      <c r="A3411">
        <v>26019397</v>
      </c>
      <c r="B3411">
        <v>671858</v>
      </c>
      <c r="C3411">
        <v>420759</v>
      </c>
      <c r="D3411">
        <v>3632</v>
      </c>
      <c r="E3411">
        <v>2</v>
      </c>
      <c r="F3411">
        <v>0</v>
      </c>
      <c r="G3411">
        <v>0</v>
      </c>
      <c r="H3411" t="s">
        <v>333</v>
      </c>
      <c r="I3411">
        <v>3</v>
      </c>
      <c r="J3411" t="s">
        <v>424</v>
      </c>
      <c r="K3411" t="s">
        <v>39</v>
      </c>
      <c r="L3411" t="s">
        <v>16</v>
      </c>
      <c r="M3411">
        <v>7264</v>
      </c>
      <c r="N3411" t="s">
        <v>21</v>
      </c>
      <c r="O3411" t="s">
        <v>0</v>
      </c>
      <c r="P3411" t="s">
        <v>0</v>
      </c>
    </row>
    <row r="3412" spans="1:16" x14ac:dyDescent="0.3">
      <c r="A3412">
        <v>73709724</v>
      </c>
      <c r="B3412">
        <v>216739</v>
      </c>
      <c r="C3412">
        <v>508545</v>
      </c>
      <c r="D3412">
        <v>17947</v>
      </c>
      <c r="E3412">
        <v>1</v>
      </c>
      <c r="F3412">
        <v>0</v>
      </c>
      <c r="G3412">
        <v>0</v>
      </c>
      <c r="H3412" t="s">
        <v>410</v>
      </c>
      <c r="I3412">
        <v>4</v>
      </c>
      <c r="J3412" t="s">
        <v>271</v>
      </c>
      <c r="K3412" t="s">
        <v>39</v>
      </c>
      <c r="L3412" t="s">
        <v>15</v>
      </c>
      <c r="M3412">
        <v>17947</v>
      </c>
      <c r="N3412" t="s">
        <v>23</v>
      </c>
      <c r="O3412" t="s">
        <v>0</v>
      </c>
      <c r="P3412" t="s">
        <v>0</v>
      </c>
    </row>
    <row r="3413" spans="1:16" x14ac:dyDescent="0.3">
      <c r="A3413">
        <v>55440919</v>
      </c>
      <c r="B3413">
        <v>719176</v>
      </c>
      <c r="C3413">
        <v>294458</v>
      </c>
      <c r="D3413">
        <v>14339</v>
      </c>
      <c r="E3413">
        <v>3</v>
      </c>
      <c r="F3413">
        <v>0</v>
      </c>
      <c r="G3413">
        <v>0</v>
      </c>
      <c r="H3413" t="s">
        <v>410</v>
      </c>
      <c r="I3413">
        <v>3</v>
      </c>
      <c r="J3413" t="s">
        <v>62</v>
      </c>
      <c r="K3413" t="s">
        <v>50</v>
      </c>
      <c r="L3413" t="s">
        <v>15</v>
      </c>
      <c r="M3413">
        <v>43017</v>
      </c>
      <c r="N3413" t="s">
        <v>21</v>
      </c>
      <c r="O3413" t="s">
        <v>0</v>
      </c>
      <c r="P3413" t="s">
        <v>0</v>
      </c>
    </row>
    <row r="3414" spans="1:16" x14ac:dyDescent="0.3">
      <c r="A3414">
        <v>16086345</v>
      </c>
      <c r="B3414">
        <v>246316</v>
      </c>
      <c r="C3414">
        <v>240932</v>
      </c>
      <c r="D3414">
        <v>19303</v>
      </c>
      <c r="E3414">
        <v>1</v>
      </c>
      <c r="F3414">
        <v>2895.45</v>
      </c>
      <c r="G3414">
        <v>15</v>
      </c>
      <c r="H3414" t="s">
        <v>410</v>
      </c>
      <c r="I3414">
        <v>5</v>
      </c>
      <c r="J3414" t="s">
        <v>460</v>
      </c>
      <c r="K3414" t="s">
        <v>73</v>
      </c>
      <c r="L3414" t="s">
        <v>18</v>
      </c>
      <c r="M3414">
        <v>16407.55</v>
      </c>
      <c r="N3414" t="s">
        <v>23</v>
      </c>
      <c r="O3414" t="s">
        <v>0</v>
      </c>
      <c r="P3414" t="s">
        <v>0</v>
      </c>
    </row>
    <row r="3415" spans="1:16" x14ac:dyDescent="0.3">
      <c r="A3415">
        <v>60259293</v>
      </c>
      <c r="B3415">
        <v>191161</v>
      </c>
      <c r="C3415">
        <v>251470</v>
      </c>
      <c r="D3415">
        <v>18914</v>
      </c>
      <c r="E3415">
        <v>3</v>
      </c>
      <c r="F3415">
        <v>0</v>
      </c>
      <c r="G3415">
        <v>0</v>
      </c>
      <c r="H3415" t="s">
        <v>410</v>
      </c>
      <c r="I3415">
        <v>5</v>
      </c>
      <c r="J3415" t="s">
        <v>460</v>
      </c>
      <c r="K3415" t="s">
        <v>39</v>
      </c>
      <c r="L3415" t="s">
        <v>15</v>
      </c>
      <c r="M3415">
        <v>56742</v>
      </c>
      <c r="N3415" t="s">
        <v>20</v>
      </c>
      <c r="O3415" t="s">
        <v>0</v>
      </c>
      <c r="P3415" t="s">
        <v>0</v>
      </c>
    </row>
    <row r="3416" spans="1:16" x14ac:dyDescent="0.3">
      <c r="A3416">
        <v>82016510</v>
      </c>
      <c r="B3416">
        <v>126225</v>
      </c>
      <c r="C3416">
        <v>981828</v>
      </c>
      <c r="D3416">
        <v>15198</v>
      </c>
      <c r="E3416">
        <v>2</v>
      </c>
      <c r="F3416">
        <v>0</v>
      </c>
      <c r="G3416">
        <v>0</v>
      </c>
      <c r="H3416" t="s">
        <v>410</v>
      </c>
      <c r="I3416">
        <v>6</v>
      </c>
      <c r="J3416" t="s">
        <v>281</v>
      </c>
      <c r="K3416" t="s">
        <v>39</v>
      </c>
      <c r="L3416" t="s">
        <v>17</v>
      </c>
      <c r="M3416">
        <v>30396</v>
      </c>
      <c r="N3416" t="s">
        <v>20</v>
      </c>
      <c r="O3416" t="s">
        <v>0</v>
      </c>
      <c r="P3416" t="s">
        <v>0</v>
      </c>
    </row>
    <row r="3417" spans="1:16" x14ac:dyDescent="0.3">
      <c r="A3417">
        <v>21395409</v>
      </c>
      <c r="B3417">
        <v>877572</v>
      </c>
      <c r="C3417">
        <v>531064</v>
      </c>
      <c r="D3417">
        <v>7720</v>
      </c>
      <c r="E3417">
        <v>2</v>
      </c>
      <c r="F3417">
        <v>0</v>
      </c>
      <c r="G3417">
        <v>0</v>
      </c>
      <c r="H3417" t="s">
        <v>410</v>
      </c>
      <c r="I3417">
        <v>3</v>
      </c>
      <c r="J3417" t="s">
        <v>62</v>
      </c>
      <c r="K3417" t="s">
        <v>39</v>
      </c>
      <c r="L3417" t="s">
        <v>15</v>
      </c>
      <c r="M3417">
        <v>15440</v>
      </c>
      <c r="N3417" t="s">
        <v>23</v>
      </c>
      <c r="O3417" t="s">
        <v>0</v>
      </c>
      <c r="P3417" t="s">
        <v>0</v>
      </c>
    </row>
    <row r="3418" spans="1:16" x14ac:dyDescent="0.3">
      <c r="A3418">
        <v>60142505</v>
      </c>
      <c r="B3418">
        <v>207473</v>
      </c>
      <c r="C3418">
        <v>546265</v>
      </c>
      <c r="D3418">
        <v>14743</v>
      </c>
      <c r="E3418">
        <v>1</v>
      </c>
      <c r="F3418">
        <v>2948.6</v>
      </c>
      <c r="G3418">
        <v>20</v>
      </c>
      <c r="H3418" t="s">
        <v>410</v>
      </c>
      <c r="I3418">
        <v>5</v>
      </c>
      <c r="J3418" t="s">
        <v>460</v>
      </c>
      <c r="K3418" t="s">
        <v>39</v>
      </c>
      <c r="L3418" t="s">
        <v>15</v>
      </c>
      <c r="M3418">
        <v>11794.4</v>
      </c>
      <c r="N3418" t="s">
        <v>21</v>
      </c>
      <c r="O3418" t="s">
        <v>0</v>
      </c>
      <c r="P3418" t="s">
        <v>0</v>
      </c>
    </row>
    <row r="3419" spans="1:16" x14ac:dyDescent="0.3">
      <c r="A3419">
        <v>78090647</v>
      </c>
      <c r="B3419">
        <v>126225</v>
      </c>
      <c r="C3419">
        <v>633108</v>
      </c>
      <c r="D3419">
        <v>11209</v>
      </c>
      <c r="E3419">
        <v>1</v>
      </c>
      <c r="F3419">
        <v>560.45000000000005</v>
      </c>
      <c r="G3419">
        <v>5</v>
      </c>
      <c r="H3419" t="s">
        <v>410</v>
      </c>
      <c r="I3419">
        <v>5</v>
      </c>
      <c r="J3419" t="s">
        <v>460</v>
      </c>
      <c r="K3419" t="s">
        <v>47</v>
      </c>
      <c r="L3419" t="s">
        <v>15</v>
      </c>
      <c r="M3419">
        <v>10648.55</v>
      </c>
      <c r="N3419" t="s">
        <v>20</v>
      </c>
      <c r="O3419" t="s">
        <v>0</v>
      </c>
      <c r="P3419" t="s">
        <v>0</v>
      </c>
    </row>
    <row r="3420" spans="1:16" x14ac:dyDescent="0.3">
      <c r="A3420">
        <v>46484819</v>
      </c>
      <c r="B3420">
        <v>191161</v>
      </c>
      <c r="C3420">
        <v>883226</v>
      </c>
      <c r="D3420">
        <v>11331</v>
      </c>
      <c r="E3420">
        <v>2</v>
      </c>
      <c r="F3420">
        <v>0</v>
      </c>
      <c r="G3420">
        <v>0</v>
      </c>
      <c r="H3420" t="s">
        <v>410</v>
      </c>
      <c r="I3420">
        <v>3</v>
      </c>
      <c r="J3420" t="s">
        <v>62</v>
      </c>
      <c r="K3420" t="s">
        <v>39</v>
      </c>
      <c r="L3420" t="s">
        <v>152</v>
      </c>
      <c r="M3420">
        <v>22662</v>
      </c>
      <c r="N3420" t="s">
        <v>21</v>
      </c>
      <c r="O3420" t="s">
        <v>0</v>
      </c>
      <c r="P3420" t="s">
        <v>0</v>
      </c>
    </row>
    <row r="3421" spans="1:16" x14ac:dyDescent="0.3">
      <c r="A3421">
        <v>25932563</v>
      </c>
      <c r="B3421">
        <v>876646</v>
      </c>
      <c r="C3421">
        <v>472427</v>
      </c>
      <c r="D3421">
        <v>14448</v>
      </c>
      <c r="E3421">
        <v>1</v>
      </c>
      <c r="F3421">
        <v>0</v>
      </c>
      <c r="G3421">
        <v>0</v>
      </c>
      <c r="H3421" t="s">
        <v>410</v>
      </c>
      <c r="I3421">
        <v>4</v>
      </c>
      <c r="J3421" t="s">
        <v>271</v>
      </c>
      <c r="K3421" t="s">
        <v>39</v>
      </c>
      <c r="L3421" t="s">
        <v>16</v>
      </c>
      <c r="M3421">
        <v>14448</v>
      </c>
      <c r="N3421" t="s">
        <v>21</v>
      </c>
      <c r="O3421" t="s">
        <v>0</v>
      </c>
      <c r="P3421" t="s">
        <v>0</v>
      </c>
    </row>
    <row r="3422" spans="1:16" x14ac:dyDescent="0.3">
      <c r="A3422">
        <v>35095571</v>
      </c>
      <c r="B3422">
        <v>126225</v>
      </c>
      <c r="C3422">
        <v>726806</v>
      </c>
      <c r="D3422">
        <v>2262</v>
      </c>
      <c r="E3422">
        <v>1</v>
      </c>
      <c r="F3422">
        <v>226.2</v>
      </c>
      <c r="G3422">
        <v>10</v>
      </c>
      <c r="H3422" t="s">
        <v>410</v>
      </c>
      <c r="I3422">
        <v>2</v>
      </c>
      <c r="J3422" t="s">
        <v>61</v>
      </c>
      <c r="K3422" t="s">
        <v>39</v>
      </c>
      <c r="L3422" t="s">
        <v>18</v>
      </c>
      <c r="M3422">
        <v>2035.8</v>
      </c>
      <c r="N3422" t="s">
        <v>23</v>
      </c>
      <c r="O3422" t="s">
        <v>0</v>
      </c>
      <c r="P3422" t="s">
        <v>0</v>
      </c>
    </row>
    <row r="3423" spans="1:16" x14ac:dyDescent="0.3">
      <c r="A3423">
        <v>43646722</v>
      </c>
      <c r="B3423">
        <v>246316</v>
      </c>
      <c r="C3423">
        <v>906357</v>
      </c>
      <c r="D3423">
        <v>10403</v>
      </c>
      <c r="E3423">
        <v>4</v>
      </c>
      <c r="F3423">
        <v>2080.6</v>
      </c>
      <c r="G3423">
        <v>5</v>
      </c>
      <c r="H3423" t="s">
        <v>410</v>
      </c>
      <c r="I3423">
        <v>2</v>
      </c>
      <c r="J3423" t="s">
        <v>61</v>
      </c>
      <c r="K3423" t="s">
        <v>39</v>
      </c>
      <c r="L3423" t="s">
        <v>15</v>
      </c>
      <c r="M3423">
        <v>39531.4</v>
      </c>
      <c r="N3423" t="s">
        <v>23</v>
      </c>
      <c r="O3423" t="s">
        <v>0</v>
      </c>
      <c r="P3423" t="s">
        <v>0</v>
      </c>
    </row>
    <row r="3424" spans="1:16" x14ac:dyDescent="0.3">
      <c r="A3424">
        <v>69897763</v>
      </c>
      <c r="B3424">
        <v>334053</v>
      </c>
      <c r="C3424">
        <v>561260</v>
      </c>
      <c r="D3424">
        <v>16195</v>
      </c>
      <c r="E3424">
        <v>2</v>
      </c>
      <c r="F3424">
        <v>1619.5</v>
      </c>
      <c r="G3424">
        <v>5</v>
      </c>
      <c r="H3424" t="s">
        <v>455</v>
      </c>
      <c r="I3424">
        <v>7</v>
      </c>
      <c r="J3424" t="s">
        <v>231</v>
      </c>
      <c r="K3424" t="s">
        <v>39</v>
      </c>
      <c r="L3424" t="s">
        <v>15</v>
      </c>
      <c r="M3424">
        <v>30770.5</v>
      </c>
      <c r="N3424" t="s">
        <v>20</v>
      </c>
      <c r="O3424" t="s">
        <v>0</v>
      </c>
      <c r="P3424" t="s">
        <v>0</v>
      </c>
    </row>
    <row r="3425" spans="1:16" x14ac:dyDescent="0.3">
      <c r="A3425">
        <v>27092236</v>
      </c>
      <c r="B3425">
        <v>872246</v>
      </c>
      <c r="C3425">
        <v>311636</v>
      </c>
      <c r="D3425">
        <v>18683</v>
      </c>
      <c r="E3425">
        <v>2</v>
      </c>
      <c r="F3425">
        <v>0</v>
      </c>
      <c r="G3425">
        <v>0</v>
      </c>
      <c r="H3425" t="s">
        <v>455</v>
      </c>
      <c r="I3425">
        <v>1</v>
      </c>
      <c r="J3425" t="s">
        <v>259</v>
      </c>
      <c r="K3425" t="s">
        <v>39</v>
      </c>
      <c r="L3425" t="s">
        <v>16</v>
      </c>
      <c r="M3425">
        <v>37366</v>
      </c>
      <c r="N3425" t="s">
        <v>23</v>
      </c>
      <c r="O3425" t="s">
        <v>0</v>
      </c>
      <c r="P3425" t="s">
        <v>0</v>
      </c>
    </row>
    <row r="3426" spans="1:16" x14ac:dyDescent="0.3">
      <c r="A3426">
        <v>34756698</v>
      </c>
      <c r="B3426">
        <v>334053</v>
      </c>
      <c r="C3426">
        <v>213721</v>
      </c>
      <c r="D3426">
        <v>19434</v>
      </c>
      <c r="E3426">
        <v>1</v>
      </c>
      <c r="F3426">
        <v>0</v>
      </c>
      <c r="G3426">
        <v>0</v>
      </c>
      <c r="H3426" t="s">
        <v>455</v>
      </c>
      <c r="I3426">
        <v>1</v>
      </c>
      <c r="J3426" t="s">
        <v>259</v>
      </c>
      <c r="K3426" t="s">
        <v>39</v>
      </c>
      <c r="L3426" t="s">
        <v>15</v>
      </c>
      <c r="M3426">
        <v>19434</v>
      </c>
      <c r="N3426" t="s">
        <v>23</v>
      </c>
      <c r="O3426" t="s">
        <v>0</v>
      </c>
      <c r="P3426" t="s">
        <v>0</v>
      </c>
    </row>
    <row r="3427" spans="1:16" x14ac:dyDescent="0.3">
      <c r="A3427">
        <v>32448383</v>
      </c>
      <c r="B3427">
        <v>877572</v>
      </c>
      <c r="C3427">
        <v>651504</v>
      </c>
      <c r="D3427">
        <v>1270</v>
      </c>
      <c r="E3427">
        <v>1</v>
      </c>
      <c r="F3427">
        <v>0</v>
      </c>
      <c r="G3427">
        <v>0</v>
      </c>
      <c r="H3427" t="s">
        <v>455</v>
      </c>
      <c r="I3427">
        <v>5</v>
      </c>
      <c r="J3427" t="s">
        <v>130</v>
      </c>
      <c r="K3427" t="s">
        <v>47</v>
      </c>
      <c r="L3427" t="s">
        <v>15</v>
      </c>
      <c r="M3427">
        <v>1270</v>
      </c>
      <c r="N3427" t="s">
        <v>20</v>
      </c>
      <c r="O3427" t="s">
        <v>0</v>
      </c>
      <c r="P3427" t="s">
        <v>0</v>
      </c>
    </row>
    <row r="3428" spans="1:16" x14ac:dyDescent="0.3">
      <c r="A3428">
        <v>21062296</v>
      </c>
      <c r="B3428">
        <v>388389</v>
      </c>
      <c r="C3428">
        <v>223536</v>
      </c>
      <c r="D3428">
        <v>13321</v>
      </c>
      <c r="E3428">
        <v>2</v>
      </c>
      <c r="F3428">
        <v>0</v>
      </c>
      <c r="G3428">
        <v>0</v>
      </c>
      <c r="H3428" t="s">
        <v>455</v>
      </c>
      <c r="I3428">
        <v>4</v>
      </c>
      <c r="J3428" t="s">
        <v>260</v>
      </c>
      <c r="K3428" t="s">
        <v>39</v>
      </c>
      <c r="L3428" t="s">
        <v>16</v>
      </c>
      <c r="M3428">
        <v>26642</v>
      </c>
      <c r="N3428" t="s">
        <v>22</v>
      </c>
      <c r="O3428" t="s">
        <v>0</v>
      </c>
      <c r="P3428" t="s">
        <v>0</v>
      </c>
    </row>
    <row r="3429" spans="1:16" x14ac:dyDescent="0.3">
      <c r="A3429">
        <v>20251466</v>
      </c>
      <c r="B3429">
        <v>876646</v>
      </c>
      <c r="C3429">
        <v>493212</v>
      </c>
      <c r="D3429">
        <v>11988</v>
      </c>
      <c r="E3429">
        <v>3</v>
      </c>
      <c r="F3429">
        <v>3596.4</v>
      </c>
      <c r="G3429">
        <v>10</v>
      </c>
      <c r="H3429" t="s">
        <v>531</v>
      </c>
      <c r="I3429">
        <v>3</v>
      </c>
      <c r="J3429" t="s">
        <v>436</v>
      </c>
      <c r="K3429" t="s">
        <v>39</v>
      </c>
      <c r="L3429" t="s">
        <v>18</v>
      </c>
      <c r="M3429">
        <v>32367.599999999999</v>
      </c>
      <c r="N3429" t="s">
        <v>21</v>
      </c>
      <c r="O3429" t="s">
        <v>0</v>
      </c>
      <c r="P3429" t="s">
        <v>0</v>
      </c>
    </row>
    <row r="3430" spans="1:16" x14ac:dyDescent="0.3">
      <c r="A3430">
        <v>22309586</v>
      </c>
      <c r="B3430">
        <v>207473</v>
      </c>
      <c r="C3430">
        <v>558521</v>
      </c>
      <c r="D3430">
        <v>11205</v>
      </c>
      <c r="E3430">
        <v>4</v>
      </c>
      <c r="F3430">
        <v>0</v>
      </c>
      <c r="G3430">
        <v>0</v>
      </c>
      <c r="H3430" t="s">
        <v>531</v>
      </c>
      <c r="I3430">
        <v>4</v>
      </c>
      <c r="J3430" t="s">
        <v>518</v>
      </c>
      <c r="K3430" t="s">
        <v>73</v>
      </c>
      <c r="L3430" t="s">
        <v>15</v>
      </c>
      <c r="M3430">
        <v>44820</v>
      </c>
      <c r="N3430" t="s">
        <v>20</v>
      </c>
      <c r="O3430" t="s">
        <v>0</v>
      </c>
      <c r="P3430" t="s">
        <v>0</v>
      </c>
    </row>
    <row r="3431" spans="1:16" x14ac:dyDescent="0.3">
      <c r="A3431">
        <v>26674831</v>
      </c>
      <c r="B3431">
        <v>334053</v>
      </c>
      <c r="C3431">
        <v>785549</v>
      </c>
      <c r="D3431">
        <v>18317</v>
      </c>
      <c r="E3431">
        <v>2</v>
      </c>
      <c r="F3431">
        <v>3663.4</v>
      </c>
      <c r="G3431">
        <v>10</v>
      </c>
      <c r="H3431" t="s">
        <v>531</v>
      </c>
      <c r="I3431">
        <v>6</v>
      </c>
      <c r="J3431" t="s">
        <v>37</v>
      </c>
      <c r="K3431" t="s">
        <v>39</v>
      </c>
      <c r="L3431" t="s">
        <v>15</v>
      </c>
      <c r="M3431">
        <v>32970.6</v>
      </c>
      <c r="N3431" t="s">
        <v>23</v>
      </c>
      <c r="O3431" t="s">
        <v>0</v>
      </c>
      <c r="P3431" t="s">
        <v>0</v>
      </c>
    </row>
    <row r="3432" spans="1:16" x14ac:dyDescent="0.3">
      <c r="A3432">
        <v>69286198</v>
      </c>
      <c r="B3432">
        <v>388389</v>
      </c>
      <c r="C3432">
        <v>787783</v>
      </c>
      <c r="D3432">
        <v>12907</v>
      </c>
      <c r="E3432">
        <v>1</v>
      </c>
      <c r="F3432">
        <v>1290.7</v>
      </c>
      <c r="G3432">
        <v>10</v>
      </c>
      <c r="H3432" t="s">
        <v>531</v>
      </c>
      <c r="I3432">
        <v>4</v>
      </c>
      <c r="J3432" t="s">
        <v>518</v>
      </c>
      <c r="K3432" t="s">
        <v>39</v>
      </c>
      <c r="L3432" t="s">
        <v>16</v>
      </c>
      <c r="M3432">
        <v>11616.3</v>
      </c>
      <c r="N3432" t="s">
        <v>21</v>
      </c>
      <c r="O3432" t="s">
        <v>0</v>
      </c>
      <c r="P3432" t="s">
        <v>0</v>
      </c>
    </row>
    <row r="3433" spans="1:16" x14ac:dyDescent="0.3">
      <c r="A3433">
        <v>25808361</v>
      </c>
      <c r="B3433">
        <v>388389</v>
      </c>
      <c r="C3433">
        <v>695962</v>
      </c>
      <c r="D3433">
        <v>9818</v>
      </c>
      <c r="E3433">
        <v>2</v>
      </c>
      <c r="F3433">
        <v>981.8</v>
      </c>
      <c r="G3433">
        <v>5</v>
      </c>
      <c r="H3433" t="s">
        <v>531</v>
      </c>
      <c r="I3433">
        <v>1</v>
      </c>
      <c r="J3433" t="s">
        <v>505</v>
      </c>
      <c r="K3433" t="s">
        <v>39</v>
      </c>
      <c r="L3433" t="s">
        <v>15</v>
      </c>
      <c r="M3433">
        <v>18654.2</v>
      </c>
      <c r="N3433" t="s">
        <v>22</v>
      </c>
      <c r="O3433" t="s">
        <v>0</v>
      </c>
      <c r="P3433" t="s">
        <v>0</v>
      </c>
    </row>
    <row r="3434" spans="1:16" x14ac:dyDescent="0.3">
      <c r="A3434">
        <v>77730769</v>
      </c>
      <c r="B3434">
        <v>671858</v>
      </c>
      <c r="C3434">
        <v>932697</v>
      </c>
      <c r="D3434">
        <v>13690</v>
      </c>
      <c r="E3434">
        <v>2</v>
      </c>
      <c r="F3434">
        <v>5476</v>
      </c>
      <c r="G3434">
        <v>20</v>
      </c>
      <c r="H3434" t="s">
        <v>531</v>
      </c>
      <c r="I3434">
        <v>1</v>
      </c>
      <c r="J3434" t="s">
        <v>505</v>
      </c>
      <c r="K3434" t="s">
        <v>39</v>
      </c>
      <c r="L3434" t="s">
        <v>18</v>
      </c>
      <c r="M3434">
        <v>21904</v>
      </c>
      <c r="N3434" t="s">
        <v>20</v>
      </c>
      <c r="O3434" t="s">
        <v>0</v>
      </c>
      <c r="P3434" t="s">
        <v>0</v>
      </c>
    </row>
    <row r="3435" spans="1:16" x14ac:dyDescent="0.3">
      <c r="A3435">
        <v>13885234</v>
      </c>
      <c r="B3435">
        <v>191161</v>
      </c>
      <c r="C3435">
        <v>631228</v>
      </c>
      <c r="D3435">
        <v>6049</v>
      </c>
      <c r="E3435">
        <v>1</v>
      </c>
      <c r="F3435">
        <v>1209.8</v>
      </c>
      <c r="G3435">
        <v>20</v>
      </c>
      <c r="H3435" t="s">
        <v>290</v>
      </c>
      <c r="I3435">
        <v>6</v>
      </c>
      <c r="J3435" t="s">
        <v>502</v>
      </c>
      <c r="K3435" t="s">
        <v>39</v>
      </c>
      <c r="L3435" t="s">
        <v>16</v>
      </c>
      <c r="M3435">
        <v>4839.2</v>
      </c>
      <c r="N3435" t="s">
        <v>21</v>
      </c>
      <c r="O3435" t="s">
        <v>0</v>
      </c>
      <c r="P3435" t="s">
        <v>0</v>
      </c>
    </row>
    <row r="3436" spans="1:16" x14ac:dyDescent="0.3">
      <c r="A3436">
        <v>57113566</v>
      </c>
      <c r="B3436">
        <v>719176</v>
      </c>
      <c r="C3436">
        <v>217094</v>
      </c>
      <c r="D3436">
        <v>17971</v>
      </c>
      <c r="E3436">
        <v>2</v>
      </c>
      <c r="F3436">
        <v>5391.3</v>
      </c>
      <c r="G3436">
        <v>15</v>
      </c>
      <c r="H3436" t="s">
        <v>290</v>
      </c>
      <c r="I3436">
        <v>5</v>
      </c>
      <c r="J3436" t="s">
        <v>151</v>
      </c>
      <c r="K3436" t="s">
        <v>39</v>
      </c>
      <c r="L3436" t="s">
        <v>15</v>
      </c>
      <c r="M3436">
        <v>30550.7</v>
      </c>
      <c r="N3436" t="s">
        <v>22</v>
      </c>
      <c r="O3436" t="s">
        <v>0</v>
      </c>
      <c r="P3436" t="s">
        <v>0</v>
      </c>
    </row>
    <row r="3437" spans="1:16" x14ac:dyDescent="0.3">
      <c r="A3437">
        <v>72059365</v>
      </c>
      <c r="B3437">
        <v>216739</v>
      </c>
      <c r="C3437">
        <v>889472</v>
      </c>
      <c r="D3437">
        <v>18954</v>
      </c>
      <c r="E3437">
        <v>2</v>
      </c>
      <c r="F3437">
        <v>0</v>
      </c>
      <c r="G3437">
        <v>0</v>
      </c>
      <c r="H3437" t="s">
        <v>290</v>
      </c>
      <c r="I3437">
        <v>6</v>
      </c>
      <c r="J3437" t="s">
        <v>502</v>
      </c>
      <c r="K3437" t="s">
        <v>39</v>
      </c>
      <c r="L3437" t="s">
        <v>17</v>
      </c>
      <c r="M3437">
        <v>37908</v>
      </c>
      <c r="N3437" t="s">
        <v>21</v>
      </c>
      <c r="O3437" t="s">
        <v>0</v>
      </c>
      <c r="P3437" t="s">
        <v>0</v>
      </c>
    </row>
    <row r="3438" spans="1:16" x14ac:dyDescent="0.3">
      <c r="A3438">
        <v>63108878</v>
      </c>
      <c r="B3438">
        <v>770487</v>
      </c>
      <c r="C3438">
        <v>670988</v>
      </c>
      <c r="D3438">
        <v>19767</v>
      </c>
      <c r="E3438">
        <v>1</v>
      </c>
      <c r="F3438">
        <v>988.35</v>
      </c>
      <c r="G3438">
        <v>5</v>
      </c>
      <c r="H3438" t="s">
        <v>290</v>
      </c>
      <c r="I3438">
        <v>1</v>
      </c>
      <c r="J3438" t="s">
        <v>64</v>
      </c>
      <c r="K3438" t="s">
        <v>39</v>
      </c>
      <c r="L3438" t="s">
        <v>16</v>
      </c>
      <c r="M3438">
        <v>18778.650000000001</v>
      </c>
      <c r="N3438" t="s">
        <v>22</v>
      </c>
      <c r="O3438" t="s">
        <v>0</v>
      </c>
      <c r="P3438" t="s">
        <v>0</v>
      </c>
    </row>
    <row r="3439" spans="1:16" x14ac:dyDescent="0.3">
      <c r="A3439">
        <v>72423883</v>
      </c>
      <c r="B3439">
        <v>770487</v>
      </c>
      <c r="C3439">
        <v>495818</v>
      </c>
      <c r="D3439">
        <v>15433</v>
      </c>
      <c r="E3439">
        <v>3</v>
      </c>
      <c r="F3439">
        <v>0</v>
      </c>
      <c r="G3439">
        <v>0</v>
      </c>
      <c r="H3439" t="s">
        <v>290</v>
      </c>
      <c r="I3439">
        <v>7</v>
      </c>
      <c r="J3439" t="s">
        <v>98</v>
      </c>
      <c r="K3439" t="s">
        <v>39</v>
      </c>
      <c r="L3439" t="s">
        <v>18</v>
      </c>
      <c r="M3439">
        <v>46299</v>
      </c>
      <c r="N3439" t="s">
        <v>23</v>
      </c>
      <c r="O3439" t="s">
        <v>0</v>
      </c>
      <c r="P3439" t="s">
        <v>0</v>
      </c>
    </row>
    <row r="3440" spans="1:16" x14ac:dyDescent="0.3">
      <c r="A3440">
        <v>93104469</v>
      </c>
      <c r="B3440">
        <v>356787</v>
      </c>
      <c r="C3440">
        <v>581760</v>
      </c>
      <c r="D3440">
        <v>14317</v>
      </c>
      <c r="E3440">
        <v>2</v>
      </c>
      <c r="F3440">
        <v>0</v>
      </c>
      <c r="G3440">
        <v>0</v>
      </c>
      <c r="H3440" t="s">
        <v>290</v>
      </c>
      <c r="I3440">
        <v>4</v>
      </c>
      <c r="J3440" t="s">
        <v>150</v>
      </c>
      <c r="K3440" t="s">
        <v>39</v>
      </c>
      <c r="L3440" t="s">
        <v>17</v>
      </c>
      <c r="M3440">
        <v>28634</v>
      </c>
      <c r="N3440" t="s">
        <v>20</v>
      </c>
      <c r="O3440" t="s">
        <v>0</v>
      </c>
      <c r="P3440" t="s">
        <v>0</v>
      </c>
    </row>
    <row r="3441" spans="1:16" x14ac:dyDescent="0.3">
      <c r="A3441">
        <v>95480242</v>
      </c>
      <c r="B3441">
        <v>671858</v>
      </c>
      <c r="C3441">
        <v>241843</v>
      </c>
      <c r="D3441">
        <v>9146</v>
      </c>
      <c r="E3441">
        <v>2</v>
      </c>
      <c r="F3441">
        <v>914.6</v>
      </c>
      <c r="G3441">
        <v>5</v>
      </c>
      <c r="H3441" t="s">
        <v>290</v>
      </c>
      <c r="I3441">
        <v>7</v>
      </c>
      <c r="J3441" t="s">
        <v>98</v>
      </c>
      <c r="K3441" t="s">
        <v>39</v>
      </c>
      <c r="L3441" t="s">
        <v>15</v>
      </c>
      <c r="M3441">
        <v>17377.400000000001</v>
      </c>
      <c r="N3441" t="s">
        <v>21</v>
      </c>
      <c r="O3441" t="s">
        <v>0</v>
      </c>
      <c r="P3441" t="s">
        <v>0</v>
      </c>
    </row>
    <row r="3442" spans="1:16" x14ac:dyDescent="0.3">
      <c r="A3442">
        <v>50785405</v>
      </c>
      <c r="B3442">
        <v>671858</v>
      </c>
      <c r="C3442">
        <v>240382</v>
      </c>
      <c r="D3442">
        <v>14796</v>
      </c>
      <c r="E3442">
        <v>1</v>
      </c>
      <c r="F3442">
        <v>739.8</v>
      </c>
      <c r="G3442">
        <v>5</v>
      </c>
      <c r="H3442" t="s">
        <v>398</v>
      </c>
      <c r="I3442">
        <v>5</v>
      </c>
      <c r="J3442" t="s">
        <v>263</v>
      </c>
      <c r="K3442" t="s">
        <v>39</v>
      </c>
      <c r="L3442" t="s">
        <v>15</v>
      </c>
      <c r="M3442">
        <v>14056.2</v>
      </c>
      <c r="N3442" t="s">
        <v>21</v>
      </c>
      <c r="O3442" t="s">
        <v>0</v>
      </c>
      <c r="P3442" t="s">
        <v>0</v>
      </c>
    </row>
    <row r="3443" spans="1:16" x14ac:dyDescent="0.3">
      <c r="A3443">
        <v>57459130</v>
      </c>
      <c r="B3443">
        <v>191161</v>
      </c>
      <c r="C3443">
        <v>965344</v>
      </c>
      <c r="D3443">
        <v>5625</v>
      </c>
      <c r="E3443">
        <v>1</v>
      </c>
      <c r="F3443">
        <v>843.75</v>
      </c>
      <c r="G3443">
        <v>15</v>
      </c>
      <c r="H3443" t="s">
        <v>398</v>
      </c>
      <c r="I3443">
        <v>5</v>
      </c>
      <c r="J3443" t="s">
        <v>263</v>
      </c>
      <c r="K3443" t="s">
        <v>39</v>
      </c>
      <c r="L3443" t="s">
        <v>18</v>
      </c>
      <c r="M3443">
        <v>4781.25</v>
      </c>
      <c r="N3443" t="s">
        <v>22</v>
      </c>
      <c r="O3443" t="s">
        <v>0</v>
      </c>
      <c r="P3443" t="s">
        <v>0</v>
      </c>
    </row>
    <row r="3444" spans="1:16" x14ac:dyDescent="0.3">
      <c r="A3444">
        <v>76776459</v>
      </c>
      <c r="B3444">
        <v>216739</v>
      </c>
      <c r="C3444">
        <v>500384</v>
      </c>
      <c r="D3444">
        <v>3392</v>
      </c>
      <c r="E3444">
        <v>3</v>
      </c>
      <c r="F3444">
        <v>0</v>
      </c>
      <c r="G3444">
        <v>0</v>
      </c>
      <c r="H3444" t="s">
        <v>398</v>
      </c>
      <c r="I3444">
        <v>5</v>
      </c>
      <c r="J3444" t="s">
        <v>263</v>
      </c>
      <c r="K3444" t="s">
        <v>39</v>
      </c>
      <c r="L3444" t="s">
        <v>15</v>
      </c>
      <c r="M3444">
        <v>10176</v>
      </c>
      <c r="N3444" t="s">
        <v>22</v>
      </c>
      <c r="O3444" t="s">
        <v>0</v>
      </c>
      <c r="P3444" t="s">
        <v>0</v>
      </c>
    </row>
    <row r="3445" spans="1:16" x14ac:dyDescent="0.3">
      <c r="A3445">
        <v>10916723</v>
      </c>
      <c r="B3445">
        <v>876646</v>
      </c>
      <c r="C3445">
        <v>855910</v>
      </c>
      <c r="D3445">
        <v>6841</v>
      </c>
      <c r="E3445">
        <v>1</v>
      </c>
      <c r="F3445">
        <v>342.05</v>
      </c>
      <c r="G3445">
        <v>5</v>
      </c>
      <c r="H3445" t="s">
        <v>398</v>
      </c>
      <c r="I3445">
        <v>2</v>
      </c>
      <c r="J3445" t="s">
        <v>364</v>
      </c>
      <c r="K3445" t="s">
        <v>39</v>
      </c>
      <c r="L3445" t="s">
        <v>18</v>
      </c>
      <c r="M3445">
        <v>6498.95</v>
      </c>
      <c r="N3445" t="s">
        <v>24</v>
      </c>
      <c r="O3445" t="s">
        <v>0</v>
      </c>
      <c r="P3445" t="s">
        <v>0</v>
      </c>
    </row>
    <row r="3446" spans="1:16" x14ac:dyDescent="0.3">
      <c r="A3446">
        <v>42595918</v>
      </c>
      <c r="B3446">
        <v>719176</v>
      </c>
      <c r="C3446">
        <v>620106</v>
      </c>
      <c r="D3446">
        <v>2259</v>
      </c>
      <c r="E3446">
        <v>1</v>
      </c>
      <c r="F3446">
        <v>112.95</v>
      </c>
      <c r="G3446">
        <v>5</v>
      </c>
      <c r="H3446" t="s">
        <v>398</v>
      </c>
      <c r="I3446">
        <v>4</v>
      </c>
      <c r="J3446" t="s">
        <v>365</v>
      </c>
      <c r="K3446" t="s">
        <v>39</v>
      </c>
      <c r="L3446" t="s">
        <v>16</v>
      </c>
      <c r="M3446">
        <v>2146.0500000000002</v>
      </c>
      <c r="N3446" t="s">
        <v>21</v>
      </c>
      <c r="O3446" t="s">
        <v>0</v>
      </c>
      <c r="P3446" t="s">
        <v>0</v>
      </c>
    </row>
    <row r="3447" spans="1:16" x14ac:dyDescent="0.3">
      <c r="A3447">
        <v>85099723</v>
      </c>
      <c r="B3447">
        <v>191161</v>
      </c>
      <c r="C3447">
        <v>710258</v>
      </c>
      <c r="D3447">
        <v>14689</v>
      </c>
      <c r="E3447">
        <v>1</v>
      </c>
      <c r="F3447">
        <v>0</v>
      </c>
      <c r="G3447">
        <v>0</v>
      </c>
      <c r="H3447" t="s">
        <v>398</v>
      </c>
      <c r="I3447">
        <v>3</v>
      </c>
      <c r="J3447" t="s">
        <v>544</v>
      </c>
      <c r="K3447" t="s">
        <v>39</v>
      </c>
      <c r="L3447" t="s">
        <v>15</v>
      </c>
      <c r="M3447">
        <v>14689</v>
      </c>
      <c r="N3447" t="s">
        <v>20</v>
      </c>
      <c r="O3447" t="s">
        <v>0</v>
      </c>
      <c r="P3447" t="s">
        <v>0</v>
      </c>
    </row>
    <row r="3448" spans="1:16" x14ac:dyDescent="0.3">
      <c r="A3448">
        <v>18397164</v>
      </c>
      <c r="B3448">
        <v>877572</v>
      </c>
      <c r="C3448">
        <v>906848</v>
      </c>
      <c r="D3448">
        <v>18552</v>
      </c>
      <c r="E3448">
        <v>3</v>
      </c>
      <c r="F3448">
        <v>0</v>
      </c>
      <c r="G3448">
        <v>0</v>
      </c>
      <c r="H3448" t="s">
        <v>398</v>
      </c>
      <c r="I3448">
        <v>3</v>
      </c>
      <c r="J3448" t="s">
        <v>544</v>
      </c>
      <c r="K3448" t="s">
        <v>50</v>
      </c>
      <c r="L3448" t="s">
        <v>16</v>
      </c>
      <c r="M3448">
        <v>55656</v>
      </c>
      <c r="N3448" t="s">
        <v>21</v>
      </c>
      <c r="O3448" t="s">
        <v>0</v>
      </c>
      <c r="P3448" t="s">
        <v>0</v>
      </c>
    </row>
    <row r="3449" spans="1:16" x14ac:dyDescent="0.3">
      <c r="A3449">
        <v>75319770</v>
      </c>
      <c r="B3449">
        <v>388389</v>
      </c>
      <c r="C3449">
        <v>444831</v>
      </c>
      <c r="D3449">
        <v>16191</v>
      </c>
      <c r="E3449">
        <v>1</v>
      </c>
      <c r="F3449">
        <v>0</v>
      </c>
      <c r="G3449">
        <v>0</v>
      </c>
      <c r="H3449" t="s">
        <v>398</v>
      </c>
      <c r="I3449">
        <v>4</v>
      </c>
      <c r="J3449" t="s">
        <v>365</v>
      </c>
      <c r="K3449" t="s">
        <v>39</v>
      </c>
      <c r="L3449" t="s">
        <v>15</v>
      </c>
      <c r="M3449">
        <v>16191</v>
      </c>
      <c r="N3449" t="s">
        <v>20</v>
      </c>
      <c r="O3449" t="s">
        <v>0</v>
      </c>
      <c r="P3449" t="s">
        <v>0</v>
      </c>
    </row>
    <row r="3450" spans="1:16" x14ac:dyDescent="0.3">
      <c r="A3450">
        <v>21095863</v>
      </c>
      <c r="B3450">
        <v>876646</v>
      </c>
      <c r="C3450">
        <v>949666</v>
      </c>
      <c r="D3450">
        <v>14865</v>
      </c>
      <c r="E3450">
        <v>1</v>
      </c>
      <c r="F3450">
        <v>2973</v>
      </c>
      <c r="G3450">
        <v>20</v>
      </c>
      <c r="H3450" t="s">
        <v>398</v>
      </c>
      <c r="I3450">
        <v>7</v>
      </c>
      <c r="J3450" t="s">
        <v>392</v>
      </c>
      <c r="K3450" t="s">
        <v>39</v>
      </c>
      <c r="L3450" t="s">
        <v>152</v>
      </c>
      <c r="M3450">
        <v>11892</v>
      </c>
      <c r="N3450" t="s">
        <v>21</v>
      </c>
      <c r="O3450" t="s">
        <v>0</v>
      </c>
      <c r="P3450" t="s">
        <v>0</v>
      </c>
    </row>
    <row r="3451" spans="1:16" x14ac:dyDescent="0.3">
      <c r="A3451">
        <v>60864911</v>
      </c>
      <c r="B3451">
        <v>770487</v>
      </c>
      <c r="C3451">
        <v>699687</v>
      </c>
      <c r="D3451">
        <v>13233</v>
      </c>
      <c r="E3451">
        <v>4</v>
      </c>
      <c r="F3451">
        <v>0</v>
      </c>
      <c r="G3451">
        <v>0</v>
      </c>
      <c r="H3451" t="s">
        <v>118</v>
      </c>
      <c r="I3451">
        <v>7</v>
      </c>
      <c r="J3451" t="s">
        <v>144</v>
      </c>
      <c r="K3451" t="s">
        <v>39</v>
      </c>
      <c r="L3451" t="s">
        <v>16</v>
      </c>
      <c r="M3451">
        <v>52932</v>
      </c>
      <c r="N3451" t="s">
        <v>22</v>
      </c>
      <c r="O3451" t="s">
        <v>0</v>
      </c>
      <c r="P3451" t="s">
        <v>0</v>
      </c>
    </row>
    <row r="3452" spans="1:16" x14ac:dyDescent="0.3">
      <c r="A3452">
        <v>84514489</v>
      </c>
      <c r="B3452">
        <v>770487</v>
      </c>
      <c r="C3452">
        <v>583699</v>
      </c>
      <c r="D3452">
        <v>16012</v>
      </c>
      <c r="E3452">
        <v>1</v>
      </c>
      <c r="F3452">
        <v>0</v>
      </c>
      <c r="G3452">
        <v>0</v>
      </c>
      <c r="H3452" t="s">
        <v>118</v>
      </c>
      <c r="I3452">
        <v>7</v>
      </c>
      <c r="J3452" t="s">
        <v>144</v>
      </c>
      <c r="K3452" t="s">
        <v>50</v>
      </c>
      <c r="L3452" t="s">
        <v>15</v>
      </c>
      <c r="M3452">
        <v>16012</v>
      </c>
      <c r="N3452" t="s">
        <v>21</v>
      </c>
      <c r="O3452" t="s">
        <v>0</v>
      </c>
      <c r="P3452" t="s">
        <v>0</v>
      </c>
    </row>
    <row r="3453" spans="1:16" x14ac:dyDescent="0.3">
      <c r="A3453">
        <v>70465583</v>
      </c>
      <c r="B3453">
        <v>872246</v>
      </c>
      <c r="C3453">
        <v>616760</v>
      </c>
      <c r="D3453">
        <v>4343</v>
      </c>
      <c r="E3453">
        <v>2</v>
      </c>
      <c r="F3453">
        <v>434.3</v>
      </c>
      <c r="G3453">
        <v>5</v>
      </c>
      <c r="H3453" t="s">
        <v>118</v>
      </c>
      <c r="I3453">
        <v>7</v>
      </c>
      <c r="J3453" t="s">
        <v>144</v>
      </c>
      <c r="K3453" t="s">
        <v>39</v>
      </c>
      <c r="L3453" t="s">
        <v>15</v>
      </c>
      <c r="M3453">
        <v>8251.7000000000007</v>
      </c>
      <c r="N3453" t="s">
        <v>22</v>
      </c>
      <c r="O3453" t="s">
        <v>0</v>
      </c>
      <c r="P3453" t="s">
        <v>0</v>
      </c>
    </row>
    <row r="3454" spans="1:16" x14ac:dyDescent="0.3">
      <c r="A3454">
        <v>50851122</v>
      </c>
      <c r="B3454">
        <v>207473</v>
      </c>
      <c r="C3454">
        <v>453814</v>
      </c>
      <c r="D3454">
        <v>17256</v>
      </c>
      <c r="E3454">
        <v>4</v>
      </c>
      <c r="F3454">
        <v>3451.2</v>
      </c>
      <c r="G3454">
        <v>5</v>
      </c>
      <c r="H3454" t="s">
        <v>118</v>
      </c>
      <c r="I3454">
        <v>6</v>
      </c>
      <c r="J3454" t="s">
        <v>65</v>
      </c>
      <c r="K3454" t="s">
        <v>39</v>
      </c>
      <c r="L3454" t="s">
        <v>15</v>
      </c>
      <c r="M3454">
        <v>65572.800000000003</v>
      </c>
      <c r="N3454" t="s">
        <v>23</v>
      </c>
      <c r="O3454" t="s">
        <v>0</v>
      </c>
      <c r="P3454" t="s">
        <v>0</v>
      </c>
    </row>
    <row r="3455" spans="1:16" x14ac:dyDescent="0.3">
      <c r="A3455">
        <v>63516659</v>
      </c>
      <c r="B3455">
        <v>809570</v>
      </c>
      <c r="C3455">
        <v>311760</v>
      </c>
      <c r="D3455">
        <v>10690</v>
      </c>
      <c r="E3455">
        <v>1</v>
      </c>
      <c r="F3455">
        <v>0</v>
      </c>
      <c r="G3455">
        <v>0</v>
      </c>
      <c r="H3455" t="s">
        <v>118</v>
      </c>
      <c r="I3455">
        <v>3</v>
      </c>
      <c r="J3455" t="s">
        <v>545</v>
      </c>
      <c r="K3455" t="s">
        <v>39</v>
      </c>
      <c r="L3455" t="s">
        <v>16</v>
      </c>
      <c r="M3455">
        <v>10690</v>
      </c>
      <c r="N3455" t="s">
        <v>21</v>
      </c>
      <c r="O3455" t="s">
        <v>0</v>
      </c>
      <c r="P3455" t="s">
        <v>0</v>
      </c>
    </row>
    <row r="3456" spans="1:16" x14ac:dyDescent="0.3">
      <c r="A3456">
        <v>54244334</v>
      </c>
      <c r="B3456">
        <v>388389</v>
      </c>
      <c r="C3456">
        <v>570248</v>
      </c>
      <c r="D3456">
        <v>19784</v>
      </c>
      <c r="E3456">
        <v>1</v>
      </c>
      <c r="F3456">
        <v>2967.6</v>
      </c>
      <c r="G3456">
        <v>15</v>
      </c>
      <c r="H3456" t="s">
        <v>118</v>
      </c>
      <c r="I3456">
        <v>2</v>
      </c>
      <c r="J3456" t="s">
        <v>529</v>
      </c>
      <c r="K3456" t="s">
        <v>39</v>
      </c>
      <c r="L3456" t="s">
        <v>152</v>
      </c>
      <c r="M3456">
        <v>16816.400000000001</v>
      </c>
      <c r="N3456" t="s">
        <v>22</v>
      </c>
      <c r="O3456" t="s">
        <v>0</v>
      </c>
      <c r="P3456" t="s">
        <v>0</v>
      </c>
    </row>
    <row r="3457" spans="1:16" x14ac:dyDescent="0.3">
      <c r="A3457">
        <v>78090664</v>
      </c>
      <c r="B3457">
        <v>216739</v>
      </c>
      <c r="C3457">
        <v>247057</v>
      </c>
      <c r="D3457">
        <v>11382</v>
      </c>
      <c r="E3457">
        <v>1</v>
      </c>
      <c r="F3457">
        <v>1707.3</v>
      </c>
      <c r="G3457">
        <v>15</v>
      </c>
      <c r="H3457" t="s">
        <v>118</v>
      </c>
      <c r="I3457">
        <v>2</v>
      </c>
      <c r="J3457" t="s">
        <v>529</v>
      </c>
      <c r="K3457" t="s">
        <v>39</v>
      </c>
      <c r="L3457" t="s">
        <v>17</v>
      </c>
      <c r="M3457">
        <v>9674.7000000000007</v>
      </c>
      <c r="N3457" t="s">
        <v>20</v>
      </c>
      <c r="O3457" t="s">
        <v>0</v>
      </c>
      <c r="P3457" t="s">
        <v>0</v>
      </c>
    </row>
    <row r="3458" spans="1:16" x14ac:dyDescent="0.3">
      <c r="A3458">
        <v>81449442</v>
      </c>
      <c r="B3458">
        <v>356787</v>
      </c>
      <c r="C3458">
        <v>824145</v>
      </c>
      <c r="D3458">
        <v>8099</v>
      </c>
      <c r="E3458">
        <v>1</v>
      </c>
      <c r="F3458">
        <v>0</v>
      </c>
      <c r="G3458">
        <v>0</v>
      </c>
      <c r="H3458" t="s">
        <v>118</v>
      </c>
      <c r="I3458">
        <v>5</v>
      </c>
      <c r="J3458" t="s">
        <v>315</v>
      </c>
      <c r="K3458" t="s">
        <v>39</v>
      </c>
      <c r="L3458" t="s">
        <v>16</v>
      </c>
      <c r="M3458">
        <v>8099</v>
      </c>
      <c r="N3458" t="s">
        <v>23</v>
      </c>
      <c r="O3458" t="s">
        <v>0</v>
      </c>
      <c r="P3458" t="s">
        <v>0</v>
      </c>
    </row>
    <row r="3459" spans="1:16" x14ac:dyDescent="0.3">
      <c r="A3459">
        <v>54411953</v>
      </c>
      <c r="B3459">
        <v>872246</v>
      </c>
      <c r="C3459">
        <v>534168</v>
      </c>
      <c r="D3459">
        <v>8432</v>
      </c>
      <c r="E3459">
        <v>1</v>
      </c>
      <c r="F3459">
        <v>421.6</v>
      </c>
      <c r="G3459">
        <v>5</v>
      </c>
      <c r="H3459" t="s">
        <v>118</v>
      </c>
      <c r="I3459">
        <v>2</v>
      </c>
      <c r="J3459" t="s">
        <v>529</v>
      </c>
      <c r="K3459" t="s">
        <v>39</v>
      </c>
      <c r="L3459" t="s">
        <v>18</v>
      </c>
      <c r="M3459">
        <v>8010.4</v>
      </c>
      <c r="N3459" t="s">
        <v>21</v>
      </c>
      <c r="O3459" t="s">
        <v>0</v>
      </c>
      <c r="P3459" t="s">
        <v>0</v>
      </c>
    </row>
    <row r="3460" spans="1:16" x14ac:dyDescent="0.3">
      <c r="A3460">
        <v>52421060</v>
      </c>
      <c r="B3460">
        <v>334053</v>
      </c>
      <c r="C3460">
        <v>776276</v>
      </c>
      <c r="D3460">
        <v>1453</v>
      </c>
      <c r="E3460">
        <v>4</v>
      </c>
      <c r="F3460">
        <v>0</v>
      </c>
      <c r="G3460">
        <v>0</v>
      </c>
      <c r="H3460" t="s">
        <v>118</v>
      </c>
      <c r="I3460">
        <v>3</v>
      </c>
      <c r="J3460" t="s">
        <v>545</v>
      </c>
      <c r="K3460" t="s">
        <v>39</v>
      </c>
      <c r="L3460" t="s">
        <v>16</v>
      </c>
      <c r="M3460">
        <v>5812</v>
      </c>
      <c r="N3460" t="s">
        <v>22</v>
      </c>
      <c r="O3460" t="s">
        <v>0</v>
      </c>
      <c r="P3460" t="s">
        <v>0</v>
      </c>
    </row>
    <row r="3461" spans="1:16" x14ac:dyDescent="0.3">
      <c r="A3461">
        <v>98834863</v>
      </c>
      <c r="B3461">
        <v>671858</v>
      </c>
      <c r="C3461">
        <v>493804</v>
      </c>
      <c r="D3461">
        <v>13787</v>
      </c>
      <c r="E3461">
        <v>2</v>
      </c>
      <c r="F3461">
        <v>0</v>
      </c>
      <c r="G3461">
        <v>0</v>
      </c>
      <c r="H3461" t="s">
        <v>159</v>
      </c>
      <c r="I3461">
        <v>7</v>
      </c>
      <c r="J3461" t="s">
        <v>160</v>
      </c>
      <c r="K3461" t="s">
        <v>39</v>
      </c>
      <c r="L3461" t="s">
        <v>18</v>
      </c>
      <c r="M3461">
        <v>27574</v>
      </c>
      <c r="N3461" t="s">
        <v>21</v>
      </c>
      <c r="O3461" t="s">
        <v>0</v>
      </c>
      <c r="P3461" t="s">
        <v>0</v>
      </c>
    </row>
    <row r="3462" spans="1:16" x14ac:dyDescent="0.3">
      <c r="A3462">
        <v>73149551</v>
      </c>
      <c r="B3462">
        <v>877572</v>
      </c>
      <c r="C3462">
        <v>356812</v>
      </c>
      <c r="D3462">
        <v>4861</v>
      </c>
      <c r="E3462">
        <v>1</v>
      </c>
      <c r="F3462">
        <v>0</v>
      </c>
      <c r="G3462">
        <v>0</v>
      </c>
      <c r="H3462" t="s">
        <v>159</v>
      </c>
      <c r="I3462">
        <v>3</v>
      </c>
      <c r="J3462" t="s">
        <v>77</v>
      </c>
      <c r="K3462" t="s">
        <v>39</v>
      </c>
      <c r="L3462" t="s">
        <v>18</v>
      </c>
      <c r="M3462">
        <v>4861</v>
      </c>
      <c r="N3462" t="s">
        <v>23</v>
      </c>
      <c r="O3462" t="s">
        <v>0</v>
      </c>
      <c r="P3462" t="s">
        <v>0</v>
      </c>
    </row>
    <row r="3463" spans="1:16" x14ac:dyDescent="0.3">
      <c r="A3463">
        <v>45186708</v>
      </c>
      <c r="B3463">
        <v>356787</v>
      </c>
      <c r="C3463">
        <v>293946</v>
      </c>
      <c r="D3463">
        <v>9662</v>
      </c>
      <c r="E3463">
        <v>1</v>
      </c>
      <c r="F3463">
        <v>0</v>
      </c>
      <c r="G3463">
        <v>0</v>
      </c>
      <c r="H3463" t="s">
        <v>159</v>
      </c>
      <c r="I3463">
        <v>6</v>
      </c>
      <c r="J3463" t="s">
        <v>172</v>
      </c>
      <c r="K3463" t="s">
        <v>50</v>
      </c>
      <c r="L3463" t="s">
        <v>17</v>
      </c>
      <c r="M3463">
        <v>9662</v>
      </c>
      <c r="N3463" t="s">
        <v>22</v>
      </c>
      <c r="O3463" t="s">
        <v>0</v>
      </c>
      <c r="P3463" t="s">
        <v>0</v>
      </c>
    </row>
    <row r="3464" spans="1:16" x14ac:dyDescent="0.3">
      <c r="A3464">
        <v>15505975</v>
      </c>
      <c r="B3464">
        <v>719176</v>
      </c>
      <c r="C3464">
        <v>322692</v>
      </c>
      <c r="D3464">
        <v>4411</v>
      </c>
      <c r="E3464">
        <v>2</v>
      </c>
      <c r="F3464">
        <v>441.1</v>
      </c>
      <c r="G3464">
        <v>5</v>
      </c>
      <c r="H3464" t="s">
        <v>159</v>
      </c>
      <c r="I3464">
        <v>5</v>
      </c>
      <c r="J3464" t="s">
        <v>479</v>
      </c>
      <c r="K3464" t="s">
        <v>50</v>
      </c>
      <c r="L3464" t="s">
        <v>16</v>
      </c>
      <c r="M3464">
        <v>8380.9</v>
      </c>
      <c r="N3464" t="s">
        <v>21</v>
      </c>
      <c r="O3464" t="s">
        <v>0</v>
      </c>
      <c r="P3464" t="s">
        <v>0</v>
      </c>
    </row>
    <row r="3465" spans="1:16" x14ac:dyDescent="0.3">
      <c r="A3465">
        <v>22802372</v>
      </c>
      <c r="B3465">
        <v>207473</v>
      </c>
      <c r="C3465">
        <v>241094</v>
      </c>
      <c r="D3465">
        <v>3913</v>
      </c>
      <c r="E3465">
        <v>1</v>
      </c>
      <c r="F3465">
        <v>586.95000000000005</v>
      </c>
      <c r="G3465">
        <v>15</v>
      </c>
      <c r="H3465" t="s">
        <v>159</v>
      </c>
      <c r="I3465">
        <v>6</v>
      </c>
      <c r="J3465" t="s">
        <v>172</v>
      </c>
      <c r="K3465" t="s">
        <v>39</v>
      </c>
      <c r="L3465" t="s">
        <v>18</v>
      </c>
      <c r="M3465">
        <v>3326.05</v>
      </c>
      <c r="N3465" t="s">
        <v>21</v>
      </c>
      <c r="O3465" t="s">
        <v>0</v>
      </c>
      <c r="P3465" t="s">
        <v>0</v>
      </c>
    </row>
    <row r="3466" spans="1:16" x14ac:dyDescent="0.3">
      <c r="A3466">
        <v>77447155</v>
      </c>
      <c r="B3466">
        <v>809570</v>
      </c>
      <c r="C3466">
        <v>498505</v>
      </c>
      <c r="D3466">
        <v>9781</v>
      </c>
      <c r="E3466">
        <v>1</v>
      </c>
      <c r="F3466">
        <v>0</v>
      </c>
      <c r="G3466">
        <v>0</v>
      </c>
      <c r="H3466" t="s">
        <v>159</v>
      </c>
      <c r="I3466">
        <v>5</v>
      </c>
      <c r="J3466" t="s">
        <v>479</v>
      </c>
      <c r="K3466" t="s">
        <v>39</v>
      </c>
      <c r="L3466" t="s">
        <v>16</v>
      </c>
      <c r="M3466">
        <v>9781</v>
      </c>
      <c r="N3466" t="s">
        <v>23</v>
      </c>
      <c r="O3466" t="s">
        <v>0</v>
      </c>
      <c r="P3466" t="s">
        <v>0</v>
      </c>
    </row>
    <row r="3467" spans="1:16" x14ac:dyDescent="0.3">
      <c r="A3467">
        <v>40620216</v>
      </c>
      <c r="B3467">
        <v>191161</v>
      </c>
      <c r="C3467">
        <v>635352</v>
      </c>
      <c r="D3467">
        <v>16747</v>
      </c>
      <c r="E3467">
        <v>2</v>
      </c>
      <c r="F3467">
        <v>0</v>
      </c>
      <c r="G3467">
        <v>0</v>
      </c>
      <c r="H3467" t="s">
        <v>159</v>
      </c>
      <c r="I3467">
        <v>1</v>
      </c>
      <c r="J3467" t="s">
        <v>122</v>
      </c>
      <c r="K3467" t="s">
        <v>39</v>
      </c>
      <c r="L3467" t="s">
        <v>18</v>
      </c>
      <c r="M3467">
        <v>33494</v>
      </c>
      <c r="N3467" t="s">
        <v>23</v>
      </c>
      <c r="O3467" t="s">
        <v>0</v>
      </c>
      <c r="P3467" t="s">
        <v>0</v>
      </c>
    </row>
    <row r="3468" spans="1:16" x14ac:dyDescent="0.3">
      <c r="A3468">
        <v>35111946</v>
      </c>
      <c r="B3468">
        <v>334053</v>
      </c>
      <c r="C3468">
        <v>921175</v>
      </c>
      <c r="D3468">
        <v>15269</v>
      </c>
      <c r="E3468">
        <v>2</v>
      </c>
      <c r="F3468">
        <v>0</v>
      </c>
      <c r="G3468">
        <v>0</v>
      </c>
      <c r="H3468" t="s">
        <v>159</v>
      </c>
      <c r="I3468">
        <v>5</v>
      </c>
      <c r="J3468" t="s">
        <v>479</v>
      </c>
      <c r="K3468" t="s">
        <v>39</v>
      </c>
      <c r="L3468" t="s">
        <v>16</v>
      </c>
      <c r="M3468">
        <v>30538</v>
      </c>
      <c r="N3468" t="s">
        <v>21</v>
      </c>
      <c r="O3468" t="s">
        <v>0</v>
      </c>
      <c r="P3468" t="s">
        <v>0</v>
      </c>
    </row>
    <row r="3469" spans="1:16" x14ac:dyDescent="0.3">
      <c r="A3469">
        <v>30614492</v>
      </c>
      <c r="B3469">
        <v>877572</v>
      </c>
      <c r="C3469">
        <v>923222</v>
      </c>
      <c r="D3469">
        <v>19317</v>
      </c>
      <c r="E3469">
        <v>3</v>
      </c>
      <c r="F3469">
        <v>0</v>
      </c>
      <c r="G3469">
        <v>0</v>
      </c>
      <c r="H3469" t="s">
        <v>159</v>
      </c>
      <c r="I3469">
        <v>1</v>
      </c>
      <c r="J3469" t="s">
        <v>122</v>
      </c>
      <c r="K3469" t="s">
        <v>39</v>
      </c>
      <c r="L3469" t="s">
        <v>152</v>
      </c>
      <c r="M3469">
        <v>57951</v>
      </c>
      <c r="N3469" t="s">
        <v>24</v>
      </c>
      <c r="O3469" t="s">
        <v>0</v>
      </c>
      <c r="P3469" t="s">
        <v>0</v>
      </c>
    </row>
    <row r="3470" spans="1:16" x14ac:dyDescent="0.3">
      <c r="A3470">
        <v>79158328</v>
      </c>
      <c r="B3470">
        <v>872246</v>
      </c>
      <c r="C3470">
        <v>698357</v>
      </c>
      <c r="D3470">
        <v>4709</v>
      </c>
      <c r="E3470">
        <v>1</v>
      </c>
      <c r="F3470">
        <v>470.9</v>
      </c>
      <c r="G3470">
        <v>10</v>
      </c>
      <c r="H3470" t="s">
        <v>159</v>
      </c>
      <c r="I3470">
        <v>5</v>
      </c>
      <c r="J3470" t="s">
        <v>479</v>
      </c>
      <c r="K3470" t="s">
        <v>39</v>
      </c>
      <c r="L3470" t="s">
        <v>17</v>
      </c>
      <c r="M3470">
        <v>4238.1000000000004</v>
      </c>
      <c r="N3470" t="s">
        <v>23</v>
      </c>
      <c r="O3470" t="s">
        <v>0</v>
      </c>
      <c r="P3470" t="s">
        <v>0</v>
      </c>
    </row>
    <row r="3471" spans="1:16" x14ac:dyDescent="0.3">
      <c r="A3471">
        <v>51216287</v>
      </c>
      <c r="B3471">
        <v>719176</v>
      </c>
      <c r="C3471">
        <v>591979</v>
      </c>
      <c r="D3471">
        <v>2603</v>
      </c>
      <c r="E3471">
        <v>1</v>
      </c>
      <c r="F3471">
        <v>130.15</v>
      </c>
      <c r="G3471">
        <v>5</v>
      </c>
      <c r="H3471" t="s">
        <v>159</v>
      </c>
      <c r="I3471">
        <v>1</v>
      </c>
      <c r="J3471" t="s">
        <v>122</v>
      </c>
      <c r="K3471" t="s">
        <v>39</v>
      </c>
      <c r="L3471" t="s">
        <v>18</v>
      </c>
      <c r="M3471">
        <v>2472.85</v>
      </c>
      <c r="N3471" t="s">
        <v>22</v>
      </c>
      <c r="O3471" t="s">
        <v>0</v>
      </c>
      <c r="P3471" t="s">
        <v>0</v>
      </c>
    </row>
    <row r="3472" spans="1:16" x14ac:dyDescent="0.3">
      <c r="A3472">
        <v>55992373</v>
      </c>
      <c r="B3472">
        <v>246316</v>
      </c>
      <c r="C3472">
        <v>815429</v>
      </c>
      <c r="D3472">
        <v>15269</v>
      </c>
      <c r="E3472">
        <v>1</v>
      </c>
      <c r="F3472">
        <v>2290.35</v>
      </c>
      <c r="G3472">
        <v>15</v>
      </c>
      <c r="H3472" t="s">
        <v>159</v>
      </c>
      <c r="I3472">
        <v>7</v>
      </c>
      <c r="J3472" t="s">
        <v>160</v>
      </c>
      <c r="K3472" t="s">
        <v>50</v>
      </c>
      <c r="L3472" t="s">
        <v>17</v>
      </c>
      <c r="M3472">
        <v>12978.65</v>
      </c>
      <c r="N3472" t="s">
        <v>23</v>
      </c>
      <c r="O3472" t="s">
        <v>0</v>
      </c>
      <c r="P3472" t="s">
        <v>0</v>
      </c>
    </row>
    <row r="3473" spans="1:16" x14ac:dyDescent="0.3">
      <c r="A3473">
        <v>52065724</v>
      </c>
      <c r="B3473">
        <v>877572</v>
      </c>
      <c r="C3473">
        <v>705543</v>
      </c>
      <c r="D3473">
        <v>16474</v>
      </c>
      <c r="E3473">
        <v>1</v>
      </c>
      <c r="F3473">
        <v>1647.4</v>
      </c>
      <c r="G3473">
        <v>10</v>
      </c>
      <c r="H3473" t="s">
        <v>159</v>
      </c>
      <c r="I3473">
        <v>7</v>
      </c>
      <c r="J3473" t="s">
        <v>160</v>
      </c>
      <c r="K3473" t="s">
        <v>50</v>
      </c>
      <c r="L3473" t="s">
        <v>16</v>
      </c>
      <c r="M3473">
        <v>14826.6</v>
      </c>
      <c r="N3473" t="s">
        <v>20</v>
      </c>
      <c r="O3473" t="s">
        <v>0</v>
      </c>
      <c r="P3473" t="s">
        <v>0</v>
      </c>
    </row>
    <row r="3474" spans="1:16" x14ac:dyDescent="0.3">
      <c r="A3474">
        <v>16927215</v>
      </c>
      <c r="B3474">
        <v>809570</v>
      </c>
      <c r="C3474">
        <v>624533</v>
      </c>
      <c r="D3474">
        <v>9990</v>
      </c>
      <c r="E3474">
        <v>2</v>
      </c>
      <c r="F3474">
        <v>999</v>
      </c>
      <c r="G3474">
        <v>5</v>
      </c>
      <c r="H3474" t="s">
        <v>96</v>
      </c>
      <c r="I3474">
        <v>1</v>
      </c>
      <c r="J3474" t="s">
        <v>520</v>
      </c>
      <c r="K3474" t="s">
        <v>39</v>
      </c>
      <c r="L3474" t="s">
        <v>16</v>
      </c>
      <c r="M3474">
        <v>18981</v>
      </c>
      <c r="N3474" t="s">
        <v>21</v>
      </c>
      <c r="O3474" t="s">
        <v>0</v>
      </c>
      <c r="P3474" t="s">
        <v>0</v>
      </c>
    </row>
    <row r="3475" spans="1:16" x14ac:dyDescent="0.3">
      <c r="A3475">
        <v>78214937</v>
      </c>
      <c r="B3475">
        <v>207473</v>
      </c>
      <c r="C3475">
        <v>809231</v>
      </c>
      <c r="D3475">
        <v>12744</v>
      </c>
      <c r="E3475">
        <v>2</v>
      </c>
      <c r="F3475">
        <v>0</v>
      </c>
      <c r="G3475">
        <v>0</v>
      </c>
      <c r="H3475" t="s">
        <v>96</v>
      </c>
      <c r="I3475">
        <v>1</v>
      </c>
      <c r="J3475" t="s">
        <v>520</v>
      </c>
      <c r="K3475" t="s">
        <v>39</v>
      </c>
      <c r="L3475" t="s">
        <v>17</v>
      </c>
      <c r="M3475">
        <v>25488</v>
      </c>
      <c r="N3475" t="s">
        <v>22</v>
      </c>
      <c r="O3475" t="s">
        <v>0</v>
      </c>
      <c r="P3475" t="s">
        <v>0</v>
      </c>
    </row>
    <row r="3476" spans="1:16" x14ac:dyDescent="0.3">
      <c r="A3476">
        <v>46840133</v>
      </c>
      <c r="B3476">
        <v>216739</v>
      </c>
      <c r="C3476">
        <v>424875</v>
      </c>
      <c r="D3476">
        <v>2019</v>
      </c>
      <c r="E3476">
        <v>2</v>
      </c>
      <c r="F3476">
        <v>0</v>
      </c>
      <c r="G3476">
        <v>0</v>
      </c>
      <c r="H3476" t="s">
        <v>96</v>
      </c>
      <c r="I3476">
        <v>4</v>
      </c>
      <c r="J3476" t="s">
        <v>358</v>
      </c>
      <c r="K3476" t="s">
        <v>50</v>
      </c>
      <c r="L3476" t="s">
        <v>18</v>
      </c>
      <c r="M3476">
        <v>4038</v>
      </c>
      <c r="N3476" t="s">
        <v>22</v>
      </c>
      <c r="O3476" t="s">
        <v>0</v>
      </c>
      <c r="P3476" t="s">
        <v>0</v>
      </c>
    </row>
    <row r="3477" spans="1:16" x14ac:dyDescent="0.3">
      <c r="A3477">
        <v>30767532</v>
      </c>
      <c r="B3477">
        <v>872246</v>
      </c>
      <c r="C3477">
        <v>954388</v>
      </c>
      <c r="D3477">
        <v>18641</v>
      </c>
      <c r="E3477">
        <v>2</v>
      </c>
      <c r="F3477">
        <v>7456.4</v>
      </c>
      <c r="G3477">
        <v>20</v>
      </c>
      <c r="H3477" t="s">
        <v>96</v>
      </c>
      <c r="I3477">
        <v>1</v>
      </c>
      <c r="J3477" t="s">
        <v>520</v>
      </c>
      <c r="K3477" t="s">
        <v>39</v>
      </c>
      <c r="L3477" t="s">
        <v>18</v>
      </c>
      <c r="M3477">
        <v>29825.599999999999</v>
      </c>
      <c r="N3477" t="s">
        <v>20</v>
      </c>
      <c r="O3477" t="s">
        <v>0</v>
      </c>
      <c r="P3477" t="s">
        <v>0</v>
      </c>
    </row>
    <row r="3478" spans="1:16" x14ac:dyDescent="0.3">
      <c r="A3478">
        <v>78444607</v>
      </c>
      <c r="B3478">
        <v>719176</v>
      </c>
      <c r="C3478">
        <v>577808</v>
      </c>
      <c r="D3478">
        <v>5967</v>
      </c>
      <c r="E3478">
        <v>1</v>
      </c>
      <c r="F3478">
        <v>596.70000000000005</v>
      </c>
      <c r="G3478">
        <v>10</v>
      </c>
      <c r="H3478" t="s">
        <v>96</v>
      </c>
      <c r="I3478">
        <v>2</v>
      </c>
      <c r="J3478" t="s">
        <v>487</v>
      </c>
      <c r="K3478" t="s">
        <v>50</v>
      </c>
      <c r="L3478" t="s">
        <v>15</v>
      </c>
      <c r="M3478">
        <v>5370.3</v>
      </c>
      <c r="N3478" t="s">
        <v>21</v>
      </c>
      <c r="O3478" t="s">
        <v>0</v>
      </c>
      <c r="P3478" t="s">
        <v>0</v>
      </c>
    </row>
    <row r="3479" spans="1:16" x14ac:dyDescent="0.3">
      <c r="A3479">
        <v>59514418</v>
      </c>
      <c r="B3479">
        <v>216739</v>
      </c>
      <c r="C3479">
        <v>572640</v>
      </c>
      <c r="D3479">
        <v>18010</v>
      </c>
      <c r="E3479">
        <v>1</v>
      </c>
      <c r="F3479">
        <v>3602</v>
      </c>
      <c r="G3479">
        <v>20</v>
      </c>
      <c r="H3479" t="s">
        <v>96</v>
      </c>
      <c r="I3479">
        <v>3</v>
      </c>
      <c r="J3479" t="s">
        <v>357</v>
      </c>
      <c r="K3479" t="s">
        <v>39</v>
      </c>
      <c r="L3479" t="s">
        <v>15</v>
      </c>
      <c r="M3479">
        <v>14408</v>
      </c>
      <c r="N3479" t="s">
        <v>22</v>
      </c>
      <c r="O3479" t="s">
        <v>0</v>
      </c>
      <c r="P3479" t="s">
        <v>0</v>
      </c>
    </row>
    <row r="3480" spans="1:16" x14ac:dyDescent="0.3">
      <c r="A3480">
        <v>23494908</v>
      </c>
      <c r="B3480">
        <v>356787</v>
      </c>
      <c r="C3480">
        <v>678720</v>
      </c>
      <c r="D3480">
        <v>19610</v>
      </c>
      <c r="E3480">
        <v>1</v>
      </c>
      <c r="F3480">
        <v>1961</v>
      </c>
      <c r="G3480">
        <v>10</v>
      </c>
      <c r="H3480" t="s">
        <v>96</v>
      </c>
      <c r="I3480">
        <v>4</v>
      </c>
      <c r="J3480" t="s">
        <v>358</v>
      </c>
      <c r="K3480" t="s">
        <v>39</v>
      </c>
      <c r="L3480" t="s">
        <v>15</v>
      </c>
      <c r="M3480">
        <v>17649</v>
      </c>
      <c r="N3480" t="s">
        <v>23</v>
      </c>
      <c r="O3480" t="s">
        <v>0</v>
      </c>
      <c r="P3480" t="s">
        <v>0</v>
      </c>
    </row>
    <row r="3481" spans="1:16" x14ac:dyDescent="0.3">
      <c r="A3481">
        <v>29353063</v>
      </c>
      <c r="B3481">
        <v>216739</v>
      </c>
      <c r="C3481">
        <v>934750</v>
      </c>
      <c r="D3481">
        <v>10077</v>
      </c>
      <c r="E3481">
        <v>1</v>
      </c>
      <c r="F3481">
        <v>0</v>
      </c>
      <c r="G3481">
        <v>0</v>
      </c>
      <c r="H3481" t="s">
        <v>96</v>
      </c>
      <c r="I3481">
        <v>1</v>
      </c>
      <c r="J3481" t="s">
        <v>520</v>
      </c>
      <c r="K3481" t="s">
        <v>39</v>
      </c>
      <c r="L3481" t="s">
        <v>16</v>
      </c>
      <c r="M3481">
        <v>10077</v>
      </c>
      <c r="N3481" t="s">
        <v>21</v>
      </c>
      <c r="O3481" t="s">
        <v>0</v>
      </c>
      <c r="P3481" t="s">
        <v>0</v>
      </c>
    </row>
    <row r="3482" spans="1:16" x14ac:dyDescent="0.3">
      <c r="A3482">
        <v>52833932</v>
      </c>
      <c r="B3482">
        <v>876646</v>
      </c>
      <c r="C3482">
        <v>200205</v>
      </c>
      <c r="D3482">
        <v>18486</v>
      </c>
      <c r="E3482">
        <v>2</v>
      </c>
      <c r="F3482">
        <v>7394.4</v>
      </c>
      <c r="G3482">
        <v>20</v>
      </c>
      <c r="H3482" t="s">
        <v>96</v>
      </c>
      <c r="I3482">
        <v>2</v>
      </c>
      <c r="J3482" t="s">
        <v>487</v>
      </c>
      <c r="K3482" t="s">
        <v>47</v>
      </c>
      <c r="L3482" t="s">
        <v>16</v>
      </c>
      <c r="M3482">
        <v>29577.599999999999</v>
      </c>
      <c r="N3482" t="s">
        <v>21</v>
      </c>
      <c r="O3482" t="s">
        <v>0</v>
      </c>
      <c r="P3482" t="s">
        <v>0</v>
      </c>
    </row>
    <row r="3483" spans="1:16" x14ac:dyDescent="0.3">
      <c r="A3483">
        <v>81441519</v>
      </c>
      <c r="B3483">
        <v>207473</v>
      </c>
      <c r="C3483">
        <v>514164</v>
      </c>
      <c r="D3483">
        <v>11045</v>
      </c>
      <c r="E3483">
        <v>1</v>
      </c>
      <c r="F3483">
        <v>1104.5</v>
      </c>
      <c r="G3483">
        <v>10</v>
      </c>
      <c r="H3483" t="s">
        <v>96</v>
      </c>
      <c r="I3483">
        <v>2</v>
      </c>
      <c r="J3483" t="s">
        <v>487</v>
      </c>
      <c r="K3483" t="s">
        <v>50</v>
      </c>
      <c r="L3483" t="s">
        <v>17</v>
      </c>
      <c r="M3483">
        <v>9940.5</v>
      </c>
      <c r="N3483" t="s">
        <v>23</v>
      </c>
      <c r="O3483" t="s">
        <v>0</v>
      </c>
      <c r="P3483" t="s">
        <v>0</v>
      </c>
    </row>
    <row r="3484" spans="1:16" x14ac:dyDescent="0.3">
      <c r="A3484">
        <v>37272705</v>
      </c>
      <c r="B3484">
        <v>246316</v>
      </c>
      <c r="C3484">
        <v>272187</v>
      </c>
      <c r="D3484">
        <v>3502</v>
      </c>
      <c r="E3484">
        <v>2</v>
      </c>
      <c r="F3484">
        <v>350.2</v>
      </c>
      <c r="G3484">
        <v>5</v>
      </c>
      <c r="H3484" t="s">
        <v>96</v>
      </c>
      <c r="I3484">
        <v>4</v>
      </c>
      <c r="J3484" t="s">
        <v>358</v>
      </c>
      <c r="K3484" t="s">
        <v>39</v>
      </c>
      <c r="L3484" t="s">
        <v>152</v>
      </c>
      <c r="M3484">
        <v>6653.8</v>
      </c>
      <c r="N3484" t="s">
        <v>23</v>
      </c>
      <c r="O3484" t="s">
        <v>0</v>
      </c>
      <c r="P3484" t="s">
        <v>0</v>
      </c>
    </row>
    <row r="3485" spans="1:16" x14ac:dyDescent="0.3">
      <c r="A3485">
        <v>17440911</v>
      </c>
      <c r="B3485">
        <v>809570</v>
      </c>
      <c r="C3485">
        <v>611929</v>
      </c>
      <c r="D3485">
        <v>18962</v>
      </c>
      <c r="E3485">
        <v>3</v>
      </c>
      <c r="F3485">
        <v>0</v>
      </c>
      <c r="G3485">
        <v>0</v>
      </c>
      <c r="H3485" t="s">
        <v>96</v>
      </c>
      <c r="I3485">
        <v>2</v>
      </c>
      <c r="J3485" t="s">
        <v>487</v>
      </c>
      <c r="K3485" t="s">
        <v>39</v>
      </c>
      <c r="L3485" t="s">
        <v>16</v>
      </c>
      <c r="M3485">
        <v>56886</v>
      </c>
      <c r="N3485" t="s">
        <v>22</v>
      </c>
      <c r="O3485" t="s">
        <v>0</v>
      </c>
      <c r="P3485" t="s">
        <v>0</v>
      </c>
    </row>
    <row r="3486" spans="1:16" x14ac:dyDescent="0.3">
      <c r="A3486">
        <v>61956500</v>
      </c>
      <c r="B3486">
        <v>770487</v>
      </c>
      <c r="C3486">
        <v>930361</v>
      </c>
      <c r="D3486">
        <v>16805</v>
      </c>
      <c r="E3486">
        <v>3</v>
      </c>
      <c r="F3486">
        <v>10083</v>
      </c>
      <c r="G3486">
        <v>20</v>
      </c>
      <c r="H3486" t="s">
        <v>96</v>
      </c>
      <c r="I3486">
        <v>7</v>
      </c>
      <c r="J3486" t="s">
        <v>191</v>
      </c>
      <c r="K3486" t="s">
        <v>39</v>
      </c>
      <c r="L3486" t="s">
        <v>152</v>
      </c>
      <c r="M3486">
        <v>40332</v>
      </c>
      <c r="N3486" t="s">
        <v>22</v>
      </c>
      <c r="O3486" t="s">
        <v>0</v>
      </c>
      <c r="P3486" t="s">
        <v>0</v>
      </c>
    </row>
    <row r="3487" spans="1:16" x14ac:dyDescent="0.3">
      <c r="A3487">
        <v>63122402</v>
      </c>
      <c r="B3487">
        <v>872246</v>
      </c>
      <c r="C3487">
        <v>776276</v>
      </c>
      <c r="D3487">
        <v>2744</v>
      </c>
      <c r="E3487">
        <v>1</v>
      </c>
      <c r="F3487">
        <v>548.79999999999995</v>
      </c>
      <c r="G3487">
        <v>20</v>
      </c>
      <c r="H3487" t="s">
        <v>96</v>
      </c>
      <c r="I3487">
        <v>3</v>
      </c>
      <c r="J3487" t="s">
        <v>357</v>
      </c>
      <c r="K3487" t="s">
        <v>50</v>
      </c>
      <c r="L3487" t="s">
        <v>17</v>
      </c>
      <c r="M3487">
        <v>2195.1999999999998</v>
      </c>
      <c r="N3487" t="s">
        <v>22</v>
      </c>
      <c r="O3487" t="s">
        <v>0</v>
      </c>
      <c r="P3487" t="s">
        <v>0</v>
      </c>
    </row>
    <row r="3488" spans="1:16" x14ac:dyDescent="0.3">
      <c r="A3488">
        <v>68205561</v>
      </c>
      <c r="B3488">
        <v>809570</v>
      </c>
      <c r="C3488">
        <v>940951</v>
      </c>
      <c r="D3488">
        <v>5554</v>
      </c>
      <c r="E3488">
        <v>1</v>
      </c>
      <c r="F3488">
        <v>0</v>
      </c>
      <c r="G3488">
        <v>0</v>
      </c>
      <c r="H3488" t="s">
        <v>96</v>
      </c>
      <c r="I3488">
        <v>4</v>
      </c>
      <c r="J3488" t="s">
        <v>358</v>
      </c>
      <c r="K3488" t="s">
        <v>39</v>
      </c>
      <c r="L3488" t="s">
        <v>15</v>
      </c>
      <c r="M3488">
        <v>5554</v>
      </c>
      <c r="N3488" t="s">
        <v>20</v>
      </c>
      <c r="O3488" t="s">
        <v>0</v>
      </c>
      <c r="P3488" t="s">
        <v>0</v>
      </c>
    </row>
    <row r="3489" spans="1:16" x14ac:dyDescent="0.3">
      <c r="A3489">
        <v>38210242</v>
      </c>
      <c r="B3489">
        <v>809570</v>
      </c>
      <c r="C3489">
        <v>473791</v>
      </c>
      <c r="D3489">
        <v>8607</v>
      </c>
      <c r="E3489">
        <v>1</v>
      </c>
      <c r="F3489">
        <v>860.7</v>
      </c>
      <c r="G3489">
        <v>10</v>
      </c>
      <c r="H3489" t="s">
        <v>401</v>
      </c>
      <c r="I3489">
        <v>6</v>
      </c>
      <c r="J3489" t="s">
        <v>142</v>
      </c>
      <c r="K3489" t="s">
        <v>39</v>
      </c>
      <c r="L3489" t="s">
        <v>18</v>
      </c>
      <c r="M3489">
        <v>7746.3</v>
      </c>
      <c r="N3489" t="s">
        <v>20</v>
      </c>
      <c r="O3489" t="s">
        <v>0</v>
      </c>
      <c r="P3489" t="s">
        <v>0</v>
      </c>
    </row>
    <row r="3490" spans="1:16" x14ac:dyDescent="0.3">
      <c r="A3490">
        <v>38682516</v>
      </c>
      <c r="B3490">
        <v>216739</v>
      </c>
      <c r="C3490">
        <v>362230</v>
      </c>
      <c r="D3490">
        <v>5050</v>
      </c>
      <c r="E3490">
        <v>1</v>
      </c>
      <c r="F3490">
        <v>252.5</v>
      </c>
      <c r="G3490">
        <v>5</v>
      </c>
      <c r="H3490" t="s">
        <v>401</v>
      </c>
      <c r="I3490">
        <v>7</v>
      </c>
      <c r="J3490" t="s">
        <v>249</v>
      </c>
      <c r="K3490" t="s">
        <v>50</v>
      </c>
      <c r="L3490" t="s">
        <v>15</v>
      </c>
      <c r="M3490">
        <v>4797.5</v>
      </c>
      <c r="N3490" t="s">
        <v>23</v>
      </c>
      <c r="O3490" t="s">
        <v>0</v>
      </c>
      <c r="P3490" t="s">
        <v>0</v>
      </c>
    </row>
    <row r="3491" spans="1:16" x14ac:dyDescent="0.3">
      <c r="A3491">
        <v>61536717</v>
      </c>
      <c r="B3491">
        <v>126225</v>
      </c>
      <c r="C3491">
        <v>444312</v>
      </c>
      <c r="D3491">
        <v>14437</v>
      </c>
      <c r="E3491">
        <v>1</v>
      </c>
      <c r="F3491">
        <v>721.85</v>
      </c>
      <c r="G3491">
        <v>5</v>
      </c>
      <c r="H3491" t="s">
        <v>401</v>
      </c>
      <c r="I3491">
        <v>1</v>
      </c>
      <c r="J3491" t="s">
        <v>326</v>
      </c>
      <c r="K3491" t="s">
        <v>39</v>
      </c>
      <c r="L3491" t="s">
        <v>16</v>
      </c>
      <c r="M3491">
        <v>13715.15</v>
      </c>
      <c r="N3491" t="s">
        <v>23</v>
      </c>
      <c r="O3491" t="s">
        <v>0</v>
      </c>
      <c r="P3491" t="s">
        <v>0</v>
      </c>
    </row>
    <row r="3492" spans="1:16" x14ac:dyDescent="0.3">
      <c r="A3492">
        <v>19939096</v>
      </c>
      <c r="B3492">
        <v>877572</v>
      </c>
      <c r="C3492">
        <v>972918</v>
      </c>
      <c r="D3492">
        <v>12874</v>
      </c>
      <c r="E3492">
        <v>1</v>
      </c>
      <c r="F3492">
        <v>0</v>
      </c>
      <c r="G3492">
        <v>0</v>
      </c>
      <c r="H3492" t="s">
        <v>401</v>
      </c>
      <c r="I3492">
        <v>4</v>
      </c>
      <c r="J3492" t="s">
        <v>116</v>
      </c>
      <c r="K3492" t="s">
        <v>39</v>
      </c>
      <c r="L3492" t="s">
        <v>17</v>
      </c>
      <c r="M3492">
        <v>12874</v>
      </c>
      <c r="N3492" t="s">
        <v>21</v>
      </c>
      <c r="O3492" t="s">
        <v>0</v>
      </c>
      <c r="P3492" t="s">
        <v>0</v>
      </c>
    </row>
    <row r="3493" spans="1:16" x14ac:dyDescent="0.3">
      <c r="A3493">
        <v>83800569</v>
      </c>
      <c r="B3493">
        <v>809570</v>
      </c>
      <c r="C3493">
        <v>227470</v>
      </c>
      <c r="D3493">
        <v>2745</v>
      </c>
      <c r="E3493">
        <v>1</v>
      </c>
      <c r="F3493">
        <v>0</v>
      </c>
      <c r="G3493">
        <v>0</v>
      </c>
      <c r="H3493" t="s">
        <v>401</v>
      </c>
      <c r="I3493">
        <v>4</v>
      </c>
      <c r="J3493" t="s">
        <v>116</v>
      </c>
      <c r="K3493" t="s">
        <v>39</v>
      </c>
      <c r="L3493" t="s">
        <v>17</v>
      </c>
      <c r="M3493">
        <v>2745</v>
      </c>
      <c r="N3493" t="s">
        <v>20</v>
      </c>
      <c r="O3493" t="s">
        <v>0</v>
      </c>
      <c r="P3493" t="s">
        <v>0</v>
      </c>
    </row>
    <row r="3494" spans="1:16" x14ac:dyDescent="0.3">
      <c r="A3494">
        <v>54968591</v>
      </c>
      <c r="B3494">
        <v>719176</v>
      </c>
      <c r="C3494">
        <v>572358</v>
      </c>
      <c r="D3494">
        <v>10466</v>
      </c>
      <c r="E3494">
        <v>2</v>
      </c>
      <c r="F3494">
        <v>4186.3999999999996</v>
      </c>
      <c r="G3494">
        <v>20</v>
      </c>
      <c r="H3494" t="s">
        <v>401</v>
      </c>
      <c r="I3494">
        <v>6</v>
      </c>
      <c r="J3494" t="s">
        <v>142</v>
      </c>
      <c r="K3494" t="s">
        <v>50</v>
      </c>
      <c r="L3494" t="s">
        <v>15</v>
      </c>
      <c r="M3494">
        <v>16745.599999999999</v>
      </c>
      <c r="N3494" t="s">
        <v>24</v>
      </c>
      <c r="O3494" t="s">
        <v>0</v>
      </c>
      <c r="P3494" t="s">
        <v>0</v>
      </c>
    </row>
    <row r="3495" spans="1:16" x14ac:dyDescent="0.3">
      <c r="A3495">
        <v>76521096</v>
      </c>
      <c r="B3495">
        <v>877572</v>
      </c>
      <c r="C3495">
        <v>867782</v>
      </c>
      <c r="D3495">
        <v>14662</v>
      </c>
      <c r="E3495">
        <v>2</v>
      </c>
      <c r="F3495">
        <v>0</v>
      </c>
      <c r="G3495">
        <v>0</v>
      </c>
      <c r="H3495" t="s">
        <v>401</v>
      </c>
      <c r="I3495">
        <v>3</v>
      </c>
      <c r="J3495" t="s">
        <v>327</v>
      </c>
      <c r="K3495" t="s">
        <v>50</v>
      </c>
      <c r="L3495" t="s">
        <v>16</v>
      </c>
      <c r="M3495">
        <v>29324</v>
      </c>
      <c r="N3495" t="s">
        <v>21</v>
      </c>
      <c r="O3495" t="s">
        <v>0</v>
      </c>
      <c r="P3495" t="s">
        <v>0</v>
      </c>
    </row>
    <row r="3496" spans="1:16" x14ac:dyDescent="0.3">
      <c r="A3496">
        <v>41943272</v>
      </c>
      <c r="B3496">
        <v>770487</v>
      </c>
      <c r="C3496">
        <v>211068</v>
      </c>
      <c r="D3496">
        <v>15408</v>
      </c>
      <c r="E3496">
        <v>1</v>
      </c>
      <c r="F3496">
        <v>1540.8</v>
      </c>
      <c r="G3496">
        <v>10</v>
      </c>
      <c r="H3496" t="s">
        <v>401</v>
      </c>
      <c r="I3496">
        <v>3</v>
      </c>
      <c r="J3496" t="s">
        <v>327</v>
      </c>
      <c r="K3496" t="s">
        <v>39</v>
      </c>
      <c r="L3496" t="s">
        <v>15</v>
      </c>
      <c r="M3496">
        <v>13867.2</v>
      </c>
      <c r="N3496" t="s">
        <v>23</v>
      </c>
      <c r="O3496" t="s">
        <v>0</v>
      </c>
      <c r="P3496" t="s">
        <v>0</v>
      </c>
    </row>
    <row r="3497" spans="1:16" x14ac:dyDescent="0.3">
      <c r="A3497">
        <v>31946425</v>
      </c>
      <c r="B3497">
        <v>334053</v>
      </c>
      <c r="C3497">
        <v>419162</v>
      </c>
      <c r="D3497">
        <v>5929</v>
      </c>
      <c r="E3497">
        <v>1</v>
      </c>
      <c r="F3497">
        <v>0</v>
      </c>
      <c r="G3497">
        <v>0</v>
      </c>
      <c r="H3497" t="s">
        <v>401</v>
      </c>
      <c r="I3497">
        <v>1</v>
      </c>
      <c r="J3497" t="s">
        <v>326</v>
      </c>
      <c r="K3497" t="s">
        <v>50</v>
      </c>
      <c r="L3497" t="s">
        <v>16</v>
      </c>
      <c r="M3497">
        <v>5929</v>
      </c>
      <c r="N3497" t="s">
        <v>22</v>
      </c>
      <c r="O3497" t="s">
        <v>0</v>
      </c>
      <c r="P3497" t="s">
        <v>0</v>
      </c>
    </row>
    <row r="3498" spans="1:16" x14ac:dyDescent="0.3">
      <c r="A3498">
        <v>19817298</v>
      </c>
      <c r="B3498">
        <v>770487</v>
      </c>
      <c r="C3498">
        <v>531064</v>
      </c>
      <c r="D3498">
        <v>4309</v>
      </c>
      <c r="E3498">
        <v>3</v>
      </c>
      <c r="F3498">
        <v>0</v>
      </c>
      <c r="G3498">
        <v>0</v>
      </c>
      <c r="H3498" t="s">
        <v>401</v>
      </c>
      <c r="I3498">
        <v>3</v>
      </c>
      <c r="J3498" t="s">
        <v>327</v>
      </c>
      <c r="K3498" t="s">
        <v>39</v>
      </c>
      <c r="L3498" t="s">
        <v>15</v>
      </c>
      <c r="M3498">
        <v>12927</v>
      </c>
      <c r="N3498" t="s">
        <v>20</v>
      </c>
      <c r="O3498" t="s">
        <v>0</v>
      </c>
      <c r="P3498" t="s">
        <v>0</v>
      </c>
    </row>
    <row r="3499" spans="1:16" x14ac:dyDescent="0.3">
      <c r="A3499">
        <v>80993218</v>
      </c>
      <c r="B3499">
        <v>191161</v>
      </c>
      <c r="C3499">
        <v>400924</v>
      </c>
      <c r="D3499">
        <v>16857</v>
      </c>
      <c r="E3499">
        <v>1</v>
      </c>
      <c r="F3499">
        <v>842.85</v>
      </c>
      <c r="G3499">
        <v>5</v>
      </c>
      <c r="H3499" t="s">
        <v>241</v>
      </c>
      <c r="I3499">
        <v>7</v>
      </c>
      <c r="J3499" t="s">
        <v>171</v>
      </c>
      <c r="K3499" t="s">
        <v>50</v>
      </c>
      <c r="L3499" t="s">
        <v>18</v>
      </c>
      <c r="M3499">
        <v>16014.15</v>
      </c>
      <c r="N3499" t="s">
        <v>22</v>
      </c>
      <c r="O3499" t="s">
        <v>0</v>
      </c>
      <c r="P3499" t="s">
        <v>0</v>
      </c>
    </row>
    <row r="3500" spans="1:16" x14ac:dyDescent="0.3">
      <c r="A3500">
        <v>69421007</v>
      </c>
      <c r="B3500">
        <v>246316</v>
      </c>
      <c r="C3500">
        <v>851168</v>
      </c>
      <c r="D3500">
        <v>7369</v>
      </c>
      <c r="E3500">
        <v>1</v>
      </c>
      <c r="F3500">
        <v>0</v>
      </c>
      <c r="G3500">
        <v>0</v>
      </c>
      <c r="H3500" t="s">
        <v>241</v>
      </c>
      <c r="I3500">
        <v>1</v>
      </c>
      <c r="J3500" t="s">
        <v>220</v>
      </c>
      <c r="K3500" t="s">
        <v>39</v>
      </c>
      <c r="L3500" t="s">
        <v>15</v>
      </c>
      <c r="M3500">
        <v>7369</v>
      </c>
      <c r="N3500" t="s">
        <v>21</v>
      </c>
      <c r="O3500" t="s">
        <v>0</v>
      </c>
      <c r="P3500" t="s">
        <v>0</v>
      </c>
    </row>
    <row r="3501" spans="1:16" x14ac:dyDescent="0.3">
      <c r="A3501">
        <v>82937948</v>
      </c>
      <c r="B3501">
        <v>334053</v>
      </c>
      <c r="C3501">
        <v>853004</v>
      </c>
      <c r="D3501">
        <v>6913</v>
      </c>
      <c r="E3501">
        <v>1</v>
      </c>
      <c r="F3501">
        <v>0</v>
      </c>
      <c r="G3501">
        <v>0</v>
      </c>
      <c r="H3501" t="s">
        <v>241</v>
      </c>
      <c r="I3501">
        <v>5</v>
      </c>
      <c r="J3501" t="s">
        <v>501</v>
      </c>
      <c r="K3501" t="s">
        <v>39</v>
      </c>
      <c r="L3501" t="s">
        <v>15</v>
      </c>
      <c r="M3501">
        <v>6913</v>
      </c>
      <c r="N3501" t="s">
        <v>23</v>
      </c>
      <c r="O3501" t="s">
        <v>0</v>
      </c>
      <c r="P3501" t="s">
        <v>0</v>
      </c>
    </row>
    <row r="3502" spans="1:16" x14ac:dyDescent="0.3">
      <c r="A3502">
        <v>78541804</v>
      </c>
      <c r="B3502">
        <v>872246</v>
      </c>
      <c r="C3502">
        <v>787569</v>
      </c>
      <c r="D3502">
        <v>14841</v>
      </c>
      <c r="E3502">
        <v>2</v>
      </c>
      <c r="F3502">
        <v>0</v>
      </c>
      <c r="G3502">
        <v>0</v>
      </c>
      <c r="H3502" t="s">
        <v>241</v>
      </c>
      <c r="I3502">
        <v>3</v>
      </c>
      <c r="J3502" t="s">
        <v>170</v>
      </c>
      <c r="K3502" t="s">
        <v>39</v>
      </c>
      <c r="L3502" t="s">
        <v>18</v>
      </c>
      <c r="M3502">
        <v>29682</v>
      </c>
      <c r="N3502" t="s">
        <v>20</v>
      </c>
      <c r="O3502" t="s">
        <v>0</v>
      </c>
      <c r="P3502" t="s">
        <v>0</v>
      </c>
    </row>
    <row r="3503" spans="1:16" x14ac:dyDescent="0.3">
      <c r="A3503">
        <v>62559853</v>
      </c>
      <c r="B3503">
        <v>246316</v>
      </c>
      <c r="C3503">
        <v>391755</v>
      </c>
      <c r="D3503">
        <v>16752</v>
      </c>
      <c r="E3503">
        <v>1</v>
      </c>
      <c r="F3503">
        <v>0</v>
      </c>
      <c r="G3503">
        <v>0</v>
      </c>
      <c r="H3503" t="s">
        <v>241</v>
      </c>
      <c r="I3503">
        <v>1</v>
      </c>
      <c r="J3503" t="s">
        <v>220</v>
      </c>
      <c r="K3503" t="s">
        <v>39</v>
      </c>
      <c r="L3503" t="s">
        <v>15</v>
      </c>
      <c r="M3503">
        <v>16752</v>
      </c>
      <c r="N3503" t="s">
        <v>22</v>
      </c>
      <c r="O3503" t="s">
        <v>0</v>
      </c>
      <c r="P3503" t="s">
        <v>0</v>
      </c>
    </row>
    <row r="3504" spans="1:16" x14ac:dyDescent="0.3">
      <c r="A3504">
        <v>77390918</v>
      </c>
      <c r="B3504">
        <v>216739</v>
      </c>
      <c r="C3504">
        <v>727611</v>
      </c>
      <c r="D3504">
        <v>2477</v>
      </c>
      <c r="E3504">
        <v>2</v>
      </c>
      <c r="F3504">
        <v>0</v>
      </c>
      <c r="G3504">
        <v>0</v>
      </c>
      <c r="H3504" t="s">
        <v>241</v>
      </c>
      <c r="I3504">
        <v>1</v>
      </c>
      <c r="J3504" t="s">
        <v>220</v>
      </c>
      <c r="K3504" t="s">
        <v>39</v>
      </c>
      <c r="L3504" t="s">
        <v>15</v>
      </c>
      <c r="M3504">
        <v>4954</v>
      </c>
      <c r="N3504" t="s">
        <v>20</v>
      </c>
      <c r="O3504" t="s">
        <v>0</v>
      </c>
      <c r="P3504" t="s">
        <v>0</v>
      </c>
    </row>
    <row r="3505" spans="1:16" x14ac:dyDescent="0.3">
      <c r="A3505">
        <v>84095459</v>
      </c>
      <c r="B3505">
        <v>334053</v>
      </c>
      <c r="C3505">
        <v>387588</v>
      </c>
      <c r="D3505">
        <v>17538</v>
      </c>
      <c r="E3505">
        <v>1</v>
      </c>
      <c r="F3505">
        <v>0</v>
      </c>
      <c r="G3505">
        <v>0</v>
      </c>
      <c r="H3505" t="s">
        <v>241</v>
      </c>
      <c r="I3505">
        <v>7</v>
      </c>
      <c r="J3505" t="s">
        <v>171</v>
      </c>
      <c r="K3505" t="s">
        <v>50</v>
      </c>
      <c r="L3505" t="s">
        <v>17</v>
      </c>
      <c r="M3505">
        <v>17538</v>
      </c>
      <c r="N3505" t="s">
        <v>21</v>
      </c>
      <c r="O3505" t="s">
        <v>0</v>
      </c>
      <c r="P3505" t="s">
        <v>0</v>
      </c>
    </row>
    <row r="3506" spans="1:16" x14ac:dyDescent="0.3">
      <c r="A3506">
        <v>18487605</v>
      </c>
      <c r="B3506">
        <v>671858</v>
      </c>
      <c r="C3506">
        <v>448658</v>
      </c>
      <c r="D3506">
        <v>7484</v>
      </c>
      <c r="E3506">
        <v>1</v>
      </c>
      <c r="F3506">
        <v>1122.5999999999999</v>
      </c>
      <c r="G3506">
        <v>15</v>
      </c>
      <c r="H3506" t="s">
        <v>241</v>
      </c>
      <c r="I3506">
        <v>4</v>
      </c>
      <c r="J3506" t="s">
        <v>214</v>
      </c>
      <c r="K3506" t="s">
        <v>39</v>
      </c>
      <c r="L3506" t="s">
        <v>15</v>
      </c>
      <c r="M3506">
        <v>6361.4</v>
      </c>
      <c r="N3506" t="s">
        <v>21</v>
      </c>
      <c r="O3506" t="s">
        <v>0</v>
      </c>
      <c r="P3506" t="s">
        <v>0</v>
      </c>
    </row>
    <row r="3507" spans="1:16" x14ac:dyDescent="0.3">
      <c r="A3507">
        <v>49823450</v>
      </c>
      <c r="B3507">
        <v>207473</v>
      </c>
      <c r="C3507">
        <v>914703</v>
      </c>
      <c r="D3507">
        <v>7487</v>
      </c>
      <c r="E3507">
        <v>1</v>
      </c>
      <c r="F3507">
        <v>0</v>
      </c>
      <c r="G3507">
        <v>0</v>
      </c>
      <c r="H3507" t="s">
        <v>166</v>
      </c>
      <c r="I3507">
        <v>5</v>
      </c>
      <c r="J3507" t="s">
        <v>167</v>
      </c>
      <c r="K3507" t="s">
        <v>39</v>
      </c>
      <c r="L3507" t="s">
        <v>15</v>
      </c>
      <c r="M3507">
        <v>7487</v>
      </c>
      <c r="N3507" t="s">
        <v>23</v>
      </c>
      <c r="O3507" t="s">
        <v>0</v>
      </c>
      <c r="P3507" t="s">
        <v>0</v>
      </c>
    </row>
    <row r="3508" spans="1:16" x14ac:dyDescent="0.3">
      <c r="A3508">
        <v>58112135</v>
      </c>
      <c r="B3508">
        <v>770487</v>
      </c>
      <c r="C3508">
        <v>921846</v>
      </c>
      <c r="D3508">
        <v>4129</v>
      </c>
      <c r="E3508">
        <v>1</v>
      </c>
      <c r="F3508">
        <v>0</v>
      </c>
      <c r="G3508">
        <v>0</v>
      </c>
      <c r="H3508" t="s">
        <v>166</v>
      </c>
      <c r="I3508">
        <v>1</v>
      </c>
      <c r="J3508" t="s">
        <v>57</v>
      </c>
      <c r="K3508" t="s">
        <v>39</v>
      </c>
      <c r="L3508" t="s">
        <v>17</v>
      </c>
      <c r="M3508">
        <v>4129</v>
      </c>
      <c r="N3508" t="s">
        <v>22</v>
      </c>
      <c r="O3508" t="s">
        <v>0</v>
      </c>
      <c r="P3508" t="s">
        <v>0</v>
      </c>
    </row>
    <row r="3509" spans="1:16" x14ac:dyDescent="0.3">
      <c r="A3509">
        <v>19165226</v>
      </c>
      <c r="B3509">
        <v>876646</v>
      </c>
      <c r="C3509">
        <v>711174</v>
      </c>
      <c r="D3509">
        <v>9785</v>
      </c>
      <c r="E3509">
        <v>3</v>
      </c>
      <c r="F3509">
        <v>0</v>
      </c>
      <c r="G3509">
        <v>0</v>
      </c>
      <c r="H3509" t="s">
        <v>166</v>
      </c>
      <c r="I3509">
        <v>5</v>
      </c>
      <c r="J3509" t="s">
        <v>167</v>
      </c>
      <c r="K3509" t="s">
        <v>39</v>
      </c>
      <c r="L3509" t="s">
        <v>15</v>
      </c>
      <c r="M3509">
        <v>29355</v>
      </c>
      <c r="N3509" t="s">
        <v>21</v>
      </c>
      <c r="O3509" t="s">
        <v>0</v>
      </c>
      <c r="P3509" t="s">
        <v>0</v>
      </c>
    </row>
    <row r="3510" spans="1:16" x14ac:dyDescent="0.3">
      <c r="A3510">
        <v>56241881</v>
      </c>
      <c r="B3510">
        <v>872246</v>
      </c>
      <c r="C3510">
        <v>508545</v>
      </c>
      <c r="D3510">
        <v>7537</v>
      </c>
      <c r="E3510">
        <v>2</v>
      </c>
      <c r="F3510">
        <v>0</v>
      </c>
      <c r="G3510">
        <v>0</v>
      </c>
      <c r="H3510" t="s">
        <v>166</v>
      </c>
      <c r="I3510">
        <v>4</v>
      </c>
      <c r="J3510" t="s">
        <v>162</v>
      </c>
      <c r="K3510" t="s">
        <v>39</v>
      </c>
      <c r="L3510" t="s">
        <v>16</v>
      </c>
      <c r="M3510">
        <v>15074</v>
      </c>
      <c r="N3510" t="s">
        <v>21</v>
      </c>
      <c r="O3510" t="s">
        <v>0</v>
      </c>
      <c r="P3510" t="s">
        <v>0</v>
      </c>
    </row>
    <row r="3511" spans="1:16" x14ac:dyDescent="0.3">
      <c r="A3511">
        <v>67063296</v>
      </c>
      <c r="B3511">
        <v>719176</v>
      </c>
      <c r="C3511">
        <v>936677</v>
      </c>
      <c r="D3511">
        <v>2378</v>
      </c>
      <c r="E3511">
        <v>2</v>
      </c>
      <c r="F3511">
        <v>475.6</v>
      </c>
      <c r="G3511">
        <v>10</v>
      </c>
      <c r="H3511" t="s">
        <v>166</v>
      </c>
      <c r="I3511">
        <v>5</v>
      </c>
      <c r="J3511" t="s">
        <v>167</v>
      </c>
      <c r="K3511" t="s">
        <v>39</v>
      </c>
      <c r="L3511" t="s">
        <v>15</v>
      </c>
      <c r="M3511">
        <v>4280.3999999999996</v>
      </c>
      <c r="N3511" t="s">
        <v>21</v>
      </c>
      <c r="O3511" t="s">
        <v>0</v>
      </c>
      <c r="P3511" t="s">
        <v>0</v>
      </c>
    </row>
    <row r="3512" spans="1:16" x14ac:dyDescent="0.3">
      <c r="A3512">
        <v>49916439</v>
      </c>
      <c r="B3512">
        <v>388389</v>
      </c>
      <c r="C3512">
        <v>855698</v>
      </c>
      <c r="D3512">
        <v>19668</v>
      </c>
      <c r="E3512">
        <v>1</v>
      </c>
      <c r="F3512">
        <v>983.4</v>
      </c>
      <c r="G3512">
        <v>5</v>
      </c>
      <c r="H3512" t="s">
        <v>166</v>
      </c>
      <c r="I3512">
        <v>2</v>
      </c>
      <c r="J3512" t="s">
        <v>161</v>
      </c>
      <c r="K3512" t="s">
        <v>39</v>
      </c>
      <c r="L3512" t="s">
        <v>15</v>
      </c>
      <c r="M3512">
        <v>18684.599999999999</v>
      </c>
      <c r="N3512" t="s">
        <v>21</v>
      </c>
      <c r="O3512" t="s">
        <v>0</v>
      </c>
      <c r="P3512" t="s">
        <v>0</v>
      </c>
    </row>
    <row r="3513" spans="1:16" x14ac:dyDescent="0.3">
      <c r="A3513">
        <v>46045780</v>
      </c>
      <c r="B3513">
        <v>191161</v>
      </c>
      <c r="C3513">
        <v>843852</v>
      </c>
      <c r="D3513">
        <v>16970</v>
      </c>
      <c r="E3513">
        <v>1</v>
      </c>
      <c r="F3513">
        <v>2545.5</v>
      </c>
      <c r="G3513">
        <v>15</v>
      </c>
      <c r="H3513" t="s">
        <v>166</v>
      </c>
      <c r="I3513">
        <v>5</v>
      </c>
      <c r="J3513" t="s">
        <v>167</v>
      </c>
      <c r="K3513" t="s">
        <v>39</v>
      </c>
      <c r="L3513" t="s">
        <v>15</v>
      </c>
      <c r="M3513">
        <v>14424.5</v>
      </c>
      <c r="N3513" t="s">
        <v>23</v>
      </c>
      <c r="O3513" t="s">
        <v>0</v>
      </c>
      <c r="P3513" t="s">
        <v>0</v>
      </c>
    </row>
    <row r="3514" spans="1:16" x14ac:dyDescent="0.3">
      <c r="A3514">
        <v>68095862</v>
      </c>
      <c r="B3514">
        <v>334053</v>
      </c>
      <c r="C3514">
        <v>834992</v>
      </c>
      <c r="D3514">
        <v>6821</v>
      </c>
      <c r="E3514">
        <v>1</v>
      </c>
      <c r="F3514">
        <v>0</v>
      </c>
      <c r="G3514">
        <v>0</v>
      </c>
      <c r="H3514" t="s">
        <v>166</v>
      </c>
      <c r="I3514">
        <v>1</v>
      </c>
      <c r="J3514" t="s">
        <v>57</v>
      </c>
      <c r="K3514" t="s">
        <v>39</v>
      </c>
      <c r="L3514" t="s">
        <v>15</v>
      </c>
      <c r="M3514">
        <v>6821</v>
      </c>
      <c r="N3514" t="s">
        <v>22</v>
      </c>
      <c r="O3514" t="s">
        <v>0</v>
      </c>
      <c r="P3514" t="s">
        <v>0</v>
      </c>
    </row>
    <row r="3515" spans="1:16" x14ac:dyDescent="0.3">
      <c r="A3515">
        <v>38635863</v>
      </c>
      <c r="B3515">
        <v>770487</v>
      </c>
      <c r="C3515">
        <v>726806</v>
      </c>
      <c r="D3515">
        <v>563</v>
      </c>
      <c r="E3515">
        <v>1</v>
      </c>
      <c r="F3515">
        <v>0</v>
      </c>
      <c r="G3515">
        <v>0</v>
      </c>
      <c r="H3515" t="s">
        <v>166</v>
      </c>
      <c r="I3515">
        <v>7</v>
      </c>
      <c r="J3515" t="s">
        <v>403</v>
      </c>
      <c r="K3515" t="s">
        <v>50</v>
      </c>
      <c r="L3515" t="s">
        <v>16</v>
      </c>
      <c r="M3515">
        <v>563</v>
      </c>
      <c r="N3515" t="s">
        <v>22</v>
      </c>
      <c r="O3515" t="s">
        <v>0</v>
      </c>
      <c r="P3515" t="s">
        <v>0</v>
      </c>
    </row>
    <row r="3516" spans="1:16" x14ac:dyDescent="0.3">
      <c r="A3516">
        <v>20814950</v>
      </c>
      <c r="B3516">
        <v>872246</v>
      </c>
      <c r="C3516">
        <v>635352</v>
      </c>
      <c r="D3516">
        <v>8557</v>
      </c>
      <c r="E3516">
        <v>1</v>
      </c>
      <c r="F3516">
        <v>0</v>
      </c>
      <c r="G3516">
        <v>0</v>
      </c>
      <c r="H3516" t="s">
        <v>447</v>
      </c>
      <c r="I3516">
        <v>3</v>
      </c>
      <c r="J3516" t="s">
        <v>131</v>
      </c>
      <c r="K3516" t="s">
        <v>39</v>
      </c>
      <c r="L3516" t="s">
        <v>15</v>
      </c>
      <c r="M3516">
        <v>8557</v>
      </c>
      <c r="N3516" t="s">
        <v>21</v>
      </c>
      <c r="O3516" t="s">
        <v>0</v>
      </c>
      <c r="P3516" t="s">
        <v>0</v>
      </c>
    </row>
    <row r="3517" spans="1:16" x14ac:dyDescent="0.3">
      <c r="A3517">
        <v>23492385</v>
      </c>
      <c r="B3517">
        <v>356787</v>
      </c>
      <c r="C3517">
        <v>682418</v>
      </c>
      <c r="D3517">
        <v>7867</v>
      </c>
      <c r="E3517">
        <v>1</v>
      </c>
      <c r="F3517">
        <v>0</v>
      </c>
      <c r="G3517">
        <v>0</v>
      </c>
      <c r="H3517" t="s">
        <v>447</v>
      </c>
      <c r="I3517">
        <v>3</v>
      </c>
      <c r="J3517" t="s">
        <v>131</v>
      </c>
      <c r="K3517" t="s">
        <v>39</v>
      </c>
      <c r="L3517" t="s">
        <v>17</v>
      </c>
      <c r="M3517">
        <v>7867</v>
      </c>
      <c r="N3517" t="s">
        <v>23</v>
      </c>
      <c r="O3517" t="s">
        <v>0</v>
      </c>
      <c r="P3517" t="s">
        <v>0</v>
      </c>
    </row>
    <row r="3518" spans="1:16" x14ac:dyDescent="0.3">
      <c r="A3518">
        <v>36054020</v>
      </c>
      <c r="B3518">
        <v>872246</v>
      </c>
      <c r="C3518">
        <v>433726</v>
      </c>
      <c r="D3518">
        <v>13248</v>
      </c>
      <c r="E3518">
        <v>1</v>
      </c>
      <c r="F3518">
        <v>0</v>
      </c>
      <c r="G3518">
        <v>0</v>
      </c>
      <c r="H3518" t="s">
        <v>447</v>
      </c>
      <c r="I3518">
        <v>5</v>
      </c>
      <c r="J3518" t="s">
        <v>370</v>
      </c>
      <c r="K3518" t="s">
        <v>50</v>
      </c>
      <c r="L3518" t="s">
        <v>15</v>
      </c>
      <c r="M3518">
        <v>13248</v>
      </c>
      <c r="N3518" t="s">
        <v>22</v>
      </c>
      <c r="O3518" t="s">
        <v>0</v>
      </c>
      <c r="P3518" t="s">
        <v>0</v>
      </c>
    </row>
    <row r="3519" spans="1:16" x14ac:dyDescent="0.3">
      <c r="A3519">
        <v>21370793</v>
      </c>
      <c r="B3519">
        <v>872246</v>
      </c>
      <c r="C3519">
        <v>391663</v>
      </c>
      <c r="D3519">
        <v>12272</v>
      </c>
      <c r="E3519">
        <v>3</v>
      </c>
      <c r="F3519">
        <v>0</v>
      </c>
      <c r="G3519">
        <v>0</v>
      </c>
      <c r="H3519" t="s">
        <v>447</v>
      </c>
      <c r="I3519">
        <v>5</v>
      </c>
      <c r="J3519" t="s">
        <v>370</v>
      </c>
      <c r="K3519" t="s">
        <v>73</v>
      </c>
      <c r="L3519" t="s">
        <v>15</v>
      </c>
      <c r="M3519">
        <v>36816</v>
      </c>
      <c r="N3519" t="s">
        <v>20</v>
      </c>
      <c r="O3519" t="s">
        <v>0</v>
      </c>
      <c r="P3519" t="s">
        <v>0</v>
      </c>
    </row>
    <row r="3520" spans="1:16" x14ac:dyDescent="0.3">
      <c r="A3520">
        <v>75266178</v>
      </c>
      <c r="B3520">
        <v>872246</v>
      </c>
      <c r="C3520">
        <v>742752</v>
      </c>
      <c r="D3520">
        <v>10120</v>
      </c>
      <c r="E3520">
        <v>1</v>
      </c>
      <c r="F3520">
        <v>0</v>
      </c>
      <c r="G3520">
        <v>0</v>
      </c>
      <c r="H3520" t="s">
        <v>447</v>
      </c>
      <c r="I3520">
        <v>4</v>
      </c>
      <c r="J3520" t="s">
        <v>441</v>
      </c>
      <c r="K3520" t="s">
        <v>39</v>
      </c>
      <c r="L3520" t="s">
        <v>17</v>
      </c>
      <c r="M3520">
        <v>10120</v>
      </c>
      <c r="N3520" t="s">
        <v>21</v>
      </c>
      <c r="O3520" t="s">
        <v>0</v>
      </c>
      <c r="P3520" t="s">
        <v>0</v>
      </c>
    </row>
    <row r="3521" spans="1:16" x14ac:dyDescent="0.3">
      <c r="A3521">
        <v>46619573</v>
      </c>
      <c r="B3521">
        <v>877572</v>
      </c>
      <c r="C3521">
        <v>382294</v>
      </c>
      <c r="D3521">
        <v>19725</v>
      </c>
      <c r="E3521">
        <v>2</v>
      </c>
      <c r="F3521">
        <v>5917.5</v>
      </c>
      <c r="G3521">
        <v>15</v>
      </c>
      <c r="H3521" t="s">
        <v>447</v>
      </c>
      <c r="I3521">
        <v>5</v>
      </c>
      <c r="J3521" t="s">
        <v>370</v>
      </c>
      <c r="K3521" t="s">
        <v>39</v>
      </c>
      <c r="L3521" t="s">
        <v>18</v>
      </c>
      <c r="M3521">
        <v>33532.5</v>
      </c>
      <c r="N3521" t="s">
        <v>23</v>
      </c>
      <c r="O3521" t="s">
        <v>0</v>
      </c>
      <c r="P3521" t="s">
        <v>0</v>
      </c>
    </row>
    <row r="3522" spans="1:16" x14ac:dyDescent="0.3">
      <c r="A3522">
        <v>69375757</v>
      </c>
      <c r="B3522">
        <v>216739</v>
      </c>
      <c r="C3522">
        <v>747923</v>
      </c>
      <c r="D3522">
        <v>14459</v>
      </c>
      <c r="E3522">
        <v>2</v>
      </c>
      <c r="F3522">
        <v>2891.8</v>
      </c>
      <c r="G3522">
        <v>10</v>
      </c>
      <c r="H3522" t="s">
        <v>447</v>
      </c>
      <c r="I3522">
        <v>2</v>
      </c>
      <c r="J3522" t="s">
        <v>504</v>
      </c>
      <c r="K3522" t="s">
        <v>39</v>
      </c>
      <c r="L3522" t="s">
        <v>16</v>
      </c>
      <c r="M3522">
        <v>26026.2</v>
      </c>
      <c r="N3522" t="s">
        <v>23</v>
      </c>
      <c r="O3522" t="s">
        <v>0</v>
      </c>
      <c r="P3522" t="s">
        <v>0</v>
      </c>
    </row>
    <row r="3523" spans="1:16" x14ac:dyDescent="0.3">
      <c r="A3523">
        <v>51512209</v>
      </c>
      <c r="B3523">
        <v>246316</v>
      </c>
      <c r="C3523">
        <v>470343</v>
      </c>
      <c r="D3523">
        <v>4128</v>
      </c>
      <c r="E3523">
        <v>2</v>
      </c>
      <c r="F3523">
        <v>412.8</v>
      </c>
      <c r="G3523">
        <v>5</v>
      </c>
      <c r="H3523" t="s">
        <v>447</v>
      </c>
      <c r="I3523">
        <v>5</v>
      </c>
      <c r="J3523" t="s">
        <v>370</v>
      </c>
      <c r="K3523" t="s">
        <v>39</v>
      </c>
      <c r="L3523" t="s">
        <v>15</v>
      </c>
      <c r="M3523">
        <v>7843.2</v>
      </c>
      <c r="N3523" t="s">
        <v>22</v>
      </c>
      <c r="O3523" t="s">
        <v>0</v>
      </c>
      <c r="P3523" t="s">
        <v>0</v>
      </c>
    </row>
    <row r="3524" spans="1:16" x14ac:dyDescent="0.3">
      <c r="A3524">
        <v>96528158</v>
      </c>
      <c r="B3524">
        <v>216739</v>
      </c>
      <c r="C3524">
        <v>934498</v>
      </c>
      <c r="D3524">
        <v>18797</v>
      </c>
      <c r="E3524">
        <v>1</v>
      </c>
      <c r="F3524">
        <v>0</v>
      </c>
      <c r="G3524">
        <v>0</v>
      </c>
      <c r="H3524" t="s">
        <v>447</v>
      </c>
      <c r="I3524">
        <v>4</v>
      </c>
      <c r="J3524" t="s">
        <v>441</v>
      </c>
      <c r="K3524" t="s">
        <v>39</v>
      </c>
      <c r="L3524" t="s">
        <v>15</v>
      </c>
      <c r="M3524">
        <v>18797</v>
      </c>
      <c r="N3524" t="s">
        <v>20</v>
      </c>
      <c r="O3524" t="s">
        <v>0</v>
      </c>
      <c r="P3524" t="s">
        <v>0</v>
      </c>
    </row>
    <row r="3525" spans="1:16" x14ac:dyDescent="0.3">
      <c r="A3525">
        <v>86188876</v>
      </c>
      <c r="B3525">
        <v>356787</v>
      </c>
      <c r="C3525">
        <v>496882</v>
      </c>
      <c r="D3525">
        <v>6586</v>
      </c>
      <c r="E3525">
        <v>1</v>
      </c>
      <c r="F3525">
        <v>0</v>
      </c>
      <c r="G3525">
        <v>0</v>
      </c>
      <c r="H3525" t="s">
        <v>447</v>
      </c>
      <c r="I3525">
        <v>4</v>
      </c>
      <c r="J3525" t="s">
        <v>441</v>
      </c>
      <c r="K3525" t="s">
        <v>39</v>
      </c>
      <c r="L3525" t="s">
        <v>16</v>
      </c>
      <c r="M3525">
        <v>6586</v>
      </c>
      <c r="N3525" t="s">
        <v>23</v>
      </c>
      <c r="O3525" t="s">
        <v>0</v>
      </c>
      <c r="P3525" t="s">
        <v>0</v>
      </c>
    </row>
    <row r="3526" spans="1:16" x14ac:dyDescent="0.3">
      <c r="A3526">
        <v>98870866</v>
      </c>
      <c r="B3526">
        <v>207473</v>
      </c>
      <c r="C3526">
        <v>994541</v>
      </c>
      <c r="D3526">
        <v>3327</v>
      </c>
      <c r="E3526">
        <v>2</v>
      </c>
      <c r="F3526">
        <v>0</v>
      </c>
      <c r="G3526">
        <v>0</v>
      </c>
      <c r="H3526" t="s">
        <v>447</v>
      </c>
      <c r="I3526">
        <v>2</v>
      </c>
      <c r="J3526" t="s">
        <v>504</v>
      </c>
      <c r="K3526" t="s">
        <v>50</v>
      </c>
      <c r="L3526" t="s">
        <v>16</v>
      </c>
      <c r="M3526">
        <v>6654</v>
      </c>
      <c r="N3526" t="s">
        <v>22</v>
      </c>
      <c r="O3526" t="s">
        <v>0</v>
      </c>
      <c r="P3526" t="s">
        <v>0</v>
      </c>
    </row>
    <row r="3527" spans="1:16" x14ac:dyDescent="0.3">
      <c r="A3527">
        <v>49529438</v>
      </c>
      <c r="B3527">
        <v>872246</v>
      </c>
      <c r="C3527">
        <v>345131</v>
      </c>
      <c r="D3527">
        <v>13293</v>
      </c>
      <c r="E3527">
        <v>2</v>
      </c>
      <c r="F3527">
        <v>1329.3</v>
      </c>
      <c r="G3527">
        <v>5</v>
      </c>
      <c r="H3527" t="s">
        <v>447</v>
      </c>
      <c r="I3527">
        <v>3</v>
      </c>
      <c r="J3527" t="s">
        <v>131</v>
      </c>
      <c r="K3527" t="s">
        <v>39</v>
      </c>
      <c r="L3527" t="s">
        <v>15</v>
      </c>
      <c r="M3527">
        <v>25256.7</v>
      </c>
      <c r="N3527" t="s">
        <v>23</v>
      </c>
      <c r="O3527" t="s">
        <v>0</v>
      </c>
      <c r="P3527" t="s">
        <v>0</v>
      </c>
    </row>
    <row r="3528" spans="1:16" x14ac:dyDescent="0.3">
      <c r="A3528">
        <v>38716269</v>
      </c>
      <c r="B3528">
        <v>809570</v>
      </c>
      <c r="C3528">
        <v>630859</v>
      </c>
      <c r="D3528">
        <v>5608</v>
      </c>
      <c r="E3528">
        <v>2</v>
      </c>
      <c r="F3528">
        <v>0</v>
      </c>
      <c r="G3528">
        <v>0</v>
      </c>
      <c r="H3528" t="s">
        <v>134</v>
      </c>
      <c r="I3528">
        <v>1</v>
      </c>
      <c r="J3528" t="s">
        <v>155</v>
      </c>
      <c r="K3528" t="s">
        <v>39</v>
      </c>
      <c r="L3528" t="s">
        <v>15</v>
      </c>
      <c r="M3528">
        <v>11216</v>
      </c>
      <c r="N3528" t="s">
        <v>20</v>
      </c>
      <c r="O3528" t="s">
        <v>0</v>
      </c>
      <c r="P3528" t="s">
        <v>0</v>
      </c>
    </row>
    <row r="3529" spans="1:16" x14ac:dyDescent="0.3">
      <c r="A3529">
        <v>90099897</v>
      </c>
      <c r="B3529">
        <v>671858</v>
      </c>
      <c r="C3529">
        <v>713898</v>
      </c>
      <c r="D3529">
        <v>19287</v>
      </c>
      <c r="E3529">
        <v>1</v>
      </c>
      <c r="F3529">
        <v>964.35</v>
      </c>
      <c r="G3529">
        <v>5</v>
      </c>
      <c r="H3529" t="s">
        <v>134</v>
      </c>
      <c r="I3529">
        <v>7</v>
      </c>
      <c r="J3529" t="s">
        <v>207</v>
      </c>
      <c r="K3529" t="s">
        <v>39</v>
      </c>
      <c r="L3529" t="s">
        <v>16</v>
      </c>
      <c r="M3529">
        <v>18322.650000000001</v>
      </c>
      <c r="N3529" t="s">
        <v>21</v>
      </c>
      <c r="O3529" t="s">
        <v>0</v>
      </c>
      <c r="P3529" t="s">
        <v>0</v>
      </c>
    </row>
    <row r="3530" spans="1:16" x14ac:dyDescent="0.3">
      <c r="A3530">
        <v>91721371</v>
      </c>
      <c r="B3530">
        <v>246316</v>
      </c>
      <c r="C3530">
        <v>356826</v>
      </c>
      <c r="D3530">
        <v>1239</v>
      </c>
      <c r="E3530">
        <v>2</v>
      </c>
      <c r="F3530">
        <v>0</v>
      </c>
      <c r="G3530">
        <v>0</v>
      </c>
      <c r="H3530" t="s">
        <v>134</v>
      </c>
      <c r="I3530">
        <v>5</v>
      </c>
      <c r="J3530" t="s">
        <v>156</v>
      </c>
      <c r="K3530" t="s">
        <v>39</v>
      </c>
      <c r="L3530" t="s">
        <v>16</v>
      </c>
      <c r="M3530">
        <v>2478</v>
      </c>
      <c r="N3530" t="s">
        <v>21</v>
      </c>
      <c r="O3530" t="s">
        <v>0</v>
      </c>
      <c r="P3530" t="s">
        <v>0</v>
      </c>
    </row>
    <row r="3531" spans="1:16" x14ac:dyDescent="0.3">
      <c r="A3531">
        <v>17352710</v>
      </c>
      <c r="B3531">
        <v>191161</v>
      </c>
      <c r="C3531">
        <v>345131</v>
      </c>
      <c r="D3531">
        <v>19945</v>
      </c>
      <c r="E3531">
        <v>2</v>
      </c>
      <c r="F3531">
        <v>0</v>
      </c>
      <c r="G3531">
        <v>0</v>
      </c>
      <c r="H3531" t="s">
        <v>134</v>
      </c>
      <c r="I3531">
        <v>1</v>
      </c>
      <c r="J3531" t="s">
        <v>155</v>
      </c>
      <c r="K3531" t="s">
        <v>39</v>
      </c>
      <c r="L3531" t="s">
        <v>16</v>
      </c>
      <c r="M3531">
        <v>39890</v>
      </c>
      <c r="N3531" t="s">
        <v>21</v>
      </c>
      <c r="O3531" t="s">
        <v>0</v>
      </c>
      <c r="P3531" t="s">
        <v>0</v>
      </c>
    </row>
    <row r="3532" spans="1:16" x14ac:dyDescent="0.3">
      <c r="A3532">
        <v>97236246</v>
      </c>
      <c r="B3532">
        <v>877572</v>
      </c>
      <c r="C3532">
        <v>770792</v>
      </c>
      <c r="D3532">
        <v>3406</v>
      </c>
      <c r="E3532">
        <v>3</v>
      </c>
      <c r="F3532">
        <v>0</v>
      </c>
      <c r="G3532">
        <v>0</v>
      </c>
      <c r="H3532" t="s">
        <v>134</v>
      </c>
      <c r="I3532">
        <v>4</v>
      </c>
      <c r="J3532" t="s">
        <v>414</v>
      </c>
      <c r="K3532" t="s">
        <v>39</v>
      </c>
      <c r="L3532" t="s">
        <v>15</v>
      </c>
      <c r="M3532">
        <v>10218</v>
      </c>
      <c r="N3532" t="s">
        <v>20</v>
      </c>
      <c r="O3532" t="s">
        <v>0</v>
      </c>
      <c r="P3532" t="s">
        <v>0</v>
      </c>
    </row>
    <row r="3533" spans="1:16" x14ac:dyDescent="0.3">
      <c r="A3533">
        <v>27268907</v>
      </c>
      <c r="B3533">
        <v>356787</v>
      </c>
      <c r="C3533">
        <v>887247</v>
      </c>
      <c r="D3533">
        <v>4188</v>
      </c>
      <c r="E3533">
        <v>1</v>
      </c>
      <c r="F3533">
        <v>0</v>
      </c>
      <c r="G3533">
        <v>0</v>
      </c>
      <c r="H3533" t="s">
        <v>134</v>
      </c>
      <c r="I3533">
        <v>2</v>
      </c>
      <c r="J3533" t="s">
        <v>308</v>
      </c>
      <c r="K3533" t="s">
        <v>39</v>
      </c>
      <c r="L3533" t="s">
        <v>15</v>
      </c>
      <c r="M3533">
        <v>4188</v>
      </c>
      <c r="N3533" t="s">
        <v>21</v>
      </c>
      <c r="O3533" t="s">
        <v>0</v>
      </c>
      <c r="P3533" t="s">
        <v>0</v>
      </c>
    </row>
    <row r="3534" spans="1:16" x14ac:dyDescent="0.3">
      <c r="A3534">
        <v>62868861</v>
      </c>
      <c r="B3534">
        <v>356787</v>
      </c>
      <c r="C3534">
        <v>233362</v>
      </c>
      <c r="D3534">
        <v>6167</v>
      </c>
      <c r="E3534">
        <v>4</v>
      </c>
      <c r="F3534">
        <v>0</v>
      </c>
      <c r="G3534">
        <v>0</v>
      </c>
      <c r="H3534" t="s">
        <v>134</v>
      </c>
      <c r="I3534">
        <v>5</v>
      </c>
      <c r="J3534" t="s">
        <v>156</v>
      </c>
      <c r="K3534" t="s">
        <v>39</v>
      </c>
      <c r="L3534" t="s">
        <v>15</v>
      </c>
      <c r="M3534">
        <v>24668</v>
      </c>
      <c r="N3534" t="s">
        <v>21</v>
      </c>
      <c r="O3534" t="s">
        <v>0</v>
      </c>
      <c r="P3534" t="s">
        <v>0</v>
      </c>
    </row>
    <row r="3535" spans="1:16" x14ac:dyDescent="0.3">
      <c r="A3535">
        <v>49599276</v>
      </c>
      <c r="B3535">
        <v>671858</v>
      </c>
      <c r="C3535">
        <v>470804</v>
      </c>
      <c r="D3535">
        <v>17928</v>
      </c>
      <c r="E3535">
        <v>3</v>
      </c>
      <c r="F3535">
        <v>0</v>
      </c>
      <c r="G3535">
        <v>0</v>
      </c>
      <c r="H3535" t="s">
        <v>134</v>
      </c>
      <c r="I3535">
        <v>2</v>
      </c>
      <c r="J3535" t="s">
        <v>308</v>
      </c>
      <c r="K3535" t="s">
        <v>50</v>
      </c>
      <c r="L3535" t="s">
        <v>15</v>
      </c>
      <c r="M3535">
        <v>53784</v>
      </c>
      <c r="N3535" t="s">
        <v>20</v>
      </c>
      <c r="O3535" t="s">
        <v>0</v>
      </c>
      <c r="P3535" t="s">
        <v>0</v>
      </c>
    </row>
    <row r="3536" spans="1:16" x14ac:dyDescent="0.3">
      <c r="A3536">
        <v>25446483</v>
      </c>
      <c r="B3536">
        <v>876646</v>
      </c>
      <c r="C3536">
        <v>448658</v>
      </c>
      <c r="D3536">
        <v>11145</v>
      </c>
      <c r="E3536">
        <v>2</v>
      </c>
      <c r="F3536">
        <v>2229</v>
      </c>
      <c r="G3536">
        <v>10</v>
      </c>
      <c r="H3536" t="s">
        <v>134</v>
      </c>
      <c r="I3536">
        <v>4</v>
      </c>
      <c r="J3536" t="s">
        <v>414</v>
      </c>
      <c r="K3536" t="s">
        <v>39</v>
      </c>
      <c r="L3536" t="s">
        <v>16</v>
      </c>
      <c r="M3536">
        <v>20061</v>
      </c>
      <c r="N3536" t="s">
        <v>23</v>
      </c>
      <c r="O3536" t="s">
        <v>0</v>
      </c>
      <c r="P3536" t="s">
        <v>0</v>
      </c>
    </row>
    <row r="3537" spans="1:16" x14ac:dyDescent="0.3">
      <c r="A3537">
        <v>53431355</v>
      </c>
      <c r="B3537">
        <v>126225</v>
      </c>
      <c r="C3537">
        <v>460804</v>
      </c>
      <c r="D3537">
        <v>14288</v>
      </c>
      <c r="E3537">
        <v>2</v>
      </c>
      <c r="F3537">
        <v>1428.8</v>
      </c>
      <c r="G3537">
        <v>5</v>
      </c>
      <c r="H3537" t="s">
        <v>134</v>
      </c>
      <c r="I3537">
        <v>5</v>
      </c>
      <c r="J3537" t="s">
        <v>156</v>
      </c>
      <c r="K3537" t="s">
        <v>73</v>
      </c>
      <c r="L3537" t="s">
        <v>16</v>
      </c>
      <c r="M3537">
        <v>27147.200000000001</v>
      </c>
      <c r="N3537" t="s">
        <v>22</v>
      </c>
      <c r="O3537" t="s">
        <v>0</v>
      </c>
      <c r="P3537" t="s">
        <v>0</v>
      </c>
    </row>
    <row r="3538" spans="1:16" x14ac:dyDescent="0.3">
      <c r="A3538">
        <v>10171954</v>
      </c>
      <c r="B3538">
        <v>246316</v>
      </c>
      <c r="C3538">
        <v>871697</v>
      </c>
      <c r="D3538">
        <v>6942</v>
      </c>
      <c r="E3538">
        <v>1</v>
      </c>
      <c r="F3538">
        <v>1041.3</v>
      </c>
      <c r="G3538">
        <v>15</v>
      </c>
      <c r="H3538" t="s">
        <v>134</v>
      </c>
      <c r="I3538">
        <v>5</v>
      </c>
      <c r="J3538" t="s">
        <v>156</v>
      </c>
      <c r="K3538" t="s">
        <v>50</v>
      </c>
      <c r="L3538" t="s">
        <v>16</v>
      </c>
      <c r="M3538">
        <v>5900.7</v>
      </c>
      <c r="N3538" t="s">
        <v>22</v>
      </c>
      <c r="O3538" t="s">
        <v>0</v>
      </c>
      <c r="P3538" t="s">
        <v>0</v>
      </c>
    </row>
    <row r="3539" spans="1:16" x14ac:dyDescent="0.3">
      <c r="A3539">
        <v>42252798</v>
      </c>
      <c r="B3539">
        <v>719176</v>
      </c>
      <c r="C3539">
        <v>922689</v>
      </c>
      <c r="D3539">
        <v>17263</v>
      </c>
      <c r="E3539">
        <v>1</v>
      </c>
      <c r="F3539">
        <v>0</v>
      </c>
      <c r="G3539">
        <v>0</v>
      </c>
      <c r="H3539" t="s">
        <v>134</v>
      </c>
      <c r="I3539">
        <v>6</v>
      </c>
      <c r="J3539" t="s">
        <v>45</v>
      </c>
      <c r="K3539" t="s">
        <v>39</v>
      </c>
      <c r="L3539" t="s">
        <v>15</v>
      </c>
      <c r="M3539">
        <v>17263</v>
      </c>
      <c r="N3539" t="s">
        <v>20</v>
      </c>
      <c r="O3539" t="s">
        <v>0</v>
      </c>
      <c r="P3539" t="s">
        <v>0</v>
      </c>
    </row>
    <row r="3540" spans="1:16" x14ac:dyDescent="0.3">
      <c r="A3540">
        <v>61996696</v>
      </c>
      <c r="B3540">
        <v>207473</v>
      </c>
      <c r="C3540">
        <v>707259</v>
      </c>
      <c r="D3540">
        <v>6032</v>
      </c>
      <c r="E3540">
        <v>1</v>
      </c>
      <c r="F3540">
        <v>603.20000000000005</v>
      </c>
      <c r="G3540">
        <v>10</v>
      </c>
      <c r="H3540" t="s">
        <v>134</v>
      </c>
      <c r="I3540">
        <v>7</v>
      </c>
      <c r="J3540" t="s">
        <v>207</v>
      </c>
      <c r="K3540" t="s">
        <v>47</v>
      </c>
      <c r="L3540" t="s">
        <v>15</v>
      </c>
      <c r="M3540">
        <v>5428.8</v>
      </c>
      <c r="N3540" t="s">
        <v>22</v>
      </c>
      <c r="O3540" t="s">
        <v>0</v>
      </c>
      <c r="P3540" t="s">
        <v>0</v>
      </c>
    </row>
    <row r="3541" spans="1:16" x14ac:dyDescent="0.3">
      <c r="A3541">
        <v>54434998</v>
      </c>
      <c r="B3541">
        <v>872246</v>
      </c>
      <c r="C3541">
        <v>886563</v>
      </c>
      <c r="D3541">
        <v>9365</v>
      </c>
      <c r="E3541">
        <v>3</v>
      </c>
      <c r="F3541">
        <v>4214.25</v>
      </c>
      <c r="G3541">
        <v>15</v>
      </c>
      <c r="H3541" t="s">
        <v>134</v>
      </c>
      <c r="I3541">
        <v>1</v>
      </c>
      <c r="J3541" t="s">
        <v>155</v>
      </c>
      <c r="K3541" t="s">
        <v>39</v>
      </c>
      <c r="L3541" t="s">
        <v>17</v>
      </c>
      <c r="M3541">
        <v>23880.75</v>
      </c>
      <c r="N3541" t="s">
        <v>20</v>
      </c>
      <c r="O3541" t="s">
        <v>0</v>
      </c>
      <c r="P3541" t="s">
        <v>0</v>
      </c>
    </row>
    <row r="3542" spans="1:16" x14ac:dyDescent="0.3">
      <c r="A3542">
        <v>31370471</v>
      </c>
      <c r="B3542">
        <v>876646</v>
      </c>
      <c r="C3542">
        <v>748684</v>
      </c>
      <c r="D3542">
        <v>13262</v>
      </c>
      <c r="E3542">
        <v>2</v>
      </c>
      <c r="F3542">
        <v>0</v>
      </c>
      <c r="G3542">
        <v>0</v>
      </c>
      <c r="H3542" t="s">
        <v>134</v>
      </c>
      <c r="I3542">
        <v>3</v>
      </c>
      <c r="J3542" t="s">
        <v>149</v>
      </c>
      <c r="K3542" t="s">
        <v>50</v>
      </c>
      <c r="L3542" t="s">
        <v>18</v>
      </c>
      <c r="M3542">
        <v>26524</v>
      </c>
      <c r="N3542" t="s">
        <v>21</v>
      </c>
      <c r="O3542" t="s">
        <v>0</v>
      </c>
      <c r="P3542" t="s">
        <v>0</v>
      </c>
    </row>
    <row r="3543" spans="1:16" x14ac:dyDescent="0.3">
      <c r="A3543">
        <v>52091325</v>
      </c>
      <c r="B3543">
        <v>388389</v>
      </c>
      <c r="C3543">
        <v>748736</v>
      </c>
      <c r="D3543">
        <v>9840</v>
      </c>
      <c r="E3543">
        <v>2</v>
      </c>
      <c r="F3543">
        <v>2952</v>
      </c>
      <c r="G3543">
        <v>15</v>
      </c>
      <c r="H3543" t="s">
        <v>176</v>
      </c>
      <c r="I3543">
        <v>1</v>
      </c>
      <c r="J3543" t="s">
        <v>177</v>
      </c>
      <c r="K3543" t="s">
        <v>39</v>
      </c>
      <c r="L3543" t="s">
        <v>15</v>
      </c>
      <c r="M3543">
        <v>16728</v>
      </c>
      <c r="N3543" t="s">
        <v>21</v>
      </c>
      <c r="O3543" t="s">
        <v>0</v>
      </c>
      <c r="P3543" t="s">
        <v>0</v>
      </c>
    </row>
    <row r="3544" spans="1:16" x14ac:dyDescent="0.3">
      <c r="A3544">
        <v>46468984</v>
      </c>
      <c r="B3544">
        <v>207473</v>
      </c>
      <c r="C3544">
        <v>570248</v>
      </c>
      <c r="D3544">
        <v>14545</v>
      </c>
      <c r="E3544">
        <v>2</v>
      </c>
      <c r="F3544">
        <v>0</v>
      </c>
      <c r="G3544">
        <v>0</v>
      </c>
      <c r="H3544" t="s">
        <v>176</v>
      </c>
      <c r="I3544">
        <v>5</v>
      </c>
      <c r="J3544" t="s">
        <v>445</v>
      </c>
      <c r="K3544" t="s">
        <v>39</v>
      </c>
      <c r="L3544" t="s">
        <v>15</v>
      </c>
      <c r="M3544">
        <v>29090</v>
      </c>
      <c r="N3544" t="s">
        <v>22</v>
      </c>
      <c r="O3544" t="s">
        <v>0</v>
      </c>
      <c r="P3544" t="s">
        <v>0</v>
      </c>
    </row>
    <row r="3545" spans="1:16" x14ac:dyDescent="0.3">
      <c r="A3545">
        <v>15350023</v>
      </c>
      <c r="B3545">
        <v>388389</v>
      </c>
      <c r="C3545">
        <v>935395</v>
      </c>
      <c r="D3545">
        <v>8566</v>
      </c>
      <c r="E3545">
        <v>2</v>
      </c>
      <c r="F3545">
        <v>856.6</v>
      </c>
      <c r="G3545">
        <v>5</v>
      </c>
      <c r="H3545" t="s">
        <v>176</v>
      </c>
      <c r="I3545">
        <v>2</v>
      </c>
      <c r="J3545" t="s">
        <v>511</v>
      </c>
      <c r="K3545" t="s">
        <v>47</v>
      </c>
      <c r="L3545" t="s">
        <v>15</v>
      </c>
      <c r="M3545">
        <v>16275.4</v>
      </c>
      <c r="N3545" t="s">
        <v>22</v>
      </c>
      <c r="O3545" t="s">
        <v>0</v>
      </c>
      <c r="P3545" t="s">
        <v>0</v>
      </c>
    </row>
    <row r="3546" spans="1:16" x14ac:dyDescent="0.3">
      <c r="A3546">
        <v>57621071</v>
      </c>
      <c r="B3546">
        <v>877572</v>
      </c>
      <c r="C3546">
        <v>220798</v>
      </c>
      <c r="D3546">
        <v>10848</v>
      </c>
      <c r="E3546">
        <v>3</v>
      </c>
      <c r="F3546">
        <v>0</v>
      </c>
      <c r="G3546">
        <v>0</v>
      </c>
      <c r="H3546" t="s">
        <v>176</v>
      </c>
      <c r="I3546">
        <v>5</v>
      </c>
      <c r="J3546" t="s">
        <v>445</v>
      </c>
      <c r="K3546" t="s">
        <v>39</v>
      </c>
      <c r="L3546" t="s">
        <v>16</v>
      </c>
      <c r="M3546">
        <v>32544</v>
      </c>
      <c r="N3546" t="s">
        <v>21</v>
      </c>
      <c r="O3546" t="s">
        <v>0</v>
      </c>
      <c r="P3546" t="s">
        <v>0</v>
      </c>
    </row>
    <row r="3547" spans="1:16" x14ac:dyDescent="0.3">
      <c r="A3547">
        <v>24356130</v>
      </c>
      <c r="B3547">
        <v>334053</v>
      </c>
      <c r="C3547">
        <v>828950</v>
      </c>
      <c r="D3547">
        <v>16603</v>
      </c>
      <c r="E3547">
        <v>1</v>
      </c>
      <c r="F3547">
        <v>0</v>
      </c>
      <c r="G3547">
        <v>0</v>
      </c>
      <c r="H3547" t="s">
        <v>176</v>
      </c>
      <c r="I3547">
        <v>2</v>
      </c>
      <c r="J3547" t="s">
        <v>511</v>
      </c>
      <c r="K3547" t="s">
        <v>50</v>
      </c>
      <c r="L3547" t="s">
        <v>15</v>
      </c>
      <c r="M3547">
        <v>16603</v>
      </c>
      <c r="N3547" t="s">
        <v>20</v>
      </c>
      <c r="O3547" t="s">
        <v>0</v>
      </c>
      <c r="P3547" t="s">
        <v>0</v>
      </c>
    </row>
    <row r="3548" spans="1:16" x14ac:dyDescent="0.3">
      <c r="A3548">
        <v>82079745</v>
      </c>
      <c r="B3548">
        <v>872246</v>
      </c>
      <c r="C3548">
        <v>341268</v>
      </c>
      <c r="D3548">
        <v>13633</v>
      </c>
      <c r="E3548">
        <v>3</v>
      </c>
      <c r="F3548">
        <v>4089.9</v>
      </c>
      <c r="G3548">
        <v>10</v>
      </c>
      <c r="H3548" t="s">
        <v>176</v>
      </c>
      <c r="I3548">
        <v>4</v>
      </c>
      <c r="J3548" t="s">
        <v>411</v>
      </c>
      <c r="K3548" t="s">
        <v>39</v>
      </c>
      <c r="L3548" t="s">
        <v>15</v>
      </c>
      <c r="M3548">
        <v>36809.1</v>
      </c>
      <c r="N3548" t="s">
        <v>23</v>
      </c>
      <c r="O3548" t="s">
        <v>0</v>
      </c>
      <c r="P3548" t="s">
        <v>0</v>
      </c>
    </row>
    <row r="3549" spans="1:16" x14ac:dyDescent="0.3">
      <c r="A3549">
        <v>56896070</v>
      </c>
      <c r="B3549">
        <v>388389</v>
      </c>
      <c r="C3549">
        <v>842108</v>
      </c>
      <c r="D3549">
        <v>10450</v>
      </c>
      <c r="E3549">
        <v>2</v>
      </c>
      <c r="F3549">
        <v>1045</v>
      </c>
      <c r="G3549">
        <v>5</v>
      </c>
      <c r="H3549" t="s">
        <v>176</v>
      </c>
      <c r="I3549">
        <v>4</v>
      </c>
      <c r="J3549" t="s">
        <v>411</v>
      </c>
      <c r="K3549" t="s">
        <v>39</v>
      </c>
      <c r="L3549" t="s">
        <v>152</v>
      </c>
      <c r="M3549">
        <v>19855</v>
      </c>
      <c r="N3549" t="s">
        <v>22</v>
      </c>
      <c r="O3549" t="s">
        <v>0</v>
      </c>
      <c r="P3549" t="s">
        <v>0</v>
      </c>
    </row>
    <row r="3550" spans="1:16" x14ac:dyDescent="0.3">
      <c r="A3550">
        <v>68526649</v>
      </c>
      <c r="B3550">
        <v>126225</v>
      </c>
      <c r="C3550">
        <v>963611</v>
      </c>
      <c r="D3550">
        <v>17298</v>
      </c>
      <c r="E3550">
        <v>1</v>
      </c>
      <c r="F3550">
        <v>864.9</v>
      </c>
      <c r="G3550">
        <v>5</v>
      </c>
      <c r="H3550" t="s">
        <v>373</v>
      </c>
      <c r="I3550">
        <v>6</v>
      </c>
      <c r="J3550" t="s">
        <v>48</v>
      </c>
      <c r="K3550" t="s">
        <v>39</v>
      </c>
      <c r="L3550" t="s">
        <v>15</v>
      </c>
      <c r="M3550">
        <v>16433.099999999999</v>
      </c>
      <c r="N3550" t="s">
        <v>23</v>
      </c>
      <c r="O3550" t="s">
        <v>0</v>
      </c>
      <c r="P3550" t="s">
        <v>0</v>
      </c>
    </row>
    <row r="3551" spans="1:16" x14ac:dyDescent="0.3">
      <c r="A3551">
        <v>66431351</v>
      </c>
      <c r="B3551">
        <v>246316</v>
      </c>
      <c r="C3551">
        <v>980009</v>
      </c>
      <c r="D3551">
        <v>2463</v>
      </c>
      <c r="E3551">
        <v>1</v>
      </c>
      <c r="F3551">
        <v>0</v>
      </c>
      <c r="G3551">
        <v>0</v>
      </c>
      <c r="H3551" t="s">
        <v>373</v>
      </c>
      <c r="I3551">
        <v>2</v>
      </c>
      <c r="J3551" t="s">
        <v>368</v>
      </c>
      <c r="K3551" t="s">
        <v>39</v>
      </c>
      <c r="L3551" t="s">
        <v>15</v>
      </c>
      <c r="M3551">
        <v>2463</v>
      </c>
      <c r="N3551" t="s">
        <v>23</v>
      </c>
      <c r="O3551" t="s">
        <v>0</v>
      </c>
      <c r="P3551" t="s">
        <v>0</v>
      </c>
    </row>
    <row r="3552" spans="1:16" x14ac:dyDescent="0.3">
      <c r="A3552">
        <v>89160218</v>
      </c>
      <c r="B3552">
        <v>671858</v>
      </c>
      <c r="C3552">
        <v>794229</v>
      </c>
      <c r="D3552">
        <v>16406</v>
      </c>
      <c r="E3552">
        <v>3</v>
      </c>
      <c r="F3552">
        <v>4921.8</v>
      </c>
      <c r="G3552">
        <v>10</v>
      </c>
      <c r="H3552" t="s">
        <v>373</v>
      </c>
      <c r="I3552">
        <v>4</v>
      </c>
      <c r="J3552" t="s">
        <v>488</v>
      </c>
      <c r="K3552" t="s">
        <v>73</v>
      </c>
      <c r="L3552" t="s">
        <v>15</v>
      </c>
      <c r="M3552">
        <v>44296.2</v>
      </c>
      <c r="N3552" t="s">
        <v>21</v>
      </c>
      <c r="O3552" t="s">
        <v>0</v>
      </c>
      <c r="P3552" t="s">
        <v>0</v>
      </c>
    </row>
    <row r="3553" spans="1:16" x14ac:dyDescent="0.3">
      <c r="A3553">
        <v>41510328</v>
      </c>
      <c r="B3553">
        <v>671858</v>
      </c>
      <c r="C3553">
        <v>462874</v>
      </c>
      <c r="D3553">
        <v>11647</v>
      </c>
      <c r="E3553">
        <v>1</v>
      </c>
      <c r="F3553">
        <v>0</v>
      </c>
      <c r="G3553">
        <v>0</v>
      </c>
      <c r="H3553" t="s">
        <v>373</v>
      </c>
      <c r="I3553">
        <v>6</v>
      </c>
      <c r="J3553" t="s">
        <v>48</v>
      </c>
      <c r="K3553" t="s">
        <v>50</v>
      </c>
      <c r="L3553" t="s">
        <v>15</v>
      </c>
      <c r="M3553">
        <v>11647</v>
      </c>
      <c r="N3553" t="s">
        <v>21</v>
      </c>
      <c r="O3553" t="s">
        <v>0</v>
      </c>
      <c r="P3553" t="s">
        <v>0</v>
      </c>
    </row>
    <row r="3554" spans="1:16" x14ac:dyDescent="0.3">
      <c r="A3554">
        <v>87890494</v>
      </c>
      <c r="B3554">
        <v>356787</v>
      </c>
      <c r="C3554">
        <v>981828</v>
      </c>
      <c r="D3554">
        <v>5598</v>
      </c>
      <c r="E3554">
        <v>2</v>
      </c>
      <c r="F3554">
        <v>2239.1999999999998</v>
      </c>
      <c r="G3554">
        <v>20</v>
      </c>
      <c r="H3554" t="s">
        <v>373</v>
      </c>
      <c r="I3554">
        <v>4</v>
      </c>
      <c r="J3554" t="s">
        <v>488</v>
      </c>
      <c r="K3554" t="s">
        <v>39</v>
      </c>
      <c r="L3554" t="s">
        <v>17</v>
      </c>
      <c r="M3554">
        <v>8956.7999999999993</v>
      </c>
      <c r="N3554" t="s">
        <v>21</v>
      </c>
      <c r="O3554" t="s">
        <v>0</v>
      </c>
      <c r="P3554" t="s">
        <v>0</v>
      </c>
    </row>
    <row r="3555" spans="1:16" x14ac:dyDescent="0.3">
      <c r="A3555">
        <v>50693207</v>
      </c>
      <c r="B3555">
        <v>356787</v>
      </c>
      <c r="C3555">
        <v>681003</v>
      </c>
      <c r="D3555">
        <v>16041</v>
      </c>
      <c r="E3555">
        <v>1</v>
      </c>
      <c r="F3555">
        <v>3208.2</v>
      </c>
      <c r="G3555">
        <v>20</v>
      </c>
      <c r="H3555" t="s">
        <v>373</v>
      </c>
      <c r="I3555">
        <v>5</v>
      </c>
      <c r="J3555" t="s">
        <v>243</v>
      </c>
      <c r="K3555" t="s">
        <v>50</v>
      </c>
      <c r="L3555" t="s">
        <v>17</v>
      </c>
      <c r="M3555">
        <v>12832.8</v>
      </c>
      <c r="N3555" t="s">
        <v>22</v>
      </c>
      <c r="O3555" t="s">
        <v>0</v>
      </c>
      <c r="P3555" t="s">
        <v>0</v>
      </c>
    </row>
    <row r="3556" spans="1:16" x14ac:dyDescent="0.3">
      <c r="A3556">
        <v>77215278</v>
      </c>
      <c r="B3556">
        <v>671858</v>
      </c>
      <c r="C3556">
        <v>914703</v>
      </c>
      <c r="D3556">
        <v>2729</v>
      </c>
      <c r="E3556">
        <v>1</v>
      </c>
      <c r="F3556">
        <v>0</v>
      </c>
      <c r="G3556">
        <v>0</v>
      </c>
      <c r="H3556" t="s">
        <v>373</v>
      </c>
      <c r="I3556">
        <v>5</v>
      </c>
      <c r="J3556" t="s">
        <v>243</v>
      </c>
      <c r="K3556" t="s">
        <v>39</v>
      </c>
      <c r="L3556" t="s">
        <v>16</v>
      </c>
      <c r="M3556">
        <v>2729</v>
      </c>
      <c r="N3556" t="s">
        <v>20</v>
      </c>
      <c r="O3556" t="s">
        <v>0</v>
      </c>
      <c r="P3556" t="s">
        <v>0</v>
      </c>
    </row>
    <row r="3557" spans="1:16" x14ac:dyDescent="0.3">
      <c r="A3557">
        <v>64766762</v>
      </c>
      <c r="B3557">
        <v>876646</v>
      </c>
      <c r="C3557">
        <v>403974</v>
      </c>
      <c r="D3557">
        <v>7727</v>
      </c>
      <c r="E3557">
        <v>1</v>
      </c>
      <c r="F3557">
        <v>0</v>
      </c>
      <c r="G3557">
        <v>0</v>
      </c>
      <c r="H3557" t="s">
        <v>373</v>
      </c>
      <c r="I3557">
        <v>1</v>
      </c>
      <c r="J3557" t="s">
        <v>198</v>
      </c>
      <c r="K3557" t="s">
        <v>39</v>
      </c>
      <c r="L3557" t="s">
        <v>16</v>
      </c>
      <c r="M3557">
        <v>7727</v>
      </c>
      <c r="N3557" t="s">
        <v>21</v>
      </c>
      <c r="O3557" t="s">
        <v>0</v>
      </c>
      <c r="P3557" t="s">
        <v>0</v>
      </c>
    </row>
    <row r="3558" spans="1:16" x14ac:dyDescent="0.3">
      <c r="A3558">
        <v>28504235</v>
      </c>
      <c r="B3558">
        <v>770487</v>
      </c>
      <c r="C3558">
        <v>742752</v>
      </c>
      <c r="D3558">
        <v>1127</v>
      </c>
      <c r="E3558">
        <v>1</v>
      </c>
      <c r="F3558">
        <v>0</v>
      </c>
      <c r="G3558">
        <v>0</v>
      </c>
      <c r="H3558" t="s">
        <v>373</v>
      </c>
      <c r="I3558">
        <v>3</v>
      </c>
      <c r="J3558" t="s">
        <v>461</v>
      </c>
      <c r="K3558" t="s">
        <v>39</v>
      </c>
      <c r="L3558" t="s">
        <v>16</v>
      </c>
      <c r="M3558">
        <v>1127</v>
      </c>
      <c r="N3558" t="s">
        <v>23</v>
      </c>
      <c r="O3558" t="s">
        <v>0</v>
      </c>
      <c r="P3558" t="s">
        <v>0</v>
      </c>
    </row>
    <row r="3559" spans="1:16" x14ac:dyDescent="0.3">
      <c r="A3559">
        <v>24626086</v>
      </c>
      <c r="B3559">
        <v>126225</v>
      </c>
      <c r="C3559">
        <v>811248</v>
      </c>
      <c r="D3559">
        <v>13507</v>
      </c>
      <c r="E3559">
        <v>1</v>
      </c>
      <c r="F3559">
        <v>675.35</v>
      </c>
      <c r="G3559">
        <v>5</v>
      </c>
      <c r="H3559" t="s">
        <v>373</v>
      </c>
      <c r="I3559">
        <v>3</v>
      </c>
      <c r="J3559" t="s">
        <v>461</v>
      </c>
      <c r="K3559" t="s">
        <v>39</v>
      </c>
      <c r="L3559" t="s">
        <v>16</v>
      </c>
      <c r="M3559">
        <v>12831.65</v>
      </c>
      <c r="N3559" t="s">
        <v>22</v>
      </c>
      <c r="O3559" t="s">
        <v>0</v>
      </c>
      <c r="P3559" t="s">
        <v>0</v>
      </c>
    </row>
    <row r="3560" spans="1:16" x14ac:dyDescent="0.3">
      <c r="A3560">
        <v>15988382</v>
      </c>
      <c r="B3560">
        <v>671858</v>
      </c>
      <c r="C3560">
        <v>263648</v>
      </c>
      <c r="D3560">
        <v>8117</v>
      </c>
      <c r="E3560">
        <v>1</v>
      </c>
      <c r="F3560">
        <v>0</v>
      </c>
      <c r="G3560">
        <v>0</v>
      </c>
      <c r="H3560" t="s">
        <v>373</v>
      </c>
      <c r="I3560">
        <v>4</v>
      </c>
      <c r="J3560" t="s">
        <v>488</v>
      </c>
      <c r="K3560" t="s">
        <v>39</v>
      </c>
      <c r="L3560" t="s">
        <v>15</v>
      </c>
      <c r="M3560">
        <v>8117</v>
      </c>
      <c r="N3560" t="s">
        <v>23</v>
      </c>
      <c r="O3560" t="s">
        <v>0</v>
      </c>
      <c r="P3560" t="s">
        <v>0</v>
      </c>
    </row>
    <row r="3561" spans="1:16" x14ac:dyDescent="0.3">
      <c r="A3561">
        <v>28304809</v>
      </c>
      <c r="B3561">
        <v>246316</v>
      </c>
      <c r="C3561">
        <v>583010</v>
      </c>
      <c r="D3561">
        <v>4645</v>
      </c>
      <c r="E3561">
        <v>1</v>
      </c>
      <c r="F3561">
        <v>232.25</v>
      </c>
      <c r="G3561">
        <v>5</v>
      </c>
      <c r="H3561" t="s">
        <v>373</v>
      </c>
      <c r="I3561">
        <v>4</v>
      </c>
      <c r="J3561" t="s">
        <v>488</v>
      </c>
      <c r="K3561" t="s">
        <v>50</v>
      </c>
      <c r="L3561" t="s">
        <v>15</v>
      </c>
      <c r="M3561">
        <v>4412.75</v>
      </c>
      <c r="N3561" t="s">
        <v>21</v>
      </c>
      <c r="O3561" t="s">
        <v>0</v>
      </c>
      <c r="P3561" t="s">
        <v>0</v>
      </c>
    </row>
    <row r="3562" spans="1:16" x14ac:dyDescent="0.3">
      <c r="A3562">
        <v>94187049</v>
      </c>
      <c r="B3562">
        <v>334053</v>
      </c>
      <c r="C3562">
        <v>887603</v>
      </c>
      <c r="D3562">
        <v>7880</v>
      </c>
      <c r="E3562">
        <v>1</v>
      </c>
      <c r="F3562">
        <v>788</v>
      </c>
      <c r="G3562">
        <v>10</v>
      </c>
      <c r="H3562" t="s">
        <v>489</v>
      </c>
      <c r="I3562">
        <v>1</v>
      </c>
      <c r="J3562" t="s">
        <v>232</v>
      </c>
      <c r="K3562" t="s">
        <v>73</v>
      </c>
      <c r="L3562" t="s">
        <v>15</v>
      </c>
      <c r="M3562">
        <v>7092</v>
      </c>
      <c r="N3562" t="s">
        <v>21</v>
      </c>
      <c r="O3562" t="s">
        <v>0</v>
      </c>
      <c r="P3562" t="s">
        <v>0</v>
      </c>
    </row>
    <row r="3563" spans="1:16" x14ac:dyDescent="0.3">
      <c r="A3563">
        <v>29997018</v>
      </c>
      <c r="B3563">
        <v>876646</v>
      </c>
      <c r="C3563">
        <v>696864</v>
      </c>
      <c r="D3563">
        <v>7965</v>
      </c>
      <c r="E3563">
        <v>2</v>
      </c>
      <c r="F3563">
        <v>796.5</v>
      </c>
      <c r="G3563">
        <v>5</v>
      </c>
      <c r="H3563" t="s">
        <v>489</v>
      </c>
      <c r="I3563">
        <v>7</v>
      </c>
      <c r="J3563" t="s">
        <v>270</v>
      </c>
      <c r="K3563" t="s">
        <v>73</v>
      </c>
      <c r="L3563" t="s">
        <v>16</v>
      </c>
      <c r="M3563">
        <v>15133.5</v>
      </c>
      <c r="N3563" t="s">
        <v>23</v>
      </c>
      <c r="O3563" t="s">
        <v>0</v>
      </c>
      <c r="P3563" t="s">
        <v>0</v>
      </c>
    </row>
    <row r="3564" spans="1:16" x14ac:dyDescent="0.3">
      <c r="A3564">
        <v>12784407</v>
      </c>
      <c r="B3564">
        <v>770487</v>
      </c>
      <c r="C3564">
        <v>949398</v>
      </c>
      <c r="D3564">
        <v>12991</v>
      </c>
      <c r="E3564">
        <v>2</v>
      </c>
      <c r="F3564">
        <v>0</v>
      </c>
      <c r="G3564">
        <v>0</v>
      </c>
      <c r="H3564" t="s">
        <v>489</v>
      </c>
      <c r="I3564">
        <v>6</v>
      </c>
      <c r="J3564" t="s">
        <v>527</v>
      </c>
      <c r="K3564" t="s">
        <v>39</v>
      </c>
      <c r="L3564" t="s">
        <v>16</v>
      </c>
      <c r="M3564">
        <v>25982</v>
      </c>
      <c r="N3564" t="s">
        <v>23</v>
      </c>
      <c r="O3564" t="s">
        <v>0</v>
      </c>
      <c r="P3564" t="s">
        <v>0</v>
      </c>
    </row>
    <row r="3565" spans="1:16" x14ac:dyDescent="0.3">
      <c r="A3565">
        <v>81249799</v>
      </c>
      <c r="B3565">
        <v>216739</v>
      </c>
      <c r="C3565">
        <v>742752</v>
      </c>
      <c r="D3565">
        <v>19159</v>
      </c>
      <c r="E3565">
        <v>2</v>
      </c>
      <c r="F3565">
        <v>5747.7</v>
      </c>
      <c r="G3565">
        <v>15</v>
      </c>
      <c r="H3565" t="s">
        <v>489</v>
      </c>
      <c r="I3565">
        <v>6</v>
      </c>
      <c r="J3565" t="s">
        <v>527</v>
      </c>
      <c r="K3565" t="s">
        <v>39</v>
      </c>
      <c r="L3565" t="s">
        <v>16</v>
      </c>
      <c r="M3565">
        <v>32570.3</v>
      </c>
      <c r="N3565" t="s">
        <v>20</v>
      </c>
      <c r="O3565" t="s">
        <v>0</v>
      </c>
      <c r="P3565" t="s">
        <v>0</v>
      </c>
    </row>
    <row r="3566" spans="1:16" x14ac:dyDescent="0.3">
      <c r="A3566">
        <v>33068427</v>
      </c>
      <c r="B3566">
        <v>877572</v>
      </c>
      <c r="C3566">
        <v>780557</v>
      </c>
      <c r="D3566">
        <v>7631</v>
      </c>
      <c r="E3566">
        <v>1</v>
      </c>
      <c r="F3566">
        <v>763.1</v>
      </c>
      <c r="G3566">
        <v>10</v>
      </c>
      <c r="H3566" t="s">
        <v>489</v>
      </c>
      <c r="I3566">
        <v>1</v>
      </c>
      <c r="J3566" t="s">
        <v>232</v>
      </c>
      <c r="K3566" t="s">
        <v>50</v>
      </c>
      <c r="L3566" t="s">
        <v>15</v>
      </c>
      <c r="M3566">
        <v>6867.9</v>
      </c>
      <c r="N3566" t="s">
        <v>21</v>
      </c>
      <c r="O3566" t="s">
        <v>0</v>
      </c>
      <c r="P3566" t="s">
        <v>0</v>
      </c>
    </row>
    <row r="3567" spans="1:16" x14ac:dyDescent="0.3">
      <c r="A3567">
        <v>38944689</v>
      </c>
      <c r="B3567">
        <v>207473</v>
      </c>
      <c r="C3567">
        <v>533025</v>
      </c>
      <c r="D3567">
        <v>19737</v>
      </c>
      <c r="E3567">
        <v>1</v>
      </c>
      <c r="F3567">
        <v>986.85</v>
      </c>
      <c r="G3567">
        <v>5</v>
      </c>
      <c r="H3567" t="s">
        <v>489</v>
      </c>
      <c r="I3567">
        <v>5</v>
      </c>
      <c r="J3567" t="s">
        <v>311</v>
      </c>
      <c r="K3567" t="s">
        <v>39</v>
      </c>
      <c r="L3567" t="s">
        <v>15</v>
      </c>
      <c r="M3567">
        <v>18750.150000000001</v>
      </c>
      <c r="N3567" t="s">
        <v>24</v>
      </c>
      <c r="O3567" t="s">
        <v>0</v>
      </c>
      <c r="P3567" t="s">
        <v>0</v>
      </c>
    </row>
    <row r="3568" spans="1:16" x14ac:dyDescent="0.3">
      <c r="A3568">
        <v>68810561</v>
      </c>
      <c r="B3568">
        <v>334053</v>
      </c>
      <c r="C3568">
        <v>713742</v>
      </c>
      <c r="D3568">
        <v>16849</v>
      </c>
      <c r="E3568">
        <v>1</v>
      </c>
      <c r="F3568">
        <v>0</v>
      </c>
      <c r="G3568">
        <v>0</v>
      </c>
      <c r="H3568" t="s">
        <v>489</v>
      </c>
      <c r="I3568">
        <v>1</v>
      </c>
      <c r="J3568" t="s">
        <v>232</v>
      </c>
      <c r="K3568" t="s">
        <v>39</v>
      </c>
      <c r="L3568" t="s">
        <v>16</v>
      </c>
      <c r="M3568">
        <v>16849</v>
      </c>
      <c r="N3568" t="s">
        <v>22</v>
      </c>
      <c r="O3568" t="s">
        <v>0</v>
      </c>
      <c r="P3568" t="s">
        <v>0</v>
      </c>
    </row>
    <row r="3569" spans="1:16" x14ac:dyDescent="0.3">
      <c r="A3569">
        <v>67653606</v>
      </c>
      <c r="B3569">
        <v>877572</v>
      </c>
      <c r="C3569">
        <v>741704</v>
      </c>
      <c r="D3569">
        <v>19601</v>
      </c>
      <c r="E3569">
        <v>2</v>
      </c>
      <c r="F3569">
        <v>3920.2</v>
      </c>
      <c r="G3569">
        <v>10</v>
      </c>
      <c r="H3569" t="s">
        <v>489</v>
      </c>
      <c r="I3569">
        <v>1</v>
      </c>
      <c r="J3569" t="s">
        <v>232</v>
      </c>
      <c r="K3569" t="s">
        <v>39</v>
      </c>
      <c r="L3569" t="s">
        <v>15</v>
      </c>
      <c r="M3569">
        <v>35281.800000000003</v>
      </c>
      <c r="N3569" t="s">
        <v>23</v>
      </c>
      <c r="O3569" t="s">
        <v>0</v>
      </c>
      <c r="P3569" t="s">
        <v>0</v>
      </c>
    </row>
    <row r="3570" spans="1:16" x14ac:dyDescent="0.3">
      <c r="A3570">
        <v>97241147</v>
      </c>
      <c r="B3570">
        <v>356787</v>
      </c>
      <c r="C3570">
        <v>631228</v>
      </c>
      <c r="D3570">
        <v>9060</v>
      </c>
      <c r="E3570">
        <v>2</v>
      </c>
      <c r="F3570">
        <v>906</v>
      </c>
      <c r="G3570">
        <v>5</v>
      </c>
      <c r="H3570" t="s">
        <v>489</v>
      </c>
      <c r="I3570">
        <v>3</v>
      </c>
      <c r="J3570" t="s">
        <v>233</v>
      </c>
      <c r="K3570" t="s">
        <v>39</v>
      </c>
      <c r="L3570" t="s">
        <v>18</v>
      </c>
      <c r="M3570">
        <v>17214</v>
      </c>
      <c r="N3570" t="s">
        <v>20</v>
      </c>
      <c r="O3570" t="s">
        <v>0</v>
      </c>
      <c r="P3570" t="s">
        <v>0</v>
      </c>
    </row>
    <row r="3571" spans="1:16" x14ac:dyDescent="0.3">
      <c r="A3571">
        <v>32027350</v>
      </c>
      <c r="B3571">
        <v>876646</v>
      </c>
      <c r="C3571">
        <v>483062</v>
      </c>
      <c r="D3571">
        <v>10022</v>
      </c>
      <c r="E3571">
        <v>2</v>
      </c>
      <c r="F3571">
        <v>2004.4</v>
      </c>
      <c r="G3571">
        <v>10</v>
      </c>
      <c r="H3571" t="s">
        <v>489</v>
      </c>
      <c r="I3571">
        <v>2</v>
      </c>
      <c r="J3571" t="s">
        <v>424</v>
      </c>
      <c r="K3571" t="s">
        <v>39</v>
      </c>
      <c r="L3571" t="s">
        <v>16</v>
      </c>
      <c r="M3571">
        <v>18039.599999999999</v>
      </c>
      <c r="N3571" t="s">
        <v>23</v>
      </c>
      <c r="O3571" t="s">
        <v>0</v>
      </c>
      <c r="P3571" t="s">
        <v>0</v>
      </c>
    </row>
    <row r="3572" spans="1:16" x14ac:dyDescent="0.3">
      <c r="A3572">
        <v>40277201</v>
      </c>
      <c r="B3572">
        <v>207473</v>
      </c>
      <c r="C3572">
        <v>230897</v>
      </c>
      <c r="D3572">
        <v>16306</v>
      </c>
      <c r="E3572">
        <v>1</v>
      </c>
      <c r="F3572">
        <v>0</v>
      </c>
      <c r="G3572">
        <v>0</v>
      </c>
      <c r="H3572" t="s">
        <v>489</v>
      </c>
      <c r="I3572">
        <v>1</v>
      </c>
      <c r="J3572" t="s">
        <v>232</v>
      </c>
      <c r="K3572" t="s">
        <v>39</v>
      </c>
      <c r="L3572" t="s">
        <v>17</v>
      </c>
      <c r="M3572">
        <v>16306</v>
      </c>
      <c r="N3572" t="s">
        <v>23</v>
      </c>
      <c r="O3572" t="s">
        <v>0</v>
      </c>
      <c r="P3572" t="s">
        <v>0</v>
      </c>
    </row>
    <row r="3573" spans="1:16" x14ac:dyDescent="0.3">
      <c r="A3573">
        <v>98663948</v>
      </c>
      <c r="B3573">
        <v>334053</v>
      </c>
      <c r="C3573">
        <v>280832</v>
      </c>
      <c r="D3573">
        <v>1732</v>
      </c>
      <c r="E3573">
        <v>2</v>
      </c>
      <c r="F3573">
        <v>0</v>
      </c>
      <c r="G3573">
        <v>0</v>
      </c>
      <c r="H3573" t="s">
        <v>489</v>
      </c>
      <c r="I3573">
        <v>1</v>
      </c>
      <c r="J3573" t="s">
        <v>232</v>
      </c>
      <c r="K3573" t="s">
        <v>39</v>
      </c>
      <c r="L3573" t="s">
        <v>18</v>
      </c>
      <c r="M3573">
        <v>3464</v>
      </c>
      <c r="N3573" t="s">
        <v>20</v>
      </c>
      <c r="O3573" t="s">
        <v>0</v>
      </c>
      <c r="P3573" t="s">
        <v>0</v>
      </c>
    </row>
    <row r="3574" spans="1:16" x14ac:dyDescent="0.3">
      <c r="A3574">
        <v>10512117</v>
      </c>
      <c r="B3574">
        <v>876646</v>
      </c>
      <c r="C3574">
        <v>985587</v>
      </c>
      <c r="D3574">
        <v>10051</v>
      </c>
      <c r="E3574">
        <v>1</v>
      </c>
      <c r="F3574">
        <v>1507.65</v>
      </c>
      <c r="G3574">
        <v>15</v>
      </c>
      <c r="H3574" t="s">
        <v>489</v>
      </c>
      <c r="I3574">
        <v>5</v>
      </c>
      <c r="J3574" t="s">
        <v>311</v>
      </c>
      <c r="K3574" t="s">
        <v>39</v>
      </c>
      <c r="L3574" t="s">
        <v>15</v>
      </c>
      <c r="M3574">
        <v>8543.35</v>
      </c>
      <c r="N3574" t="s">
        <v>23</v>
      </c>
      <c r="O3574" t="s">
        <v>0</v>
      </c>
      <c r="P3574" t="s">
        <v>0</v>
      </c>
    </row>
    <row r="3575" spans="1:16" x14ac:dyDescent="0.3">
      <c r="A3575">
        <v>79834723</v>
      </c>
      <c r="B3575">
        <v>246316</v>
      </c>
      <c r="C3575">
        <v>633672</v>
      </c>
      <c r="D3575">
        <v>13847</v>
      </c>
      <c r="E3575">
        <v>2</v>
      </c>
      <c r="F3575">
        <v>2769.4</v>
      </c>
      <c r="G3575">
        <v>10</v>
      </c>
      <c r="H3575" t="s">
        <v>489</v>
      </c>
      <c r="I3575">
        <v>6</v>
      </c>
      <c r="J3575" t="s">
        <v>527</v>
      </c>
      <c r="K3575" t="s">
        <v>39</v>
      </c>
      <c r="L3575" t="s">
        <v>16</v>
      </c>
      <c r="M3575">
        <v>24924.6</v>
      </c>
      <c r="N3575" t="s">
        <v>21</v>
      </c>
      <c r="O3575" t="s">
        <v>0</v>
      </c>
      <c r="P3575" t="s">
        <v>0</v>
      </c>
    </row>
    <row r="3576" spans="1:16" x14ac:dyDescent="0.3">
      <c r="A3576">
        <v>99152472</v>
      </c>
      <c r="B3576">
        <v>388389</v>
      </c>
      <c r="C3576">
        <v>803998</v>
      </c>
      <c r="D3576">
        <v>5702</v>
      </c>
      <c r="E3576">
        <v>1</v>
      </c>
      <c r="F3576">
        <v>285.10000000000002</v>
      </c>
      <c r="G3576">
        <v>5</v>
      </c>
      <c r="H3576" t="s">
        <v>379</v>
      </c>
      <c r="I3576">
        <v>6</v>
      </c>
      <c r="J3576" t="s">
        <v>199</v>
      </c>
      <c r="K3576" t="s">
        <v>39</v>
      </c>
      <c r="L3576" t="s">
        <v>15</v>
      </c>
      <c r="M3576">
        <v>5416.9</v>
      </c>
      <c r="N3576" t="s">
        <v>24</v>
      </c>
      <c r="O3576" t="s">
        <v>0</v>
      </c>
      <c r="P3576" t="s">
        <v>0</v>
      </c>
    </row>
    <row r="3577" spans="1:16" x14ac:dyDescent="0.3">
      <c r="A3577">
        <v>35320492</v>
      </c>
      <c r="B3577">
        <v>872246</v>
      </c>
      <c r="C3577">
        <v>394969</v>
      </c>
      <c r="D3577">
        <v>4567</v>
      </c>
      <c r="E3577">
        <v>2</v>
      </c>
      <c r="F3577">
        <v>0</v>
      </c>
      <c r="G3577">
        <v>0</v>
      </c>
      <c r="H3577" t="s">
        <v>379</v>
      </c>
      <c r="I3577">
        <v>7</v>
      </c>
      <c r="J3577" t="s">
        <v>86</v>
      </c>
      <c r="K3577" t="s">
        <v>47</v>
      </c>
      <c r="L3577" t="s">
        <v>15</v>
      </c>
      <c r="M3577">
        <v>9134</v>
      </c>
      <c r="N3577" t="s">
        <v>21</v>
      </c>
      <c r="O3577" t="s">
        <v>0</v>
      </c>
      <c r="P3577" t="s">
        <v>0</v>
      </c>
    </row>
    <row r="3578" spans="1:16" x14ac:dyDescent="0.3">
      <c r="A3578">
        <v>42323627</v>
      </c>
      <c r="B3578">
        <v>872246</v>
      </c>
      <c r="C3578">
        <v>845919</v>
      </c>
      <c r="D3578">
        <v>11337</v>
      </c>
      <c r="E3578">
        <v>1</v>
      </c>
      <c r="F3578">
        <v>566.85</v>
      </c>
      <c r="G3578">
        <v>5</v>
      </c>
      <c r="H3578" t="s">
        <v>379</v>
      </c>
      <c r="I3578">
        <v>2</v>
      </c>
      <c r="J3578" t="s">
        <v>62</v>
      </c>
      <c r="K3578" t="s">
        <v>39</v>
      </c>
      <c r="L3578" t="s">
        <v>16</v>
      </c>
      <c r="M3578">
        <v>10770.15</v>
      </c>
      <c r="N3578" t="s">
        <v>22</v>
      </c>
      <c r="O3578" t="s">
        <v>0</v>
      </c>
      <c r="P3578" t="s">
        <v>0</v>
      </c>
    </row>
    <row r="3579" spans="1:16" x14ac:dyDescent="0.3">
      <c r="A3579">
        <v>97139443</v>
      </c>
      <c r="B3579">
        <v>872246</v>
      </c>
      <c r="C3579">
        <v>782316</v>
      </c>
      <c r="D3579">
        <v>18794</v>
      </c>
      <c r="E3579">
        <v>1</v>
      </c>
      <c r="F3579">
        <v>0</v>
      </c>
      <c r="G3579">
        <v>0</v>
      </c>
      <c r="H3579" t="s">
        <v>379</v>
      </c>
      <c r="I3579">
        <v>3</v>
      </c>
      <c r="J3579" t="s">
        <v>271</v>
      </c>
      <c r="K3579" t="s">
        <v>39</v>
      </c>
      <c r="L3579" t="s">
        <v>18</v>
      </c>
      <c r="M3579">
        <v>18794</v>
      </c>
      <c r="N3579" t="s">
        <v>21</v>
      </c>
      <c r="O3579" t="s">
        <v>0</v>
      </c>
      <c r="P3579" t="s">
        <v>0</v>
      </c>
    </row>
    <row r="3580" spans="1:16" x14ac:dyDescent="0.3">
      <c r="A3580">
        <v>24636981</v>
      </c>
      <c r="B3580">
        <v>207473</v>
      </c>
      <c r="C3580">
        <v>710511</v>
      </c>
      <c r="D3580">
        <v>15882</v>
      </c>
      <c r="E3580">
        <v>1</v>
      </c>
      <c r="F3580">
        <v>794.1</v>
      </c>
      <c r="G3580">
        <v>5</v>
      </c>
      <c r="H3580" t="s">
        <v>379</v>
      </c>
      <c r="I3580">
        <v>5</v>
      </c>
      <c r="J3580" t="s">
        <v>281</v>
      </c>
      <c r="K3580" t="s">
        <v>39</v>
      </c>
      <c r="L3580" t="s">
        <v>15</v>
      </c>
      <c r="M3580">
        <v>15087.9</v>
      </c>
      <c r="N3580" t="s">
        <v>21</v>
      </c>
      <c r="O3580" t="s">
        <v>0</v>
      </c>
      <c r="P3580" t="s">
        <v>0</v>
      </c>
    </row>
    <row r="3581" spans="1:16" x14ac:dyDescent="0.3">
      <c r="A3581">
        <v>92124765</v>
      </c>
      <c r="B3581">
        <v>207473</v>
      </c>
      <c r="C3581">
        <v>854280</v>
      </c>
      <c r="D3581">
        <v>750</v>
      </c>
      <c r="E3581">
        <v>1</v>
      </c>
      <c r="F3581">
        <v>37.5</v>
      </c>
      <c r="G3581">
        <v>5</v>
      </c>
      <c r="H3581" t="s">
        <v>379</v>
      </c>
      <c r="I3581">
        <v>2</v>
      </c>
      <c r="J3581" t="s">
        <v>62</v>
      </c>
      <c r="K3581" t="s">
        <v>39</v>
      </c>
      <c r="L3581" t="s">
        <v>16</v>
      </c>
      <c r="M3581">
        <v>712.5</v>
      </c>
      <c r="N3581" t="s">
        <v>22</v>
      </c>
      <c r="O3581" t="s">
        <v>0</v>
      </c>
      <c r="P3581" t="s">
        <v>0</v>
      </c>
    </row>
    <row r="3582" spans="1:16" x14ac:dyDescent="0.3">
      <c r="A3582">
        <v>18715975</v>
      </c>
      <c r="B3582">
        <v>872246</v>
      </c>
      <c r="C3582">
        <v>442924</v>
      </c>
      <c r="D3582">
        <v>12455</v>
      </c>
      <c r="E3582">
        <v>1</v>
      </c>
      <c r="F3582">
        <v>0</v>
      </c>
      <c r="G3582">
        <v>0</v>
      </c>
      <c r="H3582" t="s">
        <v>379</v>
      </c>
      <c r="I3582">
        <v>6</v>
      </c>
      <c r="J3582" t="s">
        <v>199</v>
      </c>
      <c r="K3582" t="s">
        <v>39</v>
      </c>
      <c r="L3582" t="s">
        <v>18</v>
      </c>
      <c r="M3582">
        <v>12455</v>
      </c>
      <c r="N3582" t="s">
        <v>22</v>
      </c>
      <c r="O3582" t="s">
        <v>0</v>
      </c>
      <c r="P3582" t="s">
        <v>0</v>
      </c>
    </row>
    <row r="3583" spans="1:16" x14ac:dyDescent="0.3">
      <c r="A3583">
        <v>54689713</v>
      </c>
      <c r="B3583">
        <v>872246</v>
      </c>
      <c r="C3583">
        <v>393720</v>
      </c>
      <c r="D3583">
        <v>11651</v>
      </c>
      <c r="E3583">
        <v>1</v>
      </c>
      <c r="F3583">
        <v>582.54999999999995</v>
      </c>
      <c r="G3583">
        <v>5</v>
      </c>
      <c r="H3583" t="s">
        <v>379</v>
      </c>
      <c r="I3583">
        <v>5</v>
      </c>
      <c r="J3583" t="s">
        <v>281</v>
      </c>
      <c r="K3583" t="s">
        <v>39</v>
      </c>
      <c r="L3583" t="s">
        <v>17</v>
      </c>
      <c r="M3583">
        <v>11068.45</v>
      </c>
      <c r="N3583" t="s">
        <v>21</v>
      </c>
      <c r="O3583" t="s">
        <v>0</v>
      </c>
      <c r="P3583" t="s">
        <v>0</v>
      </c>
    </row>
    <row r="3584" spans="1:16" x14ac:dyDescent="0.3">
      <c r="A3584">
        <v>59797531</v>
      </c>
      <c r="B3584">
        <v>356787</v>
      </c>
      <c r="C3584">
        <v>577496</v>
      </c>
      <c r="D3584">
        <v>2645</v>
      </c>
      <c r="E3584">
        <v>1</v>
      </c>
      <c r="F3584">
        <v>264.5</v>
      </c>
      <c r="G3584">
        <v>10</v>
      </c>
      <c r="H3584" t="s">
        <v>379</v>
      </c>
      <c r="I3584">
        <v>7</v>
      </c>
      <c r="J3584" t="s">
        <v>86</v>
      </c>
      <c r="K3584" t="s">
        <v>47</v>
      </c>
      <c r="L3584" t="s">
        <v>16</v>
      </c>
      <c r="M3584">
        <v>2380.5</v>
      </c>
      <c r="N3584" t="s">
        <v>22</v>
      </c>
      <c r="O3584" t="s">
        <v>0</v>
      </c>
      <c r="P3584" t="s">
        <v>0</v>
      </c>
    </row>
    <row r="3585" spans="1:16" x14ac:dyDescent="0.3">
      <c r="A3585">
        <v>50181935</v>
      </c>
      <c r="B3585">
        <v>388389</v>
      </c>
      <c r="C3585">
        <v>600773</v>
      </c>
      <c r="D3585">
        <v>8967</v>
      </c>
      <c r="E3585">
        <v>2</v>
      </c>
      <c r="F3585">
        <v>896.7</v>
      </c>
      <c r="G3585">
        <v>5</v>
      </c>
      <c r="H3585" t="s">
        <v>259</v>
      </c>
      <c r="I3585">
        <v>3</v>
      </c>
      <c r="J3585" t="s">
        <v>260</v>
      </c>
      <c r="K3585" t="s">
        <v>39</v>
      </c>
      <c r="L3585" t="s">
        <v>17</v>
      </c>
      <c r="M3585">
        <v>17037.3</v>
      </c>
      <c r="N3585" t="s">
        <v>22</v>
      </c>
      <c r="O3585" t="s">
        <v>0</v>
      </c>
      <c r="P3585" t="s">
        <v>0</v>
      </c>
    </row>
    <row r="3586" spans="1:16" x14ac:dyDescent="0.3">
      <c r="A3586">
        <v>51154241</v>
      </c>
      <c r="B3586">
        <v>876646</v>
      </c>
      <c r="C3586">
        <v>804677</v>
      </c>
      <c r="D3586">
        <v>18516</v>
      </c>
      <c r="E3586">
        <v>4</v>
      </c>
      <c r="F3586">
        <v>3703.2</v>
      </c>
      <c r="G3586">
        <v>5</v>
      </c>
      <c r="H3586" t="s">
        <v>259</v>
      </c>
      <c r="I3586">
        <v>3</v>
      </c>
      <c r="J3586" t="s">
        <v>260</v>
      </c>
      <c r="K3586" t="s">
        <v>50</v>
      </c>
      <c r="L3586" t="s">
        <v>17</v>
      </c>
      <c r="M3586">
        <v>70360.800000000003</v>
      </c>
      <c r="N3586" t="s">
        <v>23</v>
      </c>
      <c r="O3586" t="s">
        <v>0</v>
      </c>
      <c r="P3586" t="s">
        <v>0</v>
      </c>
    </row>
    <row r="3587" spans="1:16" x14ac:dyDescent="0.3">
      <c r="A3587">
        <v>83076970</v>
      </c>
      <c r="B3587">
        <v>809570</v>
      </c>
      <c r="C3587">
        <v>269832</v>
      </c>
      <c r="D3587">
        <v>1398</v>
      </c>
      <c r="E3587">
        <v>1</v>
      </c>
      <c r="F3587">
        <v>139.80000000000001</v>
      </c>
      <c r="G3587">
        <v>10</v>
      </c>
      <c r="H3587" t="s">
        <v>259</v>
      </c>
      <c r="I3587">
        <v>6</v>
      </c>
      <c r="J3587" t="s">
        <v>231</v>
      </c>
      <c r="K3587" t="s">
        <v>47</v>
      </c>
      <c r="L3587" t="s">
        <v>16</v>
      </c>
      <c r="M3587">
        <v>1258.2</v>
      </c>
      <c r="N3587" t="s">
        <v>22</v>
      </c>
      <c r="O3587" t="s">
        <v>0</v>
      </c>
      <c r="P3587" t="s">
        <v>0</v>
      </c>
    </row>
    <row r="3588" spans="1:16" x14ac:dyDescent="0.3">
      <c r="A3588">
        <v>40354559</v>
      </c>
      <c r="B3588">
        <v>876646</v>
      </c>
      <c r="C3588">
        <v>637605</v>
      </c>
      <c r="D3588">
        <v>16757</v>
      </c>
      <c r="E3588">
        <v>1</v>
      </c>
      <c r="F3588">
        <v>0</v>
      </c>
      <c r="G3588">
        <v>0</v>
      </c>
      <c r="H3588" t="s">
        <v>259</v>
      </c>
      <c r="I3588">
        <v>6</v>
      </c>
      <c r="J3588" t="s">
        <v>231</v>
      </c>
      <c r="K3588" t="s">
        <v>47</v>
      </c>
      <c r="L3588" t="s">
        <v>16</v>
      </c>
      <c r="M3588">
        <v>16757</v>
      </c>
      <c r="N3588" t="s">
        <v>23</v>
      </c>
      <c r="O3588" t="s">
        <v>0</v>
      </c>
      <c r="P3588" t="s">
        <v>0</v>
      </c>
    </row>
    <row r="3589" spans="1:16" x14ac:dyDescent="0.3">
      <c r="A3589">
        <v>54250344</v>
      </c>
      <c r="B3589">
        <v>809570</v>
      </c>
      <c r="C3589">
        <v>694312</v>
      </c>
      <c r="D3589">
        <v>13201</v>
      </c>
      <c r="E3589">
        <v>1</v>
      </c>
      <c r="F3589">
        <v>1320.1</v>
      </c>
      <c r="G3589">
        <v>10</v>
      </c>
      <c r="H3589" t="s">
        <v>259</v>
      </c>
      <c r="I3589">
        <v>5</v>
      </c>
      <c r="J3589" t="s">
        <v>466</v>
      </c>
      <c r="K3589" t="s">
        <v>50</v>
      </c>
      <c r="L3589" t="s">
        <v>15</v>
      </c>
      <c r="M3589">
        <v>11880.9</v>
      </c>
      <c r="N3589" t="s">
        <v>22</v>
      </c>
      <c r="O3589" t="s">
        <v>0</v>
      </c>
      <c r="P3589" t="s">
        <v>0</v>
      </c>
    </row>
    <row r="3590" spans="1:16" x14ac:dyDescent="0.3">
      <c r="A3590">
        <v>45135070</v>
      </c>
      <c r="B3590">
        <v>719176</v>
      </c>
      <c r="C3590">
        <v>392913</v>
      </c>
      <c r="D3590">
        <v>5153</v>
      </c>
      <c r="E3590">
        <v>1</v>
      </c>
      <c r="F3590">
        <v>257.64999999999998</v>
      </c>
      <c r="G3590">
        <v>5</v>
      </c>
      <c r="H3590" t="s">
        <v>259</v>
      </c>
      <c r="I3590">
        <v>4</v>
      </c>
      <c r="J3590" t="s">
        <v>130</v>
      </c>
      <c r="K3590" t="s">
        <v>39</v>
      </c>
      <c r="L3590" t="s">
        <v>15</v>
      </c>
      <c r="M3590">
        <v>4895.3500000000004</v>
      </c>
      <c r="N3590" t="s">
        <v>22</v>
      </c>
      <c r="O3590" t="s">
        <v>0</v>
      </c>
      <c r="P3590" t="s">
        <v>0</v>
      </c>
    </row>
    <row r="3591" spans="1:16" x14ac:dyDescent="0.3">
      <c r="A3591">
        <v>88891300</v>
      </c>
      <c r="B3591">
        <v>877572</v>
      </c>
      <c r="C3591">
        <v>700318</v>
      </c>
      <c r="D3591">
        <v>2440</v>
      </c>
      <c r="E3591">
        <v>2</v>
      </c>
      <c r="F3591">
        <v>0</v>
      </c>
      <c r="G3591">
        <v>0</v>
      </c>
      <c r="H3591" t="s">
        <v>259</v>
      </c>
      <c r="I3591">
        <v>1</v>
      </c>
      <c r="J3591" t="s">
        <v>230</v>
      </c>
      <c r="K3591" t="s">
        <v>39</v>
      </c>
      <c r="L3591" t="s">
        <v>17</v>
      </c>
      <c r="M3591">
        <v>4880</v>
      </c>
      <c r="N3591" t="s">
        <v>22</v>
      </c>
      <c r="O3591" t="s">
        <v>0</v>
      </c>
      <c r="P3591" t="s">
        <v>0</v>
      </c>
    </row>
    <row r="3592" spans="1:16" x14ac:dyDescent="0.3">
      <c r="A3592">
        <v>53433080</v>
      </c>
      <c r="B3592">
        <v>719176</v>
      </c>
      <c r="C3592">
        <v>356846</v>
      </c>
      <c r="D3592">
        <v>1880</v>
      </c>
      <c r="E3592">
        <v>1</v>
      </c>
      <c r="F3592">
        <v>0</v>
      </c>
      <c r="G3592">
        <v>0</v>
      </c>
      <c r="H3592" t="s">
        <v>259</v>
      </c>
      <c r="I3592">
        <v>2</v>
      </c>
      <c r="J3592" t="s">
        <v>446</v>
      </c>
      <c r="K3592" t="s">
        <v>39</v>
      </c>
      <c r="L3592" t="s">
        <v>16</v>
      </c>
      <c r="M3592">
        <v>1880</v>
      </c>
      <c r="N3592" t="s">
        <v>23</v>
      </c>
      <c r="O3592" t="s">
        <v>0</v>
      </c>
      <c r="P3592" t="s">
        <v>0</v>
      </c>
    </row>
    <row r="3593" spans="1:16" x14ac:dyDescent="0.3">
      <c r="A3593">
        <v>25331969</v>
      </c>
      <c r="B3593">
        <v>809570</v>
      </c>
      <c r="C3593">
        <v>227645</v>
      </c>
      <c r="D3593">
        <v>16059</v>
      </c>
      <c r="E3593">
        <v>3</v>
      </c>
      <c r="F3593">
        <v>0</v>
      </c>
      <c r="G3593">
        <v>0</v>
      </c>
      <c r="H3593" t="s">
        <v>259</v>
      </c>
      <c r="I3593">
        <v>5</v>
      </c>
      <c r="J3593" t="s">
        <v>466</v>
      </c>
      <c r="K3593" t="s">
        <v>73</v>
      </c>
      <c r="L3593" t="s">
        <v>16</v>
      </c>
      <c r="M3593">
        <v>48177</v>
      </c>
      <c r="N3593" t="s">
        <v>23</v>
      </c>
      <c r="O3593" t="s">
        <v>0</v>
      </c>
      <c r="P3593" t="s">
        <v>0</v>
      </c>
    </row>
    <row r="3594" spans="1:16" x14ac:dyDescent="0.3">
      <c r="A3594">
        <v>83782999</v>
      </c>
      <c r="B3594">
        <v>216739</v>
      </c>
      <c r="C3594">
        <v>366316</v>
      </c>
      <c r="D3594">
        <v>9309</v>
      </c>
      <c r="E3594">
        <v>1</v>
      </c>
      <c r="F3594">
        <v>0</v>
      </c>
      <c r="G3594">
        <v>0</v>
      </c>
      <c r="H3594" t="s">
        <v>259</v>
      </c>
      <c r="I3594">
        <v>1</v>
      </c>
      <c r="J3594" t="s">
        <v>230</v>
      </c>
      <c r="K3594" t="s">
        <v>39</v>
      </c>
      <c r="L3594" t="s">
        <v>18</v>
      </c>
      <c r="M3594">
        <v>9309</v>
      </c>
      <c r="N3594" t="s">
        <v>22</v>
      </c>
      <c r="O3594" t="s">
        <v>0</v>
      </c>
      <c r="P3594" t="s">
        <v>0</v>
      </c>
    </row>
    <row r="3595" spans="1:16" x14ac:dyDescent="0.3">
      <c r="A3595">
        <v>27036337</v>
      </c>
      <c r="B3595">
        <v>246316</v>
      </c>
      <c r="C3595">
        <v>785766</v>
      </c>
      <c r="D3595">
        <v>11166</v>
      </c>
      <c r="E3595">
        <v>1</v>
      </c>
      <c r="F3595">
        <v>0</v>
      </c>
      <c r="G3595">
        <v>0</v>
      </c>
      <c r="H3595" t="s">
        <v>259</v>
      </c>
      <c r="I3595">
        <v>5</v>
      </c>
      <c r="J3595" t="s">
        <v>466</v>
      </c>
      <c r="K3595" t="s">
        <v>39</v>
      </c>
      <c r="L3595" t="s">
        <v>16</v>
      </c>
      <c r="M3595">
        <v>11166</v>
      </c>
      <c r="N3595" t="s">
        <v>22</v>
      </c>
      <c r="O3595" t="s">
        <v>0</v>
      </c>
      <c r="P3595" t="s">
        <v>0</v>
      </c>
    </row>
    <row r="3596" spans="1:16" x14ac:dyDescent="0.3">
      <c r="A3596">
        <v>78891441</v>
      </c>
      <c r="B3596">
        <v>207473</v>
      </c>
      <c r="C3596">
        <v>594900</v>
      </c>
      <c r="D3596">
        <v>2518</v>
      </c>
      <c r="E3596">
        <v>3</v>
      </c>
      <c r="F3596">
        <v>1133.0999999999999</v>
      </c>
      <c r="G3596">
        <v>15</v>
      </c>
      <c r="H3596" t="s">
        <v>259</v>
      </c>
      <c r="I3596">
        <v>4</v>
      </c>
      <c r="J3596" t="s">
        <v>130</v>
      </c>
      <c r="K3596" t="s">
        <v>39</v>
      </c>
      <c r="L3596" t="s">
        <v>17</v>
      </c>
      <c r="M3596">
        <v>6420.9</v>
      </c>
      <c r="N3596" t="s">
        <v>21</v>
      </c>
      <c r="O3596" t="s">
        <v>0</v>
      </c>
      <c r="P3596" t="s">
        <v>0</v>
      </c>
    </row>
    <row r="3597" spans="1:16" x14ac:dyDescent="0.3">
      <c r="A3597">
        <v>97147586</v>
      </c>
      <c r="B3597">
        <v>876646</v>
      </c>
      <c r="C3597">
        <v>338173</v>
      </c>
      <c r="D3597">
        <v>6006</v>
      </c>
      <c r="E3597">
        <v>1</v>
      </c>
      <c r="F3597">
        <v>0</v>
      </c>
      <c r="G3597">
        <v>0</v>
      </c>
      <c r="H3597" t="s">
        <v>259</v>
      </c>
      <c r="I3597">
        <v>1</v>
      </c>
      <c r="J3597" t="s">
        <v>230</v>
      </c>
      <c r="K3597" t="s">
        <v>39</v>
      </c>
      <c r="L3597" t="s">
        <v>15</v>
      </c>
      <c r="M3597">
        <v>6006</v>
      </c>
      <c r="N3597" t="s">
        <v>20</v>
      </c>
      <c r="O3597" t="s">
        <v>0</v>
      </c>
      <c r="P3597" t="s">
        <v>0</v>
      </c>
    </row>
    <row r="3598" spans="1:16" x14ac:dyDescent="0.3">
      <c r="A3598">
        <v>42255732</v>
      </c>
      <c r="B3598">
        <v>671858</v>
      </c>
      <c r="C3598">
        <v>539403</v>
      </c>
      <c r="D3598">
        <v>2210</v>
      </c>
      <c r="E3598">
        <v>1</v>
      </c>
      <c r="F3598">
        <v>0</v>
      </c>
      <c r="G3598">
        <v>0</v>
      </c>
      <c r="H3598" t="s">
        <v>505</v>
      </c>
      <c r="I3598">
        <v>1</v>
      </c>
      <c r="J3598" t="s">
        <v>472</v>
      </c>
      <c r="K3598" t="s">
        <v>39</v>
      </c>
      <c r="L3598" t="s">
        <v>17</v>
      </c>
      <c r="M3598">
        <v>2210</v>
      </c>
      <c r="N3598" t="s">
        <v>21</v>
      </c>
      <c r="O3598" t="s">
        <v>0</v>
      </c>
      <c r="P3598" t="s">
        <v>0</v>
      </c>
    </row>
    <row r="3599" spans="1:16" x14ac:dyDescent="0.3">
      <c r="A3599">
        <v>11086890</v>
      </c>
      <c r="B3599">
        <v>334053</v>
      </c>
      <c r="C3599">
        <v>316683</v>
      </c>
      <c r="D3599">
        <v>7157</v>
      </c>
      <c r="E3599">
        <v>1</v>
      </c>
      <c r="F3599">
        <v>1073.55</v>
      </c>
      <c r="G3599">
        <v>15</v>
      </c>
      <c r="H3599" t="s">
        <v>505</v>
      </c>
      <c r="I3599">
        <v>1</v>
      </c>
      <c r="J3599" t="s">
        <v>472</v>
      </c>
      <c r="K3599" t="s">
        <v>39</v>
      </c>
      <c r="L3599" t="s">
        <v>15</v>
      </c>
      <c r="M3599">
        <v>6083.45</v>
      </c>
      <c r="N3599" t="s">
        <v>20</v>
      </c>
      <c r="O3599" t="s">
        <v>0</v>
      </c>
      <c r="P3599" t="s">
        <v>0</v>
      </c>
    </row>
    <row r="3600" spans="1:16" x14ac:dyDescent="0.3">
      <c r="A3600">
        <v>20450542</v>
      </c>
      <c r="B3600">
        <v>809570</v>
      </c>
      <c r="C3600">
        <v>498301</v>
      </c>
      <c r="D3600">
        <v>7087</v>
      </c>
      <c r="E3600">
        <v>4</v>
      </c>
      <c r="F3600">
        <v>5669.6</v>
      </c>
      <c r="G3600">
        <v>20</v>
      </c>
      <c r="H3600" t="s">
        <v>505</v>
      </c>
      <c r="I3600">
        <v>7</v>
      </c>
      <c r="J3600" t="s">
        <v>318</v>
      </c>
      <c r="K3600" t="s">
        <v>39</v>
      </c>
      <c r="L3600" t="s">
        <v>15</v>
      </c>
      <c r="M3600">
        <v>22678.400000000001</v>
      </c>
      <c r="N3600" t="s">
        <v>20</v>
      </c>
      <c r="O3600" t="s">
        <v>0</v>
      </c>
      <c r="P3600" t="s">
        <v>0</v>
      </c>
    </row>
    <row r="3601" spans="1:16" x14ac:dyDescent="0.3">
      <c r="A3601">
        <v>47991562</v>
      </c>
      <c r="B3601">
        <v>872246</v>
      </c>
      <c r="C3601">
        <v>787569</v>
      </c>
      <c r="D3601">
        <v>13336</v>
      </c>
      <c r="E3601">
        <v>2</v>
      </c>
      <c r="F3601">
        <v>0</v>
      </c>
      <c r="G3601">
        <v>0</v>
      </c>
      <c r="H3601" t="s">
        <v>505</v>
      </c>
      <c r="I3601">
        <v>5</v>
      </c>
      <c r="J3601" t="s">
        <v>37</v>
      </c>
      <c r="K3601" t="s">
        <v>39</v>
      </c>
      <c r="L3601" t="s">
        <v>16</v>
      </c>
      <c r="M3601">
        <v>26672</v>
      </c>
      <c r="N3601" t="s">
        <v>20</v>
      </c>
      <c r="O3601" t="s">
        <v>0</v>
      </c>
      <c r="P3601" t="s">
        <v>0</v>
      </c>
    </row>
    <row r="3602" spans="1:16" x14ac:dyDescent="0.3">
      <c r="A3602">
        <v>39891163</v>
      </c>
      <c r="B3602">
        <v>809570</v>
      </c>
      <c r="C3602">
        <v>427999</v>
      </c>
      <c r="D3602">
        <v>2294</v>
      </c>
      <c r="E3602">
        <v>1</v>
      </c>
      <c r="F3602">
        <v>0</v>
      </c>
      <c r="G3602">
        <v>0</v>
      </c>
      <c r="H3602" t="s">
        <v>505</v>
      </c>
      <c r="I3602">
        <v>5</v>
      </c>
      <c r="J3602" t="s">
        <v>37</v>
      </c>
      <c r="K3602" t="s">
        <v>39</v>
      </c>
      <c r="L3602" t="s">
        <v>16</v>
      </c>
      <c r="M3602">
        <v>2294</v>
      </c>
      <c r="N3602" t="s">
        <v>22</v>
      </c>
      <c r="O3602" t="s">
        <v>0</v>
      </c>
      <c r="P3602" t="s">
        <v>0</v>
      </c>
    </row>
    <row r="3603" spans="1:16" x14ac:dyDescent="0.3">
      <c r="A3603">
        <v>81202356</v>
      </c>
      <c r="B3603">
        <v>216739</v>
      </c>
      <c r="C3603">
        <v>873452</v>
      </c>
      <c r="D3603">
        <v>9481</v>
      </c>
      <c r="E3603">
        <v>1</v>
      </c>
      <c r="F3603">
        <v>0</v>
      </c>
      <c r="G3603">
        <v>0</v>
      </c>
      <c r="H3603" t="s">
        <v>505</v>
      </c>
      <c r="I3603">
        <v>7</v>
      </c>
      <c r="J3603" t="s">
        <v>318</v>
      </c>
      <c r="K3603" t="s">
        <v>39</v>
      </c>
      <c r="L3603" t="s">
        <v>16</v>
      </c>
      <c r="M3603">
        <v>9481</v>
      </c>
      <c r="N3603" t="s">
        <v>20</v>
      </c>
      <c r="O3603" t="s">
        <v>0</v>
      </c>
      <c r="P3603" t="s">
        <v>0</v>
      </c>
    </row>
    <row r="3604" spans="1:16" x14ac:dyDescent="0.3">
      <c r="A3604">
        <v>92369566</v>
      </c>
      <c r="B3604">
        <v>876646</v>
      </c>
      <c r="C3604">
        <v>596737</v>
      </c>
      <c r="D3604">
        <v>12596</v>
      </c>
      <c r="E3604">
        <v>2</v>
      </c>
      <c r="F3604">
        <v>0</v>
      </c>
      <c r="G3604">
        <v>0</v>
      </c>
      <c r="H3604" t="s">
        <v>505</v>
      </c>
      <c r="I3604">
        <v>3</v>
      </c>
      <c r="J3604" t="s">
        <v>518</v>
      </c>
      <c r="K3604" t="s">
        <v>39</v>
      </c>
      <c r="L3604" t="s">
        <v>16</v>
      </c>
      <c r="M3604">
        <v>25192</v>
      </c>
      <c r="N3604" t="s">
        <v>21</v>
      </c>
      <c r="O3604" t="s">
        <v>0</v>
      </c>
      <c r="P3604" t="s">
        <v>0</v>
      </c>
    </row>
    <row r="3605" spans="1:16" x14ac:dyDescent="0.3">
      <c r="A3605">
        <v>52038976</v>
      </c>
      <c r="B3605">
        <v>191161</v>
      </c>
      <c r="C3605">
        <v>461993</v>
      </c>
      <c r="D3605">
        <v>5480</v>
      </c>
      <c r="E3605">
        <v>2</v>
      </c>
      <c r="F3605">
        <v>548</v>
      </c>
      <c r="G3605">
        <v>5</v>
      </c>
      <c r="H3605" t="s">
        <v>505</v>
      </c>
      <c r="I3605">
        <v>4</v>
      </c>
      <c r="J3605" t="s">
        <v>382</v>
      </c>
      <c r="K3605" t="s">
        <v>39</v>
      </c>
      <c r="L3605" t="s">
        <v>16</v>
      </c>
      <c r="M3605">
        <v>10412</v>
      </c>
      <c r="N3605" t="s">
        <v>23</v>
      </c>
      <c r="O3605" t="s">
        <v>0</v>
      </c>
      <c r="P3605" t="s">
        <v>0</v>
      </c>
    </row>
    <row r="3606" spans="1:16" x14ac:dyDescent="0.3">
      <c r="A3606">
        <v>76481885</v>
      </c>
      <c r="B3606">
        <v>877572</v>
      </c>
      <c r="C3606">
        <v>848696</v>
      </c>
      <c r="D3606">
        <v>896</v>
      </c>
      <c r="E3606">
        <v>2</v>
      </c>
      <c r="F3606">
        <v>0</v>
      </c>
      <c r="G3606">
        <v>0</v>
      </c>
      <c r="H3606" t="s">
        <v>64</v>
      </c>
      <c r="I3606">
        <v>1</v>
      </c>
      <c r="J3606" t="s">
        <v>343</v>
      </c>
      <c r="K3606" t="s">
        <v>50</v>
      </c>
      <c r="L3606" t="s">
        <v>15</v>
      </c>
      <c r="M3606">
        <v>1792</v>
      </c>
      <c r="N3606" t="s">
        <v>20</v>
      </c>
      <c r="O3606" t="s">
        <v>0</v>
      </c>
      <c r="P3606" t="s">
        <v>0</v>
      </c>
    </row>
    <row r="3607" spans="1:16" x14ac:dyDescent="0.3">
      <c r="A3607">
        <v>74300930</v>
      </c>
      <c r="B3607">
        <v>216739</v>
      </c>
      <c r="C3607">
        <v>593282</v>
      </c>
      <c r="D3607">
        <v>3555</v>
      </c>
      <c r="E3607">
        <v>1</v>
      </c>
      <c r="F3607">
        <v>533.25</v>
      </c>
      <c r="G3607">
        <v>15</v>
      </c>
      <c r="H3607" t="s">
        <v>64</v>
      </c>
      <c r="I3607">
        <v>3</v>
      </c>
      <c r="J3607" t="s">
        <v>150</v>
      </c>
      <c r="K3607" t="s">
        <v>39</v>
      </c>
      <c r="L3607" t="s">
        <v>16</v>
      </c>
      <c r="M3607">
        <v>3021.75</v>
      </c>
      <c r="N3607" t="s">
        <v>21</v>
      </c>
      <c r="O3607" t="s">
        <v>0</v>
      </c>
      <c r="P3607" t="s">
        <v>0</v>
      </c>
    </row>
    <row r="3608" spans="1:16" x14ac:dyDescent="0.3">
      <c r="A3608">
        <v>25060409</v>
      </c>
      <c r="B3608">
        <v>356787</v>
      </c>
      <c r="C3608">
        <v>869018</v>
      </c>
      <c r="D3608">
        <v>4647</v>
      </c>
      <c r="E3608">
        <v>4</v>
      </c>
      <c r="F3608">
        <v>0</v>
      </c>
      <c r="G3608">
        <v>0</v>
      </c>
      <c r="H3608" t="s">
        <v>64</v>
      </c>
      <c r="I3608">
        <v>6</v>
      </c>
      <c r="J3608" t="s">
        <v>98</v>
      </c>
      <c r="K3608" t="s">
        <v>39</v>
      </c>
      <c r="L3608" t="s">
        <v>17</v>
      </c>
      <c r="M3608">
        <v>18588</v>
      </c>
      <c r="N3608" t="s">
        <v>21</v>
      </c>
      <c r="O3608" t="s">
        <v>0</v>
      </c>
      <c r="P3608" t="s">
        <v>0</v>
      </c>
    </row>
    <row r="3609" spans="1:16" x14ac:dyDescent="0.3">
      <c r="A3609">
        <v>11049999</v>
      </c>
      <c r="B3609">
        <v>356787</v>
      </c>
      <c r="C3609">
        <v>748615</v>
      </c>
      <c r="D3609">
        <v>2462</v>
      </c>
      <c r="E3609">
        <v>1</v>
      </c>
      <c r="F3609">
        <v>0</v>
      </c>
      <c r="G3609">
        <v>0</v>
      </c>
      <c r="H3609" t="s">
        <v>254</v>
      </c>
      <c r="I3609">
        <v>5</v>
      </c>
      <c r="J3609" t="s">
        <v>255</v>
      </c>
      <c r="K3609" t="s">
        <v>39</v>
      </c>
      <c r="L3609" t="s">
        <v>15</v>
      </c>
      <c r="M3609">
        <v>2462</v>
      </c>
      <c r="N3609" t="s">
        <v>20</v>
      </c>
      <c r="O3609" t="s">
        <v>0</v>
      </c>
      <c r="P3609" t="s">
        <v>0</v>
      </c>
    </row>
    <row r="3610" spans="1:16" x14ac:dyDescent="0.3">
      <c r="A3610">
        <v>38323322</v>
      </c>
      <c r="B3610">
        <v>671858</v>
      </c>
      <c r="C3610">
        <v>440341</v>
      </c>
      <c r="D3610">
        <v>13116</v>
      </c>
      <c r="E3610">
        <v>1</v>
      </c>
      <c r="F3610">
        <v>0</v>
      </c>
      <c r="G3610">
        <v>0</v>
      </c>
      <c r="H3610" t="s">
        <v>254</v>
      </c>
      <c r="I3610">
        <v>7</v>
      </c>
      <c r="J3610" t="s">
        <v>434</v>
      </c>
      <c r="K3610" t="s">
        <v>39</v>
      </c>
      <c r="L3610" t="s">
        <v>17</v>
      </c>
      <c r="M3610">
        <v>13116</v>
      </c>
      <c r="N3610" t="s">
        <v>21</v>
      </c>
      <c r="O3610" t="s">
        <v>0</v>
      </c>
      <c r="P3610" t="s">
        <v>0</v>
      </c>
    </row>
    <row r="3611" spans="1:16" x14ac:dyDescent="0.3">
      <c r="A3611">
        <v>73083727</v>
      </c>
      <c r="B3611">
        <v>356787</v>
      </c>
      <c r="C3611">
        <v>634098</v>
      </c>
      <c r="D3611">
        <v>6959</v>
      </c>
      <c r="E3611">
        <v>2</v>
      </c>
      <c r="F3611">
        <v>2087.6999999999998</v>
      </c>
      <c r="G3611">
        <v>15</v>
      </c>
      <c r="H3611" t="s">
        <v>254</v>
      </c>
      <c r="I3611">
        <v>7</v>
      </c>
      <c r="J3611" t="s">
        <v>434</v>
      </c>
      <c r="K3611" t="s">
        <v>39</v>
      </c>
      <c r="L3611" t="s">
        <v>16</v>
      </c>
      <c r="M3611">
        <v>11830.3</v>
      </c>
      <c r="N3611" t="s">
        <v>22</v>
      </c>
      <c r="O3611" t="s">
        <v>0</v>
      </c>
      <c r="P3611" t="s">
        <v>0</v>
      </c>
    </row>
    <row r="3612" spans="1:16" x14ac:dyDescent="0.3">
      <c r="A3612">
        <v>56278607</v>
      </c>
      <c r="B3612">
        <v>809570</v>
      </c>
      <c r="C3612">
        <v>949666</v>
      </c>
      <c r="D3612">
        <v>14418</v>
      </c>
      <c r="E3612">
        <v>4</v>
      </c>
      <c r="F3612">
        <v>2883.6</v>
      </c>
      <c r="G3612">
        <v>5</v>
      </c>
      <c r="H3612" t="s">
        <v>254</v>
      </c>
      <c r="I3612">
        <v>1</v>
      </c>
      <c r="J3612" t="s">
        <v>364</v>
      </c>
      <c r="K3612" t="s">
        <v>39</v>
      </c>
      <c r="L3612" t="s">
        <v>16</v>
      </c>
      <c r="M3612">
        <v>54788.4</v>
      </c>
      <c r="N3612" t="s">
        <v>20</v>
      </c>
      <c r="O3612" t="s">
        <v>0</v>
      </c>
      <c r="P3612" t="s">
        <v>0</v>
      </c>
    </row>
    <row r="3613" spans="1:16" x14ac:dyDescent="0.3">
      <c r="A3613">
        <v>59304469</v>
      </c>
      <c r="B3613">
        <v>246316</v>
      </c>
      <c r="C3613">
        <v>540424</v>
      </c>
      <c r="D3613">
        <v>7483</v>
      </c>
      <c r="E3613">
        <v>1</v>
      </c>
      <c r="F3613">
        <v>0</v>
      </c>
      <c r="G3613">
        <v>0</v>
      </c>
      <c r="H3613" t="s">
        <v>254</v>
      </c>
      <c r="I3613">
        <v>6</v>
      </c>
      <c r="J3613" t="s">
        <v>392</v>
      </c>
      <c r="K3613" t="s">
        <v>50</v>
      </c>
      <c r="L3613" t="s">
        <v>15</v>
      </c>
      <c r="M3613">
        <v>7483</v>
      </c>
      <c r="N3613" t="s">
        <v>21</v>
      </c>
      <c r="O3613" t="s">
        <v>0</v>
      </c>
      <c r="P3613" t="s">
        <v>0</v>
      </c>
    </row>
    <row r="3614" spans="1:16" x14ac:dyDescent="0.3">
      <c r="A3614">
        <v>69584522</v>
      </c>
      <c r="B3614">
        <v>356787</v>
      </c>
      <c r="C3614">
        <v>751752</v>
      </c>
      <c r="D3614">
        <v>704</v>
      </c>
      <c r="E3614">
        <v>2</v>
      </c>
      <c r="F3614">
        <v>0</v>
      </c>
      <c r="G3614">
        <v>0</v>
      </c>
      <c r="H3614" t="s">
        <v>254</v>
      </c>
      <c r="I3614">
        <v>7</v>
      </c>
      <c r="J3614" t="s">
        <v>434</v>
      </c>
      <c r="K3614" t="s">
        <v>50</v>
      </c>
      <c r="L3614" t="s">
        <v>15</v>
      </c>
      <c r="M3614">
        <v>1408</v>
      </c>
      <c r="N3614" t="s">
        <v>22</v>
      </c>
      <c r="O3614" t="s">
        <v>0</v>
      </c>
      <c r="P3614" t="s">
        <v>0</v>
      </c>
    </row>
    <row r="3615" spans="1:16" x14ac:dyDescent="0.3">
      <c r="A3615">
        <v>83074216</v>
      </c>
      <c r="B3615">
        <v>191161</v>
      </c>
      <c r="C3615">
        <v>431444</v>
      </c>
      <c r="D3615">
        <v>13929</v>
      </c>
      <c r="E3615">
        <v>2</v>
      </c>
      <c r="F3615">
        <v>1392.9</v>
      </c>
      <c r="G3615">
        <v>5</v>
      </c>
      <c r="H3615" t="s">
        <v>254</v>
      </c>
      <c r="I3615">
        <v>6</v>
      </c>
      <c r="J3615" t="s">
        <v>392</v>
      </c>
      <c r="K3615" t="s">
        <v>39</v>
      </c>
      <c r="L3615" t="s">
        <v>15</v>
      </c>
      <c r="M3615">
        <v>26465.1</v>
      </c>
      <c r="N3615" t="s">
        <v>20</v>
      </c>
      <c r="O3615" t="s">
        <v>0</v>
      </c>
      <c r="P3615" t="s">
        <v>0</v>
      </c>
    </row>
    <row r="3616" spans="1:16" x14ac:dyDescent="0.3">
      <c r="A3616">
        <v>35499255</v>
      </c>
      <c r="B3616">
        <v>770487</v>
      </c>
      <c r="C3616">
        <v>361618</v>
      </c>
      <c r="D3616">
        <v>17477</v>
      </c>
      <c r="E3616">
        <v>1</v>
      </c>
      <c r="F3616">
        <v>1747.7</v>
      </c>
      <c r="G3616">
        <v>10</v>
      </c>
      <c r="H3616" t="s">
        <v>254</v>
      </c>
      <c r="I3616">
        <v>2</v>
      </c>
      <c r="J3616" t="s">
        <v>544</v>
      </c>
      <c r="K3616" t="s">
        <v>39</v>
      </c>
      <c r="L3616" t="s">
        <v>15</v>
      </c>
      <c r="M3616">
        <v>15729.3</v>
      </c>
      <c r="N3616" t="s">
        <v>20</v>
      </c>
      <c r="O3616" t="s">
        <v>0</v>
      </c>
      <c r="P3616" t="s">
        <v>0</v>
      </c>
    </row>
    <row r="3617" spans="1:16" x14ac:dyDescent="0.3">
      <c r="A3617">
        <v>83998759</v>
      </c>
      <c r="B3617">
        <v>719176</v>
      </c>
      <c r="C3617">
        <v>332552</v>
      </c>
      <c r="D3617">
        <v>12096</v>
      </c>
      <c r="E3617">
        <v>1</v>
      </c>
      <c r="F3617">
        <v>0</v>
      </c>
      <c r="G3617">
        <v>0</v>
      </c>
      <c r="H3617" t="s">
        <v>254</v>
      </c>
      <c r="I3617">
        <v>3</v>
      </c>
      <c r="J3617" t="s">
        <v>365</v>
      </c>
      <c r="K3617" t="s">
        <v>39</v>
      </c>
      <c r="L3617" t="s">
        <v>18</v>
      </c>
      <c r="M3617">
        <v>12096</v>
      </c>
      <c r="N3617" t="s">
        <v>20</v>
      </c>
      <c r="O3617" t="s">
        <v>0</v>
      </c>
      <c r="P3617" t="s">
        <v>0</v>
      </c>
    </row>
    <row r="3618" spans="1:16" x14ac:dyDescent="0.3">
      <c r="A3618">
        <v>96098221</v>
      </c>
      <c r="B3618">
        <v>877572</v>
      </c>
      <c r="C3618">
        <v>995128</v>
      </c>
      <c r="D3618">
        <v>10862</v>
      </c>
      <c r="E3618">
        <v>1</v>
      </c>
      <c r="F3618">
        <v>543.1</v>
      </c>
      <c r="G3618">
        <v>5</v>
      </c>
      <c r="H3618" t="s">
        <v>340</v>
      </c>
      <c r="I3618">
        <v>4</v>
      </c>
      <c r="J3618" t="s">
        <v>315</v>
      </c>
      <c r="K3618" t="s">
        <v>39</v>
      </c>
      <c r="L3618" t="s">
        <v>17</v>
      </c>
      <c r="M3618">
        <v>10318.9</v>
      </c>
      <c r="N3618" t="s">
        <v>22</v>
      </c>
      <c r="O3618" t="s">
        <v>0</v>
      </c>
      <c r="P3618" t="s">
        <v>0</v>
      </c>
    </row>
    <row r="3619" spans="1:16" x14ac:dyDescent="0.3">
      <c r="A3619">
        <v>67527432</v>
      </c>
      <c r="B3619">
        <v>809570</v>
      </c>
      <c r="C3619">
        <v>875885</v>
      </c>
      <c r="D3619">
        <v>2951</v>
      </c>
      <c r="E3619">
        <v>2</v>
      </c>
      <c r="F3619">
        <v>0</v>
      </c>
      <c r="G3619">
        <v>0</v>
      </c>
      <c r="H3619" t="s">
        <v>340</v>
      </c>
      <c r="I3619">
        <v>6</v>
      </c>
      <c r="J3619" t="s">
        <v>144</v>
      </c>
      <c r="K3619" t="s">
        <v>50</v>
      </c>
      <c r="L3619" t="s">
        <v>15</v>
      </c>
      <c r="M3619">
        <v>5902</v>
      </c>
      <c r="N3619" t="s">
        <v>21</v>
      </c>
      <c r="O3619" t="s">
        <v>0</v>
      </c>
      <c r="P3619" t="s">
        <v>0</v>
      </c>
    </row>
    <row r="3620" spans="1:16" x14ac:dyDescent="0.3">
      <c r="A3620">
        <v>81503856</v>
      </c>
      <c r="B3620">
        <v>191161</v>
      </c>
      <c r="C3620">
        <v>223853</v>
      </c>
      <c r="D3620">
        <v>3268</v>
      </c>
      <c r="E3620">
        <v>1</v>
      </c>
      <c r="F3620">
        <v>0</v>
      </c>
      <c r="G3620">
        <v>0</v>
      </c>
      <c r="H3620" t="s">
        <v>340</v>
      </c>
      <c r="I3620">
        <v>5</v>
      </c>
      <c r="J3620" t="s">
        <v>65</v>
      </c>
      <c r="K3620" t="s">
        <v>39</v>
      </c>
      <c r="L3620" t="s">
        <v>15</v>
      </c>
      <c r="M3620">
        <v>3268</v>
      </c>
      <c r="N3620" t="s">
        <v>21</v>
      </c>
      <c r="O3620" t="s">
        <v>0</v>
      </c>
      <c r="P3620" t="s">
        <v>0</v>
      </c>
    </row>
    <row r="3621" spans="1:16" x14ac:dyDescent="0.3">
      <c r="A3621">
        <v>22762205</v>
      </c>
      <c r="B3621">
        <v>191161</v>
      </c>
      <c r="C3621">
        <v>514922</v>
      </c>
      <c r="D3621">
        <v>4814</v>
      </c>
      <c r="E3621">
        <v>2</v>
      </c>
      <c r="F3621">
        <v>0</v>
      </c>
      <c r="G3621">
        <v>0</v>
      </c>
      <c r="H3621" t="s">
        <v>340</v>
      </c>
      <c r="I3621">
        <v>6</v>
      </c>
      <c r="J3621" t="s">
        <v>144</v>
      </c>
      <c r="K3621" t="s">
        <v>73</v>
      </c>
      <c r="L3621" t="s">
        <v>18</v>
      </c>
      <c r="M3621">
        <v>9628</v>
      </c>
      <c r="N3621" t="s">
        <v>23</v>
      </c>
      <c r="O3621" t="s">
        <v>0</v>
      </c>
      <c r="P3621" t="s">
        <v>0</v>
      </c>
    </row>
    <row r="3622" spans="1:16" x14ac:dyDescent="0.3">
      <c r="A3622">
        <v>70887307</v>
      </c>
      <c r="B3622">
        <v>719176</v>
      </c>
      <c r="C3622">
        <v>681137</v>
      </c>
      <c r="D3622">
        <v>2336</v>
      </c>
      <c r="E3622">
        <v>4</v>
      </c>
      <c r="F3622">
        <v>467.2</v>
      </c>
      <c r="G3622">
        <v>5</v>
      </c>
      <c r="H3622" t="s">
        <v>340</v>
      </c>
      <c r="I3622">
        <v>6</v>
      </c>
      <c r="J3622" t="s">
        <v>144</v>
      </c>
      <c r="K3622" t="s">
        <v>39</v>
      </c>
      <c r="L3622" t="s">
        <v>15</v>
      </c>
      <c r="M3622">
        <v>8876.7999999999993</v>
      </c>
      <c r="N3622" t="s">
        <v>20</v>
      </c>
      <c r="O3622" t="s">
        <v>0</v>
      </c>
      <c r="P3622" t="s">
        <v>0</v>
      </c>
    </row>
    <row r="3623" spans="1:16" x14ac:dyDescent="0.3">
      <c r="A3623">
        <v>24883373</v>
      </c>
      <c r="B3623">
        <v>872246</v>
      </c>
      <c r="C3623">
        <v>691534</v>
      </c>
      <c r="D3623">
        <v>3663</v>
      </c>
      <c r="E3623">
        <v>1</v>
      </c>
      <c r="F3623">
        <v>183.15</v>
      </c>
      <c r="G3623">
        <v>5</v>
      </c>
      <c r="H3623" t="s">
        <v>340</v>
      </c>
      <c r="I3623">
        <v>5</v>
      </c>
      <c r="J3623" t="s">
        <v>65</v>
      </c>
      <c r="K3623" t="s">
        <v>39</v>
      </c>
      <c r="L3623" t="s">
        <v>15</v>
      </c>
      <c r="M3623">
        <v>3479.85</v>
      </c>
      <c r="N3623" t="s">
        <v>20</v>
      </c>
      <c r="O3623" t="s">
        <v>0</v>
      </c>
      <c r="P3623" t="s">
        <v>0</v>
      </c>
    </row>
    <row r="3624" spans="1:16" x14ac:dyDescent="0.3">
      <c r="A3624">
        <v>86790955</v>
      </c>
      <c r="B3624">
        <v>246316</v>
      </c>
      <c r="C3624">
        <v>261132</v>
      </c>
      <c r="D3624">
        <v>6261</v>
      </c>
      <c r="E3624">
        <v>2</v>
      </c>
      <c r="F3624">
        <v>1878.3</v>
      </c>
      <c r="G3624">
        <v>15</v>
      </c>
      <c r="H3624" t="s">
        <v>340</v>
      </c>
      <c r="I3624">
        <v>6</v>
      </c>
      <c r="J3624" t="s">
        <v>144</v>
      </c>
      <c r="K3624" t="s">
        <v>39</v>
      </c>
      <c r="L3624" t="s">
        <v>18</v>
      </c>
      <c r="M3624">
        <v>10643.7</v>
      </c>
      <c r="N3624" t="s">
        <v>22</v>
      </c>
      <c r="O3624" t="s">
        <v>0</v>
      </c>
      <c r="P3624" t="s">
        <v>0</v>
      </c>
    </row>
    <row r="3625" spans="1:16" x14ac:dyDescent="0.3">
      <c r="A3625">
        <v>86710258</v>
      </c>
      <c r="B3625">
        <v>671858</v>
      </c>
      <c r="C3625">
        <v>528096</v>
      </c>
      <c r="D3625">
        <v>9913</v>
      </c>
      <c r="E3625">
        <v>1</v>
      </c>
      <c r="F3625">
        <v>495.65</v>
      </c>
      <c r="G3625">
        <v>5</v>
      </c>
      <c r="H3625" t="s">
        <v>340</v>
      </c>
      <c r="I3625">
        <v>3</v>
      </c>
      <c r="J3625" t="s">
        <v>212</v>
      </c>
      <c r="K3625" t="s">
        <v>39</v>
      </c>
      <c r="L3625" t="s">
        <v>16</v>
      </c>
      <c r="M3625">
        <v>9417.35</v>
      </c>
      <c r="N3625" t="s">
        <v>20</v>
      </c>
      <c r="O3625" t="s">
        <v>0</v>
      </c>
      <c r="P3625" t="s">
        <v>0</v>
      </c>
    </row>
    <row r="3626" spans="1:16" x14ac:dyDescent="0.3">
      <c r="A3626">
        <v>64276605</v>
      </c>
      <c r="B3626">
        <v>216739</v>
      </c>
      <c r="C3626">
        <v>459414</v>
      </c>
      <c r="D3626">
        <v>19869</v>
      </c>
      <c r="E3626">
        <v>1</v>
      </c>
      <c r="F3626">
        <v>0</v>
      </c>
      <c r="G3626">
        <v>0</v>
      </c>
      <c r="H3626" t="s">
        <v>340</v>
      </c>
      <c r="I3626">
        <v>1</v>
      </c>
      <c r="J3626" t="s">
        <v>529</v>
      </c>
      <c r="K3626" t="s">
        <v>39</v>
      </c>
      <c r="L3626" t="s">
        <v>15</v>
      </c>
      <c r="M3626">
        <v>19869</v>
      </c>
      <c r="N3626" t="s">
        <v>23</v>
      </c>
      <c r="O3626" t="s">
        <v>0</v>
      </c>
      <c r="P3626" t="s">
        <v>0</v>
      </c>
    </row>
    <row r="3627" spans="1:16" x14ac:dyDescent="0.3">
      <c r="A3627">
        <v>97438349</v>
      </c>
      <c r="B3627">
        <v>216739</v>
      </c>
      <c r="C3627">
        <v>934733</v>
      </c>
      <c r="D3627">
        <v>3018</v>
      </c>
      <c r="E3627">
        <v>1</v>
      </c>
      <c r="F3627">
        <v>452.7</v>
      </c>
      <c r="G3627">
        <v>15</v>
      </c>
      <c r="H3627" t="s">
        <v>340</v>
      </c>
      <c r="I3627">
        <v>4</v>
      </c>
      <c r="J3627" t="s">
        <v>315</v>
      </c>
      <c r="K3627" t="s">
        <v>73</v>
      </c>
      <c r="L3627" t="s">
        <v>15</v>
      </c>
      <c r="M3627">
        <v>2565.3000000000002</v>
      </c>
      <c r="N3627" t="s">
        <v>20</v>
      </c>
      <c r="O3627" t="s">
        <v>0</v>
      </c>
      <c r="P3627" t="s">
        <v>0</v>
      </c>
    </row>
    <row r="3628" spans="1:16" x14ac:dyDescent="0.3">
      <c r="A3628">
        <v>73617549</v>
      </c>
      <c r="B3628">
        <v>719176</v>
      </c>
      <c r="C3628">
        <v>586996</v>
      </c>
      <c r="D3628">
        <v>13992</v>
      </c>
      <c r="E3628">
        <v>1</v>
      </c>
      <c r="F3628">
        <v>699.6</v>
      </c>
      <c r="G3628">
        <v>5</v>
      </c>
      <c r="H3628" t="s">
        <v>340</v>
      </c>
      <c r="I3628">
        <v>6</v>
      </c>
      <c r="J3628" t="s">
        <v>144</v>
      </c>
      <c r="K3628" t="s">
        <v>39</v>
      </c>
      <c r="L3628" t="s">
        <v>16</v>
      </c>
      <c r="M3628">
        <v>13292.4</v>
      </c>
      <c r="N3628" t="s">
        <v>23</v>
      </c>
      <c r="O3628" t="s">
        <v>0</v>
      </c>
      <c r="P3628" t="s">
        <v>0</v>
      </c>
    </row>
    <row r="3629" spans="1:16" x14ac:dyDescent="0.3">
      <c r="A3629">
        <v>69038700</v>
      </c>
      <c r="B3629">
        <v>671858</v>
      </c>
      <c r="C3629">
        <v>906357</v>
      </c>
      <c r="D3629">
        <v>7129</v>
      </c>
      <c r="E3629">
        <v>3</v>
      </c>
      <c r="F3629">
        <v>2138.6999999999998</v>
      </c>
      <c r="G3629">
        <v>10</v>
      </c>
      <c r="H3629" t="s">
        <v>122</v>
      </c>
      <c r="I3629">
        <v>7</v>
      </c>
      <c r="J3629" t="s">
        <v>415</v>
      </c>
      <c r="K3629" t="s">
        <v>39</v>
      </c>
      <c r="L3629" t="s">
        <v>16</v>
      </c>
      <c r="M3629">
        <v>19248.3</v>
      </c>
      <c r="N3629" t="s">
        <v>21</v>
      </c>
      <c r="O3629" t="s">
        <v>0</v>
      </c>
      <c r="P3629" t="s">
        <v>0</v>
      </c>
    </row>
    <row r="3630" spans="1:16" x14ac:dyDescent="0.3">
      <c r="A3630">
        <v>97883261</v>
      </c>
      <c r="B3630">
        <v>356787</v>
      </c>
      <c r="C3630">
        <v>530463</v>
      </c>
      <c r="D3630">
        <v>15988</v>
      </c>
      <c r="E3630">
        <v>1</v>
      </c>
      <c r="F3630">
        <v>799.4</v>
      </c>
      <c r="G3630">
        <v>5</v>
      </c>
      <c r="H3630" t="s">
        <v>122</v>
      </c>
      <c r="I3630">
        <v>6</v>
      </c>
      <c r="J3630" t="s">
        <v>160</v>
      </c>
      <c r="K3630" t="s">
        <v>50</v>
      </c>
      <c r="L3630" t="s">
        <v>15</v>
      </c>
      <c r="M3630">
        <v>15188.6</v>
      </c>
      <c r="N3630" t="s">
        <v>22</v>
      </c>
      <c r="O3630" t="s">
        <v>0</v>
      </c>
      <c r="P3630" t="s">
        <v>0</v>
      </c>
    </row>
    <row r="3631" spans="1:16" x14ac:dyDescent="0.3">
      <c r="A3631">
        <v>99501846</v>
      </c>
      <c r="B3631">
        <v>872246</v>
      </c>
      <c r="C3631">
        <v>660295</v>
      </c>
      <c r="D3631">
        <v>9008</v>
      </c>
      <c r="E3631">
        <v>3</v>
      </c>
      <c r="F3631">
        <v>0</v>
      </c>
      <c r="G3631">
        <v>0</v>
      </c>
      <c r="H3631" t="s">
        <v>122</v>
      </c>
      <c r="I3631">
        <v>5</v>
      </c>
      <c r="J3631" t="s">
        <v>172</v>
      </c>
      <c r="K3631" t="s">
        <v>39</v>
      </c>
      <c r="L3631" t="s">
        <v>17</v>
      </c>
      <c r="M3631">
        <v>27024</v>
      </c>
      <c r="N3631" t="s">
        <v>21</v>
      </c>
      <c r="O3631" t="s">
        <v>0</v>
      </c>
      <c r="P3631" t="s">
        <v>0</v>
      </c>
    </row>
    <row r="3632" spans="1:16" x14ac:dyDescent="0.3">
      <c r="A3632">
        <v>38748452</v>
      </c>
      <c r="B3632">
        <v>356787</v>
      </c>
      <c r="C3632">
        <v>979592</v>
      </c>
      <c r="D3632">
        <v>11549</v>
      </c>
      <c r="E3632">
        <v>2</v>
      </c>
      <c r="F3632">
        <v>0</v>
      </c>
      <c r="G3632">
        <v>0</v>
      </c>
      <c r="H3632" t="s">
        <v>122</v>
      </c>
      <c r="I3632">
        <v>2</v>
      </c>
      <c r="J3632" t="s">
        <v>77</v>
      </c>
      <c r="K3632" t="s">
        <v>39</v>
      </c>
      <c r="L3632" t="s">
        <v>17</v>
      </c>
      <c r="M3632">
        <v>23098</v>
      </c>
      <c r="N3632" t="s">
        <v>21</v>
      </c>
      <c r="O3632" t="s">
        <v>0</v>
      </c>
      <c r="P3632" t="s">
        <v>0</v>
      </c>
    </row>
    <row r="3633" spans="1:16" x14ac:dyDescent="0.3">
      <c r="A3633">
        <v>15140967</v>
      </c>
      <c r="B3633">
        <v>126225</v>
      </c>
      <c r="C3633">
        <v>357538</v>
      </c>
      <c r="D3633">
        <v>4978</v>
      </c>
      <c r="E3633">
        <v>2</v>
      </c>
      <c r="F3633">
        <v>0</v>
      </c>
      <c r="G3633">
        <v>0</v>
      </c>
      <c r="H3633" t="s">
        <v>122</v>
      </c>
      <c r="I3633">
        <v>6</v>
      </c>
      <c r="J3633" t="s">
        <v>160</v>
      </c>
      <c r="K3633" t="s">
        <v>39</v>
      </c>
      <c r="L3633" t="s">
        <v>15</v>
      </c>
      <c r="M3633">
        <v>9956</v>
      </c>
      <c r="N3633" t="s">
        <v>23</v>
      </c>
      <c r="O3633" t="s">
        <v>0</v>
      </c>
      <c r="P3633" t="s">
        <v>0</v>
      </c>
    </row>
    <row r="3634" spans="1:16" x14ac:dyDescent="0.3">
      <c r="A3634">
        <v>19282319</v>
      </c>
      <c r="B3634">
        <v>770487</v>
      </c>
      <c r="C3634">
        <v>443807</v>
      </c>
      <c r="D3634">
        <v>11237</v>
      </c>
      <c r="E3634">
        <v>1</v>
      </c>
      <c r="F3634">
        <v>0</v>
      </c>
      <c r="G3634">
        <v>0</v>
      </c>
      <c r="H3634" t="s">
        <v>122</v>
      </c>
      <c r="I3634">
        <v>5</v>
      </c>
      <c r="J3634" t="s">
        <v>172</v>
      </c>
      <c r="K3634" t="s">
        <v>39</v>
      </c>
      <c r="L3634" t="s">
        <v>16</v>
      </c>
      <c r="M3634">
        <v>11237</v>
      </c>
      <c r="N3634" t="s">
        <v>24</v>
      </c>
      <c r="O3634" t="s">
        <v>0</v>
      </c>
      <c r="P3634" t="s">
        <v>0</v>
      </c>
    </row>
    <row r="3635" spans="1:16" x14ac:dyDescent="0.3">
      <c r="A3635">
        <v>80828710</v>
      </c>
      <c r="B3635">
        <v>191161</v>
      </c>
      <c r="C3635">
        <v>362230</v>
      </c>
      <c r="D3635">
        <v>11550</v>
      </c>
      <c r="E3635">
        <v>4</v>
      </c>
      <c r="F3635">
        <v>2310</v>
      </c>
      <c r="G3635">
        <v>5</v>
      </c>
      <c r="H3635" t="s">
        <v>122</v>
      </c>
      <c r="I3635">
        <v>1</v>
      </c>
      <c r="J3635" t="s">
        <v>499</v>
      </c>
      <c r="K3635" t="s">
        <v>39</v>
      </c>
      <c r="L3635" t="s">
        <v>16</v>
      </c>
      <c r="M3635">
        <v>43890</v>
      </c>
      <c r="N3635" t="s">
        <v>21</v>
      </c>
      <c r="O3635" t="s">
        <v>0</v>
      </c>
      <c r="P3635" t="s">
        <v>0</v>
      </c>
    </row>
    <row r="3636" spans="1:16" x14ac:dyDescent="0.3">
      <c r="A3636">
        <v>43606680</v>
      </c>
      <c r="B3636">
        <v>770487</v>
      </c>
      <c r="C3636">
        <v>589776</v>
      </c>
      <c r="D3636">
        <v>18232</v>
      </c>
      <c r="E3636">
        <v>4</v>
      </c>
      <c r="F3636">
        <v>3646.4</v>
      </c>
      <c r="G3636">
        <v>5</v>
      </c>
      <c r="H3636" t="s">
        <v>122</v>
      </c>
      <c r="I3636">
        <v>1</v>
      </c>
      <c r="J3636" t="s">
        <v>499</v>
      </c>
      <c r="K3636" t="s">
        <v>39</v>
      </c>
      <c r="L3636" t="s">
        <v>15</v>
      </c>
      <c r="M3636">
        <v>69281.600000000006</v>
      </c>
      <c r="N3636" t="s">
        <v>21</v>
      </c>
      <c r="O3636" t="s">
        <v>0</v>
      </c>
      <c r="P3636" t="s">
        <v>0</v>
      </c>
    </row>
    <row r="3637" spans="1:16" x14ac:dyDescent="0.3">
      <c r="A3637">
        <v>40062746</v>
      </c>
      <c r="B3637">
        <v>770487</v>
      </c>
      <c r="C3637">
        <v>847033</v>
      </c>
      <c r="D3637">
        <v>14296</v>
      </c>
      <c r="E3637">
        <v>2</v>
      </c>
      <c r="F3637">
        <v>2859.2</v>
      </c>
      <c r="G3637">
        <v>10</v>
      </c>
      <c r="H3637" t="s">
        <v>122</v>
      </c>
      <c r="I3637">
        <v>2</v>
      </c>
      <c r="J3637" t="s">
        <v>77</v>
      </c>
      <c r="K3637" t="s">
        <v>50</v>
      </c>
      <c r="L3637" t="s">
        <v>15</v>
      </c>
      <c r="M3637">
        <v>25732.799999999999</v>
      </c>
      <c r="N3637" t="s">
        <v>22</v>
      </c>
      <c r="O3637" t="s">
        <v>0</v>
      </c>
      <c r="P3637" t="s">
        <v>0</v>
      </c>
    </row>
    <row r="3638" spans="1:16" x14ac:dyDescent="0.3">
      <c r="A3638">
        <v>45520201</v>
      </c>
      <c r="B3638">
        <v>356787</v>
      </c>
      <c r="C3638">
        <v>279721</v>
      </c>
      <c r="D3638">
        <v>16254</v>
      </c>
      <c r="E3638">
        <v>2</v>
      </c>
      <c r="F3638">
        <v>3250.8</v>
      </c>
      <c r="G3638">
        <v>10</v>
      </c>
      <c r="H3638" t="s">
        <v>520</v>
      </c>
      <c r="I3638">
        <v>3</v>
      </c>
      <c r="J3638" t="s">
        <v>358</v>
      </c>
      <c r="K3638" t="s">
        <v>39</v>
      </c>
      <c r="L3638" t="s">
        <v>16</v>
      </c>
      <c r="M3638">
        <v>29257.200000000001</v>
      </c>
      <c r="N3638" t="s">
        <v>21</v>
      </c>
      <c r="O3638" t="s">
        <v>0</v>
      </c>
      <c r="P3638" t="s">
        <v>0</v>
      </c>
    </row>
    <row r="3639" spans="1:16" x14ac:dyDescent="0.3">
      <c r="A3639">
        <v>77349752</v>
      </c>
      <c r="B3639">
        <v>872246</v>
      </c>
      <c r="C3639">
        <v>634152</v>
      </c>
      <c r="D3639">
        <v>1792</v>
      </c>
      <c r="E3639">
        <v>1</v>
      </c>
      <c r="F3639">
        <v>0</v>
      </c>
      <c r="G3639">
        <v>0</v>
      </c>
      <c r="H3639" t="s">
        <v>520</v>
      </c>
      <c r="I3639">
        <v>4</v>
      </c>
      <c r="J3639" t="s">
        <v>107</v>
      </c>
      <c r="K3639" t="s">
        <v>39</v>
      </c>
      <c r="L3639" t="s">
        <v>15</v>
      </c>
      <c r="M3639">
        <v>1792</v>
      </c>
      <c r="N3639" t="s">
        <v>20</v>
      </c>
      <c r="O3639" t="s">
        <v>0</v>
      </c>
      <c r="P3639" t="s">
        <v>0</v>
      </c>
    </row>
    <row r="3640" spans="1:16" x14ac:dyDescent="0.3">
      <c r="A3640">
        <v>26104026</v>
      </c>
      <c r="B3640">
        <v>872246</v>
      </c>
      <c r="C3640">
        <v>909794</v>
      </c>
      <c r="D3640">
        <v>2505</v>
      </c>
      <c r="E3640">
        <v>1</v>
      </c>
      <c r="F3640">
        <v>250.5</v>
      </c>
      <c r="G3640">
        <v>10</v>
      </c>
      <c r="H3640" t="s">
        <v>520</v>
      </c>
      <c r="I3640">
        <v>4</v>
      </c>
      <c r="J3640" t="s">
        <v>107</v>
      </c>
      <c r="K3640" t="s">
        <v>39</v>
      </c>
      <c r="L3640" t="s">
        <v>15</v>
      </c>
      <c r="M3640">
        <v>2254.5</v>
      </c>
      <c r="N3640" t="s">
        <v>21</v>
      </c>
      <c r="O3640" t="s">
        <v>0</v>
      </c>
      <c r="P3640" t="s">
        <v>0</v>
      </c>
    </row>
    <row r="3641" spans="1:16" x14ac:dyDescent="0.3">
      <c r="A3641">
        <v>72950208</v>
      </c>
      <c r="B3641">
        <v>126225</v>
      </c>
      <c r="C3641">
        <v>699704</v>
      </c>
      <c r="D3641">
        <v>19151</v>
      </c>
      <c r="E3641">
        <v>3</v>
      </c>
      <c r="F3641">
        <v>0</v>
      </c>
      <c r="G3641">
        <v>0</v>
      </c>
      <c r="H3641" t="s">
        <v>520</v>
      </c>
      <c r="I3641">
        <v>1</v>
      </c>
      <c r="J3641" t="s">
        <v>487</v>
      </c>
      <c r="K3641" t="s">
        <v>73</v>
      </c>
      <c r="L3641" t="s">
        <v>18</v>
      </c>
      <c r="M3641">
        <v>57453</v>
      </c>
      <c r="N3641" t="s">
        <v>22</v>
      </c>
      <c r="O3641" t="s">
        <v>0</v>
      </c>
      <c r="P3641" t="s">
        <v>0</v>
      </c>
    </row>
    <row r="3642" spans="1:16" x14ac:dyDescent="0.3">
      <c r="A3642">
        <v>41774192</v>
      </c>
      <c r="B3642">
        <v>334053</v>
      </c>
      <c r="C3642">
        <v>994268</v>
      </c>
      <c r="D3642">
        <v>5790</v>
      </c>
      <c r="E3642">
        <v>2</v>
      </c>
      <c r="F3642">
        <v>0</v>
      </c>
      <c r="G3642">
        <v>0</v>
      </c>
      <c r="H3642" t="s">
        <v>520</v>
      </c>
      <c r="I3642">
        <v>7</v>
      </c>
      <c r="J3642" t="s">
        <v>546</v>
      </c>
      <c r="K3642" t="s">
        <v>39</v>
      </c>
      <c r="L3642" t="s">
        <v>15</v>
      </c>
      <c r="M3642">
        <v>11580</v>
      </c>
      <c r="N3642" t="s">
        <v>22</v>
      </c>
      <c r="O3642" t="s">
        <v>0</v>
      </c>
      <c r="P3642" t="s">
        <v>0</v>
      </c>
    </row>
    <row r="3643" spans="1:16" x14ac:dyDescent="0.3">
      <c r="A3643">
        <v>73847325</v>
      </c>
      <c r="B3643">
        <v>809570</v>
      </c>
      <c r="C3643">
        <v>895186</v>
      </c>
      <c r="D3643">
        <v>16251</v>
      </c>
      <c r="E3643">
        <v>2</v>
      </c>
      <c r="F3643">
        <v>1625.1</v>
      </c>
      <c r="G3643">
        <v>5</v>
      </c>
      <c r="H3643" t="s">
        <v>520</v>
      </c>
      <c r="I3643">
        <v>7</v>
      </c>
      <c r="J3643" t="s">
        <v>546</v>
      </c>
      <c r="K3643" t="s">
        <v>50</v>
      </c>
      <c r="L3643" t="s">
        <v>15</v>
      </c>
      <c r="M3643">
        <v>30876.9</v>
      </c>
      <c r="N3643" t="s">
        <v>20</v>
      </c>
      <c r="O3643" t="s">
        <v>0</v>
      </c>
      <c r="P3643" t="s">
        <v>0</v>
      </c>
    </row>
    <row r="3644" spans="1:16" x14ac:dyDescent="0.3">
      <c r="A3644">
        <v>22410307</v>
      </c>
      <c r="B3644">
        <v>877572</v>
      </c>
      <c r="C3644">
        <v>531246</v>
      </c>
      <c r="D3644">
        <v>18295</v>
      </c>
      <c r="E3644">
        <v>1</v>
      </c>
      <c r="F3644">
        <v>0</v>
      </c>
      <c r="G3644">
        <v>0</v>
      </c>
      <c r="H3644" t="s">
        <v>520</v>
      </c>
      <c r="I3644">
        <v>1</v>
      </c>
      <c r="J3644" t="s">
        <v>487</v>
      </c>
      <c r="K3644" t="s">
        <v>47</v>
      </c>
      <c r="L3644" t="s">
        <v>15</v>
      </c>
      <c r="M3644">
        <v>18295</v>
      </c>
      <c r="N3644" t="s">
        <v>20</v>
      </c>
      <c r="O3644" t="s">
        <v>0</v>
      </c>
      <c r="P3644" t="s">
        <v>0</v>
      </c>
    </row>
    <row r="3645" spans="1:16" x14ac:dyDescent="0.3">
      <c r="A3645">
        <v>43096758</v>
      </c>
      <c r="B3645">
        <v>877572</v>
      </c>
      <c r="C3645">
        <v>208721</v>
      </c>
      <c r="D3645">
        <v>15042</v>
      </c>
      <c r="E3645">
        <v>1</v>
      </c>
      <c r="F3645">
        <v>752.1</v>
      </c>
      <c r="G3645">
        <v>5</v>
      </c>
      <c r="H3645" t="s">
        <v>520</v>
      </c>
      <c r="I3645">
        <v>1</v>
      </c>
      <c r="J3645" t="s">
        <v>487</v>
      </c>
      <c r="K3645" t="s">
        <v>39</v>
      </c>
      <c r="L3645" t="s">
        <v>16</v>
      </c>
      <c r="M3645">
        <v>14289.9</v>
      </c>
      <c r="N3645" t="s">
        <v>21</v>
      </c>
      <c r="O3645" t="s">
        <v>0</v>
      </c>
      <c r="P3645" t="s">
        <v>0</v>
      </c>
    </row>
    <row r="3646" spans="1:16" x14ac:dyDescent="0.3">
      <c r="A3646">
        <v>63450811</v>
      </c>
      <c r="B3646">
        <v>388389</v>
      </c>
      <c r="C3646">
        <v>409385</v>
      </c>
      <c r="D3646">
        <v>3781</v>
      </c>
      <c r="E3646">
        <v>2</v>
      </c>
      <c r="F3646">
        <v>0</v>
      </c>
      <c r="G3646">
        <v>0</v>
      </c>
      <c r="H3646" t="s">
        <v>520</v>
      </c>
      <c r="I3646">
        <v>1</v>
      </c>
      <c r="J3646" t="s">
        <v>487</v>
      </c>
      <c r="K3646" t="s">
        <v>39</v>
      </c>
      <c r="L3646" t="s">
        <v>152</v>
      </c>
      <c r="M3646">
        <v>7562</v>
      </c>
      <c r="N3646" t="s">
        <v>22</v>
      </c>
      <c r="O3646" t="s">
        <v>0</v>
      </c>
      <c r="P3646" t="s">
        <v>0</v>
      </c>
    </row>
    <row r="3647" spans="1:16" x14ac:dyDescent="0.3">
      <c r="A3647">
        <v>47726592</v>
      </c>
      <c r="B3647">
        <v>770487</v>
      </c>
      <c r="C3647">
        <v>539813</v>
      </c>
      <c r="D3647">
        <v>959</v>
      </c>
      <c r="E3647">
        <v>2</v>
      </c>
      <c r="F3647">
        <v>95.9</v>
      </c>
      <c r="G3647">
        <v>5</v>
      </c>
      <c r="H3647" t="s">
        <v>520</v>
      </c>
      <c r="I3647">
        <v>4</v>
      </c>
      <c r="J3647" t="s">
        <v>107</v>
      </c>
      <c r="K3647" t="s">
        <v>39</v>
      </c>
      <c r="L3647" t="s">
        <v>16</v>
      </c>
      <c r="M3647">
        <v>1822.1</v>
      </c>
      <c r="N3647" t="s">
        <v>22</v>
      </c>
      <c r="O3647" t="s">
        <v>0</v>
      </c>
      <c r="P3647" t="s">
        <v>0</v>
      </c>
    </row>
    <row r="3648" spans="1:16" x14ac:dyDescent="0.3">
      <c r="A3648">
        <v>69228397</v>
      </c>
      <c r="B3648">
        <v>719176</v>
      </c>
      <c r="C3648">
        <v>661267</v>
      </c>
      <c r="D3648">
        <v>18881</v>
      </c>
      <c r="E3648">
        <v>1</v>
      </c>
      <c r="F3648">
        <v>944.05</v>
      </c>
      <c r="G3648">
        <v>5</v>
      </c>
      <c r="H3648" t="s">
        <v>520</v>
      </c>
      <c r="I3648">
        <v>4</v>
      </c>
      <c r="J3648" t="s">
        <v>107</v>
      </c>
      <c r="K3648" t="s">
        <v>39</v>
      </c>
      <c r="L3648" t="s">
        <v>16</v>
      </c>
      <c r="M3648">
        <v>17936.95</v>
      </c>
      <c r="N3648" t="s">
        <v>23</v>
      </c>
      <c r="O3648" t="s">
        <v>0</v>
      </c>
      <c r="P3648" t="s">
        <v>0</v>
      </c>
    </row>
    <row r="3649" spans="1:16" x14ac:dyDescent="0.3">
      <c r="A3649">
        <v>63196064</v>
      </c>
      <c r="B3649">
        <v>246316</v>
      </c>
      <c r="C3649">
        <v>394546</v>
      </c>
      <c r="D3649">
        <v>7263</v>
      </c>
      <c r="E3649">
        <v>2</v>
      </c>
      <c r="F3649">
        <v>0</v>
      </c>
      <c r="G3649">
        <v>0</v>
      </c>
      <c r="H3649" t="s">
        <v>520</v>
      </c>
      <c r="I3649">
        <v>1</v>
      </c>
      <c r="J3649" t="s">
        <v>487</v>
      </c>
      <c r="K3649" t="s">
        <v>39</v>
      </c>
      <c r="L3649" t="s">
        <v>18</v>
      </c>
      <c r="M3649">
        <v>14526</v>
      </c>
      <c r="N3649" t="s">
        <v>23</v>
      </c>
      <c r="O3649" t="s">
        <v>0</v>
      </c>
      <c r="P3649" t="s">
        <v>0</v>
      </c>
    </row>
    <row r="3650" spans="1:16" x14ac:dyDescent="0.3">
      <c r="A3650">
        <v>60076822</v>
      </c>
      <c r="B3650">
        <v>246316</v>
      </c>
      <c r="C3650">
        <v>526711</v>
      </c>
      <c r="D3650">
        <v>19105</v>
      </c>
      <c r="E3650">
        <v>1</v>
      </c>
      <c r="F3650">
        <v>2865.75</v>
      </c>
      <c r="G3650">
        <v>15</v>
      </c>
      <c r="H3650" t="s">
        <v>520</v>
      </c>
      <c r="I3650">
        <v>1</v>
      </c>
      <c r="J3650" t="s">
        <v>487</v>
      </c>
      <c r="K3650" t="s">
        <v>47</v>
      </c>
      <c r="L3650" t="s">
        <v>15</v>
      </c>
      <c r="M3650">
        <v>16239.25</v>
      </c>
      <c r="N3650" t="s">
        <v>20</v>
      </c>
      <c r="O3650" t="s">
        <v>0</v>
      </c>
      <c r="P3650" t="s">
        <v>0</v>
      </c>
    </row>
    <row r="3651" spans="1:16" x14ac:dyDescent="0.3">
      <c r="A3651">
        <v>34073380</v>
      </c>
      <c r="B3651">
        <v>216739</v>
      </c>
      <c r="C3651">
        <v>227351</v>
      </c>
      <c r="D3651">
        <v>17316</v>
      </c>
      <c r="E3651">
        <v>1</v>
      </c>
      <c r="F3651">
        <v>0</v>
      </c>
      <c r="G3651">
        <v>0</v>
      </c>
      <c r="H3651" t="s">
        <v>326</v>
      </c>
      <c r="I3651">
        <v>2</v>
      </c>
      <c r="J3651" t="s">
        <v>327</v>
      </c>
      <c r="K3651" t="s">
        <v>39</v>
      </c>
      <c r="L3651" t="s">
        <v>18</v>
      </c>
      <c r="M3651">
        <v>17316</v>
      </c>
      <c r="N3651" t="s">
        <v>20</v>
      </c>
      <c r="O3651" t="s">
        <v>0</v>
      </c>
      <c r="P3651" t="s">
        <v>0</v>
      </c>
    </row>
    <row r="3652" spans="1:16" x14ac:dyDescent="0.3">
      <c r="A3652">
        <v>47111151</v>
      </c>
      <c r="B3652">
        <v>770487</v>
      </c>
      <c r="C3652">
        <v>755552</v>
      </c>
      <c r="D3652">
        <v>17655</v>
      </c>
      <c r="E3652">
        <v>1</v>
      </c>
      <c r="F3652">
        <v>0</v>
      </c>
      <c r="G3652">
        <v>0</v>
      </c>
      <c r="H3652" t="s">
        <v>326</v>
      </c>
      <c r="I3652">
        <v>6</v>
      </c>
      <c r="J3652" t="s">
        <v>249</v>
      </c>
      <c r="K3652" t="s">
        <v>39</v>
      </c>
      <c r="L3652" t="s">
        <v>17</v>
      </c>
      <c r="M3652">
        <v>17655</v>
      </c>
      <c r="N3652" t="s">
        <v>22</v>
      </c>
      <c r="O3652" t="s">
        <v>0</v>
      </c>
      <c r="P3652" t="s">
        <v>0</v>
      </c>
    </row>
    <row r="3653" spans="1:16" x14ac:dyDescent="0.3">
      <c r="A3653">
        <v>35519083</v>
      </c>
      <c r="B3653">
        <v>126225</v>
      </c>
      <c r="C3653">
        <v>234144</v>
      </c>
      <c r="D3653">
        <v>1500</v>
      </c>
      <c r="E3653">
        <v>1</v>
      </c>
      <c r="F3653">
        <v>225</v>
      </c>
      <c r="G3653">
        <v>15</v>
      </c>
      <c r="H3653" t="s">
        <v>326</v>
      </c>
      <c r="I3653">
        <v>7</v>
      </c>
      <c r="J3653" t="s">
        <v>519</v>
      </c>
      <c r="K3653" t="s">
        <v>39</v>
      </c>
      <c r="L3653" t="s">
        <v>16</v>
      </c>
      <c r="M3653">
        <v>1275</v>
      </c>
      <c r="N3653" t="s">
        <v>21</v>
      </c>
      <c r="O3653" t="s">
        <v>0</v>
      </c>
      <c r="P3653" t="s">
        <v>0</v>
      </c>
    </row>
    <row r="3654" spans="1:16" x14ac:dyDescent="0.3">
      <c r="A3654">
        <v>67723010</v>
      </c>
      <c r="B3654">
        <v>246316</v>
      </c>
      <c r="C3654">
        <v>890897</v>
      </c>
      <c r="D3654">
        <v>6612</v>
      </c>
      <c r="E3654">
        <v>3</v>
      </c>
      <c r="F3654">
        <v>991.8</v>
      </c>
      <c r="G3654">
        <v>5</v>
      </c>
      <c r="H3654" t="s">
        <v>326</v>
      </c>
      <c r="I3654">
        <v>3</v>
      </c>
      <c r="J3654" t="s">
        <v>116</v>
      </c>
      <c r="K3654" t="s">
        <v>39</v>
      </c>
      <c r="L3654" t="s">
        <v>18</v>
      </c>
      <c r="M3654">
        <v>18844.2</v>
      </c>
      <c r="N3654" t="s">
        <v>21</v>
      </c>
      <c r="O3654" t="s">
        <v>0</v>
      </c>
      <c r="P3654" t="s">
        <v>0</v>
      </c>
    </row>
    <row r="3655" spans="1:16" x14ac:dyDescent="0.3">
      <c r="A3655">
        <v>21402740</v>
      </c>
      <c r="B3655">
        <v>872246</v>
      </c>
      <c r="C3655">
        <v>460804</v>
      </c>
      <c r="D3655">
        <v>11859</v>
      </c>
      <c r="E3655">
        <v>3</v>
      </c>
      <c r="F3655">
        <v>1778.85</v>
      </c>
      <c r="G3655">
        <v>5</v>
      </c>
      <c r="H3655" t="s">
        <v>326</v>
      </c>
      <c r="I3655">
        <v>5</v>
      </c>
      <c r="J3655" t="s">
        <v>142</v>
      </c>
      <c r="K3655" t="s">
        <v>39</v>
      </c>
      <c r="L3655" t="s">
        <v>18</v>
      </c>
      <c r="M3655">
        <v>33798.15</v>
      </c>
      <c r="N3655" t="s">
        <v>22</v>
      </c>
      <c r="O3655" t="s">
        <v>0</v>
      </c>
      <c r="P3655" t="s">
        <v>0</v>
      </c>
    </row>
    <row r="3656" spans="1:16" x14ac:dyDescent="0.3">
      <c r="A3656">
        <v>54458225</v>
      </c>
      <c r="B3656">
        <v>770487</v>
      </c>
      <c r="C3656">
        <v>461055</v>
      </c>
      <c r="D3656">
        <v>14773</v>
      </c>
      <c r="E3656">
        <v>1</v>
      </c>
      <c r="F3656">
        <v>0</v>
      </c>
      <c r="G3656">
        <v>0</v>
      </c>
      <c r="H3656" t="s">
        <v>326</v>
      </c>
      <c r="I3656">
        <v>4</v>
      </c>
      <c r="J3656" t="s">
        <v>480</v>
      </c>
      <c r="K3656" t="s">
        <v>47</v>
      </c>
      <c r="L3656" t="s">
        <v>16</v>
      </c>
      <c r="M3656">
        <v>14773</v>
      </c>
      <c r="N3656" t="s">
        <v>23</v>
      </c>
      <c r="O3656" t="s">
        <v>0</v>
      </c>
      <c r="P3656" t="s">
        <v>0</v>
      </c>
    </row>
    <row r="3657" spans="1:16" x14ac:dyDescent="0.3">
      <c r="A3657">
        <v>11415698</v>
      </c>
      <c r="B3657">
        <v>876646</v>
      </c>
      <c r="C3657">
        <v>614828</v>
      </c>
      <c r="D3657">
        <v>8757</v>
      </c>
      <c r="E3657">
        <v>1</v>
      </c>
      <c r="F3657">
        <v>1313.55</v>
      </c>
      <c r="G3657">
        <v>15</v>
      </c>
      <c r="H3657" t="s">
        <v>326</v>
      </c>
      <c r="I3657">
        <v>2</v>
      </c>
      <c r="J3657" t="s">
        <v>327</v>
      </c>
      <c r="K3657" t="s">
        <v>39</v>
      </c>
      <c r="L3657" t="s">
        <v>15</v>
      </c>
      <c r="M3657">
        <v>7443.45</v>
      </c>
      <c r="N3657" t="s">
        <v>21</v>
      </c>
      <c r="O3657" t="s">
        <v>0</v>
      </c>
      <c r="P3657" t="s">
        <v>0</v>
      </c>
    </row>
    <row r="3658" spans="1:16" x14ac:dyDescent="0.3">
      <c r="A3658">
        <v>11529494</v>
      </c>
      <c r="B3658">
        <v>719176</v>
      </c>
      <c r="C3658">
        <v>599581</v>
      </c>
      <c r="D3658">
        <v>7562</v>
      </c>
      <c r="E3658">
        <v>1</v>
      </c>
      <c r="F3658">
        <v>0</v>
      </c>
      <c r="G3658">
        <v>0</v>
      </c>
      <c r="H3658" t="s">
        <v>326</v>
      </c>
      <c r="I3658">
        <v>5</v>
      </c>
      <c r="J3658" t="s">
        <v>142</v>
      </c>
      <c r="K3658" t="s">
        <v>39</v>
      </c>
      <c r="L3658" t="s">
        <v>15</v>
      </c>
      <c r="M3658">
        <v>7562</v>
      </c>
      <c r="N3658" t="s">
        <v>21</v>
      </c>
      <c r="O3658" t="s">
        <v>0</v>
      </c>
      <c r="P3658" t="s">
        <v>0</v>
      </c>
    </row>
    <row r="3659" spans="1:16" x14ac:dyDescent="0.3">
      <c r="A3659">
        <v>67582820</v>
      </c>
      <c r="B3659">
        <v>191161</v>
      </c>
      <c r="C3659">
        <v>422167</v>
      </c>
      <c r="D3659">
        <v>14155</v>
      </c>
      <c r="E3659">
        <v>1</v>
      </c>
      <c r="F3659">
        <v>0</v>
      </c>
      <c r="G3659">
        <v>0</v>
      </c>
      <c r="H3659" t="s">
        <v>326</v>
      </c>
      <c r="I3659">
        <v>5</v>
      </c>
      <c r="J3659" t="s">
        <v>142</v>
      </c>
      <c r="K3659" t="s">
        <v>39</v>
      </c>
      <c r="L3659" t="s">
        <v>18</v>
      </c>
      <c r="M3659">
        <v>14155</v>
      </c>
      <c r="N3659" t="s">
        <v>22</v>
      </c>
      <c r="O3659" t="s">
        <v>0</v>
      </c>
      <c r="P3659" t="s">
        <v>0</v>
      </c>
    </row>
    <row r="3660" spans="1:16" x14ac:dyDescent="0.3">
      <c r="A3660">
        <v>25278272</v>
      </c>
      <c r="B3660">
        <v>671858</v>
      </c>
      <c r="C3660">
        <v>287889</v>
      </c>
      <c r="D3660">
        <v>13737</v>
      </c>
      <c r="E3660">
        <v>2</v>
      </c>
      <c r="F3660">
        <v>1373.7</v>
      </c>
      <c r="G3660">
        <v>5</v>
      </c>
      <c r="H3660" t="s">
        <v>326</v>
      </c>
      <c r="I3660">
        <v>5</v>
      </c>
      <c r="J3660" t="s">
        <v>142</v>
      </c>
      <c r="K3660" t="s">
        <v>39</v>
      </c>
      <c r="L3660" t="s">
        <v>15</v>
      </c>
      <c r="M3660">
        <v>26100.3</v>
      </c>
      <c r="N3660" t="s">
        <v>22</v>
      </c>
      <c r="O3660" t="s">
        <v>0</v>
      </c>
      <c r="P3660" t="s">
        <v>0</v>
      </c>
    </row>
    <row r="3661" spans="1:16" x14ac:dyDescent="0.3">
      <c r="A3661">
        <v>44269370</v>
      </c>
      <c r="B3661">
        <v>877572</v>
      </c>
      <c r="C3661">
        <v>349644</v>
      </c>
      <c r="D3661">
        <v>8095</v>
      </c>
      <c r="E3661">
        <v>1</v>
      </c>
      <c r="F3661">
        <v>404.75</v>
      </c>
      <c r="G3661">
        <v>5</v>
      </c>
      <c r="H3661" t="s">
        <v>220</v>
      </c>
      <c r="I3661">
        <v>2</v>
      </c>
      <c r="J3661" t="s">
        <v>170</v>
      </c>
      <c r="K3661" t="s">
        <v>50</v>
      </c>
      <c r="L3661" t="s">
        <v>15</v>
      </c>
      <c r="M3661">
        <v>7690.25</v>
      </c>
      <c r="N3661" t="s">
        <v>23</v>
      </c>
      <c r="O3661" t="s">
        <v>0</v>
      </c>
      <c r="P3661" t="s">
        <v>0</v>
      </c>
    </row>
    <row r="3662" spans="1:16" x14ac:dyDescent="0.3">
      <c r="A3662">
        <v>45638891</v>
      </c>
      <c r="B3662">
        <v>207473</v>
      </c>
      <c r="C3662">
        <v>368132</v>
      </c>
      <c r="D3662">
        <v>18452</v>
      </c>
      <c r="E3662">
        <v>3</v>
      </c>
      <c r="F3662">
        <v>8303.4</v>
      </c>
      <c r="G3662">
        <v>15</v>
      </c>
      <c r="H3662" t="s">
        <v>220</v>
      </c>
      <c r="I3662">
        <v>2</v>
      </c>
      <c r="J3662" t="s">
        <v>170</v>
      </c>
      <c r="K3662" t="s">
        <v>39</v>
      </c>
      <c r="L3662" t="s">
        <v>15</v>
      </c>
      <c r="M3662">
        <v>47052.6</v>
      </c>
      <c r="N3662" t="s">
        <v>21</v>
      </c>
      <c r="O3662" t="s">
        <v>0</v>
      </c>
      <c r="P3662" t="s">
        <v>0</v>
      </c>
    </row>
    <row r="3663" spans="1:16" x14ac:dyDescent="0.3">
      <c r="A3663">
        <v>25759274</v>
      </c>
      <c r="B3663">
        <v>388389</v>
      </c>
      <c r="C3663">
        <v>454897</v>
      </c>
      <c r="D3663">
        <v>2820</v>
      </c>
      <c r="E3663">
        <v>2</v>
      </c>
      <c r="F3663">
        <v>846</v>
      </c>
      <c r="G3663">
        <v>15</v>
      </c>
      <c r="H3663" t="s">
        <v>220</v>
      </c>
      <c r="I3663">
        <v>3</v>
      </c>
      <c r="J3663" t="s">
        <v>214</v>
      </c>
      <c r="K3663" t="s">
        <v>39</v>
      </c>
      <c r="L3663" t="s">
        <v>16</v>
      </c>
      <c r="M3663">
        <v>4794</v>
      </c>
      <c r="N3663" t="s">
        <v>23</v>
      </c>
      <c r="O3663" t="s">
        <v>0</v>
      </c>
      <c r="P3663" t="s">
        <v>0</v>
      </c>
    </row>
    <row r="3664" spans="1:16" x14ac:dyDescent="0.3">
      <c r="A3664">
        <v>72546007</v>
      </c>
      <c r="B3664">
        <v>388389</v>
      </c>
      <c r="C3664">
        <v>408622</v>
      </c>
      <c r="D3664">
        <v>16968</v>
      </c>
      <c r="E3664">
        <v>3</v>
      </c>
      <c r="F3664">
        <v>2545.1999999999998</v>
      </c>
      <c r="G3664">
        <v>5</v>
      </c>
      <c r="H3664" t="s">
        <v>220</v>
      </c>
      <c r="I3664">
        <v>3</v>
      </c>
      <c r="J3664" t="s">
        <v>214</v>
      </c>
      <c r="K3664" t="s">
        <v>39</v>
      </c>
      <c r="L3664" t="s">
        <v>18</v>
      </c>
      <c r="M3664">
        <v>48358.8</v>
      </c>
      <c r="N3664" t="s">
        <v>24</v>
      </c>
      <c r="O3664" t="s">
        <v>0</v>
      </c>
      <c r="P3664" t="s">
        <v>0</v>
      </c>
    </row>
    <row r="3665" spans="1:16" x14ac:dyDescent="0.3">
      <c r="A3665">
        <v>69945655</v>
      </c>
      <c r="B3665">
        <v>388389</v>
      </c>
      <c r="C3665">
        <v>675497</v>
      </c>
      <c r="D3665">
        <v>16497</v>
      </c>
      <c r="E3665">
        <v>3</v>
      </c>
      <c r="F3665">
        <v>0</v>
      </c>
      <c r="G3665">
        <v>0</v>
      </c>
      <c r="H3665" t="s">
        <v>220</v>
      </c>
      <c r="I3665">
        <v>3</v>
      </c>
      <c r="J3665" t="s">
        <v>214</v>
      </c>
      <c r="K3665" t="s">
        <v>73</v>
      </c>
      <c r="L3665" t="s">
        <v>18</v>
      </c>
      <c r="M3665">
        <v>49491</v>
      </c>
      <c r="N3665" t="s">
        <v>22</v>
      </c>
      <c r="O3665" t="s">
        <v>0</v>
      </c>
      <c r="P3665" t="s">
        <v>0</v>
      </c>
    </row>
    <row r="3666" spans="1:16" x14ac:dyDescent="0.3">
      <c r="A3666">
        <v>34311643</v>
      </c>
      <c r="B3666">
        <v>246316</v>
      </c>
      <c r="C3666">
        <v>409365</v>
      </c>
      <c r="D3666">
        <v>16529</v>
      </c>
      <c r="E3666">
        <v>2</v>
      </c>
      <c r="F3666">
        <v>0</v>
      </c>
      <c r="G3666">
        <v>0</v>
      </c>
      <c r="H3666" t="s">
        <v>220</v>
      </c>
      <c r="I3666">
        <v>2</v>
      </c>
      <c r="J3666" t="s">
        <v>170</v>
      </c>
      <c r="K3666" t="s">
        <v>50</v>
      </c>
      <c r="L3666" t="s">
        <v>15</v>
      </c>
      <c r="M3666">
        <v>33058</v>
      </c>
      <c r="N3666" t="s">
        <v>20</v>
      </c>
      <c r="O3666" t="s">
        <v>0</v>
      </c>
      <c r="P3666" t="s">
        <v>0</v>
      </c>
    </row>
    <row r="3667" spans="1:16" x14ac:dyDescent="0.3">
      <c r="A3667">
        <v>93366885</v>
      </c>
      <c r="B3667">
        <v>671858</v>
      </c>
      <c r="C3667">
        <v>794229</v>
      </c>
      <c r="D3667">
        <v>6224</v>
      </c>
      <c r="E3667">
        <v>3</v>
      </c>
      <c r="F3667">
        <v>933.6</v>
      </c>
      <c r="G3667">
        <v>5</v>
      </c>
      <c r="H3667" t="s">
        <v>220</v>
      </c>
      <c r="I3667">
        <v>4</v>
      </c>
      <c r="J3667" t="s">
        <v>501</v>
      </c>
      <c r="K3667" t="s">
        <v>39</v>
      </c>
      <c r="L3667" t="s">
        <v>17</v>
      </c>
      <c r="M3667">
        <v>17738.400000000001</v>
      </c>
      <c r="N3667" t="s">
        <v>20</v>
      </c>
      <c r="O3667" t="s">
        <v>0</v>
      </c>
      <c r="P3667" t="s">
        <v>0</v>
      </c>
    </row>
    <row r="3668" spans="1:16" x14ac:dyDescent="0.3">
      <c r="A3668">
        <v>50004466</v>
      </c>
      <c r="B3668">
        <v>246316</v>
      </c>
      <c r="C3668">
        <v>816225</v>
      </c>
      <c r="D3668">
        <v>4126</v>
      </c>
      <c r="E3668">
        <v>1</v>
      </c>
      <c r="F3668">
        <v>618.9</v>
      </c>
      <c r="G3668">
        <v>15</v>
      </c>
      <c r="H3668" t="s">
        <v>220</v>
      </c>
      <c r="I3668">
        <v>3</v>
      </c>
      <c r="J3668" t="s">
        <v>214</v>
      </c>
      <c r="K3668" t="s">
        <v>50</v>
      </c>
      <c r="L3668" t="s">
        <v>17</v>
      </c>
      <c r="M3668">
        <v>3507.1</v>
      </c>
      <c r="N3668" t="s">
        <v>23</v>
      </c>
      <c r="O3668" t="s">
        <v>0</v>
      </c>
      <c r="P3668" t="s">
        <v>0</v>
      </c>
    </row>
    <row r="3669" spans="1:16" x14ac:dyDescent="0.3">
      <c r="A3669">
        <v>73440831</v>
      </c>
      <c r="B3669">
        <v>770487</v>
      </c>
      <c r="C3669">
        <v>521549</v>
      </c>
      <c r="D3669">
        <v>11349</v>
      </c>
      <c r="E3669">
        <v>1</v>
      </c>
      <c r="F3669">
        <v>0</v>
      </c>
      <c r="G3669">
        <v>0</v>
      </c>
      <c r="H3669" t="s">
        <v>57</v>
      </c>
      <c r="I3669">
        <v>7</v>
      </c>
      <c r="J3669" t="s">
        <v>58</v>
      </c>
      <c r="K3669" t="s">
        <v>39</v>
      </c>
      <c r="L3669" t="s">
        <v>16</v>
      </c>
      <c r="M3669">
        <v>11349</v>
      </c>
      <c r="N3669" t="s">
        <v>23</v>
      </c>
      <c r="O3669" t="s">
        <v>0</v>
      </c>
      <c r="P3669" t="s">
        <v>0</v>
      </c>
    </row>
    <row r="3670" spans="1:16" x14ac:dyDescent="0.3">
      <c r="A3670">
        <v>88393811</v>
      </c>
      <c r="B3670">
        <v>671858</v>
      </c>
      <c r="C3670">
        <v>872036</v>
      </c>
      <c r="D3670">
        <v>2830</v>
      </c>
      <c r="E3670">
        <v>1</v>
      </c>
      <c r="F3670">
        <v>0</v>
      </c>
      <c r="G3670">
        <v>0</v>
      </c>
      <c r="H3670" t="s">
        <v>57</v>
      </c>
      <c r="I3670">
        <v>3</v>
      </c>
      <c r="J3670" t="s">
        <v>162</v>
      </c>
      <c r="K3670" t="s">
        <v>39</v>
      </c>
      <c r="L3670" t="s">
        <v>18</v>
      </c>
      <c r="M3670">
        <v>2830</v>
      </c>
      <c r="N3670" t="s">
        <v>23</v>
      </c>
      <c r="O3670" t="s">
        <v>0</v>
      </c>
      <c r="P3670" t="s">
        <v>0</v>
      </c>
    </row>
    <row r="3671" spans="1:16" x14ac:dyDescent="0.3">
      <c r="A3671">
        <v>57623800</v>
      </c>
      <c r="B3671">
        <v>334053</v>
      </c>
      <c r="C3671">
        <v>931663</v>
      </c>
      <c r="D3671">
        <v>14574</v>
      </c>
      <c r="E3671">
        <v>1</v>
      </c>
      <c r="F3671">
        <v>0</v>
      </c>
      <c r="G3671">
        <v>0</v>
      </c>
      <c r="H3671" t="s">
        <v>57</v>
      </c>
      <c r="I3671">
        <v>4</v>
      </c>
      <c r="J3671" t="s">
        <v>167</v>
      </c>
      <c r="K3671" t="s">
        <v>39</v>
      </c>
      <c r="L3671" t="s">
        <v>16</v>
      </c>
      <c r="M3671">
        <v>14574</v>
      </c>
      <c r="N3671" t="s">
        <v>20</v>
      </c>
      <c r="O3671" t="s">
        <v>0</v>
      </c>
      <c r="P3671" t="s">
        <v>0</v>
      </c>
    </row>
    <row r="3672" spans="1:16" x14ac:dyDescent="0.3">
      <c r="A3672">
        <v>96347724</v>
      </c>
      <c r="B3672">
        <v>770487</v>
      </c>
      <c r="C3672">
        <v>385679</v>
      </c>
      <c r="D3672">
        <v>12531</v>
      </c>
      <c r="E3672">
        <v>2</v>
      </c>
      <c r="F3672">
        <v>3759.3</v>
      </c>
      <c r="G3672">
        <v>15</v>
      </c>
      <c r="H3672" t="s">
        <v>57</v>
      </c>
      <c r="I3672">
        <v>2</v>
      </c>
      <c r="J3672" t="s">
        <v>322</v>
      </c>
      <c r="K3672" t="s">
        <v>39</v>
      </c>
      <c r="L3672" t="s">
        <v>16</v>
      </c>
      <c r="M3672">
        <v>21302.7</v>
      </c>
      <c r="N3672" t="s">
        <v>21</v>
      </c>
      <c r="O3672" t="s">
        <v>0</v>
      </c>
      <c r="P3672" t="s">
        <v>0</v>
      </c>
    </row>
    <row r="3673" spans="1:16" x14ac:dyDescent="0.3">
      <c r="A3673">
        <v>18304547</v>
      </c>
      <c r="B3673">
        <v>877572</v>
      </c>
      <c r="C3673">
        <v>831264</v>
      </c>
      <c r="D3673">
        <v>10095</v>
      </c>
      <c r="E3673">
        <v>1</v>
      </c>
      <c r="F3673">
        <v>1514.25</v>
      </c>
      <c r="G3673">
        <v>15</v>
      </c>
      <c r="H3673" t="s">
        <v>57</v>
      </c>
      <c r="I3673">
        <v>2</v>
      </c>
      <c r="J3673" t="s">
        <v>322</v>
      </c>
      <c r="K3673" t="s">
        <v>39</v>
      </c>
      <c r="L3673" t="s">
        <v>16</v>
      </c>
      <c r="M3673">
        <v>8580.75</v>
      </c>
      <c r="N3673" t="s">
        <v>22</v>
      </c>
      <c r="O3673" t="s">
        <v>0</v>
      </c>
      <c r="P3673" t="s">
        <v>0</v>
      </c>
    </row>
    <row r="3674" spans="1:16" x14ac:dyDescent="0.3">
      <c r="A3674">
        <v>82109613</v>
      </c>
      <c r="B3674">
        <v>671858</v>
      </c>
      <c r="C3674">
        <v>775074</v>
      </c>
      <c r="D3674">
        <v>10442</v>
      </c>
      <c r="E3674">
        <v>3</v>
      </c>
      <c r="F3674">
        <v>0</v>
      </c>
      <c r="G3674">
        <v>0</v>
      </c>
      <c r="H3674" t="s">
        <v>57</v>
      </c>
      <c r="I3674">
        <v>4</v>
      </c>
      <c r="J3674" t="s">
        <v>167</v>
      </c>
      <c r="K3674" t="s">
        <v>73</v>
      </c>
      <c r="L3674" t="s">
        <v>17</v>
      </c>
      <c r="M3674">
        <v>31326</v>
      </c>
      <c r="N3674" t="s">
        <v>23</v>
      </c>
      <c r="O3674" t="s">
        <v>0</v>
      </c>
      <c r="P3674" t="s">
        <v>0</v>
      </c>
    </row>
    <row r="3675" spans="1:16" x14ac:dyDescent="0.3">
      <c r="A3675">
        <v>81394920</v>
      </c>
      <c r="B3675">
        <v>356787</v>
      </c>
      <c r="C3675">
        <v>500384</v>
      </c>
      <c r="D3675">
        <v>1822</v>
      </c>
      <c r="E3675">
        <v>2</v>
      </c>
      <c r="F3675">
        <v>0</v>
      </c>
      <c r="G3675">
        <v>0</v>
      </c>
      <c r="H3675" t="s">
        <v>57</v>
      </c>
      <c r="I3675">
        <v>3</v>
      </c>
      <c r="J3675" t="s">
        <v>162</v>
      </c>
      <c r="K3675" t="s">
        <v>39</v>
      </c>
      <c r="L3675" t="s">
        <v>15</v>
      </c>
      <c r="M3675">
        <v>3644</v>
      </c>
      <c r="N3675" t="s">
        <v>23</v>
      </c>
      <c r="O3675" t="s">
        <v>0</v>
      </c>
      <c r="P3675" t="s">
        <v>0</v>
      </c>
    </row>
    <row r="3676" spans="1:16" x14ac:dyDescent="0.3">
      <c r="A3676">
        <v>75043108</v>
      </c>
      <c r="B3676">
        <v>872246</v>
      </c>
      <c r="C3676">
        <v>634098</v>
      </c>
      <c r="D3676">
        <v>13749</v>
      </c>
      <c r="E3676">
        <v>1</v>
      </c>
      <c r="F3676">
        <v>687.45</v>
      </c>
      <c r="G3676">
        <v>5</v>
      </c>
      <c r="H3676" t="s">
        <v>57</v>
      </c>
      <c r="I3676">
        <v>6</v>
      </c>
      <c r="J3676" t="s">
        <v>403</v>
      </c>
      <c r="K3676" t="s">
        <v>39</v>
      </c>
      <c r="L3676" t="s">
        <v>16</v>
      </c>
      <c r="M3676">
        <v>13061.55</v>
      </c>
      <c r="N3676" t="s">
        <v>20</v>
      </c>
      <c r="O3676" t="s">
        <v>0</v>
      </c>
      <c r="P3676" t="s">
        <v>0</v>
      </c>
    </row>
    <row r="3677" spans="1:16" x14ac:dyDescent="0.3">
      <c r="A3677">
        <v>49957816</v>
      </c>
      <c r="B3677">
        <v>356787</v>
      </c>
      <c r="C3677">
        <v>572358</v>
      </c>
      <c r="D3677">
        <v>1684</v>
      </c>
      <c r="E3677">
        <v>2</v>
      </c>
      <c r="F3677">
        <v>505.2</v>
      </c>
      <c r="G3677">
        <v>15</v>
      </c>
      <c r="H3677" t="s">
        <v>57</v>
      </c>
      <c r="I3677">
        <v>2</v>
      </c>
      <c r="J3677" t="s">
        <v>322</v>
      </c>
      <c r="K3677" t="s">
        <v>50</v>
      </c>
      <c r="L3677" t="s">
        <v>16</v>
      </c>
      <c r="M3677">
        <v>2862.8</v>
      </c>
      <c r="N3677" t="s">
        <v>20</v>
      </c>
      <c r="O3677" t="s">
        <v>0</v>
      </c>
      <c r="P3677" t="s">
        <v>0</v>
      </c>
    </row>
    <row r="3678" spans="1:16" x14ac:dyDescent="0.3">
      <c r="A3678">
        <v>27129912</v>
      </c>
      <c r="B3678">
        <v>207473</v>
      </c>
      <c r="C3678">
        <v>205547</v>
      </c>
      <c r="D3678">
        <v>4135</v>
      </c>
      <c r="E3678">
        <v>1</v>
      </c>
      <c r="F3678">
        <v>0</v>
      </c>
      <c r="G3678">
        <v>0</v>
      </c>
      <c r="H3678" t="s">
        <v>175</v>
      </c>
      <c r="I3678">
        <v>5</v>
      </c>
      <c r="J3678" t="s">
        <v>132</v>
      </c>
      <c r="K3678" t="s">
        <v>50</v>
      </c>
      <c r="L3678" t="s">
        <v>15</v>
      </c>
      <c r="M3678">
        <v>4135</v>
      </c>
      <c r="N3678" t="s">
        <v>20</v>
      </c>
      <c r="O3678" t="s">
        <v>0</v>
      </c>
      <c r="P3678" t="s">
        <v>0</v>
      </c>
    </row>
    <row r="3679" spans="1:16" x14ac:dyDescent="0.3">
      <c r="A3679">
        <v>55799273</v>
      </c>
      <c r="B3679">
        <v>216739</v>
      </c>
      <c r="C3679">
        <v>686279</v>
      </c>
      <c r="D3679">
        <v>13889</v>
      </c>
      <c r="E3679">
        <v>3</v>
      </c>
      <c r="F3679">
        <v>2083.35</v>
      </c>
      <c r="G3679">
        <v>5</v>
      </c>
      <c r="H3679" t="s">
        <v>175</v>
      </c>
      <c r="I3679">
        <v>7</v>
      </c>
      <c r="J3679" t="s">
        <v>493</v>
      </c>
      <c r="K3679" t="s">
        <v>73</v>
      </c>
      <c r="L3679" t="s">
        <v>15</v>
      </c>
      <c r="M3679">
        <v>39583.65</v>
      </c>
      <c r="N3679" t="s">
        <v>21</v>
      </c>
      <c r="O3679" t="s">
        <v>0</v>
      </c>
      <c r="P3679" t="s">
        <v>0</v>
      </c>
    </row>
    <row r="3680" spans="1:16" x14ac:dyDescent="0.3">
      <c r="A3680">
        <v>94712997</v>
      </c>
      <c r="B3680">
        <v>876646</v>
      </c>
      <c r="C3680">
        <v>842544</v>
      </c>
      <c r="D3680">
        <v>2692</v>
      </c>
      <c r="E3680">
        <v>3</v>
      </c>
      <c r="F3680">
        <v>1211.4000000000001</v>
      </c>
      <c r="G3680">
        <v>15</v>
      </c>
      <c r="H3680" t="s">
        <v>175</v>
      </c>
      <c r="I3680">
        <v>4</v>
      </c>
      <c r="J3680" t="s">
        <v>370</v>
      </c>
      <c r="K3680" t="s">
        <v>50</v>
      </c>
      <c r="L3680" t="s">
        <v>16</v>
      </c>
      <c r="M3680">
        <v>6864.6</v>
      </c>
      <c r="N3680" t="s">
        <v>20</v>
      </c>
      <c r="O3680" t="s">
        <v>0</v>
      </c>
      <c r="P3680" t="s">
        <v>0</v>
      </c>
    </row>
    <row r="3681" spans="1:16" x14ac:dyDescent="0.3">
      <c r="A3681">
        <v>57183837</v>
      </c>
      <c r="B3681">
        <v>872246</v>
      </c>
      <c r="C3681">
        <v>316683</v>
      </c>
      <c r="D3681">
        <v>12273</v>
      </c>
      <c r="E3681">
        <v>3</v>
      </c>
      <c r="F3681">
        <v>0</v>
      </c>
      <c r="G3681">
        <v>0</v>
      </c>
      <c r="H3681" t="s">
        <v>175</v>
      </c>
      <c r="I3681">
        <v>1</v>
      </c>
      <c r="J3681" t="s">
        <v>504</v>
      </c>
      <c r="K3681" t="s">
        <v>39</v>
      </c>
      <c r="L3681" t="s">
        <v>17</v>
      </c>
      <c r="M3681">
        <v>36819</v>
      </c>
      <c r="N3681" t="s">
        <v>20</v>
      </c>
      <c r="O3681" t="s">
        <v>0</v>
      </c>
      <c r="P3681" t="s">
        <v>0</v>
      </c>
    </row>
    <row r="3682" spans="1:16" x14ac:dyDescent="0.3">
      <c r="A3682">
        <v>25226815</v>
      </c>
      <c r="B3682">
        <v>216739</v>
      </c>
      <c r="C3682">
        <v>972924</v>
      </c>
      <c r="D3682">
        <v>2513</v>
      </c>
      <c r="E3682">
        <v>1</v>
      </c>
      <c r="F3682">
        <v>376.95</v>
      </c>
      <c r="G3682">
        <v>15</v>
      </c>
      <c r="H3682" t="s">
        <v>175</v>
      </c>
      <c r="I3682">
        <v>1</v>
      </c>
      <c r="J3682" t="s">
        <v>504</v>
      </c>
      <c r="K3682" t="s">
        <v>39</v>
      </c>
      <c r="L3682" t="s">
        <v>16</v>
      </c>
      <c r="M3682">
        <v>2136.0500000000002</v>
      </c>
      <c r="N3682" t="s">
        <v>22</v>
      </c>
      <c r="O3682" t="s">
        <v>0</v>
      </c>
      <c r="P3682" t="s">
        <v>0</v>
      </c>
    </row>
    <row r="3683" spans="1:16" x14ac:dyDescent="0.3">
      <c r="A3683">
        <v>77845324</v>
      </c>
      <c r="B3683">
        <v>246316</v>
      </c>
      <c r="C3683">
        <v>722998</v>
      </c>
      <c r="D3683">
        <v>13598</v>
      </c>
      <c r="E3683">
        <v>1</v>
      </c>
      <c r="F3683">
        <v>1359.8</v>
      </c>
      <c r="G3683">
        <v>10</v>
      </c>
      <c r="H3683" t="s">
        <v>175</v>
      </c>
      <c r="I3683">
        <v>7</v>
      </c>
      <c r="J3683" t="s">
        <v>493</v>
      </c>
      <c r="K3683" t="s">
        <v>73</v>
      </c>
      <c r="L3683" t="s">
        <v>15</v>
      </c>
      <c r="M3683">
        <v>12238.2</v>
      </c>
      <c r="N3683" t="s">
        <v>23</v>
      </c>
      <c r="O3683" t="s">
        <v>0</v>
      </c>
      <c r="P3683" t="s">
        <v>0</v>
      </c>
    </row>
    <row r="3684" spans="1:16" x14ac:dyDescent="0.3">
      <c r="A3684">
        <v>28270317</v>
      </c>
      <c r="B3684">
        <v>126225</v>
      </c>
      <c r="C3684">
        <v>927497</v>
      </c>
      <c r="D3684">
        <v>6732</v>
      </c>
      <c r="E3684">
        <v>2</v>
      </c>
      <c r="F3684">
        <v>0</v>
      </c>
      <c r="G3684">
        <v>0</v>
      </c>
      <c r="H3684" t="s">
        <v>175</v>
      </c>
      <c r="I3684">
        <v>7</v>
      </c>
      <c r="J3684" t="s">
        <v>493</v>
      </c>
      <c r="K3684" t="s">
        <v>39</v>
      </c>
      <c r="L3684" t="s">
        <v>16</v>
      </c>
      <c r="M3684">
        <v>13464</v>
      </c>
      <c r="N3684" t="s">
        <v>22</v>
      </c>
      <c r="O3684" t="s">
        <v>0</v>
      </c>
      <c r="P3684" t="s">
        <v>0</v>
      </c>
    </row>
    <row r="3685" spans="1:16" x14ac:dyDescent="0.3">
      <c r="A3685">
        <v>47890586</v>
      </c>
      <c r="B3685">
        <v>126225</v>
      </c>
      <c r="C3685">
        <v>756937</v>
      </c>
      <c r="D3685">
        <v>13110</v>
      </c>
      <c r="E3685">
        <v>1</v>
      </c>
      <c r="F3685">
        <v>1966.5</v>
      </c>
      <c r="G3685">
        <v>15</v>
      </c>
      <c r="H3685" t="s">
        <v>175</v>
      </c>
      <c r="I3685">
        <v>4</v>
      </c>
      <c r="J3685" t="s">
        <v>370</v>
      </c>
      <c r="K3685" t="s">
        <v>39</v>
      </c>
      <c r="L3685" t="s">
        <v>18</v>
      </c>
      <c r="M3685">
        <v>11143.5</v>
      </c>
      <c r="N3685" t="s">
        <v>22</v>
      </c>
      <c r="O3685" t="s">
        <v>0</v>
      </c>
      <c r="P3685" t="s">
        <v>0</v>
      </c>
    </row>
    <row r="3686" spans="1:16" x14ac:dyDescent="0.3">
      <c r="A3686">
        <v>67392300</v>
      </c>
      <c r="B3686">
        <v>388389</v>
      </c>
      <c r="C3686">
        <v>666453</v>
      </c>
      <c r="D3686">
        <v>8323</v>
      </c>
      <c r="E3686">
        <v>1</v>
      </c>
      <c r="F3686">
        <v>416.15</v>
      </c>
      <c r="G3686">
        <v>5</v>
      </c>
      <c r="H3686" t="s">
        <v>175</v>
      </c>
      <c r="I3686">
        <v>7</v>
      </c>
      <c r="J3686" t="s">
        <v>493</v>
      </c>
      <c r="K3686" t="s">
        <v>39</v>
      </c>
      <c r="L3686" t="s">
        <v>152</v>
      </c>
      <c r="M3686">
        <v>7906.85</v>
      </c>
      <c r="N3686" t="s">
        <v>23</v>
      </c>
      <c r="O3686" t="s">
        <v>0</v>
      </c>
      <c r="P3686" t="s">
        <v>0</v>
      </c>
    </row>
    <row r="3687" spans="1:16" x14ac:dyDescent="0.3">
      <c r="A3687">
        <v>86778235</v>
      </c>
      <c r="B3687">
        <v>770487</v>
      </c>
      <c r="C3687">
        <v>539813</v>
      </c>
      <c r="D3687">
        <v>15000</v>
      </c>
      <c r="E3687">
        <v>2</v>
      </c>
      <c r="F3687">
        <v>0</v>
      </c>
      <c r="G3687">
        <v>0</v>
      </c>
      <c r="H3687" t="s">
        <v>175</v>
      </c>
      <c r="I3687">
        <v>5</v>
      </c>
      <c r="J3687" t="s">
        <v>132</v>
      </c>
      <c r="K3687" t="s">
        <v>39</v>
      </c>
      <c r="L3687" t="s">
        <v>15</v>
      </c>
      <c r="M3687">
        <v>30000</v>
      </c>
      <c r="N3687" t="s">
        <v>20</v>
      </c>
      <c r="O3687" t="s">
        <v>0</v>
      </c>
      <c r="P3687" t="s">
        <v>0</v>
      </c>
    </row>
    <row r="3688" spans="1:16" x14ac:dyDescent="0.3">
      <c r="A3688">
        <v>17256074</v>
      </c>
      <c r="B3688">
        <v>126225</v>
      </c>
      <c r="C3688">
        <v>327885</v>
      </c>
      <c r="D3688">
        <v>10729</v>
      </c>
      <c r="E3688">
        <v>2</v>
      </c>
      <c r="F3688">
        <v>0</v>
      </c>
      <c r="G3688">
        <v>0</v>
      </c>
      <c r="H3688" t="s">
        <v>175</v>
      </c>
      <c r="I3688">
        <v>6</v>
      </c>
      <c r="J3688" t="s">
        <v>525</v>
      </c>
      <c r="K3688" t="s">
        <v>39</v>
      </c>
      <c r="L3688" t="s">
        <v>15</v>
      </c>
      <c r="M3688">
        <v>21458</v>
      </c>
      <c r="N3688" t="s">
        <v>23</v>
      </c>
      <c r="O3688" t="s">
        <v>0</v>
      </c>
      <c r="P3688" t="s">
        <v>0</v>
      </c>
    </row>
    <row r="3689" spans="1:16" x14ac:dyDescent="0.3">
      <c r="A3689">
        <v>74075580</v>
      </c>
      <c r="B3689">
        <v>872246</v>
      </c>
      <c r="C3689">
        <v>517012</v>
      </c>
      <c r="D3689">
        <v>12111</v>
      </c>
      <c r="E3689">
        <v>4</v>
      </c>
      <c r="F3689">
        <v>2422.1999999999998</v>
      </c>
      <c r="G3689">
        <v>5</v>
      </c>
      <c r="H3689" t="s">
        <v>175</v>
      </c>
      <c r="I3689">
        <v>6</v>
      </c>
      <c r="J3689" t="s">
        <v>525</v>
      </c>
      <c r="K3689" t="s">
        <v>39</v>
      </c>
      <c r="L3689" t="s">
        <v>15</v>
      </c>
      <c r="M3689">
        <v>46021.8</v>
      </c>
      <c r="N3689" t="s">
        <v>21</v>
      </c>
      <c r="O3689" t="s">
        <v>0</v>
      </c>
      <c r="P3689" t="s">
        <v>0</v>
      </c>
    </row>
    <row r="3690" spans="1:16" x14ac:dyDescent="0.3">
      <c r="A3690">
        <v>37763104</v>
      </c>
      <c r="B3690">
        <v>809570</v>
      </c>
      <c r="C3690">
        <v>847983</v>
      </c>
      <c r="D3690">
        <v>16675</v>
      </c>
      <c r="E3690">
        <v>3</v>
      </c>
      <c r="F3690">
        <v>2501.25</v>
      </c>
      <c r="G3690">
        <v>5</v>
      </c>
      <c r="H3690" t="s">
        <v>175</v>
      </c>
      <c r="I3690">
        <v>3</v>
      </c>
      <c r="J3690" t="s">
        <v>441</v>
      </c>
      <c r="K3690" t="s">
        <v>39</v>
      </c>
      <c r="L3690" t="s">
        <v>17</v>
      </c>
      <c r="M3690">
        <v>47523.75</v>
      </c>
      <c r="N3690" t="s">
        <v>23</v>
      </c>
      <c r="O3690" t="s">
        <v>0</v>
      </c>
      <c r="P3690" t="s">
        <v>0</v>
      </c>
    </row>
    <row r="3691" spans="1:16" x14ac:dyDescent="0.3">
      <c r="A3691">
        <v>87652255</v>
      </c>
      <c r="B3691">
        <v>877572</v>
      </c>
      <c r="C3691">
        <v>450878</v>
      </c>
      <c r="D3691">
        <v>3721</v>
      </c>
      <c r="E3691">
        <v>4</v>
      </c>
      <c r="F3691">
        <v>0</v>
      </c>
      <c r="G3691">
        <v>0</v>
      </c>
      <c r="H3691" t="s">
        <v>175</v>
      </c>
      <c r="I3691">
        <v>6</v>
      </c>
      <c r="J3691" t="s">
        <v>525</v>
      </c>
      <c r="K3691" t="s">
        <v>39</v>
      </c>
      <c r="L3691" t="s">
        <v>16</v>
      </c>
      <c r="M3691">
        <v>14884</v>
      </c>
      <c r="N3691" t="s">
        <v>23</v>
      </c>
      <c r="O3691" t="s">
        <v>0</v>
      </c>
      <c r="P3691" t="s">
        <v>0</v>
      </c>
    </row>
    <row r="3692" spans="1:16" x14ac:dyDescent="0.3">
      <c r="A3692">
        <v>66775103</v>
      </c>
      <c r="B3692">
        <v>719176</v>
      </c>
      <c r="C3692">
        <v>880956</v>
      </c>
      <c r="D3692">
        <v>12272</v>
      </c>
      <c r="E3692">
        <v>1</v>
      </c>
      <c r="F3692">
        <v>0</v>
      </c>
      <c r="G3692">
        <v>0</v>
      </c>
      <c r="H3692" t="s">
        <v>155</v>
      </c>
      <c r="I3692">
        <v>4</v>
      </c>
      <c r="J3692" t="s">
        <v>156</v>
      </c>
      <c r="K3692" t="s">
        <v>39</v>
      </c>
      <c r="L3692" t="s">
        <v>15</v>
      </c>
      <c r="M3692">
        <v>12272</v>
      </c>
      <c r="N3692" t="s">
        <v>24</v>
      </c>
      <c r="O3692" t="s">
        <v>0</v>
      </c>
      <c r="P3692" t="s">
        <v>0</v>
      </c>
    </row>
    <row r="3693" spans="1:16" x14ac:dyDescent="0.3">
      <c r="A3693">
        <v>99508850</v>
      </c>
      <c r="B3693">
        <v>876646</v>
      </c>
      <c r="C3693">
        <v>842198</v>
      </c>
      <c r="D3693">
        <v>17633</v>
      </c>
      <c r="E3693">
        <v>3</v>
      </c>
      <c r="F3693">
        <v>0</v>
      </c>
      <c r="G3693">
        <v>0</v>
      </c>
      <c r="H3693" t="s">
        <v>155</v>
      </c>
      <c r="I3693">
        <v>1</v>
      </c>
      <c r="J3693" t="s">
        <v>308</v>
      </c>
      <c r="K3693" t="s">
        <v>39</v>
      </c>
      <c r="L3693" t="s">
        <v>15</v>
      </c>
      <c r="M3693">
        <v>52899</v>
      </c>
      <c r="N3693" t="s">
        <v>21</v>
      </c>
      <c r="O3693" t="s">
        <v>0</v>
      </c>
      <c r="P3693" t="s">
        <v>0</v>
      </c>
    </row>
    <row r="3694" spans="1:16" x14ac:dyDescent="0.3">
      <c r="A3694">
        <v>51644346</v>
      </c>
      <c r="B3694">
        <v>877572</v>
      </c>
      <c r="C3694">
        <v>995128</v>
      </c>
      <c r="D3694">
        <v>11094</v>
      </c>
      <c r="E3694">
        <v>1</v>
      </c>
      <c r="F3694">
        <v>1109.4000000000001</v>
      </c>
      <c r="G3694">
        <v>10</v>
      </c>
      <c r="H3694" t="s">
        <v>155</v>
      </c>
      <c r="I3694">
        <v>4</v>
      </c>
      <c r="J3694" t="s">
        <v>156</v>
      </c>
      <c r="K3694" t="s">
        <v>47</v>
      </c>
      <c r="L3694" t="s">
        <v>15</v>
      </c>
      <c r="M3694">
        <v>9984.6</v>
      </c>
      <c r="N3694" t="s">
        <v>21</v>
      </c>
      <c r="O3694" t="s">
        <v>0</v>
      </c>
      <c r="P3694" t="s">
        <v>0</v>
      </c>
    </row>
    <row r="3695" spans="1:16" x14ac:dyDescent="0.3">
      <c r="A3695">
        <v>72360629</v>
      </c>
      <c r="B3695">
        <v>877572</v>
      </c>
      <c r="C3695">
        <v>788426</v>
      </c>
      <c r="D3695">
        <v>8469</v>
      </c>
      <c r="E3695">
        <v>1</v>
      </c>
      <c r="F3695">
        <v>0</v>
      </c>
      <c r="G3695">
        <v>0</v>
      </c>
      <c r="H3695" t="s">
        <v>155</v>
      </c>
      <c r="I3695">
        <v>5</v>
      </c>
      <c r="J3695" t="s">
        <v>45</v>
      </c>
      <c r="K3695" t="s">
        <v>39</v>
      </c>
      <c r="L3695" t="s">
        <v>15</v>
      </c>
      <c r="M3695">
        <v>8469</v>
      </c>
      <c r="N3695" t="s">
        <v>20</v>
      </c>
      <c r="O3695" t="s">
        <v>0</v>
      </c>
      <c r="P3695" t="s">
        <v>0</v>
      </c>
    </row>
    <row r="3696" spans="1:16" x14ac:dyDescent="0.3">
      <c r="A3696">
        <v>66269520</v>
      </c>
      <c r="B3696">
        <v>126225</v>
      </c>
      <c r="C3696">
        <v>509030</v>
      </c>
      <c r="D3696">
        <v>15690</v>
      </c>
      <c r="E3696">
        <v>1</v>
      </c>
      <c r="F3696">
        <v>0</v>
      </c>
      <c r="G3696">
        <v>0</v>
      </c>
      <c r="H3696" t="s">
        <v>155</v>
      </c>
      <c r="I3696">
        <v>5</v>
      </c>
      <c r="J3696" t="s">
        <v>45</v>
      </c>
      <c r="K3696" t="s">
        <v>39</v>
      </c>
      <c r="L3696" t="s">
        <v>16</v>
      </c>
      <c r="M3696">
        <v>15690</v>
      </c>
      <c r="N3696" t="s">
        <v>20</v>
      </c>
      <c r="O3696" t="s">
        <v>0</v>
      </c>
      <c r="P3696" t="s">
        <v>0</v>
      </c>
    </row>
    <row r="3697" spans="1:16" x14ac:dyDescent="0.3">
      <c r="A3697">
        <v>65540647</v>
      </c>
      <c r="B3697">
        <v>388389</v>
      </c>
      <c r="C3697">
        <v>283057</v>
      </c>
      <c r="D3697">
        <v>9449</v>
      </c>
      <c r="E3697">
        <v>1</v>
      </c>
      <c r="F3697">
        <v>1417.35</v>
      </c>
      <c r="G3697">
        <v>15</v>
      </c>
      <c r="H3697" t="s">
        <v>155</v>
      </c>
      <c r="I3697">
        <v>1</v>
      </c>
      <c r="J3697" t="s">
        <v>308</v>
      </c>
      <c r="K3697" t="s">
        <v>39</v>
      </c>
      <c r="L3697" t="s">
        <v>15</v>
      </c>
      <c r="M3697">
        <v>8031.65</v>
      </c>
      <c r="N3697" t="s">
        <v>22</v>
      </c>
      <c r="O3697" t="s">
        <v>0</v>
      </c>
      <c r="P3697" t="s">
        <v>0</v>
      </c>
    </row>
    <row r="3698" spans="1:16" x14ac:dyDescent="0.3">
      <c r="A3698">
        <v>32062036</v>
      </c>
      <c r="B3698">
        <v>876646</v>
      </c>
      <c r="C3698">
        <v>767776</v>
      </c>
      <c r="D3698">
        <v>18568</v>
      </c>
      <c r="E3698">
        <v>2</v>
      </c>
      <c r="F3698">
        <v>5570.4</v>
      </c>
      <c r="G3698">
        <v>15</v>
      </c>
      <c r="H3698" t="s">
        <v>155</v>
      </c>
      <c r="I3698">
        <v>6</v>
      </c>
      <c r="J3698" t="s">
        <v>207</v>
      </c>
      <c r="K3698" t="s">
        <v>39</v>
      </c>
      <c r="L3698" t="s">
        <v>15</v>
      </c>
      <c r="M3698">
        <v>31565.599999999999</v>
      </c>
      <c r="N3698" t="s">
        <v>21</v>
      </c>
      <c r="O3698" t="s">
        <v>0</v>
      </c>
      <c r="P3698" t="s">
        <v>0</v>
      </c>
    </row>
    <row r="3699" spans="1:16" x14ac:dyDescent="0.3">
      <c r="A3699">
        <v>77672253</v>
      </c>
      <c r="B3699">
        <v>126225</v>
      </c>
      <c r="C3699">
        <v>568145</v>
      </c>
      <c r="D3699">
        <v>13338</v>
      </c>
      <c r="E3699">
        <v>1</v>
      </c>
      <c r="F3699">
        <v>666.9</v>
      </c>
      <c r="G3699">
        <v>5</v>
      </c>
      <c r="H3699" t="s">
        <v>155</v>
      </c>
      <c r="I3699">
        <v>7</v>
      </c>
      <c r="J3699" t="s">
        <v>208</v>
      </c>
      <c r="K3699" t="s">
        <v>39</v>
      </c>
      <c r="L3699" t="s">
        <v>16</v>
      </c>
      <c r="M3699">
        <v>12671.1</v>
      </c>
      <c r="N3699" t="s">
        <v>21</v>
      </c>
      <c r="O3699" t="s">
        <v>0</v>
      </c>
      <c r="P3699" t="s">
        <v>0</v>
      </c>
    </row>
    <row r="3700" spans="1:16" x14ac:dyDescent="0.3">
      <c r="A3700">
        <v>39732676</v>
      </c>
      <c r="B3700">
        <v>671858</v>
      </c>
      <c r="C3700">
        <v>326395</v>
      </c>
      <c r="D3700">
        <v>12062</v>
      </c>
      <c r="E3700">
        <v>1</v>
      </c>
      <c r="F3700">
        <v>603.1</v>
      </c>
      <c r="G3700">
        <v>5</v>
      </c>
      <c r="H3700" t="s">
        <v>155</v>
      </c>
      <c r="I3700">
        <v>5</v>
      </c>
      <c r="J3700" t="s">
        <v>45</v>
      </c>
      <c r="K3700" t="s">
        <v>50</v>
      </c>
      <c r="L3700" t="s">
        <v>18</v>
      </c>
      <c r="M3700">
        <v>11458.9</v>
      </c>
      <c r="N3700" t="s">
        <v>21</v>
      </c>
      <c r="O3700" t="s">
        <v>0</v>
      </c>
      <c r="P3700" t="s">
        <v>0</v>
      </c>
    </row>
    <row r="3701" spans="1:16" x14ac:dyDescent="0.3">
      <c r="A3701">
        <v>59584751</v>
      </c>
      <c r="B3701">
        <v>770487</v>
      </c>
      <c r="C3701">
        <v>775210</v>
      </c>
      <c r="D3701">
        <v>4240</v>
      </c>
      <c r="E3701">
        <v>1</v>
      </c>
      <c r="F3701">
        <v>212</v>
      </c>
      <c r="G3701">
        <v>5</v>
      </c>
      <c r="H3701" t="s">
        <v>155</v>
      </c>
      <c r="I3701">
        <v>6</v>
      </c>
      <c r="J3701" t="s">
        <v>207</v>
      </c>
      <c r="K3701" t="s">
        <v>39</v>
      </c>
      <c r="L3701" t="s">
        <v>15</v>
      </c>
      <c r="M3701">
        <v>4028</v>
      </c>
      <c r="N3701" t="s">
        <v>20</v>
      </c>
      <c r="O3701" t="s">
        <v>0</v>
      </c>
      <c r="P3701" t="s">
        <v>0</v>
      </c>
    </row>
    <row r="3702" spans="1:16" x14ac:dyDescent="0.3">
      <c r="A3702">
        <v>68571795</v>
      </c>
      <c r="B3702">
        <v>388389</v>
      </c>
      <c r="C3702">
        <v>902191</v>
      </c>
      <c r="D3702">
        <v>6696</v>
      </c>
      <c r="E3702">
        <v>1</v>
      </c>
      <c r="F3702">
        <v>0</v>
      </c>
      <c r="G3702">
        <v>0</v>
      </c>
      <c r="H3702" t="s">
        <v>177</v>
      </c>
      <c r="I3702">
        <v>7</v>
      </c>
      <c r="J3702" t="s">
        <v>366</v>
      </c>
      <c r="K3702" t="s">
        <v>50</v>
      </c>
      <c r="L3702" t="s">
        <v>18</v>
      </c>
      <c r="M3702">
        <v>6696</v>
      </c>
      <c r="N3702" t="s">
        <v>22</v>
      </c>
      <c r="O3702" t="s">
        <v>0</v>
      </c>
      <c r="P3702" t="s">
        <v>0</v>
      </c>
    </row>
    <row r="3703" spans="1:16" x14ac:dyDescent="0.3">
      <c r="A3703">
        <v>88270025</v>
      </c>
      <c r="B3703">
        <v>388389</v>
      </c>
      <c r="C3703">
        <v>872036</v>
      </c>
      <c r="D3703">
        <v>7350</v>
      </c>
      <c r="E3703">
        <v>1</v>
      </c>
      <c r="F3703">
        <v>0</v>
      </c>
      <c r="G3703">
        <v>0</v>
      </c>
      <c r="H3703" t="s">
        <v>177</v>
      </c>
      <c r="I3703">
        <v>6</v>
      </c>
      <c r="J3703" t="s">
        <v>457</v>
      </c>
      <c r="K3703" t="s">
        <v>39</v>
      </c>
      <c r="L3703" t="s">
        <v>15</v>
      </c>
      <c r="M3703">
        <v>7350</v>
      </c>
      <c r="N3703" t="s">
        <v>23</v>
      </c>
      <c r="O3703" t="s">
        <v>0</v>
      </c>
      <c r="P3703" t="s">
        <v>0</v>
      </c>
    </row>
    <row r="3704" spans="1:16" x14ac:dyDescent="0.3">
      <c r="A3704">
        <v>48137561</v>
      </c>
      <c r="B3704">
        <v>671858</v>
      </c>
      <c r="C3704">
        <v>375018</v>
      </c>
      <c r="D3704">
        <v>3047</v>
      </c>
      <c r="E3704">
        <v>3</v>
      </c>
      <c r="F3704">
        <v>0</v>
      </c>
      <c r="G3704">
        <v>0</v>
      </c>
      <c r="H3704" t="s">
        <v>177</v>
      </c>
      <c r="I3704">
        <v>2</v>
      </c>
      <c r="J3704" t="s">
        <v>533</v>
      </c>
      <c r="K3704" t="s">
        <v>39</v>
      </c>
      <c r="L3704" t="s">
        <v>15</v>
      </c>
      <c r="M3704">
        <v>9141</v>
      </c>
      <c r="N3704" t="s">
        <v>23</v>
      </c>
      <c r="O3704" t="s">
        <v>0</v>
      </c>
      <c r="P3704" t="s">
        <v>0</v>
      </c>
    </row>
    <row r="3705" spans="1:16" x14ac:dyDescent="0.3">
      <c r="A3705">
        <v>12205915</v>
      </c>
      <c r="B3705">
        <v>876646</v>
      </c>
      <c r="C3705">
        <v>348213</v>
      </c>
      <c r="D3705">
        <v>14662</v>
      </c>
      <c r="E3705">
        <v>1</v>
      </c>
      <c r="F3705">
        <v>0</v>
      </c>
      <c r="G3705">
        <v>0</v>
      </c>
      <c r="H3705" t="s">
        <v>177</v>
      </c>
      <c r="I3705">
        <v>2</v>
      </c>
      <c r="J3705" t="s">
        <v>533</v>
      </c>
      <c r="K3705" t="s">
        <v>50</v>
      </c>
      <c r="L3705" t="s">
        <v>18</v>
      </c>
      <c r="M3705">
        <v>14662</v>
      </c>
      <c r="N3705" t="s">
        <v>22</v>
      </c>
      <c r="O3705" t="s">
        <v>0</v>
      </c>
      <c r="P3705" t="s">
        <v>0</v>
      </c>
    </row>
    <row r="3706" spans="1:16" x14ac:dyDescent="0.3">
      <c r="A3706">
        <v>92467167</v>
      </c>
      <c r="B3706">
        <v>719176</v>
      </c>
      <c r="C3706">
        <v>528096</v>
      </c>
      <c r="D3706">
        <v>7624</v>
      </c>
      <c r="E3706">
        <v>2</v>
      </c>
      <c r="F3706">
        <v>0</v>
      </c>
      <c r="G3706">
        <v>0</v>
      </c>
      <c r="H3706" t="s">
        <v>177</v>
      </c>
      <c r="I3706">
        <v>2</v>
      </c>
      <c r="J3706" t="s">
        <v>533</v>
      </c>
      <c r="K3706" t="s">
        <v>39</v>
      </c>
      <c r="L3706" t="s">
        <v>15</v>
      </c>
      <c r="M3706">
        <v>15248</v>
      </c>
      <c r="N3706" t="s">
        <v>20</v>
      </c>
      <c r="O3706" t="s">
        <v>0</v>
      </c>
      <c r="P3706" t="s">
        <v>0</v>
      </c>
    </row>
    <row r="3707" spans="1:16" x14ac:dyDescent="0.3">
      <c r="A3707">
        <v>91424562</v>
      </c>
      <c r="B3707">
        <v>671858</v>
      </c>
      <c r="C3707">
        <v>931663</v>
      </c>
      <c r="D3707">
        <v>9160</v>
      </c>
      <c r="E3707">
        <v>1</v>
      </c>
      <c r="F3707">
        <v>0</v>
      </c>
      <c r="G3707">
        <v>0</v>
      </c>
      <c r="H3707" t="s">
        <v>177</v>
      </c>
      <c r="I3707">
        <v>2</v>
      </c>
      <c r="J3707" t="s">
        <v>533</v>
      </c>
      <c r="K3707" t="s">
        <v>39</v>
      </c>
      <c r="L3707" t="s">
        <v>16</v>
      </c>
      <c r="M3707">
        <v>9160</v>
      </c>
      <c r="N3707" t="s">
        <v>22</v>
      </c>
      <c r="O3707" t="s">
        <v>0</v>
      </c>
      <c r="P3707" t="s">
        <v>0</v>
      </c>
    </row>
    <row r="3708" spans="1:16" x14ac:dyDescent="0.3">
      <c r="A3708">
        <v>12101593</v>
      </c>
      <c r="B3708">
        <v>809570</v>
      </c>
      <c r="C3708">
        <v>564831</v>
      </c>
      <c r="D3708">
        <v>14349</v>
      </c>
      <c r="E3708">
        <v>1</v>
      </c>
      <c r="F3708">
        <v>0</v>
      </c>
      <c r="G3708">
        <v>0</v>
      </c>
      <c r="H3708" t="s">
        <v>177</v>
      </c>
      <c r="I3708">
        <v>2</v>
      </c>
      <c r="J3708" t="s">
        <v>533</v>
      </c>
      <c r="K3708" t="s">
        <v>50</v>
      </c>
      <c r="L3708" t="s">
        <v>15</v>
      </c>
      <c r="M3708">
        <v>14349</v>
      </c>
      <c r="N3708" t="s">
        <v>23</v>
      </c>
      <c r="O3708" t="s">
        <v>0</v>
      </c>
      <c r="P3708" t="s">
        <v>0</v>
      </c>
    </row>
    <row r="3709" spans="1:16" x14ac:dyDescent="0.3">
      <c r="A3709">
        <v>76185975</v>
      </c>
      <c r="B3709">
        <v>671858</v>
      </c>
      <c r="C3709">
        <v>462874</v>
      </c>
      <c r="D3709">
        <v>0</v>
      </c>
      <c r="E3709">
        <v>1</v>
      </c>
      <c r="F3709">
        <v>0</v>
      </c>
      <c r="G3709">
        <v>10</v>
      </c>
      <c r="H3709" t="s">
        <v>177</v>
      </c>
      <c r="I3709">
        <v>6</v>
      </c>
      <c r="J3709" t="s">
        <v>457</v>
      </c>
      <c r="K3709" t="s">
        <v>47</v>
      </c>
      <c r="L3709" t="s">
        <v>15</v>
      </c>
      <c r="M3709">
        <v>0</v>
      </c>
      <c r="N3709" t="s">
        <v>20</v>
      </c>
      <c r="O3709" t="s">
        <v>0</v>
      </c>
      <c r="P3709" t="s">
        <v>0</v>
      </c>
    </row>
    <row r="3710" spans="1:16" x14ac:dyDescent="0.3">
      <c r="A3710">
        <v>66487347</v>
      </c>
      <c r="B3710">
        <v>207473</v>
      </c>
      <c r="C3710">
        <v>644136</v>
      </c>
      <c r="D3710">
        <v>5350</v>
      </c>
      <c r="E3710">
        <v>3</v>
      </c>
      <c r="F3710">
        <v>0</v>
      </c>
      <c r="G3710">
        <v>0</v>
      </c>
      <c r="H3710" t="s">
        <v>177</v>
      </c>
      <c r="I3710">
        <v>3</v>
      </c>
      <c r="J3710" t="s">
        <v>411</v>
      </c>
      <c r="K3710" t="s">
        <v>39</v>
      </c>
      <c r="L3710" t="s">
        <v>17</v>
      </c>
      <c r="M3710">
        <v>16050</v>
      </c>
      <c r="N3710" t="s">
        <v>23</v>
      </c>
      <c r="O3710" t="s">
        <v>0</v>
      </c>
      <c r="P3710" t="s">
        <v>0</v>
      </c>
    </row>
    <row r="3711" spans="1:16" x14ac:dyDescent="0.3">
      <c r="A3711">
        <v>17772004</v>
      </c>
      <c r="B3711">
        <v>388389</v>
      </c>
      <c r="C3711">
        <v>553777</v>
      </c>
      <c r="D3711">
        <v>9992</v>
      </c>
      <c r="E3711">
        <v>2</v>
      </c>
      <c r="F3711">
        <v>999.2</v>
      </c>
      <c r="G3711">
        <v>5</v>
      </c>
      <c r="H3711" t="s">
        <v>177</v>
      </c>
      <c r="I3711">
        <v>3</v>
      </c>
      <c r="J3711" t="s">
        <v>411</v>
      </c>
      <c r="K3711" t="s">
        <v>47</v>
      </c>
      <c r="L3711" t="s">
        <v>17</v>
      </c>
      <c r="M3711">
        <v>18984.8</v>
      </c>
      <c r="N3711" t="s">
        <v>23</v>
      </c>
      <c r="O3711" t="s">
        <v>0</v>
      </c>
      <c r="P3711" t="s">
        <v>0</v>
      </c>
    </row>
    <row r="3712" spans="1:16" x14ac:dyDescent="0.3">
      <c r="A3712">
        <v>23677772</v>
      </c>
      <c r="B3712">
        <v>388389</v>
      </c>
      <c r="C3712">
        <v>982401</v>
      </c>
      <c r="D3712">
        <v>2965</v>
      </c>
      <c r="E3712">
        <v>1</v>
      </c>
      <c r="F3712">
        <v>0</v>
      </c>
      <c r="G3712">
        <v>0</v>
      </c>
      <c r="H3712" t="s">
        <v>177</v>
      </c>
      <c r="I3712">
        <v>1</v>
      </c>
      <c r="J3712" t="s">
        <v>511</v>
      </c>
      <c r="K3712" t="s">
        <v>50</v>
      </c>
      <c r="L3712" t="s">
        <v>16</v>
      </c>
      <c r="M3712">
        <v>2965</v>
      </c>
      <c r="N3712" t="s">
        <v>21</v>
      </c>
      <c r="O3712" t="s">
        <v>0</v>
      </c>
      <c r="P3712" t="s">
        <v>0</v>
      </c>
    </row>
    <row r="3713" spans="1:16" x14ac:dyDescent="0.3">
      <c r="A3713">
        <v>56000822</v>
      </c>
      <c r="B3713">
        <v>334053</v>
      </c>
      <c r="C3713">
        <v>936677</v>
      </c>
      <c r="D3713">
        <v>14847</v>
      </c>
      <c r="E3713">
        <v>4</v>
      </c>
      <c r="F3713">
        <v>2969.4</v>
      </c>
      <c r="G3713">
        <v>5</v>
      </c>
      <c r="H3713" t="s">
        <v>177</v>
      </c>
      <c r="I3713">
        <v>3</v>
      </c>
      <c r="J3713" t="s">
        <v>411</v>
      </c>
      <c r="K3713" t="s">
        <v>39</v>
      </c>
      <c r="L3713" t="s">
        <v>15</v>
      </c>
      <c r="M3713">
        <v>56418.6</v>
      </c>
      <c r="N3713" t="s">
        <v>20</v>
      </c>
      <c r="O3713" t="s">
        <v>0</v>
      </c>
      <c r="P3713" t="s">
        <v>0</v>
      </c>
    </row>
    <row r="3714" spans="1:16" x14ac:dyDescent="0.3">
      <c r="A3714">
        <v>45879718</v>
      </c>
      <c r="B3714">
        <v>388389</v>
      </c>
      <c r="C3714">
        <v>568145</v>
      </c>
      <c r="D3714">
        <v>19479</v>
      </c>
      <c r="E3714">
        <v>3</v>
      </c>
      <c r="F3714">
        <v>0</v>
      </c>
      <c r="G3714">
        <v>0</v>
      </c>
      <c r="H3714" t="s">
        <v>198</v>
      </c>
      <c r="I3714">
        <v>3</v>
      </c>
      <c r="J3714" t="s">
        <v>488</v>
      </c>
      <c r="K3714" t="s">
        <v>39</v>
      </c>
      <c r="L3714" t="s">
        <v>15</v>
      </c>
      <c r="M3714">
        <v>58437</v>
      </c>
      <c r="N3714" t="s">
        <v>21</v>
      </c>
      <c r="O3714" t="s">
        <v>0</v>
      </c>
      <c r="P3714" t="s">
        <v>0</v>
      </c>
    </row>
    <row r="3715" spans="1:16" x14ac:dyDescent="0.3">
      <c r="A3715">
        <v>35093324</v>
      </c>
      <c r="B3715">
        <v>356787</v>
      </c>
      <c r="C3715">
        <v>232792</v>
      </c>
      <c r="D3715">
        <v>6233</v>
      </c>
      <c r="E3715">
        <v>1</v>
      </c>
      <c r="F3715">
        <v>934.95</v>
      </c>
      <c r="G3715">
        <v>15</v>
      </c>
      <c r="H3715" t="s">
        <v>198</v>
      </c>
      <c r="I3715">
        <v>5</v>
      </c>
      <c r="J3715" t="s">
        <v>48</v>
      </c>
      <c r="K3715" t="s">
        <v>39</v>
      </c>
      <c r="L3715" t="s">
        <v>17</v>
      </c>
      <c r="M3715">
        <v>5298.05</v>
      </c>
      <c r="N3715" t="s">
        <v>20</v>
      </c>
      <c r="O3715" t="s">
        <v>0</v>
      </c>
      <c r="P3715" t="s">
        <v>0</v>
      </c>
    </row>
    <row r="3716" spans="1:16" x14ac:dyDescent="0.3">
      <c r="A3716">
        <v>93370583</v>
      </c>
      <c r="B3716">
        <v>872246</v>
      </c>
      <c r="C3716">
        <v>396243</v>
      </c>
      <c r="D3716">
        <v>12939</v>
      </c>
      <c r="E3716">
        <v>1</v>
      </c>
      <c r="F3716">
        <v>1293.9000000000001</v>
      </c>
      <c r="G3716">
        <v>10</v>
      </c>
      <c r="H3716" t="s">
        <v>232</v>
      </c>
      <c r="I3716">
        <v>2</v>
      </c>
      <c r="J3716" t="s">
        <v>233</v>
      </c>
      <c r="K3716" t="s">
        <v>39</v>
      </c>
      <c r="L3716" t="s">
        <v>16</v>
      </c>
      <c r="M3716">
        <v>11645.1</v>
      </c>
      <c r="N3716" t="s">
        <v>20</v>
      </c>
      <c r="O3716" t="s">
        <v>0</v>
      </c>
      <c r="P3716" t="s">
        <v>0</v>
      </c>
    </row>
    <row r="3717" spans="1:16" x14ac:dyDescent="0.3">
      <c r="A3717">
        <v>43446826</v>
      </c>
      <c r="B3717">
        <v>770487</v>
      </c>
      <c r="C3717">
        <v>841603</v>
      </c>
      <c r="D3717">
        <v>6600</v>
      </c>
      <c r="E3717">
        <v>1</v>
      </c>
      <c r="F3717">
        <v>0</v>
      </c>
      <c r="G3717">
        <v>0</v>
      </c>
      <c r="H3717" t="s">
        <v>232</v>
      </c>
      <c r="I3717">
        <v>1</v>
      </c>
      <c r="J3717" t="s">
        <v>424</v>
      </c>
      <c r="K3717" t="s">
        <v>39</v>
      </c>
      <c r="L3717" t="s">
        <v>18</v>
      </c>
      <c r="M3717">
        <v>6600</v>
      </c>
      <c r="N3717" t="s">
        <v>20</v>
      </c>
      <c r="O3717" t="s">
        <v>0</v>
      </c>
      <c r="P3717" t="s">
        <v>0</v>
      </c>
    </row>
    <row r="3718" spans="1:16" x14ac:dyDescent="0.3">
      <c r="A3718">
        <v>67276174</v>
      </c>
      <c r="B3718">
        <v>719176</v>
      </c>
      <c r="C3718">
        <v>436540</v>
      </c>
      <c r="D3718">
        <v>4443</v>
      </c>
      <c r="E3718">
        <v>3</v>
      </c>
      <c r="F3718">
        <v>0</v>
      </c>
      <c r="G3718">
        <v>0</v>
      </c>
      <c r="H3718" t="s">
        <v>232</v>
      </c>
      <c r="I3718">
        <v>2</v>
      </c>
      <c r="J3718" t="s">
        <v>233</v>
      </c>
      <c r="K3718" t="s">
        <v>39</v>
      </c>
      <c r="L3718" t="s">
        <v>15</v>
      </c>
      <c r="M3718">
        <v>13329</v>
      </c>
      <c r="N3718" t="s">
        <v>22</v>
      </c>
      <c r="O3718" t="s">
        <v>0</v>
      </c>
      <c r="P3718" t="s">
        <v>0</v>
      </c>
    </row>
    <row r="3719" spans="1:16" x14ac:dyDescent="0.3">
      <c r="A3719">
        <v>52352128</v>
      </c>
      <c r="B3719">
        <v>216739</v>
      </c>
      <c r="C3719">
        <v>611929</v>
      </c>
      <c r="D3719">
        <v>11847</v>
      </c>
      <c r="E3719">
        <v>3</v>
      </c>
      <c r="F3719">
        <v>3554.1</v>
      </c>
      <c r="G3719">
        <v>10</v>
      </c>
      <c r="H3719" t="s">
        <v>232</v>
      </c>
      <c r="I3719">
        <v>4</v>
      </c>
      <c r="J3719" t="s">
        <v>311</v>
      </c>
      <c r="K3719" t="s">
        <v>39</v>
      </c>
      <c r="L3719" t="s">
        <v>15</v>
      </c>
      <c r="M3719">
        <v>31986.9</v>
      </c>
      <c r="N3719" t="s">
        <v>23</v>
      </c>
      <c r="O3719" t="s">
        <v>0</v>
      </c>
      <c r="P3719" t="s">
        <v>0</v>
      </c>
    </row>
    <row r="3720" spans="1:16" x14ac:dyDescent="0.3">
      <c r="A3720">
        <v>27584297</v>
      </c>
      <c r="B3720">
        <v>207473</v>
      </c>
      <c r="C3720">
        <v>420800</v>
      </c>
      <c r="D3720">
        <v>7236</v>
      </c>
      <c r="E3720">
        <v>3</v>
      </c>
      <c r="F3720">
        <v>1085.4000000000001</v>
      </c>
      <c r="G3720">
        <v>5</v>
      </c>
      <c r="H3720" t="s">
        <v>232</v>
      </c>
      <c r="I3720">
        <v>6</v>
      </c>
      <c r="J3720" t="s">
        <v>270</v>
      </c>
      <c r="K3720" t="s">
        <v>50</v>
      </c>
      <c r="L3720" t="s">
        <v>17</v>
      </c>
      <c r="M3720">
        <v>20622.599999999999</v>
      </c>
      <c r="N3720" t="s">
        <v>20</v>
      </c>
      <c r="O3720" t="s">
        <v>0</v>
      </c>
      <c r="P3720" t="s">
        <v>0</v>
      </c>
    </row>
    <row r="3721" spans="1:16" x14ac:dyDescent="0.3">
      <c r="A3721">
        <v>25228493</v>
      </c>
      <c r="B3721">
        <v>876646</v>
      </c>
      <c r="C3721">
        <v>781489</v>
      </c>
      <c r="D3721">
        <v>15365</v>
      </c>
      <c r="E3721">
        <v>2</v>
      </c>
      <c r="F3721">
        <v>4609.5</v>
      </c>
      <c r="G3721">
        <v>15</v>
      </c>
      <c r="H3721" t="s">
        <v>232</v>
      </c>
      <c r="I3721">
        <v>2</v>
      </c>
      <c r="J3721" t="s">
        <v>233</v>
      </c>
      <c r="K3721" t="s">
        <v>73</v>
      </c>
      <c r="L3721" t="s">
        <v>17</v>
      </c>
      <c r="M3721">
        <v>26120.5</v>
      </c>
      <c r="N3721" t="s">
        <v>20</v>
      </c>
      <c r="O3721" t="s">
        <v>0</v>
      </c>
      <c r="P3721" t="s">
        <v>0</v>
      </c>
    </row>
    <row r="3722" spans="1:16" x14ac:dyDescent="0.3">
      <c r="A3722">
        <v>87149951</v>
      </c>
      <c r="B3722">
        <v>191161</v>
      </c>
      <c r="C3722">
        <v>352901</v>
      </c>
      <c r="D3722">
        <v>4170</v>
      </c>
      <c r="E3722">
        <v>1</v>
      </c>
      <c r="F3722">
        <v>0</v>
      </c>
      <c r="G3722">
        <v>0</v>
      </c>
      <c r="H3722" t="s">
        <v>232</v>
      </c>
      <c r="I3722">
        <v>3</v>
      </c>
      <c r="J3722" t="s">
        <v>269</v>
      </c>
      <c r="K3722" t="s">
        <v>39</v>
      </c>
      <c r="L3722" t="s">
        <v>15</v>
      </c>
      <c r="M3722">
        <v>4170</v>
      </c>
      <c r="N3722" t="s">
        <v>23</v>
      </c>
      <c r="O3722" t="s">
        <v>0</v>
      </c>
      <c r="P3722" t="s">
        <v>0</v>
      </c>
    </row>
    <row r="3723" spans="1:16" x14ac:dyDescent="0.3">
      <c r="A3723">
        <v>46912022</v>
      </c>
      <c r="B3723">
        <v>809570</v>
      </c>
      <c r="C3723">
        <v>918651</v>
      </c>
      <c r="D3723">
        <v>10640</v>
      </c>
      <c r="E3723">
        <v>1</v>
      </c>
      <c r="F3723">
        <v>0</v>
      </c>
      <c r="G3723">
        <v>0</v>
      </c>
      <c r="H3723" t="s">
        <v>232</v>
      </c>
      <c r="I3723">
        <v>1</v>
      </c>
      <c r="J3723" t="s">
        <v>424</v>
      </c>
      <c r="K3723" t="s">
        <v>73</v>
      </c>
      <c r="L3723" t="s">
        <v>152</v>
      </c>
      <c r="M3723">
        <v>10640</v>
      </c>
      <c r="N3723" t="s">
        <v>20</v>
      </c>
      <c r="O3723" t="s">
        <v>0</v>
      </c>
      <c r="P3723" t="s">
        <v>0</v>
      </c>
    </row>
    <row r="3724" spans="1:16" x14ac:dyDescent="0.3">
      <c r="A3724">
        <v>60557040</v>
      </c>
      <c r="B3724">
        <v>719176</v>
      </c>
      <c r="C3724">
        <v>308013</v>
      </c>
      <c r="D3724">
        <v>13795</v>
      </c>
      <c r="E3724">
        <v>1</v>
      </c>
      <c r="F3724">
        <v>689.75</v>
      </c>
      <c r="G3724">
        <v>5</v>
      </c>
      <c r="H3724" t="s">
        <v>232</v>
      </c>
      <c r="I3724">
        <v>5</v>
      </c>
      <c r="J3724" t="s">
        <v>527</v>
      </c>
      <c r="K3724" t="s">
        <v>39</v>
      </c>
      <c r="L3724" t="s">
        <v>17</v>
      </c>
      <c r="M3724">
        <v>13105.25</v>
      </c>
      <c r="N3724" t="s">
        <v>22</v>
      </c>
      <c r="O3724" t="s">
        <v>0</v>
      </c>
      <c r="P3724" t="s">
        <v>0</v>
      </c>
    </row>
    <row r="3725" spans="1:16" x14ac:dyDescent="0.3">
      <c r="A3725">
        <v>91907952</v>
      </c>
      <c r="B3725">
        <v>126225</v>
      </c>
      <c r="C3725">
        <v>886341</v>
      </c>
      <c r="D3725">
        <v>17720</v>
      </c>
      <c r="E3725">
        <v>1</v>
      </c>
      <c r="F3725">
        <v>2658</v>
      </c>
      <c r="G3725">
        <v>15</v>
      </c>
      <c r="H3725" t="s">
        <v>232</v>
      </c>
      <c r="I3725">
        <v>6</v>
      </c>
      <c r="J3725" t="s">
        <v>270</v>
      </c>
      <c r="K3725" t="s">
        <v>39</v>
      </c>
      <c r="L3725" t="s">
        <v>15</v>
      </c>
      <c r="M3725">
        <v>15062</v>
      </c>
      <c r="N3725" t="s">
        <v>21</v>
      </c>
      <c r="O3725" t="s">
        <v>0</v>
      </c>
      <c r="P3725" t="s">
        <v>0</v>
      </c>
    </row>
    <row r="3726" spans="1:16" x14ac:dyDescent="0.3">
      <c r="A3726">
        <v>18184472</v>
      </c>
      <c r="B3726">
        <v>207473</v>
      </c>
      <c r="C3726">
        <v>269832</v>
      </c>
      <c r="D3726">
        <v>7561</v>
      </c>
      <c r="E3726">
        <v>1</v>
      </c>
      <c r="F3726">
        <v>0</v>
      </c>
      <c r="G3726">
        <v>0</v>
      </c>
      <c r="H3726" t="s">
        <v>232</v>
      </c>
      <c r="I3726">
        <v>2</v>
      </c>
      <c r="J3726" t="s">
        <v>233</v>
      </c>
      <c r="K3726" t="s">
        <v>73</v>
      </c>
      <c r="L3726" t="s">
        <v>16</v>
      </c>
      <c r="M3726">
        <v>7561</v>
      </c>
      <c r="N3726" t="s">
        <v>23</v>
      </c>
      <c r="O3726" t="s">
        <v>0</v>
      </c>
      <c r="P3726" t="s">
        <v>0</v>
      </c>
    </row>
    <row r="3727" spans="1:16" x14ac:dyDescent="0.3">
      <c r="A3727">
        <v>48376603</v>
      </c>
      <c r="B3727">
        <v>872246</v>
      </c>
      <c r="C3727">
        <v>617375</v>
      </c>
      <c r="D3727">
        <v>13945</v>
      </c>
      <c r="E3727">
        <v>1</v>
      </c>
      <c r="F3727">
        <v>0</v>
      </c>
      <c r="G3727">
        <v>0</v>
      </c>
      <c r="H3727" t="s">
        <v>232</v>
      </c>
      <c r="I3727">
        <v>7</v>
      </c>
      <c r="J3727" t="s">
        <v>485</v>
      </c>
      <c r="K3727" t="s">
        <v>47</v>
      </c>
      <c r="L3727" t="s">
        <v>16</v>
      </c>
      <c r="M3727">
        <v>13945</v>
      </c>
      <c r="N3727" t="s">
        <v>23</v>
      </c>
      <c r="O3727" t="s">
        <v>0</v>
      </c>
      <c r="P3727" t="s">
        <v>0</v>
      </c>
    </row>
    <row r="3728" spans="1:16" x14ac:dyDescent="0.3">
      <c r="A3728">
        <v>73481353</v>
      </c>
      <c r="B3728">
        <v>246316</v>
      </c>
      <c r="C3728">
        <v>383785</v>
      </c>
      <c r="D3728">
        <v>18537</v>
      </c>
      <c r="E3728">
        <v>1</v>
      </c>
      <c r="F3728">
        <v>1853.7</v>
      </c>
      <c r="G3728">
        <v>10</v>
      </c>
      <c r="H3728" t="s">
        <v>61</v>
      </c>
      <c r="I3728">
        <v>1</v>
      </c>
      <c r="J3728" t="s">
        <v>62</v>
      </c>
      <c r="K3728" t="s">
        <v>39</v>
      </c>
      <c r="L3728" t="s">
        <v>15</v>
      </c>
      <c r="M3728">
        <v>16683.3</v>
      </c>
      <c r="N3728" t="s">
        <v>21</v>
      </c>
      <c r="O3728" t="s">
        <v>0</v>
      </c>
      <c r="P3728" t="s">
        <v>0</v>
      </c>
    </row>
    <row r="3729" spans="1:16" x14ac:dyDescent="0.3">
      <c r="A3729">
        <v>55150390</v>
      </c>
      <c r="B3729">
        <v>719176</v>
      </c>
      <c r="C3729">
        <v>738220</v>
      </c>
      <c r="D3729">
        <v>13928</v>
      </c>
      <c r="E3729">
        <v>1</v>
      </c>
      <c r="F3729">
        <v>1392.8</v>
      </c>
      <c r="G3729">
        <v>10</v>
      </c>
      <c r="H3729" t="s">
        <v>61</v>
      </c>
      <c r="I3729">
        <v>1</v>
      </c>
      <c r="J3729" t="s">
        <v>62</v>
      </c>
      <c r="K3729" t="s">
        <v>39</v>
      </c>
      <c r="L3729" t="s">
        <v>18</v>
      </c>
      <c r="M3729">
        <v>12535.2</v>
      </c>
      <c r="N3729" t="s">
        <v>23</v>
      </c>
      <c r="O3729" t="s">
        <v>0</v>
      </c>
      <c r="P3729" t="s">
        <v>0</v>
      </c>
    </row>
    <row r="3730" spans="1:16" x14ac:dyDescent="0.3">
      <c r="A3730">
        <v>56095437</v>
      </c>
      <c r="B3730">
        <v>334053</v>
      </c>
      <c r="C3730">
        <v>671706</v>
      </c>
      <c r="D3730">
        <v>9548</v>
      </c>
      <c r="E3730">
        <v>2</v>
      </c>
      <c r="F3730">
        <v>0</v>
      </c>
      <c r="G3730">
        <v>0</v>
      </c>
      <c r="H3730" t="s">
        <v>61</v>
      </c>
      <c r="I3730">
        <v>1</v>
      </c>
      <c r="J3730" t="s">
        <v>62</v>
      </c>
      <c r="K3730" t="s">
        <v>39</v>
      </c>
      <c r="L3730" t="s">
        <v>17</v>
      </c>
      <c r="M3730">
        <v>19096</v>
      </c>
      <c r="N3730" t="s">
        <v>22</v>
      </c>
      <c r="O3730" t="s">
        <v>0</v>
      </c>
      <c r="P3730" t="s">
        <v>0</v>
      </c>
    </row>
    <row r="3731" spans="1:16" x14ac:dyDescent="0.3">
      <c r="A3731">
        <v>42363373</v>
      </c>
      <c r="B3731">
        <v>246316</v>
      </c>
      <c r="C3731">
        <v>538270</v>
      </c>
      <c r="D3731">
        <v>6680</v>
      </c>
      <c r="E3731">
        <v>1</v>
      </c>
      <c r="F3731">
        <v>334</v>
      </c>
      <c r="G3731">
        <v>5</v>
      </c>
      <c r="H3731" t="s">
        <v>61</v>
      </c>
      <c r="I3731">
        <v>2</v>
      </c>
      <c r="J3731" t="s">
        <v>271</v>
      </c>
      <c r="K3731" t="s">
        <v>73</v>
      </c>
      <c r="L3731" t="s">
        <v>15</v>
      </c>
      <c r="M3731">
        <v>6346</v>
      </c>
      <c r="N3731" t="s">
        <v>22</v>
      </c>
      <c r="O3731" t="s">
        <v>0</v>
      </c>
      <c r="P3731" t="s">
        <v>0</v>
      </c>
    </row>
    <row r="3732" spans="1:16" x14ac:dyDescent="0.3">
      <c r="A3732">
        <v>85280948</v>
      </c>
      <c r="B3732">
        <v>191161</v>
      </c>
      <c r="C3732">
        <v>765883</v>
      </c>
      <c r="D3732">
        <v>2657</v>
      </c>
      <c r="E3732">
        <v>1</v>
      </c>
      <c r="F3732">
        <v>531.4</v>
      </c>
      <c r="G3732">
        <v>20</v>
      </c>
      <c r="H3732" t="s">
        <v>61</v>
      </c>
      <c r="I3732">
        <v>2</v>
      </c>
      <c r="J3732" t="s">
        <v>271</v>
      </c>
      <c r="K3732" t="s">
        <v>39</v>
      </c>
      <c r="L3732" t="s">
        <v>15</v>
      </c>
      <c r="M3732">
        <v>2125.6</v>
      </c>
      <c r="N3732" t="s">
        <v>21</v>
      </c>
      <c r="O3732" t="s">
        <v>0</v>
      </c>
      <c r="P3732" t="s">
        <v>0</v>
      </c>
    </row>
    <row r="3733" spans="1:16" x14ac:dyDescent="0.3">
      <c r="A3733">
        <v>99826000</v>
      </c>
      <c r="B3733">
        <v>207473</v>
      </c>
      <c r="C3733">
        <v>345718</v>
      </c>
      <c r="D3733">
        <v>14396</v>
      </c>
      <c r="E3733">
        <v>1</v>
      </c>
      <c r="F3733">
        <v>719.8</v>
      </c>
      <c r="G3733">
        <v>5</v>
      </c>
      <c r="H3733" t="s">
        <v>61</v>
      </c>
      <c r="I3733">
        <v>7</v>
      </c>
      <c r="J3733" t="s">
        <v>74</v>
      </c>
      <c r="K3733" t="s">
        <v>39</v>
      </c>
      <c r="L3733" t="s">
        <v>16</v>
      </c>
      <c r="M3733">
        <v>13676.2</v>
      </c>
      <c r="N3733" t="s">
        <v>20</v>
      </c>
      <c r="O3733" t="s">
        <v>0</v>
      </c>
      <c r="P3733" t="s">
        <v>0</v>
      </c>
    </row>
    <row r="3734" spans="1:16" x14ac:dyDescent="0.3">
      <c r="A3734">
        <v>46032304</v>
      </c>
      <c r="B3734">
        <v>388389</v>
      </c>
      <c r="C3734">
        <v>738220</v>
      </c>
      <c r="D3734">
        <v>12698</v>
      </c>
      <c r="E3734">
        <v>1</v>
      </c>
      <c r="F3734">
        <v>0</v>
      </c>
      <c r="G3734">
        <v>0</v>
      </c>
      <c r="H3734" t="s">
        <v>61</v>
      </c>
      <c r="I3734">
        <v>5</v>
      </c>
      <c r="J3734" t="s">
        <v>199</v>
      </c>
      <c r="K3734" t="s">
        <v>39</v>
      </c>
      <c r="L3734" t="s">
        <v>15</v>
      </c>
      <c r="M3734">
        <v>12698</v>
      </c>
      <c r="N3734" t="s">
        <v>21</v>
      </c>
      <c r="O3734" t="s">
        <v>0</v>
      </c>
      <c r="P3734" t="s">
        <v>0</v>
      </c>
    </row>
    <row r="3735" spans="1:16" x14ac:dyDescent="0.3">
      <c r="A3735">
        <v>35504548</v>
      </c>
      <c r="B3735">
        <v>356787</v>
      </c>
      <c r="C3735">
        <v>843003</v>
      </c>
      <c r="D3735">
        <v>15003</v>
      </c>
      <c r="E3735">
        <v>3</v>
      </c>
      <c r="F3735">
        <v>4500.8999999999996</v>
      </c>
      <c r="G3735">
        <v>10</v>
      </c>
      <c r="H3735" t="s">
        <v>61</v>
      </c>
      <c r="I3735">
        <v>5</v>
      </c>
      <c r="J3735" t="s">
        <v>199</v>
      </c>
      <c r="K3735" t="s">
        <v>39</v>
      </c>
      <c r="L3735" t="s">
        <v>18</v>
      </c>
      <c r="M3735">
        <v>40508.1</v>
      </c>
      <c r="N3735" t="s">
        <v>22</v>
      </c>
      <c r="O3735" t="s">
        <v>0</v>
      </c>
      <c r="P3735" t="s">
        <v>0</v>
      </c>
    </row>
    <row r="3736" spans="1:16" x14ac:dyDescent="0.3">
      <c r="A3736">
        <v>99586100</v>
      </c>
      <c r="B3736">
        <v>334053</v>
      </c>
      <c r="C3736">
        <v>241843</v>
      </c>
      <c r="D3736">
        <v>7421</v>
      </c>
      <c r="E3736">
        <v>4</v>
      </c>
      <c r="F3736">
        <v>0</v>
      </c>
      <c r="G3736">
        <v>0</v>
      </c>
      <c r="H3736" t="s">
        <v>61</v>
      </c>
      <c r="I3736">
        <v>7</v>
      </c>
      <c r="J3736" t="s">
        <v>74</v>
      </c>
      <c r="K3736" t="s">
        <v>39</v>
      </c>
      <c r="L3736" t="s">
        <v>15</v>
      </c>
      <c r="M3736">
        <v>29684</v>
      </c>
      <c r="N3736" t="s">
        <v>22</v>
      </c>
      <c r="O3736" t="s">
        <v>0</v>
      </c>
      <c r="P3736" t="s">
        <v>0</v>
      </c>
    </row>
    <row r="3737" spans="1:16" x14ac:dyDescent="0.3">
      <c r="A3737">
        <v>63276690</v>
      </c>
      <c r="B3737">
        <v>770487</v>
      </c>
      <c r="C3737">
        <v>864442</v>
      </c>
      <c r="D3737">
        <v>10182</v>
      </c>
      <c r="E3737">
        <v>2</v>
      </c>
      <c r="F3737">
        <v>1018.2</v>
      </c>
      <c r="G3737">
        <v>5</v>
      </c>
      <c r="H3737" t="s">
        <v>61</v>
      </c>
      <c r="I3737">
        <v>2</v>
      </c>
      <c r="J3737" t="s">
        <v>271</v>
      </c>
      <c r="K3737" t="s">
        <v>39</v>
      </c>
      <c r="L3737" t="s">
        <v>16</v>
      </c>
      <c r="M3737">
        <v>19345.8</v>
      </c>
      <c r="N3737" t="s">
        <v>23</v>
      </c>
      <c r="O3737" t="s">
        <v>0</v>
      </c>
      <c r="P3737" t="s">
        <v>0</v>
      </c>
    </row>
    <row r="3738" spans="1:16" x14ac:dyDescent="0.3">
      <c r="A3738">
        <v>82095327</v>
      </c>
      <c r="B3738">
        <v>388389</v>
      </c>
      <c r="C3738">
        <v>989410</v>
      </c>
      <c r="D3738">
        <v>14680</v>
      </c>
      <c r="E3738">
        <v>4</v>
      </c>
      <c r="F3738">
        <v>2936</v>
      </c>
      <c r="G3738">
        <v>5</v>
      </c>
      <c r="H3738" t="s">
        <v>61</v>
      </c>
      <c r="I3738">
        <v>3</v>
      </c>
      <c r="J3738" t="s">
        <v>460</v>
      </c>
      <c r="K3738" t="s">
        <v>39</v>
      </c>
      <c r="L3738" t="s">
        <v>18</v>
      </c>
      <c r="M3738">
        <v>55784</v>
      </c>
      <c r="N3738" t="s">
        <v>21</v>
      </c>
      <c r="O3738" t="s">
        <v>0</v>
      </c>
      <c r="P3738" t="s">
        <v>0</v>
      </c>
    </row>
    <row r="3739" spans="1:16" x14ac:dyDescent="0.3">
      <c r="A3739">
        <v>28790705</v>
      </c>
      <c r="B3739">
        <v>877572</v>
      </c>
      <c r="C3739">
        <v>877370</v>
      </c>
      <c r="D3739">
        <v>4499</v>
      </c>
      <c r="E3739">
        <v>1</v>
      </c>
      <c r="F3739">
        <v>0</v>
      </c>
      <c r="G3739">
        <v>0</v>
      </c>
      <c r="H3739" t="s">
        <v>61</v>
      </c>
      <c r="I3739">
        <v>2</v>
      </c>
      <c r="J3739" t="s">
        <v>271</v>
      </c>
      <c r="K3739" t="s">
        <v>39</v>
      </c>
      <c r="L3739" t="s">
        <v>17</v>
      </c>
      <c r="M3739">
        <v>4499</v>
      </c>
      <c r="N3739" t="s">
        <v>22</v>
      </c>
      <c r="O3739" t="s">
        <v>0</v>
      </c>
      <c r="P3739" t="s">
        <v>0</v>
      </c>
    </row>
    <row r="3740" spans="1:16" x14ac:dyDescent="0.3">
      <c r="A3740">
        <v>11250299</v>
      </c>
      <c r="B3740">
        <v>216739</v>
      </c>
      <c r="C3740">
        <v>473995</v>
      </c>
      <c r="D3740">
        <v>8424</v>
      </c>
      <c r="E3740">
        <v>3</v>
      </c>
      <c r="F3740">
        <v>2527.1999999999998</v>
      </c>
      <c r="G3740">
        <v>10</v>
      </c>
      <c r="H3740" t="s">
        <v>230</v>
      </c>
      <c r="I3740">
        <v>7</v>
      </c>
      <c r="J3740" t="s">
        <v>127</v>
      </c>
      <c r="K3740" t="s">
        <v>39</v>
      </c>
      <c r="L3740" t="s">
        <v>17</v>
      </c>
      <c r="M3740">
        <v>22744.799999999999</v>
      </c>
      <c r="N3740" t="s">
        <v>22</v>
      </c>
      <c r="O3740" t="s">
        <v>0</v>
      </c>
      <c r="P3740" t="s">
        <v>0</v>
      </c>
    </row>
    <row r="3741" spans="1:16" x14ac:dyDescent="0.3">
      <c r="A3741">
        <v>18357162</v>
      </c>
      <c r="B3741">
        <v>216739</v>
      </c>
      <c r="C3741">
        <v>841209</v>
      </c>
      <c r="D3741">
        <v>3080</v>
      </c>
      <c r="E3741">
        <v>1</v>
      </c>
      <c r="F3741">
        <v>0</v>
      </c>
      <c r="G3741">
        <v>0</v>
      </c>
      <c r="H3741" t="s">
        <v>230</v>
      </c>
      <c r="I3741">
        <v>2</v>
      </c>
      <c r="J3741" t="s">
        <v>260</v>
      </c>
      <c r="K3741" t="s">
        <v>39</v>
      </c>
      <c r="L3741" t="s">
        <v>15</v>
      </c>
      <c r="M3741">
        <v>3080</v>
      </c>
      <c r="N3741" t="s">
        <v>23</v>
      </c>
      <c r="O3741" t="s">
        <v>0</v>
      </c>
      <c r="P3741" t="s">
        <v>0</v>
      </c>
    </row>
    <row r="3742" spans="1:16" x14ac:dyDescent="0.3">
      <c r="A3742">
        <v>13446499</v>
      </c>
      <c r="B3742">
        <v>770487</v>
      </c>
      <c r="C3742">
        <v>484489</v>
      </c>
      <c r="D3742">
        <v>6801</v>
      </c>
      <c r="E3742">
        <v>4</v>
      </c>
      <c r="F3742">
        <v>0</v>
      </c>
      <c r="G3742">
        <v>0</v>
      </c>
      <c r="H3742" t="s">
        <v>230</v>
      </c>
      <c r="I3742">
        <v>4</v>
      </c>
      <c r="J3742" t="s">
        <v>466</v>
      </c>
      <c r="K3742" t="s">
        <v>39</v>
      </c>
      <c r="L3742" t="s">
        <v>15</v>
      </c>
      <c r="M3742">
        <v>27204</v>
      </c>
      <c r="N3742" t="s">
        <v>21</v>
      </c>
      <c r="O3742" t="s">
        <v>0</v>
      </c>
      <c r="P3742" t="s">
        <v>0</v>
      </c>
    </row>
    <row r="3743" spans="1:16" x14ac:dyDescent="0.3">
      <c r="A3743">
        <v>81200181</v>
      </c>
      <c r="B3743">
        <v>356787</v>
      </c>
      <c r="C3743">
        <v>570248</v>
      </c>
      <c r="D3743">
        <v>9685</v>
      </c>
      <c r="E3743">
        <v>1</v>
      </c>
      <c r="F3743">
        <v>0</v>
      </c>
      <c r="G3743">
        <v>0</v>
      </c>
      <c r="H3743" t="s">
        <v>230</v>
      </c>
      <c r="I3743">
        <v>7</v>
      </c>
      <c r="J3743" t="s">
        <v>127</v>
      </c>
      <c r="K3743" t="s">
        <v>50</v>
      </c>
      <c r="L3743" t="s">
        <v>18</v>
      </c>
      <c r="M3743">
        <v>9685</v>
      </c>
      <c r="N3743" t="s">
        <v>21</v>
      </c>
      <c r="O3743" t="s">
        <v>0</v>
      </c>
      <c r="P3743" t="s">
        <v>0</v>
      </c>
    </row>
    <row r="3744" spans="1:16" x14ac:dyDescent="0.3">
      <c r="A3744">
        <v>98329927</v>
      </c>
      <c r="B3744">
        <v>671858</v>
      </c>
      <c r="C3744">
        <v>982351</v>
      </c>
      <c r="D3744">
        <v>19549</v>
      </c>
      <c r="E3744">
        <v>3</v>
      </c>
      <c r="F3744">
        <v>0</v>
      </c>
      <c r="G3744">
        <v>0</v>
      </c>
      <c r="H3744" t="s">
        <v>230</v>
      </c>
      <c r="I3744">
        <v>4</v>
      </c>
      <c r="J3744" t="s">
        <v>466</v>
      </c>
      <c r="K3744" t="s">
        <v>39</v>
      </c>
      <c r="L3744" t="s">
        <v>16</v>
      </c>
      <c r="M3744">
        <v>58647</v>
      </c>
      <c r="N3744" t="s">
        <v>22</v>
      </c>
      <c r="O3744" t="s">
        <v>0</v>
      </c>
      <c r="P3744" t="s">
        <v>0</v>
      </c>
    </row>
    <row r="3745" spans="1:16" x14ac:dyDescent="0.3">
      <c r="A3745">
        <v>39796480</v>
      </c>
      <c r="B3745">
        <v>809570</v>
      </c>
      <c r="C3745">
        <v>454085</v>
      </c>
      <c r="D3745">
        <v>13522</v>
      </c>
      <c r="E3745">
        <v>4</v>
      </c>
      <c r="F3745">
        <v>2704.4</v>
      </c>
      <c r="G3745">
        <v>5</v>
      </c>
      <c r="H3745" t="s">
        <v>230</v>
      </c>
      <c r="I3745">
        <v>2</v>
      </c>
      <c r="J3745" t="s">
        <v>260</v>
      </c>
      <c r="K3745" t="s">
        <v>39</v>
      </c>
      <c r="L3745" t="s">
        <v>15</v>
      </c>
      <c r="M3745">
        <v>51383.6</v>
      </c>
      <c r="N3745" t="s">
        <v>21</v>
      </c>
      <c r="O3745" t="s">
        <v>0</v>
      </c>
      <c r="P3745" t="s">
        <v>0</v>
      </c>
    </row>
    <row r="3746" spans="1:16" x14ac:dyDescent="0.3">
      <c r="A3746">
        <v>52064387</v>
      </c>
      <c r="B3746">
        <v>334053</v>
      </c>
      <c r="C3746">
        <v>711559</v>
      </c>
      <c r="D3746">
        <v>17252</v>
      </c>
      <c r="E3746">
        <v>4</v>
      </c>
      <c r="F3746">
        <v>13801.6</v>
      </c>
      <c r="G3746">
        <v>20</v>
      </c>
      <c r="H3746" t="s">
        <v>230</v>
      </c>
      <c r="I3746">
        <v>6</v>
      </c>
      <c r="J3746" t="s">
        <v>105</v>
      </c>
      <c r="K3746" t="s">
        <v>39</v>
      </c>
      <c r="L3746" t="s">
        <v>15</v>
      </c>
      <c r="M3746">
        <v>55206.400000000001</v>
      </c>
      <c r="N3746" t="s">
        <v>22</v>
      </c>
      <c r="O3746" t="s">
        <v>0</v>
      </c>
      <c r="P3746" t="s">
        <v>0</v>
      </c>
    </row>
    <row r="3747" spans="1:16" x14ac:dyDescent="0.3">
      <c r="A3747">
        <v>30144023</v>
      </c>
      <c r="B3747">
        <v>770487</v>
      </c>
      <c r="C3747">
        <v>569007</v>
      </c>
      <c r="D3747">
        <v>8096</v>
      </c>
      <c r="E3747">
        <v>1</v>
      </c>
      <c r="F3747">
        <v>0</v>
      </c>
      <c r="G3747">
        <v>0</v>
      </c>
      <c r="H3747" t="s">
        <v>230</v>
      </c>
      <c r="I3747">
        <v>4</v>
      </c>
      <c r="J3747" t="s">
        <v>466</v>
      </c>
      <c r="K3747" t="s">
        <v>39</v>
      </c>
      <c r="L3747" t="s">
        <v>17</v>
      </c>
      <c r="M3747">
        <v>8096</v>
      </c>
      <c r="N3747" t="s">
        <v>20</v>
      </c>
      <c r="O3747" t="s">
        <v>0</v>
      </c>
      <c r="P3747" t="s">
        <v>0</v>
      </c>
    </row>
    <row r="3748" spans="1:16" x14ac:dyDescent="0.3">
      <c r="A3748">
        <v>23560308</v>
      </c>
      <c r="B3748">
        <v>876646</v>
      </c>
      <c r="C3748">
        <v>261132</v>
      </c>
      <c r="D3748">
        <v>17411</v>
      </c>
      <c r="E3748">
        <v>1</v>
      </c>
      <c r="F3748">
        <v>0</v>
      </c>
      <c r="G3748">
        <v>0</v>
      </c>
      <c r="H3748" t="s">
        <v>230</v>
      </c>
      <c r="I3748">
        <v>5</v>
      </c>
      <c r="J3748" t="s">
        <v>231</v>
      </c>
      <c r="K3748" t="s">
        <v>50</v>
      </c>
      <c r="L3748" t="s">
        <v>16</v>
      </c>
      <c r="M3748">
        <v>17411</v>
      </c>
      <c r="N3748" t="s">
        <v>21</v>
      </c>
      <c r="O3748" t="s">
        <v>0</v>
      </c>
      <c r="P3748" t="s">
        <v>0</v>
      </c>
    </row>
    <row r="3749" spans="1:16" x14ac:dyDescent="0.3">
      <c r="A3749">
        <v>19099261</v>
      </c>
      <c r="B3749">
        <v>671858</v>
      </c>
      <c r="C3749">
        <v>340386</v>
      </c>
      <c r="D3749">
        <v>6948</v>
      </c>
      <c r="E3749">
        <v>1</v>
      </c>
      <c r="F3749">
        <v>1042.2</v>
      </c>
      <c r="G3749">
        <v>15</v>
      </c>
      <c r="H3749" t="s">
        <v>230</v>
      </c>
      <c r="I3749">
        <v>5</v>
      </c>
      <c r="J3749" t="s">
        <v>231</v>
      </c>
      <c r="K3749" t="s">
        <v>39</v>
      </c>
      <c r="L3749" t="s">
        <v>17</v>
      </c>
      <c r="M3749">
        <v>5905.8</v>
      </c>
      <c r="N3749" t="s">
        <v>21</v>
      </c>
      <c r="O3749" t="s">
        <v>0</v>
      </c>
      <c r="P3749" t="s">
        <v>0</v>
      </c>
    </row>
    <row r="3750" spans="1:16" x14ac:dyDescent="0.3">
      <c r="A3750">
        <v>88863127</v>
      </c>
      <c r="B3750">
        <v>719176</v>
      </c>
      <c r="C3750">
        <v>311957</v>
      </c>
      <c r="D3750">
        <v>2521</v>
      </c>
      <c r="E3750">
        <v>1</v>
      </c>
      <c r="F3750">
        <v>0</v>
      </c>
      <c r="G3750">
        <v>0</v>
      </c>
      <c r="H3750" t="s">
        <v>230</v>
      </c>
      <c r="I3750">
        <v>4</v>
      </c>
      <c r="J3750" t="s">
        <v>466</v>
      </c>
      <c r="K3750" t="s">
        <v>39</v>
      </c>
      <c r="L3750" t="s">
        <v>15</v>
      </c>
      <c r="M3750">
        <v>2521</v>
      </c>
      <c r="N3750" t="s">
        <v>20</v>
      </c>
      <c r="O3750" t="s">
        <v>0</v>
      </c>
      <c r="P3750" t="s">
        <v>0</v>
      </c>
    </row>
    <row r="3751" spans="1:16" x14ac:dyDescent="0.3">
      <c r="A3751">
        <v>64284094</v>
      </c>
      <c r="B3751">
        <v>671858</v>
      </c>
      <c r="C3751">
        <v>802427</v>
      </c>
      <c r="D3751">
        <v>2413</v>
      </c>
      <c r="E3751">
        <v>1</v>
      </c>
      <c r="F3751">
        <v>0</v>
      </c>
      <c r="G3751">
        <v>0</v>
      </c>
      <c r="H3751" t="s">
        <v>230</v>
      </c>
      <c r="I3751">
        <v>7</v>
      </c>
      <c r="J3751" t="s">
        <v>127</v>
      </c>
      <c r="K3751" t="s">
        <v>39</v>
      </c>
      <c r="L3751" t="s">
        <v>17</v>
      </c>
      <c r="M3751">
        <v>2413</v>
      </c>
      <c r="N3751" t="s">
        <v>23</v>
      </c>
      <c r="O3751" t="s">
        <v>0</v>
      </c>
      <c r="P3751" t="s">
        <v>0</v>
      </c>
    </row>
    <row r="3752" spans="1:16" x14ac:dyDescent="0.3">
      <c r="A3752">
        <v>47346970</v>
      </c>
      <c r="B3752">
        <v>246316</v>
      </c>
      <c r="C3752">
        <v>558605</v>
      </c>
      <c r="D3752">
        <v>8382</v>
      </c>
      <c r="E3752">
        <v>1</v>
      </c>
      <c r="F3752">
        <v>0</v>
      </c>
      <c r="G3752">
        <v>0</v>
      </c>
      <c r="H3752" t="s">
        <v>472</v>
      </c>
      <c r="I3752">
        <v>1</v>
      </c>
      <c r="J3752" t="s">
        <v>436</v>
      </c>
      <c r="K3752" t="s">
        <v>39</v>
      </c>
      <c r="L3752" t="s">
        <v>15</v>
      </c>
      <c r="M3752">
        <v>8382</v>
      </c>
      <c r="N3752" t="s">
        <v>21</v>
      </c>
      <c r="O3752" t="s">
        <v>0</v>
      </c>
      <c r="P3752" t="s">
        <v>0</v>
      </c>
    </row>
    <row r="3753" spans="1:16" x14ac:dyDescent="0.3">
      <c r="A3753">
        <v>67061186</v>
      </c>
      <c r="B3753">
        <v>356787</v>
      </c>
      <c r="C3753">
        <v>809231</v>
      </c>
      <c r="D3753">
        <v>19181</v>
      </c>
      <c r="E3753">
        <v>1</v>
      </c>
      <c r="F3753">
        <v>0</v>
      </c>
      <c r="G3753">
        <v>0</v>
      </c>
      <c r="H3753" t="s">
        <v>472</v>
      </c>
      <c r="I3753">
        <v>7</v>
      </c>
      <c r="J3753" t="s">
        <v>38</v>
      </c>
      <c r="K3753" t="s">
        <v>39</v>
      </c>
      <c r="L3753" t="s">
        <v>16</v>
      </c>
      <c r="M3753">
        <v>19181</v>
      </c>
      <c r="N3753" t="s">
        <v>21</v>
      </c>
      <c r="O3753" t="s">
        <v>0</v>
      </c>
      <c r="P3753" t="s">
        <v>0</v>
      </c>
    </row>
    <row r="3754" spans="1:16" x14ac:dyDescent="0.3">
      <c r="A3754">
        <v>83284724</v>
      </c>
      <c r="B3754">
        <v>719176</v>
      </c>
      <c r="C3754">
        <v>444312</v>
      </c>
      <c r="D3754">
        <v>5109</v>
      </c>
      <c r="E3754">
        <v>1</v>
      </c>
      <c r="F3754">
        <v>0</v>
      </c>
      <c r="G3754">
        <v>0</v>
      </c>
      <c r="H3754" t="s">
        <v>472</v>
      </c>
      <c r="I3754">
        <v>5</v>
      </c>
      <c r="J3754" t="s">
        <v>185</v>
      </c>
      <c r="K3754" t="s">
        <v>39</v>
      </c>
      <c r="L3754" t="s">
        <v>15</v>
      </c>
      <c r="M3754">
        <v>5109</v>
      </c>
      <c r="N3754" t="s">
        <v>21</v>
      </c>
      <c r="O3754" t="s">
        <v>0</v>
      </c>
      <c r="P3754" t="s">
        <v>0</v>
      </c>
    </row>
    <row r="3755" spans="1:16" x14ac:dyDescent="0.3">
      <c r="A3755">
        <v>16078694</v>
      </c>
      <c r="B3755">
        <v>876646</v>
      </c>
      <c r="C3755">
        <v>476106</v>
      </c>
      <c r="D3755">
        <v>15839</v>
      </c>
      <c r="E3755">
        <v>3</v>
      </c>
      <c r="F3755">
        <v>0</v>
      </c>
      <c r="G3755">
        <v>0</v>
      </c>
      <c r="H3755" t="s">
        <v>472</v>
      </c>
      <c r="I3755">
        <v>6</v>
      </c>
      <c r="J3755" t="s">
        <v>318</v>
      </c>
      <c r="K3755" t="s">
        <v>39</v>
      </c>
      <c r="L3755" t="s">
        <v>18</v>
      </c>
      <c r="M3755">
        <v>47517</v>
      </c>
      <c r="N3755" t="s">
        <v>20</v>
      </c>
      <c r="O3755" t="s">
        <v>0</v>
      </c>
      <c r="P3755" t="s">
        <v>0</v>
      </c>
    </row>
    <row r="3756" spans="1:16" x14ac:dyDescent="0.3">
      <c r="A3756">
        <v>16950770</v>
      </c>
      <c r="B3756">
        <v>809570</v>
      </c>
      <c r="C3756">
        <v>935395</v>
      </c>
      <c r="D3756">
        <v>11324</v>
      </c>
      <c r="E3756">
        <v>3</v>
      </c>
      <c r="F3756">
        <v>1698.6</v>
      </c>
      <c r="G3756">
        <v>5</v>
      </c>
      <c r="H3756" t="s">
        <v>472</v>
      </c>
      <c r="I3756">
        <v>1</v>
      </c>
      <c r="J3756" t="s">
        <v>436</v>
      </c>
      <c r="K3756" t="s">
        <v>39</v>
      </c>
      <c r="L3756" t="s">
        <v>15</v>
      </c>
      <c r="M3756">
        <v>32273.4</v>
      </c>
      <c r="N3756" t="s">
        <v>21</v>
      </c>
      <c r="O3756" t="s">
        <v>0</v>
      </c>
      <c r="P3756" t="s">
        <v>0</v>
      </c>
    </row>
    <row r="3757" spans="1:16" x14ac:dyDescent="0.3">
      <c r="A3757">
        <v>21610534</v>
      </c>
      <c r="B3757">
        <v>719176</v>
      </c>
      <c r="C3757">
        <v>986159</v>
      </c>
      <c r="D3757">
        <v>2701</v>
      </c>
      <c r="E3757">
        <v>2</v>
      </c>
      <c r="F3757">
        <v>0</v>
      </c>
      <c r="G3757">
        <v>0</v>
      </c>
      <c r="H3757" t="s">
        <v>472</v>
      </c>
      <c r="I3757">
        <v>5</v>
      </c>
      <c r="J3757" t="s">
        <v>185</v>
      </c>
      <c r="K3757" t="s">
        <v>39</v>
      </c>
      <c r="L3757" t="s">
        <v>16</v>
      </c>
      <c r="M3757">
        <v>5402</v>
      </c>
      <c r="N3757" t="s">
        <v>23</v>
      </c>
      <c r="O3757" t="s">
        <v>0</v>
      </c>
      <c r="P3757" t="s">
        <v>0</v>
      </c>
    </row>
    <row r="3758" spans="1:16" x14ac:dyDescent="0.3">
      <c r="A3758">
        <v>33357554</v>
      </c>
      <c r="B3758">
        <v>246316</v>
      </c>
      <c r="C3758">
        <v>895186</v>
      </c>
      <c r="D3758">
        <v>17587</v>
      </c>
      <c r="E3758">
        <v>1</v>
      </c>
      <c r="F3758">
        <v>1758.7</v>
      </c>
      <c r="G3758">
        <v>10</v>
      </c>
      <c r="H3758" t="s">
        <v>343</v>
      </c>
      <c r="I3758">
        <v>5</v>
      </c>
      <c r="J3758" t="s">
        <v>98</v>
      </c>
      <c r="K3758" t="s">
        <v>39</v>
      </c>
      <c r="L3758" t="s">
        <v>15</v>
      </c>
      <c r="M3758">
        <v>15828.3</v>
      </c>
      <c r="N3758" t="s">
        <v>23</v>
      </c>
      <c r="O3758" t="s">
        <v>0</v>
      </c>
      <c r="P3758" t="s">
        <v>0</v>
      </c>
    </row>
    <row r="3759" spans="1:16" x14ac:dyDescent="0.3">
      <c r="A3759">
        <v>72732043</v>
      </c>
      <c r="B3759">
        <v>671858</v>
      </c>
      <c r="C3759">
        <v>686208</v>
      </c>
      <c r="D3759">
        <v>8536</v>
      </c>
      <c r="E3759">
        <v>2</v>
      </c>
      <c r="F3759">
        <v>853.6</v>
      </c>
      <c r="G3759">
        <v>5</v>
      </c>
      <c r="H3759" t="s">
        <v>343</v>
      </c>
      <c r="I3759">
        <v>3</v>
      </c>
      <c r="J3759" t="s">
        <v>151</v>
      </c>
      <c r="K3759" t="s">
        <v>39</v>
      </c>
      <c r="L3759" t="s">
        <v>18</v>
      </c>
      <c r="M3759">
        <v>16218.4</v>
      </c>
      <c r="N3759" t="s">
        <v>23</v>
      </c>
      <c r="O3759" t="s">
        <v>0</v>
      </c>
      <c r="P3759" t="s">
        <v>0</v>
      </c>
    </row>
    <row r="3760" spans="1:16" x14ac:dyDescent="0.3">
      <c r="A3760">
        <v>11646234</v>
      </c>
      <c r="B3760">
        <v>876646</v>
      </c>
      <c r="C3760">
        <v>835818</v>
      </c>
      <c r="D3760">
        <v>10042</v>
      </c>
      <c r="E3760">
        <v>2</v>
      </c>
      <c r="F3760">
        <v>0</v>
      </c>
      <c r="G3760">
        <v>0</v>
      </c>
      <c r="H3760" t="s">
        <v>343</v>
      </c>
      <c r="I3760">
        <v>3</v>
      </c>
      <c r="J3760" t="s">
        <v>151</v>
      </c>
      <c r="K3760" t="s">
        <v>39</v>
      </c>
      <c r="L3760" t="s">
        <v>16</v>
      </c>
      <c r="M3760">
        <v>20084</v>
      </c>
      <c r="N3760" t="s">
        <v>21</v>
      </c>
      <c r="O3760" t="s">
        <v>0</v>
      </c>
      <c r="P3760" t="s">
        <v>0</v>
      </c>
    </row>
    <row r="3761" spans="1:16" x14ac:dyDescent="0.3">
      <c r="A3761">
        <v>77631755</v>
      </c>
      <c r="B3761">
        <v>872246</v>
      </c>
      <c r="C3761">
        <v>447428</v>
      </c>
      <c r="D3761">
        <v>8108</v>
      </c>
      <c r="E3761">
        <v>2</v>
      </c>
      <c r="F3761">
        <v>0</v>
      </c>
      <c r="G3761">
        <v>0</v>
      </c>
      <c r="H3761" t="s">
        <v>343</v>
      </c>
      <c r="I3761">
        <v>3</v>
      </c>
      <c r="J3761" t="s">
        <v>151</v>
      </c>
      <c r="K3761" t="s">
        <v>39</v>
      </c>
      <c r="L3761" t="s">
        <v>17</v>
      </c>
      <c r="M3761">
        <v>16216</v>
      </c>
      <c r="N3761" t="s">
        <v>23</v>
      </c>
      <c r="O3761" t="s">
        <v>0</v>
      </c>
      <c r="P3761" t="s">
        <v>0</v>
      </c>
    </row>
    <row r="3762" spans="1:16" x14ac:dyDescent="0.3">
      <c r="A3762">
        <v>60213478</v>
      </c>
      <c r="B3762">
        <v>126225</v>
      </c>
      <c r="C3762">
        <v>867782</v>
      </c>
      <c r="D3762">
        <v>18204</v>
      </c>
      <c r="E3762">
        <v>4</v>
      </c>
      <c r="F3762">
        <v>0</v>
      </c>
      <c r="G3762">
        <v>0</v>
      </c>
      <c r="H3762" t="s">
        <v>343</v>
      </c>
      <c r="I3762">
        <v>4</v>
      </c>
      <c r="J3762" t="s">
        <v>502</v>
      </c>
      <c r="K3762" t="s">
        <v>39</v>
      </c>
      <c r="L3762" t="s">
        <v>15</v>
      </c>
      <c r="M3762">
        <v>72816</v>
      </c>
      <c r="N3762" t="s">
        <v>23</v>
      </c>
      <c r="O3762" t="s">
        <v>0</v>
      </c>
      <c r="P3762" t="s">
        <v>0</v>
      </c>
    </row>
    <row r="3763" spans="1:16" x14ac:dyDescent="0.3">
      <c r="A3763">
        <v>39830361</v>
      </c>
      <c r="B3763">
        <v>877572</v>
      </c>
      <c r="C3763">
        <v>722998</v>
      </c>
      <c r="D3763">
        <v>18429</v>
      </c>
      <c r="E3763">
        <v>3</v>
      </c>
      <c r="F3763">
        <v>0</v>
      </c>
      <c r="G3763">
        <v>0</v>
      </c>
      <c r="H3763" t="s">
        <v>343</v>
      </c>
      <c r="I3763">
        <v>7</v>
      </c>
      <c r="J3763" t="s">
        <v>99</v>
      </c>
      <c r="K3763" t="s">
        <v>39</v>
      </c>
      <c r="L3763" t="s">
        <v>17</v>
      </c>
      <c r="M3763">
        <v>55287</v>
      </c>
      <c r="N3763" t="s">
        <v>21</v>
      </c>
      <c r="O3763" t="s">
        <v>0</v>
      </c>
      <c r="P3763" t="s">
        <v>0</v>
      </c>
    </row>
    <row r="3764" spans="1:16" x14ac:dyDescent="0.3">
      <c r="A3764">
        <v>56397338</v>
      </c>
      <c r="B3764">
        <v>356787</v>
      </c>
      <c r="C3764">
        <v>919871</v>
      </c>
      <c r="D3764">
        <v>8369</v>
      </c>
      <c r="E3764">
        <v>1</v>
      </c>
      <c r="F3764">
        <v>0</v>
      </c>
      <c r="G3764">
        <v>0</v>
      </c>
      <c r="H3764" t="s">
        <v>364</v>
      </c>
      <c r="I3764">
        <v>2</v>
      </c>
      <c r="J3764" t="s">
        <v>365</v>
      </c>
      <c r="K3764" t="s">
        <v>50</v>
      </c>
      <c r="L3764" t="s">
        <v>16</v>
      </c>
      <c r="M3764">
        <v>8369</v>
      </c>
      <c r="N3764" t="s">
        <v>20</v>
      </c>
      <c r="O3764" t="s">
        <v>0</v>
      </c>
      <c r="P3764" t="s">
        <v>0</v>
      </c>
    </row>
    <row r="3765" spans="1:16" x14ac:dyDescent="0.3">
      <c r="A3765">
        <v>94951883</v>
      </c>
      <c r="B3765">
        <v>126225</v>
      </c>
      <c r="C3765">
        <v>378895</v>
      </c>
      <c r="D3765">
        <v>4304</v>
      </c>
      <c r="E3765">
        <v>4</v>
      </c>
      <c r="F3765">
        <v>860.8</v>
      </c>
      <c r="G3765">
        <v>5</v>
      </c>
      <c r="H3765" t="s">
        <v>364</v>
      </c>
      <c r="I3765">
        <v>2</v>
      </c>
      <c r="J3765" t="s">
        <v>365</v>
      </c>
      <c r="K3765" t="s">
        <v>39</v>
      </c>
      <c r="L3765" t="s">
        <v>15</v>
      </c>
      <c r="M3765">
        <v>16355.2</v>
      </c>
      <c r="N3765" t="s">
        <v>20</v>
      </c>
      <c r="O3765" t="s">
        <v>0</v>
      </c>
      <c r="P3765" t="s">
        <v>0</v>
      </c>
    </row>
    <row r="3766" spans="1:16" x14ac:dyDescent="0.3">
      <c r="A3766">
        <v>34744872</v>
      </c>
      <c r="B3766">
        <v>246316</v>
      </c>
      <c r="C3766">
        <v>601261</v>
      </c>
      <c r="D3766">
        <v>7982</v>
      </c>
      <c r="E3766">
        <v>1</v>
      </c>
      <c r="F3766">
        <v>399.1</v>
      </c>
      <c r="G3766">
        <v>5</v>
      </c>
      <c r="H3766" t="s">
        <v>364</v>
      </c>
      <c r="I3766">
        <v>6</v>
      </c>
      <c r="J3766" t="s">
        <v>434</v>
      </c>
      <c r="K3766" t="s">
        <v>39</v>
      </c>
      <c r="L3766" t="s">
        <v>15</v>
      </c>
      <c r="M3766">
        <v>7582.9</v>
      </c>
      <c r="N3766" t="s">
        <v>21</v>
      </c>
      <c r="O3766" t="s">
        <v>0</v>
      </c>
      <c r="P3766" t="s">
        <v>0</v>
      </c>
    </row>
    <row r="3767" spans="1:16" x14ac:dyDescent="0.3">
      <c r="A3767">
        <v>70672142</v>
      </c>
      <c r="B3767">
        <v>334053</v>
      </c>
      <c r="C3767">
        <v>631228</v>
      </c>
      <c r="D3767">
        <v>5035</v>
      </c>
      <c r="E3767">
        <v>2</v>
      </c>
      <c r="F3767">
        <v>0</v>
      </c>
      <c r="G3767">
        <v>0</v>
      </c>
      <c r="H3767" t="s">
        <v>364</v>
      </c>
      <c r="I3767">
        <v>7</v>
      </c>
      <c r="J3767" t="s">
        <v>286</v>
      </c>
      <c r="K3767" t="s">
        <v>39</v>
      </c>
      <c r="L3767" t="s">
        <v>15</v>
      </c>
      <c r="M3767">
        <v>10070</v>
      </c>
      <c r="N3767" t="s">
        <v>23</v>
      </c>
      <c r="O3767" t="s">
        <v>0</v>
      </c>
      <c r="P3767" t="s">
        <v>0</v>
      </c>
    </row>
    <row r="3768" spans="1:16" x14ac:dyDescent="0.3">
      <c r="A3768">
        <v>30537388</v>
      </c>
      <c r="B3768">
        <v>356787</v>
      </c>
      <c r="C3768">
        <v>300976</v>
      </c>
      <c r="D3768">
        <v>13273</v>
      </c>
      <c r="E3768">
        <v>4</v>
      </c>
      <c r="F3768">
        <v>0</v>
      </c>
      <c r="G3768">
        <v>0</v>
      </c>
      <c r="H3768" t="s">
        <v>364</v>
      </c>
      <c r="I3768">
        <v>4</v>
      </c>
      <c r="J3768" t="s">
        <v>255</v>
      </c>
      <c r="K3768" t="s">
        <v>39</v>
      </c>
      <c r="L3768" t="s">
        <v>15</v>
      </c>
      <c r="M3768">
        <v>53092</v>
      </c>
      <c r="N3768" t="s">
        <v>20</v>
      </c>
      <c r="O3768" t="s">
        <v>0</v>
      </c>
      <c r="P3768" t="s">
        <v>0</v>
      </c>
    </row>
    <row r="3769" spans="1:16" x14ac:dyDescent="0.3">
      <c r="A3769">
        <v>67845091</v>
      </c>
      <c r="B3769">
        <v>246316</v>
      </c>
      <c r="C3769">
        <v>498433</v>
      </c>
      <c r="D3769">
        <v>12293</v>
      </c>
      <c r="E3769">
        <v>2</v>
      </c>
      <c r="F3769">
        <v>4917.2</v>
      </c>
      <c r="G3769">
        <v>20</v>
      </c>
      <c r="H3769" t="s">
        <v>364</v>
      </c>
      <c r="I3769">
        <v>6</v>
      </c>
      <c r="J3769" t="s">
        <v>434</v>
      </c>
      <c r="K3769" t="s">
        <v>39</v>
      </c>
      <c r="L3769" t="s">
        <v>15</v>
      </c>
      <c r="M3769">
        <v>19668.8</v>
      </c>
      <c r="N3769" t="s">
        <v>22</v>
      </c>
      <c r="O3769" t="s">
        <v>0</v>
      </c>
      <c r="P3769" t="s">
        <v>0</v>
      </c>
    </row>
    <row r="3770" spans="1:16" x14ac:dyDescent="0.3">
      <c r="A3770">
        <v>46504617</v>
      </c>
      <c r="B3770">
        <v>207473</v>
      </c>
      <c r="C3770">
        <v>378852</v>
      </c>
      <c r="D3770">
        <v>6338</v>
      </c>
      <c r="E3770">
        <v>1</v>
      </c>
      <c r="F3770">
        <v>0</v>
      </c>
      <c r="G3770">
        <v>0</v>
      </c>
      <c r="H3770" t="s">
        <v>364</v>
      </c>
      <c r="I3770">
        <v>2</v>
      </c>
      <c r="J3770" t="s">
        <v>365</v>
      </c>
      <c r="K3770" t="s">
        <v>39</v>
      </c>
      <c r="L3770" t="s">
        <v>15</v>
      </c>
      <c r="M3770">
        <v>6338</v>
      </c>
      <c r="N3770" t="s">
        <v>21</v>
      </c>
      <c r="O3770" t="s">
        <v>0</v>
      </c>
      <c r="P3770" t="s">
        <v>0</v>
      </c>
    </row>
    <row r="3771" spans="1:16" x14ac:dyDescent="0.3">
      <c r="A3771">
        <v>23613510</v>
      </c>
      <c r="B3771">
        <v>719176</v>
      </c>
      <c r="C3771">
        <v>715895</v>
      </c>
      <c r="D3771">
        <v>1488</v>
      </c>
      <c r="E3771">
        <v>1</v>
      </c>
      <c r="F3771">
        <v>297.60000000000002</v>
      </c>
      <c r="G3771">
        <v>20</v>
      </c>
      <c r="H3771" t="s">
        <v>364</v>
      </c>
      <c r="I3771">
        <v>4</v>
      </c>
      <c r="J3771" t="s">
        <v>255</v>
      </c>
      <c r="K3771" t="s">
        <v>39</v>
      </c>
      <c r="L3771" t="s">
        <v>152</v>
      </c>
      <c r="M3771">
        <v>1190.4000000000001</v>
      </c>
      <c r="N3771" t="s">
        <v>21</v>
      </c>
      <c r="O3771" t="s">
        <v>0</v>
      </c>
      <c r="P3771" t="s">
        <v>0</v>
      </c>
    </row>
    <row r="3772" spans="1:16" x14ac:dyDescent="0.3">
      <c r="A3772">
        <v>96149847</v>
      </c>
      <c r="B3772">
        <v>246316</v>
      </c>
      <c r="C3772">
        <v>338610</v>
      </c>
      <c r="D3772">
        <v>5042</v>
      </c>
      <c r="E3772">
        <v>1</v>
      </c>
      <c r="F3772">
        <v>252.1</v>
      </c>
      <c r="G3772">
        <v>5</v>
      </c>
      <c r="H3772" t="s">
        <v>364</v>
      </c>
      <c r="I3772">
        <v>6</v>
      </c>
      <c r="J3772" t="s">
        <v>434</v>
      </c>
      <c r="K3772" t="s">
        <v>39</v>
      </c>
      <c r="L3772" t="s">
        <v>16</v>
      </c>
      <c r="M3772">
        <v>4789.8999999999996</v>
      </c>
      <c r="N3772" t="s">
        <v>23</v>
      </c>
      <c r="O3772" t="s">
        <v>0</v>
      </c>
      <c r="P3772" t="s">
        <v>0</v>
      </c>
    </row>
    <row r="3773" spans="1:16" x14ac:dyDescent="0.3">
      <c r="A3773">
        <v>66824417</v>
      </c>
      <c r="B3773">
        <v>207473</v>
      </c>
      <c r="C3773">
        <v>930897</v>
      </c>
      <c r="D3773">
        <v>12019</v>
      </c>
      <c r="E3773">
        <v>2</v>
      </c>
      <c r="F3773">
        <v>0</v>
      </c>
      <c r="G3773">
        <v>0</v>
      </c>
      <c r="H3773" t="s">
        <v>364</v>
      </c>
      <c r="I3773">
        <v>4</v>
      </c>
      <c r="J3773" t="s">
        <v>255</v>
      </c>
      <c r="K3773" t="s">
        <v>39</v>
      </c>
      <c r="L3773" t="s">
        <v>15</v>
      </c>
      <c r="M3773">
        <v>24038</v>
      </c>
      <c r="N3773" t="s">
        <v>22</v>
      </c>
      <c r="O3773" t="s">
        <v>0</v>
      </c>
      <c r="P3773" t="s">
        <v>0</v>
      </c>
    </row>
    <row r="3774" spans="1:16" x14ac:dyDescent="0.3">
      <c r="A3774">
        <v>79029393</v>
      </c>
      <c r="B3774">
        <v>126225</v>
      </c>
      <c r="C3774">
        <v>282289</v>
      </c>
      <c r="D3774">
        <v>15632</v>
      </c>
      <c r="E3774">
        <v>1</v>
      </c>
      <c r="F3774">
        <v>1563.2</v>
      </c>
      <c r="G3774">
        <v>10</v>
      </c>
      <c r="H3774" t="s">
        <v>364</v>
      </c>
      <c r="I3774">
        <v>1</v>
      </c>
      <c r="J3774" t="s">
        <v>544</v>
      </c>
      <c r="K3774" t="s">
        <v>39</v>
      </c>
      <c r="L3774" t="s">
        <v>16</v>
      </c>
      <c r="M3774">
        <v>14068.8</v>
      </c>
      <c r="N3774" t="s">
        <v>21</v>
      </c>
      <c r="O3774" t="s">
        <v>0</v>
      </c>
      <c r="P3774" t="s">
        <v>0</v>
      </c>
    </row>
    <row r="3775" spans="1:16" x14ac:dyDescent="0.3">
      <c r="A3775">
        <v>90081663</v>
      </c>
      <c r="B3775">
        <v>388389</v>
      </c>
      <c r="C3775">
        <v>338173</v>
      </c>
      <c r="D3775">
        <v>19022</v>
      </c>
      <c r="E3775">
        <v>2</v>
      </c>
      <c r="F3775">
        <v>0</v>
      </c>
      <c r="G3775">
        <v>0</v>
      </c>
      <c r="H3775" t="s">
        <v>364</v>
      </c>
      <c r="I3775">
        <v>3</v>
      </c>
      <c r="J3775" t="s">
        <v>263</v>
      </c>
      <c r="K3775" t="s">
        <v>39</v>
      </c>
      <c r="L3775" t="s">
        <v>15</v>
      </c>
      <c r="M3775">
        <v>38044</v>
      </c>
      <c r="N3775" t="s">
        <v>20</v>
      </c>
      <c r="O3775" t="s">
        <v>0</v>
      </c>
      <c r="P3775" t="s">
        <v>0</v>
      </c>
    </row>
    <row r="3776" spans="1:16" x14ac:dyDescent="0.3">
      <c r="A3776">
        <v>95199362</v>
      </c>
      <c r="B3776">
        <v>809570</v>
      </c>
      <c r="C3776">
        <v>291061</v>
      </c>
      <c r="D3776">
        <v>8672</v>
      </c>
      <c r="E3776">
        <v>4</v>
      </c>
      <c r="F3776">
        <v>0</v>
      </c>
      <c r="G3776">
        <v>0</v>
      </c>
      <c r="H3776" t="s">
        <v>529</v>
      </c>
      <c r="I3776">
        <v>6</v>
      </c>
      <c r="J3776" t="s">
        <v>307</v>
      </c>
      <c r="K3776" t="s">
        <v>39</v>
      </c>
      <c r="L3776" t="s">
        <v>18</v>
      </c>
      <c r="M3776">
        <v>34688</v>
      </c>
      <c r="N3776" t="s">
        <v>20</v>
      </c>
      <c r="O3776" t="s">
        <v>0</v>
      </c>
      <c r="P3776" t="s">
        <v>0</v>
      </c>
    </row>
    <row r="3777" spans="1:16" x14ac:dyDescent="0.3">
      <c r="A3777">
        <v>13874790</v>
      </c>
      <c r="B3777">
        <v>719176</v>
      </c>
      <c r="C3777">
        <v>917817</v>
      </c>
      <c r="D3777">
        <v>10247</v>
      </c>
      <c r="E3777">
        <v>1</v>
      </c>
      <c r="F3777">
        <v>0</v>
      </c>
      <c r="G3777">
        <v>0</v>
      </c>
      <c r="H3777" t="s">
        <v>529</v>
      </c>
      <c r="I3777">
        <v>4</v>
      </c>
      <c r="J3777" t="s">
        <v>65</v>
      </c>
      <c r="K3777" t="s">
        <v>47</v>
      </c>
      <c r="L3777" t="s">
        <v>18</v>
      </c>
      <c r="M3777">
        <v>10247</v>
      </c>
      <c r="N3777" t="s">
        <v>22</v>
      </c>
      <c r="O3777" t="s">
        <v>0</v>
      </c>
      <c r="P3777" t="s">
        <v>0</v>
      </c>
    </row>
    <row r="3778" spans="1:16" x14ac:dyDescent="0.3">
      <c r="A3778">
        <v>97182566</v>
      </c>
      <c r="B3778">
        <v>877572</v>
      </c>
      <c r="C3778">
        <v>200301</v>
      </c>
      <c r="D3778">
        <v>2203</v>
      </c>
      <c r="E3778">
        <v>1</v>
      </c>
      <c r="F3778">
        <v>0</v>
      </c>
      <c r="G3778">
        <v>0</v>
      </c>
      <c r="H3778" t="s">
        <v>529</v>
      </c>
      <c r="I3778">
        <v>5</v>
      </c>
      <c r="J3778" t="s">
        <v>144</v>
      </c>
      <c r="K3778" t="s">
        <v>50</v>
      </c>
      <c r="L3778" t="s">
        <v>18</v>
      </c>
      <c r="M3778">
        <v>2203</v>
      </c>
      <c r="N3778" t="s">
        <v>22</v>
      </c>
      <c r="O3778" t="s">
        <v>0</v>
      </c>
      <c r="P3778" t="s">
        <v>0</v>
      </c>
    </row>
    <row r="3779" spans="1:16" x14ac:dyDescent="0.3">
      <c r="A3779">
        <v>42866956</v>
      </c>
      <c r="B3779">
        <v>334053</v>
      </c>
      <c r="C3779">
        <v>711540</v>
      </c>
      <c r="D3779">
        <v>5375</v>
      </c>
      <c r="E3779">
        <v>2</v>
      </c>
      <c r="F3779">
        <v>0</v>
      </c>
      <c r="G3779">
        <v>0</v>
      </c>
      <c r="H3779" t="s">
        <v>529</v>
      </c>
      <c r="I3779">
        <v>6</v>
      </c>
      <c r="J3779" t="s">
        <v>307</v>
      </c>
      <c r="K3779" t="s">
        <v>39</v>
      </c>
      <c r="L3779" t="s">
        <v>15</v>
      </c>
      <c r="M3779">
        <v>10750</v>
      </c>
      <c r="N3779" t="s">
        <v>21</v>
      </c>
      <c r="O3779" t="s">
        <v>0</v>
      </c>
      <c r="P3779" t="s">
        <v>0</v>
      </c>
    </row>
    <row r="3780" spans="1:16" x14ac:dyDescent="0.3">
      <c r="A3780">
        <v>25145751</v>
      </c>
      <c r="B3780">
        <v>809570</v>
      </c>
      <c r="C3780">
        <v>518667</v>
      </c>
      <c r="D3780">
        <v>3203</v>
      </c>
      <c r="E3780">
        <v>3</v>
      </c>
      <c r="F3780">
        <v>480.45</v>
      </c>
      <c r="G3780">
        <v>5</v>
      </c>
      <c r="H3780" t="s">
        <v>529</v>
      </c>
      <c r="I3780">
        <v>3</v>
      </c>
      <c r="J3780" t="s">
        <v>315</v>
      </c>
      <c r="K3780" t="s">
        <v>39</v>
      </c>
      <c r="L3780" t="s">
        <v>16</v>
      </c>
      <c r="M3780">
        <v>9128.5499999999993</v>
      </c>
      <c r="N3780" t="s">
        <v>20</v>
      </c>
      <c r="O3780" t="s">
        <v>0</v>
      </c>
      <c r="P3780" t="s">
        <v>0</v>
      </c>
    </row>
    <row r="3781" spans="1:16" x14ac:dyDescent="0.3">
      <c r="A3781">
        <v>42560305</v>
      </c>
      <c r="B3781">
        <v>246316</v>
      </c>
      <c r="C3781">
        <v>432665</v>
      </c>
      <c r="D3781">
        <v>1566</v>
      </c>
      <c r="E3781">
        <v>1</v>
      </c>
      <c r="F3781">
        <v>0</v>
      </c>
      <c r="G3781">
        <v>0</v>
      </c>
      <c r="H3781" t="s">
        <v>529</v>
      </c>
      <c r="I3781">
        <v>5</v>
      </c>
      <c r="J3781" t="s">
        <v>144</v>
      </c>
      <c r="K3781" t="s">
        <v>39</v>
      </c>
      <c r="L3781" t="s">
        <v>17</v>
      </c>
      <c r="M3781">
        <v>1566</v>
      </c>
      <c r="N3781" t="s">
        <v>20</v>
      </c>
      <c r="O3781" t="s">
        <v>0</v>
      </c>
      <c r="P3781" t="s">
        <v>0</v>
      </c>
    </row>
    <row r="3782" spans="1:16" x14ac:dyDescent="0.3">
      <c r="A3782">
        <v>17966873</v>
      </c>
      <c r="B3782">
        <v>126225</v>
      </c>
      <c r="C3782">
        <v>704605</v>
      </c>
      <c r="D3782">
        <v>16471</v>
      </c>
      <c r="E3782">
        <v>2</v>
      </c>
      <c r="F3782">
        <v>0</v>
      </c>
      <c r="G3782">
        <v>0</v>
      </c>
      <c r="H3782" t="s">
        <v>529</v>
      </c>
      <c r="I3782">
        <v>4</v>
      </c>
      <c r="J3782" t="s">
        <v>65</v>
      </c>
      <c r="K3782" t="s">
        <v>50</v>
      </c>
      <c r="L3782" t="s">
        <v>15</v>
      </c>
      <c r="M3782">
        <v>32942</v>
      </c>
      <c r="N3782" t="s">
        <v>22</v>
      </c>
      <c r="O3782" t="s">
        <v>0</v>
      </c>
      <c r="P3782" t="s">
        <v>0</v>
      </c>
    </row>
    <row r="3783" spans="1:16" x14ac:dyDescent="0.3">
      <c r="A3783">
        <v>80368504</v>
      </c>
      <c r="B3783">
        <v>388389</v>
      </c>
      <c r="C3783">
        <v>777321</v>
      </c>
      <c r="D3783">
        <v>12380</v>
      </c>
      <c r="E3783">
        <v>2</v>
      </c>
      <c r="F3783">
        <v>0</v>
      </c>
      <c r="G3783">
        <v>0</v>
      </c>
      <c r="H3783" t="s">
        <v>529</v>
      </c>
      <c r="I3783">
        <v>7</v>
      </c>
      <c r="J3783" t="s">
        <v>329</v>
      </c>
      <c r="K3783" t="s">
        <v>39</v>
      </c>
      <c r="L3783" t="s">
        <v>15</v>
      </c>
      <c r="M3783">
        <v>24760</v>
      </c>
      <c r="N3783" t="s">
        <v>21</v>
      </c>
      <c r="O3783" t="s">
        <v>0</v>
      </c>
      <c r="P3783" t="s">
        <v>0</v>
      </c>
    </row>
    <row r="3784" spans="1:16" x14ac:dyDescent="0.3">
      <c r="A3784">
        <v>23920137</v>
      </c>
      <c r="B3784">
        <v>334053</v>
      </c>
      <c r="C3784">
        <v>628497</v>
      </c>
      <c r="D3784">
        <v>4152</v>
      </c>
      <c r="E3784">
        <v>2</v>
      </c>
      <c r="F3784">
        <v>415.2</v>
      </c>
      <c r="G3784">
        <v>5</v>
      </c>
      <c r="H3784" t="s">
        <v>529</v>
      </c>
      <c r="I3784">
        <v>6</v>
      </c>
      <c r="J3784" t="s">
        <v>307</v>
      </c>
      <c r="K3784" t="s">
        <v>73</v>
      </c>
      <c r="L3784" t="s">
        <v>18</v>
      </c>
      <c r="M3784">
        <v>7888.8</v>
      </c>
      <c r="N3784" t="s">
        <v>22</v>
      </c>
      <c r="O3784" t="s">
        <v>0</v>
      </c>
      <c r="P3784" t="s">
        <v>0</v>
      </c>
    </row>
    <row r="3785" spans="1:16" x14ac:dyDescent="0.3">
      <c r="A3785">
        <v>67486445</v>
      </c>
      <c r="B3785">
        <v>216739</v>
      </c>
      <c r="C3785">
        <v>243858</v>
      </c>
      <c r="D3785">
        <v>10475</v>
      </c>
      <c r="E3785">
        <v>2</v>
      </c>
      <c r="F3785">
        <v>1047.5</v>
      </c>
      <c r="G3785">
        <v>5</v>
      </c>
      <c r="H3785" t="s">
        <v>529</v>
      </c>
      <c r="I3785">
        <v>2</v>
      </c>
      <c r="J3785" t="s">
        <v>212</v>
      </c>
      <c r="K3785" t="s">
        <v>39</v>
      </c>
      <c r="L3785" t="s">
        <v>17</v>
      </c>
      <c r="M3785">
        <v>19902.5</v>
      </c>
      <c r="N3785" t="s">
        <v>22</v>
      </c>
      <c r="O3785" t="s">
        <v>0</v>
      </c>
      <c r="P3785" t="s">
        <v>0</v>
      </c>
    </row>
    <row r="3786" spans="1:16" x14ac:dyDescent="0.3">
      <c r="A3786">
        <v>18770247</v>
      </c>
      <c r="B3786">
        <v>246316</v>
      </c>
      <c r="C3786">
        <v>971523</v>
      </c>
      <c r="D3786">
        <v>16984</v>
      </c>
      <c r="E3786">
        <v>1</v>
      </c>
      <c r="F3786">
        <v>2547.6</v>
      </c>
      <c r="G3786">
        <v>15</v>
      </c>
      <c r="H3786" t="s">
        <v>499</v>
      </c>
      <c r="I3786">
        <v>3</v>
      </c>
      <c r="J3786" t="s">
        <v>479</v>
      </c>
      <c r="K3786" t="s">
        <v>39</v>
      </c>
      <c r="L3786" t="s">
        <v>15</v>
      </c>
      <c r="M3786">
        <v>14436.4</v>
      </c>
      <c r="N3786" t="s">
        <v>22</v>
      </c>
      <c r="O3786" t="s">
        <v>0</v>
      </c>
      <c r="P3786" t="s">
        <v>0</v>
      </c>
    </row>
    <row r="3787" spans="1:16" x14ac:dyDescent="0.3">
      <c r="A3787">
        <v>36738452</v>
      </c>
      <c r="B3787">
        <v>191161</v>
      </c>
      <c r="C3787">
        <v>741198</v>
      </c>
      <c r="D3787">
        <v>10128</v>
      </c>
      <c r="E3787">
        <v>1</v>
      </c>
      <c r="F3787">
        <v>0</v>
      </c>
      <c r="G3787">
        <v>0</v>
      </c>
      <c r="H3787" t="s">
        <v>499</v>
      </c>
      <c r="I3787">
        <v>5</v>
      </c>
      <c r="J3787" t="s">
        <v>160</v>
      </c>
      <c r="K3787" t="s">
        <v>39</v>
      </c>
      <c r="L3787" t="s">
        <v>15</v>
      </c>
      <c r="M3787">
        <v>10128</v>
      </c>
      <c r="N3787" t="s">
        <v>21</v>
      </c>
      <c r="O3787" t="s">
        <v>0</v>
      </c>
      <c r="P3787" t="s">
        <v>0</v>
      </c>
    </row>
    <row r="3788" spans="1:16" x14ac:dyDescent="0.3">
      <c r="A3788">
        <v>66061934</v>
      </c>
      <c r="B3788">
        <v>334053</v>
      </c>
      <c r="C3788">
        <v>360169</v>
      </c>
      <c r="D3788">
        <v>3284</v>
      </c>
      <c r="E3788">
        <v>1</v>
      </c>
      <c r="F3788">
        <v>492.6</v>
      </c>
      <c r="G3788">
        <v>15</v>
      </c>
      <c r="H3788" t="s">
        <v>499</v>
      </c>
      <c r="I3788">
        <v>2</v>
      </c>
      <c r="J3788" t="s">
        <v>513</v>
      </c>
      <c r="K3788" t="s">
        <v>39</v>
      </c>
      <c r="L3788" t="s">
        <v>15</v>
      </c>
      <c r="M3788">
        <v>2791.4</v>
      </c>
      <c r="N3788" t="s">
        <v>21</v>
      </c>
      <c r="O3788" t="s">
        <v>0</v>
      </c>
      <c r="P3788" t="s">
        <v>0</v>
      </c>
    </row>
    <row r="3789" spans="1:16" x14ac:dyDescent="0.3">
      <c r="A3789">
        <v>34800912</v>
      </c>
      <c r="B3789">
        <v>207473</v>
      </c>
      <c r="C3789">
        <v>488078</v>
      </c>
      <c r="D3789">
        <v>1767</v>
      </c>
      <c r="E3789">
        <v>1</v>
      </c>
      <c r="F3789">
        <v>88.35</v>
      </c>
      <c r="G3789">
        <v>5</v>
      </c>
      <c r="H3789" t="s">
        <v>499</v>
      </c>
      <c r="I3789">
        <v>6</v>
      </c>
      <c r="J3789" t="s">
        <v>415</v>
      </c>
      <c r="K3789" t="s">
        <v>39</v>
      </c>
      <c r="L3789" t="s">
        <v>16</v>
      </c>
      <c r="M3789">
        <v>1678.65</v>
      </c>
      <c r="N3789" t="s">
        <v>22</v>
      </c>
      <c r="O3789" t="s">
        <v>0</v>
      </c>
      <c r="P3789" t="s">
        <v>0</v>
      </c>
    </row>
    <row r="3790" spans="1:16" x14ac:dyDescent="0.3">
      <c r="A3790">
        <v>45274462</v>
      </c>
      <c r="B3790">
        <v>207473</v>
      </c>
      <c r="C3790">
        <v>927497</v>
      </c>
      <c r="D3790">
        <v>4522</v>
      </c>
      <c r="E3790">
        <v>2</v>
      </c>
      <c r="F3790">
        <v>0</v>
      </c>
      <c r="G3790">
        <v>0</v>
      </c>
      <c r="H3790" t="s">
        <v>499</v>
      </c>
      <c r="I3790">
        <v>2</v>
      </c>
      <c r="J3790" t="s">
        <v>513</v>
      </c>
      <c r="K3790" t="s">
        <v>73</v>
      </c>
      <c r="L3790" t="s">
        <v>16</v>
      </c>
      <c r="M3790">
        <v>9044</v>
      </c>
      <c r="N3790" t="s">
        <v>20</v>
      </c>
      <c r="O3790" t="s">
        <v>0</v>
      </c>
      <c r="P3790" t="s">
        <v>0</v>
      </c>
    </row>
    <row r="3791" spans="1:16" x14ac:dyDescent="0.3">
      <c r="A3791">
        <v>61799600</v>
      </c>
      <c r="B3791">
        <v>388389</v>
      </c>
      <c r="C3791">
        <v>514164</v>
      </c>
      <c r="D3791">
        <v>19482</v>
      </c>
      <c r="E3791">
        <v>2</v>
      </c>
      <c r="F3791">
        <v>0</v>
      </c>
      <c r="G3791">
        <v>0</v>
      </c>
      <c r="H3791" t="s">
        <v>499</v>
      </c>
      <c r="I3791">
        <v>2</v>
      </c>
      <c r="J3791" t="s">
        <v>513</v>
      </c>
      <c r="K3791" t="s">
        <v>39</v>
      </c>
      <c r="L3791" t="s">
        <v>16</v>
      </c>
      <c r="M3791">
        <v>38964</v>
      </c>
      <c r="N3791" t="s">
        <v>24</v>
      </c>
      <c r="O3791" t="s">
        <v>0</v>
      </c>
      <c r="P3791" t="s">
        <v>0</v>
      </c>
    </row>
    <row r="3792" spans="1:16" x14ac:dyDescent="0.3">
      <c r="A3792">
        <v>98723294</v>
      </c>
      <c r="B3792">
        <v>876646</v>
      </c>
      <c r="C3792">
        <v>301836</v>
      </c>
      <c r="D3792">
        <v>13727</v>
      </c>
      <c r="E3792">
        <v>1</v>
      </c>
      <c r="F3792">
        <v>2059.0500000000002</v>
      </c>
      <c r="G3792">
        <v>15</v>
      </c>
      <c r="H3792" t="s">
        <v>499</v>
      </c>
      <c r="I3792">
        <v>4</v>
      </c>
      <c r="J3792" t="s">
        <v>172</v>
      </c>
      <c r="K3792" t="s">
        <v>50</v>
      </c>
      <c r="L3792" t="s">
        <v>15</v>
      </c>
      <c r="M3792">
        <v>11667.95</v>
      </c>
      <c r="N3792" t="s">
        <v>20</v>
      </c>
      <c r="O3792" t="s">
        <v>0</v>
      </c>
      <c r="P3792" t="s">
        <v>0</v>
      </c>
    </row>
    <row r="3793" spans="1:16" x14ac:dyDescent="0.3">
      <c r="A3793">
        <v>73782705</v>
      </c>
      <c r="B3793">
        <v>876646</v>
      </c>
      <c r="C3793">
        <v>262678</v>
      </c>
      <c r="D3793">
        <v>12893</v>
      </c>
      <c r="E3793">
        <v>2</v>
      </c>
      <c r="F3793">
        <v>0</v>
      </c>
      <c r="G3793">
        <v>0</v>
      </c>
      <c r="H3793" t="s">
        <v>499</v>
      </c>
      <c r="I3793">
        <v>7</v>
      </c>
      <c r="J3793" t="s">
        <v>522</v>
      </c>
      <c r="K3793" t="s">
        <v>39</v>
      </c>
      <c r="L3793" t="s">
        <v>18</v>
      </c>
      <c r="M3793">
        <v>25786</v>
      </c>
      <c r="N3793" t="s">
        <v>23</v>
      </c>
      <c r="O3793" t="s">
        <v>0</v>
      </c>
      <c r="P3793" t="s">
        <v>0</v>
      </c>
    </row>
    <row r="3794" spans="1:16" x14ac:dyDescent="0.3">
      <c r="A3794">
        <v>96267144</v>
      </c>
      <c r="B3794">
        <v>876646</v>
      </c>
      <c r="C3794">
        <v>408535</v>
      </c>
      <c r="D3794">
        <v>19307</v>
      </c>
      <c r="E3794">
        <v>1</v>
      </c>
      <c r="F3794">
        <v>0</v>
      </c>
      <c r="G3794">
        <v>0</v>
      </c>
      <c r="H3794" t="s">
        <v>499</v>
      </c>
      <c r="I3794">
        <v>6</v>
      </c>
      <c r="J3794" t="s">
        <v>415</v>
      </c>
      <c r="K3794" t="s">
        <v>39</v>
      </c>
      <c r="L3794" t="s">
        <v>15</v>
      </c>
      <c r="M3794">
        <v>19307</v>
      </c>
      <c r="N3794" t="s">
        <v>21</v>
      </c>
      <c r="O3794" t="s">
        <v>0</v>
      </c>
      <c r="P3794" t="s">
        <v>0</v>
      </c>
    </row>
    <row r="3795" spans="1:16" x14ac:dyDescent="0.3">
      <c r="A3795">
        <v>76619601</v>
      </c>
      <c r="B3795">
        <v>216739</v>
      </c>
      <c r="C3795">
        <v>642750</v>
      </c>
      <c r="D3795">
        <v>11628</v>
      </c>
      <c r="E3795">
        <v>1</v>
      </c>
      <c r="F3795">
        <v>0</v>
      </c>
      <c r="G3795">
        <v>0</v>
      </c>
      <c r="H3795" t="s">
        <v>499</v>
      </c>
      <c r="I3795">
        <v>6</v>
      </c>
      <c r="J3795" t="s">
        <v>415</v>
      </c>
      <c r="K3795" t="s">
        <v>73</v>
      </c>
      <c r="L3795" t="s">
        <v>17</v>
      </c>
      <c r="M3795">
        <v>11628</v>
      </c>
      <c r="N3795" t="s">
        <v>20</v>
      </c>
      <c r="O3795" t="s">
        <v>0</v>
      </c>
      <c r="P3795" t="s">
        <v>0</v>
      </c>
    </row>
    <row r="3796" spans="1:16" x14ac:dyDescent="0.3">
      <c r="A3796">
        <v>87061479</v>
      </c>
      <c r="B3796">
        <v>877572</v>
      </c>
      <c r="C3796">
        <v>402647</v>
      </c>
      <c r="D3796">
        <v>15409</v>
      </c>
      <c r="E3796">
        <v>1</v>
      </c>
      <c r="F3796">
        <v>0</v>
      </c>
      <c r="G3796">
        <v>0</v>
      </c>
      <c r="H3796" t="s">
        <v>499</v>
      </c>
      <c r="I3796">
        <v>4</v>
      </c>
      <c r="J3796" t="s">
        <v>172</v>
      </c>
      <c r="K3796" t="s">
        <v>39</v>
      </c>
      <c r="L3796" t="s">
        <v>15</v>
      </c>
      <c r="M3796">
        <v>15409</v>
      </c>
      <c r="N3796" t="s">
        <v>22</v>
      </c>
      <c r="O3796" t="s">
        <v>0</v>
      </c>
      <c r="P3796" t="s">
        <v>0</v>
      </c>
    </row>
    <row r="3797" spans="1:16" x14ac:dyDescent="0.3">
      <c r="A3797">
        <v>23396125</v>
      </c>
      <c r="B3797">
        <v>388389</v>
      </c>
      <c r="C3797">
        <v>475871</v>
      </c>
      <c r="D3797">
        <v>13536</v>
      </c>
      <c r="E3797">
        <v>1</v>
      </c>
      <c r="F3797">
        <v>0</v>
      </c>
      <c r="G3797">
        <v>0</v>
      </c>
      <c r="H3797" t="s">
        <v>499</v>
      </c>
      <c r="I3797">
        <v>2</v>
      </c>
      <c r="J3797" t="s">
        <v>513</v>
      </c>
      <c r="K3797" t="s">
        <v>39</v>
      </c>
      <c r="L3797" t="s">
        <v>15</v>
      </c>
      <c r="M3797">
        <v>13536</v>
      </c>
      <c r="N3797" t="s">
        <v>23</v>
      </c>
      <c r="O3797" t="s">
        <v>0</v>
      </c>
      <c r="P3797" t="s">
        <v>0</v>
      </c>
    </row>
    <row r="3798" spans="1:16" x14ac:dyDescent="0.3">
      <c r="A3798">
        <v>36619372</v>
      </c>
      <c r="B3798">
        <v>719176</v>
      </c>
      <c r="C3798">
        <v>784572</v>
      </c>
      <c r="D3798">
        <v>4133</v>
      </c>
      <c r="E3798">
        <v>2</v>
      </c>
      <c r="F3798">
        <v>0</v>
      </c>
      <c r="G3798">
        <v>0</v>
      </c>
      <c r="H3798" t="s">
        <v>487</v>
      </c>
      <c r="I3798">
        <v>5</v>
      </c>
      <c r="J3798" t="s">
        <v>191</v>
      </c>
      <c r="K3798" t="s">
        <v>39</v>
      </c>
      <c r="L3798" t="s">
        <v>15</v>
      </c>
      <c r="M3798">
        <v>8266</v>
      </c>
      <c r="N3798" t="s">
        <v>22</v>
      </c>
      <c r="O3798" t="s">
        <v>0</v>
      </c>
      <c r="P3798" t="s">
        <v>0</v>
      </c>
    </row>
    <row r="3799" spans="1:16" x14ac:dyDescent="0.3">
      <c r="A3799">
        <v>47983442</v>
      </c>
      <c r="B3799">
        <v>877572</v>
      </c>
      <c r="C3799">
        <v>441162</v>
      </c>
      <c r="D3799">
        <v>9435</v>
      </c>
      <c r="E3799">
        <v>2</v>
      </c>
      <c r="F3799">
        <v>943.5</v>
      </c>
      <c r="G3799">
        <v>5</v>
      </c>
      <c r="H3799" t="s">
        <v>487</v>
      </c>
      <c r="I3799">
        <v>2</v>
      </c>
      <c r="J3799" t="s">
        <v>358</v>
      </c>
      <c r="K3799" t="s">
        <v>39</v>
      </c>
      <c r="L3799" t="s">
        <v>16</v>
      </c>
      <c r="M3799">
        <v>17926.5</v>
      </c>
      <c r="N3799" t="s">
        <v>22</v>
      </c>
      <c r="O3799" t="s">
        <v>0</v>
      </c>
      <c r="P3799" t="s">
        <v>0</v>
      </c>
    </row>
    <row r="3800" spans="1:16" x14ac:dyDescent="0.3">
      <c r="A3800">
        <v>95831286</v>
      </c>
      <c r="B3800">
        <v>719176</v>
      </c>
      <c r="C3800">
        <v>769097</v>
      </c>
      <c r="D3800">
        <v>7969</v>
      </c>
      <c r="E3800">
        <v>1</v>
      </c>
      <c r="F3800">
        <v>0</v>
      </c>
      <c r="G3800">
        <v>0</v>
      </c>
      <c r="H3800" t="s">
        <v>487</v>
      </c>
      <c r="I3800">
        <v>5</v>
      </c>
      <c r="J3800" t="s">
        <v>191</v>
      </c>
      <c r="K3800" t="s">
        <v>39</v>
      </c>
      <c r="L3800" t="s">
        <v>152</v>
      </c>
      <c r="M3800">
        <v>7969</v>
      </c>
      <c r="N3800" t="s">
        <v>23</v>
      </c>
      <c r="O3800" t="s">
        <v>0</v>
      </c>
      <c r="P3800" t="s">
        <v>0</v>
      </c>
    </row>
    <row r="3801" spans="1:16" x14ac:dyDescent="0.3">
      <c r="A3801">
        <v>22543044</v>
      </c>
      <c r="B3801">
        <v>770487</v>
      </c>
      <c r="C3801">
        <v>251470</v>
      </c>
      <c r="D3801">
        <v>14196</v>
      </c>
      <c r="E3801">
        <v>1</v>
      </c>
      <c r="F3801">
        <v>2129.4</v>
      </c>
      <c r="G3801">
        <v>15</v>
      </c>
      <c r="H3801" t="s">
        <v>487</v>
      </c>
      <c r="I3801">
        <v>1</v>
      </c>
      <c r="J3801" t="s">
        <v>357</v>
      </c>
      <c r="K3801" t="s">
        <v>39</v>
      </c>
      <c r="L3801" t="s">
        <v>15</v>
      </c>
      <c r="M3801">
        <v>12066.6</v>
      </c>
      <c r="N3801" t="s">
        <v>20</v>
      </c>
      <c r="O3801" t="s">
        <v>0</v>
      </c>
      <c r="P3801" t="s">
        <v>0</v>
      </c>
    </row>
    <row r="3802" spans="1:16" x14ac:dyDescent="0.3">
      <c r="A3802">
        <v>83458776</v>
      </c>
      <c r="B3802">
        <v>246316</v>
      </c>
      <c r="C3802">
        <v>653214</v>
      </c>
      <c r="D3802">
        <v>11965</v>
      </c>
      <c r="E3802">
        <v>2</v>
      </c>
      <c r="F3802">
        <v>2393</v>
      </c>
      <c r="G3802">
        <v>10</v>
      </c>
      <c r="H3802" t="s">
        <v>487</v>
      </c>
      <c r="I3802">
        <v>4</v>
      </c>
      <c r="J3802" t="s">
        <v>108</v>
      </c>
      <c r="K3802" t="s">
        <v>39</v>
      </c>
      <c r="L3802" t="s">
        <v>15</v>
      </c>
      <c r="M3802">
        <v>21537</v>
      </c>
      <c r="N3802" t="s">
        <v>21</v>
      </c>
      <c r="O3802" t="s">
        <v>0</v>
      </c>
      <c r="P3802" t="s">
        <v>0</v>
      </c>
    </row>
    <row r="3803" spans="1:16" x14ac:dyDescent="0.3">
      <c r="A3803">
        <v>65686520</v>
      </c>
      <c r="B3803">
        <v>356787</v>
      </c>
      <c r="C3803">
        <v>559762</v>
      </c>
      <c r="D3803">
        <v>15818</v>
      </c>
      <c r="E3803">
        <v>3</v>
      </c>
      <c r="F3803">
        <v>2372.6999999999998</v>
      </c>
      <c r="G3803">
        <v>5</v>
      </c>
      <c r="H3803" t="s">
        <v>189</v>
      </c>
      <c r="I3803">
        <v>7</v>
      </c>
      <c r="J3803" t="s">
        <v>123</v>
      </c>
      <c r="K3803" t="s">
        <v>50</v>
      </c>
      <c r="L3803" t="s">
        <v>18</v>
      </c>
      <c r="M3803">
        <v>45081.3</v>
      </c>
      <c r="N3803" t="s">
        <v>21</v>
      </c>
      <c r="O3803" t="s">
        <v>0</v>
      </c>
      <c r="P3803" t="s">
        <v>0</v>
      </c>
    </row>
    <row r="3804" spans="1:16" x14ac:dyDescent="0.3">
      <c r="A3804">
        <v>51374957</v>
      </c>
      <c r="B3804">
        <v>877572</v>
      </c>
      <c r="C3804">
        <v>570040</v>
      </c>
      <c r="D3804">
        <v>1468</v>
      </c>
      <c r="E3804">
        <v>3</v>
      </c>
      <c r="F3804">
        <v>220.2</v>
      </c>
      <c r="G3804">
        <v>5</v>
      </c>
      <c r="H3804" t="s">
        <v>189</v>
      </c>
      <c r="I3804">
        <v>3</v>
      </c>
      <c r="J3804" t="s">
        <v>480</v>
      </c>
      <c r="K3804" t="s">
        <v>39</v>
      </c>
      <c r="L3804" t="s">
        <v>17</v>
      </c>
      <c r="M3804">
        <v>4183.8</v>
      </c>
      <c r="N3804" t="s">
        <v>22</v>
      </c>
      <c r="O3804" t="s">
        <v>0</v>
      </c>
      <c r="P3804" t="s">
        <v>0</v>
      </c>
    </row>
    <row r="3805" spans="1:16" x14ac:dyDescent="0.3">
      <c r="A3805">
        <v>95004924</v>
      </c>
      <c r="B3805">
        <v>671858</v>
      </c>
      <c r="C3805">
        <v>539403</v>
      </c>
      <c r="D3805">
        <v>9397</v>
      </c>
      <c r="E3805">
        <v>2</v>
      </c>
      <c r="F3805">
        <v>2819.1</v>
      </c>
      <c r="G3805">
        <v>15</v>
      </c>
      <c r="H3805" t="s">
        <v>189</v>
      </c>
      <c r="I3805">
        <v>1</v>
      </c>
      <c r="J3805" t="s">
        <v>327</v>
      </c>
      <c r="K3805" t="s">
        <v>39</v>
      </c>
      <c r="L3805" t="s">
        <v>18</v>
      </c>
      <c r="M3805">
        <v>15974.9</v>
      </c>
      <c r="N3805" t="s">
        <v>23</v>
      </c>
      <c r="O3805" t="s">
        <v>0</v>
      </c>
      <c r="P3805" t="s">
        <v>0</v>
      </c>
    </row>
    <row r="3806" spans="1:16" x14ac:dyDescent="0.3">
      <c r="A3806">
        <v>67665720</v>
      </c>
      <c r="B3806">
        <v>388389</v>
      </c>
      <c r="C3806">
        <v>382294</v>
      </c>
      <c r="D3806">
        <v>17081</v>
      </c>
      <c r="E3806">
        <v>1</v>
      </c>
      <c r="F3806">
        <v>854.05</v>
      </c>
      <c r="G3806">
        <v>5</v>
      </c>
      <c r="H3806" t="s">
        <v>189</v>
      </c>
      <c r="I3806">
        <v>6</v>
      </c>
      <c r="J3806" t="s">
        <v>519</v>
      </c>
      <c r="K3806" t="s">
        <v>50</v>
      </c>
      <c r="L3806" t="s">
        <v>16</v>
      </c>
      <c r="M3806">
        <v>16226.95</v>
      </c>
      <c r="N3806" t="s">
        <v>22</v>
      </c>
      <c r="O3806" t="s">
        <v>0</v>
      </c>
      <c r="P3806" t="s">
        <v>0</v>
      </c>
    </row>
    <row r="3807" spans="1:16" x14ac:dyDescent="0.3">
      <c r="A3807">
        <v>83357939</v>
      </c>
      <c r="B3807">
        <v>876646</v>
      </c>
      <c r="C3807">
        <v>518319</v>
      </c>
      <c r="D3807">
        <v>813</v>
      </c>
      <c r="E3807">
        <v>1</v>
      </c>
      <c r="F3807">
        <v>0</v>
      </c>
      <c r="G3807">
        <v>0</v>
      </c>
      <c r="H3807" t="s">
        <v>189</v>
      </c>
      <c r="I3807">
        <v>6</v>
      </c>
      <c r="J3807" t="s">
        <v>519</v>
      </c>
      <c r="K3807" t="s">
        <v>39</v>
      </c>
      <c r="L3807" t="s">
        <v>15</v>
      </c>
      <c r="M3807">
        <v>813</v>
      </c>
      <c r="N3807" t="s">
        <v>21</v>
      </c>
      <c r="O3807" t="s">
        <v>0</v>
      </c>
      <c r="P3807" t="s">
        <v>0</v>
      </c>
    </row>
    <row r="3808" spans="1:16" x14ac:dyDescent="0.3">
      <c r="A3808">
        <v>62013009</v>
      </c>
      <c r="B3808">
        <v>876646</v>
      </c>
      <c r="C3808">
        <v>556160</v>
      </c>
      <c r="D3808">
        <v>15445</v>
      </c>
      <c r="E3808">
        <v>1</v>
      </c>
      <c r="F3808">
        <v>0</v>
      </c>
      <c r="G3808">
        <v>0</v>
      </c>
      <c r="H3808" t="s">
        <v>189</v>
      </c>
      <c r="I3808">
        <v>5</v>
      </c>
      <c r="J3808" t="s">
        <v>249</v>
      </c>
      <c r="K3808" t="s">
        <v>39</v>
      </c>
      <c r="L3808" t="s">
        <v>16</v>
      </c>
      <c r="M3808">
        <v>15445</v>
      </c>
      <c r="N3808" t="s">
        <v>24</v>
      </c>
      <c r="O3808" t="s">
        <v>0</v>
      </c>
      <c r="P3808" t="s">
        <v>0</v>
      </c>
    </row>
    <row r="3809" spans="1:16" x14ac:dyDescent="0.3">
      <c r="A3809">
        <v>43734435</v>
      </c>
      <c r="B3809">
        <v>872246</v>
      </c>
      <c r="C3809">
        <v>914544</v>
      </c>
      <c r="D3809">
        <v>7507</v>
      </c>
      <c r="E3809">
        <v>1</v>
      </c>
      <c r="F3809">
        <v>375.35</v>
      </c>
      <c r="G3809">
        <v>5</v>
      </c>
      <c r="H3809" t="s">
        <v>189</v>
      </c>
      <c r="I3809">
        <v>5</v>
      </c>
      <c r="J3809" t="s">
        <v>249</v>
      </c>
      <c r="K3809" t="s">
        <v>39</v>
      </c>
      <c r="L3809" t="s">
        <v>18</v>
      </c>
      <c r="M3809">
        <v>7131.65</v>
      </c>
      <c r="N3809" t="s">
        <v>21</v>
      </c>
      <c r="O3809" t="s">
        <v>0</v>
      </c>
      <c r="P3809" t="s">
        <v>0</v>
      </c>
    </row>
    <row r="3810" spans="1:16" x14ac:dyDescent="0.3">
      <c r="A3810">
        <v>47437115</v>
      </c>
      <c r="B3810">
        <v>719176</v>
      </c>
      <c r="C3810">
        <v>687546</v>
      </c>
      <c r="D3810">
        <v>18790</v>
      </c>
      <c r="E3810">
        <v>1</v>
      </c>
      <c r="F3810">
        <v>939.5</v>
      </c>
      <c r="G3810">
        <v>5</v>
      </c>
      <c r="H3810" t="s">
        <v>500</v>
      </c>
      <c r="I3810">
        <v>3</v>
      </c>
      <c r="J3810" t="s">
        <v>501</v>
      </c>
      <c r="K3810" t="s">
        <v>39</v>
      </c>
      <c r="L3810" t="s">
        <v>15</v>
      </c>
      <c r="M3810">
        <v>17850.5</v>
      </c>
      <c r="N3810" t="s">
        <v>20</v>
      </c>
      <c r="O3810" t="s">
        <v>0</v>
      </c>
      <c r="P3810" t="s">
        <v>0</v>
      </c>
    </row>
    <row r="3811" spans="1:16" x14ac:dyDescent="0.3">
      <c r="A3811">
        <v>46540265</v>
      </c>
      <c r="B3811">
        <v>207473</v>
      </c>
      <c r="C3811">
        <v>617885</v>
      </c>
      <c r="D3811">
        <v>11003</v>
      </c>
      <c r="E3811">
        <v>2</v>
      </c>
      <c r="F3811">
        <v>0</v>
      </c>
      <c r="G3811">
        <v>0</v>
      </c>
      <c r="H3811" t="s">
        <v>500</v>
      </c>
      <c r="I3811">
        <v>1</v>
      </c>
      <c r="J3811" t="s">
        <v>170</v>
      </c>
      <c r="K3811" t="s">
        <v>50</v>
      </c>
      <c r="L3811" t="s">
        <v>16</v>
      </c>
      <c r="M3811">
        <v>22006</v>
      </c>
      <c r="N3811" t="s">
        <v>20</v>
      </c>
      <c r="O3811" t="s">
        <v>0</v>
      </c>
      <c r="P3811" t="s">
        <v>0</v>
      </c>
    </row>
    <row r="3812" spans="1:16" x14ac:dyDescent="0.3">
      <c r="A3812">
        <v>75581613</v>
      </c>
      <c r="B3812">
        <v>334053</v>
      </c>
      <c r="C3812">
        <v>899080</v>
      </c>
      <c r="D3812">
        <v>14007</v>
      </c>
      <c r="E3812">
        <v>1</v>
      </c>
      <c r="F3812">
        <v>2101.0500000000002</v>
      </c>
      <c r="G3812">
        <v>15</v>
      </c>
      <c r="H3812" t="s">
        <v>500</v>
      </c>
      <c r="I3812">
        <v>1</v>
      </c>
      <c r="J3812" t="s">
        <v>170</v>
      </c>
      <c r="K3812" t="s">
        <v>50</v>
      </c>
      <c r="L3812" t="s">
        <v>17</v>
      </c>
      <c r="M3812">
        <v>11905.95</v>
      </c>
      <c r="N3812" t="s">
        <v>23</v>
      </c>
      <c r="O3812" t="s">
        <v>0</v>
      </c>
      <c r="P3812" t="s">
        <v>0</v>
      </c>
    </row>
    <row r="3813" spans="1:16" x14ac:dyDescent="0.3">
      <c r="A3813">
        <v>94946730</v>
      </c>
      <c r="B3813">
        <v>216739</v>
      </c>
      <c r="C3813">
        <v>482495</v>
      </c>
      <c r="D3813">
        <v>11117</v>
      </c>
      <c r="E3813">
        <v>2</v>
      </c>
      <c r="F3813">
        <v>0</v>
      </c>
      <c r="G3813">
        <v>0</v>
      </c>
      <c r="H3813" t="s">
        <v>500</v>
      </c>
      <c r="I3813">
        <v>4</v>
      </c>
      <c r="J3813" t="s">
        <v>419</v>
      </c>
      <c r="K3813" t="s">
        <v>50</v>
      </c>
      <c r="L3813" t="s">
        <v>18</v>
      </c>
      <c r="M3813">
        <v>22234</v>
      </c>
      <c r="N3813" t="s">
        <v>21</v>
      </c>
      <c r="O3813" t="s">
        <v>0</v>
      </c>
      <c r="P3813" t="s">
        <v>0</v>
      </c>
    </row>
    <row r="3814" spans="1:16" x14ac:dyDescent="0.3">
      <c r="A3814">
        <v>10856024</v>
      </c>
      <c r="B3814">
        <v>770487</v>
      </c>
      <c r="C3814">
        <v>422167</v>
      </c>
      <c r="D3814">
        <v>5477</v>
      </c>
      <c r="E3814">
        <v>2</v>
      </c>
      <c r="F3814">
        <v>1643.1</v>
      </c>
      <c r="G3814">
        <v>15</v>
      </c>
      <c r="H3814" t="s">
        <v>500</v>
      </c>
      <c r="I3814">
        <v>3</v>
      </c>
      <c r="J3814" t="s">
        <v>501</v>
      </c>
      <c r="K3814" t="s">
        <v>39</v>
      </c>
      <c r="L3814" t="s">
        <v>17</v>
      </c>
      <c r="M3814">
        <v>9310.9</v>
      </c>
      <c r="N3814" t="s">
        <v>21</v>
      </c>
      <c r="O3814" t="s">
        <v>0</v>
      </c>
      <c r="P3814" t="s">
        <v>0</v>
      </c>
    </row>
    <row r="3815" spans="1:16" x14ac:dyDescent="0.3">
      <c r="A3815">
        <v>31336920</v>
      </c>
      <c r="B3815">
        <v>207473</v>
      </c>
      <c r="C3815">
        <v>206945</v>
      </c>
      <c r="D3815">
        <v>9567</v>
      </c>
      <c r="E3815">
        <v>2</v>
      </c>
      <c r="F3815">
        <v>1913.4</v>
      </c>
      <c r="G3815">
        <v>10</v>
      </c>
      <c r="H3815" t="s">
        <v>500</v>
      </c>
      <c r="I3815">
        <v>3</v>
      </c>
      <c r="J3815" t="s">
        <v>501</v>
      </c>
      <c r="K3815" t="s">
        <v>39</v>
      </c>
      <c r="L3815" t="s">
        <v>15</v>
      </c>
      <c r="M3815">
        <v>17220.599999999999</v>
      </c>
      <c r="N3815" t="s">
        <v>20</v>
      </c>
      <c r="O3815" t="s">
        <v>0</v>
      </c>
      <c r="P3815" t="s">
        <v>0</v>
      </c>
    </row>
    <row r="3816" spans="1:16" x14ac:dyDescent="0.3">
      <c r="A3816">
        <v>81274148</v>
      </c>
      <c r="B3816">
        <v>671858</v>
      </c>
      <c r="C3816">
        <v>702290</v>
      </c>
      <c r="D3816">
        <v>1894</v>
      </c>
      <c r="E3816">
        <v>3</v>
      </c>
      <c r="F3816">
        <v>0</v>
      </c>
      <c r="G3816">
        <v>0</v>
      </c>
      <c r="H3816" t="s">
        <v>500</v>
      </c>
      <c r="I3816">
        <v>7</v>
      </c>
      <c r="J3816" t="s">
        <v>420</v>
      </c>
      <c r="K3816" t="s">
        <v>73</v>
      </c>
      <c r="L3816" t="s">
        <v>16</v>
      </c>
      <c r="M3816">
        <v>5682</v>
      </c>
      <c r="N3816" t="s">
        <v>21</v>
      </c>
      <c r="O3816" t="s">
        <v>0</v>
      </c>
      <c r="P3816" t="s">
        <v>0</v>
      </c>
    </row>
    <row r="3817" spans="1:16" x14ac:dyDescent="0.3">
      <c r="A3817">
        <v>18787479</v>
      </c>
      <c r="B3817">
        <v>872246</v>
      </c>
      <c r="C3817">
        <v>872550</v>
      </c>
      <c r="D3817">
        <v>11702</v>
      </c>
      <c r="E3817">
        <v>1</v>
      </c>
      <c r="F3817">
        <v>0</v>
      </c>
      <c r="G3817">
        <v>0</v>
      </c>
      <c r="H3817" t="s">
        <v>500</v>
      </c>
      <c r="I3817">
        <v>7</v>
      </c>
      <c r="J3817" t="s">
        <v>420</v>
      </c>
      <c r="K3817" t="s">
        <v>39</v>
      </c>
      <c r="L3817" t="s">
        <v>15</v>
      </c>
      <c r="M3817">
        <v>11702</v>
      </c>
      <c r="N3817" t="s">
        <v>20</v>
      </c>
      <c r="O3817" t="s">
        <v>0</v>
      </c>
      <c r="P3817" t="s">
        <v>0</v>
      </c>
    </row>
    <row r="3818" spans="1:16" x14ac:dyDescent="0.3">
      <c r="A3818">
        <v>75319931</v>
      </c>
      <c r="B3818">
        <v>246316</v>
      </c>
      <c r="C3818">
        <v>493804</v>
      </c>
      <c r="D3818">
        <v>1708</v>
      </c>
      <c r="E3818">
        <v>1</v>
      </c>
      <c r="F3818">
        <v>256.2</v>
      </c>
      <c r="G3818">
        <v>15</v>
      </c>
      <c r="H3818" t="s">
        <v>161</v>
      </c>
      <c r="I3818">
        <v>2</v>
      </c>
      <c r="J3818" t="s">
        <v>162</v>
      </c>
      <c r="K3818" t="s">
        <v>39</v>
      </c>
      <c r="L3818" t="s">
        <v>15</v>
      </c>
      <c r="M3818">
        <v>1451.8</v>
      </c>
      <c r="N3818" t="s">
        <v>23</v>
      </c>
      <c r="O3818" t="s">
        <v>0</v>
      </c>
      <c r="P3818" t="s">
        <v>0</v>
      </c>
    </row>
    <row r="3819" spans="1:16" x14ac:dyDescent="0.3">
      <c r="A3819">
        <v>49609054</v>
      </c>
      <c r="B3819">
        <v>770487</v>
      </c>
      <c r="C3819">
        <v>531246</v>
      </c>
      <c r="D3819">
        <v>13462</v>
      </c>
      <c r="E3819">
        <v>1</v>
      </c>
      <c r="F3819">
        <v>0</v>
      </c>
      <c r="G3819">
        <v>0</v>
      </c>
      <c r="H3819" t="s">
        <v>161</v>
      </c>
      <c r="I3819">
        <v>3</v>
      </c>
      <c r="J3819" t="s">
        <v>167</v>
      </c>
      <c r="K3819" t="s">
        <v>39</v>
      </c>
      <c r="L3819" t="s">
        <v>16</v>
      </c>
      <c r="M3819">
        <v>13462</v>
      </c>
      <c r="N3819" t="s">
        <v>23</v>
      </c>
      <c r="O3819" t="s">
        <v>0</v>
      </c>
      <c r="P3819" t="s">
        <v>0</v>
      </c>
    </row>
    <row r="3820" spans="1:16" x14ac:dyDescent="0.3">
      <c r="A3820">
        <v>74291599</v>
      </c>
      <c r="B3820">
        <v>246316</v>
      </c>
      <c r="C3820">
        <v>460316</v>
      </c>
      <c r="D3820">
        <v>14497</v>
      </c>
      <c r="E3820">
        <v>1</v>
      </c>
      <c r="F3820">
        <v>724.85</v>
      </c>
      <c r="G3820">
        <v>5</v>
      </c>
      <c r="H3820" t="s">
        <v>161</v>
      </c>
      <c r="I3820">
        <v>2</v>
      </c>
      <c r="J3820" t="s">
        <v>162</v>
      </c>
      <c r="K3820" t="s">
        <v>50</v>
      </c>
      <c r="L3820" t="s">
        <v>15</v>
      </c>
      <c r="M3820">
        <v>13772.15</v>
      </c>
      <c r="N3820" t="s">
        <v>22</v>
      </c>
      <c r="O3820" t="s">
        <v>0</v>
      </c>
      <c r="P3820" t="s">
        <v>0</v>
      </c>
    </row>
    <row r="3821" spans="1:16" x14ac:dyDescent="0.3">
      <c r="A3821">
        <v>97694240</v>
      </c>
      <c r="B3821">
        <v>207473</v>
      </c>
      <c r="C3821">
        <v>963336</v>
      </c>
      <c r="D3821">
        <v>19699</v>
      </c>
      <c r="E3821">
        <v>2</v>
      </c>
      <c r="F3821">
        <v>0</v>
      </c>
      <c r="G3821">
        <v>0</v>
      </c>
      <c r="H3821" t="s">
        <v>161</v>
      </c>
      <c r="I3821">
        <v>2</v>
      </c>
      <c r="J3821" t="s">
        <v>162</v>
      </c>
      <c r="K3821" t="s">
        <v>39</v>
      </c>
      <c r="L3821" t="s">
        <v>15</v>
      </c>
      <c r="M3821">
        <v>39398</v>
      </c>
      <c r="N3821" t="s">
        <v>21</v>
      </c>
      <c r="O3821" t="s">
        <v>0</v>
      </c>
      <c r="P3821" t="s">
        <v>0</v>
      </c>
    </row>
    <row r="3822" spans="1:16" x14ac:dyDescent="0.3">
      <c r="A3822">
        <v>92984217</v>
      </c>
      <c r="B3822">
        <v>246316</v>
      </c>
      <c r="C3822">
        <v>374421</v>
      </c>
      <c r="D3822">
        <v>8935</v>
      </c>
      <c r="E3822">
        <v>1</v>
      </c>
      <c r="F3822">
        <v>0</v>
      </c>
      <c r="G3822">
        <v>0</v>
      </c>
      <c r="H3822" t="s">
        <v>161</v>
      </c>
      <c r="I3822">
        <v>1</v>
      </c>
      <c r="J3822" t="s">
        <v>322</v>
      </c>
      <c r="K3822" t="s">
        <v>39</v>
      </c>
      <c r="L3822" t="s">
        <v>16</v>
      </c>
      <c r="M3822">
        <v>8935</v>
      </c>
      <c r="N3822" t="s">
        <v>20</v>
      </c>
      <c r="O3822" t="s">
        <v>0</v>
      </c>
      <c r="P3822" t="s">
        <v>0</v>
      </c>
    </row>
    <row r="3823" spans="1:16" x14ac:dyDescent="0.3">
      <c r="A3823">
        <v>41478466</v>
      </c>
      <c r="B3823">
        <v>872246</v>
      </c>
      <c r="C3823">
        <v>883932</v>
      </c>
      <c r="D3823">
        <v>11737</v>
      </c>
      <c r="E3823">
        <v>1</v>
      </c>
      <c r="F3823">
        <v>586.85</v>
      </c>
      <c r="G3823">
        <v>5</v>
      </c>
      <c r="H3823" t="s">
        <v>161</v>
      </c>
      <c r="I3823">
        <v>6</v>
      </c>
      <c r="J3823" t="s">
        <v>58</v>
      </c>
      <c r="K3823" t="s">
        <v>39</v>
      </c>
      <c r="L3823" t="s">
        <v>18</v>
      </c>
      <c r="M3823">
        <v>11150.15</v>
      </c>
      <c r="N3823" t="s">
        <v>21</v>
      </c>
      <c r="O3823" t="s">
        <v>0</v>
      </c>
      <c r="P3823" t="s">
        <v>0</v>
      </c>
    </row>
    <row r="3824" spans="1:16" x14ac:dyDescent="0.3">
      <c r="A3824">
        <v>98955314</v>
      </c>
      <c r="B3824">
        <v>388389</v>
      </c>
      <c r="C3824">
        <v>223853</v>
      </c>
      <c r="D3824">
        <v>14316</v>
      </c>
      <c r="E3824">
        <v>1</v>
      </c>
      <c r="F3824">
        <v>0</v>
      </c>
      <c r="G3824">
        <v>0</v>
      </c>
      <c r="H3824" t="s">
        <v>504</v>
      </c>
      <c r="I3824">
        <v>1</v>
      </c>
      <c r="J3824" t="s">
        <v>131</v>
      </c>
      <c r="K3824" t="s">
        <v>39</v>
      </c>
      <c r="L3824" t="s">
        <v>18</v>
      </c>
      <c r="M3824">
        <v>14316</v>
      </c>
      <c r="N3824" t="s">
        <v>20</v>
      </c>
      <c r="O3824" t="s">
        <v>0</v>
      </c>
      <c r="P3824" t="s">
        <v>0</v>
      </c>
    </row>
    <row r="3825" spans="1:16" x14ac:dyDescent="0.3">
      <c r="A3825">
        <v>54039837</v>
      </c>
      <c r="B3825">
        <v>126225</v>
      </c>
      <c r="C3825">
        <v>777321</v>
      </c>
      <c r="D3825">
        <v>824</v>
      </c>
      <c r="E3825">
        <v>3</v>
      </c>
      <c r="F3825">
        <v>494.4</v>
      </c>
      <c r="G3825">
        <v>20</v>
      </c>
      <c r="H3825" t="s">
        <v>504</v>
      </c>
      <c r="I3825">
        <v>5</v>
      </c>
      <c r="J3825" t="s">
        <v>525</v>
      </c>
      <c r="K3825" t="s">
        <v>39</v>
      </c>
      <c r="L3825" t="s">
        <v>15</v>
      </c>
      <c r="M3825">
        <v>1977.6</v>
      </c>
      <c r="N3825" t="s">
        <v>20</v>
      </c>
      <c r="O3825" t="s">
        <v>0</v>
      </c>
      <c r="P3825" t="s">
        <v>0</v>
      </c>
    </row>
    <row r="3826" spans="1:16" x14ac:dyDescent="0.3">
      <c r="A3826">
        <v>34970946</v>
      </c>
      <c r="B3826">
        <v>356787</v>
      </c>
      <c r="C3826">
        <v>258760</v>
      </c>
      <c r="D3826">
        <v>13715</v>
      </c>
      <c r="E3826">
        <v>1</v>
      </c>
      <c r="F3826">
        <v>0</v>
      </c>
      <c r="G3826">
        <v>0</v>
      </c>
      <c r="H3826" t="s">
        <v>504</v>
      </c>
      <c r="I3826">
        <v>1</v>
      </c>
      <c r="J3826" t="s">
        <v>131</v>
      </c>
      <c r="K3826" t="s">
        <v>50</v>
      </c>
      <c r="L3826" t="s">
        <v>16</v>
      </c>
      <c r="M3826">
        <v>13715</v>
      </c>
      <c r="N3826" t="s">
        <v>21</v>
      </c>
      <c r="O3826" t="s">
        <v>0</v>
      </c>
      <c r="P3826" t="s">
        <v>0</v>
      </c>
    </row>
    <row r="3827" spans="1:16" x14ac:dyDescent="0.3">
      <c r="A3827">
        <v>59070856</v>
      </c>
      <c r="B3827">
        <v>877572</v>
      </c>
      <c r="C3827">
        <v>359077</v>
      </c>
      <c r="D3827">
        <v>13952</v>
      </c>
      <c r="E3827">
        <v>2</v>
      </c>
      <c r="F3827">
        <v>1395.2</v>
      </c>
      <c r="G3827">
        <v>5</v>
      </c>
      <c r="H3827" t="s">
        <v>504</v>
      </c>
      <c r="I3827">
        <v>1</v>
      </c>
      <c r="J3827" t="s">
        <v>131</v>
      </c>
      <c r="K3827" t="s">
        <v>39</v>
      </c>
      <c r="L3827" t="s">
        <v>15</v>
      </c>
      <c r="M3827">
        <v>26508.799999999999</v>
      </c>
      <c r="N3827" t="s">
        <v>20</v>
      </c>
      <c r="O3827" t="s">
        <v>0</v>
      </c>
      <c r="P3827" t="s">
        <v>0</v>
      </c>
    </row>
    <row r="3828" spans="1:16" x14ac:dyDescent="0.3">
      <c r="A3828">
        <v>48851599</v>
      </c>
      <c r="B3828">
        <v>877572</v>
      </c>
      <c r="C3828">
        <v>289211</v>
      </c>
      <c r="D3828">
        <v>15471</v>
      </c>
      <c r="E3828">
        <v>1</v>
      </c>
      <c r="F3828">
        <v>0</v>
      </c>
      <c r="G3828">
        <v>0</v>
      </c>
      <c r="H3828" t="s">
        <v>504</v>
      </c>
      <c r="I3828">
        <v>3</v>
      </c>
      <c r="J3828" t="s">
        <v>370</v>
      </c>
      <c r="K3828" t="s">
        <v>39</v>
      </c>
      <c r="L3828" t="s">
        <v>17</v>
      </c>
      <c r="M3828">
        <v>15471</v>
      </c>
      <c r="N3828" t="s">
        <v>23</v>
      </c>
      <c r="O3828" t="s">
        <v>0</v>
      </c>
      <c r="P3828" t="s">
        <v>0</v>
      </c>
    </row>
    <row r="3829" spans="1:16" x14ac:dyDescent="0.3">
      <c r="A3829">
        <v>73888323</v>
      </c>
      <c r="B3829">
        <v>126225</v>
      </c>
      <c r="C3829">
        <v>799716</v>
      </c>
      <c r="D3829">
        <v>10768</v>
      </c>
      <c r="E3829">
        <v>1</v>
      </c>
      <c r="F3829">
        <v>538.4</v>
      </c>
      <c r="G3829">
        <v>5</v>
      </c>
      <c r="H3829" t="s">
        <v>504</v>
      </c>
      <c r="I3829">
        <v>5</v>
      </c>
      <c r="J3829" t="s">
        <v>525</v>
      </c>
      <c r="K3829" t="s">
        <v>50</v>
      </c>
      <c r="L3829" t="s">
        <v>15</v>
      </c>
      <c r="M3829">
        <v>10229.6</v>
      </c>
      <c r="N3829" t="s">
        <v>21</v>
      </c>
      <c r="O3829" t="s">
        <v>0</v>
      </c>
      <c r="P3829" t="s">
        <v>0</v>
      </c>
    </row>
    <row r="3830" spans="1:16" x14ac:dyDescent="0.3">
      <c r="A3830">
        <v>21097943</v>
      </c>
      <c r="B3830">
        <v>719176</v>
      </c>
      <c r="C3830">
        <v>607475</v>
      </c>
      <c r="D3830">
        <v>14479</v>
      </c>
      <c r="E3830">
        <v>1</v>
      </c>
      <c r="F3830">
        <v>2895.8</v>
      </c>
      <c r="G3830">
        <v>20</v>
      </c>
      <c r="H3830" t="s">
        <v>504</v>
      </c>
      <c r="I3830">
        <v>6</v>
      </c>
      <c r="J3830" t="s">
        <v>493</v>
      </c>
      <c r="K3830" t="s">
        <v>39</v>
      </c>
      <c r="L3830" t="s">
        <v>18</v>
      </c>
      <c r="M3830">
        <v>11583.2</v>
      </c>
      <c r="N3830" t="s">
        <v>20</v>
      </c>
      <c r="O3830" t="s">
        <v>0</v>
      </c>
      <c r="P3830" t="s">
        <v>0</v>
      </c>
    </row>
    <row r="3831" spans="1:16" x14ac:dyDescent="0.3">
      <c r="A3831">
        <v>82125824</v>
      </c>
      <c r="B3831">
        <v>809570</v>
      </c>
      <c r="C3831">
        <v>479190</v>
      </c>
      <c r="D3831">
        <v>4850</v>
      </c>
      <c r="E3831">
        <v>2</v>
      </c>
      <c r="F3831">
        <v>0</v>
      </c>
      <c r="G3831">
        <v>0</v>
      </c>
      <c r="H3831" t="s">
        <v>504</v>
      </c>
      <c r="I3831">
        <v>2</v>
      </c>
      <c r="J3831" t="s">
        <v>441</v>
      </c>
      <c r="K3831" t="s">
        <v>39</v>
      </c>
      <c r="L3831" t="s">
        <v>15</v>
      </c>
      <c r="M3831">
        <v>9700</v>
      </c>
      <c r="N3831" t="s">
        <v>20</v>
      </c>
      <c r="O3831" t="s">
        <v>0</v>
      </c>
      <c r="P3831" t="s">
        <v>0</v>
      </c>
    </row>
    <row r="3832" spans="1:16" x14ac:dyDescent="0.3">
      <c r="A3832">
        <v>29876811</v>
      </c>
      <c r="B3832">
        <v>246316</v>
      </c>
      <c r="C3832">
        <v>591794</v>
      </c>
      <c r="D3832">
        <v>9937</v>
      </c>
      <c r="E3832">
        <v>1</v>
      </c>
      <c r="F3832">
        <v>0</v>
      </c>
      <c r="G3832">
        <v>0</v>
      </c>
      <c r="H3832" t="s">
        <v>308</v>
      </c>
      <c r="I3832">
        <v>4</v>
      </c>
      <c r="J3832" t="s">
        <v>45</v>
      </c>
      <c r="K3832" t="s">
        <v>39</v>
      </c>
      <c r="L3832" t="s">
        <v>16</v>
      </c>
      <c r="M3832">
        <v>9937</v>
      </c>
      <c r="N3832" t="s">
        <v>22</v>
      </c>
      <c r="O3832" t="s">
        <v>0</v>
      </c>
      <c r="P3832" t="s">
        <v>0</v>
      </c>
    </row>
    <row r="3833" spans="1:16" x14ac:dyDescent="0.3">
      <c r="A3833">
        <v>73519947</v>
      </c>
      <c r="B3833">
        <v>356787</v>
      </c>
      <c r="C3833">
        <v>877370</v>
      </c>
      <c r="D3833">
        <v>16552</v>
      </c>
      <c r="E3833">
        <v>2</v>
      </c>
      <c r="F3833">
        <v>0</v>
      </c>
      <c r="G3833">
        <v>0</v>
      </c>
      <c r="H3833" t="s">
        <v>308</v>
      </c>
      <c r="I3833">
        <v>4</v>
      </c>
      <c r="J3833" t="s">
        <v>45</v>
      </c>
      <c r="K3833" t="s">
        <v>50</v>
      </c>
      <c r="L3833" t="s">
        <v>16</v>
      </c>
      <c r="M3833">
        <v>33104</v>
      </c>
      <c r="N3833" t="s">
        <v>21</v>
      </c>
      <c r="O3833" t="s">
        <v>0</v>
      </c>
      <c r="P3833" t="s">
        <v>0</v>
      </c>
    </row>
    <row r="3834" spans="1:16" x14ac:dyDescent="0.3">
      <c r="A3834">
        <v>69329732</v>
      </c>
      <c r="B3834">
        <v>877572</v>
      </c>
      <c r="C3834">
        <v>937801</v>
      </c>
      <c r="D3834">
        <v>1882</v>
      </c>
      <c r="E3834">
        <v>4</v>
      </c>
      <c r="F3834">
        <v>0</v>
      </c>
      <c r="G3834">
        <v>0</v>
      </c>
      <c r="H3834" t="s">
        <v>308</v>
      </c>
      <c r="I3834">
        <v>2</v>
      </c>
      <c r="J3834" t="s">
        <v>414</v>
      </c>
      <c r="K3834" t="s">
        <v>39</v>
      </c>
      <c r="L3834" t="s">
        <v>15</v>
      </c>
      <c r="M3834">
        <v>7528</v>
      </c>
      <c r="N3834" t="s">
        <v>23</v>
      </c>
      <c r="O3834" t="s">
        <v>0</v>
      </c>
      <c r="P3834" t="s">
        <v>0</v>
      </c>
    </row>
    <row r="3835" spans="1:16" x14ac:dyDescent="0.3">
      <c r="A3835">
        <v>42713008</v>
      </c>
      <c r="B3835">
        <v>356787</v>
      </c>
      <c r="C3835">
        <v>944162</v>
      </c>
      <c r="D3835">
        <v>17708</v>
      </c>
      <c r="E3835">
        <v>1</v>
      </c>
      <c r="F3835">
        <v>0</v>
      </c>
      <c r="G3835">
        <v>0</v>
      </c>
      <c r="H3835" t="s">
        <v>308</v>
      </c>
      <c r="I3835">
        <v>4</v>
      </c>
      <c r="J3835" t="s">
        <v>45</v>
      </c>
      <c r="K3835" t="s">
        <v>39</v>
      </c>
      <c r="L3835" t="s">
        <v>15</v>
      </c>
      <c r="M3835">
        <v>17708</v>
      </c>
      <c r="N3835" t="s">
        <v>23</v>
      </c>
      <c r="O3835" t="s">
        <v>0</v>
      </c>
      <c r="P3835" t="s">
        <v>0</v>
      </c>
    </row>
    <row r="3836" spans="1:16" x14ac:dyDescent="0.3">
      <c r="A3836">
        <v>80723898</v>
      </c>
      <c r="B3836">
        <v>719176</v>
      </c>
      <c r="C3836">
        <v>599385</v>
      </c>
      <c r="D3836">
        <v>15487</v>
      </c>
      <c r="E3836">
        <v>3</v>
      </c>
      <c r="F3836">
        <v>0</v>
      </c>
      <c r="G3836">
        <v>0</v>
      </c>
      <c r="H3836" t="s">
        <v>308</v>
      </c>
      <c r="I3836">
        <v>4</v>
      </c>
      <c r="J3836" t="s">
        <v>45</v>
      </c>
      <c r="K3836" t="s">
        <v>39</v>
      </c>
      <c r="L3836" t="s">
        <v>18</v>
      </c>
      <c r="M3836">
        <v>46461</v>
      </c>
      <c r="N3836" t="s">
        <v>22</v>
      </c>
      <c r="O3836" t="s">
        <v>0</v>
      </c>
      <c r="P3836" t="s">
        <v>0</v>
      </c>
    </row>
    <row r="3837" spans="1:16" x14ac:dyDescent="0.3">
      <c r="A3837">
        <v>48260510</v>
      </c>
      <c r="B3837">
        <v>334053</v>
      </c>
      <c r="C3837">
        <v>414498</v>
      </c>
      <c r="D3837">
        <v>13021</v>
      </c>
      <c r="E3837">
        <v>2</v>
      </c>
      <c r="F3837">
        <v>2604.1999999999998</v>
      </c>
      <c r="G3837">
        <v>10</v>
      </c>
      <c r="H3837" t="s">
        <v>308</v>
      </c>
      <c r="I3837">
        <v>3</v>
      </c>
      <c r="J3837" t="s">
        <v>156</v>
      </c>
      <c r="K3837" t="s">
        <v>39</v>
      </c>
      <c r="L3837" t="s">
        <v>15</v>
      </c>
      <c r="M3837">
        <v>23437.8</v>
      </c>
      <c r="N3837" t="s">
        <v>20</v>
      </c>
      <c r="O3837" t="s">
        <v>0</v>
      </c>
      <c r="P3837" t="s">
        <v>0</v>
      </c>
    </row>
    <row r="3838" spans="1:16" x14ac:dyDescent="0.3">
      <c r="A3838">
        <v>59167775</v>
      </c>
      <c r="B3838">
        <v>207473</v>
      </c>
      <c r="C3838">
        <v>746012</v>
      </c>
      <c r="D3838">
        <v>9008</v>
      </c>
      <c r="E3838">
        <v>2</v>
      </c>
      <c r="F3838">
        <v>1801.6</v>
      </c>
      <c r="G3838">
        <v>10</v>
      </c>
      <c r="H3838" t="s">
        <v>308</v>
      </c>
      <c r="I3838">
        <v>1</v>
      </c>
      <c r="J3838" t="s">
        <v>149</v>
      </c>
      <c r="K3838" t="s">
        <v>39</v>
      </c>
      <c r="L3838" t="s">
        <v>15</v>
      </c>
      <c r="M3838">
        <v>16214.4</v>
      </c>
      <c r="N3838" t="s">
        <v>22</v>
      </c>
      <c r="O3838" t="s">
        <v>0</v>
      </c>
      <c r="P3838" t="s">
        <v>0</v>
      </c>
    </row>
    <row r="3839" spans="1:16" x14ac:dyDescent="0.3">
      <c r="A3839">
        <v>62738860</v>
      </c>
      <c r="B3839">
        <v>809570</v>
      </c>
      <c r="C3839">
        <v>405625</v>
      </c>
      <c r="D3839">
        <v>686</v>
      </c>
      <c r="E3839">
        <v>2</v>
      </c>
      <c r="F3839">
        <v>137.19999999999999</v>
      </c>
      <c r="G3839">
        <v>10</v>
      </c>
      <c r="H3839" t="s">
        <v>308</v>
      </c>
      <c r="I3839">
        <v>6</v>
      </c>
      <c r="J3839" t="s">
        <v>208</v>
      </c>
      <c r="K3839" t="s">
        <v>39</v>
      </c>
      <c r="L3839" t="s">
        <v>16</v>
      </c>
      <c r="M3839">
        <v>1234.8</v>
      </c>
      <c r="N3839" t="s">
        <v>22</v>
      </c>
      <c r="O3839" t="s">
        <v>0</v>
      </c>
      <c r="P3839" t="s">
        <v>0</v>
      </c>
    </row>
    <row r="3840" spans="1:16" x14ac:dyDescent="0.3">
      <c r="A3840">
        <v>73561576</v>
      </c>
      <c r="B3840">
        <v>872246</v>
      </c>
      <c r="C3840">
        <v>606216</v>
      </c>
      <c r="D3840">
        <v>866</v>
      </c>
      <c r="E3840">
        <v>2</v>
      </c>
      <c r="F3840">
        <v>0</v>
      </c>
      <c r="G3840">
        <v>0</v>
      </c>
      <c r="H3840" t="s">
        <v>308</v>
      </c>
      <c r="I3840">
        <v>2</v>
      </c>
      <c r="J3840" t="s">
        <v>414</v>
      </c>
      <c r="K3840" t="s">
        <v>39</v>
      </c>
      <c r="L3840" t="s">
        <v>16</v>
      </c>
      <c r="M3840">
        <v>1732</v>
      </c>
      <c r="N3840" t="s">
        <v>22</v>
      </c>
      <c r="O3840" t="s">
        <v>0</v>
      </c>
      <c r="P3840" t="s">
        <v>0</v>
      </c>
    </row>
    <row r="3841" spans="1:16" x14ac:dyDescent="0.3">
      <c r="A3841">
        <v>74188958</v>
      </c>
      <c r="B3841">
        <v>876646</v>
      </c>
      <c r="C3841">
        <v>872925</v>
      </c>
      <c r="D3841">
        <v>19589</v>
      </c>
      <c r="E3841">
        <v>4</v>
      </c>
      <c r="F3841">
        <v>0</v>
      </c>
      <c r="G3841">
        <v>0</v>
      </c>
      <c r="H3841" t="s">
        <v>308</v>
      </c>
      <c r="I3841">
        <v>1</v>
      </c>
      <c r="J3841" t="s">
        <v>149</v>
      </c>
      <c r="K3841" t="s">
        <v>50</v>
      </c>
      <c r="L3841" t="s">
        <v>16</v>
      </c>
      <c r="M3841">
        <v>78356</v>
      </c>
      <c r="N3841" t="s">
        <v>21</v>
      </c>
      <c r="O3841" t="s">
        <v>0</v>
      </c>
      <c r="P3841" t="s">
        <v>0</v>
      </c>
    </row>
    <row r="3842" spans="1:16" x14ac:dyDescent="0.3">
      <c r="A3842">
        <v>49483304</v>
      </c>
      <c r="B3842">
        <v>388389</v>
      </c>
      <c r="C3842">
        <v>460846</v>
      </c>
      <c r="D3842">
        <v>10924</v>
      </c>
      <c r="E3842">
        <v>1</v>
      </c>
      <c r="F3842">
        <v>0</v>
      </c>
      <c r="G3842">
        <v>0</v>
      </c>
      <c r="H3842" t="s">
        <v>308</v>
      </c>
      <c r="I3842">
        <v>5</v>
      </c>
      <c r="J3842" t="s">
        <v>207</v>
      </c>
      <c r="K3842" t="s">
        <v>39</v>
      </c>
      <c r="L3842" t="s">
        <v>15</v>
      </c>
      <c r="M3842">
        <v>10924</v>
      </c>
      <c r="N3842" t="s">
        <v>20</v>
      </c>
      <c r="O3842" t="s">
        <v>0</v>
      </c>
      <c r="P3842" t="s">
        <v>0</v>
      </c>
    </row>
    <row r="3843" spans="1:16" x14ac:dyDescent="0.3">
      <c r="A3843">
        <v>62195484</v>
      </c>
      <c r="B3843">
        <v>671858</v>
      </c>
      <c r="C3843">
        <v>442129</v>
      </c>
      <c r="D3843">
        <v>3561</v>
      </c>
      <c r="E3843">
        <v>3</v>
      </c>
      <c r="F3843">
        <v>0</v>
      </c>
      <c r="G3843">
        <v>0</v>
      </c>
      <c r="H3843" t="s">
        <v>308</v>
      </c>
      <c r="I3843">
        <v>7</v>
      </c>
      <c r="J3843" t="s">
        <v>223</v>
      </c>
      <c r="K3843" t="s">
        <v>39</v>
      </c>
      <c r="L3843" t="s">
        <v>15</v>
      </c>
      <c r="M3843">
        <v>10683</v>
      </c>
      <c r="N3843" t="s">
        <v>22</v>
      </c>
      <c r="O3843" t="s">
        <v>0</v>
      </c>
      <c r="P3843" t="s">
        <v>0</v>
      </c>
    </row>
    <row r="3844" spans="1:16" x14ac:dyDescent="0.3">
      <c r="A3844">
        <v>84705402</v>
      </c>
      <c r="B3844">
        <v>216739</v>
      </c>
      <c r="C3844">
        <v>364631</v>
      </c>
      <c r="D3844">
        <v>5762</v>
      </c>
      <c r="E3844">
        <v>1</v>
      </c>
      <c r="F3844">
        <v>288.10000000000002</v>
      </c>
      <c r="G3844">
        <v>5</v>
      </c>
      <c r="H3844" t="s">
        <v>308</v>
      </c>
      <c r="I3844">
        <v>4</v>
      </c>
      <c r="J3844" t="s">
        <v>45</v>
      </c>
      <c r="K3844" t="s">
        <v>39</v>
      </c>
      <c r="L3844" t="s">
        <v>16</v>
      </c>
      <c r="M3844">
        <v>5473.9</v>
      </c>
      <c r="N3844" t="s">
        <v>20</v>
      </c>
      <c r="O3844" t="s">
        <v>0</v>
      </c>
      <c r="P3844" t="s">
        <v>0</v>
      </c>
    </row>
    <row r="3845" spans="1:16" x14ac:dyDescent="0.3">
      <c r="A3845">
        <v>35708194</v>
      </c>
      <c r="B3845">
        <v>246316</v>
      </c>
      <c r="C3845">
        <v>359540</v>
      </c>
      <c r="D3845">
        <v>4482</v>
      </c>
      <c r="E3845">
        <v>1</v>
      </c>
      <c r="F3845">
        <v>224.1</v>
      </c>
      <c r="G3845">
        <v>5</v>
      </c>
      <c r="H3845" t="s">
        <v>511</v>
      </c>
      <c r="I3845">
        <v>4</v>
      </c>
      <c r="J3845" t="s">
        <v>261</v>
      </c>
      <c r="K3845" t="s">
        <v>39</v>
      </c>
      <c r="L3845" t="s">
        <v>15</v>
      </c>
      <c r="M3845">
        <v>4257.8999999999996</v>
      </c>
      <c r="N3845" t="s">
        <v>23</v>
      </c>
      <c r="O3845" t="s">
        <v>0</v>
      </c>
      <c r="P3845" t="s">
        <v>0</v>
      </c>
    </row>
    <row r="3846" spans="1:16" x14ac:dyDescent="0.3">
      <c r="A3846">
        <v>68548403</v>
      </c>
      <c r="B3846">
        <v>246316</v>
      </c>
      <c r="C3846">
        <v>886641</v>
      </c>
      <c r="D3846">
        <v>3539</v>
      </c>
      <c r="E3846">
        <v>1</v>
      </c>
      <c r="F3846">
        <v>0</v>
      </c>
      <c r="G3846">
        <v>0</v>
      </c>
      <c r="H3846" t="s">
        <v>511</v>
      </c>
      <c r="I3846">
        <v>3</v>
      </c>
      <c r="J3846" t="s">
        <v>445</v>
      </c>
      <c r="K3846" t="s">
        <v>39</v>
      </c>
      <c r="L3846" t="s">
        <v>15</v>
      </c>
      <c r="M3846">
        <v>3539</v>
      </c>
      <c r="N3846" t="s">
        <v>22</v>
      </c>
      <c r="O3846" t="s">
        <v>0</v>
      </c>
      <c r="P3846" t="s">
        <v>0</v>
      </c>
    </row>
    <row r="3847" spans="1:16" x14ac:dyDescent="0.3">
      <c r="A3847">
        <v>99133246</v>
      </c>
      <c r="B3847">
        <v>388389</v>
      </c>
      <c r="C3847">
        <v>462035</v>
      </c>
      <c r="D3847">
        <v>10951</v>
      </c>
      <c r="E3847">
        <v>2</v>
      </c>
      <c r="F3847">
        <v>0</v>
      </c>
      <c r="G3847">
        <v>0</v>
      </c>
      <c r="H3847" t="s">
        <v>511</v>
      </c>
      <c r="I3847">
        <v>4</v>
      </c>
      <c r="J3847" t="s">
        <v>261</v>
      </c>
      <c r="K3847" t="s">
        <v>39</v>
      </c>
      <c r="L3847" t="s">
        <v>15</v>
      </c>
      <c r="M3847">
        <v>21902</v>
      </c>
      <c r="N3847" t="s">
        <v>20</v>
      </c>
      <c r="O3847" t="s">
        <v>0</v>
      </c>
      <c r="P3847" t="s">
        <v>0</v>
      </c>
    </row>
    <row r="3848" spans="1:16" x14ac:dyDescent="0.3">
      <c r="A3848">
        <v>46930534</v>
      </c>
      <c r="B3848">
        <v>216739</v>
      </c>
      <c r="C3848">
        <v>416800</v>
      </c>
      <c r="D3848">
        <v>18261</v>
      </c>
      <c r="E3848">
        <v>2</v>
      </c>
      <c r="F3848">
        <v>3652.2</v>
      </c>
      <c r="G3848">
        <v>10</v>
      </c>
      <c r="H3848" t="s">
        <v>511</v>
      </c>
      <c r="I3848">
        <v>7</v>
      </c>
      <c r="J3848" t="s">
        <v>490</v>
      </c>
      <c r="K3848" t="s">
        <v>39</v>
      </c>
      <c r="L3848" t="s">
        <v>17</v>
      </c>
      <c r="M3848">
        <v>32869.800000000003</v>
      </c>
      <c r="N3848" t="s">
        <v>22</v>
      </c>
      <c r="O3848" t="s">
        <v>0</v>
      </c>
      <c r="P3848" t="s">
        <v>0</v>
      </c>
    </row>
    <row r="3849" spans="1:16" x14ac:dyDescent="0.3">
      <c r="A3849">
        <v>12300840</v>
      </c>
      <c r="B3849">
        <v>388389</v>
      </c>
      <c r="C3849">
        <v>240382</v>
      </c>
      <c r="D3849">
        <v>14407</v>
      </c>
      <c r="E3849">
        <v>1</v>
      </c>
      <c r="F3849">
        <v>720.35</v>
      </c>
      <c r="G3849">
        <v>5</v>
      </c>
      <c r="H3849" t="s">
        <v>511</v>
      </c>
      <c r="I3849">
        <v>4</v>
      </c>
      <c r="J3849" t="s">
        <v>261</v>
      </c>
      <c r="K3849" t="s">
        <v>39</v>
      </c>
      <c r="L3849" t="s">
        <v>16</v>
      </c>
      <c r="M3849">
        <v>13686.65</v>
      </c>
      <c r="N3849" t="s">
        <v>23</v>
      </c>
      <c r="O3849" t="s">
        <v>0</v>
      </c>
      <c r="P3849" t="s">
        <v>0</v>
      </c>
    </row>
    <row r="3850" spans="1:16" x14ac:dyDescent="0.3">
      <c r="A3850">
        <v>96203262</v>
      </c>
      <c r="B3850">
        <v>876646</v>
      </c>
      <c r="C3850">
        <v>424319</v>
      </c>
      <c r="D3850">
        <v>6593</v>
      </c>
      <c r="E3850">
        <v>1</v>
      </c>
      <c r="F3850">
        <v>0</v>
      </c>
      <c r="G3850">
        <v>0</v>
      </c>
      <c r="H3850" t="s">
        <v>511</v>
      </c>
      <c r="I3850">
        <v>2</v>
      </c>
      <c r="J3850" t="s">
        <v>411</v>
      </c>
      <c r="K3850" t="s">
        <v>39</v>
      </c>
      <c r="L3850" t="s">
        <v>15</v>
      </c>
      <c r="M3850">
        <v>6593</v>
      </c>
      <c r="N3850" t="s">
        <v>20</v>
      </c>
      <c r="O3850" t="s">
        <v>0</v>
      </c>
      <c r="P3850" t="s">
        <v>0</v>
      </c>
    </row>
    <row r="3851" spans="1:16" x14ac:dyDescent="0.3">
      <c r="A3851">
        <v>96128115</v>
      </c>
      <c r="B3851">
        <v>872246</v>
      </c>
      <c r="C3851">
        <v>656526</v>
      </c>
      <c r="D3851">
        <v>13824</v>
      </c>
      <c r="E3851">
        <v>1</v>
      </c>
      <c r="F3851">
        <v>2764.8</v>
      </c>
      <c r="G3851">
        <v>20</v>
      </c>
      <c r="H3851" t="s">
        <v>368</v>
      </c>
      <c r="I3851">
        <v>2</v>
      </c>
      <c r="J3851" t="s">
        <v>488</v>
      </c>
      <c r="K3851" t="s">
        <v>73</v>
      </c>
      <c r="L3851" t="s">
        <v>17</v>
      </c>
      <c r="M3851">
        <v>11059.2</v>
      </c>
      <c r="N3851" t="s">
        <v>21</v>
      </c>
      <c r="O3851" t="s">
        <v>0</v>
      </c>
      <c r="P3851" t="s">
        <v>0</v>
      </c>
    </row>
    <row r="3852" spans="1:16" x14ac:dyDescent="0.3">
      <c r="A3852">
        <v>59440148</v>
      </c>
      <c r="B3852">
        <v>877572</v>
      </c>
      <c r="C3852">
        <v>869018</v>
      </c>
      <c r="D3852">
        <v>19852</v>
      </c>
      <c r="E3852">
        <v>1</v>
      </c>
      <c r="F3852">
        <v>0</v>
      </c>
      <c r="G3852">
        <v>0</v>
      </c>
      <c r="H3852" t="s">
        <v>368</v>
      </c>
      <c r="I3852">
        <v>6</v>
      </c>
      <c r="J3852" t="s">
        <v>49</v>
      </c>
      <c r="K3852" t="s">
        <v>50</v>
      </c>
      <c r="L3852" t="s">
        <v>16</v>
      </c>
      <c r="M3852">
        <v>19852</v>
      </c>
      <c r="N3852" t="s">
        <v>22</v>
      </c>
      <c r="O3852" t="s">
        <v>0</v>
      </c>
      <c r="P3852" t="s">
        <v>0</v>
      </c>
    </row>
    <row r="3853" spans="1:16" x14ac:dyDescent="0.3">
      <c r="A3853">
        <v>28830282</v>
      </c>
      <c r="B3853">
        <v>334053</v>
      </c>
      <c r="C3853">
        <v>842818</v>
      </c>
      <c r="D3853">
        <v>1805</v>
      </c>
      <c r="E3853">
        <v>1</v>
      </c>
      <c r="F3853">
        <v>90.25</v>
      </c>
      <c r="G3853">
        <v>5</v>
      </c>
      <c r="H3853" t="s">
        <v>368</v>
      </c>
      <c r="I3853">
        <v>5</v>
      </c>
      <c r="J3853" t="s">
        <v>296</v>
      </c>
      <c r="K3853" t="s">
        <v>39</v>
      </c>
      <c r="L3853" t="s">
        <v>17</v>
      </c>
      <c r="M3853">
        <v>1714.75</v>
      </c>
      <c r="N3853" t="s">
        <v>22</v>
      </c>
      <c r="O3853" t="s">
        <v>0</v>
      </c>
      <c r="P3853" t="s">
        <v>0</v>
      </c>
    </row>
    <row r="3854" spans="1:16" x14ac:dyDescent="0.3">
      <c r="A3854">
        <v>71275585</v>
      </c>
      <c r="B3854">
        <v>246316</v>
      </c>
      <c r="C3854">
        <v>804677</v>
      </c>
      <c r="D3854">
        <v>6529</v>
      </c>
      <c r="E3854">
        <v>1</v>
      </c>
      <c r="F3854">
        <v>652.9</v>
      </c>
      <c r="G3854">
        <v>10</v>
      </c>
      <c r="H3854" t="s">
        <v>368</v>
      </c>
      <c r="I3854">
        <v>6</v>
      </c>
      <c r="J3854" t="s">
        <v>49</v>
      </c>
      <c r="K3854" t="s">
        <v>39</v>
      </c>
      <c r="L3854" t="s">
        <v>15</v>
      </c>
      <c r="M3854">
        <v>5876.1</v>
      </c>
      <c r="N3854" t="s">
        <v>20</v>
      </c>
      <c r="O3854" t="s">
        <v>0</v>
      </c>
      <c r="P3854" t="s">
        <v>0</v>
      </c>
    </row>
    <row r="3855" spans="1:16" x14ac:dyDescent="0.3">
      <c r="A3855">
        <v>50894954</v>
      </c>
      <c r="B3855">
        <v>872246</v>
      </c>
      <c r="C3855">
        <v>875885</v>
      </c>
      <c r="D3855">
        <v>13305</v>
      </c>
      <c r="E3855">
        <v>1</v>
      </c>
      <c r="F3855">
        <v>0</v>
      </c>
      <c r="G3855">
        <v>0</v>
      </c>
      <c r="H3855" t="s">
        <v>368</v>
      </c>
      <c r="I3855">
        <v>6</v>
      </c>
      <c r="J3855" t="s">
        <v>49</v>
      </c>
      <c r="K3855" t="s">
        <v>50</v>
      </c>
      <c r="L3855" t="s">
        <v>17</v>
      </c>
      <c r="M3855">
        <v>13305</v>
      </c>
      <c r="N3855" t="s">
        <v>20</v>
      </c>
      <c r="O3855" t="s">
        <v>0</v>
      </c>
      <c r="P3855" t="s">
        <v>0</v>
      </c>
    </row>
    <row r="3856" spans="1:16" x14ac:dyDescent="0.3">
      <c r="A3856">
        <v>54501625</v>
      </c>
      <c r="B3856">
        <v>356787</v>
      </c>
      <c r="C3856">
        <v>282300</v>
      </c>
      <c r="D3856">
        <v>15710</v>
      </c>
      <c r="E3856">
        <v>1</v>
      </c>
      <c r="F3856">
        <v>3142</v>
      </c>
      <c r="G3856">
        <v>20</v>
      </c>
      <c r="H3856" t="s">
        <v>368</v>
      </c>
      <c r="I3856">
        <v>2</v>
      </c>
      <c r="J3856" t="s">
        <v>488</v>
      </c>
      <c r="K3856" t="s">
        <v>39</v>
      </c>
      <c r="L3856" t="s">
        <v>152</v>
      </c>
      <c r="M3856">
        <v>12568</v>
      </c>
      <c r="N3856" t="s">
        <v>22</v>
      </c>
      <c r="O3856" t="s">
        <v>0</v>
      </c>
      <c r="P3856" t="s">
        <v>0</v>
      </c>
    </row>
    <row r="3857" spans="1:16" x14ac:dyDescent="0.3">
      <c r="A3857">
        <v>99600766</v>
      </c>
      <c r="B3857">
        <v>770487</v>
      </c>
      <c r="C3857">
        <v>867782</v>
      </c>
      <c r="D3857">
        <v>5596</v>
      </c>
      <c r="E3857">
        <v>1</v>
      </c>
      <c r="F3857">
        <v>279.8</v>
      </c>
      <c r="G3857">
        <v>5</v>
      </c>
      <c r="H3857" t="s">
        <v>424</v>
      </c>
      <c r="I3857">
        <v>7</v>
      </c>
      <c r="J3857" t="s">
        <v>412</v>
      </c>
      <c r="K3857" t="s">
        <v>39</v>
      </c>
      <c r="L3857" t="s">
        <v>18</v>
      </c>
      <c r="M3857">
        <v>5316.2</v>
      </c>
      <c r="N3857" t="s">
        <v>23</v>
      </c>
      <c r="O3857" t="s">
        <v>0</v>
      </c>
      <c r="P3857" t="s">
        <v>0</v>
      </c>
    </row>
    <row r="3858" spans="1:16" x14ac:dyDescent="0.3">
      <c r="A3858">
        <v>87669750</v>
      </c>
      <c r="B3858">
        <v>207473</v>
      </c>
      <c r="C3858">
        <v>519588</v>
      </c>
      <c r="D3858">
        <v>4865</v>
      </c>
      <c r="E3858">
        <v>1</v>
      </c>
      <c r="F3858">
        <v>0</v>
      </c>
      <c r="G3858">
        <v>0</v>
      </c>
      <c r="H3858" t="s">
        <v>424</v>
      </c>
      <c r="I3858">
        <v>6</v>
      </c>
      <c r="J3858" t="s">
        <v>485</v>
      </c>
      <c r="K3858" t="s">
        <v>39</v>
      </c>
      <c r="L3858" t="s">
        <v>15</v>
      </c>
      <c r="M3858">
        <v>4865</v>
      </c>
      <c r="N3858" t="s">
        <v>21</v>
      </c>
      <c r="O3858" t="s">
        <v>0</v>
      </c>
      <c r="P3858" t="s">
        <v>0</v>
      </c>
    </row>
    <row r="3859" spans="1:16" x14ac:dyDescent="0.3">
      <c r="A3859">
        <v>63244581</v>
      </c>
      <c r="B3859">
        <v>719176</v>
      </c>
      <c r="C3859">
        <v>955242</v>
      </c>
      <c r="D3859">
        <v>19894</v>
      </c>
      <c r="E3859">
        <v>2</v>
      </c>
      <c r="F3859">
        <v>0</v>
      </c>
      <c r="G3859">
        <v>0</v>
      </c>
      <c r="H3859" t="s">
        <v>424</v>
      </c>
      <c r="I3859">
        <v>6</v>
      </c>
      <c r="J3859" t="s">
        <v>485</v>
      </c>
      <c r="K3859" t="s">
        <v>39</v>
      </c>
      <c r="L3859" t="s">
        <v>15</v>
      </c>
      <c r="M3859">
        <v>39788</v>
      </c>
      <c r="N3859" t="s">
        <v>23</v>
      </c>
      <c r="O3859" t="s">
        <v>0</v>
      </c>
      <c r="P3859" t="s">
        <v>0</v>
      </c>
    </row>
    <row r="3860" spans="1:16" x14ac:dyDescent="0.3">
      <c r="A3860">
        <v>89484162</v>
      </c>
      <c r="B3860">
        <v>719176</v>
      </c>
      <c r="C3860">
        <v>855910</v>
      </c>
      <c r="D3860">
        <v>11973</v>
      </c>
      <c r="E3860">
        <v>1</v>
      </c>
      <c r="F3860">
        <v>0</v>
      </c>
      <c r="G3860">
        <v>0</v>
      </c>
      <c r="H3860" t="s">
        <v>424</v>
      </c>
      <c r="I3860">
        <v>2</v>
      </c>
      <c r="J3860" t="s">
        <v>269</v>
      </c>
      <c r="K3860" t="s">
        <v>50</v>
      </c>
      <c r="L3860" t="s">
        <v>15</v>
      </c>
      <c r="M3860">
        <v>11973</v>
      </c>
      <c r="N3860" t="s">
        <v>23</v>
      </c>
      <c r="O3860" t="s">
        <v>0</v>
      </c>
      <c r="P3860" t="s">
        <v>0</v>
      </c>
    </row>
    <row r="3861" spans="1:16" x14ac:dyDescent="0.3">
      <c r="A3861">
        <v>43315361</v>
      </c>
      <c r="B3861">
        <v>388389</v>
      </c>
      <c r="C3861">
        <v>750744</v>
      </c>
      <c r="D3861">
        <v>13042</v>
      </c>
      <c r="E3861">
        <v>1</v>
      </c>
      <c r="F3861">
        <v>1956.3</v>
      </c>
      <c r="G3861">
        <v>15</v>
      </c>
      <c r="H3861" t="s">
        <v>424</v>
      </c>
      <c r="I3861">
        <v>2</v>
      </c>
      <c r="J3861" t="s">
        <v>269</v>
      </c>
      <c r="K3861" t="s">
        <v>39</v>
      </c>
      <c r="L3861" t="s">
        <v>15</v>
      </c>
      <c r="M3861">
        <v>11085.7</v>
      </c>
      <c r="N3861" t="s">
        <v>23</v>
      </c>
      <c r="O3861" t="s">
        <v>0</v>
      </c>
      <c r="P3861" t="s">
        <v>0</v>
      </c>
    </row>
    <row r="3862" spans="1:16" x14ac:dyDescent="0.3">
      <c r="A3862">
        <v>86166246</v>
      </c>
      <c r="B3862">
        <v>876646</v>
      </c>
      <c r="C3862">
        <v>556160</v>
      </c>
      <c r="D3862">
        <v>9074</v>
      </c>
      <c r="E3862">
        <v>1</v>
      </c>
      <c r="F3862">
        <v>907.4</v>
      </c>
      <c r="G3862">
        <v>10</v>
      </c>
      <c r="H3862" t="s">
        <v>424</v>
      </c>
      <c r="I3862">
        <v>2</v>
      </c>
      <c r="J3862" t="s">
        <v>269</v>
      </c>
      <c r="K3862" t="s">
        <v>39</v>
      </c>
      <c r="L3862" t="s">
        <v>15</v>
      </c>
      <c r="M3862">
        <v>8166.6</v>
      </c>
      <c r="N3862" t="s">
        <v>23</v>
      </c>
      <c r="O3862" t="s">
        <v>0</v>
      </c>
      <c r="P3862" t="s">
        <v>0</v>
      </c>
    </row>
    <row r="3863" spans="1:16" x14ac:dyDescent="0.3">
      <c r="A3863">
        <v>73922841</v>
      </c>
      <c r="B3863">
        <v>809570</v>
      </c>
      <c r="C3863">
        <v>955562</v>
      </c>
      <c r="D3863">
        <v>4929</v>
      </c>
      <c r="E3863">
        <v>1</v>
      </c>
      <c r="F3863">
        <v>0</v>
      </c>
      <c r="G3863">
        <v>0</v>
      </c>
      <c r="H3863" t="s">
        <v>424</v>
      </c>
      <c r="I3863">
        <v>6</v>
      </c>
      <c r="J3863" t="s">
        <v>485</v>
      </c>
      <c r="K3863" t="s">
        <v>50</v>
      </c>
      <c r="L3863" t="s">
        <v>16</v>
      </c>
      <c r="M3863">
        <v>4929</v>
      </c>
      <c r="N3863" t="s">
        <v>23</v>
      </c>
      <c r="O3863" t="s">
        <v>0</v>
      </c>
      <c r="P3863" t="s">
        <v>0</v>
      </c>
    </row>
    <row r="3864" spans="1:16" x14ac:dyDescent="0.3">
      <c r="A3864">
        <v>11248835</v>
      </c>
      <c r="B3864">
        <v>719176</v>
      </c>
      <c r="C3864">
        <v>802833</v>
      </c>
      <c r="D3864">
        <v>3668</v>
      </c>
      <c r="E3864">
        <v>1</v>
      </c>
      <c r="F3864">
        <v>0</v>
      </c>
      <c r="G3864">
        <v>0</v>
      </c>
      <c r="H3864" t="s">
        <v>424</v>
      </c>
      <c r="I3864">
        <v>5</v>
      </c>
      <c r="J3864" t="s">
        <v>270</v>
      </c>
      <c r="K3864" t="s">
        <v>39</v>
      </c>
      <c r="L3864" t="s">
        <v>15</v>
      </c>
      <c r="M3864">
        <v>3668</v>
      </c>
      <c r="N3864" t="s">
        <v>22</v>
      </c>
      <c r="O3864" t="s">
        <v>0</v>
      </c>
      <c r="P3864" t="s">
        <v>0</v>
      </c>
    </row>
    <row r="3865" spans="1:16" x14ac:dyDescent="0.3">
      <c r="A3865">
        <v>66488410</v>
      </c>
      <c r="B3865">
        <v>388389</v>
      </c>
      <c r="C3865">
        <v>431444</v>
      </c>
      <c r="D3865">
        <v>5869</v>
      </c>
      <c r="E3865">
        <v>1</v>
      </c>
      <c r="F3865">
        <v>0</v>
      </c>
      <c r="G3865">
        <v>0</v>
      </c>
      <c r="H3865" t="s">
        <v>424</v>
      </c>
      <c r="I3865">
        <v>4</v>
      </c>
      <c r="J3865" t="s">
        <v>527</v>
      </c>
      <c r="K3865" t="s">
        <v>73</v>
      </c>
      <c r="L3865" t="s">
        <v>16</v>
      </c>
      <c r="M3865">
        <v>5869</v>
      </c>
      <c r="N3865" t="s">
        <v>21</v>
      </c>
      <c r="O3865" t="s">
        <v>0</v>
      </c>
      <c r="P3865" t="s">
        <v>0</v>
      </c>
    </row>
    <row r="3866" spans="1:16" x14ac:dyDescent="0.3">
      <c r="A3866">
        <v>97705310</v>
      </c>
      <c r="B3866">
        <v>770487</v>
      </c>
      <c r="C3866">
        <v>496882</v>
      </c>
      <c r="D3866">
        <v>4848</v>
      </c>
      <c r="E3866">
        <v>1</v>
      </c>
      <c r="F3866">
        <v>484.8</v>
      </c>
      <c r="G3866">
        <v>10</v>
      </c>
      <c r="H3866" t="s">
        <v>62</v>
      </c>
      <c r="I3866">
        <v>5</v>
      </c>
      <c r="J3866" t="s">
        <v>86</v>
      </c>
      <c r="K3866" t="s">
        <v>39</v>
      </c>
      <c r="L3866" t="s">
        <v>15</v>
      </c>
      <c r="M3866">
        <v>4363.2</v>
      </c>
      <c r="N3866" t="s">
        <v>21</v>
      </c>
      <c r="O3866" t="s">
        <v>0</v>
      </c>
      <c r="P3866" t="s">
        <v>0</v>
      </c>
    </row>
    <row r="3867" spans="1:16" x14ac:dyDescent="0.3">
      <c r="A3867">
        <v>47393469</v>
      </c>
      <c r="B3867">
        <v>246316</v>
      </c>
      <c r="C3867">
        <v>790525</v>
      </c>
      <c r="D3867">
        <v>9588</v>
      </c>
      <c r="E3867">
        <v>2</v>
      </c>
      <c r="F3867">
        <v>958.8</v>
      </c>
      <c r="G3867">
        <v>5</v>
      </c>
      <c r="H3867" t="s">
        <v>62</v>
      </c>
      <c r="I3867">
        <v>6</v>
      </c>
      <c r="J3867" t="s">
        <v>74</v>
      </c>
      <c r="K3867" t="s">
        <v>39</v>
      </c>
      <c r="L3867" t="s">
        <v>16</v>
      </c>
      <c r="M3867">
        <v>18217.2</v>
      </c>
      <c r="N3867" t="s">
        <v>23</v>
      </c>
      <c r="O3867" t="s">
        <v>0</v>
      </c>
      <c r="P3867" t="s">
        <v>0</v>
      </c>
    </row>
    <row r="3868" spans="1:16" x14ac:dyDescent="0.3">
      <c r="A3868">
        <v>94989976</v>
      </c>
      <c r="B3868">
        <v>877572</v>
      </c>
      <c r="C3868">
        <v>583010</v>
      </c>
      <c r="D3868">
        <v>1650</v>
      </c>
      <c r="E3868">
        <v>1</v>
      </c>
      <c r="F3868">
        <v>0</v>
      </c>
      <c r="G3868">
        <v>0</v>
      </c>
      <c r="H3868" t="s">
        <v>62</v>
      </c>
      <c r="I3868">
        <v>3</v>
      </c>
      <c r="J3868" t="s">
        <v>281</v>
      </c>
      <c r="K3868" t="s">
        <v>39</v>
      </c>
      <c r="L3868" t="s">
        <v>16</v>
      </c>
      <c r="M3868">
        <v>1650</v>
      </c>
      <c r="N3868" t="s">
        <v>20</v>
      </c>
      <c r="O3868" t="s">
        <v>0</v>
      </c>
      <c r="P3868" t="s">
        <v>0</v>
      </c>
    </row>
    <row r="3869" spans="1:16" x14ac:dyDescent="0.3">
      <c r="A3869">
        <v>78092370</v>
      </c>
      <c r="B3869">
        <v>872246</v>
      </c>
      <c r="C3869">
        <v>296369</v>
      </c>
      <c r="D3869">
        <v>10696</v>
      </c>
      <c r="E3869">
        <v>1</v>
      </c>
      <c r="F3869">
        <v>2139.1999999999998</v>
      </c>
      <c r="G3869">
        <v>20</v>
      </c>
      <c r="H3869" t="s">
        <v>62</v>
      </c>
      <c r="I3869">
        <v>3</v>
      </c>
      <c r="J3869" t="s">
        <v>281</v>
      </c>
      <c r="K3869" t="s">
        <v>39</v>
      </c>
      <c r="L3869" t="s">
        <v>15</v>
      </c>
      <c r="M3869">
        <v>8556.7999999999993</v>
      </c>
      <c r="N3869" t="s">
        <v>20</v>
      </c>
      <c r="O3869" t="s">
        <v>0</v>
      </c>
      <c r="P3869" t="s">
        <v>0</v>
      </c>
    </row>
    <row r="3870" spans="1:16" x14ac:dyDescent="0.3">
      <c r="A3870">
        <v>15624520</v>
      </c>
      <c r="B3870">
        <v>809570</v>
      </c>
      <c r="C3870">
        <v>503662</v>
      </c>
      <c r="D3870">
        <v>19271</v>
      </c>
      <c r="E3870">
        <v>1</v>
      </c>
      <c r="F3870">
        <v>0</v>
      </c>
      <c r="G3870">
        <v>0</v>
      </c>
      <c r="H3870" t="s">
        <v>62</v>
      </c>
      <c r="I3870">
        <v>2</v>
      </c>
      <c r="J3870" t="s">
        <v>460</v>
      </c>
      <c r="K3870" t="s">
        <v>39</v>
      </c>
      <c r="L3870" t="s">
        <v>15</v>
      </c>
      <c r="M3870">
        <v>19271</v>
      </c>
      <c r="N3870" t="s">
        <v>22</v>
      </c>
      <c r="O3870" t="s">
        <v>0</v>
      </c>
      <c r="P3870" t="s">
        <v>0</v>
      </c>
    </row>
    <row r="3871" spans="1:16" x14ac:dyDescent="0.3">
      <c r="A3871">
        <v>25819123</v>
      </c>
      <c r="B3871">
        <v>770487</v>
      </c>
      <c r="C3871">
        <v>365358</v>
      </c>
      <c r="D3871">
        <v>9591</v>
      </c>
      <c r="E3871">
        <v>1</v>
      </c>
      <c r="F3871">
        <v>0</v>
      </c>
      <c r="G3871">
        <v>0</v>
      </c>
      <c r="H3871" t="s">
        <v>62</v>
      </c>
      <c r="I3871">
        <v>2</v>
      </c>
      <c r="J3871" t="s">
        <v>460</v>
      </c>
      <c r="K3871" t="s">
        <v>39</v>
      </c>
      <c r="L3871" t="s">
        <v>15</v>
      </c>
      <c r="M3871">
        <v>9591</v>
      </c>
      <c r="N3871" t="s">
        <v>20</v>
      </c>
      <c r="O3871" t="s">
        <v>0</v>
      </c>
      <c r="P3871" t="s">
        <v>0</v>
      </c>
    </row>
    <row r="3872" spans="1:16" x14ac:dyDescent="0.3">
      <c r="A3872">
        <v>78072320</v>
      </c>
      <c r="B3872">
        <v>872246</v>
      </c>
      <c r="C3872">
        <v>917817</v>
      </c>
      <c r="D3872">
        <v>6758</v>
      </c>
      <c r="E3872">
        <v>4</v>
      </c>
      <c r="F3872">
        <v>0</v>
      </c>
      <c r="G3872">
        <v>0</v>
      </c>
      <c r="H3872" t="s">
        <v>62</v>
      </c>
      <c r="I3872">
        <v>7</v>
      </c>
      <c r="J3872" t="s">
        <v>332</v>
      </c>
      <c r="K3872" t="s">
        <v>50</v>
      </c>
      <c r="L3872" t="s">
        <v>15</v>
      </c>
      <c r="M3872">
        <v>27032</v>
      </c>
      <c r="N3872" t="s">
        <v>22</v>
      </c>
      <c r="O3872" t="s">
        <v>0</v>
      </c>
      <c r="P3872" t="s">
        <v>0</v>
      </c>
    </row>
    <row r="3873" spans="1:16" x14ac:dyDescent="0.3">
      <c r="A3873">
        <v>57219209</v>
      </c>
      <c r="B3873">
        <v>876646</v>
      </c>
      <c r="C3873">
        <v>206887</v>
      </c>
      <c r="D3873">
        <v>10349</v>
      </c>
      <c r="E3873">
        <v>1</v>
      </c>
      <c r="F3873">
        <v>2069.8000000000002</v>
      </c>
      <c r="G3873">
        <v>20</v>
      </c>
      <c r="H3873" t="s">
        <v>446</v>
      </c>
      <c r="I3873">
        <v>5</v>
      </c>
      <c r="J3873" t="s">
        <v>105</v>
      </c>
      <c r="K3873" t="s">
        <v>50</v>
      </c>
      <c r="L3873" t="s">
        <v>15</v>
      </c>
      <c r="M3873">
        <v>8279.2000000000007</v>
      </c>
      <c r="N3873" t="s">
        <v>20</v>
      </c>
      <c r="O3873" t="s">
        <v>0</v>
      </c>
      <c r="P3873" t="s">
        <v>0</v>
      </c>
    </row>
    <row r="3874" spans="1:16" x14ac:dyDescent="0.3">
      <c r="A3874">
        <v>79583757</v>
      </c>
      <c r="B3874">
        <v>191161</v>
      </c>
      <c r="C3874">
        <v>759713</v>
      </c>
      <c r="D3874">
        <v>1055</v>
      </c>
      <c r="E3874">
        <v>2</v>
      </c>
      <c r="F3874">
        <v>0</v>
      </c>
      <c r="G3874">
        <v>0</v>
      </c>
      <c r="H3874" t="s">
        <v>446</v>
      </c>
      <c r="I3874">
        <v>5</v>
      </c>
      <c r="J3874" t="s">
        <v>105</v>
      </c>
      <c r="K3874" t="s">
        <v>39</v>
      </c>
      <c r="L3874" t="s">
        <v>17</v>
      </c>
      <c r="M3874">
        <v>2110</v>
      </c>
      <c r="N3874" t="s">
        <v>23</v>
      </c>
      <c r="O3874" t="s">
        <v>0</v>
      </c>
      <c r="P3874" t="s">
        <v>0</v>
      </c>
    </row>
    <row r="3875" spans="1:16" x14ac:dyDescent="0.3">
      <c r="A3875">
        <v>40245233</v>
      </c>
      <c r="B3875">
        <v>207473</v>
      </c>
      <c r="C3875">
        <v>509030</v>
      </c>
      <c r="D3875">
        <v>15676</v>
      </c>
      <c r="E3875">
        <v>3</v>
      </c>
      <c r="F3875">
        <v>2351.4</v>
      </c>
      <c r="G3875">
        <v>5</v>
      </c>
      <c r="H3875" t="s">
        <v>446</v>
      </c>
      <c r="I3875">
        <v>4</v>
      </c>
      <c r="J3875" t="s">
        <v>231</v>
      </c>
      <c r="K3875" t="s">
        <v>39</v>
      </c>
      <c r="L3875" t="s">
        <v>16</v>
      </c>
      <c r="M3875">
        <v>44676.6</v>
      </c>
      <c r="N3875" t="s">
        <v>22</v>
      </c>
      <c r="O3875" t="s">
        <v>0</v>
      </c>
      <c r="P3875" t="s">
        <v>0</v>
      </c>
    </row>
    <row r="3876" spans="1:16" x14ac:dyDescent="0.3">
      <c r="A3876">
        <v>59755172</v>
      </c>
      <c r="B3876">
        <v>872246</v>
      </c>
      <c r="C3876">
        <v>759713</v>
      </c>
      <c r="D3876">
        <v>12207</v>
      </c>
      <c r="E3876">
        <v>1</v>
      </c>
      <c r="F3876">
        <v>0</v>
      </c>
      <c r="G3876">
        <v>0</v>
      </c>
      <c r="H3876" t="s">
        <v>446</v>
      </c>
      <c r="I3876">
        <v>1</v>
      </c>
      <c r="J3876" t="s">
        <v>260</v>
      </c>
      <c r="K3876" t="s">
        <v>39</v>
      </c>
      <c r="L3876" t="s">
        <v>16</v>
      </c>
      <c r="M3876">
        <v>12207</v>
      </c>
      <c r="N3876" t="s">
        <v>20</v>
      </c>
      <c r="O3876" t="s">
        <v>0</v>
      </c>
      <c r="P3876" t="s">
        <v>0</v>
      </c>
    </row>
    <row r="3877" spans="1:16" x14ac:dyDescent="0.3">
      <c r="A3877">
        <v>61100987</v>
      </c>
      <c r="B3877">
        <v>877572</v>
      </c>
      <c r="C3877">
        <v>979769</v>
      </c>
      <c r="D3877">
        <v>8919</v>
      </c>
      <c r="E3877">
        <v>1</v>
      </c>
      <c r="F3877">
        <v>0</v>
      </c>
      <c r="G3877">
        <v>0</v>
      </c>
      <c r="H3877" t="s">
        <v>446</v>
      </c>
      <c r="I3877">
        <v>7</v>
      </c>
      <c r="J3877" t="s">
        <v>422</v>
      </c>
      <c r="K3877" t="s">
        <v>39</v>
      </c>
      <c r="L3877" t="s">
        <v>18</v>
      </c>
      <c r="M3877">
        <v>8919</v>
      </c>
      <c r="N3877" t="s">
        <v>21</v>
      </c>
      <c r="O3877" t="s">
        <v>0</v>
      </c>
      <c r="P3877" t="s">
        <v>0</v>
      </c>
    </row>
    <row r="3878" spans="1:16" x14ac:dyDescent="0.3">
      <c r="A3878">
        <v>69849511</v>
      </c>
      <c r="B3878">
        <v>719176</v>
      </c>
      <c r="C3878">
        <v>536219</v>
      </c>
      <c r="D3878">
        <v>18861</v>
      </c>
      <c r="E3878">
        <v>1</v>
      </c>
      <c r="F3878">
        <v>943.05</v>
      </c>
      <c r="G3878">
        <v>5</v>
      </c>
      <c r="H3878" t="s">
        <v>436</v>
      </c>
      <c r="I3878">
        <v>7</v>
      </c>
      <c r="J3878" t="s">
        <v>89</v>
      </c>
      <c r="K3878" t="s">
        <v>47</v>
      </c>
      <c r="L3878" t="s">
        <v>15</v>
      </c>
      <c r="M3878">
        <v>17917.95</v>
      </c>
      <c r="N3878" t="s">
        <v>20</v>
      </c>
      <c r="O3878" t="s">
        <v>0</v>
      </c>
      <c r="P3878" t="s">
        <v>0</v>
      </c>
    </row>
    <row r="3879" spans="1:16" x14ac:dyDescent="0.3">
      <c r="A3879">
        <v>48683937</v>
      </c>
      <c r="B3879">
        <v>876646</v>
      </c>
      <c r="C3879">
        <v>931531</v>
      </c>
      <c r="D3879">
        <v>6704</v>
      </c>
      <c r="E3879">
        <v>1</v>
      </c>
      <c r="F3879">
        <v>670.4</v>
      </c>
      <c r="G3879">
        <v>10</v>
      </c>
      <c r="H3879" t="s">
        <v>436</v>
      </c>
      <c r="I3879">
        <v>5</v>
      </c>
      <c r="J3879" t="s">
        <v>318</v>
      </c>
      <c r="K3879" t="s">
        <v>50</v>
      </c>
      <c r="L3879" t="s">
        <v>15</v>
      </c>
      <c r="M3879">
        <v>6033.6</v>
      </c>
      <c r="N3879" t="s">
        <v>20</v>
      </c>
      <c r="O3879" t="s">
        <v>0</v>
      </c>
      <c r="P3879" t="s">
        <v>0</v>
      </c>
    </row>
    <row r="3880" spans="1:16" x14ac:dyDescent="0.3">
      <c r="A3880">
        <v>60491958</v>
      </c>
      <c r="B3880">
        <v>334053</v>
      </c>
      <c r="C3880">
        <v>233362</v>
      </c>
      <c r="D3880">
        <v>7691</v>
      </c>
      <c r="E3880">
        <v>1</v>
      </c>
      <c r="F3880">
        <v>384.55</v>
      </c>
      <c r="G3880">
        <v>5</v>
      </c>
      <c r="H3880" t="s">
        <v>436</v>
      </c>
      <c r="I3880">
        <v>1</v>
      </c>
      <c r="J3880" t="s">
        <v>518</v>
      </c>
      <c r="K3880" t="s">
        <v>39</v>
      </c>
      <c r="L3880" t="s">
        <v>18</v>
      </c>
      <c r="M3880">
        <v>7306.45</v>
      </c>
      <c r="N3880" t="s">
        <v>22</v>
      </c>
      <c r="O3880" t="s">
        <v>0</v>
      </c>
      <c r="P3880" t="s">
        <v>0</v>
      </c>
    </row>
    <row r="3881" spans="1:16" x14ac:dyDescent="0.3">
      <c r="A3881">
        <v>96300902</v>
      </c>
      <c r="B3881">
        <v>770487</v>
      </c>
      <c r="C3881">
        <v>282289</v>
      </c>
      <c r="D3881">
        <v>564</v>
      </c>
      <c r="E3881">
        <v>1</v>
      </c>
      <c r="F3881">
        <v>0</v>
      </c>
      <c r="G3881">
        <v>0</v>
      </c>
      <c r="H3881" t="s">
        <v>436</v>
      </c>
      <c r="I3881">
        <v>2</v>
      </c>
      <c r="J3881" t="s">
        <v>382</v>
      </c>
      <c r="K3881" t="s">
        <v>39</v>
      </c>
      <c r="L3881" t="s">
        <v>17</v>
      </c>
      <c r="M3881">
        <v>564</v>
      </c>
      <c r="N3881" t="s">
        <v>20</v>
      </c>
      <c r="O3881" t="s">
        <v>0</v>
      </c>
      <c r="P3881" t="s">
        <v>0</v>
      </c>
    </row>
    <row r="3882" spans="1:16" x14ac:dyDescent="0.3">
      <c r="A3882">
        <v>48971765</v>
      </c>
      <c r="B3882">
        <v>719176</v>
      </c>
      <c r="C3882">
        <v>612509</v>
      </c>
      <c r="D3882">
        <v>7149</v>
      </c>
      <c r="E3882">
        <v>2</v>
      </c>
      <c r="F3882">
        <v>0</v>
      </c>
      <c r="G3882">
        <v>0</v>
      </c>
      <c r="H3882" t="s">
        <v>436</v>
      </c>
      <c r="I3882">
        <v>1</v>
      </c>
      <c r="J3882" t="s">
        <v>518</v>
      </c>
      <c r="K3882" t="s">
        <v>39</v>
      </c>
      <c r="L3882" t="s">
        <v>18</v>
      </c>
      <c r="M3882">
        <v>14298</v>
      </c>
      <c r="N3882" t="s">
        <v>22</v>
      </c>
      <c r="O3882" t="s">
        <v>0</v>
      </c>
      <c r="P3882" t="s">
        <v>0</v>
      </c>
    </row>
    <row r="3883" spans="1:16" x14ac:dyDescent="0.3">
      <c r="A3883">
        <v>96344420</v>
      </c>
      <c r="B3883">
        <v>334053</v>
      </c>
      <c r="C3883">
        <v>505509</v>
      </c>
      <c r="D3883">
        <v>6897</v>
      </c>
      <c r="E3883">
        <v>1</v>
      </c>
      <c r="F3883">
        <v>0</v>
      </c>
      <c r="G3883">
        <v>0</v>
      </c>
      <c r="H3883" t="s">
        <v>436</v>
      </c>
      <c r="I3883">
        <v>5</v>
      </c>
      <c r="J3883" t="s">
        <v>318</v>
      </c>
      <c r="K3883" t="s">
        <v>39</v>
      </c>
      <c r="L3883" t="s">
        <v>15</v>
      </c>
      <c r="M3883">
        <v>6897</v>
      </c>
      <c r="N3883" t="s">
        <v>24</v>
      </c>
      <c r="O3883" t="s">
        <v>0</v>
      </c>
      <c r="P3883" t="s">
        <v>0</v>
      </c>
    </row>
    <row r="3884" spans="1:16" x14ac:dyDescent="0.3">
      <c r="A3884">
        <v>71605634</v>
      </c>
      <c r="B3884">
        <v>356787</v>
      </c>
      <c r="C3884">
        <v>866738</v>
      </c>
      <c r="D3884">
        <v>6639</v>
      </c>
      <c r="E3884">
        <v>1</v>
      </c>
      <c r="F3884">
        <v>1327.8</v>
      </c>
      <c r="G3884">
        <v>20</v>
      </c>
      <c r="H3884" t="s">
        <v>436</v>
      </c>
      <c r="I3884">
        <v>6</v>
      </c>
      <c r="J3884" t="s">
        <v>38</v>
      </c>
      <c r="K3884" t="s">
        <v>39</v>
      </c>
      <c r="L3884" t="s">
        <v>15</v>
      </c>
      <c r="M3884">
        <v>5311.2</v>
      </c>
      <c r="N3884" t="s">
        <v>21</v>
      </c>
      <c r="O3884" t="s">
        <v>0</v>
      </c>
      <c r="P3884" t="s">
        <v>0</v>
      </c>
    </row>
    <row r="3885" spans="1:16" x14ac:dyDescent="0.3">
      <c r="A3885">
        <v>61338023</v>
      </c>
      <c r="B3885">
        <v>356787</v>
      </c>
      <c r="C3885">
        <v>735348</v>
      </c>
      <c r="D3885">
        <v>6417</v>
      </c>
      <c r="E3885">
        <v>1</v>
      </c>
      <c r="F3885">
        <v>320.85000000000002</v>
      </c>
      <c r="G3885">
        <v>5</v>
      </c>
      <c r="H3885" t="s">
        <v>436</v>
      </c>
      <c r="I3885">
        <v>4</v>
      </c>
      <c r="J3885" t="s">
        <v>185</v>
      </c>
      <c r="K3885" t="s">
        <v>39</v>
      </c>
      <c r="L3885" t="s">
        <v>17</v>
      </c>
      <c r="M3885">
        <v>6096.15</v>
      </c>
      <c r="N3885" t="s">
        <v>22</v>
      </c>
      <c r="O3885" t="s">
        <v>0</v>
      </c>
      <c r="P3885" t="s">
        <v>0</v>
      </c>
    </row>
    <row r="3886" spans="1:16" x14ac:dyDescent="0.3">
      <c r="A3886">
        <v>56142898</v>
      </c>
      <c r="B3886">
        <v>671858</v>
      </c>
      <c r="C3886">
        <v>646157</v>
      </c>
      <c r="D3886">
        <v>17534</v>
      </c>
      <c r="E3886">
        <v>1</v>
      </c>
      <c r="F3886">
        <v>3506.8</v>
      </c>
      <c r="G3886">
        <v>20</v>
      </c>
      <c r="H3886" t="s">
        <v>436</v>
      </c>
      <c r="I3886">
        <v>1</v>
      </c>
      <c r="J3886" t="s">
        <v>518</v>
      </c>
      <c r="K3886" t="s">
        <v>39</v>
      </c>
      <c r="L3886" t="s">
        <v>152</v>
      </c>
      <c r="M3886">
        <v>14027.2</v>
      </c>
      <c r="N3886" t="s">
        <v>20</v>
      </c>
      <c r="O3886" t="s">
        <v>0</v>
      </c>
      <c r="P3886" t="s">
        <v>0</v>
      </c>
    </row>
    <row r="3887" spans="1:16" x14ac:dyDescent="0.3">
      <c r="A3887">
        <v>13684342</v>
      </c>
      <c r="B3887">
        <v>356787</v>
      </c>
      <c r="C3887">
        <v>978533</v>
      </c>
      <c r="D3887">
        <v>16641</v>
      </c>
      <c r="E3887">
        <v>1</v>
      </c>
      <c r="F3887">
        <v>2496.15</v>
      </c>
      <c r="G3887">
        <v>15</v>
      </c>
      <c r="H3887" t="s">
        <v>436</v>
      </c>
      <c r="I3887">
        <v>7</v>
      </c>
      <c r="J3887" t="s">
        <v>89</v>
      </c>
      <c r="K3887" t="s">
        <v>39</v>
      </c>
      <c r="L3887" t="s">
        <v>15</v>
      </c>
      <c r="M3887">
        <v>14144.85</v>
      </c>
      <c r="N3887" t="s">
        <v>22</v>
      </c>
      <c r="O3887" t="s">
        <v>0</v>
      </c>
      <c r="P3887" t="s">
        <v>0</v>
      </c>
    </row>
    <row r="3888" spans="1:16" x14ac:dyDescent="0.3">
      <c r="A3888">
        <v>90683906</v>
      </c>
      <c r="B3888">
        <v>246316</v>
      </c>
      <c r="C3888">
        <v>963873</v>
      </c>
      <c r="D3888">
        <v>5236</v>
      </c>
      <c r="E3888">
        <v>1</v>
      </c>
      <c r="F3888">
        <v>0</v>
      </c>
      <c r="G3888">
        <v>0</v>
      </c>
      <c r="H3888" t="s">
        <v>436</v>
      </c>
      <c r="I3888">
        <v>7</v>
      </c>
      <c r="J3888" t="s">
        <v>89</v>
      </c>
      <c r="K3888" t="s">
        <v>39</v>
      </c>
      <c r="L3888" t="s">
        <v>17</v>
      </c>
      <c r="M3888">
        <v>5236</v>
      </c>
      <c r="N3888" t="s">
        <v>23</v>
      </c>
      <c r="O3888" t="s">
        <v>0</v>
      </c>
      <c r="P3888" t="s">
        <v>0</v>
      </c>
    </row>
    <row r="3889" spans="1:16" x14ac:dyDescent="0.3">
      <c r="A3889">
        <v>91737749</v>
      </c>
      <c r="B3889">
        <v>126225</v>
      </c>
      <c r="C3889">
        <v>743323</v>
      </c>
      <c r="D3889">
        <v>5820</v>
      </c>
      <c r="E3889">
        <v>1</v>
      </c>
      <c r="F3889">
        <v>582</v>
      </c>
      <c r="G3889">
        <v>10</v>
      </c>
      <c r="H3889" t="s">
        <v>436</v>
      </c>
      <c r="I3889">
        <v>2</v>
      </c>
      <c r="J3889" t="s">
        <v>382</v>
      </c>
      <c r="K3889" t="s">
        <v>39</v>
      </c>
      <c r="L3889" t="s">
        <v>152</v>
      </c>
      <c r="M3889">
        <v>5238</v>
      </c>
      <c r="N3889" t="s">
        <v>23</v>
      </c>
      <c r="O3889" t="s">
        <v>0</v>
      </c>
      <c r="P3889" t="s">
        <v>0</v>
      </c>
    </row>
    <row r="3890" spans="1:16" x14ac:dyDescent="0.3">
      <c r="A3890">
        <v>37415205</v>
      </c>
      <c r="B3890">
        <v>809570</v>
      </c>
      <c r="C3890">
        <v>708205</v>
      </c>
      <c r="D3890">
        <v>5547</v>
      </c>
      <c r="E3890">
        <v>1</v>
      </c>
      <c r="F3890">
        <v>277.35000000000002</v>
      </c>
      <c r="G3890">
        <v>5</v>
      </c>
      <c r="H3890" t="s">
        <v>216</v>
      </c>
      <c r="I3890">
        <v>1</v>
      </c>
      <c r="J3890" t="s">
        <v>150</v>
      </c>
      <c r="K3890" t="s">
        <v>50</v>
      </c>
      <c r="L3890" t="s">
        <v>15</v>
      </c>
      <c r="M3890">
        <v>5269.65</v>
      </c>
      <c r="N3890" t="s">
        <v>20</v>
      </c>
      <c r="O3890" t="s">
        <v>0</v>
      </c>
      <c r="P3890" t="s">
        <v>0</v>
      </c>
    </row>
    <row r="3891" spans="1:16" x14ac:dyDescent="0.3">
      <c r="A3891">
        <v>59104566</v>
      </c>
      <c r="B3891">
        <v>334053</v>
      </c>
      <c r="C3891">
        <v>393079</v>
      </c>
      <c r="D3891">
        <v>5717</v>
      </c>
      <c r="E3891">
        <v>3</v>
      </c>
      <c r="F3891">
        <v>0</v>
      </c>
      <c r="G3891">
        <v>0</v>
      </c>
      <c r="H3891" t="s">
        <v>216</v>
      </c>
      <c r="I3891">
        <v>6</v>
      </c>
      <c r="J3891" t="s">
        <v>99</v>
      </c>
      <c r="K3891" t="s">
        <v>50</v>
      </c>
      <c r="L3891" t="s">
        <v>16</v>
      </c>
      <c r="M3891">
        <v>17151</v>
      </c>
      <c r="N3891" t="s">
        <v>20</v>
      </c>
      <c r="O3891" t="s">
        <v>0</v>
      </c>
      <c r="P3891" t="s">
        <v>0</v>
      </c>
    </row>
    <row r="3892" spans="1:16" x14ac:dyDescent="0.3">
      <c r="A3892">
        <v>99987086</v>
      </c>
      <c r="B3892">
        <v>216739</v>
      </c>
      <c r="C3892">
        <v>433726</v>
      </c>
      <c r="D3892">
        <v>6995</v>
      </c>
      <c r="E3892">
        <v>2</v>
      </c>
      <c r="F3892">
        <v>1399</v>
      </c>
      <c r="G3892">
        <v>10</v>
      </c>
      <c r="H3892" t="s">
        <v>216</v>
      </c>
      <c r="I3892">
        <v>6</v>
      </c>
      <c r="J3892" t="s">
        <v>99</v>
      </c>
      <c r="K3892" t="s">
        <v>39</v>
      </c>
      <c r="L3892" t="s">
        <v>17</v>
      </c>
      <c r="M3892">
        <v>12591</v>
      </c>
      <c r="N3892" t="s">
        <v>22</v>
      </c>
      <c r="O3892" t="s">
        <v>0</v>
      </c>
      <c r="P3892" t="s">
        <v>0</v>
      </c>
    </row>
    <row r="3893" spans="1:16" x14ac:dyDescent="0.3">
      <c r="A3893">
        <v>91952730</v>
      </c>
      <c r="B3893">
        <v>719176</v>
      </c>
      <c r="C3893">
        <v>912597</v>
      </c>
      <c r="D3893">
        <v>793</v>
      </c>
      <c r="E3893">
        <v>2</v>
      </c>
      <c r="F3893">
        <v>0</v>
      </c>
      <c r="G3893">
        <v>0</v>
      </c>
      <c r="H3893" t="s">
        <v>216</v>
      </c>
      <c r="I3893">
        <v>4</v>
      </c>
      <c r="J3893" t="s">
        <v>98</v>
      </c>
      <c r="K3893" t="s">
        <v>50</v>
      </c>
      <c r="L3893" t="s">
        <v>17</v>
      </c>
      <c r="M3893">
        <v>1586</v>
      </c>
      <c r="N3893" t="s">
        <v>21</v>
      </c>
      <c r="O3893" t="s">
        <v>0</v>
      </c>
      <c r="P3893" t="s">
        <v>0</v>
      </c>
    </row>
    <row r="3894" spans="1:16" x14ac:dyDescent="0.3">
      <c r="A3894">
        <v>15684813</v>
      </c>
      <c r="B3894">
        <v>719176</v>
      </c>
      <c r="C3894">
        <v>437730</v>
      </c>
      <c r="D3894">
        <v>2764</v>
      </c>
      <c r="E3894">
        <v>1</v>
      </c>
      <c r="F3894">
        <v>0</v>
      </c>
      <c r="G3894">
        <v>0</v>
      </c>
      <c r="H3894" t="s">
        <v>216</v>
      </c>
      <c r="I3894">
        <v>4</v>
      </c>
      <c r="J3894" t="s">
        <v>98</v>
      </c>
      <c r="K3894" t="s">
        <v>39</v>
      </c>
      <c r="L3894" t="s">
        <v>16</v>
      </c>
      <c r="M3894">
        <v>2764</v>
      </c>
      <c r="N3894" t="s">
        <v>21</v>
      </c>
      <c r="O3894" t="s">
        <v>0</v>
      </c>
      <c r="P3894" t="s">
        <v>0</v>
      </c>
    </row>
    <row r="3895" spans="1:16" x14ac:dyDescent="0.3">
      <c r="A3895">
        <v>51411602</v>
      </c>
      <c r="B3895">
        <v>246316</v>
      </c>
      <c r="C3895">
        <v>488698</v>
      </c>
      <c r="D3895">
        <v>10569</v>
      </c>
      <c r="E3895">
        <v>1</v>
      </c>
      <c r="F3895">
        <v>528.45000000000005</v>
      </c>
      <c r="G3895">
        <v>5</v>
      </c>
      <c r="H3895" t="s">
        <v>216</v>
      </c>
      <c r="I3895">
        <v>1</v>
      </c>
      <c r="J3895" t="s">
        <v>150</v>
      </c>
      <c r="K3895" t="s">
        <v>39</v>
      </c>
      <c r="L3895" t="s">
        <v>15</v>
      </c>
      <c r="M3895">
        <v>10040.549999999999</v>
      </c>
      <c r="N3895" t="s">
        <v>24</v>
      </c>
      <c r="O3895" t="s">
        <v>0</v>
      </c>
      <c r="P3895" t="s">
        <v>0</v>
      </c>
    </row>
    <row r="3896" spans="1:16" x14ac:dyDescent="0.3">
      <c r="A3896">
        <v>35016429</v>
      </c>
      <c r="B3896">
        <v>719176</v>
      </c>
      <c r="C3896">
        <v>427738</v>
      </c>
      <c r="D3896">
        <v>16991</v>
      </c>
      <c r="E3896">
        <v>1</v>
      </c>
      <c r="F3896">
        <v>0</v>
      </c>
      <c r="G3896">
        <v>0</v>
      </c>
      <c r="H3896" t="s">
        <v>216</v>
      </c>
      <c r="I3896">
        <v>3</v>
      </c>
      <c r="J3896" t="s">
        <v>502</v>
      </c>
      <c r="K3896" t="s">
        <v>39</v>
      </c>
      <c r="L3896" t="s">
        <v>15</v>
      </c>
      <c r="M3896">
        <v>16991</v>
      </c>
      <c r="N3896" t="s">
        <v>23</v>
      </c>
      <c r="O3896" t="s">
        <v>0</v>
      </c>
      <c r="P3896" t="s">
        <v>0</v>
      </c>
    </row>
    <row r="3897" spans="1:16" x14ac:dyDescent="0.3">
      <c r="A3897">
        <v>46907428</v>
      </c>
      <c r="B3897">
        <v>126225</v>
      </c>
      <c r="C3897">
        <v>235138</v>
      </c>
      <c r="D3897">
        <v>9022</v>
      </c>
      <c r="E3897">
        <v>1</v>
      </c>
      <c r="F3897">
        <v>451.1</v>
      </c>
      <c r="G3897">
        <v>5</v>
      </c>
      <c r="H3897" t="s">
        <v>216</v>
      </c>
      <c r="I3897">
        <v>3</v>
      </c>
      <c r="J3897" t="s">
        <v>502</v>
      </c>
      <c r="K3897" t="s">
        <v>39</v>
      </c>
      <c r="L3897" t="s">
        <v>16</v>
      </c>
      <c r="M3897">
        <v>8570.9</v>
      </c>
      <c r="N3897" t="s">
        <v>21</v>
      </c>
      <c r="O3897" t="s">
        <v>0</v>
      </c>
      <c r="P3897" t="s">
        <v>0</v>
      </c>
    </row>
    <row r="3898" spans="1:16" x14ac:dyDescent="0.3">
      <c r="A3898">
        <v>35264294</v>
      </c>
      <c r="B3898">
        <v>126225</v>
      </c>
      <c r="C3898">
        <v>691989</v>
      </c>
      <c r="D3898">
        <v>16479</v>
      </c>
      <c r="E3898">
        <v>2</v>
      </c>
      <c r="F3898">
        <v>0</v>
      </c>
      <c r="G3898">
        <v>0</v>
      </c>
      <c r="H3898" t="s">
        <v>216</v>
      </c>
      <c r="I3898">
        <v>1</v>
      </c>
      <c r="J3898" t="s">
        <v>150</v>
      </c>
      <c r="K3898" t="s">
        <v>39</v>
      </c>
      <c r="L3898" t="s">
        <v>15</v>
      </c>
      <c r="M3898">
        <v>32958</v>
      </c>
      <c r="N3898" t="s">
        <v>22</v>
      </c>
      <c r="O3898" t="s">
        <v>0</v>
      </c>
      <c r="P3898" t="s">
        <v>0</v>
      </c>
    </row>
    <row r="3899" spans="1:16" x14ac:dyDescent="0.3">
      <c r="A3899">
        <v>50998106</v>
      </c>
      <c r="B3899">
        <v>246316</v>
      </c>
      <c r="C3899">
        <v>532918</v>
      </c>
      <c r="D3899">
        <v>3635</v>
      </c>
      <c r="E3899">
        <v>1</v>
      </c>
      <c r="F3899">
        <v>0</v>
      </c>
      <c r="G3899">
        <v>0</v>
      </c>
      <c r="H3899" t="s">
        <v>216</v>
      </c>
      <c r="I3899">
        <v>7</v>
      </c>
      <c r="J3899" t="s">
        <v>82</v>
      </c>
      <c r="K3899" t="s">
        <v>39</v>
      </c>
      <c r="L3899" t="s">
        <v>18</v>
      </c>
      <c r="M3899">
        <v>3635</v>
      </c>
      <c r="N3899" t="s">
        <v>21</v>
      </c>
      <c r="O3899" t="s">
        <v>0</v>
      </c>
      <c r="P3899" t="s">
        <v>0</v>
      </c>
    </row>
    <row r="3900" spans="1:16" x14ac:dyDescent="0.3">
      <c r="A3900">
        <v>81210133</v>
      </c>
      <c r="B3900">
        <v>207473</v>
      </c>
      <c r="C3900">
        <v>691534</v>
      </c>
      <c r="D3900">
        <v>14538</v>
      </c>
      <c r="E3900">
        <v>1</v>
      </c>
      <c r="F3900">
        <v>0</v>
      </c>
      <c r="G3900">
        <v>0</v>
      </c>
      <c r="H3900" t="s">
        <v>544</v>
      </c>
      <c r="I3900">
        <v>1</v>
      </c>
      <c r="J3900" t="s">
        <v>365</v>
      </c>
      <c r="K3900" t="s">
        <v>39</v>
      </c>
      <c r="L3900" t="s">
        <v>15</v>
      </c>
      <c r="M3900">
        <v>14538</v>
      </c>
      <c r="N3900" t="s">
        <v>23</v>
      </c>
      <c r="O3900" t="s">
        <v>0</v>
      </c>
      <c r="P3900" t="s">
        <v>0</v>
      </c>
    </row>
    <row r="3901" spans="1:16" x14ac:dyDescent="0.3">
      <c r="A3901">
        <v>48858073</v>
      </c>
      <c r="B3901">
        <v>719176</v>
      </c>
      <c r="C3901">
        <v>412137</v>
      </c>
      <c r="D3901">
        <v>10249</v>
      </c>
      <c r="E3901">
        <v>2</v>
      </c>
      <c r="F3901">
        <v>0</v>
      </c>
      <c r="G3901">
        <v>0</v>
      </c>
      <c r="H3901" t="s">
        <v>544</v>
      </c>
      <c r="I3901">
        <v>5</v>
      </c>
      <c r="J3901" t="s">
        <v>434</v>
      </c>
      <c r="K3901" t="s">
        <v>39</v>
      </c>
      <c r="L3901" t="s">
        <v>15</v>
      </c>
      <c r="M3901">
        <v>20498</v>
      </c>
      <c r="N3901" t="s">
        <v>22</v>
      </c>
      <c r="O3901" t="s">
        <v>0</v>
      </c>
      <c r="P3901" t="s">
        <v>0</v>
      </c>
    </row>
    <row r="3902" spans="1:16" x14ac:dyDescent="0.3">
      <c r="A3902">
        <v>96707983</v>
      </c>
      <c r="B3902">
        <v>246316</v>
      </c>
      <c r="C3902">
        <v>914703</v>
      </c>
      <c r="D3902">
        <v>19257</v>
      </c>
      <c r="E3902">
        <v>1</v>
      </c>
      <c r="F3902">
        <v>0</v>
      </c>
      <c r="G3902">
        <v>0</v>
      </c>
      <c r="H3902" t="s">
        <v>544</v>
      </c>
      <c r="I3902">
        <v>3</v>
      </c>
      <c r="J3902" t="s">
        <v>255</v>
      </c>
      <c r="K3902" t="s">
        <v>39</v>
      </c>
      <c r="L3902" t="s">
        <v>15</v>
      </c>
      <c r="M3902">
        <v>19257</v>
      </c>
      <c r="N3902" t="s">
        <v>21</v>
      </c>
      <c r="O3902" t="s">
        <v>0</v>
      </c>
      <c r="P3902" t="s">
        <v>0</v>
      </c>
    </row>
    <row r="3903" spans="1:16" x14ac:dyDescent="0.3">
      <c r="A3903">
        <v>63991141</v>
      </c>
      <c r="B3903">
        <v>671858</v>
      </c>
      <c r="C3903">
        <v>965380</v>
      </c>
      <c r="D3903">
        <v>14614</v>
      </c>
      <c r="E3903">
        <v>2</v>
      </c>
      <c r="F3903">
        <v>1461.4</v>
      </c>
      <c r="G3903">
        <v>5</v>
      </c>
      <c r="H3903" t="s">
        <v>544</v>
      </c>
      <c r="I3903">
        <v>3</v>
      </c>
      <c r="J3903" t="s">
        <v>255</v>
      </c>
      <c r="K3903" t="s">
        <v>39</v>
      </c>
      <c r="L3903" t="s">
        <v>18</v>
      </c>
      <c r="M3903">
        <v>27766.6</v>
      </c>
      <c r="N3903" t="s">
        <v>20</v>
      </c>
      <c r="O3903" t="s">
        <v>0</v>
      </c>
      <c r="P3903" t="s">
        <v>0</v>
      </c>
    </row>
    <row r="3904" spans="1:16" x14ac:dyDescent="0.3">
      <c r="A3904">
        <v>68916591</v>
      </c>
      <c r="B3904">
        <v>872246</v>
      </c>
      <c r="C3904">
        <v>781866</v>
      </c>
      <c r="D3904">
        <v>12484</v>
      </c>
      <c r="E3904">
        <v>1</v>
      </c>
      <c r="F3904">
        <v>0</v>
      </c>
      <c r="G3904">
        <v>0</v>
      </c>
      <c r="H3904" t="s">
        <v>544</v>
      </c>
      <c r="I3904">
        <v>7</v>
      </c>
      <c r="J3904" t="s">
        <v>328</v>
      </c>
      <c r="K3904" t="s">
        <v>39</v>
      </c>
      <c r="L3904" t="s">
        <v>15</v>
      </c>
      <c r="M3904">
        <v>12484</v>
      </c>
      <c r="N3904" t="s">
        <v>21</v>
      </c>
      <c r="O3904" t="s">
        <v>0</v>
      </c>
      <c r="P3904" t="s">
        <v>0</v>
      </c>
    </row>
    <row r="3905" spans="1:16" x14ac:dyDescent="0.3">
      <c r="A3905">
        <v>16917129</v>
      </c>
      <c r="B3905">
        <v>872246</v>
      </c>
      <c r="C3905">
        <v>628705</v>
      </c>
      <c r="D3905">
        <v>8771</v>
      </c>
      <c r="E3905">
        <v>1</v>
      </c>
      <c r="F3905">
        <v>0</v>
      </c>
      <c r="G3905">
        <v>0</v>
      </c>
      <c r="H3905" t="s">
        <v>544</v>
      </c>
      <c r="I3905">
        <v>2</v>
      </c>
      <c r="J3905" t="s">
        <v>263</v>
      </c>
      <c r="K3905" t="s">
        <v>39</v>
      </c>
      <c r="L3905" t="s">
        <v>15</v>
      </c>
      <c r="M3905">
        <v>8771</v>
      </c>
      <c r="N3905" t="s">
        <v>20</v>
      </c>
      <c r="O3905" t="s">
        <v>0</v>
      </c>
      <c r="P3905" t="s">
        <v>0</v>
      </c>
    </row>
    <row r="3906" spans="1:16" x14ac:dyDescent="0.3">
      <c r="A3906">
        <v>28783850</v>
      </c>
      <c r="B3906">
        <v>876646</v>
      </c>
      <c r="C3906">
        <v>374912</v>
      </c>
      <c r="D3906">
        <v>14039</v>
      </c>
      <c r="E3906">
        <v>3</v>
      </c>
      <c r="F3906">
        <v>0</v>
      </c>
      <c r="G3906">
        <v>0</v>
      </c>
      <c r="H3906" t="s">
        <v>544</v>
      </c>
      <c r="I3906">
        <v>5</v>
      </c>
      <c r="J3906" t="s">
        <v>434</v>
      </c>
      <c r="K3906" t="s">
        <v>50</v>
      </c>
      <c r="L3906" t="s">
        <v>18</v>
      </c>
      <c r="M3906">
        <v>42117</v>
      </c>
      <c r="N3906" t="s">
        <v>21</v>
      </c>
      <c r="O3906" t="s">
        <v>0</v>
      </c>
      <c r="P3906" t="s">
        <v>0</v>
      </c>
    </row>
    <row r="3907" spans="1:16" x14ac:dyDescent="0.3">
      <c r="A3907">
        <v>98673882</v>
      </c>
      <c r="B3907">
        <v>216739</v>
      </c>
      <c r="C3907">
        <v>359338</v>
      </c>
      <c r="D3907">
        <v>16127</v>
      </c>
      <c r="E3907">
        <v>1</v>
      </c>
      <c r="F3907">
        <v>0</v>
      </c>
      <c r="G3907">
        <v>0</v>
      </c>
      <c r="H3907" t="s">
        <v>544</v>
      </c>
      <c r="I3907">
        <v>7</v>
      </c>
      <c r="J3907" t="s">
        <v>328</v>
      </c>
      <c r="K3907" t="s">
        <v>39</v>
      </c>
      <c r="L3907" t="s">
        <v>15</v>
      </c>
      <c r="M3907">
        <v>16127</v>
      </c>
      <c r="N3907" t="s">
        <v>22</v>
      </c>
      <c r="O3907" t="s">
        <v>0</v>
      </c>
      <c r="P3907" t="s">
        <v>0</v>
      </c>
    </row>
    <row r="3908" spans="1:16" x14ac:dyDescent="0.3">
      <c r="A3908">
        <v>95778910</v>
      </c>
      <c r="B3908">
        <v>877572</v>
      </c>
      <c r="C3908">
        <v>518319</v>
      </c>
      <c r="D3908">
        <v>5779</v>
      </c>
      <c r="E3908">
        <v>1</v>
      </c>
      <c r="F3908">
        <v>288.95</v>
      </c>
      <c r="G3908">
        <v>5</v>
      </c>
      <c r="H3908" t="s">
        <v>544</v>
      </c>
      <c r="I3908">
        <v>5</v>
      </c>
      <c r="J3908" t="s">
        <v>434</v>
      </c>
      <c r="K3908" t="s">
        <v>39</v>
      </c>
      <c r="L3908" t="s">
        <v>15</v>
      </c>
      <c r="M3908">
        <v>5490.05</v>
      </c>
      <c r="N3908" t="s">
        <v>22</v>
      </c>
      <c r="O3908" t="s">
        <v>0</v>
      </c>
      <c r="P3908" t="s">
        <v>0</v>
      </c>
    </row>
    <row r="3909" spans="1:16" x14ac:dyDescent="0.3">
      <c r="A3909">
        <v>32629881</v>
      </c>
      <c r="B3909">
        <v>719176</v>
      </c>
      <c r="C3909">
        <v>283057</v>
      </c>
      <c r="D3909">
        <v>9658</v>
      </c>
      <c r="E3909">
        <v>1</v>
      </c>
      <c r="F3909">
        <v>965.8</v>
      </c>
      <c r="G3909">
        <v>10</v>
      </c>
      <c r="H3909" t="s">
        <v>544</v>
      </c>
      <c r="I3909">
        <v>4</v>
      </c>
      <c r="J3909" t="s">
        <v>392</v>
      </c>
      <c r="K3909" t="s">
        <v>39</v>
      </c>
      <c r="L3909" t="s">
        <v>15</v>
      </c>
      <c r="M3909">
        <v>8692.2000000000007</v>
      </c>
      <c r="N3909" t="s">
        <v>23</v>
      </c>
      <c r="O3909" t="s">
        <v>0</v>
      </c>
      <c r="P3909" t="s">
        <v>0</v>
      </c>
    </row>
    <row r="3910" spans="1:16" x14ac:dyDescent="0.3">
      <c r="A3910">
        <v>99794603</v>
      </c>
      <c r="B3910">
        <v>126225</v>
      </c>
      <c r="C3910">
        <v>892165</v>
      </c>
      <c r="D3910">
        <v>14820</v>
      </c>
      <c r="E3910">
        <v>1</v>
      </c>
      <c r="F3910">
        <v>2223</v>
      </c>
      <c r="G3910">
        <v>15</v>
      </c>
      <c r="H3910" t="s">
        <v>544</v>
      </c>
      <c r="I3910">
        <v>5</v>
      </c>
      <c r="J3910" t="s">
        <v>434</v>
      </c>
      <c r="K3910" t="s">
        <v>50</v>
      </c>
      <c r="L3910" t="s">
        <v>15</v>
      </c>
      <c r="M3910">
        <v>12597</v>
      </c>
      <c r="N3910" t="s">
        <v>20</v>
      </c>
      <c r="O3910" t="s">
        <v>0</v>
      </c>
      <c r="P3910" t="s">
        <v>0</v>
      </c>
    </row>
    <row r="3911" spans="1:16" x14ac:dyDescent="0.3">
      <c r="A3911">
        <v>52662313</v>
      </c>
      <c r="B3911">
        <v>877572</v>
      </c>
      <c r="C3911">
        <v>475871</v>
      </c>
      <c r="D3911">
        <v>5876</v>
      </c>
      <c r="E3911">
        <v>1</v>
      </c>
      <c r="F3911">
        <v>881.4</v>
      </c>
      <c r="G3911">
        <v>15</v>
      </c>
      <c r="H3911" t="s">
        <v>544</v>
      </c>
      <c r="I3911">
        <v>6</v>
      </c>
      <c r="J3911" t="s">
        <v>286</v>
      </c>
      <c r="K3911" t="s">
        <v>39</v>
      </c>
      <c r="L3911" t="s">
        <v>17</v>
      </c>
      <c r="M3911">
        <v>4994.6000000000004</v>
      </c>
      <c r="N3911" t="s">
        <v>24</v>
      </c>
      <c r="O3911" t="s">
        <v>0</v>
      </c>
      <c r="P3911" t="s">
        <v>0</v>
      </c>
    </row>
    <row r="3912" spans="1:16" x14ac:dyDescent="0.3">
      <c r="A3912">
        <v>84724345</v>
      </c>
      <c r="B3912">
        <v>876646</v>
      </c>
      <c r="C3912">
        <v>830025</v>
      </c>
      <c r="D3912">
        <v>9809</v>
      </c>
      <c r="E3912">
        <v>1</v>
      </c>
      <c r="F3912">
        <v>0</v>
      </c>
      <c r="G3912">
        <v>0</v>
      </c>
      <c r="H3912" t="s">
        <v>545</v>
      </c>
      <c r="I3912">
        <v>5</v>
      </c>
      <c r="J3912" t="s">
        <v>307</v>
      </c>
      <c r="K3912" t="s">
        <v>39</v>
      </c>
      <c r="L3912" t="s">
        <v>15</v>
      </c>
      <c r="M3912">
        <v>9809</v>
      </c>
      <c r="N3912" t="s">
        <v>20</v>
      </c>
      <c r="O3912" t="s">
        <v>0</v>
      </c>
      <c r="P3912" t="s">
        <v>0</v>
      </c>
    </row>
    <row r="3913" spans="1:16" x14ac:dyDescent="0.3">
      <c r="A3913">
        <v>60192261</v>
      </c>
      <c r="B3913">
        <v>126225</v>
      </c>
      <c r="C3913">
        <v>853453</v>
      </c>
      <c r="D3913">
        <v>13808</v>
      </c>
      <c r="E3913">
        <v>2</v>
      </c>
      <c r="F3913">
        <v>0</v>
      </c>
      <c r="G3913">
        <v>0</v>
      </c>
      <c r="H3913" t="s">
        <v>545</v>
      </c>
      <c r="I3913">
        <v>7</v>
      </c>
      <c r="J3913" t="s">
        <v>66</v>
      </c>
      <c r="K3913" t="s">
        <v>39</v>
      </c>
      <c r="L3913" t="s">
        <v>16</v>
      </c>
      <c r="M3913">
        <v>27616</v>
      </c>
      <c r="N3913" t="s">
        <v>21</v>
      </c>
      <c r="O3913" t="s">
        <v>0</v>
      </c>
      <c r="P3913" t="s">
        <v>0</v>
      </c>
    </row>
    <row r="3914" spans="1:16" x14ac:dyDescent="0.3">
      <c r="A3914">
        <v>31434525</v>
      </c>
      <c r="B3914">
        <v>877572</v>
      </c>
      <c r="C3914">
        <v>621063</v>
      </c>
      <c r="D3914">
        <v>5955</v>
      </c>
      <c r="E3914">
        <v>1</v>
      </c>
      <c r="F3914">
        <v>0</v>
      </c>
      <c r="G3914">
        <v>0</v>
      </c>
      <c r="H3914" t="s">
        <v>545</v>
      </c>
      <c r="I3914">
        <v>1</v>
      </c>
      <c r="J3914" t="s">
        <v>212</v>
      </c>
      <c r="K3914" t="s">
        <v>39</v>
      </c>
      <c r="L3914" t="s">
        <v>15</v>
      </c>
      <c r="M3914">
        <v>5955</v>
      </c>
      <c r="N3914" t="s">
        <v>22</v>
      </c>
      <c r="O3914" t="s">
        <v>0</v>
      </c>
      <c r="P3914" t="s">
        <v>0</v>
      </c>
    </row>
    <row r="3915" spans="1:16" x14ac:dyDescent="0.3">
      <c r="A3915">
        <v>37804291</v>
      </c>
      <c r="B3915">
        <v>191161</v>
      </c>
      <c r="C3915">
        <v>741760</v>
      </c>
      <c r="D3915">
        <v>16171</v>
      </c>
      <c r="E3915">
        <v>1</v>
      </c>
      <c r="F3915">
        <v>0</v>
      </c>
      <c r="G3915">
        <v>0</v>
      </c>
      <c r="H3915" t="s">
        <v>545</v>
      </c>
      <c r="I3915">
        <v>5</v>
      </c>
      <c r="J3915" t="s">
        <v>307</v>
      </c>
      <c r="K3915" t="s">
        <v>39</v>
      </c>
      <c r="L3915" t="s">
        <v>15</v>
      </c>
      <c r="M3915">
        <v>16171</v>
      </c>
      <c r="N3915" t="s">
        <v>20</v>
      </c>
      <c r="O3915" t="s">
        <v>0</v>
      </c>
      <c r="P3915" t="s">
        <v>0</v>
      </c>
    </row>
    <row r="3916" spans="1:16" x14ac:dyDescent="0.3">
      <c r="A3916">
        <v>38138531</v>
      </c>
      <c r="B3916">
        <v>872246</v>
      </c>
      <c r="C3916">
        <v>799405</v>
      </c>
      <c r="D3916">
        <v>6967</v>
      </c>
      <c r="E3916">
        <v>2</v>
      </c>
      <c r="F3916">
        <v>0</v>
      </c>
      <c r="G3916">
        <v>0</v>
      </c>
      <c r="H3916" t="s">
        <v>545</v>
      </c>
      <c r="I3916">
        <v>6</v>
      </c>
      <c r="J3916" t="s">
        <v>329</v>
      </c>
      <c r="K3916" t="s">
        <v>39</v>
      </c>
      <c r="L3916" t="s">
        <v>15</v>
      </c>
      <c r="M3916">
        <v>13934</v>
      </c>
      <c r="N3916" t="s">
        <v>22</v>
      </c>
      <c r="O3916" t="s">
        <v>0</v>
      </c>
      <c r="P3916" t="s">
        <v>0</v>
      </c>
    </row>
    <row r="3917" spans="1:16" x14ac:dyDescent="0.3">
      <c r="A3917">
        <v>56300738</v>
      </c>
      <c r="B3917">
        <v>388389</v>
      </c>
      <c r="C3917">
        <v>848127</v>
      </c>
      <c r="D3917">
        <v>4540</v>
      </c>
      <c r="E3917">
        <v>3</v>
      </c>
      <c r="F3917">
        <v>0</v>
      </c>
      <c r="G3917">
        <v>0</v>
      </c>
      <c r="H3917" t="s">
        <v>545</v>
      </c>
      <c r="I3917">
        <v>6</v>
      </c>
      <c r="J3917" t="s">
        <v>329</v>
      </c>
      <c r="K3917" t="s">
        <v>39</v>
      </c>
      <c r="L3917" t="s">
        <v>18</v>
      </c>
      <c r="M3917">
        <v>13620</v>
      </c>
      <c r="N3917" t="s">
        <v>22</v>
      </c>
      <c r="O3917" t="s">
        <v>0</v>
      </c>
      <c r="P3917" t="s">
        <v>0</v>
      </c>
    </row>
    <row r="3918" spans="1:16" x14ac:dyDescent="0.3">
      <c r="A3918">
        <v>62188655</v>
      </c>
      <c r="B3918">
        <v>207473</v>
      </c>
      <c r="C3918">
        <v>847983</v>
      </c>
      <c r="D3918">
        <v>10773</v>
      </c>
      <c r="E3918">
        <v>2</v>
      </c>
      <c r="F3918">
        <v>1077.3</v>
      </c>
      <c r="G3918">
        <v>5</v>
      </c>
      <c r="H3918" t="s">
        <v>545</v>
      </c>
      <c r="I3918">
        <v>1</v>
      </c>
      <c r="J3918" t="s">
        <v>212</v>
      </c>
      <c r="K3918" t="s">
        <v>39</v>
      </c>
      <c r="L3918" t="s">
        <v>15</v>
      </c>
      <c r="M3918">
        <v>20468.7</v>
      </c>
      <c r="N3918" t="s">
        <v>22</v>
      </c>
      <c r="O3918" t="s">
        <v>0</v>
      </c>
      <c r="P3918" t="s">
        <v>0</v>
      </c>
    </row>
    <row r="3919" spans="1:16" x14ac:dyDescent="0.3">
      <c r="A3919">
        <v>58199211</v>
      </c>
      <c r="B3919">
        <v>671858</v>
      </c>
      <c r="C3919">
        <v>728859</v>
      </c>
      <c r="D3919">
        <v>4677</v>
      </c>
      <c r="E3919">
        <v>1</v>
      </c>
      <c r="F3919">
        <v>467.7</v>
      </c>
      <c r="G3919">
        <v>10</v>
      </c>
      <c r="H3919" t="s">
        <v>545</v>
      </c>
      <c r="I3919">
        <v>4</v>
      </c>
      <c r="J3919" t="s">
        <v>144</v>
      </c>
      <c r="K3919" t="s">
        <v>39</v>
      </c>
      <c r="L3919" t="s">
        <v>18</v>
      </c>
      <c r="M3919">
        <v>4209.3</v>
      </c>
      <c r="N3919" t="s">
        <v>20</v>
      </c>
      <c r="O3919" t="s">
        <v>0</v>
      </c>
      <c r="P3919" t="s">
        <v>0</v>
      </c>
    </row>
    <row r="3920" spans="1:16" x14ac:dyDescent="0.3">
      <c r="A3920">
        <v>55735904</v>
      </c>
      <c r="B3920">
        <v>872246</v>
      </c>
      <c r="C3920">
        <v>308239</v>
      </c>
      <c r="D3920">
        <v>8770</v>
      </c>
      <c r="E3920">
        <v>2</v>
      </c>
      <c r="F3920">
        <v>0</v>
      </c>
      <c r="G3920">
        <v>0</v>
      </c>
      <c r="H3920" t="s">
        <v>545</v>
      </c>
      <c r="I3920">
        <v>3</v>
      </c>
      <c r="J3920" t="s">
        <v>65</v>
      </c>
      <c r="K3920" t="s">
        <v>50</v>
      </c>
      <c r="L3920" t="s">
        <v>18</v>
      </c>
      <c r="M3920">
        <v>17540</v>
      </c>
      <c r="N3920" t="s">
        <v>20</v>
      </c>
      <c r="O3920" t="s">
        <v>0</v>
      </c>
      <c r="P3920" t="s">
        <v>0</v>
      </c>
    </row>
    <row r="3921" spans="1:16" x14ac:dyDescent="0.3">
      <c r="A3921">
        <v>40033905</v>
      </c>
      <c r="B3921">
        <v>216739</v>
      </c>
      <c r="C3921">
        <v>257187</v>
      </c>
      <c r="D3921">
        <v>8338</v>
      </c>
      <c r="E3921">
        <v>1</v>
      </c>
      <c r="F3921">
        <v>833.8</v>
      </c>
      <c r="G3921">
        <v>10</v>
      </c>
      <c r="H3921" t="s">
        <v>545</v>
      </c>
      <c r="I3921">
        <v>5</v>
      </c>
      <c r="J3921" t="s">
        <v>307</v>
      </c>
      <c r="K3921" t="s">
        <v>50</v>
      </c>
      <c r="L3921" t="s">
        <v>15</v>
      </c>
      <c r="M3921">
        <v>7504.2</v>
      </c>
      <c r="N3921" t="s">
        <v>22</v>
      </c>
      <c r="O3921" t="s">
        <v>0</v>
      </c>
      <c r="P3921" t="s">
        <v>0</v>
      </c>
    </row>
    <row r="3922" spans="1:16" x14ac:dyDescent="0.3">
      <c r="A3922">
        <v>81643088</v>
      </c>
      <c r="B3922">
        <v>876646</v>
      </c>
      <c r="C3922">
        <v>577717</v>
      </c>
      <c r="D3922">
        <v>14827</v>
      </c>
      <c r="E3922">
        <v>2</v>
      </c>
      <c r="F3922">
        <v>0</v>
      </c>
      <c r="G3922">
        <v>0</v>
      </c>
      <c r="H3922" t="s">
        <v>545</v>
      </c>
      <c r="I3922">
        <v>5</v>
      </c>
      <c r="J3922" t="s">
        <v>307</v>
      </c>
      <c r="K3922" t="s">
        <v>39</v>
      </c>
      <c r="L3922" t="s">
        <v>152</v>
      </c>
      <c r="M3922">
        <v>29654</v>
      </c>
      <c r="N3922" t="s">
        <v>20</v>
      </c>
      <c r="O3922" t="s">
        <v>0</v>
      </c>
      <c r="P3922" t="s">
        <v>0</v>
      </c>
    </row>
    <row r="3923" spans="1:16" x14ac:dyDescent="0.3">
      <c r="A3923">
        <v>31393688</v>
      </c>
      <c r="B3923">
        <v>191161</v>
      </c>
      <c r="C3923">
        <v>583010</v>
      </c>
      <c r="D3923">
        <v>6097</v>
      </c>
      <c r="E3923">
        <v>1</v>
      </c>
      <c r="F3923">
        <v>304.85000000000002</v>
      </c>
      <c r="G3923">
        <v>5</v>
      </c>
      <c r="H3923" t="s">
        <v>545</v>
      </c>
      <c r="I3923">
        <v>3</v>
      </c>
      <c r="J3923" t="s">
        <v>65</v>
      </c>
      <c r="K3923" t="s">
        <v>39</v>
      </c>
      <c r="L3923" t="s">
        <v>15</v>
      </c>
      <c r="M3923">
        <v>5792.15</v>
      </c>
      <c r="N3923" t="s">
        <v>23</v>
      </c>
      <c r="O3923" t="s">
        <v>0</v>
      </c>
      <c r="P3923" t="s">
        <v>0</v>
      </c>
    </row>
    <row r="3924" spans="1:16" x14ac:dyDescent="0.3">
      <c r="A3924">
        <v>53034742</v>
      </c>
      <c r="B3924">
        <v>872246</v>
      </c>
      <c r="C3924">
        <v>784791</v>
      </c>
      <c r="D3924">
        <v>18900</v>
      </c>
      <c r="E3924">
        <v>1</v>
      </c>
      <c r="F3924">
        <v>0</v>
      </c>
      <c r="G3924">
        <v>0</v>
      </c>
      <c r="H3924" t="s">
        <v>545</v>
      </c>
      <c r="I3924">
        <v>2</v>
      </c>
      <c r="J3924" t="s">
        <v>315</v>
      </c>
      <c r="K3924" t="s">
        <v>39</v>
      </c>
      <c r="L3924" t="s">
        <v>18</v>
      </c>
      <c r="M3924">
        <v>18900</v>
      </c>
      <c r="N3924" t="s">
        <v>22</v>
      </c>
      <c r="O3924" t="s">
        <v>0</v>
      </c>
      <c r="P3924" t="s">
        <v>0</v>
      </c>
    </row>
    <row r="3925" spans="1:16" x14ac:dyDescent="0.3">
      <c r="A3925">
        <v>18437082</v>
      </c>
      <c r="B3925">
        <v>876646</v>
      </c>
      <c r="C3925">
        <v>689887</v>
      </c>
      <c r="D3925">
        <v>16436</v>
      </c>
      <c r="E3925">
        <v>1</v>
      </c>
      <c r="F3925">
        <v>821.8</v>
      </c>
      <c r="G3925">
        <v>5</v>
      </c>
      <c r="H3925" t="s">
        <v>545</v>
      </c>
      <c r="I3925">
        <v>4</v>
      </c>
      <c r="J3925" t="s">
        <v>144</v>
      </c>
      <c r="K3925" t="s">
        <v>39</v>
      </c>
      <c r="L3925" t="s">
        <v>18</v>
      </c>
      <c r="M3925">
        <v>15614.2</v>
      </c>
      <c r="N3925" t="s">
        <v>21</v>
      </c>
      <c r="O3925" t="s">
        <v>0</v>
      </c>
      <c r="P3925" t="s">
        <v>0</v>
      </c>
    </row>
    <row r="3926" spans="1:16" x14ac:dyDescent="0.3">
      <c r="A3926">
        <v>23769080</v>
      </c>
      <c r="B3926">
        <v>876646</v>
      </c>
      <c r="C3926">
        <v>699687</v>
      </c>
      <c r="D3926">
        <v>11335</v>
      </c>
      <c r="E3926">
        <v>2</v>
      </c>
      <c r="F3926">
        <v>1133.5</v>
      </c>
      <c r="G3926">
        <v>5</v>
      </c>
      <c r="H3926" t="s">
        <v>77</v>
      </c>
      <c r="I3926">
        <v>3</v>
      </c>
      <c r="J3926" t="s">
        <v>172</v>
      </c>
      <c r="K3926" t="s">
        <v>50</v>
      </c>
      <c r="L3926" t="s">
        <v>15</v>
      </c>
      <c r="M3926">
        <v>21536.5</v>
      </c>
      <c r="N3926" t="s">
        <v>20</v>
      </c>
      <c r="O3926" t="s">
        <v>0</v>
      </c>
      <c r="P3926" t="s">
        <v>0</v>
      </c>
    </row>
    <row r="3927" spans="1:16" x14ac:dyDescent="0.3">
      <c r="A3927">
        <v>60666702</v>
      </c>
      <c r="B3927">
        <v>719176</v>
      </c>
      <c r="C3927">
        <v>841209</v>
      </c>
      <c r="D3927">
        <v>892</v>
      </c>
      <c r="E3927">
        <v>3</v>
      </c>
      <c r="F3927">
        <v>133.80000000000001</v>
      </c>
      <c r="G3927">
        <v>5</v>
      </c>
      <c r="H3927" t="s">
        <v>77</v>
      </c>
      <c r="I3927">
        <v>2</v>
      </c>
      <c r="J3927" t="s">
        <v>479</v>
      </c>
      <c r="K3927" t="s">
        <v>39</v>
      </c>
      <c r="L3927" t="s">
        <v>15</v>
      </c>
      <c r="M3927">
        <v>2542.1999999999998</v>
      </c>
      <c r="N3927" t="s">
        <v>20</v>
      </c>
      <c r="O3927" t="s">
        <v>0</v>
      </c>
      <c r="P3927" t="s">
        <v>0</v>
      </c>
    </row>
    <row r="3928" spans="1:16" x14ac:dyDescent="0.3">
      <c r="A3928">
        <v>43220503</v>
      </c>
      <c r="B3928">
        <v>876646</v>
      </c>
      <c r="C3928">
        <v>283840</v>
      </c>
      <c r="D3928">
        <v>9405</v>
      </c>
      <c r="E3928">
        <v>1</v>
      </c>
      <c r="F3928">
        <v>0</v>
      </c>
      <c r="G3928">
        <v>0</v>
      </c>
      <c r="H3928" t="s">
        <v>77</v>
      </c>
      <c r="I3928">
        <v>2</v>
      </c>
      <c r="J3928" t="s">
        <v>479</v>
      </c>
      <c r="K3928" t="s">
        <v>39</v>
      </c>
      <c r="L3928" t="s">
        <v>15</v>
      </c>
      <c r="M3928">
        <v>9405</v>
      </c>
      <c r="N3928" t="s">
        <v>23</v>
      </c>
      <c r="O3928" t="s">
        <v>0</v>
      </c>
      <c r="P3928" t="s">
        <v>0</v>
      </c>
    </row>
    <row r="3929" spans="1:16" x14ac:dyDescent="0.3">
      <c r="A3929">
        <v>48468887</v>
      </c>
      <c r="B3929">
        <v>334053</v>
      </c>
      <c r="C3929">
        <v>465953</v>
      </c>
      <c r="D3929">
        <v>7185</v>
      </c>
      <c r="E3929">
        <v>1</v>
      </c>
      <c r="F3929">
        <v>359.25</v>
      </c>
      <c r="G3929">
        <v>5</v>
      </c>
      <c r="H3929" t="s">
        <v>77</v>
      </c>
      <c r="I3929">
        <v>3</v>
      </c>
      <c r="J3929" t="s">
        <v>172</v>
      </c>
      <c r="K3929" t="s">
        <v>39</v>
      </c>
      <c r="L3929" t="s">
        <v>15</v>
      </c>
      <c r="M3929">
        <v>6825.75</v>
      </c>
      <c r="N3929" t="s">
        <v>20</v>
      </c>
      <c r="O3929" t="s">
        <v>0</v>
      </c>
      <c r="P3929" t="s">
        <v>0</v>
      </c>
    </row>
    <row r="3930" spans="1:16" x14ac:dyDescent="0.3">
      <c r="A3930">
        <v>13704481</v>
      </c>
      <c r="B3930">
        <v>207473</v>
      </c>
      <c r="C3930">
        <v>842198</v>
      </c>
      <c r="D3930">
        <v>13971</v>
      </c>
      <c r="E3930">
        <v>2</v>
      </c>
      <c r="F3930">
        <v>0</v>
      </c>
      <c r="G3930">
        <v>0</v>
      </c>
      <c r="H3930" t="s">
        <v>357</v>
      </c>
      <c r="I3930">
        <v>1</v>
      </c>
      <c r="J3930" t="s">
        <v>358</v>
      </c>
      <c r="K3930" t="s">
        <v>39</v>
      </c>
      <c r="L3930" t="s">
        <v>15</v>
      </c>
      <c r="M3930">
        <v>27942</v>
      </c>
      <c r="N3930" t="s">
        <v>23</v>
      </c>
      <c r="O3930" t="s">
        <v>0</v>
      </c>
      <c r="P3930" t="s">
        <v>0</v>
      </c>
    </row>
    <row r="3931" spans="1:16" x14ac:dyDescent="0.3">
      <c r="A3931">
        <v>25521714</v>
      </c>
      <c r="B3931">
        <v>877572</v>
      </c>
      <c r="C3931">
        <v>326215</v>
      </c>
      <c r="D3931">
        <v>19635</v>
      </c>
      <c r="E3931">
        <v>3</v>
      </c>
      <c r="F3931">
        <v>0</v>
      </c>
      <c r="G3931">
        <v>0</v>
      </c>
      <c r="H3931" t="s">
        <v>357</v>
      </c>
      <c r="I3931">
        <v>6</v>
      </c>
      <c r="J3931" t="s">
        <v>369</v>
      </c>
      <c r="K3931" t="s">
        <v>39</v>
      </c>
      <c r="L3931" t="s">
        <v>15</v>
      </c>
      <c r="M3931">
        <v>58905</v>
      </c>
      <c r="N3931" t="s">
        <v>20</v>
      </c>
      <c r="O3931" t="s">
        <v>0</v>
      </c>
      <c r="P3931" t="s">
        <v>0</v>
      </c>
    </row>
    <row r="3932" spans="1:16" x14ac:dyDescent="0.3">
      <c r="A3932">
        <v>59333209</v>
      </c>
      <c r="B3932">
        <v>877572</v>
      </c>
      <c r="C3932">
        <v>698969</v>
      </c>
      <c r="D3932">
        <v>9898</v>
      </c>
      <c r="E3932">
        <v>3</v>
      </c>
      <c r="F3932">
        <v>0</v>
      </c>
      <c r="G3932">
        <v>0</v>
      </c>
      <c r="H3932" t="s">
        <v>357</v>
      </c>
      <c r="I3932">
        <v>6</v>
      </c>
      <c r="J3932" t="s">
        <v>369</v>
      </c>
      <c r="K3932" t="s">
        <v>39</v>
      </c>
      <c r="L3932" t="s">
        <v>15</v>
      </c>
      <c r="M3932">
        <v>29694</v>
      </c>
      <c r="N3932" t="s">
        <v>23</v>
      </c>
      <c r="O3932" t="s">
        <v>0</v>
      </c>
      <c r="P3932" t="s">
        <v>0</v>
      </c>
    </row>
    <row r="3933" spans="1:16" x14ac:dyDescent="0.3">
      <c r="A3933">
        <v>77493234</v>
      </c>
      <c r="B3933">
        <v>671858</v>
      </c>
      <c r="C3933">
        <v>240382</v>
      </c>
      <c r="D3933">
        <v>5243</v>
      </c>
      <c r="E3933">
        <v>1</v>
      </c>
      <c r="F3933">
        <v>0</v>
      </c>
      <c r="G3933">
        <v>0</v>
      </c>
      <c r="H3933" t="s">
        <v>357</v>
      </c>
      <c r="I3933">
        <v>3</v>
      </c>
      <c r="J3933" t="s">
        <v>108</v>
      </c>
      <c r="K3933" t="s">
        <v>39</v>
      </c>
      <c r="L3933" t="s">
        <v>15</v>
      </c>
      <c r="M3933">
        <v>5243</v>
      </c>
      <c r="N3933" t="s">
        <v>20</v>
      </c>
      <c r="O3933" t="s">
        <v>0</v>
      </c>
      <c r="P3933" t="s">
        <v>0</v>
      </c>
    </row>
    <row r="3934" spans="1:16" x14ac:dyDescent="0.3">
      <c r="A3934">
        <v>32633927</v>
      </c>
      <c r="B3934">
        <v>207473</v>
      </c>
      <c r="C3934">
        <v>632459</v>
      </c>
      <c r="D3934">
        <v>3080</v>
      </c>
      <c r="E3934">
        <v>2</v>
      </c>
      <c r="F3934">
        <v>0</v>
      </c>
      <c r="G3934">
        <v>0</v>
      </c>
      <c r="H3934" t="s">
        <v>357</v>
      </c>
      <c r="I3934">
        <v>6</v>
      </c>
      <c r="J3934" t="s">
        <v>369</v>
      </c>
      <c r="K3934" t="s">
        <v>73</v>
      </c>
      <c r="L3934" t="s">
        <v>152</v>
      </c>
      <c r="M3934">
        <v>6160</v>
      </c>
      <c r="N3934" t="s">
        <v>23</v>
      </c>
      <c r="O3934" t="s">
        <v>0</v>
      </c>
      <c r="P3934" t="s">
        <v>0</v>
      </c>
    </row>
    <row r="3935" spans="1:16" x14ac:dyDescent="0.3">
      <c r="A3935">
        <v>54241559</v>
      </c>
      <c r="B3935">
        <v>246316</v>
      </c>
      <c r="C3935">
        <v>546265</v>
      </c>
      <c r="D3935">
        <v>12875</v>
      </c>
      <c r="E3935">
        <v>1</v>
      </c>
      <c r="F3935">
        <v>0</v>
      </c>
      <c r="G3935">
        <v>0</v>
      </c>
      <c r="H3935" t="s">
        <v>357</v>
      </c>
      <c r="I3935">
        <v>6</v>
      </c>
      <c r="J3935" t="s">
        <v>369</v>
      </c>
      <c r="K3935" t="s">
        <v>39</v>
      </c>
      <c r="L3935" t="s">
        <v>16</v>
      </c>
      <c r="M3935">
        <v>12875</v>
      </c>
      <c r="N3935" t="s">
        <v>22</v>
      </c>
      <c r="O3935" t="s">
        <v>0</v>
      </c>
      <c r="P3935" t="s">
        <v>0</v>
      </c>
    </row>
    <row r="3936" spans="1:16" x14ac:dyDescent="0.3">
      <c r="A3936">
        <v>90251151</v>
      </c>
      <c r="B3936">
        <v>356787</v>
      </c>
      <c r="C3936">
        <v>248693</v>
      </c>
      <c r="D3936">
        <v>7821</v>
      </c>
      <c r="E3936">
        <v>2</v>
      </c>
      <c r="F3936">
        <v>0</v>
      </c>
      <c r="G3936">
        <v>0</v>
      </c>
      <c r="H3936" t="s">
        <v>357</v>
      </c>
      <c r="I3936">
        <v>1</v>
      </c>
      <c r="J3936" t="s">
        <v>358</v>
      </c>
      <c r="K3936" t="s">
        <v>39</v>
      </c>
      <c r="L3936" t="s">
        <v>17</v>
      </c>
      <c r="M3936">
        <v>15642</v>
      </c>
      <c r="N3936" t="s">
        <v>20</v>
      </c>
      <c r="O3936" t="s">
        <v>0</v>
      </c>
      <c r="P3936" t="s">
        <v>0</v>
      </c>
    </row>
    <row r="3937" spans="1:16" x14ac:dyDescent="0.3">
      <c r="A3937">
        <v>96605343</v>
      </c>
      <c r="B3937">
        <v>246316</v>
      </c>
      <c r="C3937">
        <v>294578</v>
      </c>
      <c r="D3937">
        <v>11267</v>
      </c>
      <c r="E3937">
        <v>1</v>
      </c>
      <c r="F3937">
        <v>1690.05</v>
      </c>
      <c r="G3937">
        <v>15</v>
      </c>
      <c r="H3937" t="s">
        <v>357</v>
      </c>
      <c r="I3937">
        <v>1</v>
      </c>
      <c r="J3937" t="s">
        <v>358</v>
      </c>
      <c r="K3937" t="s">
        <v>39</v>
      </c>
      <c r="L3937" t="s">
        <v>15</v>
      </c>
      <c r="M3937">
        <v>9576.9500000000007</v>
      </c>
      <c r="N3937" t="s">
        <v>23</v>
      </c>
      <c r="O3937" t="s">
        <v>0</v>
      </c>
      <c r="P3937" t="s">
        <v>0</v>
      </c>
    </row>
    <row r="3938" spans="1:16" x14ac:dyDescent="0.3">
      <c r="A3938">
        <v>69735865</v>
      </c>
      <c r="B3938">
        <v>770487</v>
      </c>
      <c r="C3938">
        <v>272187</v>
      </c>
      <c r="D3938">
        <v>9290</v>
      </c>
      <c r="E3938">
        <v>1</v>
      </c>
      <c r="F3938">
        <v>464.5</v>
      </c>
      <c r="G3938">
        <v>5</v>
      </c>
      <c r="H3938" t="s">
        <v>357</v>
      </c>
      <c r="I3938">
        <v>7</v>
      </c>
      <c r="J3938" t="s">
        <v>278</v>
      </c>
      <c r="K3938" t="s">
        <v>50</v>
      </c>
      <c r="L3938" t="s">
        <v>15</v>
      </c>
      <c r="M3938">
        <v>8825.5</v>
      </c>
      <c r="N3938" t="s">
        <v>24</v>
      </c>
      <c r="O3938" t="s">
        <v>0</v>
      </c>
      <c r="P3938" t="s">
        <v>0</v>
      </c>
    </row>
    <row r="3939" spans="1:16" x14ac:dyDescent="0.3">
      <c r="A3939">
        <v>61402634</v>
      </c>
      <c r="B3939">
        <v>719176</v>
      </c>
      <c r="C3939">
        <v>337654</v>
      </c>
      <c r="D3939">
        <v>18674</v>
      </c>
      <c r="E3939">
        <v>1</v>
      </c>
      <c r="F3939">
        <v>933.7</v>
      </c>
      <c r="G3939">
        <v>5</v>
      </c>
      <c r="H3939" t="s">
        <v>357</v>
      </c>
      <c r="I3939">
        <v>3</v>
      </c>
      <c r="J3939" t="s">
        <v>108</v>
      </c>
      <c r="K3939" t="s">
        <v>39</v>
      </c>
      <c r="L3939" t="s">
        <v>15</v>
      </c>
      <c r="M3939">
        <v>17740.3</v>
      </c>
      <c r="N3939" t="s">
        <v>22</v>
      </c>
      <c r="O3939" t="s">
        <v>0</v>
      </c>
      <c r="P3939" t="s">
        <v>0</v>
      </c>
    </row>
    <row r="3940" spans="1:16" x14ac:dyDescent="0.3">
      <c r="A3940">
        <v>74019136</v>
      </c>
      <c r="B3940">
        <v>872246</v>
      </c>
      <c r="C3940">
        <v>387316</v>
      </c>
      <c r="D3940">
        <v>15765</v>
      </c>
      <c r="E3940">
        <v>1</v>
      </c>
      <c r="F3940">
        <v>0</v>
      </c>
      <c r="G3940">
        <v>0</v>
      </c>
      <c r="H3940" t="s">
        <v>327</v>
      </c>
      <c r="I3940">
        <v>6</v>
      </c>
      <c r="J3940" t="s">
        <v>123</v>
      </c>
      <c r="K3940" t="s">
        <v>39</v>
      </c>
      <c r="L3940" t="s">
        <v>18</v>
      </c>
      <c r="M3940">
        <v>15765</v>
      </c>
      <c r="N3940" t="s">
        <v>20</v>
      </c>
      <c r="O3940" t="s">
        <v>0</v>
      </c>
      <c r="P3940" t="s">
        <v>0</v>
      </c>
    </row>
    <row r="3941" spans="1:16" x14ac:dyDescent="0.3">
      <c r="A3941">
        <v>99853245</v>
      </c>
      <c r="B3941">
        <v>770487</v>
      </c>
      <c r="C3941">
        <v>287889</v>
      </c>
      <c r="D3941">
        <v>17474</v>
      </c>
      <c r="E3941">
        <v>1</v>
      </c>
      <c r="F3941">
        <v>1747.4</v>
      </c>
      <c r="G3941">
        <v>10</v>
      </c>
      <c r="H3941" t="s">
        <v>327</v>
      </c>
      <c r="I3941">
        <v>7</v>
      </c>
      <c r="J3941" t="s">
        <v>299</v>
      </c>
      <c r="K3941" t="s">
        <v>39</v>
      </c>
      <c r="L3941" t="s">
        <v>15</v>
      </c>
      <c r="M3941">
        <v>15726.6</v>
      </c>
      <c r="N3941" t="s">
        <v>21</v>
      </c>
      <c r="O3941" t="s">
        <v>0</v>
      </c>
      <c r="P3941" t="s">
        <v>0</v>
      </c>
    </row>
    <row r="3942" spans="1:16" x14ac:dyDescent="0.3">
      <c r="A3942">
        <v>93955206</v>
      </c>
      <c r="B3942">
        <v>719176</v>
      </c>
      <c r="C3942">
        <v>834992</v>
      </c>
      <c r="D3942">
        <v>17437</v>
      </c>
      <c r="E3942">
        <v>2</v>
      </c>
      <c r="F3942">
        <v>0</v>
      </c>
      <c r="G3942">
        <v>0</v>
      </c>
      <c r="H3942" t="s">
        <v>327</v>
      </c>
      <c r="I3942">
        <v>6</v>
      </c>
      <c r="J3942" t="s">
        <v>123</v>
      </c>
      <c r="K3942" t="s">
        <v>39</v>
      </c>
      <c r="L3942" t="s">
        <v>16</v>
      </c>
      <c r="M3942">
        <v>34874</v>
      </c>
      <c r="N3942" t="s">
        <v>23</v>
      </c>
      <c r="O3942" t="s">
        <v>0</v>
      </c>
      <c r="P3942" t="s">
        <v>0</v>
      </c>
    </row>
    <row r="3943" spans="1:16" x14ac:dyDescent="0.3">
      <c r="A3943">
        <v>25253751</v>
      </c>
      <c r="B3943">
        <v>872246</v>
      </c>
      <c r="C3943">
        <v>220005</v>
      </c>
      <c r="D3943">
        <v>1984</v>
      </c>
      <c r="E3943">
        <v>2</v>
      </c>
      <c r="F3943">
        <v>396.8</v>
      </c>
      <c r="G3943">
        <v>10</v>
      </c>
      <c r="H3943" t="s">
        <v>327</v>
      </c>
      <c r="I3943">
        <v>4</v>
      </c>
      <c r="J3943" t="s">
        <v>249</v>
      </c>
      <c r="K3943" t="s">
        <v>47</v>
      </c>
      <c r="L3943" t="s">
        <v>16</v>
      </c>
      <c r="M3943">
        <v>3571.2</v>
      </c>
      <c r="N3943" t="s">
        <v>23</v>
      </c>
      <c r="O3943" t="s">
        <v>0</v>
      </c>
      <c r="P3943" t="s">
        <v>0</v>
      </c>
    </row>
    <row r="3944" spans="1:16" x14ac:dyDescent="0.3">
      <c r="A3944">
        <v>24923247</v>
      </c>
      <c r="B3944">
        <v>872246</v>
      </c>
      <c r="C3944">
        <v>936677</v>
      </c>
      <c r="D3944">
        <v>16611</v>
      </c>
      <c r="E3944">
        <v>1</v>
      </c>
      <c r="F3944">
        <v>2491.65</v>
      </c>
      <c r="G3944">
        <v>15</v>
      </c>
      <c r="H3944" t="s">
        <v>327</v>
      </c>
      <c r="I3944">
        <v>6</v>
      </c>
      <c r="J3944" t="s">
        <v>123</v>
      </c>
      <c r="K3944" t="s">
        <v>39</v>
      </c>
      <c r="L3944" t="s">
        <v>16</v>
      </c>
      <c r="M3944">
        <v>14119.35</v>
      </c>
      <c r="N3944" t="s">
        <v>23</v>
      </c>
      <c r="O3944" t="s">
        <v>0</v>
      </c>
      <c r="P3944" t="s">
        <v>0</v>
      </c>
    </row>
    <row r="3945" spans="1:16" x14ac:dyDescent="0.3">
      <c r="A3945">
        <v>87268086</v>
      </c>
      <c r="B3945">
        <v>719176</v>
      </c>
      <c r="C3945">
        <v>642306</v>
      </c>
      <c r="D3945">
        <v>19802</v>
      </c>
      <c r="E3945">
        <v>2</v>
      </c>
      <c r="F3945">
        <v>5940.6</v>
      </c>
      <c r="G3945">
        <v>15</v>
      </c>
      <c r="H3945" t="s">
        <v>327</v>
      </c>
      <c r="I3945">
        <v>7</v>
      </c>
      <c r="J3945" t="s">
        <v>299</v>
      </c>
      <c r="K3945" t="s">
        <v>73</v>
      </c>
      <c r="L3945" t="s">
        <v>17</v>
      </c>
      <c r="M3945">
        <v>33663.4</v>
      </c>
      <c r="N3945" t="s">
        <v>21</v>
      </c>
      <c r="O3945" t="s">
        <v>0</v>
      </c>
      <c r="P3945" t="s">
        <v>0</v>
      </c>
    </row>
    <row r="3946" spans="1:16" x14ac:dyDescent="0.3">
      <c r="A3946">
        <v>16785951</v>
      </c>
      <c r="B3946">
        <v>809570</v>
      </c>
      <c r="C3946">
        <v>955242</v>
      </c>
      <c r="D3946">
        <v>4218</v>
      </c>
      <c r="E3946">
        <v>1</v>
      </c>
      <c r="F3946">
        <v>632.70000000000005</v>
      </c>
      <c r="G3946">
        <v>15</v>
      </c>
      <c r="H3946" t="s">
        <v>327</v>
      </c>
      <c r="I3946">
        <v>6</v>
      </c>
      <c r="J3946" t="s">
        <v>123</v>
      </c>
      <c r="K3946" t="s">
        <v>39</v>
      </c>
      <c r="L3946" t="s">
        <v>18</v>
      </c>
      <c r="M3946">
        <v>3585.3</v>
      </c>
      <c r="N3946" t="s">
        <v>21</v>
      </c>
      <c r="O3946" t="s">
        <v>0</v>
      </c>
      <c r="P3946" t="s">
        <v>0</v>
      </c>
    </row>
    <row r="3947" spans="1:16" x14ac:dyDescent="0.3">
      <c r="A3947">
        <v>27172371</v>
      </c>
      <c r="B3947">
        <v>719176</v>
      </c>
      <c r="C3947">
        <v>605298</v>
      </c>
      <c r="D3947">
        <v>8532</v>
      </c>
      <c r="E3947">
        <v>1</v>
      </c>
      <c r="F3947">
        <v>0</v>
      </c>
      <c r="G3947">
        <v>0</v>
      </c>
      <c r="H3947" t="s">
        <v>327</v>
      </c>
      <c r="I3947">
        <v>6</v>
      </c>
      <c r="J3947" t="s">
        <v>123</v>
      </c>
      <c r="K3947" t="s">
        <v>39</v>
      </c>
      <c r="L3947" t="s">
        <v>16</v>
      </c>
      <c r="M3947">
        <v>8532</v>
      </c>
      <c r="N3947" t="s">
        <v>23</v>
      </c>
      <c r="O3947" t="s">
        <v>0</v>
      </c>
      <c r="P3947" t="s">
        <v>0</v>
      </c>
    </row>
    <row r="3948" spans="1:16" x14ac:dyDescent="0.3">
      <c r="A3948">
        <v>30629718</v>
      </c>
      <c r="B3948">
        <v>876646</v>
      </c>
      <c r="C3948">
        <v>916289</v>
      </c>
      <c r="D3948">
        <v>12395</v>
      </c>
      <c r="E3948">
        <v>1</v>
      </c>
      <c r="F3948">
        <v>0</v>
      </c>
      <c r="G3948">
        <v>0</v>
      </c>
      <c r="H3948" t="s">
        <v>327</v>
      </c>
      <c r="I3948">
        <v>5</v>
      </c>
      <c r="J3948" t="s">
        <v>519</v>
      </c>
      <c r="K3948" t="s">
        <v>39</v>
      </c>
      <c r="L3948" t="s">
        <v>15</v>
      </c>
      <c r="M3948">
        <v>12395</v>
      </c>
      <c r="N3948" t="s">
        <v>20</v>
      </c>
      <c r="O3948" t="s">
        <v>0</v>
      </c>
      <c r="P3948" t="s">
        <v>0</v>
      </c>
    </row>
    <row r="3949" spans="1:16" x14ac:dyDescent="0.3">
      <c r="A3949">
        <v>53302669</v>
      </c>
      <c r="B3949">
        <v>216739</v>
      </c>
      <c r="C3949">
        <v>484489</v>
      </c>
      <c r="D3949">
        <v>13154</v>
      </c>
      <c r="E3949">
        <v>1</v>
      </c>
      <c r="F3949">
        <v>1315.4</v>
      </c>
      <c r="G3949">
        <v>10</v>
      </c>
      <c r="H3949" t="s">
        <v>327</v>
      </c>
      <c r="I3949">
        <v>1</v>
      </c>
      <c r="J3949" t="s">
        <v>116</v>
      </c>
      <c r="K3949" t="s">
        <v>39</v>
      </c>
      <c r="L3949" t="s">
        <v>15</v>
      </c>
      <c r="M3949">
        <v>11838.6</v>
      </c>
      <c r="N3949" t="s">
        <v>23</v>
      </c>
      <c r="O3949" t="s">
        <v>0</v>
      </c>
      <c r="P3949" t="s">
        <v>0</v>
      </c>
    </row>
    <row r="3950" spans="1:16" x14ac:dyDescent="0.3">
      <c r="A3950">
        <v>87736262</v>
      </c>
      <c r="B3950">
        <v>770487</v>
      </c>
      <c r="C3950">
        <v>663690</v>
      </c>
      <c r="D3950">
        <v>6219</v>
      </c>
      <c r="E3950">
        <v>1</v>
      </c>
      <c r="F3950">
        <v>0</v>
      </c>
      <c r="G3950">
        <v>0</v>
      </c>
      <c r="H3950" t="s">
        <v>170</v>
      </c>
      <c r="I3950">
        <v>4</v>
      </c>
      <c r="J3950" t="s">
        <v>171</v>
      </c>
      <c r="K3950" t="s">
        <v>73</v>
      </c>
      <c r="L3950" t="s">
        <v>16</v>
      </c>
      <c r="M3950">
        <v>6219</v>
      </c>
      <c r="N3950" t="s">
        <v>22</v>
      </c>
      <c r="O3950" t="s">
        <v>0</v>
      </c>
      <c r="P3950" t="s">
        <v>0</v>
      </c>
    </row>
    <row r="3951" spans="1:16" x14ac:dyDescent="0.3">
      <c r="A3951">
        <v>57287718</v>
      </c>
      <c r="B3951">
        <v>809570</v>
      </c>
      <c r="C3951">
        <v>613477</v>
      </c>
      <c r="D3951">
        <v>12499</v>
      </c>
      <c r="E3951">
        <v>1</v>
      </c>
      <c r="F3951">
        <v>0</v>
      </c>
      <c r="G3951">
        <v>0</v>
      </c>
      <c r="H3951" t="s">
        <v>170</v>
      </c>
      <c r="I3951">
        <v>3</v>
      </c>
      <c r="J3951" t="s">
        <v>419</v>
      </c>
      <c r="K3951" t="s">
        <v>39</v>
      </c>
      <c r="L3951" t="s">
        <v>15</v>
      </c>
      <c r="M3951">
        <v>12499</v>
      </c>
      <c r="N3951" t="s">
        <v>20</v>
      </c>
      <c r="O3951" t="s">
        <v>0</v>
      </c>
      <c r="P3951" t="s">
        <v>0</v>
      </c>
    </row>
    <row r="3952" spans="1:16" x14ac:dyDescent="0.3">
      <c r="A3952">
        <v>87619624</v>
      </c>
      <c r="B3952">
        <v>191161</v>
      </c>
      <c r="C3952">
        <v>844610</v>
      </c>
      <c r="D3952">
        <v>1365</v>
      </c>
      <c r="E3952">
        <v>1</v>
      </c>
      <c r="F3952">
        <v>0</v>
      </c>
      <c r="G3952">
        <v>0</v>
      </c>
      <c r="H3952" t="s">
        <v>170</v>
      </c>
      <c r="I3952">
        <v>7</v>
      </c>
      <c r="J3952" t="s">
        <v>541</v>
      </c>
      <c r="K3952" t="s">
        <v>39</v>
      </c>
      <c r="L3952" t="s">
        <v>15</v>
      </c>
      <c r="M3952">
        <v>1365</v>
      </c>
      <c r="N3952" t="s">
        <v>21</v>
      </c>
      <c r="O3952" t="s">
        <v>0</v>
      </c>
      <c r="P3952" t="s">
        <v>0</v>
      </c>
    </row>
    <row r="3953" spans="1:16" x14ac:dyDescent="0.3">
      <c r="A3953">
        <v>30706693</v>
      </c>
      <c r="B3953">
        <v>334053</v>
      </c>
      <c r="C3953">
        <v>774842</v>
      </c>
      <c r="D3953">
        <v>19153</v>
      </c>
      <c r="E3953">
        <v>1</v>
      </c>
      <c r="F3953">
        <v>0</v>
      </c>
      <c r="G3953">
        <v>0</v>
      </c>
      <c r="H3953" t="s">
        <v>170</v>
      </c>
      <c r="I3953">
        <v>4</v>
      </c>
      <c r="J3953" t="s">
        <v>171</v>
      </c>
      <c r="K3953" t="s">
        <v>39</v>
      </c>
      <c r="L3953" t="s">
        <v>15</v>
      </c>
      <c r="M3953">
        <v>19153</v>
      </c>
      <c r="N3953" t="s">
        <v>21</v>
      </c>
      <c r="O3953" t="s">
        <v>0</v>
      </c>
      <c r="P3953" t="s">
        <v>0</v>
      </c>
    </row>
    <row r="3954" spans="1:16" x14ac:dyDescent="0.3">
      <c r="A3954">
        <v>23553285</v>
      </c>
      <c r="B3954">
        <v>719176</v>
      </c>
      <c r="C3954">
        <v>711174</v>
      </c>
      <c r="D3954">
        <v>17626</v>
      </c>
      <c r="E3954">
        <v>2</v>
      </c>
      <c r="F3954">
        <v>0</v>
      </c>
      <c r="G3954">
        <v>0</v>
      </c>
      <c r="H3954" t="s">
        <v>170</v>
      </c>
      <c r="I3954">
        <v>5</v>
      </c>
      <c r="J3954" t="s">
        <v>509</v>
      </c>
      <c r="K3954" t="s">
        <v>39</v>
      </c>
      <c r="L3954" t="s">
        <v>17</v>
      </c>
      <c r="M3954">
        <v>35252</v>
      </c>
      <c r="N3954" t="s">
        <v>23</v>
      </c>
      <c r="O3954" t="s">
        <v>0</v>
      </c>
      <c r="P3954" t="s">
        <v>0</v>
      </c>
    </row>
    <row r="3955" spans="1:16" x14ac:dyDescent="0.3">
      <c r="A3955">
        <v>16170301</v>
      </c>
      <c r="B3955">
        <v>334053</v>
      </c>
      <c r="C3955">
        <v>475311</v>
      </c>
      <c r="D3955">
        <v>17273</v>
      </c>
      <c r="E3955">
        <v>1</v>
      </c>
      <c r="F3955">
        <v>0</v>
      </c>
      <c r="G3955">
        <v>0</v>
      </c>
      <c r="H3955" t="s">
        <v>170</v>
      </c>
      <c r="I3955">
        <v>7</v>
      </c>
      <c r="J3955" t="s">
        <v>541</v>
      </c>
      <c r="K3955" t="s">
        <v>50</v>
      </c>
      <c r="L3955" t="s">
        <v>15</v>
      </c>
      <c r="M3955">
        <v>17273</v>
      </c>
      <c r="N3955" t="s">
        <v>21</v>
      </c>
      <c r="O3955" t="s">
        <v>0</v>
      </c>
      <c r="P3955" t="s">
        <v>0</v>
      </c>
    </row>
    <row r="3956" spans="1:16" x14ac:dyDescent="0.3">
      <c r="A3956">
        <v>31810617</v>
      </c>
      <c r="B3956">
        <v>877572</v>
      </c>
      <c r="C3956">
        <v>431307</v>
      </c>
      <c r="D3956">
        <v>17974</v>
      </c>
      <c r="E3956">
        <v>1</v>
      </c>
      <c r="F3956">
        <v>898.7</v>
      </c>
      <c r="G3956">
        <v>5</v>
      </c>
      <c r="H3956" t="s">
        <v>322</v>
      </c>
      <c r="I3956">
        <v>5</v>
      </c>
      <c r="J3956" t="s">
        <v>58</v>
      </c>
      <c r="K3956" t="s">
        <v>50</v>
      </c>
      <c r="L3956" t="s">
        <v>16</v>
      </c>
      <c r="M3956">
        <v>17075.3</v>
      </c>
      <c r="N3956" t="s">
        <v>21</v>
      </c>
      <c r="O3956" t="s">
        <v>0</v>
      </c>
      <c r="P3956" t="s">
        <v>0</v>
      </c>
    </row>
    <row r="3957" spans="1:16" x14ac:dyDescent="0.3">
      <c r="A3957">
        <v>98742485</v>
      </c>
      <c r="B3957">
        <v>872246</v>
      </c>
      <c r="C3957">
        <v>619218</v>
      </c>
      <c r="D3957">
        <v>18865</v>
      </c>
      <c r="E3957">
        <v>1</v>
      </c>
      <c r="F3957">
        <v>943.25</v>
      </c>
      <c r="G3957">
        <v>5</v>
      </c>
      <c r="H3957" t="s">
        <v>322</v>
      </c>
      <c r="I3957">
        <v>3</v>
      </c>
      <c r="J3957" t="s">
        <v>402</v>
      </c>
      <c r="K3957" t="s">
        <v>39</v>
      </c>
      <c r="L3957" t="s">
        <v>15</v>
      </c>
      <c r="M3957">
        <v>17921.75</v>
      </c>
      <c r="N3957" t="s">
        <v>23</v>
      </c>
      <c r="O3957" t="s">
        <v>0</v>
      </c>
      <c r="P3957" t="s">
        <v>0</v>
      </c>
    </row>
    <row r="3958" spans="1:16" x14ac:dyDescent="0.3">
      <c r="A3958">
        <v>84399083</v>
      </c>
      <c r="B3958">
        <v>356787</v>
      </c>
      <c r="C3958">
        <v>853004</v>
      </c>
      <c r="D3958">
        <v>15791</v>
      </c>
      <c r="E3958">
        <v>4</v>
      </c>
      <c r="F3958">
        <v>3158.2</v>
      </c>
      <c r="G3958">
        <v>5</v>
      </c>
      <c r="H3958" t="s">
        <v>322</v>
      </c>
      <c r="I3958">
        <v>6</v>
      </c>
      <c r="J3958" t="s">
        <v>210</v>
      </c>
      <c r="K3958" t="s">
        <v>39</v>
      </c>
      <c r="L3958" t="s">
        <v>18</v>
      </c>
      <c r="M3958">
        <v>60005.8</v>
      </c>
      <c r="N3958" t="s">
        <v>20</v>
      </c>
      <c r="O3958" t="s">
        <v>0</v>
      </c>
      <c r="P3958" t="s">
        <v>0</v>
      </c>
    </row>
    <row r="3959" spans="1:16" x14ac:dyDescent="0.3">
      <c r="A3959">
        <v>85432781</v>
      </c>
      <c r="B3959">
        <v>207473</v>
      </c>
      <c r="C3959">
        <v>482495</v>
      </c>
      <c r="D3959">
        <v>17711</v>
      </c>
      <c r="E3959">
        <v>1</v>
      </c>
      <c r="F3959">
        <v>0</v>
      </c>
      <c r="G3959">
        <v>0</v>
      </c>
      <c r="H3959" t="s">
        <v>322</v>
      </c>
      <c r="I3959">
        <v>5</v>
      </c>
      <c r="J3959" t="s">
        <v>58</v>
      </c>
      <c r="K3959" t="s">
        <v>39</v>
      </c>
      <c r="L3959" t="s">
        <v>17</v>
      </c>
      <c r="M3959">
        <v>17711</v>
      </c>
      <c r="N3959" t="s">
        <v>24</v>
      </c>
      <c r="O3959" t="s">
        <v>0</v>
      </c>
      <c r="P3959" t="s">
        <v>0</v>
      </c>
    </row>
    <row r="3960" spans="1:16" x14ac:dyDescent="0.3">
      <c r="A3960">
        <v>42981324</v>
      </c>
      <c r="B3960">
        <v>770487</v>
      </c>
      <c r="C3960">
        <v>224223</v>
      </c>
      <c r="D3960">
        <v>14176</v>
      </c>
      <c r="E3960">
        <v>1</v>
      </c>
      <c r="F3960">
        <v>0</v>
      </c>
      <c r="G3960">
        <v>0</v>
      </c>
      <c r="H3960" t="s">
        <v>322</v>
      </c>
      <c r="I3960">
        <v>1</v>
      </c>
      <c r="J3960" t="s">
        <v>162</v>
      </c>
      <c r="K3960" t="s">
        <v>39</v>
      </c>
      <c r="L3960" t="s">
        <v>15</v>
      </c>
      <c r="M3960">
        <v>14176</v>
      </c>
      <c r="N3960" t="s">
        <v>20</v>
      </c>
      <c r="O3960" t="s">
        <v>0</v>
      </c>
      <c r="P3960" t="s">
        <v>0</v>
      </c>
    </row>
    <row r="3961" spans="1:16" x14ac:dyDescent="0.3">
      <c r="A3961">
        <v>89010042</v>
      </c>
      <c r="B3961">
        <v>334053</v>
      </c>
      <c r="C3961">
        <v>936677</v>
      </c>
      <c r="D3961">
        <v>18617</v>
      </c>
      <c r="E3961">
        <v>1</v>
      </c>
      <c r="F3961">
        <v>930.85</v>
      </c>
      <c r="G3961">
        <v>5</v>
      </c>
      <c r="H3961" t="s">
        <v>322</v>
      </c>
      <c r="I3961">
        <v>2</v>
      </c>
      <c r="J3961" t="s">
        <v>167</v>
      </c>
      <c r="K3961" t="s">
        <v>39</v>
      </c>
      <c r="L3961" t="s">
        <v>15</v>
      </c>
      <c r="M3961">
        <v>17686.150000000001</v>
      </c>
      <c r="N3961" t="s">
        <v>22</v>
      </c>
      <c r="O3961" t="s">
        <v>0</v>
      </c>
      <c r="P3961" t="s">
        <v>0</v>
      </c>
    </row>
    <row r="3962" spans="1:16" x14ac:dyDescent="0.3">
      <c r="A3962">
        <v>32321899</v>
      </c>
      <c r="B3962">
        <v>246316</v>
      </c>
      <c r="C3962">
        <v>980900</v>
      </c>
      <c r="D3962">
        <v>4300</v>
      </c>
      <c r="E3962">
        <v>1</v>
      </c>
      <c r="F3962">
        <v>0</v>
      </c>
      <c r="G3962">
        <v>0</v>
      </c>
      <c r="H3962" t="s">
        <v>131</v>
      </c>
      <c r="I3962">
        <v>3</v>
      </c>
      <c r="J3962" t="s">
        <v>132</v>
      </c>
      <c r="K3962" t="s">
        <v>47</v>
      </c>
      <c r="L3962" t="s">
        <v>18</v>
      </c>
      <c r="M3962">
        <v>4300</v>
      </c>
      <c r="N3962" t="s">
        <v>21</v>
      </c>
      <c r="O3962" t="s">
        <v>0</v>
      </c>
      <c r="P3962" t="s">
        <v>0</v>
      </c>
    </row>
    <row r="3963" spans="1:16" x14ac:dyDescent="0.3">
      <c r="A3963">
        <v>78057490</v>
      </c>
      <c r="B3963">
        <v>877572</v>
      </c>
      <c r="C3963">
        <v>311636</v>
      </c>
      <c r="D3963">
        <v>2232</v>
      </c>
      <c r="E3963">
        <v>1</v>
      </c>
      <c r="F3963">
        <v>111.6</v>
      </c>
      <c r="G3963">
        <v>5</v>
      </c>
      <c r="H3963" t="s">
        <v>131</v>
      </c>
      <c r="I3963">
        <v>7</v>
      </c>
      <c r="J3963" t="s">
        <v>547</v>
      </c>
      <c r="K3963" t="s">
        <v>39</v>
      </c>
      <c r="L3963" t="s">
        <v>15</v>
      </c>
      <c r="M3963">
        <v>2120.4</v>
      </c>
      <c r="N3963" t="s">
        <v>22</v>
      </c>
      <c r="O3963" t="s">
        <v>0</v>
      </c>
      <c r="P3963" t="s">
        <v>0</v>
      </c>
    </row>
    <row r="3964" spans="1:16" x14ac:dyDescent="0.3">
      <c r="A3964">
        <v>31776452</v>
      </c>
      <c r="B3964">
        <v>809570</v>
      </c>
      <c r="C3964">
        <v>489362</v>
      </c>
      <c r="D3964">
        <v>4232</v>
      </c>
      <c r="E3964">
        <v>2</v>
      </c>
      <c r="F3964">
        <v>846.4</v>
      </c>
      <c r="G3964">
        <v>10</v>
      </c>
      <c r="H3964" t="s">
        <v>131</v>
      </c>
      <c r="I3964">
        <v>3</v>
      </c>
      <c r="J3964" t="s">
        <v>132</v>
      </c>
      <c r="K3964" t="s">
        <v>47</v>
      </c>
      <c r="L3964" t="s">
        <v>15</v>
      </c>
      <c r="M3964">
        <v>7617.6</v>
      </c>
      <c r="N3964" t="s">
        <v>20</v>
      </c>
      <c r="O3964" t="s">
        <v>0</v>
      </c>
      <c r="P3964" t="s">
        <v>0</v>
      </c>
    </row>
    <row r="3965" spans="1:16" x14ac:dyDescent="0.3">
      <c r="A3965">
        <v>66143368</v>
      </c>
      <c r="B3965">
        <v>872246</v>
      </c>
      <c r="C3965">
        <v>841209</v>
      </c>
      <c r="D3965">
        <v>3155</v>
      </c>
      <c r="E3965">
        <v>1</v>
      </c>
      <c r="F3965">
        <v>315.5</v>
      </c>
      <c r="G3965">
        <v>10</v>
      </c>
      <c r="H3965" t="s">
        <v>131</v>
      </c>
      <c r="I3965">
        <v>3</v>
      </c>
      <c r="J3965" t="s">
        <v>132</v>
      </c>
      <c r="K3965" t="s">
        <v>50</v>
      </c>
      <c r="L3965" t="s">
        <v>15</v>
      </c>
      <c r="M3965">
        <v>2839.5</v>
      </c>
      <c r="N3965" t="s">
        <v>20</v>
      </c>
      <c r="O3965" t="s">
        <v>0</v>
      </c>
      <c r="P3965" t="s">
        <v>0</v>
      </c>
    </row>
    <row r="3966" spans="1:16" x14ac:dyDescent="0.3">
      <c r="A3966">
        <v>12674689</v>
      </c>
      <c r="B3966">
        <v>770487</v>
      </c>
      <c r="C3966">
        <v>927632</v>
      </c>
      <c r="D3966">
        <v>11218</v>
      </c>
      <c r="E3966">
        <v>3</v>
      </c>
      <c r="F3966">
        <v>0</v>
      </c>
      <c r="G3966">
        <v>0</v>
      </c>
      <c r="H3966" t="s">
        <v>131</v>
      </c>
      <c r="I3966">
        <v>4</v>
      </c>
      <c r="J3966" t="s">
        <v>525</v>
      </c>
      <c r="K3966" t="s">
        <v>39</v>
      </c>
      <c r="L3966" t="s">
        <v>17</v>
      </c>
      <c r="M3966">
        <v>33654</v>
      </c>
      <c r="N3966" t="s">
        <v>22</v>
      </c>
      <c r="O3966" t="s">
        <v>0</v>
      </c>
      <c r="P3966" t="s">
        <v>0</v>
      </c>
    </row>
    <row r="3967" spans="1:16" x14ac:dyDescent="0.3">
      <c r="A3967">
        <v>57892314</v>
      </c>
      <c r="B3967">
        <v>246316</v>
      </c>
      <c r="C3967">
        <v>467865</v>
      </c>
      <c r="D3967">
        <v>8669</v>
      </c>
      <c r="E3967">
        <v>1</v>
      </c>
      <c r="F3967">
        <v>0</v>
      </c>
      <c r="G3967">
        <v>0</v>
      </c>
      <c r="H3967" t="s">
        <v>131</v>
      </c>
      <c r="I3967">
        <v>3</v>
      </c>
      <c r="J3967" t="s">
        <v>132</v>
      </c>
      <c r="K3967" t="s">
        <v>39</v>
      </c>
      <c r="L3967" t="s">
        <v>16</v>
      </c>
      <c r="M3967">
        <v>8669</v>
      </c>
      <c r="N3967" t="s">
        <v>20</v>
      </c>
      <c r="O3967" t="s">
        <v>0</v>
      </c>
      <c r="P3967" t="s">
        <v>0</v>
      </c>
    </row>
    <row r="3968" spans="1:16" x14ac:dyDescent="0.3">
      <c r="A3968">
        <v>26936398</v>
      </c>
      <c r="B3968">
        <v>356787</v>
      </c>
      <c r="C3968">
        <v>560589</v>
      </c>
      <c r="D3968">
        <v>1410</v>
      </c>
      <c r="E3968">
        <v>2</v>
      </c>
      <c r="F3968">
        <v>141</v>
      </c>
      <c r="G3968">
        <v>5</v>
      </c>
      <c r="H3968" t="s">
        <v>131</v>
      </c>
      <c r="I3968">
        <v>4</v>
      </c>
      <c r="J3968" t="s">
        <v>525</v>
      </c>
      <c r="K3968" t="s">
        <v>39</v>
      </c>
      <c r="L3968" t="s">
        <v>18</v>
      </c>
      <c r="M3968">
        <v>2679</v>
      </c>
      <c r="N3968" t="s">
        <v>22</v>
      </c>
      <c r="O3968" t="s">
        <v>0</v>
      </c>
      <c r="P3968" t="s">
        <v>0</v>
      </c>
    </row>
    <row r="3969" spans="1:16" x14ac:dyDescent="0.3">
      <c r="A3969">
        <v>16521231</v>
      </c>
      <c r="B3969">
        <v>246316</v>
      </c>
      <c r="C3969">
        <v>848127</v>
      </c>
      <c r="D3969">
        <v>12714</v>
      </c>
      <c r="E3969">
        <v>1</v>
      </c>
      <c r="F3969">
        <v>0</v>
      </c>
      <c r="G3969">
        <v>0</v>
      </c>
      <c r="H3969" t="s">
        <v>131</v>
      </c>
      <c r="I3969">
        <v>7</v>
      </c>
      <c r="J3969" t="s">
        <v>547</v>
      </c>
      <c r="K3969" t="s">
        <v>39</v>
      </c>
      <c r="L3969" t="s">
        <v>15</v>
      </c>
      <c r="M3969">
        <v>12714</v>
      </c>
      <c r="N3969" t="s">
        <v>21</v>
      </c>
      <c r="O3969" t="s">
        <v>0</v>
      </c>
      <c r="P3969" t="s">
        <v>0</v>
      </c>
    </row>
    <row r="3970" spans="1:16" x14ac:dyDescent="0.3">
      <c r="A3970">
        <v>71909967</v>
      </c>
      <c r="B3970">
        <v>126225</v>
      </c>
      <c r="C3970">
        <v>686208</v>
      </c>
      <c r="D3970">
        <v>19199</v>
      </c>
      <c r="E3970">
        <v>2</v>
      </c>
      <c r="F3970">
        <v>0</v>
      </c>
      <c r="G3970">
        <v>0</v>
      </c>
      <c r="H3970" t="s">
        <v>131</v>
      </c>
      <c r="I3970">
        <v>4</v>
      </c>
      <c r="J3970" t="s">
        <v>525</v>
      </c>
      <c r="K3970" t="s">
        <v>39</v>
      </c>
      <c r="L3970" t="s">
        <v>18</v>
      </c>
      <c r="M3970">
        <v>38398</v>
      </c>
      <c r="N3970" t="s">
        <v>23</v>
      </c>
      <c r="O3970" t="s">
        <v>0</v>
      </c>
      <c r="P3970" t="s">
        <v>0</v>
      </c>
    </row>
    <row r="3971" spans="1:16" x14ac:dyDescent="0.3">
      <c r="A3971">
        <v>45594951</v>
      </c>
      <c r="B3971">
        <v>876646</v>
      </c>
      <c r="C3971">
        <v>442239</v>
      </c>
      <c r="D3971">
        <v>19329</v>
      </c>
      <c r="E3971">
        <v>1</v>
      </c>
      <c r="F3971">
        <v>0</v>
      </c>
      <c r="G3971">
        <v>0</v>
      </c>
      <c r="H3971" t="s">
        <v>149</v>
      </c>
      <c r="I3971">
        <v>3</v>
      </c>
      <c r="J3971" t="s">
        <v>45</v>
      </c>
      <c r="K3971" t="s">
        <v>39</v>
      </c>
      <c r="L3971" t="s">
        <v>17</v>
      </c>
      <c r="M3971">
        <v>19329</v>
      </c>
      <c r="N3971" t="s">
        <v>21</v>
      </c>
      <c r="O3971" t="s">
        <v>0</v>
      </c>
      <c r="P3971" t="s">
        <v>0</v>
      </c>
    </row>
    <row r="3972" spans="1:16" x14ac:dyDescent="0.3">
      <c r="A3972">
        <v>85146293</v>
      </c>
      <c r="B3972">
        <v>770487</v>
      </c>
      <c r="C3972">
        <v>642306</v>
      </c>
      <c r="D3972">
        <v>10779</v>
      </c>
      <c r="E3972">
        <v>4</v>
      </c>
      <c r="F3972">
        <v>2155.8000000000002</v>
      </c>
      <c r="G3972">
        <v>5</v>
      </c>
      <c r="H3972" t="s">
        <v>149</v>
      </c>
      <c r="I3972">
        <v>5</v>
      </c>
      <c r="J3972" t="s">
        <v>208</v>
      </c>
      <c r="K3972" t="s">
        <v>39</v>
      </c>
      <c r="L3972" t="s">
        <v>15</v>
      </c>
      <c r="M3972">
        <v>40960.199999999997</v>
      </c>
      <c r="N3972" t="s">
        <v>23</v>
      </c>
      <c r="O3972" t="s">
        <v>0</v>
      </c>
      <c r="P3972" t="s">
        <v>0</v>
      </c>
    </row>
    <row r="3973" spans="1:16" x14ac:dyDescent="0.3">
      <c r="A3973">
        <v>19774839</v>
      </c>
      <c r="B3973">
        <v>872246</v>
      </c>
      <c r="C3973">
        <v>744719</v>
      </c>
      <c r="D3973">
        <v>18077</v>
      </c>
      <c r="E3973">
        <v>1</v>
      </c>
      <c r="F3973">
        <v>1807.7</v>
      </c>
      <c r="G3973">
        <v>10</v>
      </c>
      <c r="H3973" t="s">
        <v>149</v>
      </c>
      <c r="I3973">
        <v>1</v>
      </c>
      <c r="J3973" t="s">
        <v>414</v>
      </c>
      <c r="K3973" t="s">
        <v>39</v>
      </c>
      <c r="L3973" t="s">
        <v>17</v>
      </c>
      <c r="M3973">
        <v>16269.3</v>
      </c>
      <c r="N3973" t="s">
        <v>23</v>
      </c>
      <c r="O3973" t="s">
        <v>0</v>
      </c>
      <c r="P3973" t="s">
        <v>0</v>
      </c>
    </row>
    <row r="3974" spans="1:16" x14ac:dyDescent="0.3">
      <c r="A3974">
        <v>25585427</v>
      </c>
      <c r="B3974">
        <v>207473</v>
      </c>
      <c r="C3974">
        <v>650955</v>
      </c>
      <c r="D3974">
        <v>5075</v>
      </c>
      <c r="E3974">
        <v>1</v>
      </c>
      <c r="F3974">
        <v>0</v>
      </c>
      <c r="G3974">
        <v>0</v>
      </c>
      <c r="H3974" t="s">
        <v>149</v>
      </c>
      <c r="I3974">
        <v>4</v>
      </c>
      <c r="J3974" t="s">
        <v>207</v>
      </c>
      <c r="K3974" t="s">
        <v>39</v>
      </c>
      <c r="L3974" t="s">
        <v>15</v>
      </c>
      <c r="M3974">
        <v>5075</v>
      </c>
      <c r="N3974" t="s">
        <v>21</v>
      </c>
      <c r="O3974" t="s">
        <v>0</v>
      </c>
      <c r="P3974" t="s">
        <v>0</v>
      </c>
    </row>
    <row r="3975" spans="1:16" x14ac:dyDescent="0.3">
      <c r="A3975">
        <v>62163160</v>
      </c>
      <c r="B3975">
        <v>191161</v>
      </c>
      <c r="C3975">
        <v>828950</v>
      </c>
      <c r="D3975">
        <v>11967</v>
      </c>
      <c r="E3975">
        <v>3</v>
      </c>
      <c r="F3975">
        <v>1795.05</v>
      </c>
      <c r="G3975">
        <v>5</v>
      </c>
      <c r="H3975" t="s">
        <v>149</v>
      </c>
      <c r="I3975">
        <v>7</v>
      </c>
      <c r="J3975" t="s">
        <v>46</v>
      </c>
      <c r="K3975" t="s">
        <v>39</v>
      </c>
      <c r="L3975" t="s">
        <v>18</v>
      </c>
      <c r="M3975">
        <v>34105.949999999997</v>
      </c>
      <c r="N3975" t="s">
        <v>23</v>
      </c>
      <c r="O3975" t="s">
        <v>0</v>
      </c>
      <c r="P3975" t="s">
        <v>0</v>
      </c>
    </row>
    <row r="3976" spans="1:16" x14ac:dyDescent="0.3">
      <c r="A3976">
        <v>83599154</v>
      </c>
      <c r="B3976">
        <v>191161</v>
      </c>
      <c r="C3976">
        <v>799716</v>
      </c>
      <c r="D3976">
        <v>4137</v>
      </c>
      <c r="E3976">
        <v>4</v>
      </c>
      <c r="F3976">
        <v>2482.1999999999998</v>
      </c>
      <c r="G3976">
        <v>15</v>
      </c>
      <c r="H3976" t="s">
        <v>149</v>
      </c>
      <c r="I3976">
        <v>1</v>
      </c>
      <c r="J3976" t="s">
        <v>414</v>
      </c>
      <c r="K3976" t="s">
        <v>39</v>
      </c>
      <c r="L3976" t="s">
        <v>17</v>
      </c>
      <c r="M3976">
        <v>14065.8</v>
      </c>
      <c r="N3976" t="s">
        <v>23</v>
      </c>
      <c r="O3976" t="s">
        <v>0</v>
      </c>
      <c r="P3976" t="s">
        <v>0</v>
      </c>
    </row>
    <row r="3977" spans="1:16" x14ac:dyDescent="0.3">
      <c r="A3977">
        <v>41645597</v>
      </c>
      <c r="B3977">
        <v>334053</v>
      </c>
      <c r="C3977">
        <v>616760</v>
      </c>
      <c r="D3977">
        <v>8191</v>
      </c>
      <c r="E3977">
        <v>3</v>
      </c>
      <c r="F3977">
        <v>2457.3000000000002</v>
      </c>
      <c r="G3977">
        <v>10</v>
      </c>
      <c r="H3977" t="s">
        <v>149</v>
      </c>
      <c r="I3977">
        <v>4</v>
      </c>
      <c r="J3977" t="s">
        <v>207</v>
      </c>
      <c r="K3977" t="s">
        <v>39</v>
      </c>
      <c r="L3977" t="s">
        <v>15</v>
      </c>
      <c r="M3977">
        <v>22115.7</v>
      </c>
      <c r="N3977" t="s">
        <v>20</v>
      </c>
      <c r="O3977" t="s">
        <v>0</v>
      </c>
      <c r="P3977" t="s">
        <v>0</v>
      </c>
    </row>
    <row r="3978" spans="1:16" x14ac:dyDescent="0.3">
      <c r="A3978">
        <v>65783806</v>
      </c>
      <c r="B3978">
        <v>191161</v>
      </c>
      <c r="C3978">
        <v>708876</v>
      </c>
      <c r="D3978">
        <v>1229</v>
      </c>
      <c r="E3978">
        <v>2</v>
      </c>
      <c r="F3978">
        <v>0</v>
      </c>
      <c r="G3978">
        <v>0</v>
      </c>
      <c r="H3978" t="s">
        <v>149</v>
      </c>
      <c r="I3978">
        <v>1</v>
      </c>
      <c r="J3978" t="s">
        <v>414</v>
      </c>
      <c r="K3978" t="s">
        <v>39</v>
      </c>
      <c r="L3978" t="s">
        <v>15</v>
      </c>
      <c r="M3978">
        <v>2458</v>
      </c>
      <c r="N3978" t="s">
        <v>21</v>
      </c>
      <c r="O3978" t="s">
        <v>0</v>
      </c>
      <c r="P3978" t="s">
        <v>0</v>
      </c>
    </row>
    <row r="3979" spans="1:16" x14ac:dyDescent="0.3">
      <c r="A3979">
        <v>63873262</v>
      </c>
      <c r="B3979">
        <v>809570</v>
      </c>
      <c r="C3979">
        <v>813805</v>
      </c>
      <c r="D3979">
        <v>17834</v>
      </c>
      <c r="E3979">
        <v>1</v>
      </c>
      <c r="F3979">
        <v>891.7</v>
      </c>
      <c r="G3979">
        <v>5</v>
      </c>
      <c r="H3979" t="s">
        <v>149</v>
      </c>
      <c r="I3979">
        <v>5</v>
      </c>
      <c r="J3979" t="s">
        <v>208</v>
      </c>
      <c r="K3979" t="s">
        <v>39</v>
      </c>
      <c r="L3979" t="s">
        <v>17</v>
      </c>
      <c r="M3979">
        <v>16942.3</v>
      </c>
      <c r="N3979" t="s">
        <v>23</v>
      </c>
      <c r="O3979" t="s">
        <v>0</v>
      </c>
      <c r="P3979" t="s">
        <v>0</v>
      </c>
    </row>
    <row r="3980" spans="1:16" x14ac:dyDescent="0.3">
      <c r="A3980">
        <v>51999682</v>
      </c>
      <c r="B3980">
        <v>126225</v>
      </c>
      <c r="C3980">
        <v>559316</v>
      </c>
      <c r="D3980">
        <v>13099</v>
      </c>
      <c r="E3980">
        <v>1</v>
      </c>
      <c r="F3980">
        <v>1964.85</v>
      </c>
      <c r="G3980">
        <v>15</v>
      </c>
      <c r="H3980" t="s">
        <v>149</v>
      </c>
      <c r="I3980">
        <v>1</v>
      </c>
      <c r="J3980" t="s">
        <v>414</v>
      </c>
      <c r="K3980" t="s">
        <v>50</v>
      </c>
      <c r="L3980" t="s">
        <v>15</v>
      </c>
      <c r="M3980">
        <v>11134.15</v>
      </c>
      <c r="N3980" t="s">
        <v>21</v>
      </c>
      <c r="O3980" t="s">
        <v>0</v>
      </c>
      <c r="P3980" t="s">
        <v>0</v>
      </c>
    </row>
    <row r="3981" spans="1:16" x14ac:dyDescent="0.3">
      <c r="A3981">
        <v>67622968</v>
      </c>
      <c r="B3981">
        <v>719176</v>
      </c>
      <c r="C3981">
        <v>749713</v>
      </c>
      <c r="D3981">
        <v>13039</v>
      </c>
      <c r="E3981">
        <v>1</v>
      </c>
      <c r="F3981">
        <v>0</v>
      </c>
      <c r="G3981">
        <v>0</v>
      </c>
      <c r="H3981" t="s">
        <v>149</v>
      </c>
      <c r="I3981">
        <v>5</v>
      </c>
      <c r="J3981" t="s">
        <v>208</v>
      </c>
      <c r="K3981" t="s">
        <v>39</v>
      </c>
      <c r="L3981" t="s">
        <v>16</v>
      </c>
      <c r="M3981">
        <v>13039</v>
      </c>
      <c r="N3981" t="s">
        <v>21</v>
      </c>
      <c r="O3981" t="s">
        <v>0</v>
      </c>
      <c r="P3981" t="s">
        <v>0</v>
      </c>
    </row>
    <row r="3982" spans="1:16" x14ac:dyDescent="0.3">
      <c r="A3982">
        <v>54524582</v>
      </c>
      <c r="B3982">
        <v>388389</v>
      </c>
      <c r="C3982">
        <v>473995</v>
      </c>
      <c r="D3982">
        <v>13849</v>
      </c>
      <c r="E3982">
        <v>1</v>
      </c>
      <c r="F3982">
        <v>1384.9</v>
      </c>
      <c r="G3982">
        <v>10</v>
      </c>
      <c r="H3982" t="s">
        <v>149</v>
      </c>
      <c r="I3982">
        <v>7</v>
      </c>
      <c r="J3982" t="s">
        <v>46</v>
      </c>
      <c r="K3982" t="s">
        <v>39</v>
      </c>
      <c r="L3982" t="s">
        <v>15</v>
      </c>
      <c r="M3982">
        <v>12464.1</v>
      </c>
      <c r="N3982" t="s">
        <v>21</v>
      </c>
      <c r="O3982" t="s">
        <v>0</v>
      </c>
      <c r="P3982" t="s">
        <v>0</v>
      </c>
    </row>
    <row r="3983" spans="1:16" x14ac:dyDescent="0.3">
      <c r="A3983">
        <v>27092408</v>
      </c>
      <c r="B3983">
        <v>876646</v>
      </c>
      <c r="C3983">
        <v>699284</v>
      </c>
      <c r="D3983">
        <v>15553</v>
      </c>
      <c r="E3983">
        <v>1</v>
      </c>
      <c r="F3983">
        <v>0</v>
      </c>
      <c r="G3983">
        <v>0</v>
      </c>
      <c r="H3983" t="s">
        <v>149</v>
      </c>
      <c r="I3983">
        <v>5</v>
      </c>
      <c r="J3983" t="s">
        <v>208</v>
      </c>
      <c r="K3983" t="s">
        <v>39</v>
      </c>
      <c r="L3983" t="s">
        <v>15</v>
      </c>
      <c r="M3983">
        <v>15553</v>
      </c>
      <c r="N3983" t="s">
        <v>23</v>
      </c>
      <c r="O3983" t="s">
        <v>0</v>
      </c>
      <c r="P3983" t="s">
        <v>0</v>
      </c>
    </row>
    <row r="3984" spans="1:16" x14ac:dyDescent="0.3">
      <c r="A3984">
        <v>97909064</v>
      </c>
      <c r="B3984">
        <v>770487</v>
      </c>
      <c r="C3984">
        <v>640186</v>
      </c>
      <c r="D3984">
        <v>2737</v>
      </c>
      <c r="E3984">
        <v>1</v>
      </c>
      <c r="F3984">
        <v>136.85</v>
      </c>
      <c r="G3984">
        <v>5</v>
      </c>
      <c r="H3984" t="s">
        <v>149</v>
      </c>
      <c r="I3984">
        <v>2</v>
      </c>
      <c r="J3984" t="s">
        <v>156</v>
      </c>
      <c r="K3984" t="s">
        <v>39</v>
      </c>
      <c r="L3984" t="s">
        <v>152</v>
      </c>
      <c r="M3984">
        <v>2600.15</v>
      </c>
      <c r="N3984" t="s">
        <v>20</v>
      </c>
      <c r="O3984" t="s">
        <v>0</v>
      </c>
      <c r="P3984" t="s">
        <v>0</v>
      </c>
    </row>
    <row r="3985" spans="1:16" x14ac:dyDescent="0.3">
      <c r="A3985">
        <v>45570755</v>
      </c>
      <c r="B3985">
        <v>191161</v>
      </c>
      <c r="C3985">
        <v>982351</v>
      </c>
      <c r="D3985">
        <v>8763</v>
      </c>
      <c r="E3985">
        <v>1</v>
      </c>
      <c r="F3985">
        <v>1752.6</v>
      </c>
      <c r="G3985">
        <v>20</v>
      </c>
      <c r="H3985" t="s">
        <v>533</v>
      </c>
      <c r="I3985">
        <v>1</v>
      </c>
      <c r="J3985" t="s">
        <v>411</v>
      </c>
      <c r="K3985" t="s">
        <v>50</v>
      </c>
      <c r="L3985" t="s">
        <v>18</v>
      </c>
      <c r="M3985">
        <v>7010.4</v>
      </c>
      <c r="N3985" t="s">
        <v>20</v>
      </c>
      <c r="O3985" t="s">
        <v>0</v>
      </c>
      <c r="P3985" t="s">
        <v>0</v>
      </c>
    </row>
    <row r="3986" spans="1:16" x14ac:dyDescent="0.3">
      <c r="A3986">
        <v>51464269</v>
      </c>
      <c r="B3986">
        <v>719176</v>
      </c>
      <c r="C3986">
        <v>387588</v>
      </c>
      <c r="D3986">
        <v>9668</v>
      </c>
      <c r="E3986">
        <v>1</v>
      </c>
      <c r="F3986">
        <v>483.4</v>
      </c>
      <c r="G3986">
        <v>5</v>
      </c>
      <c r="H3986" t="s">
        <v>533</v>
      </c>
      <c r="I3986">
        <v>6</v>
      </c>
      <c r="J3986" t="s">
        <v>490</v>
      </c>
      <c r="K3986" t="s">
        <v>39</v>
      </c>
      <c r="L3986" t="s">
        <v>15</v>
      </c>
      <c r="M3986">
        <v>9184.6</v>
      </c>
      <c r="N3986" t="s">
        <v>22</v>
      </c>
      <c r="O3986" t="s">
        <v>0</v>
      </c>
      <c r="P3986" t="s">
        <v>0</v>
      </c>
    </row>
    <row r="3987" spans="1:16" x14ac:dyDescent="0.3">
      <c r="A3987">
        <v>99941500</v>
      </c>
      <c r="B3987">
        <v>356787</v>
      </c>
      <c r="C3987">
        <v>311871</v>
      </c>
      <c r="D3987">
        <v>19339</v>
      </c>
      <c r="E3987">
        <v>1</v>
      </c>
      <c r="F3987">
        <v>0</v>
      </c>
      <c r="G3987">
        <v>0</v>
      </c>
      <c r="H3987" t="s">
        <v>533</v>
      </c>
      <c r="I3987">
        <v>6</v>
      </c>
      <c r="J3987" t="s">
        <v>490</v>
      </c>
      <c r="K3987" t="s">
        <v>39</v>
      </c>
      <c r="L3987" t="s">
        <v>17</v>
      </c>
      <c r="M3987">
        <v>19339</v>
      </c>
      <c r="N3987" t="s">
        <v>21</v>
      </c>
      <c r="O3987" t="s">
        <v>0</v>
      </c>
      <c r="P3987" t="s">
        <v>0</v>
      </c>
    </row>
    <row r="3988" spans="1:16" x14ac:dyDescent="0.3">
      <c r="A3988">
        <v>82769008</v>
      </c>
      <c r="B3988">
        <v>356787</v>
      </c>
      <c r="C3988">
        <v>770143</v>
      </c>
      <c r="D3988">
        <v>12853</v>
      </c>
      <c r="E3988">
        <v>2</v>
      </c>
      <c r="F3988">
        <v>1285.3</v>
      </c>
      <c r="G3988">
        <v>5</v>
      </c>
      <c r="H3988" t="s">
        <v>533</v>
      </c>
      <c r="I3988">
        <v>1</v>
      </c>
      <c r="J3988" t="s">
        <v>411</v>
      </c>
      <c r="K3988" t="s">
        <v>39</v>
      </c>
      <c r="L3988" t="s">
        <v>15</v>
      </c>
      <c r="M3988">
        <v>24420.7</v>
      </c>
      <c r="N3988" t="s">
        <v>21</v>
      </c>
      <c r="O3988" t="s">
        <v>0</v>
      </c>
      <c r="P3988" t="s">
        <v>0</v>
      </c>
    </row>
    <row r="3989" spans="1:16" x14ac:dyDescent="0.3">
      <c r="A3989">
        <v>81057233</v>
      </c>
      <c r="B3989">
        <v>876646</v>
      </c>
      <c r="C3989">
        <v>462227</v>
      </c>
      <c r="D3989">
        <v>19789</v>
      </c>
      <c r="E3989">
        <v>1</v>
      </c>
      <c r="F3989">
        <v>2968.35</v>
      </c>
      <c r="G3989">
        <v>15</v>
      </c>
      <c r="H3989" t="s">
        <v>533</v>
      </c>
      <c r="I3989">
        <v>1</v>
      </c>
      <c r="J3989" t="s">
        <v>411</v>
      </c>
      <c r="K3989" t="s">
        <v>39</v>
      </c>
      <c r="L3989" t="s">
        <v>16</v>
      </c>
      <c r="M3989">
        <v>16820.650000000001</v>
      </c>
      <c r="N3989" t="s">
        <v>20</v>
      </c>
      <c r="O3989" t="s">
        <v>0</v>
      </c>
      <c r="P3989" t="s">
        <v>0</v>
      </c>
    </row>
    <row r="3990" spans="1:16" x14ac:dyDescent="0.3">
      <c r="A3990">
        <v>34071191</v>
      </c>
      <c r="B3990">
        <v>216739</v>
      </c>
      <c r="C3990">
        <v>539813</v>
      </c>
      <c r="D3990">
        <v>9812</v>
      </c>
      <c r="E3990">
        <v>1</v>
      </c>
      <c r="F3990">
        <v>0</v>
      </c>
      <c r="G3990">
        <v>0</v>
      </c>
      <c r="H3990" t="s">
        <v>533</v>
      </c>
      <c r="I3990">
        <v>7</v>
      </c>
      <c r="J3990" t="s">
        <v>405</v>
      </c>
      <c r="K3990" t="s">
        <v>39</v>
      </c>
      <c r="L3990" t="s">
        <v>16</v>
      </c>
      <c r="M3990">
        <v>9812</v>
      </c>
      <c r="N3990" t="s">
        <v>20</v>
      </c>
      <c r="O3990" t="s">
        <v>0</v>
      </c>
      <c r="P3990" t="s">
        <v>0</v>
      </c>
    </row>
    <row r="3991" spans="1:16" x14ac:dyDescent="0.3">
      <c r="A3991">
        <v>64266464</v>
      </c>
      <c r="B3991">
        <v>356787</v>
      </c>
      <c r="C3991">
        <v>843644</v>
      </c>
      <c r="D3991">
        <v>18617</v>
      </c>
      <c r="E3991">
        <v>1</v>
      </c>
      <c r="F3991">
        <v>0</v>
      </c>
      <c r="G3991">
        <v>0</v>
      </c>
      <c r="H3991" t="s">
        <v>461</v>
      </c>
      <c r="I3991">
        <v>6</v>
      </c>
      <c r="J3991" t="s">
        <v>195</v>
      </c>
      <c r="K3991" t="s">
        <v>39</v>
      </c>
      <c r="L3991" t="s">
        <v>17</v>
      </c>
      <c r="M3991">
        <v>18617</v>
      </c>
      <c r="N3991" t="s">
        <v>21</v>
      </c>
      <c r="O3991" t="s">
        <v>0</v>
      </c>
      <c r="P3991" t="s">
        <v>0</v>
      </c>
    </row>
    <row r="3992" spans="1:16" x14ac:dyDescent="0.3">
      <c r="A3992">
        <v>95306788</v>
      </c>
      <c r="B3992">
        <v>877572</v>
      </c>
      <c r="C3992">
        <v>824041</v>
      </c>
      <c r="D3992">
        <v>3033</v>
      </c>
      <c r="E3992">
        <v>1</v>
      </c>
      <c r="F3992">
        <v>151.65</v>
      </c>
      <c r="G3992">
        <v>5</v>
      </c>
      <c r="H3992" t="s">
        <v>461</v>
      </c>
      <c r="I3992">
        <v>6</v>
      </c>
      <c r="J3992" t="s">
        <v>195</v>
      </c>
      <c r="K3992" t="s">
        <v>39</v>
      </c>
      <c r="L3992" t="s">
        <v>15</v>
      </c>
      <c r="M3992">
        <v>2881.35</v>
      </c>
      <c r="N3992" t="s">
        <v>23</v>
      </c>
      <c r="O3992" t="s">
        <v>0</v>
      </c>
      <c r="P3992" t="s">
        <v>0</v>
      </c>
    </row>
    <row r="3993" spans="1:16" x14ac:dyDescent="0.3">
      <c r="A3993">
        <v>11898961</v>
      </c>
      <c r="B3993">
        <v>877572</v>
      </c>
      <c r="C3993">
        <v>899080</v>
      </c>
      <c r="D3993">
        <v>18051</v>
      </c>
      <c r="E3993">
        <v>1</v>
      </c>
      <c r="F3993">
        <v>0</v>
      </c>
      <c r="G3993">
        <v>0</v>
      </c>
      <c r="H3993" t="s">
        <v>461</v>
      </c>
      <c r="I3993">
        <v>6</v>
      </c>
      <c r="J3993" t="s">
        <v>195</v>
      </c>
      <c r="K3993" t="s">
        <v>50</v>
      </c>
      <c r="L3993" t="s">
        <v>15</v>
      </c>
      <c r="M3993">
        <v>18051</v>
      </c>
      <c r="N3993" t="s">
        <v>22</v>
      </c>
      <c r="O3993" t="s">
        <v>0</v>
      </c>
      <c r="P3993" t="s">
        <v>0</v>
      </c>
    </row>
    <row r="3994" spans="1:16" x14ac:dyDescent="0.3">
      <c r="A3994">
        <v>19913576</v>
      </c>
      <c r="B3994">
        <v>246316</v>
      </c>
      <c r="C3994">
        <v>388783</v>
      </c>
      <c r="D3994">
        <v>1891</v>
      </c>
      <c r="E3994">
        <v>1</v>
      </c>
      <c r="F3994">
        <v>0</v>
      </c>
      <c r="G3994">
        <v>0</v>
      </c>
      <c r="H3994" t="s">
        <v>461</v>
      </c>
      <c r="I3994">
        <v>3</v>
      </c>
      <c r="J3994" t="s">
        <v>48</v>
      </c>
      <c r="K3994" t="s">
        <v>39</v>
      </c>
      <c r="L3994" t="s">
        <v>15</v>
      </c>
      <c r="M3994">
        <v>1891</v>
      </c>
      <c r="N3994" t="s">
        <v>23</v>
      </c>
      <c r="O3994" t="s">
        <v>0</v>
      </c>
      <c r="P3994" t="s">
        <v>0</v>
      </c>
    </row>
    <row r="3995" spans="1:16" x14ac:dyDescent="0.3">
      <c r="A3995">
        <v>51936181</v>
      </c>
      <c r="B3995">
        <v>126225</v>
      </c>
      <c r="C3995">
        <v>821121</v>
      </c>
      <c r="D3995">
        <v>3345</v>
      </c>
      <c r="E3995">
        <v>1</v>
      </c>
      <c r="F3995">
        <v>0</v>
      </c>
      <c r="G3995">
        <v>0</v>
      </c>
      <c r="H3995" t="s">
        <v>461</v>
      </c>
      <c r="I3995">
        <v>4</v>
      </c>
      <c r="J3995" t="s">
        <v>296</v>
      </c>
      <c r="K3995" t="s">
        <v>39</v>
      </c>
      <c r="L3995" t="s">
        <v>15</v>
      </c>
      <c r="M3995">
        <v>3345</v>
      </c>
      <c r="N3995" t="s">
        <v>21</v>
      </c>
      <c r="O3995" t="s">
        <v>0</v>
      </c>
      <c r="P3995" t="s">
        <v>0</v>
      </c>
    </row>
    <row r="3996" spans="1:16" x14ac:dyDescent="0.3">
      <c r="A3996">
        <v>96721710</v>
      </c>
      <c r="B3996">
        <v>876646</v>
      </c>
      <c r="C3996">
        <v>769578</v>
      </c>
      <c r="D3996">
        <v>15634</v>
      </c>
      <c r="E3996">
        <v>1</v>
      </c>
      <c r="F3996">
        <v>0</v>
      </c>
      <c r="G3996">
        <v>0</v>
      </c>
      <c r="H3996" t="s">
        <v>461</v>
      </c>
      <c r="I3996">
        <v>6</v>
      </c>
      <c r="J3996" t="s">
        <v>195</v>
      </c>
      <c r="K3996" t="s">
        <v>39</v>
      </c>
      <c r="L3996" t="s">
        <v>17</v>
      </c>
      <c r="M3996">
        <v>15634</v>
      </c>
      <c r="N3996" t="s">
        <v>22</v>
      </c>
      <c r="O3996" t="s">
        <v>0</v>
      </c>
      <c r="P3996" t="s">
        <v>0</v>
      </c>
    </row>
    <row r="3997" spans="1:16" x14ac:dyDescent="0.3">
      <c r="A3997">
        <v>72654864</v>
      </c>
      <c r="B3997">
        <v>216739</v>
      </c>
      <c r="C3997">
        <v>914703</v>
      </c>
      <c r="D3997">
        <v>19755</v>
      </c>
      <c r="E3997">
        <v>1</v>
      </c>
      <c r="F3997">
        <v>0</v>
      </c>
      <c r="G3997">
        <v>0</v>
      </c>
      <c r="H3997" t="s">
        <v>461</v>
      </c>
      <c r="I3997">
        <v>7</v>
      </c>
      <c r="J3997" t="s">
        <v>291</v>
      </c>
      <c r="K3997" t="s">
        <v>39</v>
      </c>
      <c r="L3997" t="s">
        <v>15</v>
      </c>
      <c r="M3997">
        <v>19755</v>
      </c>
      <c r="N3997" t="s">
        <v>21</v>
      </c>
      <c r="O3997" t="s">
        <v>0</v>
      </c>
      <c r="P3997" t="s">
        <v>0</v>
      </c>
    </row>
    <row r="3998" spans="1:16" x14ac:dyDescent="0.3">
      <c r="A3998">
        <v>60622628</v>
      </c>
      <c r="B3998">
        <v>246316</v>
      </c>
      <c r="C3998">
        <v>601261</v>
      </c>
      <c r="D3998">
        <v>13406</v>
      </c>
      <c r="E3998">
        <v>1</v>
      </c>
      <c r="F3998">
        <v>0</v>
      </c>
      <c r="G3998">
        <v>0</v>
      </c>
      <c r="H3998" t="s">
        <v>461</v>
      </c>
      <c r="I3998">
        <v>7</v>
      </c>
      <c r="J3998" t="s">
        <v>291</v>
      </c>
      <c r="K3998" t="s">
        <v>39</v>
      </c>
      <c r="L3998" t="s">
        <v>16</v>
      </c>
      <c r="M3998">
        <v>13406</v>
      </c>
      <c r="N3998" t="s">
        <v>20</v>
      </c>
      <c r="O3998" t="s">
        <v>0</v>
      </c>
      <c r="P3998" t="s">
        <v>0</v>
      </c>
    </row>
    <row r="3999" spans="1:16" x14ac:dyDescent="0.3">
      <c r="A3999">
        <v>23656928</v>
      </c>
      <c r="B3999">
        <v>872246</v>
      </c>
      <c r="C3999">
        <v>362555</v>
      </c>
      <c r="D3999">
        <v>2435</v>
      </c>
      <c r="E3999">
        <v>1</v>
      </c>
      <c r="F3999">
        <v>0</v>
      </c>
      <c r="G3999">
        <v>0</v>
      </c>
      <c r="H3999" t="s">
        <v>461</v>
      </c>
      <c r="I3999">
        <v>1</v>
      </c>
      <c r="J3999" t="s">
        <v>488</v>
      </c>
      <c r="K3999" t="s">
        <v>39</v>
      </c>
      <c r="L3999" t="s">
        <v>16</v>
      </c>
      <c r="M3999">
        <v>2435</v>
      </c>
      <c r="N3999" t="s">
        <v>23</v>
      </c>
      <c r="O3999" t="s">
        <v>0</v>
      </c>
      <c r="P3999" t="s">
        <v>0</v>
      </c>
    </row>
    <row r="4000" spans="1:16" x14ac:dyDescent="0.3">
      <c r="A4000">
        <v>61369075</v>
      </c>
      <c r="B4000">
        <v>770487</v>
      </c>
      <c r="C4000">
        <v>908029</v>
      </c>
      <c r="D4000">
        <v>2164</v>
      </c>
      <c r="E4000">
        <v>2</v>
      </c>
      <c r="F4000">
        <v>649.20000000000005</v>
      </c>
      <c r="G4000">
        <v>15</v>
      </c>
      <c r="H4000" t="s">
        <v>461</v>
      </c>
      <c r="I4000">
        <v>7</v>
      </c>
      <c r="J4000" t="s">
        <v>291</v>
      </c>
      <c r="K4000" t="s">
        <v>50</v>
      </c>
      <c r="L4000" t="s">
        <v>15</v>
      </c>
      <c r="M4000">
        <v>3678.8</v>
      </c>
      <c r="N4000" t="s">
        <v>22</v>
      </c>
      <c r="O4000" t="s">
        <v>0</v>
      </c>
      <c r="P4000" t="s">
        <v>0</v>
      </c>
    </row>
    <row r="4001" spans="1:16" x14ac:dyDescent="0.3">
      <c r="A4001">
        <v>65304649</v>
      </c>
      <c r="B4001">
        <v>216739</v>
      </c>
      <c r="C4001">
        <v>540881</v>
      </c>
      <c r="D4001">
        <v>17605</v>
      </c>
      <c r="E4001">
        <v>3</v>
      </c>
      <c r="F4001">
        <v>0</v>
      </c>
      <c r="G4001">
        <v>0</v>
      </c>
      <c r="H4001" t="s">
        <v>233</v>
      </c>
      <c r="I4001">
        <v>3</v>
      </c>
      <c r="J4001" t="s">
        <v>527</v>
      </c>
      <c r="K4001" t="s">
        <v>39</v>
      </c>
      <c r="L4001" t="s">
        <v>15</v>
      </c>
      <c r="M4001">
        <v>52815</v>
      </c>
      <c r="N4001" t="s">
        <v>21</v>
      </c>
      <c r="O4001" t="s">
        <v>0</v>
      </c>
      <c r="P4001" t="s">
        <v>0</v>
      </c>
    </row>
    <row r="4002" spans="1:16" x14ac:dyDescent="0.3">
      <c r="A4002">
        <v>43642236</v>
      </c>
      <c r="B4002">
        <v>876646</v>
      </c>
      <c r="C4002">
        <v>283840</v>
      </c>
      <c r="D4002">
        <v>17826</v>
      </c>
      <c r="E4002">
        <v>1</v>
      </c>
      <c r="F4002">
        <v>0</v>
      </c>
      <c r="G4002">
        <v>0</v>
      </c>
      <c r="H4002" t="s">
        <v>233</v>
      </c>
      <c r="I4002">
        <v>2</v>
      </c>
      <c r="J4002" t="s">
        <v>311</v>
      </c>
      <c r="K4002" t="s">
        <v>39</v>
      </c>
      <c r="L4002" t="s">
        <v>17</v>
      </c>
      <c r="M4002">
        <v>17826</v>
      </c>
      <c r="N4002" t="s">
        <v>22</v>
      </c>
      <c r="O4002" t="s">
        <v>0</v>
      </c>
      <c r="P4002" t="s">
        <v>0</v>
      </c>
    </row>
    <row r="4003" spans="1:16" x14ac:dyDescent="0.3">
      <c r="A4003">
        <v>94281857</v>
      </c>
      <c r="B4003">
        <v>191161</v>
      </c>
      <c r="C4003">
        <v>323552</v>
      </c>
      <c r="D4003">
        <v>18097</v>
      </c>
      <c r="E4003">
        <v>1</v>
      </c>
      <c r="F4003">
        <v>0</v>
      </c>
      <c r="G4003">
        <v>0</v>
      </c>
      <c r="H4003" t="s">
        <v>233</v>
      </c>
      <c r="I4003">
        <v>3</v>
      </c>
      <c r="J4003" t="s">
        <v>527</v>
      </c>
      <c r="K4003" t="s">
        <v>50</v>
      </c>
      <c r="L4003" t="s">
        <v>152</v>
      </c>
      <c r="M4003">
        <v>18097</v>
      </c>
      <c r="N4003" t="s">
        <v>23</v>
      </c>
      <c r="O4003" t="s">
        <v>0</v>
      </c>
      <c r="P4003" t="s">
        <v>0</v>
      </c>
    </row>
    <row r="4004" spans="1:16" x14ac:dyDescent="0.3">
      <c r="A4004">
        <v>83212334</v>
      </c>
      <c r="B4004">
        <v>334053</v>
      </c>
      <c r="C4004">
        <v>441099</v>
      </c>
      <c r="D4004">
        <v>12888</v>
      </c>
      <c r="E4004">
        <v>1</v>
      </c>
      <c r="F4004">
        <v>1288.8</v>
      </c>
      <c r="G4004">
        <v>10</v>
      </c>
      <c r="H4004" t="s">
        <v>233</v>
      </c>
      <c r="I4004">
        <v>7</v>
      </c>
      <c r="J4004" t="s">
        <v>228</v>
      </c>
      <c r="K4004" t="s">
        <v>39</v>
      </c>
      <c r="L4004" t="s">
        <v>17</v>
      </c>
      <c r="M4004">
        <v>11599.2</v>
      </c>
      <c r="N4004" t="s">
        <v>21</v>
      </c>
      <c r="O4004" t="s">
        <v>0</v>
      </c>
      <c r="P4004" t="s">
        <v>0</v>
      </c>
    </row>
    <row r="4005" spans="1:16" x14ac:dyDescent="0.3">
      <c r="A4005">
        <v>70387584</v>
      </c>
      <c r="B4005">
        <v>671858</v>
      </c>
      <c r="C4005">
        <v>267193</v>
      </c>
      <c r="D4005">
        <v>2277</v>
      </c>
      <c r="E4005">
        <v>2</v>
      </c>
      <c r="F4005">
        <v>683.1</v>
      </c>
      <c r="G4005">
        <v>15</v>
      </c>
      <c r="H4005" t="s">
        <v>233</v>
      </c>
      <c r="I4005">
        <v>2</v>
      </c>
      <c r="J4005" t="s">
        <v>311</v>
      </c>
      <c r="K4005" t="s">
        <v>39</v>
      </c>
      <c r="L4005" t="s">
        <v>15</v>
      </c>
      <c r="M4005">
        <v>3870.9</v>
      </c>
      <c r="N4005" t="s">
        <v>22</v>
      </c>
      <c r="O4005" t="s">
        <v>0</v>
      </c>
      <c r="P4005" t="s">
        <v>0</v>
      </c>
    </row>
    <row r="4006" spans="1:16" x14ac:dyDescent="0.3">
      <c r="A4006">
        <v>16866268</v>
      </c>
      <c r="B4006">
        <v>876646</v>
      </c>
      <c r="C4006">
        <v>564032</v>
      </c>
      <c r="D4006">
        <v>1733</v>
      </c>
      <c r="E4006">
        <v>2</v>
      </c>
      <c r="F4006">
        <v>173.3</v>
      </c>
      <c r="G4006">
        <v>5</v>
      </c>
      <c r="H4006" t="s">
        <v>233</v>
      </c>
      <c r="I4006">
        <v>4</v>
      </c>
      <c r="J4006" t="s">
        <v>270</v>
      </c>
      <c r="K4006" t="s">
        <v>39</v>
      </c>
      <c r="L4006" t="s">
        <v>18</v>
      </c>
      <c r="M4006">
        <v>3292.7</v>
      </c>
      <c r="N4006" t="s">
        <v>21</v>
      </c>
      <c r="O4006" t="s">
        <v>0</v>
      </c>
      <c r="P4006" t="s">
        <v>0</v>
      </c>
    </row>
    <row r="4007" spans="1:16" x14ac:dyDescent="0.3">
      <c r="A4007">
        <v>84040345</v>
      </c>
      <c r="B4007">
        <v>671858</v>
      </c>
      <c r="C4007">
        <v>838613</v>
      </c>
      <c r="D4007">
        <v>5746</v>
      </c>
      <c r="E4007">
        <v>1</v>
      </c>
      <c r="F4007">
        <v>574.6</v>
      </c>
      <c r="G4007">
        <v>10</v>
      </c>
      <c r="H4007" t="s">
        <v>233</v>
      </c>
      <c r="I4007">
        <v>5</v>
      </c>
      <c r="J4007" t="s">
        <v>485</v>
      </c>
      <c r="K4007" t="s">
        <v>39</v>
      </c>
      <c r="L4007" t="s">
        <v>17</v>
      </c>
      <c r="M4007">
        <v>5171.3999999999996</v>
      </c>
      <c r="N4007" t="s">
        <v>22</v>
      </c>
      <c r="O4007" t="s">
        <v>0</v>
      </c>
      <c r="P4007" t="s">
        <v>0</v>
      </c>
    </row>
    <row r="4008" spans="1:16" x14ac:dyDescent="0.3">
      <c r="A4008">
        <v>70532325</v>
      </c>
      <c r="B4008">
        <v>809570</v>
      </c>
      <c r="C4008">
        <v>375715</v>
      </c>
      <c r="D4008">
        <v>10781</v>
      </c>
      <c r="E4008">
        <v>3</v>
      </c>
      <c r="F4008">
        <v>0</v>
      </c>
      <c r="G4008">
        <v>0</v>
      </c>
      <c r="H4008" t="s">
        <v>233</v>
      </c>
      <c r="I4008">
        <v>6</v>
      </c>
      <c r="J4008" t="s">
        <v>412</v>
      </c>
      <c r="K4008" t="s">
        <v>50</v>
      </c>
      <c r="L4008" t="s">
        <v>18</v>
      </c>
      <c r="M4008">
        <v>32343</v>
      </c>
      <c r="N4008" t="s">
        <v>22</v>
      </c>
      <c r="O4008" t="s">
        <v>0</v>
      </c>
      <c r="P4008" t="s">
        <v>0</v>
      </c>
    </row>
    <row r="4009" spans="1:16" x14ac:dyDescent="0.3">
      <c r="A4009">
        <v>31204188</v>
      </c>
      <c r="B4009">
        <v>246316</v>
      </c>
      <c r="C4009">
        <v>493880</v>
      </c>
      <c r="D4009">
        <v>19001</v>
      </c>
      <c r="E4009">
        <v>1</v>
      </c>
      <c r="F4009">
        <v>1900.1</v>
      </c>
      <c r="G4009">
        <v>10</v>
      </c>
      <c r="H4009" t="s">
        <v>233</v>
      </c>
      <c r="I4009">
        <v>6</v>
      </c>
      <c r="J4009" t="s">
        <v>412</v>
      </c>
      <c r="K4009" t="s">
        <v>73</v>
      </c>
      <c r="L4009" t="s">
        <v>16</v>
      </c>
      <c r="M4009">
        <v>17100.900000000001</v>
      </c>
      <c r="N4009" t="s">
        <v>21</v>
      </c>
      <c r="O4009" t="s">
        <v>0</v>
      </c>
      <c r="P4009" t="s">
        <v>0</v>
      </c>
    </row>
    <row r="4010" spans="1:16" x14ac:dyDescent="0.3">
      <c r="A4010">
        <v>38439415</v>
      </c>
      <c r="B4010">
        <v>191161</v>
      </c>
      <c r="C4010">
        <v>546290</v>
      </c>
      <c r="D4010">
        <v>12391</v>
      </c>
      <c r="E4010">
        <v>1</v>
      </c>
      <c r="F4010">
        <v>0</v>
      </c>
      <c r="G4010">
        <v>0</v>
      </c>
      <c r="H4010" t="s">
        <v>233</v>
      </c>
      <c r="I4010">
        <v>2</v>
      </c>
      <c r="J4010" t="s">
        <v>311</v>
      </c>
      <c r="K4010" t="s">
        <v>39</v>
      </c>
      <c r="L4010" t="s">
        <v>15</v>
      </c>
      <c r="M4010">
        <v>12391</v>
      </c>
      <c r="N4010" t="s">
        <v>21</v>
      </c>
      <c r="O4010" t="s">
        <v>0</v>
      </c>
      <c r="P4010" t="s">
        <v>0</v>
      </c>
    </row>
    <row r="4011" spans="1:16" x14ac:dyDescent="0.3">
      <c r="A4011">
        <v>73632249</v>
      </c>
      <c r="B4011">
        <v>388389</v>
      </c>
      <c r="C4011">
        <v>363568</v>
      </c>
      <c r="D4011">
        <v>15879</v>
      </c>
      <c r="E4011">
        <v>1</v>
      </c>
      <c r="F4011">
        <v>0</v>
      </c>
      <c r="G4011">
        <v>0</v>
      </c>
      <c r="H4011" t="s">
        <v>233</v>
      </c>
      <c r="I4011">
        <v>3</v>
      </c>
      <c r="J4011" t="s">
        <v>527</v>
      </c>
      <c r="K4011" t="s">
        <v>39</v>
      </c>
      <c r="L4011" t="s">
        <v>16</v>
      </c>
      <c r="M4011">
        <v>15879</v>
      </c>
      <c r="N4011" t="s">
        <v>20</v>
      </c>
      <c r="O4011" t="s">
        <v>0</v>
      </c>
      <c r="P4011" t="s">
        <v>0</v>
      </c>
    </row>
    <row r="4012" spans="1:16" x14ac:dyDescent="0.3">
      <c r="A4012">
        <v>10632635</v>
      </c>
      <c r="B4012">
        <v>246316</v>
      </c>
      <c r="C4012">
        <v>579867</v>
      </c>
      <c r="D4012">
        <v>4095</v>
      </c>
      <c r="E4012">
        <v>2</v>
      </c>
      <c r="F4012">
        <v>0</v>
      </c>
      <c r="G4012">
        <v>0</v>
      </c>
      <c r="H4012" t="s">
        <v>233</v>
      </c>
      <c r="I4012">
        <v>4</v>
      </c>
      <c r="J4012" t="s">
        <v>270</v>
      </c>
      <c r="K4012" t="s">
        <v>39</v>
      </c>
      <c r="L4012" t="s">
        <v>15</v>
      </c>
      <c r="M4012">
        <v>8190</v>
      </c>
      <c r="N4012" t="s">
        <v>20</v>
      </c>
      <c r="O4012" t="s">
        <v>0</v>
      </c>
      <c r="P4012" t="s">
        <v>0</v>
      </c>
    </row>
    <row r="4013" spans="1:16" x14ac:dyDescent="0.3">
      <c r="A4013">
        <v>90524080</v>
      </c>
      <c r="B4013">
        <v>246316</v>
      </c>
      <c r="C4013">
        <v>589776</v>
      </c>
      <c r="D4013">
        <v>15035</v>
      </c>
      <c r="E4013">
        <v>1</v>
      </c>
      <c r="F4013">
        <v>751.75</v>
      </c>
      <c r="G4013">
        <v>5</v>
      </c>
      <c r="H4013" t="s">
        <v>233</v>
      </c>
      <c r="I4013">
        <v>2</v>
      </c>
      <c r="J4013" t="s">
        <v>311</v>
      </c>
      <c r="K4013" t="s">
        <v>39</v>
      </c>
      <c r="L4013" t="s">
        <v>16</v>
      </c>
      <c r="M4013">
        <v>14283.25</v>
      </c>
      <c r="N4013" t="s">
        <v>20</v>
      </c>
      <c r="O4013" t="s">
        <v>0</v>
      </c>
      <c r="P4013" t="s">
        <v>0</v>
      </c>
    </row>
    <row r="4014" spans="1:16" x14ac:dyDescent="0.3">
      <c r="A4014">
        <v>36962876</v>
      </c>
      <c r="B4014">
        <v>207473</v>
      </c>
      <c r="C4014">
        <v>917611</v>
      </c>
      <c r="D4014">
        <v>4103</v>
      </c>
      <c r="E4014">
        <v>1</v>
      </c>
      <c r="F4014">
        <v>0</v>
      </c>
      <c r="G4014">
        <v>0</v>
      </c>
      <c r="H4014" t="s">
        <v>233</v>
      </c>
      <c r="I4014">
        <v>1</v>
      </c>
      <c r="J4014" t="s">
        <v>269</v>
      </c>
      <c r="K4014" t="s">
        <v>47</v>
      </c>
      <c r="L4014" t="s">
        <v>17</v>
      </c>
      <c r="M4014">
        <v>4103</v>
      </c>
      <c r="N4014" t="s">
        <v>21</v>
      </c>
      <c r="O4014" t="s">
        <v>0</v>
      </c>
      <c r="P4014" t="s">
        <v>0</v>
      </c>
    </row>
    <row r="4015" spans="1:16" x14ac:dyDescent="0.3">
      <c r="A4015">
        <v>25397719</v>
      </c>
      <c r="B4015">
        <v>356787</v>
      </c>
      <c r="C4015">
        <v>387155</v>
      </c>
      <c r="D4015">
        <v>9514</v>
      </c>
      <c r="E4015">
        <v>2</v>
      </c>
      <c r="F4015">
        <v>0</v>
      </c>
      <c r="G4015">
        <v>0</v>
      </c>
      <c r="H4015" t="s">
        <v>233</v>
      </c>
      <c r="I4015">
        <v>6</v>
      </c>
      <c r="J4015" t="s">
        <v>412</v>
      </c>
      <c r="K4015" t="s">
        <v>39</v>
      </c>
      <c r="L4015" t="s">
        <v>17</v>
      </c>
      <c r="M4015">
        <v>19028</v>
      </c>
      <c r="N4015" t="s">
        <v>23</v>
      </c>
      <c r="O4015" t="s">
        <v>0</v>
      </c>
      <c r="P4015" t="s">
        <v>0</v>
      </c>
    </row>
    <row r="4016" spans="1:16" x14ac:dyDescent="0.3">
      <c r="A4016">
        <v>30863865</v>
      </c>
      <c r="B4016">
        <v>126225</v>
      </c>
      <c r="C4016">
        <v>770027</v>
      </c>
      <c r="D4016">
        <v>7393</v>
      </c>
      <c r="E4016">
        <v>2</v>
      </c>
      <c r="F4016">
        <v>2217.9</v>
      </c>
      <c r="G4016">
        <v>15</v>
      </c>
      <c r="H4016" t="s">
        <v>271</v>
      </c>
      <c r="I4016">
        <v>7</v>
      </c>
      <c r="J4016" t="s">
        <v>186</v>
      </c>
      <c r="K4016" t="s">
        <v>50</v>
      </c>
      <c r="L4016" t="s">
        <v>15</v>
      </c>
      <c r="M4016">
        <v>12568.1</v>
      </c>
      <c r="N4016" t="s">
        <v>21</v>
      </c>
      <c r="O4016" t="s">
        <v>0</v>
      </c>
      <c r="P4016" t="s">
        <v>0</v>
      </c>
    </row>
    <row r="4017" spans="1:16" x14ac:dyDescent="0.3">
      <c r="A4017">
        <v>82238741</v>
      </c>
      <c r="B4017">
        <v>809570</v>
      </c>
      <c r="C4017">
        <v>704283</v>
      </c>
      <c r="D4017">
        <v>7006</v>
      </c>
      <c r="E4017">
        <v>2</v>
      </c>
      <c r="F4017">
        <v>0</v>
      </c>
      <c r="G4017">
        <v>0</v>
      </c>
      <c r="H4017" t="s">
        <v>271</v>
      </c>
      <c r="I4017">
        <v>1</v>
      </c>
      <c r="J4017" t="s">
        <v>460</v>
      </c>
      <c r="K4017" t="s">
        <v>73</v>
      </c>
      <c r="L4017" t="s">
        <v>18</v>
      </c>
      <c r="M4017">
        <v>14012</v>
      </c>
      <c r="N4017" t="s">
        <v>23</v>
      </c>
      <c r="O4017" t="s">
        <v>0</v>
      </c>
      <c r="P4017" t="s">
        <v>0</v>
      </c>
    </row>
    <row r="4018" spans="1:16" x14ac:dyDescent="0.3">
      <c r="A4018">
        <v>28185096</v>
      </c>
      <c r="B4018">
        <v>334053</v>
      </c>
      <c r="C4018">
        <v>293946</v>
      </c>
      <c r="D4018">
        <v>18962</v>
      </c>
      <c r="E4018">
        <v>1</v>
      </c>
      <c r="F4018">
        <v>0</v>
      </c>
      <c r="G4018">
        <v>0</v>
      </c>
      <c r="H4018" t="s">
        <v>271</v>
      </c>
      <c r="I4018">
        <v>2</v>
      </c>
      <c r="J4018" t="s">
        <v>281</v>
      </c>
      <c r="K4018" t="s">
        <v>39</v>
      </c>
      <c r="L4018" t="s">
        <v>152</v>
      </c>
      <c r="M4018">
        <v>18962</v>
      </c>
      <c r="N4018" t="s">
        <v>23</v>
      </c>
      <c r="O4018" t="s">
        <v>0</v>
      </c>
      <c r="P4018" t="s">
        <v>0</v>
      </c>
    </row>
    <row r="4019" spans="1:16" x14ac:dyDescent="0.3">
      <c r="A4019">
        <v>96344588</v>
      </c>
      <c r="B4019">
        <v>356787</v>
      </c>
      <c r="C4019">
        <v>593247</v>
      </c>
      <c r="D4019">
        <v>9080</v>
      </c>
      <c r="E4019">
        <v>1</v>
      </c>
      <c r="F4019">
        <v>0</v>
      </c>
      <c r="G4019">
        <v>0</v>
      </c>
      <c r="H4019" t="s">
        <v>271</v>
      </c>
      <c r="I4019">
        <v>1</v>
      </c>
      <c r="J4019" t="s">
        <v>460</v>
      </c>
      <c r="K4019" t="s">
        <v>39</v>
      </c>
      <c r="L4019" t="s">
        <v>15</v>
      </c>
      <c r="M4019">
        <v>9080</v>
      </c>
      <c r="N4019" t="s">
        <v>21</v>
      </c>
      <c r="O4019" t="s">
        <v>0</v>
      </c>
      <c r="P4019" t="s">
        <v>0</v>
      </c>
    </row>
    <row r="4020" spans="1:16" x14ac:dyDescent="0.3">
      <c r="A4020">
        <v>58141541</v>
      </c>
      <c r="B4020">
        <v>671858</v>
      </c>
      <c r="C4020">
        <v>760957</v>
      </c>
      <c r="D4020">
        <v>4885</v>
      </c>
      <c r="E4020">
        <v>1</v>
      </c>
      <c r="F4020">
        <v>0</v>
      </c>
      <c r="G4020">
        <v>0</v>
      </c>
      <c r="H4020" t="s">
        <v>271</v>
      </c>
      <c r="I4020">
        <v>6</v>
      </c>
      <c r="J4020" t="s">
        <v>332</v>
      </c>
      <c r="K4020" t="s">
        <v>39</v>
      </c>
      <c r="L4020" t="s">
        <v>18</v>
      </c>
      <c r="M4020">
        <v>4885</v>
      </c>
      <c r="N4020" t="s">
        <v>23</v>
      </c>
      <c r="O4020" t="s">
        <v>0</v>
      </c>
      <c r="P4020" t="s">
        <v>0</v>
      </c>
    </row>
    <row r="4021" spans="1:16" x14ac:dyDescent="0.3">
      <c r="A4021">
        <v>92414513</v>
      </c>
      <c r="B4021">
        <v>191161</v>
      </c>
      <c r="C4021">
        <v>705543</v>
      </c>
      <c r="D4021">
        <v>4129</v>
      </c>
      <c r="E4021">
        <v>2</v>
      </c>
      <c r="F4021">
        <v>0</v>
      </c>
      <c r="G4021">
        <v>0</v>
      </c>
      <c r="H4021" t="s">
        <v>271</v>
      </c>
      <c r="I4021">
        <v>3</v>
      </c>
      <c r="J4021" t="s">
        <v>199</v>
      </c>
      <c r="K4021" t="s">
        <v>39</v>
      </c>
      <c r="L4021" t="s">
        <v>15</v>
      </c>
      <c r="M4021">
        <v>8258</v>
      </c>
      <c r="N4021" t="s">
        <v>23</v>
      </c>
      <c r="O4021" t="s">
        <v>0</v>
      </c>
      <c r="P4021" t="s">
        <v>0</v>
      </c>
    </row>
    <row r="4022" spans="1:16" x14ac:dyDescent="0.3">
      <c r="A4022">
        <v>72445234</v>
      </c>
      <c r="B4022">
        <v>671858</v>
      </c>
      <c r="C4022">
        <v>463807</v>
      </c>
      <c r="D4022">
        <v>11565</v>
      </c>
      <c r="E4022">
        <v>2</v>
      </c>
      <c r="F4022">
        <v>2313</v>
      </c>
      <c r="G4022">
        <v>10</v>
      </c>
      <c r="H4022" t="s">
        <v>260</v>
      </c>
      <c r="I4022">
        <v>6</v>
      </c>
      <c r="J4022" t="s">
        <v>422</v>
      </c>
      <c r="K4022" t="s">
        <v>39</v>
      </c>
      <c r="L4022" t="s">
        <v>18</v>
      </c>
      <c r="M4022">
        <v>20817</v>
      </c>
      <c r="N4022" t="s">
        <v>23</v>
      </c>
      <c r="O4022" t="s">
        <v>0</v>
      </c>
      <c r="P4022" t="s">
        <v>0</v>
      </c>
    </row>
    <row r="4023" spans="1:16" x14ac:dyDescent="0.3">
      <c r="A4023">
        <v>40884937</v>
      </c>
      <c r="B4023">
        <v>671858</v>
      </c>
      <c r="C4023">
        <v>267193</v>
      </c>
      <c r="D4023">
        <v>12880</v>
      </c>
      <c r="E4023">
        <v>1</v>
      </c>
      <c r="F4023">
        <v>1932</v>
      </c>
      <c r="G4023">
        <v>15</v>
      </c>
      <c r="H4023" t="s">
        <v>260</v>
      </c>
      <c r="I4023">
        <v>3</v>
      </c>
      <c r="J4023" t="s">
        <v>231</v>
      </c>
      <c r="K4023" t="s">
        <v>39</v>
      </c>
      <c r="L4023" t="s">
        <v>15</v>
      </c>
      <c r="M4023">
        <v>10948</v>
      </c>
      <c r="N4023" t="s">
        <v>20</v>
      </c>
      <c r="O4023" t="s">
        <v>0</v>
      </c>
      <c r="P4023" t="s">
        <v>0</v>
      </c>
    </row>
    <row r="4024" spans="1:16" x14ac:dyDescent="0.3">
      <c r="A4024">
        <v>64864099</v>
      </c>
      <c r="B4024">
        <v>872246</v>
      </c>
      <c r="C4024">
        <v>962427</v>
      </c>
      <c r="D4024">
        <v>5664</v>
      </c>
      <c r="E4024">
        <v>1</v>
      </c>
      <c r="F4024">
        <v>0</v>
      </c>
      <c r="G4024">
        <v>0</v>
      </c>
      <c r="H4024" t="s">
        <v>260</v>
      </c>
      <c r="I4024">
        <v>1</v>
      </c>
      <c r="J4024" t="s">
        <v>130</v>
      </c>
      <c r="K4024" t="s">
        <v>39</v>
      </c>
      <c r="L4024" t="s">
        <v>16</v>
      </c>
      <c r="M4024">
        <v>5664</v>
      </c>
      <c r="N4024" t="s">
        <v>21</v>
      </c>
      <c r="O4024" t="s">
        <v>0</v>
      </c>
      <c r="P4024" t="s">
        <v>0</v>
      </c>
    </row>
    <row r="4025" spans="1:16" x14ac:dyDescent="0.3">
      <c r="A4025">
        <v>13579612</v>
      </c>
      <c r="B4025">
        <v>126225</v>
      </c>
      <c r="C4025">
        <v>715895</v>
      </c>
      <c r="D4025">
        <v>8274</v>
      </c>
      <c r="E4025">
        <v>1</v>
      </c>
      <c r="F4025">
        <v>413.7</v>
      </c>
      <c r="G4025">
        <v>5</v>
      </c>
      <c r="H4025" t="s">
        <v>260</v>
      </c>
      <c r="I4025">
        <v>1</v>
      </c>
      <c r="J4025" t="s">
        <v>130</v>
      </c>
      <c r="K4025" t="s">
        <v>39</v>
      </c>
      <c r="L4025" t="s">
        <v>16</v>
      </c>
      <c r="M4025">
        <v>7860.3</v>
      </c>
      <c r="N4025" t="s">
        <v>23</v>
      </c>
      <c r="O4025" t="s">
        <v>0</v>
      </c>
      <c r="P4025" t="s">
        <v>0</v>
      </c>
    </row>
    <row r="4026" spans="1:16" x14ac:dyDescent="0.3">
      <c r="A4026">
        <v>12179995</v>
      </c>
      <c r="B4026">
        <v>872246</v>
      </c>
      <c r="C4026">
        <v>201258</v>
      </c>
      <c r="D4026">
        <v>3581</v>
      </c>
      <c r="E4026">
        <v>2</v>
      </c>
      <c r="F4026">
        <v>1074.3</v>
      </c>
      <c r="G4026">
        <v>15</v>
      </c>
      <c r="H4026" t="s">
        <v>260</v>
      </c>
      <c r="I4026">
        <v>1</v>
      </c>
      <c r="J4026" t="s">
        <v>130</v>
      </c>
      <c r="K4026" t="s">
        <v>50</v>
      </c>
      <c r="L4026" t="s">
        <v>15</v>
      </c>
      <c r="M4026">
        <v>6087.7</v>
      </c>
      <c r="N4026" t="s">
        <v>22</v>
      </c>
      <c r="O4026" t="s">
        <v>0</v>
      </c>
      <c r="P4026" t="s">
        <v>0</v>
      </c>
    </row>
    <row r="4027" spans="1:16" x14ac:dyDescent="0.3">
      <c r="A4027">
        <v>42301683</v>
      </c>
      <c r="B4027">
        <v>191161</v>
      </c>
      <c r="C4027">
        <v>352203</v>
      </c>
      <c r="D4027">
        <v>12759</v>
      </c>
      <c r="E4027">
        <v>1</v>
      </c>
      <c r="F4027">
        <v>0</v>
      </c>
      <c r="G4027">
        <v>0</v>
      </c>
      <c r="H4027" t="s">
        <v>260</v>
      </c>
      <c r="I4027">
        <v>1</v>
      </c>
      <c r="J4027" t="s">
        <v>130</v>
      </c>
      <c r="K4027" t="s">
        <v>39</v>
      </c>
      <c r="L4027" t="s">
        <v>15</v>
      </c>
      <c r="M4027">
        <v>12759</v>
      </c>
      <c r="N4027" t="s">
        <v>23</v>
      </c>
      <c r="O4027" t="s">
        <v>0</v>
      </c>
      <c r="P4027" t="s">
        <v>0</v>
      </c>
    </row>
    <row r="4028" spans="1:16" x14ac:dyDescent="0.3">
      <c r="A4028">
        <v>42342289</v>
      </c>
      <c r="B4028">
        <v>246316</v>
      </c>
      <c r="C4028">
        <v>612509</v>
      </c>
      <c r="D4028">
        <v>19472</v>
      </c>
      <c r="E4028">
        <v>1</v>
      </c>
      <c r="F4028">
        <v>0</v>
      </c>
      <c r="G4028">
        <v>0</v>
      </c>
      <c r="H4028" t="s">
        <v>260</v>
      </c>
      <c r="I4028">
        <v>7</v>
      </c>
      <c r="J4028" t="s">
        <v>169</v>
      </c>
      <c r="K4028" t="s">
        <v>47</v>
      </c>
      <c r="L4028" t="s">
        <v>15</v>
      </c>
      <c r="M4028">
        <v>19472</v>
      </c>
      <c r="N4028" t="s">
        <v>21</v>
      </c>
      <c r="O4028" t="s">
        <v>0</v>
      </c>
      <c r="P4028" t="s">
        <v>0</v>
      </c>
    </row>
    <row r="4029" spans="1:16" x14ac:dyDescent="0.3">
      <c r="A4029">
        <v>33842070</v>
      </c>
      <c r="B4029">
        <v>877572</v>
      </c>
      <c r="C4029">
        <v>939389</v>
      </c>
      <c r="D4029">
        <v>9363</v>
      </c>
      <c r="E4029">
        <v>2</v>
      </c>
      <c r="F4029">
        <v>0</v>
      </c>
      <c r="G4029">
        <v>0</v>
      </c>
      <c r="H4029" t="s">
        <v>260</v>
      </c>
      <c r="I4029">
        <v>4</v>
      </c>
      <c r="J4029" t="s">
        <v>105</v>
      </c>
      <c r="K4029" t="s">
        <v>39</v>
      </c>
      <c r="L4029" t="s">
        <v>18</v>
      </c>
      <c r="M4029">
        <v>18726</v>
      </c>
      <c r="N4029" t="s">
        <v>20</v>
      </c>
      <c r="O4029" t="s">
        <v>0</v>
      </c>
      <c r="P4029" t="s">
        <v>0</v>
      </c>
    </row>
    <row r="4030" spans="1:16" x14ac:dyDescent="0.3">
      <c r="A4030">
        <v>47561442</v>
      </c>
      <c r="B4030">
        <v>207473</v>
      </c>
      <c r="C4030">
        <v>563625</v>
      </c>
      <c r="D4030">
        <v>7325</v>
      </c>
      <c r="E4030">
        <v>2</v>
      </c>
      <c r="F4030">
        <v>0</v>
      </c>
      <c r="G4030">
        <v>0</v>
      </c>
      <c r="H4030" t="s">
        <v>260</v>
      </c>
      <c r="I4030">
        <v>2</v>
      </c>
      <c r="J4030" t="s">
        <v>466</v>
      </c>
      <c r="K4030" t="s">
        <v>47</v>
      </c>
      <c r="L4030" t="s">
        <v>15</v>
      </c>
      <c r="M4030">
        <v>14650</v>
      </c>
      <c r="N4030" t="s">
        <v>21</v>
      </c>
      <c r="O4030" t="s">
        <v>0</v>
      </c>
      <c r="P4030" t="s">
        <v>0</v>
      </c>
    </row>
    <row r="4031" spans="1:16" x14ac:dyDescent="0.3">
      <c r="A4031">
        <v>46297263</v>
      </c>
      <c r="B4031">
        <v>356787</v>
      </c>
      <c r="C4031">
        <v>694312</v>
      </c>
      <c r="D4031">
        <v>7404</v>
      </c>
      <c r="E4031">
        <v>4</v>
      </c>
      <c r="F4031">
        <v>1480.8</v>
      </c>
      <c r="G4031">
        <v>5</v>
      </c>
      <c r="H4031" t="s">
        <v>260</v>
      </c>
      <c r="I4031">
        <v>7</v>
      </c>
      <c r="J4031" t="s">
        <v>169</v>
      </c>
      <c r="K4031" t="s">
        <v>39</v>
      </c>
      <c r="L4031" t="s">
        <v>18</v>
      </c>
      <c r="M4031">
        <v>28135.200000000001</v>
      </c>
      <c r="N4031" t="s">
        <v>20</v>
      </c>
      <c r="O4031" t="s">
        <v>0</v>
      </c>
      <c r="P4031" t="s">
        <v>0</v>
      </c>
    </row>
    <row r="4032" spans="1:16" x14ac:dyDescent="0.3">
      <c r="A4032">
        <v>76596831</v>
      </c>
      <c r="B4032">
        <v>671858</v>
      </c>
      <c r="C4032">
        <v>215440</v>
      </c>
      <c r="D4032">
        <v>17099</v>
      </c>
      <c r="E4032">
        <v>1</v>
      </c>
      <c r="F4032">
        <v>1709.9</v>
      </c>
      <c r="G4032">
        <v>10</v>
      </c>
      <c r="H4032" t="s">
        <v>260</v>
      </c>
      <c r="I4032">
        <v>2</v>
      </c>
      <c r="J4032" t="s">
        <v>466</v>
      </c>
      <c r="K4032" t="s">
        <v>73</v>
      </c>
      <c r="L4032" t="s">
        <v>16</v>
      </c>
      <c r="M4032">
        <v>15389.1</v>
      </c>
      <c r="N4032" t="s">
        <v>21</v>
      </c>
      <c r="O4032" t="s">
        <v>0</v>
      </c>
      <c r="P4032" t="s">
        <v>0</v>
      </c>
    </row>
    <row r="4033" spans="1:16" x14ac:dyDescent="0.3">
      <c r="A4033">
        <v>62734442</v>
      </c>
      <c r="B4033">
        <v>877572</v>
      </c>
      <c r="C4033">
        <v>446024</v>
      </c>
      <c r="D4033">
        <v>11703</v>
      </c>
      <c r="E4033">
        <v>1</v>
      </c>
      <c r="F4033">
        <v>2340.6</v>
      </c>
      <c r="G4033">
        <v>20</v>
      </c>
      <c r="H4033" t="s">
        <v>260</v>
      </c>
      <c r="I4033">
        <v>6</v>
      </c>
      <c r="J4033" t="s">
        <v>422</v>
      </c>
      <c r="K4033" t="s">
        <v>39</v>
      </c>
      <c r="L4033" t="s">
        <v>15</v>
      </c>
      <c r="M4033">
        <v>9362.4</v>
      </c>
      <c r="N4033" t="s">
        <v>22</v>
      </c>
      <c r="O4033" t="s">
        <v>0</v>
      </c>
      <c r="P4033" t="s">
        <v>0</v>
      </c>
    </row>
    <row r="4034" spans="1:16" x14ac:dyDescent="0.3">
      <c r="A4034">
        <v>50111251</v>
      </c>
      <c r="B4034">
        <v>334053</v>
      </c>
      <c r="C4034">
        <v>365092</v>
      </c>
      <c r="D4034">
        <v>8659</v>
      </c>
      <c r="E4034">
        <v>1</v>
      </c>
      <c r="F4034">
        <v>0</v>
      </c>
      <c r="G4034">
        <v>0</v>
      </c>
      <c r="H4034" t="s">
        <v>260</v>
      </c>
      <c r="I4034">
        <v>3</v>
      </c>
      <c r="J4034" t="s">
        <v>231</v>
      </c>
      <c r="K4034" t="s">
        <v>39</v>
      </c>
      <c r="L4034" t="s">
        <v>15</v>
      </c>
      <c r="M4034">
        <v>8659</v>
      </c>
      <c r="N4034" t="s">
        <v>22</v>
      </c>
      <c r="O4034" t="s">
        <v>0</v>
      </c>
      <c r="P4034" t="s">
        <v>0</v>
      </c>
    </row>
    <row r="4035" spans="1:16" x14ac:dyDescent="0.3">
      <c r="A4035">
        <v>98203489</v>
      </c>
      <c r="B4035">
        <v>388389</v>
      </c>
      <c r="C4035">
        <v>293904</v>
      </c>
      <c r="D4035">
        <v>7351</v>
      </c>
      <c r="E4035">
        <v>1</v>
      </c>
      <c r="F4035">
        <v>0</v>
      </c>
      <c r="G4035">
        <v>0</v>
      </c>
      <c r="H4035" t="s">
        <v>260</v>
      </c>
      <c r="I4035">
        <v>6</v>
      </c>
      <c r="J4035" t="s">
        <v>422</v>
      </c>
      <c r="K4035" t="s">
        <v>39</v>
      </c>
      <c r="L4035" t="s">
        <v>16</v>
      </c>
      <c r="M4035">
        <v>7351</v>
      </c>
      <c r="N4035" t="s">
        <v>20</v>
      </c>
      <c r="O4035" t="s">
        <v>0</v>
      </c>
      <c r="P4035" t="s">
        <v>0</v>
      </c>
    </row>
    <row r="4036" spans="1:16" x14ac:dyDescent="0.3">
      <c r="A4036">
        <v>79874593</v>
      </c>
      <c r="B4036">
        <v>877572</v>
      </c>
      <c r="C4036">
        <v>604048</v>
      </c>
      <c r="D4036">
        <v>15325</v>
      </c>
      <c r="E4036">
        <v>1</v>
      </c>
      <c r="F4036">
        <v>1532.5</v>
      </c>
      <c r="G4036">
        <v>10</v>
      </c>
      <c r="H4036" t="s">
        <v>260</v>
      </c>
      <c r="I4036">
        <v>2</v>
      </c>
      <c r="J4036" t="s">
        <v>466</v>
      </c>
      <c r="K4036" t="s">
        <v>39</v>
      </c>
      <c r="L4036" t="s">
        <v>15</v>
      </c>
      <c r="M4036">
        <v>13792.5</v>
      </c>
      <c r="N4036" t="s">
        <v>21</v>
      </c>
      <c r="O4036" t="s">
        <v>0</v>
      </c>
      <c r="P4036" t="s">
        <v>0</v>
      </c>
    </row>
    <row r="4037" spans="1:16" x14ac:dyDescent="0.3">
      <c r="A4037">
        <v>39369404</v>
      </c>
      <c r="B4037">
        <v>809570</v>
      </c>
      <c r="C4037">
        <v>419162</v>
      </c>
      <c r="D4037">
        <v>14191</v>
      </c>
      <c r="E4037">
        <v>3</v>
      </c>
      <c r="F4037">
        <v>2128.65</v>
      </c>
      <c r="G4037">
        <v>5</v>
      </c>
      <c r="H4037" t="s">
        <v>260</v>
      </c>
      <c r="I4037">
        <v>6</v>
      </c>
      <c r="J4037" t="s">
        <v>422</v>
      </c>
      <c r="K4037" t="s">
        <v>39</v>
      </c>
      <c r="L4037" t="s">
        <v>15</v>
      </c>
      <c r="M4037">
        <v>40444.35</v>
      </c>
      <c r="N4037" t="s">
        <v>21</v>
      </c>
      <c r="O4037" t="s">
        <v>0</v>
      </c>
      <c r="P4037" t="s">
        <v>0</v>
      </c>
    </row>
    <row r="4038" spans="1:16" x14ac:dyDescent="0.3">
      <c r="A4038">
        <v>40291214</v>
      </c>
      <c r="B4038">
        <v>126225</v>
      </c>
      <c r="C4038">
        <v>589227</v>
      </c>
      <c r="D4038">
        <v>5500</v>
      </c>
      <c r="E4038">
        <v>1</v>
      </c>
      <c r="F4038">
        <v>0</v>
      </c>
      <c r="G4038">
        <v>0</v>
      </c>
      <c r="H4038" t="s">
        <v>518</v>
      </c>
      <c r="I4038">
        <v>6</v>
      </c>
      <c r="J4038" t="s">
        <v>89</v>
      </c>
      <c r="K4038" t="s">
        <v>39</v>
      </c>
      <c r="L4038" t="s">
        <v>18</v>
      </c>
      <c r="M4038">
        <v>5500</v>
      </c>
      <c r="N4038" t="s">
        <v>21</v>
      </c>
      <c r="O4038" t="s">
        <v>0</v>
      </c>
      <c r="P4038" t="s">
        <v>0</v>
      </c>
    </row>
    <row r="4039" spans="1:16" x14ac:dyDescent="0.3">
      <c r="A4039">
        <v>98269682</v>
      </c>
      <c r="B4039">
        <v>216739</v>
      </c>
      <c r="C4039">
        <v>783347</v>
      </c>
      <c r="D4039">
        <v>5361</v>
      </c>
      <c r="E4039">
        <v>1</v>
      </c>
      <c r="F4039">
        <v>268.05</v>
      </c>
      <c r="G4039">
        <v>5</v>
      </c>
      <c r="H4039" t="s">
        <v>518</v>
      </c>
      <c r="I4039">
        <v>1</v>
      </c>
      <c r="J4039" t="s">
        <v>382</v>
      </c>
      <c r="K4039" t="s">
        <v>50</v>
      </c>
      <c r="L4039" t="s">
        <v>18</v>
      </c>
      <c r="M4039">
        <v>5092.95</v>
      </c>
      <c r="N4039" t="s">
        <v>21</v>
      </c>
      <c r="O4039" t="s">
        <v>0</v>
      </c>
      <c r="P4039" t="s">
        <v>0</v>
      </c>
    </row>
    <row r="4040" spans="1:16" x14ac:dyDescent="0.3">
      <c r="A4040">
        <v>17539294</v>
      </c>
      <c r="B4040">
        <v>126225</v>
      </c>
      <c r="C4040">
        <v>652917</v>
      </c>
      <c r="D4040">
        <v>7070</v>
      </c>
      <c r="E4040">
        <v>2</v>
      </c>
      <c r="F4040">
        <v>2121</v>
      </c>
      <c r="G4040">
        <v>15</v>
      </c>
      <c r="H4040" t="s">
        <v>518</v>
      </c>
      <c r="I4040">
        <v>6</v>
      </c>
      <c r="J4040" t="s">
        <v>89</v>
      </c>
      <c r="K4040" t="s">
        <v>39</v>
      </c>
      <c r="L4040" t="s">
        <v>15</v>
      </c>
      <c r="M4040">
        <v>12019</v>
      </c>
      <c r="N4040" t="s">
        <v>21</v>
      </c>
      <c r="O4040" t="s">
        <v>0</v>
      </c>
      <c r="P4040" t="s">
        <v>0</v>
      </c>
    </row>
    <row r="4041" spans="1:16" x14ac:dyDescent="0.3">
      <c r="A4041">
        <v>15402922</v>
      </c>
      <c r="B4041">
        <v>770487</v>
      </c>
      <c r="C4041">
        <v>301836</v>
      </c>
      <c r="D4041">
        <v>17774</v>
      </c>
      <c r="E4041">
        <v>1</v>
      </c>
      <c r="F4041">
        <v>0</v>
      </c>
      <c r="G4041">
        <v>0</v>
      </c>
      <c r="H4041" t="s">
        <v>518</v>
      </c>
      <c r="I4041">
        <v>6</v>
      </c>
      <c r="J4041" t="s">
        <v>89</v>
      </c>
      <c r="K4041" t="s">
        <v>39</v>
      </c>
      <c r="L4041" t="s">
        <v>15</v>
      </c>
      <c r="M4041">
        <v>17774</v>
      </c>
      <c r="N4041" t="s">
        <v>22</v>
      </c>
      <c r="O4041" t="s">
        <v>0</v>
      </c>
      <c r="P4041" t="s">
        <v>0</v>
      </c>
    </row>
    <row r="4042" spans="1:16" x14ac:dyDescent="0.3">
      <c r="A4042">
        <v>49597485</v>
      </c>
      <c r="B4042">
        <v>770487</v>
      </c>
      <c r="C4042">
        <v>241683</v>
      </c>
      <c r="D4042">
        <v>6834</v>
      </c>
      <c r="E4042">
        <v>2</v>
      </c>
      <c r="F4042">
        <v>0</v>
      </c>
      <c r="G4042">
        <v>0</v>
      </c>
      <c r="H4042" t="s">
        <v>518</v>
      </c>
      <c r="I4042">
        <v>6</v>
      </c>
      <c r="J4042" t="s">
        <v>89</v>
      </c>
      <c r="K4042" t="s">
        <v>39</v>
      </c>
      <c r="L4042" t="s">
        <v>15</v>
      </c>
      <c r="M4042">
        <v>13668</v>
      </c>
      <c r="N4042" t="s">
        <v>21</v>
      </c>
      <c r="O4042" t="s">
        <v>0</v>
      </c>
      <c r="P4042" t="s">
        <v>0</v>
      </c>
    </row>
    <row r="4043" spans="1:16" x14ac:dyDescent="0.3">
      <c r="A4043">
        <v>53246714</v>
      </c>
      <c r="B4043">
        <v>876646</v>
      </c>
      <c r="C4043">
        <v>847736</v>
      </c>
      <c r="D4043">
        <v>19386</v>
      </c>
      <c r="E4043">
        <v>1</v>
      </c>
      <c r="F4043">
        <v>2907.9</v>
      </c>
      <c r="G4043">
        <v>15</v>
      </c>
      <c r="H4043" t="s">
        <v>518</v>
      </c>
      <c r="I4043">
        <v>3</v>
      </c>
      <c r="J4043" t="s">
        <v>185</v>
      </c>
      <c r="K4043" t="s">
        <v>39</v>
      </c>
      <c r="L4043" t="s">
        <v>152</v>
      </c>
      <c r="M4043">
        <v>16478.099999999999</v>
      </c>
      <c r="N4043" t="s">
        <v>21</v>
      </c>
      <c r="O4043" t="s">
        <v>0</v>
      </c>
      <c r="P4043" t="s">
        <v>0</v>
      </c>
    </row>
    <row r="4044" spans="1:16" x14ac:dyDescent="0.3">
      <c r="A4044">
        <v>71070189</v>
      </c>
      <c r="B4044">
        <v>872246</v>
      </c>
      <c r="C4044">
        <v>271789</v>
      </c>
      <c r="D4044">
        <v>16296</v>
      </c>
      <c r="E4044">
        <v>1</v>
      </c>
      <c r="F4044">
        <v>0</v>
      </c>
      <c r="G4044">
        <v>0</v>
      </c>
      <c r="H4044" t="s">
        <v>150</v>
      </c>
      <c r="I4044">
        <v>1</v>
      </c>
      <c r="J4044" t="s">
        <v>151</v>
      </c>
      <c r="K4044" t="s">
        <v>39</v>
      </c>
      <c r="L4044" t="s">
        <v>152</v>
      </c>
      <c r="M4044">
        <v>16296</v>
      </c>
      <c r="N4044" t="s">
        <v>23</v>
      </c>
      <c r="O4044" t="s">
        <v>0</v>
      </c>
      <c r="P4044" t="s">
        <v>0</v>
      </c>
    </row>
    <row r="4045" spans="1:16" x14ac:dyDescent="0.3">
      <c r="A4045">
        <v>36802975</v>
      </c>
      <c r="B4045">
        <v>356787</v>
      </c>
      <c r="C4045">
        <v>428367</v>
      </c>
      <c r="D4045">
        <v>16299</v>
      </c>
      <c r="E4045">
        <v>1</v>
      </c>
      <c r="F4045">
        <v>0</v>
      </c>
      <c r="G4045">
        <v>0</v>
      </c>
      <c r="H4045" t="s">
        <v>150</v>
      </c>
      <c r="I4045">
        <v>1</v>
      </c>
      <c r="J4045" t="s">
        <v>151</v>
      </c>
      <c r="K4045" t="s">
        <v>39</v>
      </c>
      <c r="L4045" t="s">
        <v>15</v>
      </c>
      <c r="M4045">
        <v>16299</v>
      </c>
      <c r="N4045" t="s">
        <v>21</v>
      </c>
      <c r="O4045" t="s">
        <v>0</v>
      </c>
      <c r="P4045" t="s">
        <v>0</v>
      </c>
    </row>
    <row r="4046" spans="1:16" x14ac:dyDescent="0.3">
      <c r="A4046">
        <v>85693188</v>
      </c>
      <c r="B4046">
        <v>356787</v>
      </c>
      <c r="C4046">
        <v>507151</v>
      </c>
      <c r="D4046">
        <v>4330</v>
      </c>
      <c r="E4046">
        <v>2</v>
      </c>
      <c r="F4046">
        <v>0</v>
      </c>
      <c r="G4046">
        <v>0</v>
      </c>
      <c r="H4046" t="s">
        <v>150</v>
      </c>
      <c r="I4046">
        <v>1</v>
      </c>
      <c r="J4046" t="s">
        <v>151</v>
      </c>
      <c r="K4046" t="s">
        <v>39</v>
      </c>
      <c r="L4046" t="s">
        <v>17</v>
      </c>
      <c r="M4046">
        <v>8660</v>
      </c>
      <c r="N4046" t="s">
        <v>23</v>
      </c>
      <c r="O4046" t="s">
        <v>0</v>
      </c>
      <c r="P4046" t="s">
        <v>0</v>
      </c>
    </row>
    <row r="4047" spans="1:16" x14ac:dyDescent="0.3">
      <c r="A4047">
        <v>58429638</v>
      </c>
      <c r="B4047">
        <v>356787</v>
      </c>
      <c r="C4047">
        <v>800727</v>
      </c>
      <c r="D4047">
        <v>7805</v>
      </c>
      <c r="E4047">
        <v>4</v>
      </c>
      <c r="F4047">
        <v>0</v>
      </c>
      <c r="G4047">
        <v>0</v>
      </c>
      <c r="H4047" t="s">
        <v>150</v>
      </c>
      <c r="I4047">
        <v>2</v>
      </c>
      <c r="J4047" t="s">
        <v>502</v>
      </c>
      <c r="K4047" t="s">
        <v>39</v>
      </c>
      <c r="L4047" t="s">
        <v>18</v>
      </c>
      <c r="M4047">
        <v>31220</v>
      </c>
      <c r="N4047" t="s">
        <v>22</v>
      </c>
      <c r="O4047" t="s">
        <v>0</v>
      </c>
      <c r="P4047" t="s">
        <v>0</v>
      </c>
    </row>
    <row r="4048" spans="1:16" x14ac:dyDescent="0.3">
      <c r="A4048">
        <v>54492381</v>
      </c>
      <c r="B4048">
        <v>770487</v>
      </c>
      <c r="C4048">
        <v>651344</v>
      </c>
      <c r="D4048">
        <v>14462</v>
      </c>
      <c r="E4048">
        <v>3</v>
      </c>
      <c r="F4048">
        <v>0</v>
      </c>
      <c r="G4048">
        <v>0</v>
      </c>
      <c r="H4048" t="s">
        <v>150</v>
      </c>
      <c r="I4048">
        <v>2</v>
      </c>
      <c r="J4048" t="s">
        <v>502</v>
      </c>
      <c r="K4048" t="s">
        <v>39</v>
      </c>
      <c r="L4048" t="s">
        <v>16</v>
      </c>
      <c r="M4048">
        <v>43386</v>
      </c>
      <c r="N4048" t="s">
        <v>20</v>
      </c>
      <c r="O4048" t="s">
        <v>0</v>
      </c>
      <c r="P4048" t="s">
        <v>0</v>
      </c>
    </row>
    <row r="4049" spans="1:16" x14ac:dyDescent="0.3">
      <c r="A4049">
        <v>75389589</v>
      </c>
      <c r="B4049">
        <v>334053</v>
      </c>
      <c r="C4049">
        <v>711559</v>
      </c>
      <c r="D4049">
        <v>4907</v>
      </c>
      <c r="E4049">
        <v>1</v>
      </c>
      <c r="F4049">
        <v>0</v>
      </c>
      <c r="G4049">
        <v>0</v>
      </c>
      <c r="H4049" t="s">
        <v>150</v>
      </c>
      <c r="I4049">
        <v>5</v>
      </c>
      <c r="J4049" t="s">
        <v>99</v>
      </c>
      <c r="K4049" t="s">
        <v>39</v>
      </c>
      <c r="L4049" t="s">
        <v>17</v>
      </c>
      <c r="M4049">
        <v>4907</v>
      </c>
      <c r="N4049" t="s">
        <v>22</v>
      </c>
      <c r="O4049" t="s">
        <v>0</v>
      </c>
      <c r="P4049" t="s">
        <v>0</v>
      </c>
    </row>
    <row r="4050" spans="1:16" x14ac:dyDescent="0.3">
      <c r="A4050">
        <v>20262606</v>
      </c>
      <c r="B4050">
        <v>770487</v>
      </c>
      <c r="C4050">
        <v>650956</v>
      </c>
      <c r="D4050">
        <v>9235</v>
      </c>
      <c r="E4050">
        <v>2</v>
      </c>
      <c r="F4050">
        <v>923.5</v>
      </c>
      <c r="G4050">
        <v>5</v>
      </c>
      <c r="H4050" t="s">
        <v>150</v>
      </c>
      <c r="I4050">
        <v>4</v>
      </c>
      <c r="J4050" t="s">
        <v>550</v>
      </c>
      <c r="K4050" t="s">
        <v>39</v>
      </c>
      <c r="L4050" t="s">
        <v>15</v>
      </c>
      <c r="M4050">
        <v>17546.5</v>
      </c>
      <c r="N4050" t="s">
        <v>22</v>
      </c>
      <c r="O4050" t="s">
        <v>0</v>
      </c>
      <c r="P4050" t="s">
        <v>0</v>
      </c>
    </row>
    <row r="4051" spans="1:16" x14ac:dyDescent="0.3">
      <c r="A4051">
        <v>50193656</v>
      </c>
      <c r="B4051">
        <v>126225</v>
      </c>
      <c r="C4051">
        <v>297527</v>
      </c>
      <c r="D4051">
        <v>8612</v>
      </c>
      <c r="E4051">
        <v>2</v>
      </c>
      <c r="F4051">
        <v>861.2</v>
      </c>
      <c r="G4051">
        <v>5</v>
      </c>
      <c r="H4051" t="s">
        <v>365</v>
      </c>
      <c r="I4051">
        <v>5</v>
      </c>
      <c r="J4051" t="s">
        <v>286</v>
      </c>
      <c r="K4051" t="s">
        <v>50</v>
      </c>
      <c r="L4051" t="s">
        <v>16</v>
      </c>
      <c r="M4051">
        <v>16362.8</v>
      </c>
      <c r="N4051" t="s">
        <v>21</v>
      </c>
      <c r="O4051" t="s">
        <v>0</v>
      </c>
      <c r="P4051" t="s">
        <v>0</v>
      </c>
    </row>
    <row r="4052" spans="1:16" x14ac:dyDescent="0.3">
      <c r="A4052">
        <v>43999198</v>
      </c>
      <c r="B4052">
        <v>876646</v>
      </c>
      <c r="C4052">
        <v>402338</v>
      </c>
      <c r="D4052">
        <v>18474</v>
      </c>
      <c r="E4052">
        <v>1</v>
      </c>
      <c r="F4052">
        <v>923.7</v>
      </c>
      <c r="G4052">
        <v>5</v>
      </c>
      <c r="H4052" t="s">
        <v>365</v>
      </c>
      <c r="I4052">
        <v>6</v>
      </c>
      <c r="J4052" t="s">
        <v>328</v>
      </c>
      <c r="K4052" t="s">
        <v>39</v>
      </c>
      <c r="L4052" t="s">
        <v>15</v>
      </c>
      <c r="M4052">
        <v>17550.3</v>
      </c>
      <c r="N4052" t="s">
        <v>23</v>
      </c>
      <c r="O4052" t="s">
        <v>0</v>
      </c>
      <c r="P4052" t="s">
        <v>0</v>
      </c>
    </row>
    <row r="4053" spans="1:16" x14ac:dyDescent="0.3">
      <c r="A4053">
        <v>47447604</v>
      </c>
      <c r="B4053">
        <v>356787</v>
      </c>
      <c r="C4053">
        <v>927497</v>
      </c>
      <c r="D4053">
        <v>9975</v>
      </c>
      <c r="E4053">
        <v>2</v>
      </c>
      <c r="F4053">
        <v>0</v>
      </c>
      <c r="G4053">
        <v>0</v>
      </c>
      <c r="H4053" t="s">
        <v>365</v>
      </c>
      <c r="I4053">
        <v>1</v>
      </c>
      <c r="J4053" t="s">
        <v>263</v>
      </c>
      <c r="K4053" t="s">
        <v>50</v>
      </c>
      <c r="L4053" t="s">
        <v>16</v>
      </c>
      <c r="M4053">
        <v>19950</v>
      </c>
      <c r="N4053" t="s">
        <v>20</v>
      </c>
      <c r="O4053" t="s">
        <v>0</v>
      </c>
      <c r="P4053" t="s">
        <v>0</v>
      </c>
    </row>
    <row r="4054" spans="1:16" x14ac:dyDescent="0.3">
      <c r="A4054">
        <v>96142207</v>
      </c>
      <c r="B4054">
        <v>126225</v>
      </c>
      <c r="C4054">
        <v>708947</v>
      </c>
      <c r="D4054">
        <v>14073</v>
      </c>
      <c r="E4054">
        <v>1</v>
      </c>
      <c r="F4054">
        <v>0</v>
      </c>
      <c r="G4054">
        <v>0</v>
      </c>
      <c r="H4054" t="s">
        <v>365</v>
      </c>
      <c r="I4054">
        <v>5</v>
      </c>
      <c r="J4054" t="s">
        <v>286</v>
      </c>
      <c r="K4054" t="s">
        <v>39</v>
      </c>
      <c r="L4054" t="s">
        <v>15</v>
      </c>
      <c r="M4054">
        <v>14073</v>
      </c>
      <c r="N4054" t="s">
        <v>21</v>
      </c>
      <c r="O4054" t="s">
        <v>0</v>
      </c>
      <c r="P4054" t="s">
        <v>0</v>
      </c>
    </row>
    <row r="4055" spans="1:16" x14ac:dyDescent="0.3">
      <c r="A4055">
        <v>58412365</v>
      </c>
      <c r="B4055">
        <v>719176</v>
      </c>
      <c r="C4055">
        <v>623579</v>
      </c>
      <c r="D4055">
        <v>17447</v>
      </c>
      <c r="E4055">
        <v>2</v>
      </c>
      <c r="F4055">
        <v>0</v>
      </c>
      <c r="G4055">
        <v>0</v>
      </c>
      <c r="H4055" t="s">
        <v>365</v>
      </c>
      <c r="I4055">
        <v>1</v>
      </c>
      <c r="J4055" t="s">
        <v>263</v>
      </c>
      <c r="K4055" t="s">
        <v>47</v>
      </c>
      <c r="L4055" t="s">
        <v>15</v>
      </c>
      <c r="M4055">
        <v>34894</v>
      </c>
      <c r="N4055" t="s">
        <v>23</v>
      </c>
      <c r="O4055" t="s">
        <v>0</v>
      </c>
      <c r="P4055" t="s">
        <v>0</v>
      </c>
    </row>
    <row r="4056" spans="1:16" x14ac:dyDescent="0.3">
      <c r="A4056">
        <v>16164431</v>
      </c>
      <c r="B4056">
        <v>388389</v>
      </c>
      <c r="C4056">
        <v>799166</v>
      </c>
      <c r="D4056">
        <v>11273</v>
      </c>
      <c r="E4056">
        <v>1</v>
      </c>
      <c r="F4056">
        <v>0</v>
      </c>
      <c r="G4056">
        <v>0</v>
      </c>
      <c r="H4056" t="s">
        <v>365</v>
      </c>
      <c r="I4056">
        <v>6</v>
      </c>
      <c r="J4056" t="s">
        <v>328</v>
      </c>
      <c r="K4056" t="s">
        <v>39</v>
      </c>
      <c r="L4056" t="s">
        <v>16</v>
      </c>
      <c r="M4056">
        <v>11273</v>
      </c>
      <c r="N4056" t="s">
        <v>21</v>
      </c>
      <c r="O4056" t="s">
        <v>0</v>
      </c>
      <c r="P4056" t="s">
        <v>0</v>
      </c>
    </row>
    <row r="4057" spans="1:16" x14ac:dyDescent="0.3">
      <c r="A4057">
        <v>37040091</v>
      </c>
      <c r="B4057">
        <v>719176</v>
      </c>
      <c r="C4057">
        <v>385679</v>
      </c>
      <c r="D4057">
        <v>8705</v>
      </c>
      <c r="E4057">
        <v>1</v>
      </c>
      <c r="F4057">
        <v>0</v>
      </c>
      <c r="G4057">
        <v>0</v>
      </c>
      <c r="H4057" t="s">
        <v>365</v>
      </c>
      <c r="I4057">
        <v>7</v>
      </c>
      <c r="J4057" t="s">
        <v>287</v>
      </c>
      <c r="K4057" t="s">
        <v>39</v>
      </c>
      <c r="L4057" t="s">
        <v>15</v>
      </c>
      <c r="M4057">
        <v>8705</v>
      </c>
      <c r="N4057" t="s">
        <v>22</v>
      </c>
      <c r="O4057" t="s">
        <v>0</v>
      </c>
      <c r="P4057" t="s">
        <v>0</v>
      </c>
    </row>
    <row r="4058" spans="1:16" x14ac:dyDescent="0.3">
      <c r="A4058">
        <v>49000919</v>
      </c>
      <c r="B4058">
        <v>719176</v>
      </c>
      <c r="C4058">
        <v>700241</v>
      </c>
      <c r="D4058">
        <v>19078</v>
      </c>
      <c r="E4058">
        <v>2</v>
      </c>
      <c r="F4058">
        <v>5723.4</v>
      </c>
      <c r="G4058">
        <v>15</v>
      </c>
      <c r="H4058" t="s">
        <v>365</v>
      </c>
      <c r="I4058">
        <v>6</v>
      </c>
      <c r="J4058" t="s">
        <v>328</v>
      </c>
      <c r="K4058" t="s">
        <v>39</v>
      </c>
      <c r="L4058" t="s">
        <v>18</v>
      </c>
      <c r="M4058">
        <v>32432.6</v>
      </c>
      <c r="N4058" t="s">
        <v>22</v>
      </c>
      <c r="O4058" t="s">
        <v>0</v>
      </c>
      <c r="P4058" t="s">
        <v>0</v>
      </c>
    </row>
    <row r="4059" spans="1:16" x14ac:dyDescent="0.3">
      <c r="A4059">
        <v>85942072</v>
      </c>
      <c r="B4059">
        <v>207473</v>
      </c>
      <c r="C4059">
        <v>746012</v>
      </c>
      <c r="D4059">
        <v>10003</v>
      </c>
      <c r="E4059">
        <v>2</v>
      </c>
      <c r="F4059">
        <v>0</v>
      </c>
      <c r="G4059">
        <v>0</v>
      </c>
      <c r="H4059" t="s">
        <v>365</v>
      </c>
      <c r="I4059">
        <v>5</v>
      </c>
      <c r="J4059" t="s">
        <v>286</v>
      </c>
      <c r="K4059" t="s">
        <v>39</v>
      </c>
      <c r="L4059" t="s">
        <v>16</v>
      </c>
      <c r="M4059">
        <v>20006</v>
      </c>
      <c r="N4059" t="s">
        <v>23</v>
      </c>
      <c r="O4059" t="s">
        <v>0</v>
      </c>
      <c r="P4059" t="s">
        <v>0</v>
      </c>
    </row>
    <row r="4060" spans="1:16" x14ac:dyDescent="0.3">
      <c r="A4060">
        <v>85863473</v>
      </c>
      <c r="B4060">
        <v>216739</v>
      </c>
      <c r="C4060">
        <v>767036</v>
      </c>
      <c r="D4060">
        <v>15100</v>
      </c>
      <c r="E4060">
        <v>2</v>
      </c>
      <c r="F4060">
        <v>0</v>
      </c>
      <c r="G4060">
        <v>0</v>
      </c>
      <c r="H4060" t="s">
        <v>212</v>
      </c>
      <c r="I4060">
        <v>3</v>
      </c>
      <c r="J4060" t="s">
        <v>144</v>
      </c>
      <c r="K4060" t="s">
        <v>39</v>
      </c>
      <c r="L4060" t="s">
        <v>17</v>
      </c>
      <c r="M4060">
        <v>30200</v>
      </c>
      <c r="N4060" t="s">
        <v>20</v>
      </c>
      <c r="O4060" t="s">
        <v>0</v>
      </c>
      <c r="P4060" t="s">
        <v>213</v>
      </c>
    </row>
    <row r="4061" spans="1:16" x14ac:dyDescent="0.3">
      <c r="A4061">
        <v>46632757</v>
      </c>
      <c r="B4061">
        <v>671858</v>
      </c>
      <c r="C4061">
        <v>413588</v>
      </c>
      <c r="D4061">
        <v>0</v>
      </c>
      <c r="E4061">
        <v>1</v>
      </c>
      <c r="F4061">
        <v>0</v>
      </c>
      <c r="G4061">
        <v>0</v>
      </c>
      <c r="H4061" t="s">
        <v>212</v>
      </c>
      <c r="I4061">
        <v>6</v>
      </c>
      <c r="J4061" t="s">
        <v>66</v>
      </c>
      <c r="K4061" t="s">
        <v>47</v>
      </c>
      <c r="L4061" t="s">
        <v>15</v>
      </c>
      <c r="M4061">
        <v>0</v>
      </c>
      <c r="N4061" t="s">
        <v>23</v>
      </c>
      <c r="O4061" t="s">
        <v>0</v>
      </c>
      <c r="P4061" t="s">
        <v>0</v>
      </c>
    </row>
    <row r="4062" spans="1:16" x14ac:dyDescent="0.3">
      <c r="A4062">
        <v>32520277</v>
      </c>
      <c r="B4062">
        <v>388389</v>
      </c>
      <c r="C4062">
        <v>334097</v>
      </c>
      <c r="D4062">
        <v>13260</v>
      </c>
      <c r="E4062">
        <v>2</v>
      </c>
      <c r="F4062">
        <v>3978</v>
      </c>
      <c r="G4062">
        <v>15</v>
      </c>
      <c r="H4062" t="s">
        <v>212</v>
      </c>
      <c r="I4062">
        <v>4</v>
      </c>
      <c r="J4062" t="s">
        <v>307</v>
      </c>
      <c r="K4062" t="s">
        <v>39</v>
      </c>
      <c r="L4062" t="s">
        <v>15</v>
      </c>
      <c r="M4062">
        <v>22542</v>
      </c>
      <c r="N4062" t="s">
        <v>22</v>
      </c>
      <c r="O4062" t="s">
        <v>0</v>
      </c>
      <c r="P4062" t="s">
        <v>0</v>
      </c>
    </row>
    <row r="4063" spans="1:16" x14ac:dyDescent="0.3">
      <c r="A4063">
        <v>44044361</v>
      </c>
      <c r="B4063">
        <v>719176</v>
      </c>
      <c r="C4063">
        <v>223853</v>
      </c>
      <c r="D4063">
        <v>16459</v>
      </c>
      <c r="E4063">
        <v>1</v>
      </c>
      <c r="F4063">
        <v>0</v>
      </c>
      <c r="G4063">
        <v>0</v>
      </c>
      <c r="H4063" t="s">
        <v>212</v>
      </c>
      <c r="I4063">
        <v>6</v>
      </c>
      <c r="J4063" t="s">
        <v>66</v>
      </c>
      <c r="K4063" t="s">
        <v>39</v>
      </c>
      <c r="L4063" t="s">
        <v>15</v>
      </c>
      <c r="M4063">
        <v>16459</v>
      </c>
      <c r="N4063" t="s">
        <v>21</v>
      </c>
      <c r="O4063" t="s">
        <v>0</v>
      </c>
      <c r="P4063" t="s">
        <v>0</v>
      </c>
    </row>
    <row r="4064" spans="1:16" x14ac:dyDescent="0.3">
      <c r="A4064">
        <v>97735896</v>
      </c>
      <c r="B4064">
        <v>876646</v>
      </c>
      <c r="C4064">
        <v>368132</v>
      </c>
      <c r="D4064">
        <v>18455</v>
      </c>
      <c r="E4064">
        <v>2</v>
      </c>
      <c r="F4064">
        <v>0</v>
      </c>
      <c r="G4064">
        <v>0</v>
      </c>
      <c r="H4064" t="s">
        <v>212</v>
      </c>
      <c r="I4064">
        <v>2</v>
      </c>
      <c r="J4064" t="s">
        <v>65</v>
      </c>
      <c r="K4064" t="s">
        <v>39</v>
      </c>
      <c r="L4064" t="s">
        <v>18</v>
      </c>
      <c r="M4064">
        <v>36910</v>
      </c>
      <c r="N4064" t="s">
        <v>20</v>
      </c>
      <c r="O4064" t="s">
        <v>0</v>
      </c>
      <c r="P4064" t="s">
        <v>0</v>
      </c>
    </row>
    <row r="4065" spans="1:16" x14ac:dyDescent="0.3">
      <c r="A4065">
        <v>35872271</v>
      </c>
      <c r="B4065">
        <v>191161</v>
      </c>
      <c r="C4065">
        <v>356812</v>
      </c>
      <c r="D4065">
        <v>8098</v>
      </c>
      <c r="E4065">
        <v>2</v>
      </c>
      <c r="F4065">
        <v>1619.6</v>
      </c>
      <c r="G4065">
        <v>10</v>
      </c>
      <c r="H4065" t="s">
        <v>212</v>
      </c>
      <c r="I4065">
        <v>2</v>
      </c>
      <c r="J4065" t="s">
        <v>65</v>
      </c>
      <c r="K4065" t="s">
        <v>39</v>
      </c>
      <c r="L4065" t="s">
        <v>18</v>
      </c>
      <c r="M4065">
        <v>14576.4</v>
      </c>
      <c r="N4065" t="s">
        <v>22</v>
      </c>
      <c r="O4065" t="s">
        <v>0</v>
      </c>
      <c r="P4065" t="s">
        <v>0</v>
      </c>
    </row>
    <row r="4066" spans="1:16" x14ac:dyDescent="0.3">
      <c r="A4066">
        <v>40532273</v>
      </c>
      <c r="B4066">
        <v>388389</v>
      </c>
      <c r="C4066">
        <v>574175</v>
      </c>
      <c r="D4066">
        <v>17853</v>
      </c>
      <c r="E4066">
        <v>1</v>
      </c>
      <c r="F4066">
        <v>0</v>
      </c>
      <c r="G4066">
        <v>0</v>
      </c>
      <c r="H4066" t="s">
        <v>513</v>
      </c>
      <c r="I4066">
        <v>1</v>
      </c>
      <c r="J4066" t="s">
        <v>479</v>
      </c>
      <c r="K4066" t="s">
        <v>39</v>
      </c>
      <c r="L4066" t="s">
        <v>16</v>
      </c>
      <c r="M4066">
        <v>17853</v>
      </c>
      <c r="N4066" t="s">
        <v>23</v>
      </c>
      <c r="O4066" t="s">
        <v>0</v>
      </c>
      <c r="P4066" t="s">
        <v>0</v>
      </c>
    </row>
    <row r="4067" spans="1:16" x14ac:dyDescent="0.3">
      <c r="A4067">
        <v>52550733</v>
      </c>
      <c r="B4067">
        <v>719176</v>
      </c>
      <c r="C4067">
        <v>908029</v>
      </c>
      <c r="D4067">
        <v>656</v>
      </c>
      <c r="E4067">
        <v>1</v>
      </c>
      <c r="F4067">
        <v>0</v>
      </c>
      <c r="G4067">
        <v>0</v>
      </c>
      <c r="H4067" t="s">
        <v>513</v>
      </c>
      <c r="I4067">
        <v>6</v>
      </c>
      <c r="J4067" t="s">
        <v>173</v>
      </c>
      <c r="K4067" t="s">
        <v>39</v>
      </c>
      <c r="L4067" t="s">
        <v>15</v>
      </c>
      <c r="M4067">
        <v>656</v>
      </c>
      <c r="N4067" t="s">
        <v>20</v>
      </c>
      <c r="O4067" t="s">
        <v>0</v>
      </c>
      <c r="P4067" t="s">
        <v>0</v>
      </c>
    </row>
    <row r="4068" spans="1:16" x14ac:dyDescent="0.3">
      <c r="A4068">
        <v>42737441</v>
      </c>
      <c r="B4068">
        <v>126225</v>
      </c>
      <c r="C4068">
        <v>660623</v>
      </c>
      <c r="D4068">
        <v>4027</v>
      </c>
      <c r="E4068">
        <v>1</v>
      </c>
      <c r="F4068">
        <v>0</v>
      </c>
      <c r="G4068">
        <v>0</v>
      </c>
      <c r="H4068" t="s">
        <v>513</v>
      </c>
      <c r="I4068">
        <v>6</v>
      </c>
      <c r="J4068" t="s">
        <v>173</v>
      </c>
      <c r="K4068" t="s">
        <v>50</v>
      </c>
      <c r="L4068" t="s">
        <v>15</v>
      </c>
      <c r="M4068">
        <v>4027</v>
      </c>
      <c r="N4068" t="s">
        <v>23</v>
      </c>
      <c r="O4068" t="s">
        <v>0</v>
      </c>
      <c r="P4068" t="s">
        <v>0</v>
      </c>
    </row>
    <row r="4069" spans="1:16" x14ac:dyDescent="0.3">
      <c r="A4069">
        <v>71411378</v>
      </c>
      <c r="B4069">
        <v>334053</v>
      </c>
      <c r="C4069">
        <v>797717</v>
      </c>
      <c r="D4069">
        <v>14518</v>
      </c>
      <c r="E4069">
        <v>1</v>
      </c>
      <c r="F4069">
        <v>725.9</v>
      </c>
      <c r="G4069">
        <v>5</v>
      </c>
      <c r="H4069" t="s">
        <v>513</v>
      </c>
      <c r="I4069">
        <v>1</v>
      </c>
      <c r="J4069" t="s">
        <v>479</v>
      </c>
      <c r="K4069" t="s">
        <v>39</v>
      </c>
      <c r="L4069" t="s">
        <v>15</v>
      </c>
      <c r="M4069">
        <v>13792.1</v>
      </c>
      <c r="N4069" t="s">
        <v>22</v>
      </c>
      <c r="O4069" t="s">
        <v>0</v>
      </c>
      <c r="P4069" t="s">
        <v>0</v>
      </c>
    </row>
    <row r="4070" spans="1:16" x14ac:dyDescent="0.3">
      <c r="A4070">
        <v>68816911</v>
      </c>
      <c r="B4070">
        <v>876646</v>
      </c>
      <c r="C4070">
        <v>834086</v>
      </c>
      <c r="D4070">
        <v>4730</v>
      </c>
      <c r="E4070">
        <v>2</v>
      </c>
      <c r="F4070">
        <v>0</v>
      </c>
      <c r="G4070">
        <v>0</v>
      </c>
      <c r="H4070" t="s">
        <v>513</v>
      </c>
      <c r="I4070">
        <v>7</v>
      </c>
      <c r="J4070" t="s">
        <v>536</v>
      </c>
      <c r="K4070" t="s">
        <v>39</v>
      </c>
      <c r="L4070" t="s">
        <v>16</v>
      </c>
      <c r="M4070">
        <v>9460</v>
      </c>
      <c r="N4070" t="s">
        <v>22</v>
      </c>
      <c r="O4070" t="s">
        <v>0</v>
      </c>
      <c r="P4070" t="s">
        <v>0</v>
      </c>
    </row>
    <row r="4071" spans="1:16" x14ac:dyDescent="0.3">
      <c r="A4071">
        <v>63401206</v>
      </c>
      <c r="B4071">
        <v>356787</v>
      </c>
      <c r="C4071">
        <v>761671</v>
      </c>
      <c r="D4071">
        <v>1601</v>
      </c>
      <c r="E4071">
        <v>2</v>
      </c>
      <c r="F4071">
        <v>0</v>
      </c>
      <c r="G4071">
        <v>0</v>
      </c>
      <c r="H4071" t="s">
        <v>513</v>
      </c>
      <c r="I4071">
        <v>4</v>
      </c>
      <c r="J4071" t="s">
        <v>415</v>
      </c>
      <c r="K4071" t="s">
        <v>39</v>
      </c>
      <c r="L4071" t="s">
        <v>16</v>
      </c>
      <c r="M4071">
        <v>3202</v>
      </c>
      <c r="N4071" t="s">
        <v>21</v>
      </c>
      <c r="O4071" t="s">
        <v>0</v>
      </c>
      <c r="P4071" t="s">
        <v>0</v>
      </c>
    </row>
    <row r="4072" spans="1:16" x14ac:dyDescent="0.3">
      <c r="A4072">
        <v>13391969</v>
      </c>
      <c r="B4072">
        <v>216739</v>
      </c>
      <c r="C4072">
        <v>476142</v>
      </c>
      <c r="D4072">
        <v>13977</v>
      </c>
      <c r="E4072">
        <v>1</v>
      </c>
      <c r="F4072">
        <v>0</v>
      </c>
      <c r="G4072">
        <v>0</v>
      </c>
      <c r="H4072" t="s">
        <v>513</v>
      </c>
      <c r="I4072">
        <v>5</v>
      </c>
      <c r="J4072" t="s">
        <v>522</v>
      </c>
      <c r="K4072" t="s">
        <v>39</v>
      </c>
      <c r="L4072" t="s">
        <v>15</v>
      </c>
      <c r="M4072">
        <v>13977</v>
      </c>
      <c r="N4072" t="s">
        <v>24</v>
      </c>
      <c r="O4072" t="s">
        <v>0</v>
      </c>
      <c r="P4072" t="s">
        <v>0</v>
      </c>
    </row>
    <row r="4073" spans="1:16" x14ac:dyDescent="0.3">
      <c r="A4073">
        <v>91121400</v>
      </c>
      <c r="B4073">
        <v>207473</v>
      </c>
      <c r="C4073">
        <v>546290</v>
      </c>
      <c r="D4073">
        <v>4460</v>
      </c>
      <c r="E4073">
        <v>1</v>
      </c>
      <c r="F4073">
        <v>223</v>
      </c>
      <c r="G4073">
        <v>5</v>
      </c>
      <c r="H4073" t="s">
        <v>358</v>
      </c>
      <c r="I4073">
        <v>5</v>
      </c>
      <c r="J4073" t="s">
        <v>369</v>
      </c>
      <c r="K4073" t="s">
        <v>39</v>
      </c>
      <c r="L4073" t="s">
        <v>18</v>
      </c>
      <c r="M4073">
        <v>4237</v>
      </c>
      <c r="N4073" t="s">
        <v>22</v>
      </c>
      <c r="O4073" t="s">
        <v>0</v>
      </c>
      <c r="P4073" t="s">
        <v>0</v>
      </c>
    </row>
    <row r="4074" spans="1:16" x14ac:dyDescent="0.3">
      <c r="A4074">
        <v>36189702</v>
      </c>
      <c r="B4074">
        <v>207473</v>
      </c>
      <c r="C4074">
        <v>924087</v>
      </c>
      <c r="D4074">
        <v>4538</v>
      </c>
      <c r="E4074">
        <v>1</v>
      </c>
      <c r="F4074">
        <v>226.9</v>
      </c>
      <c r="G4074">
        <v>5</v>
      </c>
      <c r="H4074" t="s">
        <v>358</v>
      </c>
      <c r="I4074">
        <v>4</v>
      </c>
      <c r="J4074" t="s">
        <v>546</v>
      </c>
      <c r="K4074" t="s">
        <v>50</v>
      </c>
      <c r="L4074" t="s">
        <v>15</v>
      </c>
      <c r="M4074">
        <v>4311.1000000000004</v>
      </c>
      <c r="N4074" t="s">
        <v>20</v>
      </c>
      <c r="O4074" t="s">
        <v>0</v>
      </c>
      <c r="P4074" t="s">
        <v>0</v>
      </c>
    </row>
    <row r="4075" spans="1:16" x14ac:dyDescent="0.3">
      <c r="A4075">
        <v>92058189</v>
      </c>
      <c r="B4075">
        <v>246316</v>
      </c>
      <c r="C4075">
        <v>800067</v>
      </c>
      <c r="D4075">
        <v>18433</v>
      </c>
      <c r="E4075">
        <v>3</v>
      </c>
      <c r="F4075">
        <v>0</v>
      </c>
      <c r="G4075">
        <v>0</v>
      </c>
      <c r="H4075" t="s">
        <v>358</v>
      </c>
      <c r="I4075">
        <v>6</v>
      </c>
      <c r="J4075" t="s">
        <v>278</v>
      </c>
      <c r="K4075" t="s">
        <v>39</v>
      </c>
      <c r="L4075" t="s">
        <v>17</v>
      </c>
      <c r="M4075">
        <v>55299</v>
      </c>
      <c r="N4075" t="s">
        <v>22</v>
      </c>
      <c r="O4075" t="s">
        <v>0</v>
      </c>
      <c r="P4075" t="s">
        <v>0</v>
      </c>
    </row>
    <row r="4076" spans="1:16" x14ac:dyDescent="0.3">
      <c r="A4076">
        <v>49581964</v>
      </c>
      <c r="B4076">
        <v>126225</v>
      </c>
      <c r="C4076">
        <v>778255</v>
      </c>
      <c r="D4076">
        <v>4446</v>
      </c>
      <c r="E4076">
        <v>1</v>
      </c>
      <c r="F4076">
        <v>222.3</v>
      </c>
      <c r="G4076">
        <v>5</v>
      </c>
      <c r="H4076" t="s">
        <v>358</v>
      </c>
      <c r="I4076">
        <v>1</v>
      </c>
      <c r="J4076" t="s">
        <v>107</v>
      </c>
      <c r="K4076" t="s">
        <v>39</v>
      </c>
      <c r="L4076" t="s">
        <v>17</v>
      </c>
      <c r="M4076">
        <v>4223.7</v>
      </c>
      <c r="N4076" t="s">
        <v>20</v>
      </c>
      <c r="O4076" t="s">
        <v>0</v>
      </c>
      <c r="P4076" t="s">
        <v>0</v>
      </c>
    </row>
    <row r="4077" spans="1:16" x14ac:dyDescent="0.3">
      <c r="A4077">
        <v>45113084</v>
      </c>
      <c r="B4077">
        <v>770487</v>
      </c>
      <c r="C4077">
        <v>919871</v>
      </c>
      <c r="D4077">
        <v>19600</v>
      </c>
      <c r="E4077">
        <v>4</v>
      </c>
      <c r="F4077">
        <v>3920</v>
      </c>
      <c r="G4077">
        <v>5</v>
      </c>
      <c r="H4077" t="s">
        <v>358</v>
      </c>
      <c r="I4077">
        <v>2</v>
      </c>
      <c r="J4077" t="s">
        <v>108</v>
      </c>
      <c r="K4077" t="s">
        <v>47</v>
      </c>
      <c r="L4077" t="s">
        <v>18</v>
      </c>
      <c r="M4077">
        <v>74480</v>
      </c>
      <c r="N4077" t="s">
        <v>20</v>
      </c>
      <c r="O4077" t="s">
        <v>0</v>
      </c>
      <c r="P4077" t="s">
        <v>0</v>
      </c>
    </row>
    <row r="4078" spans="1:16" x14ac:dyDescent="0.3">
      <c r="A4078">
        <v>84045292</v>
      </c>
      <c r="B4078">
        <v>872246</v>
      </c>
      <c r="C4078">
        <v>895186</v>
      </c>
      <c r="D4078">
        <v>5581</v>
      </c>
      <c r="E4078">
        <v>2</v>
      </c>
      <c r="F4078">
        <v>0</v>
      </c>
      <c r="G4078">
        <v>0</v>
      </c>
      <c r="H4078" t="s">
        <v>116</v>
      </c>
      <c r="I4078">
        <v>6</v>
      </c>
      <c r="J4078" t="s">
        <v>299</v>
      </c>
      <c r="K4078" t="s">
        <v>39</v>
      </c>
      <c r="L4078" t="s">
        <v>15</v>
      </c>
      <c r="M4078">
        <v>11162</v>
      </c>
      <c r="N4078" t="s">
        <v>22</v>
      </c>
      <c r="O4078" t="s">
        <v>0</v>
      </c>
      <c r="P4078" t="s">
        <v>0</v>
      </c>
    </row>
    <row r="4079" spans="1:16" x14ac:dyDescent="0.3">
      <c r="A4079">
        <v>50962024</v>
      </c>
      <c r="B4079">
        <v>719176</v>
      </c>
      <c r="C4079">
        <v>636158</v>
      </c>
      <c r="D4079">
        <v>5984</v>
      </c>
      <c r="E4079">
        <v>1</v>
      </c>
      <c r="F4079">
        <v>0</v>
      </c>
      <c r="G4079">
        <v>0</v>
      </c>
      <c r="H4079" t="s">
        <v>116</v>
      </c>
      <c r="I4079">
        <v>7</v>
      </c>
      <c r="J4079" t="s">
        <v>341</v>
      </c>
      <c r="K4079" t="s">
        <v>39</v>
      </c>
      <c r="L4079" t="s">
        <v>152</v>
      </c>
      <c r="M4079">
        <v>5984</v>
      </c>
      <c r="N4079" t="s">
        <v>22</v>
      </c>
      <c r="O4079" t="s">
        <v>0</v>
      </c>
      <c r="P4079" t="s">
        <v>0</v>
      </c>
    </row>
    <row r="4080" spans="1:16" x14ac:dyDescent="0.3">
      <c r="A4080">
        <v>91823275</v>
      </c>
      <c r="B4080">
        <v>191161</v>
      </c>
      <c r="C4080">
        <v>975507</v>
      </c>
      <c r="D4080">
        <v>18087</v>
      </c>
      <c r="E4080">
        <v>3</v>
      </c>
      <c r="F4080">
        <v>0</v>
      </c>
      <c r="G4080">
        <v>0</v>
      </c>
      <c r="H4080" t="s">
        <v>116</v>
      </c>
      <c r="I4080">
        <v>4</v>
      </c>
      <c r="J4080" t="s">
        <v>519</v>
      </c>
      <c r="K4080" t="s">
        <v>39</v>
      </c>
      <c r="L4080" t="s">
        <v>18</v>
      </c>
      <c r="M4080">
        <v>54261</v>
      </c>
      <c r="N4080" t="s">
        <v>21</v>
      </c>
      <c r="O4080" t="s">
        <v>0</v>
      </c>
      <c r="P4080" t="s">
        <v>0</v>
      </c>
    </row>
    <row r="4081" spans="1:16" x14ac:dyDescent="0.3">
      <c r="A4081">
        <v>61124122</v>
      </c>
      <c r="B4081">
        <v>207473</v>
      </c>
      <c r="C4081">
        <v>352203</v>
      </c>
      <c r="D4081">
        <v>12095</v>
      </c>
      <c r="E4081">
        <v>1</v>
      </c>
      <c r="F4081">
        <v>0</v>
      </c>
      <c r="G4081">
        <v>0</v>
      </c>
      <c r="H4081" t="s">
        <v>116</v>
      </c>
      <c r="I4081">
        <v>5</v>
      </c>
      <c r="J4081" t="s">
        <v>123</v>
      </c>
      <c r="K4081" t="s">
        <v>39</v>
      </c>
      <c r="L4081" t="s">
        <v>17</v>
      </c>
      <c r="M4081">
        <v>12095</v>
      </c>
      <c r="N4081" t="s">
        <v>21</v>
      </c>
      <c r="O4081" t="s">
        <v>0</v>
      </c>
      <c r="P4081" t="s">
        <v>0</v>
      </c>
    </row>
    <row r="4082" spans="1:16" x14ac:dyDescent="0.3">
      <c r="A4082">
        <v>96525668</v>
      </c>
      <c r="B4082">
        <v>877572</v>
      </c>
      <c r="C4082">
        <v>761091</v>
      </c>
      <c r="D4082">
        <v>14558</v>
      </c>
      <c r="E4082">
        <v>2</v>
      </c>
      <c r="F4082">
        <v>2911.6</v>
      </c>
      <c r="G4082">
        <v>10</v>
      </c>
      <c r="H4082" t="s">
        <v>116</v>
      </c>
      <c r="I4082">
        <v>2</v>
      </c>
      <c r="J4082" t="s">
        <v>142</v>
      </c>
      <c r="K4082" t="s">
        <v>39</v>
      </c>
      <c r="L4082" t="s">
        <v>18</v>
      </c>
      <c r="M4082">
        <v>26204.400000000001</v>
      </c>
      <c r="N4082" t="s">
        <v>22</v>
      </c>
      <c r="O4082" t="s">
        <v>0</v>
      </c>
      <c r="P4082" t="s">
        <v>0</v>
      </c>
    </row>
    <row r="4083" spans="1:16" x14ac:dyDescent="0.3">
      <c r="A4083">
        <v>31337593</v>
      </c>
      <c r="B4083">
        <v>191161</v>
      </c>
      <c r="C4083">
        <v>968804</v>
      </c>
      <c r="D4083">
        <v>19994</v>
      </c>
      <c r="E4083">
        <v>1</v>
      </c>
      <c r="F4083">
        <v>999.7</v>
      </c>
      <c r="G4083">
        <v>5</v>
      </c>
      <c r="H4083" t="s">
        <v>116</v>
      </c>
      <c r="I4083">
        <v>5</v>
      </c>
      <c r="J4083" t="s">
        <v>123</v>
      </c>
      <c r="K4083" t="s">
        <v>50</v>
      </c>
      <c r="L4083" t="s">
        <v>17</v>
      </c>
      <c r="M4083">
        <v>18994.3</v>
      </c>
      <c r="N4083" t="s">
        <v>20</v>
      </c>
      <c r="O4083" t="s">
        <v>0</v>
      </c>
      <c r="P4083" t="s">
        <v>0</v>
      </c>
    </row>
    <row r="4084" spans="1:16" x14ac:dyDescent="0.3">
      <c r="A4084">
        <v>99399687</v>
      </c>
      <c r="B4084">
        <v>809570</v>
      </c>
      <c r="C4084">
        <v>931770</v>
      </c>
      <c r="D4084">
        <v>2282</v>
      </c>
      <c r="E4084">
        <v>1</v>
      </c>
      <c r="F4084">
        <v>114.1</v>
      </c>
      <c r="G4084">
        <v>5</v>
      </c>
      <c r="H4084" t="s">
        <v>116</v>
      </c>
      <c r="I4084">
        <v>3</v>
      </c>
      <c r="J4084" t="s">
        <v>249</v>
      </c>
      <c r="K4084" t="s">
        <v>39</v>
      </c>
      <c r="L4084" t="s">
        <v>16</v>
      </c>
      <c r="M4084">
        <v>2167.9</v>
      </c>
      <c r="N4084" t="s">
        <v>22</v>
      </c>
      <c r="O4084" t="s">
        <v>0</v>
      </c>
      <c r="P4084" t="s">
        <v>0</v>
      </c>
    </row>
    <row r="4085" spans="1:16" x14ac:dyDescent="0.3">
      <c r="A4085">
        <v>33315234</v>
      </c>
      <c r="B4085">
        <v>671858</v>
      </c>
      <c r="C4085">
        <v>233362</v>
      </c>
      <c r="D4085">
        <v>1268</v>
      </c>
      <c r="E4085">
        <v>1</v>
      </c>
      <c r="F4085">
        <v>0</v>
      </c>
      <c r="G4085">
        <v>0</v>
      </c>
      <c r="H4085" t="s">
        <v>116</v>
      </c>
      <c r="I4085">
        <v>7</v>
      </c>
      <c r="J4085" t="s">
        <v>341</v>
      </c>
      <c r="K4085" t="s">
        <v>39</v>
      </c>
      <c r="L4085" t="s">
        <v>17</v>
      </c>
      <c r="M4085">
        <v>1268</v>
      </c>
      <c r="N4085" t="s">
        <v>22</v>
      </c>
      <c r="O4085" t="s">
        <v>0</v>
      </c>
      <c r="P4085" t="s">
        <v>0</v>
      </c>
    </row>
    <row r="4086" spans="1:16" x14ac:dyDescent="0.3">
      <c r="A4086">
        <v>18568064</v>
      </c>
      <c r="B4086">
        <v>334053</v>
      </c>
      <c r="C4086">
        <v>632961</v>
      </c>
      <c r="D4086">
        <v>12192</v>
      </c>
      <c r="E4086">
        <v>3</v>
      </c>
      <c r="F4086">
        <v>0</v>
      </c>
      <c r="G4086">
        <v>0</v>
      </c>
      <c r="H4086" t="s">
        <v>116</v>
      </c>
      <c r="I4086">
        <v>4</v>
      </c>
      <c r="J4086" t="s">
        <v>519</v>
      </c>
      <c r="K4086" t="s">
        <v>39</v>
      </c>
      <c r="L4086" t="s">
        <v>16</v>
      </c>
      <c r="M4086">
        <v>36576</v>
      </c>
      <c r="N4086" t="s">
        <v>21</v>
      </c>
      <c r="O4086" t="s">
        <v>0</v>
      </c>
      <c r="P4086" t="s">
        <v>0</v>
      </c>
    </row>
    <row r="4087" spans="1:16" x14ac:dyDescent="0.3">
      <c r="A4087">
        <v>52462441</v>
      </c>
      <c r="B4087">
        <v>216739</v>
      </c>
      <c r="C4087">
        <v>797856</v>
      </c>
      <c r="D4087">
        <v>19855</v>
      </c>
      <c r="E4087">
        <v>1</v>
      </c>
      <c r="F4087">
        <v>2978.25</v>
      </c>
      <c r="G4087">
        <v>15</v>
      </c>
      <c r="H4087" t="s">
        <v>214</v>
      </c>
      <c r="I4087">
        <v>3</v>
      </c>
      <c r="J4087" t="s">
        <v>171</v>
      </c>
      <c r="K4087" t="s">
        <v>39</v>
      </c>
      <c r="L4087" t="s">
        <v>16</v>
      </c>
      <c r="M4087">
        <v>16876.75</v>
      </c>
      <c r="N4087" t="s">
        <v>23</v>
      </c>
      <c r="O4087" t="s">
        <v>0</v>
      </c>
      <c r="P4087" t="s">
        <v>0</v>
      </c>
    </row>
    <row r="4088" spans="1:16" x14ac:dyDescent="0.3">
      <c r="A4088">
        <v>28208520</v>
      </c>
      <c r="B4088">
        <v>356787</v>
      </c>
      <c r="C4088">
        <v>383785</v>
      </c>
      <c r="D4088">
        <v>786</v>
      </c>
      <c r="E4088">
        <v>1</v>
      </c>
      <c r="F4088">
        <v>0</v>
      </c>
      <c r="G4088">
        <v>0</v>
      </c>
      <c r="H4088" t="s">
        <v>214</v>
      </c>
      <c r="I4088">
        <v>2</v>
      </c>
      <c r="J4088" t="s">
        <v>419</v>
      </c>
      <c r="K4088" t="s">
        <v>39</v>
      </c>
      <c r="L4088" t="s">
        <v>17</v>
      </c>
      <c r="M4088">
        <v>786</v>
      </c>
      <c r="N4088" t="s">
        <v>23</v>
      </c>
      <c r="O4088" t="s">
        <v>0</v>
      </c>
      <c r="P4088" t="s">
        <v>0</v>
      </c>
    </row>
    <row r="4089" spans="1:16" x14ac:dyDescent="0.3">
      <c r="A4089">
        <v>86541906</v>
      </c>
      <c r="B4089">
        <v>809570</v>
      </c>
      <c r="C4089">
        <v>591979</v>
      </c>
      <c r="D4089">
        <v>7544</v>
      </c>
      <c r="E4089">
        <v>1</v>
      </c>
      <c r="F4089">
        <v>0</v>
      </c>
      <c r="G4089">
        <v>0</v>
      </c>
      <c r="H4089" t="s">
        <v>214</v>
      </c>
      <c r="I4089">
        <v>3</v>
      </c>
      <c r="J4089" t="s">
        <v>171</v>
      </c>
      <c r="K4089" t="s">
        <v>39</v>
      </c>
      <c r="L4089" t="s">
        <v>16</v>
      </c>
      <c r="M4089">
        <v>7544</v>
      </c>
      <c r="N4089" t="s">
        <v>20</v>
      </c>
      <c r="O4089" t="s">
        <v>0</v>
      </c>
      <c r="P4089" t="s">
        <v>0</v>
      </c>
    </row>
    <row r="4090" spans="1:16" x14ac:dyDescent="0.3">
      <c r="A4090">
        <v>74180488</v>
      </c>
      <c r="B4090">
        <v>356787</v>
      </c>
      <c r="C4090">
        <v>539162</v>
      </c>
      <c r="D4090">
        <v>11334</v>
      </c>
      <c r="E4090">
        <v>1</v>
      </c>
      <c r="F4090">
        <v>0</v>
      </c>
      <c r="G4090">
        <v>0</v>
      </c>
      <c r="H4090" t="s">
        <v>214</v>
      </c>
      <c r="I4090">
        <v>4</v>
      </c>
      <c r="J4090" t="s">
        <v>509</v>
      </c>
      <c r="K4090" t="s">
        <v>39</v>
      </c>
      <c r="L4090" t="s">
        <v>15</v>
      </c>
      <c r="M4090">
        <v>11334</v>
      </c>
      <c r="N4090" t="s">
        <v>21</v>
      </c>
      <c r="O4090" t="s">
        <v>0</v>
      </c>
      <c r="P4090" t="s">
        <v>0</v>
      </c>
    </row>
    <row r="4091" spans="1:16" x14ac:dyDescent="0.3">
      <c r="A4091">
        <v>20605783</v>
      </c>
      <c r="B4091">
        <v>207473</v>
      </c>
      <c r="C4091">
        <v>460804</v>
      </c>
      <c r="D4091">
        <v>18381</v>
      </c>
      <c r="E4091">
        <v>2</v>
      </c>
      <c r="F4091">
        <v>5514.3</v>
      </c>
      <c r="G4091">
        <v>15</v>
      </c>
      <c r="H4091" t="s">
        <v>214</v>
      </c>
      <c r="I4091">
        <v>7</v>
      </c>
      <c r="J4091" t="s">
        <v>178</v>
      </c>
      <c r="K4091" t="s">
        <v>39</v>
      </c>
      <c r="L4091" t="s">
        <v>15</v>
      </c>
      <c r="M4091">
        <v>31247.7</v>
      </c>
      <c r="N4091" t="s">
        <v>21</v>
      </c>
      <c r="O4091" t="s">
        <v>0</v>
      </c>
      <c r="P4091" t="s">
        <v>0</v>
      </c>
    </row>
    <row r="4092" spans="1:16" x14ac:dyDescent="0.3">
      <c r="A4092">
        <v>38829445</v>
      </c>
      <c r="B4092">
        <v>671858</v>
      </c>
      <c r="C4092">
        <v>973422</v>
      </c>
      <c r="D4092">
        <v>2827</v>
      </c>
      <c r="E4092">
        <v>1</v>
      </c>
      <c r="F4092">
        <v>0</v>
      </c>
      <c r="G4092">
        <v>0</v>
      </c>
      <c r="H4092" t="s">
        <v>214</v>
      </c>
      <c r="I4092">
        <v>5</v>
      </c>
      <c r="J4092" t="s">
        <v>420</v>
      </c>
      <c r="K4092" t="s">
        <v>39</v>
      </c>
      <c r="L4092" t="s">
        <v>18</v>
      </c>
      <c r="M4092">
        <v>2827</v>
      </c>
      <c r="N4092" t="s">
        <v>23</v>
      </c>
      <c r="O4092" t="s">
        <v>0</v>
      </c>
      <c r="P4092" t="s">
        <v>0</v>
      </c>
    </row>
    <row r="4093" spans="1:16" x14ac:dyDescent="0.3">
      <c r="A4093">
        <v>50987410</v>
      </c>
      <c r="B4093">
        <v>191161</v>
      </c>
      <c r="C4093">
        <v>570040</v>
      </c>
      <c r="D4093">
        <v>9218</v>
      </c>
      <c r="E4093">
        <v>1</v>
      </c>
      <c r="F4093">
        <v>921.8</v>
      </c>
      <c r="G4093">
        <v>10</v>
      </c>
      <c r="H4093" t="s">
        <v>214</v>
      </c>
      <c r="I4093">
        <v>5</v>
      </c>
      <c r="J4093" t="s">
        <v>420</v>
      </c>
      <c r="K4093" t="s">
        <v>39</v>
      </c>
      <c r="L4093" t="s">
        <v>15</v>
      </c>
      <c r="M4093">
        <v>8296.2000000000007</v>
      </c>
      <c r="N4093" t="s">
        <v>20</v>
      </c>
      <c r="O4093" t="s">
        <v>0</v>
      </c>
      <c r="P4093" t="s">
        <v>0</v>
      </c>
    </row>
    <row r="4094" spans="1:16" x14ac:dyDescent="0.3">
      <c r="A4094">
        <v>26445384</v>
      </c>
      <c r="B4094">
        <v>872246</v>
      </c>
      <c r="C4094">
        <v>420759</v>
      </c>
      <c r="D4094">
        <v>9562</v>
      </c>
      <c r="E4094">
        <v>1</v>
      </c>
      <c r="F4094">
        <v>0</v>
      </c>
      <c r="G4094">
        <v>0</v>
      </c>
      <c r="H4094" t="s">
        <v>214</v>
      </c>
      <c r="I4094">
        <v>3</v>
      </c>
      <c r="J4094" t="s">
        <v>171</v>
      </c>
      <c r="K4094" t="s">
        <v>39</v>
      </c>
      <c r="L4094" t="s">
        <v>17</v>
      </c>
      <c r="M4094">
        <v>9562</v>
      </c>
      <c r="N4094" t="s">
        <v>22</v>
      </c>
      <c r="O4094" t="s">
        <v>0</v>
      </c>
      <c r="P4094" t="s">
        <v>0</v>
      </c>
    </row>
    <row r="4095" spans="1:16" x14ac:dyDescent="0.3">
      <c r="A4095">
        <v>92370625</v>
      </c>
      <c r="B4095">
        <v>872246</v>
      </c>
      <c r="C4095">
        <v>818975</v>
      </c>
      <c r="D4095">
        <v>10654</v>
      </c>
      <c r="E4095">
        <v>1</v>
      </c>
      <c r="F4095">
        <v>0</v>
      </c>
      <c r="G4095">
        <v>0</v>
      </c>
      <c r="H4095" t="s">
        <v>214</v>
      </c>
      <c r="I4095">
        <v>2</v>
      </c>
      <c r="J4095" t="s">
        <v>419</v>
      </c>
      <c r="K4095" t="s">
        <v>39</v>
      </c>
      <c r="L4095" t="s">
        <v>15</v>
      </c>
      <c r="M4095">
        <v>10654</v>
      </c>
      <c r="N4095" t="s">
        <v>21</v>
      </c>
      <c r="O4095" t="s">
        <v>0</v>
      </c>
      <c r="P4095" t="s">
        <v>0</v>
      </c>
    </row>
    <row r="4096" spans="1:16" x14ac:dyDescent="0.3">
      <c r="A4096">
        <v>76901651</v>
      </c>
      <c r="B4096">
        <v>246316</v>
      </c>
      <c r="C4096">
        <v>589227</v>
      </c>
      <c r="D4096">
        <v>17406</v>
      </c>
      <c r="E4096">
        <v>1</v>
      </c>
      <c r="F4096">
        <v>3481.2</v>
      </c>
      <c r="G4096">
        <v>20</v>
      </c>
      <c r="H4096" t="s">
        <v>214</v>
      </c>
      <c r="I4096">
        <v>3</v>
      </c>
      <c r="J4096" t="s">
        <v>171</v>
      </c>
      <c r="K4096" t="s">
        <v>39</v>
      </c>
      <c r="L4096" t="s">
        <v>15</v>
      </c>
      <c r="M4096">
        <v>13924.8</v>
      </c>
      <c r="N4096" t="s">
        <v>21</v>
      </c>
      <c r="O4096" t="s">
        <v>0</v>
      </c>
      <c r="P4096" t="s">
        <v>0</v>
      </c>
    </row>
    <row r="4097" spans="1:16" x14ac:dyDescent="0.3">
      <c r="A4097">
        <v>65629268</v>
      </c>
      <c r="B4097">
        <v>877572</v>
      </c>
      <c r="C4097">
        <v>420989</v>
      </c>
      <c r="D4097">
        <v>8632</v>
      </c>
      <c r="E4097">
        <v>2</v>
      </c>
      <c r="F4097">
        <v>0</v>
      </c>
      <c r="G4097">
        <v>0</v>
      </c>
      <c r="H4097" t="s">
        <v>214</v>
      </c>
      <c r="I4097">
        <v>2</v>
      </c>
      <c r="J4097" t="s">
        <v>419</v>
      </c>
      <c r="K4097" t="s">
        <v>50</v>
      </c>
      <c r="L4097" t="s">
        <v>16</v>
      </c>
      <c r="M4097">
        <v>17264</v>
      </c>
      <c r="N4097" t="s">
        <v>22</v>
      </c>
      <c r="O4097" t="s">
        <v>0</v>
      </c>
      <c r="P4097" t="s">
        <v>0</v>
      </c>
    </row>
    <row r="4098" spans="1:16" x14ac:dyDescent="0.3">
      <c r="A4098">
        <v>45465638</v>
      </c>
      <c r="B4098">
        <v>191161</v>
      </c>
      <c r="C4098">
        <v>254617</v>
      </c>
      <c r="D4098">
        <v>10597</v>
      </c>
      <c r="E4098">
        <v>2</v>
      </c>
      <c r="F4098">
        <v>0</v>
      </c>
      <c r="G4098">
        <v>0</v>
      </c>
      <c r="H4098" t="s">
        <v>214</v>
      </c>
      <c r="I4098">
        <v>3</v>
      </c>
      <c r="J4098" t="s">
        <v>171</v>
      </c>
      <c r="K4098" t="s">
        <v>50</v>
      </c>
      <c r="L4098" t="s">
        <v>16</v>
      </c>
      <c r="M4098">
        <v>21194</v>
      </c>
      <c r="N4098" t="s">
        <v>22</v>
      </c>
      <c r="O4098" t="s">
        <v>0</v>
      </c>
      <c r="P4098" t="s">
        <v>0</v>
      </c>
    </row>
    <row r="4099" spans="1:16" x14ac:dyDescent="0.3">
      <c r="A4099">
        <v>26540343</v>
      </c>
      <c r="B4099">
        <v>334053</v>
      </c>
      <c r="C4099">
        <v>482495</v>
      </c>
      <c r="D4099">
        <v>13527</v>
      </c>
      <c r="E4099">
        <v>1</v>
      </c>
      <c r="F4099">
        <v>0</v>
      </c>
      <c r="G4099">
        <v>0</v>
      </c>
      <c r="H4099" t="s">
        <v>214</v>
      </c>
      <c r="I4099">
        <v>6</v>
      </c>
      <c r="J4099" t="s">
        <v>541</v>
      </c>
      <c r="K4099" t="s">
        <v>50</v>
      </c>
      <c r="L4099" t="s">
        <v>17</v>
      </c>
      <c r="M4099">
        <v>13527</v>
      </c>
      <c r="N4099" t="s">
        <v>23</v>
      </c>
      <c r="O4099" t="s">
        <v>0</v>
      </c>
      <c r="P4099" t="s">
        <v>0</v>
      </c>
    </row>
    <row r="4100" spans="1:16" x14ac:dyDescent="0.3">
      <c r="A4100">
        <v>98231132</v>
      </c>
      <c r="B4100">
        <v>216739</v>
      </c>
      <c r="C4100">
        <v>619218</v>
      </c>
      <c r="D4100">
        <v>9607</v>
      </c>
      <c r="E4100">
        <v>3</v>
      </c>
      <c r="F4100">
        <v>1441.05</v>
      </c>
      <c r="G4100">
        <v>5</v>
      </c>
      <c r="H4100" t="s">
        <v>162</v>
      </c>
      <c r="I4100">
        <v>5</v>
      </c>
      <c r="J4100" t="s">
        <v>210</v>
      </c>
      <c r="K4100" t="s">
        <v>73</v>
      </c>
      <c r="L4100" t="s">
        <v>18</v>
      </c>
      <c r="M4100">
        <v>27379.95</v>
      </c>
      <c r="N4100" t="s">
        <v>20</v>
      </c>
      <c r="O4100" t="s">
        <v>0</v>
      </c>
      <c r="P4100" t="s">
        <v>0</v>
      </c>
    </row>
    <row r="4101" spans="1:16" x14ac:dyDescent="0.3">
      <c r="A4101">
        <v>37321124</v>
      </c>
      <c r="B4101">
        <v>356787</v>
      </c>
      <c r="C4101">
        <v>530463</v>
      </c>
      <c r="D4101">
        <v>3141</v>
      </c>
      <c r="E4101">
        <v>3</v>
      </c>
      <c r="F4101">
        <v>0</v>
      </c>
      <c r="G4101">
        <v>0</v>
      </c>
      <c r="H4101" t="s">
        <v>162</v>
      </c>
      <c r="I4101">
        <v>4</v>
      </c>
      <c r="J4101" t="s">
        <v>58</v>
      </c>
      <c r="K4101" t="s">
        <v>39</v>
      </c>
      <c r="L4101" t="s">
        <v>16</v>
      </c>
      <c r="M4101">
        <v>9423</v>
      </c>
      <c r="N4101" t="s">
        <v>22</v>
      </c>
      <c r="O4101" t="s">
        <v>0</v>
      </c>
      <c r="P4101" t="s">
        <v>0</v>
      </c>
    </row>
    <row r="4102" spans="1:16" x14ac:dyDescent="0.3">
      <c r="A4102">
        <v>28575536</v>
      </c>
      <c r="B4102">
        <v>246316</v>
      </c>
      <c r="C4102">
        <v>399405</v>
      </c>
      <c r="D4102">
        <v>19858</v>
      </c>
      <c r="E4102">
        <v>1</v>
      </c>
      <c r="F4102">
        <v>0</v>
      </c>
      <c r="G4102">
        <v>0</v>
      </c>
      <c r="H4102" t="s">
        <v>162</v>
      </c>
      <c r="I4102">
        <v>5</v>
      </c>
      <c r="J4102" t="s">
        <v>210</v>
      </c>
      <c r="K4102" t="s">
        <v>39</v>
      </c>
      <c r="L4102" t="s">
        <v>15</v>
      </c>
      <c r="M4102">
        <v>19858</v>
      </c>
      <c r="N4102" t="s">
        <v>20</v>
      </c>
      <c r="O4102" t="s">
        <v>0</v>
      </c>
      <c r="P4102" t="s">
        <v>0</v>
      </c>
    </row>
    <row r="4103" spans="1:16" x14ac:dyDescent="0.3">
      <c r="A4103">
        <v>13783268</v>
      </c>
      <c r="B4103">
        <v>719176</v>
      </c>
      <c r="C4103">
        <v>977407</v>
      </c>
      <c r="D4103">
        <v>15580</v>
      </c>
      <c r="E4103">
        <v>2</v>
      </c>
      <c r="F4103">
        <v>4674</v>
      </c>
      <c r="G4103">
        <v>15</v>
      </c>
      <c r="H4103" t="s">
        <v>162</v>
      </c>
      <c r="I4103">
        <v>1</v>
      </c>
      <c r="J4103" t="s">
        <v>167</v>
      </c>
      <c r="K4103" t="s">
        <v>39</v>
      </c>
      <c r="L4103" t="s">
        <v>16</v>
      </c>
      <c r="M4103">
        <v>26486</v>
      </c>
      <c r="N4103" t="s">
        <v>20</v>
      </c>
      <c r="O4103" t="s">
        <v>0</v>
      </c>
      <c r="P4103" t="s">
        <v>0</v>
      </c>
    </row>
    <row r="4104" spans="1:16" x14ac:dyDescent="0.3">
      <c r="A4104">
        <v>48553376</v>
      </c>
      <c r="B4104">
        <v>191161</v>
      </c>
      <c r="C4104">
        <v>508545</v>
      </c>
      <c r="D4104">
        <v>19101</v>
      </c>
      <c r="E4104">
        <v>4</v>
      </c>
      <c r="F4104">
        <v>0</v>
      </c>
      <c r="G4104">
        <v>0</v>
      </c>
      <c r="H4104" t="s">
        <v>162</v>
      </c>
      <c r="I4104">
        <v>3</v>
      </c>
      <c r="J4104" t="s">
        <v>403</v>
      </c>
      <c r="K4104" t="s">
        <v>47</v>
      </c>
      <c r="L4104" t="s">
        <v>15</v>
      </c>
      <c r="M4104">
        <v>76404</v>
      </c>
      <c r="N4104" t="s">
        <v>21</v>
      </c>
      <c r="O4104" t="s">
        <v>0</v>
      </c>
      <c r="P4104" t="s">
        <v>0</v>
      </c>
    </row>
    <row r="4105" spans="1:16" x14ac:dyDescent="0.3">
      <c r="A4105">
        <v>67774765</v>
      </c>
      <c r="B4105">
        <v>207473</v>
      </c>
      <c r="C4105">
        <v>605298</v>
      </c>
      <c r="D4105">
        <v>11937</v>
      </c>
      <c r="E4105">
        <v>1</v>
      </c>
      <c r="F4105">
        <v>0</v>
      </c>
      <c r="G4105">
        <v>0</v>
      </c>
      <c r="H4105" t="s">
        <v>162</v>
      </c>
      <c r="I4105">
        <v>3</v>
      </c>
      <c r="J4105" t="s">
        <v>403</v>
      </c>
      <c r="K4105" t="s">
        <v>39</v>
      </c>
      <c r="L4105" t="s">
        <v>15</v>
      </c>
      <c r="M4105">
        <v>11937</v>
      </c>
      <c r="N4105" t="s">
        <v>21</v>
      </c>
      <c r="O4105" t="s">
        <v>0</v>
      </c>
      <c r="P4105" t="s">
        <v>0</v>
      </c>
    </row>
    <row r="4106" spans="1:16" x14ac:dyDescent="0.3">
      <c r="A4106">
        <v>62133188</v>
      </c>
      <c r="B4106">
        <v>877572</v>
      </c>
      <c r="C4106">
        <v>942846</v>
      </c>
      <c r="D4106">
        <v>19635</v>
      </c>
      <c r="E4106">
        <v>1</v>
      </c>
      <c r="F4106">
        <v>0</v>
      </c>
      <c r="G4106">
        <v>0</v>
      </c>
      <c r="H4106" t="s">
        <v>162</v>
      </c>
      <c r="I4106">
        <v>7</v>
      </c>
      <c r="J4106" t="s">
        <v>475</v>
      </c>
      <c r="K4106" t="s">
        <v>50</v>
      </c>
      <c r="L4106" t="s">
        <v>15</v>
      </c>
      <c r="M4106">
        <v>19635</v>
      </c>
      <c r="N4106" t="s">
        <v>21</v>
      </c>
      <c r="O4106" t="s">
        <v>0</v>
      </c>
      <c r="P4106" t="s">
        <v>0</v>
      </c>
    </row>
    <row r="4107" spans="1:16" x14ac:dyDescent="0.3">
      <c r="A4107">
        <v>65564347</v>
      </c>
      <c r="B4107">
        <v>356787</v>
      </c>
      <c r="C4107">
        <v>325701</v>
      </c>
      <c r="D4107">
        <v>4318</v>
      </c>
      <c r="E4107">
        <v>3</v>
      </c>
      <c r="F4107">
        <v>2590.8000000000002</v>
      </c>
      <c r="G4107">
        <v>20</v>
      </c>
      <c r="H4107" t="s">
        <v>162</v>
      </c>
      <c r="I4107">
        <v>4</v>
      </c>
      <c r="J4107" t="s">
        <v>58</v>
      </c>
      <c r="K4107" t="s">
        <v>50</v>
      </c>
      <c r="L4107" t="s">
        <v>15</v>
      </c>
      <c r="M4107">
        <v>10363.200000000001</v>
      </c>
      <c r="N4107" t="s">
        <v>21</v>
      </c>
      <c r="O4107" t="s">
        <v>0</v>
      </c>
      <c r="P4107" t="s">
        <v>0</v>
      </c>
    </row>
    <row r="4108" spans="1:16" x14ac:dyDescent="0.3">
      <c r="A4108">
        <v>46855845</v>
      </c>
      <c r="B4108">
        <v>809570</v>
      </c>
      <c r="C4108">
        <v>918651</v>
      </c>
      <c r="D4108">
        <v>3239</v>
      </c>
      <c r="E4108">
        <v>1</v>
      </c>
      <c r="F4108">
        <v>647.79999999999995</v>
      </c>
      <c r="G4108">
        <v>20</v>
      </c>
      <c r="H4108" t="s">
        <v>441</v>
      </c>
      <c r="I4108">
        <v>1</v>
      </c>
      <c r="J4108" t="s">
        <v>370</v>
      </c>
      <c r="K4108" t="s">
        <v>73</v>
      </c>
      <c r="L4108" t="s">
        <v>15</v>
      </c>
      <c r="M4108">
        <v>2591.1999999999998</v>
      </c>
      <c r="N4108" t="s">
        <v>23</v>
      </c>
      <c r="O4108" t="s">
        <v>0</v>
      </c>
      <c r="P4108" t="s">
        <v>0</v>
      </c>
    </row>
    <row r="4109" spans="1:16" x14ac:dyDescent="0.3">
      <c r="A4109">
        <v>71968116</v>
      </c>
      <c r="B4109">
        <v>388389</v>
      </c>
      <c r="C4109">
        <v>843789</v>
      </c>
      <c r="D4109">
        <v>652</v>
      </c>
      <c r="E4109">
        <v>3</v>
      </c>
      <c r="F4109">
        <v>0</v>
      </c>
      <c r="G4109">
        <v>0</v>
      </c>
      <c r="H4109" t="s">
        <v>441</v>
      </c>
      <c r="I4109">
        <v>7</v>
      </c>
      <c r="J4109" t="s">
        <v>467</v>
      </c>
      <c r="K4109" t="s">
        <v>50</v>
      </c>
      <c r="L4109" t="s">
        <v>18</v>
      </c>
      <c r="M4109">
        <v>1956</v>
      </c>
      <c r="N4109" t="s">
        <v>21</v>
      </c>
      <c r="O4109" t="s">
        <v>0</v>
      </c>
      <c r="P4109" t="s">
        <v>0</v>
      </c>
    </row>
    <row r="4110" spans="1:16" x14ac:dyDescent="0.3">
      <c r="A4110">
        <v>95704631</v>
      </c>
      <c r="B4110">
        <v>191161</v>
      </c>
      <c r="C4110">
        <v>766843</v>
      </c>
      <c r="D4110">
        <v>4292</v>
      </c>
      <c r="E4110">
        <v>1</v>
      </c>
      <c r="F4110">
        <v>0</v>
      </c>
      <c r="G4110">
        <v>0</v>
      </c>
      <c r="H4110" t="s">
        <v>441</v>
      </c>
      <c r="I4110">
        <v>7</v>
      </c>
      <c r="J4110" t="s">
        <v>467</v>
      </c>
      <c r="K4110" t="s">
        <v>39</v>
      </c>
      <c r="L4110" t="s">
        <v>15</v>
      </c>
      <c r="M4110">
        <v>4292</v>
      </c>
      <c r="N4110" t="s">
        <v>21</v>
      </c>
      <c r="O4110" t="s">
        <v>0</v>
      </c>
      <c r="P4110" t="s">
        <v>0</v>
      </c>
    </row>
    <row r="4111" spans="1:16" x14ac:dyDescent="0.3">
      <c r="A4111">
        <v>97874085</v>
      </c>
      <c r="B4111">
        <v>770487</v>
      </c>
      <c r="C4111">
        <v>826111</v>
      </c>
      <c r="D4111">
        <v>2020</v>
      </c>
      <c r="E4111">
        <v>2</v>
      </c>
      <c r="F4111">
        <v>0</v>
      </c>
      <c r="G4111">
        <v>0</v>
      </c>
      <c r="H4111" t="s">
        <v>441</v>
      </c>
      <c r="I4111">
        <v>4</v>
      </c>
      <c r="J4111" t="s">
        <v>493</v>
      </c>
      <c r="K4111" t="s">
        <v>47</v>
      </c>
      <c r="L4111" t="s">
        <v>16</v>
      </c>
      <c r="M4111">
        <v>4040</v>
      </c>
      <c r="N4111" t="s">
        <v>21</v>
      </c>
      <c r="O4111" t="s">
        <v>0</v>
      </c>
      <c r="P4111" t="s">
        <v>0</v>
      </c>
    </row>
    <row r="4112" spans="1:16" x14ac:dyDescent="0.3">
      <c r="A4112">
        <v>98707076</v>
      </c>
      <c r="B4112">
        <v>334053</v>
      </c>
      <c r="C4112">
        <v>666509</v>
      </c>
      <c r="D4112">
        <v>750</v>
      </c>
      <c r="E4112">
        <v>1</v>
      </c>
      <c r="F4112">
        <v>37.5</v>
      </c>
      <c r="G4112">
        <v>5</v>
      </c>
      <c r="H4112" t="s">
        <v>441</v>
      </c>
      <c r="I4112">
        <v>5</v>
      </c>
      <c r="J4112" t="s">
        <v>314</v>
      </c>
      <c r="K4112" t="s">
        <v>39</v>
      </c>
      <c r="L4112" t="s">
        <v>18</v>
      </c>
      <c r="M4112">
        <v>712.5</v>
      </c>
      <c r="N4112" t="s">
        <v>23</v>
      </c>
      <c r="O4112" t="s">
        <v>0</v>
      </c>
      <c r="P4112" t="s">
        <v>0</v>
      </c>
    </row>
    <row r="4113" spans="1:16" x14ac:dyDescent="0.3">
      <c r="A4113">
        <v>72306347</v>
      </c>
      <c r="B4113">
        <v>126225</v>
      </c>
      <c r="C4113">
        <v>498301</v>
      </c>
      <c r="D4113">
        <v>12467</v>
      </c>
      <c r="E4113">
        <v>3</v>
      </c>
      <c r="F4113">
        <v>1870.05</v>
      </c>
      <c r="G4113">
        <v>5</v>
      </c>
      <c r="H4113" t="s">
        <v>441</v>
      </c>
      <c r="I4113">
        <v>1</v>
      </c>
      <c r="J4113" t="s">
        <v>370</v>
      </c>
      <c r="K4113" t="s">
        <v>39</v>
      </c>
      <c r="L4113" t="s">
        <v>15</v>
      </c>
      <c r="M4113">
        <v>35530.949999999997</v>
      </c>
      <c r="N4113" t="s">
        <v>22</v>
      </c>
      <c r="O4113" t="s">
        <v>0</v>
      </c>
      <c r="P4113" t="s">
        <v>0</v>
      </c>
    </row>
    <row r="4114" spans="1:16" x14ac:dyDescent="0.3">
      <c r="A4114">
        <v>89731181</v>
      </c>
      <c r="B4114">
        <v>719176</v>
      </c>
      <c r="C4114">
        <v>359077</v>
      </c>
      <c r="D4114">
        <v>14470</v>
      </c>
      <c r="E4114">
        <v>2</v>
      </c>
      <c r="F4114">
        <v>0</v>
      </c>
      <c r="G4114">
        <v>0</v>
      </c>
      <c r="H4114" t="s">
        <v>441</v>
      </c>
      <c r="I4114">
        <v>1</v>
      </c>
      <c r="J4114" t="s">
        <v>370</v>
      </c>
      <c r="K4114" t="s">
        <v>39</v>
      </c>
      <c r="L4114" t="s">
        <v>15</v>
      </c>
      <c r="M4114">
        <v>28940</v>
      </c>
      <c r="N4114" t="s">
        <v>20</v>
      </c>
      <c r="O4114" t="s">
        <v>0</v>
      </c>
      <c r="P4114" t="s">
        <v>0</v>
      </c>
    </row>
    <row r="4115" spans="1:16" x14ac:dyDescent="0.3">
      <c r="A4115">
        <v>54468633</v>
      </c>
      <c r="B4115">
        <v>770487</v>
      </c>
      <c r="C4115">
        <v>404206</v>
      </c>
      <c r="D4115">
        <v>10163</v>
      </c>
      <c r="E4115">
        <v>1</v>
      </c>
      <c r="F4115">
        <v>0</v>
      </c>
      <c r="G4115">
        <v>0</v>
      </c>
      <c r="H4115" t="s">
        <v>441</v>
      </c>
      <c r="I4115">
        <v>5</v>
      </c>
      <c r="J4115" t="s">
        <v>314</v>
      </c>
      <c r="K4115" t="s">
        <v>50</v>
      </c>
      <c r="L4115" t="s">
        <v>16</v>
      </c>
      <c r="M4115">
        <v>10163</v>
      </c>
      <c r="N4115" t="s">
        <v>20</v>
      </c>
      <c r="O4115" t="s">
        <v>0</v>
      </c>
      <c r="P4115" t="s">
        <v>0</v>
      </c>
    </row>
    <row r="4116" spans="1:16" x14ac:dyDescent="0.3">
      <c r="A4116">
        <v>40368869</v>
      </c>
      <c r="B4116">
        <v>246316</v>
      </c>
      <c r="C4116">
        <v>207543</v>
      </c>
      <c r="D4116">
        <v>13489</v>
      </c>
      <c r="E4116">
        <v>1</v>
      </c>
      <c r="F4116">
        <v>0</v>
      </c>
      <c r="G4116">
        <v>0</v>
      </c>
      <c r="H4116" t="s">
        <v>441</v>
      </c>
      <c r="I4116">
        <v>6</v>
      </c>
      <c r="J4116" t="s">
        <v>547</v>
      </c>
      <c r="K4116" t="s">
        <v>73</v>
      </c>
      <c r="L4116" t="s">
        <v>15</v>
      </c>
      <c r="M4116">
        <v>13489</v>
      </c>
      <c r="N4116" t="s">
        <v>23</v>
      </c>
      <c r="O4116" t="s">
        <v>0</v>
      </c>
      <c r="P4116" t="s">
        <v>0</v>
      </c>
    </row>
    <row r="4117" spans="1:16" x14ac:dyDescent="0.3">
      <c r="A4117">
        <v>61410126</v>
      </c>
      <c r="B4117">
        <v>207473</v>
      </c>
      <c r="C4117">
        <v>437288</v>
      </c>
      <c r="D4117">
        <v>2917</v>
      </c>
      <c r="E4117">
        <v>1</v>
      </c>
      <c r="F4117">
        <v>0</v>
      </c>
      <c r="G4117">
        <v>0</v>
      </c>
      <c r="H4117" t="s">
        <v>414</v>
      </c>
      <c r="I4117">
        <v>1</v>
      </c>
      <c r="J4117" t="s">
        <v>156</v>
      </c>
      <c r="K4117" t="s">
        <v>39</v>
      </c>
      <c r="L4117" t="s">
        <v>15</v>
      </c>
      <c r="M4117">
        <v>2917</v>
      </c>
      <c r="N4117" t="s">
        <v>23</v>
      </c>
      <c r="O4117" t="s">
        <v>0</v>
      </c>
      <c r="P4117" t="s">
        <v>0</v>
      </c>
    </row>
    <row r="4118" spans="1:16" x14ac:dyDescent="0.3">
      <c r="A4118">
        <v>54087376</v>
      </c>
      <c r="B4118">
        <v>246316</v>
      </c>
      <c r="C4118">
        <v>470804</v>
      </c>
      <c r="D4118">
        <v>6078</v>
      </c>
      <c r="E4118">
        <v>1</v>
      </c>
      <c r="F4118">
        <v>0</v>
      </c>
      <c r="G4118">
        <v>0</v>
      </c>
      <c r="H4118" t="s">
        <v>414</v>
      </c>
      <c r="I4118">
        <v>6</v>
      </c>
      <c r="J4118" t="s">
        <v>46</v>
      </c>
      <c r="K4118" t="s">
        <v>39</v>
      </c>
      <c r="L4118" t="s">
        <v>17</v>
      </c>
      <c r="M4118">
        <v>6078</v>
      </c>
      <c r="N4118" t="s">
        <v>20</v>
      </c>
      <c r="O4118" t="s">
        <v>0</v>
      </c>
      <c r="P4118" t="s">
        <v>0</v>
      </c>
    </row>
    <row r="4119" spans="1:16" x14ac:dyDescent="0.3">
      <c r="A4119">
        <v>79490594</v>
      </c>
      <c r="B4119">
        <v>719176</v>
      </c>
      <c r="C4119">
        <v>459168</v>
      </c>
      <c r="D4119">
        <v>3996</v>
      </c>
      <c r="E4119">
        <v>1</v>
      </c>
      <c r="F4119">
        <v>399.6</v>
      </c>
      <c r="G4119">
        <v>10</v>
      </c>
      <c r="H4119" t="s">
        <v>414</v>
      </c>
      <c r="I4119">
        <v>1</v>
      </c>
      <c r="J4119" t="s">
        <v>156</v>
      </c>
      <c r="K4119" t="s">
        <v>73</v>
      </c>
      <c r="L4119" t="s">
        <v>15</v>
      </c>
      <c r="M4119">
        <v>3596.4</v>
      </c>
      <c r="N4119" t="s">
        <v>23</v>
      </c>
      <c r="O4119" t="s">
        <v>0</v>
      </c>
      <c r="P4119" t="s">
        <v>0</v>
      </c>
    </row>
    <row r="4120" spans="1:16" x14ac:dyDescent="0.3">
      <c r="A4120">
        <v>49666982</v>
      </c>
      <c r="B4120">
        <v>207473</v>
      </c>
      <c r="C4120">
        <v>362520</v>
      </c>
      <c r="D4120">
        <v>18100</v>
      </c>
      <c r="E4120">
        <v>1</v>
      </c>
      <c r="F4120">
        <v>1810</v>
      </c>
      <c r="G4120">
        <v>10</v>
      </c>
      <c r="H4120" t="s">
        <v>414</v>
      </c>
      <c r="I4120">
        <v>3</v>
      </c>
      <c r="J4120" t="s">
        <v>207</v>
      </c>
      <c r="K4120" t="s">
        <v>47</v>
      </c>
      <c r="L4120" t="s">
        <v>15</v>
      </c>
      <c r="M4120">
        <v>16290</v>
      </c>
      <c r="N4120" t="s">
        <v>20</v>
      </c>
      <c r="O4120" t="s">
        <v>0</v>
      </c>
      <c r="P4120" t="s">
        <v>0</v>
      </c>
    </row>
    <row r="4121" spans="1:16" x14ac:dyDescent="0.3">
      <c r="A4121">
        <v>65034115</v>
      </c>
      <c r="B4121">
        <v>191161</v>
      </c>
      <c r="C4121">
        <v>427738</v>
      </c>
      <c r="D4121">
        <v>14202</v>
      </c>
      <c r="E4121">
        <v>4</v>
      </c>
      <c r="F4121">
        <v>0</v>
      </c>
      <c r="G4121">
        <v>0</v>
      </c>
      <c r="H4121" t="s">
        <v>414</v>
      </c>
      <c r="I4121">
        <v>4</v>
      </c>
      <c r="J4121" t="s">
        <v>208</v>
      </c>
      <c r="K4121" t="s">
        <v>50</v>
      </c>
      <c r="L4121" t="s">
        <v>18</v>
      </c>
      <c r="M4121">
        <v>56808</v>
      </c>
      <c r="N4121" t="s">
        <v>21</v>
      </c>
      <c r="O4121" t="s">
        <v>0</v>
      </c>
      <c r="P4121" t="s">
        <v>0</v>
      </c>
    </row>
    <row r="4122" spans="1:16" x14ac:dyDescent="0.3">
      <c r="A4122">
        <v>47557512</v>
      </c>
      <c r="B4122">
        <v>770487</v>
      </c>
      <c r="C4122">
        <v>416823</v>
      </c>
      <c r="D4122">
        <v>721</v>
      </c>
      <c r="E4122">
        <v>1</v>
      </c>
      <c r="F4122">
        <v>0</v>
      </c>
      <c r="G4122">
        <v>0</v>
      </c>
      <c r="H4122" t="s">
        <v>414</v>
      </c>
      <c r="I4122">
        <v>4</v>
      </c>
      <c r="J4122" t="s">
        <v>208</v>
      </c>
      <c r="K4122" t="s">
        <v>50</v>
      </c>
      <c r="L4122" t="s">
        <v>18</v>
      </c>
      <c r="M4122">
        <v>721</v>
      </c>
      <c r="N4122" t="s">
        <v>21</v>
      </c>
      <c r="O4122" t="s">
        <v>0</v>
      </c>
      <c r="P4122" t="s">
        <v>0</v>
      </c>
    </row>
    <row r="4123" spans="1:16" x14ac:dyDescent="0.3">
      <c r="A4123">
        <v>58425464</v>
      </c>
      <c r="B4123">
        <v>126225</v>
      </c>
      <c r="C4123">
        <v>920767</v>
      </c>
      <c r="D4123">
        <v>19049</v>
      </c>
      <c r="E4123">
        <v>1</v>
      </c>
      <c r="F4123">
        <v>952.45</v>
      </c>
      <c r="G4123">
        <v>5</v>
      </c>
      <c r="H4123" t="s">
        <v>414</v>
      </c>
      <c r="I4123">
        <v>3</v>
      </c>
      <c r="J4123" t="s">
        <v>207</v>
      </c>
      <c r="K4123" t="s">
        <v>50</v>
      </c>
      <c r="L4123" t="s">
        <v>16</v>
      </c>
      <c r="M4123">
        <v>18096.55</v>
      </c>
      <c r="N4123" t="s">
        <v>21</v>
      </c>
      <c r="O4123" t="s">
        <v>0</v>
      </c>
      <c r="P4123" t="s">
        <v>0</v>
      </c>
    </row>
    <row r="4124" spans="1:16" x14ac:dyDescent="0.3">
      <c r="A4124">
        <v>51663795</v>
      </c>
      <c r="B4124">
        <v>388389</v>
      </c>
      <c r="C4124">
        <v>910929</v>
      </c>
      <c r="D4124">
        <v>16474</v>
      </c>
      <c r="E4124">
        <v>4</v>
      </c>
      <c r="F4124">
        <v>0</v>
      </c>
      <c r="G4124">
        <v>0</v>
      </c>
      <c r="H4124" t="s">
        <v>411</v>
      </c>
      <c r="I4124">
        <v>7</v>
      </c>
      <c r="J4124" t="s">
        <v>353</v>
      </c>
      <c r="K4124" t="s">
        <v>39</v>
      </c>
      <c r="L4124" t="s">
        <v>15</v>
      </c>
      <c r="M4124">
        <v>65896</v>
      </c>
      <c r="N4124" t="s">
        <v>20</v>
      </c>
      <c r="O4124" t="s">
        <v>0</v>
      </c>
      <c r="P4124" t="s">
        <v>0</v>
      </c>
    </row>
    <row r="4125" spans="1:16" x14ac:dyDescent="0.3">
      <c r="A4125">
        <v>64362516</v>
      </c>
      <c r="B4125">
        <v>246316</v>
      </c>
      <c r="C4125">
        <v>505323</v>
      </c>
      <c r="D4125">
        <v>14954</v>
      </c>
      <c r="E4125">
        <v>1</v>
      </c>
      <c r="F4125">
        <v>747.7</v>
      </c>
      <c r="G4125">
        <v>5</v>
      </c>
      <c r="H4125" t="s">
        <v>411</v>
      </c>
      <c r="I4125">
        <v>2</v>
      </c>
      <c r="J4125" t="s">
        <v>261</v>
      </c>
      <c r="K4125" t="s">
        <v>39</v>
      </c>
      <c r="L4125" t="s">
        <v>16</v>
      </c>
      <c r="M4125">
        <v>14206.3</v>
      </c>
      <c r="N4125" t="s">
        <v>21</v>
      </c>
      <c r="O4125" t="s">
        <v>0</v>
      </c>
      <c r="P4125" t="s">
        <v>0</v>
      </c>
    </row>
    <row r="4126" spans="1:16" x14ac:dyDescent="0.3">
      <c r="A4126">
        <v>78131950</v>
      </c>
      <c r="B4126">
        <v>719176</v>
      </c>
      <c r="C4126">
        <v>842544</v>
      </c>
      <c r="D4126">
        <v>3855</v>
      </c>
      <c r="E4126">
        <v>1</v>
      </c>
      <c r="F4126">
        <v>385.5</v>
      </c>
      <c r="G4126">
        <v>10</v>
      </c>
      <c r="H4126" t="s">
        <v>411</v>
      </c>
      <c r="I4126">
        <v>6</v>
      </c>
      <c r="J4126" t="s">
        <v>405</v>
      </c>
      <c r="K4126" t="s">
        <v>50</v>
      </c>
      <c r="L4126" t="s">
        <v>15</v>
      </c>
      <c r="M4126">
        <v>3469.5</v>
      </c>
      <c r="N4126" t="s">
        <v>20</v>
      </c>
      <c r="O4126" t="s">
        <v>0</v>
      </c>
      <c r="P4126" t="s">
        <v>0</v>
      </c>
    </row>
    <row r="4127" spans="1:16" x14ac:dyDescent="0.3">
      <c r="A4127">
        <v>26460116</v>
      </c>
      <c r="B4127">
        <v>876646</v>
      </c>
      <c r="C4127">
        <v>452036</v>
      </c>
      <c r="D4127">
        <v>16340</v>
      </c>
      <c r="E4127">
        <v>1</v>
      </c>
      <c r="F4127">
        <v>0</v>
      </c>
      <c r="G4127">
        <v>0</v>
      </c>
      <c r="H4127" t="s">
        <v>411</v>
      </c>
      <c r="I4127">
        <v>3</v>
      </c>
      <c r="J4127" t="s">
        <v>457</v>
      </c>
      <c r="K4127" t="s">
        <v>50</v>
      </c>
      <c r="L4127" t="s">
        <v>17</v>
      </c>
      <c r="M4127">
        <v>16340</v>
      </c>
      <c r="N4127" t="s">
        <v>22</v>
      </c>
      <c r="O4127" t="s">
        <v>0</v>
      </c>
      <c r="P4127" t="s">
        <v>0</v>
      </c>
    </row>
    <row r="4128" spans="1:16" x14ac:dyDescent="0.3">
      <c r="A4128">
        <v>53306792</v>
      </c>
      <c r="B4128">
        <v>671858</v>
      </c>
      <c r="C4128">
        <v>219264</v>
      </c>
      <c r="D4128">
        <v>6318</v>
      </c>
      <c r="E4128">
        <v>1</v>
      </c>
      <c r="F4128">
        <v>631.79999999999995</v>
      </c>
      <c r="G4128">
        <v>10</v>
      </c>
      <c r="H4128" t="s">
        <v>411</v>
      </c>
      <c r="I4128">
        <v>1</v>
      </c>
      <c r="J4128" t="s">
        <v>445</v>
      </c>
      <c r="K4128" t="s">
        <v>39</v>
      </c>
      <c r="L4128" t="s">
        <v>16</v>
      </c>
      <c r="M4128">
        <v>5686.2</v>
      </c>
      <c r="N4128" t="s">
        <v>23</v>
      </c>
      <c r="O4128" t="s">
        <v>0</v>
      </c>
      <c r="P4128" t="s">
        <v>0</v>
      </c>
    </row>
    <row r="4129" spans="1:16" x14ac:dyDescent="0.3">
      <c r="A4129">
        <v>39667854</v>
      </c>
      <c r="B4129">
        <v>246316</v>
      </c>
      <c r="C4129">
        <v>785549</v>
      </c>
      <c r="D4129">
        <v>2893</v>
      </c>
      <c r="E4129">
        <v>1</v>
      </c>
      <c r="F4129">
        <v>144.65</v>
      </c>
      <c r="G4129">
        <v>5</v>
      </c>
      <c r="H4129" t="s">
        <v>411</v>
      </c>
      <c r="I4129">
        <v>7</v>
      </c>
      <c r="J4129" t="s">
        <v>353</v>
      </c>
      <c r="K4129" t="s">
        <v>39</v>
      </c>
      <c r="L4129" t="s">
        <v>17</v>
      </c>
      <c r="M4129">
        <v>2748.35</v>
      </c>
      <c r="N4129" t="s">
        <v>21</v>
      </c>
      <c r="O4129" t="s">
        <v>0</v>
      </c>
      <c r="P4129" t="s">
        <v>0</v>
      </c>
    </row>
    <row r="4130" spans="1:16" x14ac:dyDescent="0.3">
      <c r="A4130">
        <v>52503832</v>
      </c>
      <c r="B4130">
        <v>191161</v>
      </c>
      <c r="C4130">
        <v>396243</v>
      </c>
      <c r="D4130">
        <v>8132</v>
      </c>
      <c r="E4130">
        <v>1</v>
      </c>
      <c r="F4130">
        <v>0</v>
      </c>
      <c r="G4130">
        <v>0</v>
      </c>
      <c r="H4130" t="s">
        <v>411</v>
      </c>
      <c r="I4130">
        <v>4</v>
      </c>
      <c r="J4130" t="s">
        <v>366</v>
      </c>
      <c r="K4130" t="s">
        <v>39</v>
      </c>
      <c r="L4130" t="s">
        <v>15</v>
      </c>
      <c r="M4130">
        <v>8132</v>
      </c>
      <c r="N4130" t="s">
        <v>22</v>
      </c>
      <c r="O4130" t="s">
        <v>0</v>
      </c>
      <c r="P4130" t="s">
        <v>0</v>
      </c>
    </row>
    <row r="4131" spans="1:16" x14ac:dyDescent="0.3">
      <c r="A4131">
        <v>68809636</v>
      </c>
      <c r="B4131">
        <v>191161</v>
      </c>
      <c r="C4131">
        <v>934861</v>
      </c>
      <c r="D4131">
        <v>13236</v>
      </c>
      <c r="E4131">
        <v>1</v>
      </c>
      <c r="F4131">
        <v>0</v>
      </c>
      <c r="G4131">
        <v>0</v>
      </c>
      <c r="H4131" t="s">
        <v>411</v>
      </c>
      <c r="I4131">
        <v>3</v>
      </c>
      <c r="J4131" t="s">
        <v>457</v>
      </c>
      <c r="K4131" t="s">
        <v>39</v>
      </c>
      <c r="L4131" t="s">
        <v>15</v>
      </c>
      <c r="M4131">
        <v>13236</v>
      </c>
      <c r="N4131" t="s">
        <v>21</v>
      </c>
      <c r="O4131" t="s">
        <v>0</v>
      </c>
      <c r="P4131" t="s">
        <v>0</v>
      </c>
    </row>
    <row r="4132" spans="1:16" x14ac:dyDescent="0.3">
      <c r="A4132">
        <v>66779304</v>
      </c>
      <c r="B4132">
        <v>876646</v>
      </c>
      <c r="C4132">
        <v>583699</v>
      </c>
      <c r="D4132">
        <v>8926</v>
      </c>
      <c r="E4132">
        <v>2</v>
      </c>
      <c r="F4132">
        <v>892.6</v>
      </c>
      <c r="G4132">
        <v>5</v>
      </c>
      <c r="H4132" t="s">
        <v>411</v>
      </c>
      <c r="I4132">
        <v>4</v>
      </c>
      <c r="J4132" t="s">
        <v>366</v>
      </c>
      <c r="K4132" t="s">
        <v>39</v>
      </c>
      <c r="L4132" t="s">
        <v>16</v>
      </c>
      <c r="M4132">
        <v>16959.400000000001</v>
      </c>
      <c r="N4132" t="s">
        <v>21</v>
      </c>
      <c r="O4132" t="s">
        <v>0</v>
      </c>
      <c r="P4132" t="s">
        <v>0</v>
      </c>
    </row>
    <row r="4133" spans="1:16" x14ac:dyDescent="0.3">
      <c r="A4133">
        <v>33251181</v>
      </c>
      <c r="B4133">
        <v>334053</v>
      </c>
      <c r="C4133">
        <v>607475</v>
      </c>
      <c r="D4133">
        <v>3732</v>
      </c>
      <c r="E4133">
        <v>1</v>
      </c>
      <c r="F4133">
        <v>0</v>
      </c>
      <c r="G4133">
        <v>0</v>
      </c>
      <c r="H4133" t="s">
        <v>411</v>
      </c>
      <c r="I4133">
        <v>2</v>
      </c>
      <c r="J4133" t="s">
        <v>261</v>
      </c>
      <c r="K4133" t="s">
        <v>39</v>
      </c>
      <c r="L4133" t="s">
        <v>17</v>
      </c>
      <c r="M4133">
        <v>3732</v>
      </c>
      <c r="N4133" t="s">
        <v>23</v>
      </c>
      <c r="O4133" t="s">
        <v>0</v>
      </c>
      <c r="P4133" t="s">
        <v>0</v>
      </c>
    </row>
    <row r="4134" spans="1:16" x14ac:dyDescent="0.3">
      <c r="A4134">
        <v>86325904</v>
      </c>
      <c r="B4134">
        <v>876646</v>
      </c>
      <c r="C4134">
        <v>493880</v>
      </c>
      <c r="D4134">
        <v>10910</v>
      </c>
      <c r="E4134">
        <v>2</v>
      </c>
      <c r="F4134">
        <v>0</v>
      </c>
      <c r="G4134">
        <v>0</v>
      </c>
      <c r="H4134" t="s">
        <v>411</v>
      </c>
      <c r="I4134">
        <v>5</v>
      </c>
      <c r="J4134" t="s">
        <v>490</v>
      </c>
      <c r="K4134" t="s">
        <v>39</v>
      </c>
      <c r="L4134" t="s">
        <v>15</v>
      </c>
      <c r="M4134">
        <v>21820</v>
      </c>
      <c r="N4134" t="s">
        <v>21</v>
      </c>
      <c r="O4134" t="s">
        <v>0</v>
      </c>
      <c r="P4134" t="s">
        <v>0</v>
      </c>
    </row>
    <row r="4135" spans="1:16" x14ac:dyDescent="0.3">
      <c r="A4135">
        <v>89470029</v>
      </c>
      <c r="B4135">
        <v>207473</v>
      </c>
      <c r="C4135">
        <v>413701</v>
      </c>
      <c r="D4135">
        <v>2818</v>
      </c>
      <c r="E4135">
        <v>4</v>
      </c>
      <c r="F4135">
        <v>1690.8</v>
      </c>
      <c r="G4135">
        <v>15</v>
      </c>
      <c r="H4135" t="s">
        <v>488</v>
      </c>
      <c r="I4135">
        <v>7</v>
      </c>
      <c r="J4135" t="s">
        <v>196</v>
      </c>
      <c r="K4135" t="s">
        <v>39</v>
      </c>
      <c r="L4135" t="s">
        <v>15</v>
      </c>
      <c r="M4135">
        <v>9581.2000000000007</v>
      </c>
      <c r="N4135" t="s">
        <v>23</v>
      </c>
      <c r="O4135" t="s">
        <v>0</v>
      </c>
      <c r="P4135" t="s">
        <v>0</v>
      </c>
    </row>
    <row r="4136" spans="1:16" x14ac:dyDescent="0.3">
      <c r="A4136">
        <v>83832717</v>
      </c>
      <c r="B4136">
        <v>671858</v>
      </c>
      <c r="C4136">
        <v>867830</v>
      </c>
      <c r="D4136">
        <v>3391</v>
      </c>
      <c r="E4136">
        <v>2</v>
      </c>
      <c r="F4136">
        <v>339.1</v>
      </c>
      <c r="G4136">
        <v>5</v>
      </c>
      <c r="H4136" t="s">
        <v>488</v>
      </c>
      <c r="I4136">
        <v>6</v>
      </c>
      <c r="J4136" t="s">
        <v>291</v>
      </c>
      <c r="K4136" t="s">
        <v>73</v>
      </c>
      <c r="L4136" t="s">
        <v>16</v>
      </c>
      <c r="M4136">
        <v>6442.9</v>
      </c>
      <c r="N4136" t="s">
        <v>23</v>
      </c>
      <c r="O4136" t="s">
        <v>0</v>
      </c>
      <c r="P4136" t="s">
        <v>0</v>
      </c>
    </row>
    <row r="4137" spans="1:16" x14ac:dyDescent="0.3">
      <c r="A4137">
        <v>87774890</v>
      </c>
      <c r="B4137">
        <v>876646</v>
      </c>
      <c r="C4137">
        <v>484459</v>
      </c>
      <c r="D4137">
        <v>7106</v>
      </c>
      <c r="E4137">
        <v>1</v>
      </c>
      <c r="F4137">
        <v>0</v>
      </c>
      <c r="G4137">
        <v>0</v>
      </c>
      <c r="H4137" t="s">
        <v>488</v>
      </c>
      <c r="I4137">
        <v>5</v>
      </c>
      <c r="J4137" t="s">
        <v>195</v>
      </c>
      <c r="K4137" t="s">
        <v>39</v>
      </c>
      <c r="L4137" t="s">
        <v>15</v>
      </c>
      <c r="M4137">
        <v>7106</v>
      </c>
      <c r="N4137" t="s">
        <v>20</v>
      </c>
      <c r="O4137" t="s">
        <v>0</v>
      </c>
      <c r="P4137" t="s">
        <v>0</v>
      </c>
    </row>
    <row r="4138" spans="1:16" x14ac:dyDescent="0.3">
      <c r="A4138">
        <v>31751079</v>
      </c>
      <c r="B4138">
        <v>770487</v>
      </c>
      <c r="C4138">
        <v>973422</v>
      </c>
      <c r="D4138">
        <v>10015</v>
      </c>
      <c r="E4138">
        <v>1</v>
      </c>
      <c r="F4138">
        <v>1502.25</v>
      </c>
      <c r="G4138">
        <v>15</v>
      </c>
      <c r="H4138" t="s">
        <v>488</v>
      </c>
      <c r="I4138">
        <v>6</v>
      </c>
      <c r="J4138" t="s">
        <v>291</v>
      </c>
      <c r="K4138" t="s">
        <v>39</v>
      </c>
      <c r="L4138" t="s">
        <v>15</v>
      </c>
      <c r="M4138">
        <v>8512.75</v>
      </c>
      <c r="N4138" t="s">
        <v>21</v>
      </c>
      <c r="O4138" t="s">
        <v>0</v>
      </c>
      <c r="P4138" t="s">
        <v>0</v>
      </c>
    </row>
    <row r="4139" spans="1:16" x14ac:dyDescent="0.3">
      <c r="A4139">
        <v>31198492</v>
      </c>
      <c r="B4139">
        <v>246316</v>
      </c>
      <c r="C4139">
        <v>588848</v>
      </c>
      <c r="D4139">
        <v>18872</v>
      </c>
      <c r="E4139">
        <v>1</v>
      </c>
      <c r="F4139">
        <v>2830.8</v>
      </c>
      <c r="G4139">
        <v>15</v>
      </c>
      <c r="H4139" t="s">
        <v>488</v>
      </c>
      <c r="I4139">
        <v>6</v>
      </c>
      <c r="J4139" t="s">
        <v>291</v>
      </c>
      <c r="K4139" t="s">
        <v>39</v>
      </c>
      <c r="L4139" t="s">
        <v>15</v>
      </c>
      <c r="M4139">
        <v>16041.2</v>
      </c>
      <c r="N4139" t="s">
        <v>21</v>
      </c>
      <c r="O4139" t="s">
        <v>0</v>
      </c>
      <c r="P4139" t="s">
        <v>0</v>
      </c>
    </row>
    <row r="4140" spans="1:16" x14ac:dyDescent="0.3">
      <c r="A4140">
        <v>74082055</v>
      </c>
      <c r="B4140">
        <v>334053</v>
      </c>
      <c r="C4140">
        <v>365860</v>
      </c>
      <c r="D4140">
        <v>14798</v>
      </c>
      <c r="E4140">
        <v>1</v>
      </c>
      <c r="F4140">
        <v>2219.6999999999998</v>
      </c>
      <c r="G4140">
        <v>15</v>
      </c>
      <c r="H4140" t="s">
        <v>488</v>
      </c>
      <c r="I4140">
        <v>1</v>
      </c>
      <c r="J4140" t="s">
        <v>243</v>
      </c>
      <c r="K4140" t="s">
        <v>39</v>
      </c>
      <c r="L4140" t="s">
        <v>15</v>
      </c>
      <c r="M4140">
        <v>12578.3</v>
      </c>
      <c r="N4140" t="s">
        <v>22</v>
      </c>
      <c r="O4140" t="s">
        <v>0</v>
      </c>
      <c r="P4140" t="s">
        <v>0</v>
      </c>
    </row>
    <row r="4141" spans="1:16" x14ac:dyDescent="0.3">
      <c r="A4141">
        <v>22927031</v>
      </c>
      <c r="B4141">
        <v>809570</v>
      </c>
      <c r="C4141">
        <v>898359</v>
      </c>
      <c r="D4141">
        <v>7602</v>
      </c>
      <c r="E4141">
        <v>1</v>
      </c>
      <c r="F4141">
        <v>0</v>
      </c>
      <c r="G4141">
        <v>0</v>
      </c>
      <c r="H4141" t="s">
        <v>488</v>
      </c>
      <c r="I4141">
        <v>5</v>
      </c>
      <c r="J4141" t="s">
        <v>195</v>
      </c>
      <c r="K4141" t="s">
        <v>39</v>
      </c>
      <c r="L4141" t="s">
        <v>17</v>
      </c>
      <c r="M4141">
        <v>7602</v>
      </c>
      <c r="N4141" t="s">
        <v>20</v>
      </c>
      <c r="O4141" t="s">
        <v>0</v>
      </c>
      <c r="P4141" t="s">
        <v>0</v>
      </c>
    </row>
    <row r="4142" spans="1:16" x14ac:dyDescent="0.3">
      <c r="A4142">
        <v>26025721</v>
      </c>
      <c r="B4142">
        <v>191161</v>
      </c>
      <c r="C4142">
        <v>540424</v>
      </c>
      <c r="D4142">
        <v>16255</v>
      </c>
      <c r="E4142">
        <v>1</v>
      </c>
      <c r="F4142">
        <v>1625.5</v>
      </c>
      <c r="G4142">
        <v>10</v>
      </c>
      <c r="H4142" t="s">
        <v>488</v>
      </c>
      <c r="I4142">
        <v>4</v>
      </c>
      <c r="J4142" t="s">
        <v>49</v>
      </c>
      <c r="K4142" t="s">
        <v>39</v>
      </c>
      <c r="L4142" t="s">
        <v>17</v>
      </c>
      <c r="M4142">
        <v>14629.5</v>
      </c>
      <c r="N4142" t="s">
        <v>20</v>
      </c>
      <c r="O4142" t="s">
        <v>0</v>
      </c>
      <c r="P4142" t="s">
        <v>0</v>
      </c>
    </row>
    <row r="4143" spans="1:16" x14ac:dyDescent="0.3">
      <c r="A4143">
        <v>32547129</v>
      </c>
      <c r="B4143">
        <v>671858</v>
      </c>
      <c r="C4143">
        <v>664531</v>
      </c>
      <c r="D4143">
        <v>583</v>
      </c>
      <c r="E4143">
        <v>1</v>
      </c>
      <c r="F4143">
        <v>29.15</v>
      </c>
      <c r="G4143">
        <v>5</v>
      </c>
      <c r="H4143" t="s">
        <v>488</v>
      </c>
      <c r="I4143">
        <v>2</v>
      </c>
      <c r="J4143" t="s">
        <v>48</v>
      </c>
      <c r="K4143" t="s">
        <v>39</v>
      </c>
      <c r="L4143" t="s">
        <v>15</v>
      </c>
      <c r="M4143">
        <v>553.85</v>
      </c>
      <c r="N4143" t="s">
        <v>21</v>
      </c>
      <c r="O4143" t="s">
        <v>0</v>
      </c>
      <c r="P4143" t="s">
        <v>0</v>
      </c>
    </row>
    <row r="4144" spans="1:16" x14ac:dyDescent="0.3">
      <c r="A4144">
        <v>69801634</v>
      </c>
      <c r="B4144">
        <v>719176</v>
      </c>
      <c r="C4144">
        <v>884733</v>
      </c>
      <c r="D4144">
        <v>6029</v>
      </c>
      <c r="E4144">
        <v>2</v>
      </c>
      <c r="F4144">
        <v>602.9</v>
      </c>
      <c r="G4144">
        <v>5</v>
      </c>
      <c r="H4144" t="s">
        <v>488</v>
      </c>
      <c r="I4144">
        <v>2</v>
      </c>
      <c r="J4144" t="s">
        <v>48</v>
      </c>
      <c r="K4144" t="s">
        <v>39</v>
      </c>
      <c r="L4144" t="s">
        <v>15</v>
      </c>
      <c r="M4144">
        <v>11455.1</v>
      </c>
      <c r="N4144" t="s">
        <v>21</v>
      </c>
      <c r="O4144" t="s">
        <v>0</v>
      </c>
      <c r="P4144" t="s">
        <v>0</v>
      </c>
    </row>
    <row r="4145" spans="1:16" x14ac:dyDescent="0.3">
      <c r="A4145">
        <v>37752746</v>
      </c>
      <c r="B4145">
        <v>809570</v>
      </c>
      <c r="C4145">
        <v>678720</v>
      </c>
      <c r="D4145">
        <v>15725</v>
      </c>
      <c r="E4145">
        <v>2</v>
      </c>
      <c r="F4145">
        <v>0</v>
      </c>
      <c r="G4145">
        <v>0</v>
      </c>
      <c r="H4145" t="s">
        <v>488</v>
      </c>
      <c r="I4145">
        <v>2</v>
      </c>
      <c r="J4145" t="s">
        <v>48</v>
      </c>
      <c r="K4145" t="s">
        <v>39</v>
      </c>
      <c r="L4145" t="s">
        <v>16</v>
      </c>
      <c r="M4145">
        <v>31450</v>
      </c>
      <c r="N4145" t="s">
        <v>22</v>
      </c>
      <c r="O4145" t="s">
        <v>0</v>
      </c>
      <c r="P4145" t="s">
        <v>0</v>
      </c>
    </row>
    <row r="4146" spans="1:16" x14ac:dyDescent="0.3">
      <c r="A4146">
        <v>25492573</v>
      </c>
      <c r="B4146">
        <v>388389</v>
      </c>
      <c r="C4146">
        <v>450878</v>
      </c>
      <c r="D4146">
        <v>16060</v>
      </c>
      <c r="E4146">
        <v>1</v>
      </c>
      <c r="F4146">
        <v>803</v>
      </c>
      <c r="G4146">
        <v>5</v>
      </c>
      <c r="H4146" t="s">
        <v>269</v>
      </c>
      <c r="I4146">
        <v>3</v>
      </c>
      <c r="J4146" t="s">
        <v>270</v>
      </c>
      <c r="K4146" t="s">
        <v>50</v>
      </c>
      <c r="L4146" t="s">
        <v>15</v>
      </c>
      <c r="M4146">
        <v>15257</v>
      </c>
      <c r="N4146" t="s">
        <v>22</v>
      </c>
      <c r="O4146" t="s">
        <v>0</v>
      </c>
      <c r="P4146" t="s">
        <v>0</v>
      </c>
    </row>
    <row r="4147" spans="1:16" x14ac:dyDescent="0.3">
      <c r="A4147">
        <v>73070585</v>
      </c>
      <c r="B4147">
        <v>876646</v>
      </c>
      <c r="C4147">
        <v>842108</v>
      </c>
      <c r="D4147">
        <v>19668</v>
      </c>
      <c r="E4147">
        <v>3</v>
      </c>
      <c r="F4147">
        <v>0</v>
      </c>
      <c r="G4147">
        <v>0</v>
      </c>
      <c r="H4147" t="s">
        <v>269</v>
      </c>
      <c r="I4147">
        <v>6</v>
      </c>
      <c r="J4147" t="s">
        <v>228</v>
      </c>
      <c r="K4147" t="s">
        <v>39</v>
      </c>
      <c r="L4147" t="s">
        <v>16</v>
      </c>
      <c r="M4147">
        <v>59004</v>
      </c>
      <c r="N4147" t="s">
        <v>21</v>
      </c>
      <c r="O4147" t="s">
        <v>0</v>
      </c>
      <c r="P4147" t="s">
        <v>0</v>
      </c>
    </row>
    <row r="4148" spans="1:16" x14ac:dyDescent="0.3">
      <c r="A4148">
        <v>36450861</v>
      </c>
      <c r="B4148">
        <v>216739</v>
      </c>
      <c r="C4148">
        <v>344775</v>
      </c>
      <c r="D4148">
        <v>3915</v>
      </c>
      <c r="E4148">
        <v>1</v>
      </c>
      <c r="F4148">
        <v>0</v>
      </c>
      <c r="G4148">
        <v>0</v>
      </c>
      <c r="H4148" t="s">
        <v>269</v>
      </c>
      <c r="I4148">
        <v>7</v>
      </c>
      <c r="J4148" t="s">
        <v>421</v>
      </c>
      <c r="K4148" t="s">
        <v>50</v>
      </c>
      <c r="L4148" t="s">
        <v>17</v>
      </c>
      <c r="M4148">
        <v>3915</v>
      </c>
      <c r="N4148" t="s">
        <v>20</v>
      </c>
      <c r="O4148" t="s">
        <v>0</v>
      </c>
      <c r="P4148" t="s">
        <v>0</v>
      </c>
    </row>
    <row r="4149" spans="1:16" x14ac:dyDescent="0.3">
      <c r="A4149">
        <v>97219985</v>
      </c>
      <c r="B4149">
        <v>126225</v>
      </c>
      <c r="C4149">
        <v>979592</v>
      </c>
      <c r="D4149">
        <v>13818</v>
      </c>
      <c r="E4149">
        <v>1</v>
      </c>
      <c r="F4149">
        <v>1381.8</v>
      </c>
      <c r="G4149">
        <v>10</v>
      </c>
      <c r="H4149" t="s">
        <v>269</v>
      </c>
      <c r="I4149">
        <v>5</v>
      </c>
      <c r="J4149" t="s">
        <v>412</v>
      </c>
      <c r="K4149" t="s">
        <v>50</v>
      </c>
      <c r="L4149" t="s">
        <v>17</v>
      </c>
      <c r="M4149">
        <v>12436.2</v>
      </c>
      <c r="N4149" t="s">
        <v>21</v>
      </c>
      <c r="O4149" t="s">
        <v>0</v>
      </c>
      <c r="P4149" t="s">
        <v>0</v>
      </c>
    </row>
    <row r="4150" spans="1:16" x14ac:dyDescent="0.3">
      <c r="A4150">
        <v>87396519</v>
      </c>
      <c r="B4150">
        <v>246316</v>
      </c>
      <c r="C4150">
        <v>661267</v>
      </c>
      <c r="D4150">
        <v>5098</v>
      </c>
      <c r="E4150">
        <v>1</v>
      </c>
      <c r="F4150">
        <v>254.9</v>
      </c>
      <c r="G4150">
        <v>5</v>
      </c>
      <c r="H4150" t="s">
        <v>269</v>
      </c>
      <c r="I4150">
        <v>1</v>
      </c>
      <c r="J4150" t="s">
        <v>311</v>
      </c>
      <c r="K4150" t="s">
        <v>39</v>
      </c>
      <c r="L4150" t="s">
        <v>15</v>
      </c>
      <c r="M4150">
        <v>4843.1000000000004</v>
      </c>
      <c r="N4150" t="s">
        <v>20</v>
      </c>
      <c r="O4150" t="s">
        <v>0</v>
      </c>
      <c r="P4150" t="s">
        <v>0</v>
      </c>
    </row>
    <row r="4151" spans="1:16" x14ac:dyDescent="0.3">
      <c r="A4151">
        <v>96526748</v>
      </c>
      <c r="B4151">
        <v>671858</v>
      </c>
      <c r="C4151">
        <v>884733</v>
      </c>
      <c r="D4151">
        <v>14864</v>
      </c>
      <c r="E4151">
        <v>1</v>
      </c>
      <c r="F4151">
        <v>1486.4</v>
      </c>
      <c r="G4151">
        <v>10</v>
      </c>
      <c r="H4151" t="s">
        <v>269</v>
      </c>
      <c r="I4151">
        <v>6</v>
      </c>
      <c r="J4151" t="s">
        <v>228</v>
      </c>
      <c r="K4151" t="s">
        <v>50</v>
      </c>
      <c r="L4151" t="s">
        <v>17</v>
      </c>
      <c r="M4151">
        <v>13377.6</v>
      </c>
      <c r="N4151" t="s">
        <v>22</v>
      </c>
      <c r="O4151" t="s">
        <v>0</v>
      </c>
      <c r="P4151" t="s">
        <v>0</v>
      </c>
    </row>
    <row r="4152" spans="1:16" x14ac:dyDescent="0.3">
      <c r="A4152">
        <v>68755000</v>
      </c>
      <c r="B4152">
        <v>126225</v>
      </c>
      <c r="C4152">
        <v>569438</v>
      </c>
      <c r="D4152">
        <v>17158</v>
      </c>
      <c r="E4152">
        <v>1</v>
      </c>
      <c r="F4152">
        <v>857.9</v>
      </c>
      <c r="G4152">
        <v>5</v>
      </c>
      <c r="H4152" t="s">
        <v>460</v>
      </c>
      <c r="I4152">
        <v>6</v>
      </c>
      <c r="J4152" t="s">
        <v>186</v>
      </c>
      <c r="K4152" t="s">
        <v>47</v>
      </c>
      <c r="L4152" t="s">
        <v>15</v>
      </c>
      <c r="M4152">
        <v>16300.1</v>
      </c>
      <c r="N4152" t="s">
        <v>22</v>
      </c>
      <c r="O4152" t="s">
        <v>0</v>
      </c>
      <c r="P4152" t="s">
        <v>0</v>
      </c>
    </row>
    <row r="4153" spans="1:16" x14ac:dyDescent="0.3">
      <c r="A4153">
        <v>14478111</v>
      </c>
      <c r="B4153">
        <v>207473</v>
      </c>
      <c r="C4153">
        <v>881121</v>
      </c>
      <c r="D4153">
        <v>2062</v>
      </c>
      <c r="E4153">
        <v>4</v>
      </c>
      <c r="F4153">
        <v>0</v>
      </c>
      <c r="G4153">
        <v>0</v>
      </c>
      <c r="H4153" t="s">
        <v>460</v>
      </c>
      <c r="I4153">
        <v>4</v>
      </c>
      <c r="J4153" t="s">
        <v>74</v>
      </c>
      <c r="K4153" t="s">
        <v>50</v>
      </c>
      <c r="L4153" t="s">
        <v>15</v>
      </c>
      <c r="M4153">
        <v>8248</v>
      </c>
      <c r="N4153" t="s">
        <v>22</v>
      </c>
      <c r="O4153" t="s">
        <v>0</v>
      </c>
      <c r="P4153" t="s">
        <v>0</v>
      </c>
    </row>
    <row r="4154" spans="1:16" x14ac:dyDescent="0.3">
      <c r="A4154">
        <v>73820568</v>
      </c>
      <c r="B4154">
        <v>356787</v>
      </c>
      <c r="C4154">
        <v>331113</v>
      </c>
      <c r="D4154">
        <v>11228</v>
      </c>
      <c r="E4154">
        <v>1</v>
      </c>
      <c r="F4154">
        <v>0</v>
      </c>
      <c r="G4154">
        <v>0</v>
      </c>
      <c r="H4154" t="s">
        <v>460</v>
      </c>
      <c r="I4154">
        <v>2</v>
      </c>
      <c r="J4154" t="s">
        <v>199</v>
      </c>
      <c r="K4154" t="s">
        <v>39</v>
      </c>
      <c r="L4154" t="s">
        <v>15</v>
      </c>
      <c r="M4154">
        <v>11228</v>
      </c>
      <c r="N4154" t="s">
        <v>22</v>
      </c>
      <c r="O4154" t="s">
        <v>0</v>
      </c>
      <c r="P4154" t="s">
        <v>0</v>
      </c>
    </row>
    <row r="4155" spans="1:16" x14ac:dyDescent="0.3">
      <c r="A4155">
        <v>28419506</v>
      </c>
      <c r="B4155">
        <v>356787</v>
      </c>
      <c r="C4155">
        <v>809231</v>
      </c>
      <c r="D4155">
        <v>15327</v>
      </c>
      <c r="E4155">
        <v>1</v>
      </c>
      <c r="F4155">
        <v>0</v>
      </c>
      <c r="G4155">
        <v>0</v>
      </c>
      <c r="H4155" t="s">
        <v>460</v>
      </c>
      <c r="I4155">
        <v>3</v>
      </c>
      <c r="J4155" t="s">
        <v>86</v>
      </c>
      <c r="K4155" t="s">
        <v>73</v>
      </c>
      <c r="L4155" t="s">
        <v>15</v>
      </c>
      <c r="M4155">
        <v>15327</v>
      </c>
      <c r="N4155" t="s">
        <v>21</v>
      </c>
      <c r="O4155" t="s">
        <v>0</v>
      </c>
      <c r="P4155" t="s">
        <v>0</v>
      </c>
    </row>
    <row r="4156" spans="1:16" x14ac:dyDescent="0.3">
      <c r="A4156">
        <v>10091737</v>
      </c>
      <c r="B4156">
        <v>191161</v>
      </c>
      <c r="C4156">
        <v>705529</v>
      </c>
      <c r="D4156">
        <v>18088</v>
      </c>
      <c r="E4156">
        <v>2</v>
      </c>
      <c r="F4156">
        <v>5426.4</v>
      </c>
      <c r="G4156">
        <v>15</v>
      </c>
      <c r="H4156" t="s">
        <v>460</v>
      </c>
      <c r="I4156">
        <v>7</v>
      </c>
      <c r="J4156" t="s">
        <v>75</v>
      </c>
      <c r="K4156" t="s">
        <v>50</v>
      </c>
      <c r="L4156" t="s">
        <v>15</v>
      </c>
      <c r="M4156">
        <v>30749.599999999999</v>
      </c>
      <c r="N4156" t="s">
        <v>20</v>
      </c>
      <c r="O4156" t="s">
        <v>0</v>
      </c>
      <c r="P4156" t="s">
        <v>0</v>
      </c>
    </row>
    <row r="4157" spans="1:16" x14ac:dyDescent="0.3">
      <c r="A4157">
        <v>86667841</v>
      </c>
      <c r="B4157">
        <v>334053</v>
      </c>
      <c r="C4157">
        <v>489279</v>
      </c>
      <c r="D4157">
        <v>12580</v>
      </c>
      <c r="E4157">
        <v>1</v>
      </c>
      <c r="F4157">
        <v>0</v>
      </c>
      <c r="G4157">
        <v>0</v>
      </c>
      <c r="H4157" t="s">
        <v>460</v>
      </c>
      <c r="I4157">
        <v>4</v>
      </c>
      <c r="J4157" t="s">
        <v>74</v>
      </c>
      <c r="K4157" t="s">
        <v>39</v>
      </c>
      <c r="L4157" t="s">
        <v>17</v>
      </c>
      <c r="M4157">
        <v>12580</v>
      </c>
      <c r="N4157" t="s">
        <v>22</v>
      </c>
      <c r="O4157" t="s">
        <v>0</v>
      </c>
      <c r="P4157" t="s">
        <v>0</v>
      </c>
    </row>
    <row r="4158" spans="1:16" x14ac:dyDescent="0.3">
      <c r="A4158">
        <v>36661903</v>
      </c>
      <c r="B4158">
        <v>770487</v>
      </c>
      <c r="C4158">
        <v>591794</v>
      </c>
      <c r="D4158">
        <v>9025</v>
      </c>
      <c r="E4158">
        <v>3</v>
      </c>
      <c r="F4158">
        <v>5415</v>
      </c>
      <c r="G4158">
        <v>20</v>
      </c>
      <c r="H4158" t="s">
        <v>460</v>
      </c>
      <c r="I4158">
        <v>6</v>
      </c>
      <c r="J4158" t="s">
        <v>186</v>
      </c>
      <c r="K4158" t="s">
        <v>39</v>
      </c>
      <c r="L4158" t="s">
        <v>18</v>
      </c>
      <c r="M4158">
        <v>21660</v>
      </c>
      <c r="N4158" t="s">
        <v>23</v>
      </c>
      <c r="O4158" t="s">
        <v>0</v>
      </c>
      <c r="P4158" t="s">
        <v>0</v>
      </c>
    </row>
    <row r="4159" spans="1:16" x14ac:dyDescent="0.3">
      <c r="A4159">
        <v>17284695</v>
      </c>
      <c r="B4159">
        <v>719176</v>
      </c>
      <c r="C4159">
        <v>518667</v>
      </c>
      <c r="D4159">
        <v>3764</v>
      </c>
      <c r="E4159">
        <v>1</v>
      </c>
      <c r="F4159">
        <v>0</v>
      </c>
      <c r="G4159">
        <v>0</v>
      </c>
      <c r="H4159" t="s">
        <v>460</v>
      </c>
      <c r="I4159">
        <v>3</v>
      </c>
      <c r="J4159" t="s">
        <v>86</v>
      </c>
      <c r="K4159" t="s">
        <v>39</v>
      </c>
      <c r="L4159" t="s">
        <v>15</v>
      </c>
      <c r="M4159">
        <v>3764</v>
      </c>
      <c r="N4159" t="s">
        <v>23</v>
      </c>
      <c r="O4159" t="s">
        <v>0</v>
      </c>
      <c r="P4159" t="s">
        <v>0</v>
      </c>
    </row>
    <row r="4160" spans="1:16" x14ac:dyDescent="0.3">
      <c r="A4160">
        <v>58024342</v>
      </c>
      <c r="B4160">
        <v>126225</v>
      </c>
      <c r="C4160">
        <v>784791</v>
      </c>
      <c r="D4160">
        <v>7230</v>
      </c>
      <c r="E4160">
        <v>1</v>
      </c>
      <c r="F4160">
        <v>0</v>
      </c>
      <c r="G4160">
        <v>0</v>
      </c>
      <c r="H4160" t="s">
        <v>130</v>
      </c>
      <c r="I4160">
        <v>6</v>
      </c>
      <c r="J4160" t="s">
        <v>169</v>
      </c>
      <c r="K4160" t="s">
        <v>39</v>
      </c>
      <c r="L4160" t="s">
        <v>17</v>
      </c>
      <c r="M4160">
        <v>7230</v>
      </c>
      <c r="N4160" t="s">
        <v>21</v>
      </c>
      <c r="O4160" t="s">
        <v>0</v>
      </c>
      <c r="P4160" t="s">
        <v>0</v>
      </c>
    </row>
    <row r="4161" spans="1:16" x14ac:dyDescent="0.3">
      <c r="A4161">
        <v>39600202</v>
      </c>
      <c r="B4161">
        <v>877572</v>
      </c>
      <c r="C4161">
        <v>533025</v>
      </c>
      <c r="D4161">
        <v>11906</v>
      </c>
      <c r="E4161">
        <v>2</v>
      </c>
      <c r="F4161">
        <v>0</v>
      </c>
      <c r="G4161">
        <v>0</v>
      </c>
      <c r="H4161" t="s">
        <v>130</v>
      </c>
      <c r="I4161">
        <v>5</v>
      </c>
      <c r="J4161" t="s">
        <v>422</v>
      </c>
      <c r="K4161" t="s">
        <v>50</v>
      </c>
      <c r="L4161" t="s">
        <v>15</v>
      </c>
      <c r="M4161">
        <v>23812</v>
      </c>
      <c r="N4161" t="s">
        <v>22</v>
      </c>
      <c r="O4161" t="s">
        <v>0</v>
      </c>
      <c r="P4161" t="s">
        <v>0</v>
      </c>
    </row>
    <row r="4162" spans="1:16" x14ac:dyDescent="0.3">
      <c r="A4162">
        <v>13637575</v>
      </c>
      <c r="B4162">
        <v>388389</v>
      </c>
      <c r="C4162">
        <v>257187</v>
      </c>
      <c r="D4162">
        <v>8792</v>
      </c>
      <c r="E4162">
        <v>3</v>
      </c>
      <c r="F4162">
        <v>1318.8</v>
      </c>
      <c r="G4162">
        <v>5</v>
      </c>
      <c r="H4162" t="s">
        <v>130</v>
      </c>
      <c r="I4162">
        <v>1</v>
      </c>
      <c r="J4162" t="s">
        <v>466</v>
      </c>
      <c r="K4162" t="s">
        <v>73</v>
      </c>
      <c r="L4162" t="s">
        <v>15</v>
      </c>
      <c r="M4162">
        <v>25057.200000000001</v>
      </c>
      <c r="N4162" t="s">
        <v>21</v>
      </c>
      <c r="O4162" t="s">
        <v>0</v>
      </c>
      <c r="P4162" t="s">
        <v>0</v>
      </c>
    </row>
    <row r="4163" spans="1:16" x14ac:dyDescent="0.3">
      <c r="A4163">
        <v>84087145</v>
      </c>
      <c r="B4163">
        <v>191161</v>
      </c>
      <c r="C4163">
        <v>900722</v>
      </c>
      <c r="D4163">
        <v>5927</v>
      </c>
      <c r="E4163">
        <v>1</v>
      </c>
      <c r="F4163">
        <v>889.05</v>
      </c>
      <c r="G4163">
        <v>15</v>
      </c>
      <c r="H4163" t="s">
        <v>130</v>
      </c>
      <c r="I4163">
        <v>3</v>
      </c>
      <c r="J4163" t="s">
        <v>105</v>
      </c>
      <c r="K4163" t="s">
        <v>39</v>
      </c>
      <c r="L4163" t="s">
        <v>16</v>
      </c>
      <c r="M4163">
        <v>5037.95</v>
      </c>
      <c r="N4163" t="s">
        <v>22</v>
      </c>
      <c r="O4163" t="s">
        <v>0</v>
      </c>
      <c r="P4163" t="s">
        <v>0</v>
      </c>
    </row>
    <row r="4164" spans="1:16" x14ac:dyDescent="0.3">
      <c r="A4164">
        <v>20106509</v>
      </c>
      <c r="B4164">
        <v>356787</v>
      </c>
      <c r="C4164">
        <v>717555</v>
      </c>
      <c r="D4164">
        <v>6264</v>
      </c>
      <c r="E4164">
        <v>1</v>
      </c>
      <c r="F4164">
        <v>0</v>
      </c>
      <c r="G4164">
        <v>0</v>
      </c>
      <c r="H4164" t="s">
        <v>130</v>
      </c>
      <c r="I4164">
        <v>3</v>
      </c>
      <c r="J4164" t="s">
        <v>105</v>
      </c>
      <c r="K4164" t="s">
        <v>39</v>
      </c>
      <c r="L4164" t="s">
        <v>16</v>
      </c>
      <c r="M4164">
        <v>6264</v>
      </c>
      <c r="N4164" t="s">
        <v>20</v>
      </c>
      <c r="O4164" t="s">
        <v>0</v>
      </c>
      <c r="P4164" t="s">
        <v>0</v>
      </c>
    </row>
    <row r="4165" spans="1:16" x14ac:dyDescent="0.3">
      <c r="A4165">
        <v>35140847</v>
      </c>
      <c r="B4165">
        <v>872246</v>
      </c>
      <c r="C4165">
        <v>651504</v>
      </c>
      <c r="D4165">
        <v>7384</v>
      </c>
      <c r="E4165">
        <v>1</v>
      </c>
      <c r="F4165">
        <v>0</v>
      </c>
      <c r="G4165">
        <v>0</v>
      </c>
      <c r="H4165" t="s">
        <v>130</v>
      </c>
      <c r="I4165">
        <v>4</v>
      </c>
      <c r="J4165" t="s">
        <v>127</v>
      </c>
      <c r="K4165" t="s">
        <v>39</v>
      </c>
      <c r="L4165" t="s">
        <v>15</v>
      </c>
      <c r="M4165">
        <v>7384</v>
      </c>
      <c r="N4165" t="s">
        <v>21</v>
      </c>
      <c r="O4165" t="s">
        <v>0</v>
      </c>
      <c r="P4165" t="s">
        <v>0</v>
      </c>
    </row>
    <row r="4166" spans="1:16" x14ac:dyDescent="0.3">
      <c r="A4166">
        <v>95871687</v>
      </c>
      <c r="B4166">
        <v>334053</v>
      </c>
      <c r="C4166">
        <v>908029</v>
      </c>
      <c r="D4166">
        <v>3826</v>
      </c>
      <c r="E4166">
        <v>1</v>
      </c>
      <c r="F4166">
        <v>0</v>
      </c>
      <c r="G4166">
        <v>0</v>
      </c>
      <c r="H4166" t="s">
        <v>130</v>
      </c>
      <c r="I4166">
        <v>7</v>
      </c>
      <c r="J4166" t="s">
        <v>128</v>
      </c>
      <c r="K4166" t="s">
        <v>39</v>
      </c>
      <c r="L4166" t="s">
        <v>17</v>
      </c>
      <c r="M4166">
        <v>3826</v>
      </c>
      <c r="N4166" t="s">
        <v>20</v>
      </c>
      <c r="O4166" t="s">
        <v>0</v>
      </c>
      <c r="P4166" t="s">
        <v>0</v>
      </c>
    </row>
    <row r="4167" spans="1:16" x14ac:dyDescent="0.3">
      <c r="A4167">
        <v>33496796</v>
      </c>
      <c r="B4167">
        <v>246316</v>
      </c>
      <c r="C4167">
        <v>906848</v>
      </c>
      <c r="D4167">
        <v>18804</v>
      </c>
      <c r="E4167">
        <v>4</v>
      </c>
      <c r="F4167">
        <v>7521.6</v>
      </c>
      <c r="G4167">
        <v>10</v>
      </c>
      <c r="H4167" t="s">
        <v>130</v>
      </c>
      <c r="I4167">
        <v>6</v>
      </c>
      <c r="J4167" t="s">
        <v>169</v>
      </c>
      <c r="K4167" t="s">
        <v>39</v>
      </c>
      <c r="L4167" t="s">
        <v>15</v>
      </c>
      <c r="M4167">
        <v>67694.399999999994</v>
      </c>
      <c r="N4167" t="s">
        <v>22</v>
      </c>
      <c r="O4167" t="s">
        <v>0</v>
      </c>
      <c r="P4167" t="s">
        <v>0</v>
      </c>
    </row>
    <row r="4168" spans="1:16" x14ac:dyDescent="0.3">
      <c r="A4168">
        <v>80532309</v>
      </c>
      <c r="B4168">
        <v>334053</v>
      </c>
      <c r="C4168">
        <v>258760</v>
      </c>
      <c r="D4168">
        <v>1049</v>
      </c>
      <c r="E4168">
        <v>1</v>
      </c>
      <c r="F4168">
        <v>209.8</v>
      </c>
      <c r="G4168">
        <v>20</v>
      </c>
      <c r="H4168" t="s">
        <v>130</v>
      </c>
      <c r="I4168">
        <v>2</v>
      </c>
      <c r="J4168" t="s">
        <v>231</v>
      </c>
      <c r="K4168" t="s">
        <v>39</v>
      </c>
      <c r="L4168" t="s">
        <v>15</v>
      </c>
      <c r="M4168">
        <v>839.2</v>
      </c>
      <c r="N4168" t="s">
        <v>22</v>
      </c>
      <c r="O4168" t="s">
        <v>0</v>
      </c>
      <c r="P4168" t="s">
        <v>0</v>
      </c>
    </row>
    <row r="4169" spans="1:16" x14ac:dyDescent="0.3">
      <c r="A4169">
        <v>89487366</v>
      </c>
      <c r="B4169">
        <v>191161</v>
      </c>
      <c r="C4169">
        <v>591979</v>
      </c>
      <c r="D4169">
        <v>913</v>
      </c>
      <c r="E4169">
        <v>3</v>
      </c>
      <c r="F4169">
        <v>0</v>
      </c>
      <c r="G4169">
        <v>0</v>
      </c>
      <c r="H4169" t="s">
        <v>130</v>
      </c>
      <c r="I4169">
        <v>1</v>
      </c>
      <c r="J4169" t="s">
        <v>466</v>
      </c>
      <c r="K4169" t="s">
        <v>39</v>
      </c>
      <c r="L4169" t="s">
        <v>15</v>
      </c>
      <c r="M4169">
        <v>2739</v>
      </c>
      <c r="N4169" t="s">
        <v>21</v>
      </c>
      <c r="O4169" t="s">
        <v>0</v>
      </c>
      <c r="P4169" t="s">
        <v>0</v>
      </c>
    </row>
    <row r="4170" spans="1:16" x14ac:dyDescent="0.3">
      <c r="A4170">
        <v>54424679</v>
      </c>
      <c r="B4170">
        <v>207473</v>
      </c>
      <c r="C4170">
        <v>558388</v>
      </c>
      <c r="D4170">
        <v>13172</v>
      </c>
      <c r="E4170">
        <v>1</v>
      </c>
      <c r="F4170">
        <v>0</v>
      </c>
      <c r="G4170">
        <v>0</v>
      </c>
      <c r="H4170" t="s">
        <v>130</v>
      </c>
      <c r="I4170">
        <v>2</v>
      </c>
      <c r="J4170" t="s">
        <v>231</v>
      </c>
      <c r="K4170" t="s">
        <v>47</v>
      </c>
      <c r="L4170" t="s">
        <v>16</v>
      </c>
      <c r="M4170">
        <v>13172</v>
      </c>
      <c r="N4170" t="s">
        <v>21</v>
      </c>
      <c r="O4170" t="s">
        <v>0</v>
      </c>
      <c r="P4170" t="s">
        <v>0</v>
      </c>
    </row>
    <row r="4171" spans="1:16" x14ac:dyDescent="0.3">
      <c r="A4171">
        <v>46890134</v>
      </c>
      <c r="B4171">
        <v>809570</v>
      </c>
      <c r="C4171">
        <v>594609</v>
      </c>
      <c r="D4171">
        <v>2901</v>
      </c>
      <c r="E4171">
        <v>1</v>
      </c>
      <c r="F4171">
        <v>435.15</v>
      </c>
      <c r="G4171">
        <v>15</v>
      </c>
      <c r="H4171" t="s">
        <v>130</v>
      </c>
      <c r="I4171">
        <v>5</v>
      </c>
      <c r="J4171" t="s">
        <v>422</v>
      </c>
      <c r="K4171" t="s">
        <v>39</v>
      </c>
      <c r="L4171" t="s">
        <v>18</v>
      </c>
      <c r="M4171">
        <v>2465.85</v>
      </c>
      <c r="N4171" t="s">
        <v>21</v>
      </c>
      <c r="O4171" t="s">
        <v>0</v>
      </c>
      <c r="P4171" t="s">
        <v>0</v>
      </c>
    </row>
    <row r="4172" spans="1:16" x14ac:dyDescent="0.3">
      <c r="A4172">
        <v>38859601</v>
      </c>
      <c r="B4172">
        <v>719176</v>
      </c>
      <c r="C4172">
        <v>908640</v>
      </c>
      <c r="D4172">
        <v>11497</v>
      </c>
      <c r="E4172">
        <v>2</v>
      </c>
      <c r="F4172">
        <v>0</v>
      </c>
      <c r="G4172">
        <v>0</v>
      </c>
      <c r="H4172" t="s">
        <v>130</v>
      </c>
      <c r="I4172">
        <v>2</v>
      </c>
      <c r="J4172" t="s">
        <v>231</v>
      </c>
      <c r="K4172" t="s">
        <v>39</v>
      </c>
      <c r="L4172" t="s">
        <v>15</v>
      </c>
      <c r="M4172">
        <v>22994</v>
      </c>
      <c r="N4172" t="s">
        <v>20</v>
      </c>
      <c r="O4172" t="s">
        <v>0</v>
      </c>
      <c r="P4172" t="s">
        <v>0</v>
      </c>
    </row>
    <row r="4173" spans="1:16" x14ac:dyDescent="0.3">
      <c r="A4173">
        <v>50119441</v>
      </c>
      <c r="B4173">
        <v>719176</v>
      </c>
      <c r="C4173">
        <v>764032</v>
      </c>
      <c r="D4173">
        <v>1006</v>
      </c>
      <c r="E4173">
        <v>1</v>
      </c>
      <c r="F4173">
        <v>50.3</v>
      </c>
      <c r="G4173">
        <v>5</v>
      </c>
      <c r="H4173" t="s">
        <v>130</v>
      </c>
      <c r="I4173">
        <v>3</v>
      </c>
      <c r="J4173" t="s">
        <v>105</v>
      </c>
      <c r="K4173" t="s">
        <v>47</v>
      </c>
      <c r="L4173" t="s">
        <v>15</v>
      </c>
      <c r="M4173">
        <v>955.7</v>
      </c>
      <c r="N4173" t="s">
        <v>20</v>
      </c>
      <c r="O4173" t="s">
        <v>0</v>
      </c>
      <c r="P4173" t="s">
        <v>0</v>
      </c>
    </row>
    <row r="4174" spans="1:16" x14ac:dyDescent="0.3">
      <c r="A4174">
        <v>44439001</v>
      </c>
      <c r="B4174">
        <v>388389</v>
      </c>
      <c r="C4174">
        <v>974417</v>
      </c>
      <c r="D4174">
        <v>4846</v>
      </c>
      <c r="E4174">
        <v>1</v>
      </c>
      <c r="F4174">
        <v>242.3</v>
      </c>
      <c r="G4174">
        <v>5</v>
      </c>
      <c r="H4174" t="s">
        <v>130</v>
      </c>
      <c r="I4174">
        <v>3</v>
      </c>
      <c r="J4174" t="s">
        <v>105</v>
      </c>
      <c r="K4174" t="s">
        <v>39</v>
      </c>
      <c r="L4174" t="s">
        <v>15</v>
      </c>
      <c r="M4174">
        <v>4603.7</v>
      </c>
      <c r="N4174" t="s">
        <v>23</v>
      </c>
      <c r="O4174" t="s">
        <v>0</v>
      </c>
      <c r="P4174" t="s">
        <v>0</v>
      </c>
    </row>
    <row r="4175" spans="1:16" x14ac:dyDescent="0.3">
      <c r="A4175">
        <v>93638503</v>
      </c>
      <c r="B4175">
        <v>191161</v>
      </c>
      <c r="C4175">
        <v>228679</v>
      </c>
      <c r="D4175">
        <v>10246</v>
      </c>
      <c r="E4175">
        <v>1</v>
      </c>
      <c r="F4175">
        <v>0</v>
      </c>
      <c r="G4175">
        <v>0</v>
      </c>
      <c r="H4175" t="s">
        <v>382</v>
      </c>
      <c r="I4175">
        <v>4</v>
      </c>
      <c r="J4175" t="s">
        <v>38</v>
      </c>
      <c r="K4175" t="s">
        <v>39</v>
      </c>
      <c r="L4175" t="s">
        <v>15</v>
      </c>
      <c r="M4175">
        <v>10246</v>
      </c>
      <c r="N4175" t="s">
        <v>20</v>
      </c>
      <c r="O4175" t="s">
        <v>0</v>
      </c>
      <c r="P4175" t="s">
        <v>0</v>
      </c>
    </row>
    <row r="4176" spans="1:16" x14ac:dyDescent="0.3">
      <c r="A4176">
        <v>54383668</v>
      </c>
      <c r="B4176">
        <v>872246</v>
      </c>
      <c r="C4176">
        <v>775458</v>
      </c>
      <c r="D4176">
        <v>12476</v>
      </c>
      <c r="E4176">
        <v>1</v>
      </c>
      <c r="F4176">
        <v>0</v>
      </c>
      <c r="G4176">
        <v>0</v>
      </c>
      <c r="H4176" t="s">
        <v>382</v>
      </c>
      <c r="I4176">
        <v>7</v>
      </c>
      <c r="J4176" t="s">
        <v>90</v>
      </c>
      <c r="K4176" t="s">
        <v>39</v>
      </c>
      <c r="L4176" t="s">
        <v>17</v>
      </c>
      <c r="M4176">
        <v>12476</v>
      </c>
      <c r="N4176" t="s">
        <v>21</v>
      </c>
      <c r="O4176" t="s">
        <v>0</v>
      </c>
      <c r="P4176" t="s">
        <v>0</v>
      </c>
    </row>
    <row r="4177" spans="1:16" x14ac:dyDescent="0.3">
      <c r="A4177">
        <v>58255231</v>
      </c>
      <c r="B4177">
        <v>356787</v>
      </c>
      <c r="C4177">
        <v>919335</v>
      </c>
      <c r="D4177">
        <v>19175</v>
      </c>
      <c r="E4177">
        <v>3</v>
      </c>
      <c r="F4177">
        <v>0</v>
      </c>
      <c r="G4177">
        <v>0</v>
      </c>
      <c r="H4177" t="s">
        <v>382</v>
      </c>
      <c r="I4177">
        <v>4</v>
      </c>
      <c r="J4177" t="s">
        <v>38</v>
      </c>
      <c r="K4177" t="s">
        <v>39</v>
      </c>
      <c r="L4177" t="s">
        <v>15</v>
      </c>
      <c r="M4177">
        <v>57525</v>
      </c>
      <c r="N4177" t="s">
        <v>20</v>
      </c>
      <c r="O4177" t="s">
        <v>0</v>
      </c>
      <c r="P4177" t="s">
        <v>0</v>
      </c>
    </row>
    <row r="4178" spans="1:16" x14ac:dyDescent="0.3">
      <c r="A4178">
        <v>71605671</v>
      </c>
      <c r="B4178">
        <v>191161</v>
      </c>
      <c r="C4178">
        <v>967115</v>
      </c>
      <c r="D4178">
        <v>1386</v>
      </c>
      <c r="E4178">
        <v>1</v>
      </c>
      <c r="F4178">
        <v>138.6</v>
      </c>
      <c r="G4178">
        <v>10</v>
      </c>
      <c r="H4178" t="s">
        <v>382</v>
      </c>
      <c r="I4178">
        <v>7</v>
      </c>
      <c r="J4178" t="s">
        <v>90</v>
      </c>
      <c r="K4178" t="s">
        <v>39</v>
      </c>
      <c r="L4178" t="s">
        <v>18</v>
      </c>
      <c r="M4178">
        <v>1247.4000000000001</v>
      </c>
      <c r="N4178" t="s">
        <v>22</v>
      </c>
      <c r="O4178" t="s">
        <v>0</v>
      </c>
      <c r="P4178" t="s">
        <v>0</v>
      </c>
    </row>
    <row r="4179" spans="1:16" x14ac:dyDescent="0.3">
      <c r="A4179">
        <v>23754633</v>
      </c>
      <c r="B4179">
        <v>671858</v>
      </c>
      <c r="C4179">
        <v>847033</v>
      </c>
      <c r="D4179">
        <v>13221</v>
      </c>
      <c r="E4179">
        <v>1</v>
      </c>
      <c r="F4179">
        <v>0</v>
      </c>
      <c r="G4179">
        <v>0</v>
      </c>
      <c r="H4179" t="s">
        <v>382</v>
      </c>
      <c r="I4179">
        <v>4</v>
      </c>
      <c r="J4179" t="s">
        <v>38</v>
      </c>
      <c r="K4179" t="s">
        <v>39</v>
      </c>
      <c r="L4179" t="s">
        <v>17</v>
      </c>
      <c r="M4179">
        <v>13221</v>
      </c>
      <c r="N4179" t="s">
        <v>21</v>
      </c>
      <c r="O4179" t="s">
        <v>0</v>
      </c>
      <c r="P4179" t="s">
        <v>0</v>
      </c>
    </row>
    <row r="4180" spans="1:16" x14ac:dyDescent="0.3">
      <c r="A4180">
        <v>50446607</v>
      </c>
      <c r="B4180">
        <v>334053</v>
      </c>
      <c r="C4180">
        <v>462292</v>
      </c>
      <c r="D4180">
        <v>4329</v>
      </c>
      <c r="E4180">
        <v>2</v>
      </c>
      <c r="F4180">
        <v>0</v>
      </c>
      <c r="G4180">
        <v>0</v>
      </c>
      <c r="H4180" t="s">
        <v>382</v>
      </c>
      <c r="I4180">
        <v>4</v>
      </c>
      <c r="J4180" t="s">
        <v>38</v>
      </c>
      <c r="K4180" t="s">
        <v>39</v>
      </c>
      <c r="L4180" t="s">
        <v>15</v>
      </c>
      <c r="M4180">
        <v>8658</v>
      </c>
      <c r="N4180" t="s">
        <v>23</v>
      </c>
      <c r="O4180" t="s">
        <v>0</v>
      </c>
      <c r="P4180" t="s">
        <v>0</v>
      </c>
    </row>
    <row r="4181" spans="1:16" x14ac:dyDescent="0.3">
      <c r="A4181">
        <v>87926229</v>
      </c>
      <c r="B4181">
        <v>770487</v>
      </c>
      <c r="C4181">
        <v>673546</v>
      </c>
      <c r="D4181">
        <v>18598</v>
      </c>
      <c r="E4181">
        <v>4</v>
      </c>
      <c r="F4181">
        <v>3719.6</v>
      </c>
      <c r="G4181">
        <v>5</v>
      </c>
      <c r="H4181" t="s">
        <v>382</v>
      </c>
      <c r="I4181">
        <v>3</v>
      </c>
      <c r="J4181" t="s">
        <v>318</v>
      </c>
      <c r="K4181" t="s">
        <v>39</v>
      </c>
      <c r="L4181" t="s">
        <v>15</v>
      </c>
      <c r="M4181">
        <v>70672.399999999994</v>
      </c>
      <c r="N4181" t="s">
        <v>22</v>
      </c>
      <c r="O4181" t="s">
        <v>0</v>
      </c>
      <c r="P4181" t="s">
        <v>0</v>
      </c>
    </row>
    <row r="4182" spans="1:16" x14ac:dyDescent="0.3">
      <c r="A4182">
        <v>99514287</v>
      </c>
      <c r="B4182">
        <v>719176</v>
      </c>
      <c r="C4182">
        <v>842818</v>
      </c>
      <c r="D4182">
        <v>14046</v>
      </c>
      <c r="E4182">
        <v>4</v>
      </c>
      <c r="F4182">
        <v>0</v>
      </c>
      <c r="G4182">
        <v>0</v>
      </c>
      <c r="H4182" t="s">
        <v>151</v>
      </c>
      <c r="I4182">
        <v>2</v>
      </c>
      <c r="J4182" t="s">
        <v>98</v>
      </c>
      <c r="K4182" t="s">
        <v>39</v>
      </c>
      <c r="L4182" t="s">
        <v>18</v>
      </c>
      <c r="M4182">
        <v>56184</v>
      </c>
      <c r="N4182" t="s">
        <v>20</v>
      </c>
      <c r="O4182" t="s">
        <v>0</v>
      </c>
      <c r="P4182" t="s">
        <v>0</v>
      </c>
    </row>
    <row r="4183" spans="1:16" x14ac:dyDescent="0.3">
      <c r="A4183">
        <v>33513701</v>
      </c>
      <c r="B4183">
        <v>334053</v>
      </c>
      <c r="C4183">
        <v>572787</v>
      </c>
      <c r="D4183">
        <v>12065</v>
      </c>
      <c r="E4183">
        <v>3</v>
      </c>
      <c r="F4183">
        <v>0</v>
      </c>
      <c r="G4183">
        <v>0</v>
      </c>
      <c r="H4183" t="s">
        <v>151</v>
      </c>
      <c r="I4183">
        <v>4</v>
      </c>
      <c r="J4183" t="s">
        <v>99</v>
      </c>
      <c r="K4183" t="s">
        <v>39</v>
      </c>
      <c r="L4183" t="s">
        <v>18</v>
      </c>
      <c r="M4183">
        <v>36195</v>
      </c>
      <c r="N4183" t="s">
        <v>20</v>
      </c>
      <c r="O4183" t="s">
        <v>0</v>
      </c>
      <c r="P4183" t="s">
        <v>0</v>
      </c>
    </row>
    <row r="4184" spans="1:16" x14ac:dyDescent="0.3">
      <c r="A4184">
        <v>53537934</v>
      </c>
      <c r="B4184">
        <v>809570</v>
      </c>
      <c r="C4184">
        <v>798749</v>
      </c>
      <c r="D4184">
        <v>14941</v>
      </c>
      <c r="E4184">
        <v>2</v>
      </c>
      <c r="F4184">
        <v>0</v>
      </c>
      <c r="G4184">
        <v>0</v>
      </c>
      <c r="H4184" t="s">
        <v>151</v>
      </c>
      <c r="I4184">
        <v>5</v>
      </c>
      <c r="J4184" t="s">
        <v>82</v>
      </c>
      <c r="K4184" t="s">
        <v>50</v>
      </c>
      <c r="L4184" t="s">
        <v>15</v>
      </c>
      <c r="M4184">
        <v>29882</v>
      </c>
      <c r="N4184" t="s">
        <v>21</v>
      </c>
      <c r="O4184" t="s">
        <v>0</v>
      </c>
      <c r="P4184" t="s">
        <v>0</v>
      </c>
    </row>
    <row r="4185" spans="1:16" x14ac:dyDescent="0.3">
      <c r="A4185">
        <v>48504300</v>
      </c>
      <c r="B4185">
        <v>126225</v>
      </c>
      <c r="C4185">
        <v>804677</v>
      </c>
      <c r="D4185">
        <v>17416</v>
      </c>
      <c r="E4185">
        <v>4</v>
      </c>
      <c r="F4185">
        <v>0</v>
      </c>
      <c r="G4185">
        <v>0</v>
      </c>
      <c r="H4185" t="s">
        <v>151</v>
      </c>
      <c r="I4185">
        <v>7</v>
      </c>
      <c r="J4185" t="s">
        <v>258</v>
      </c>
      <c r="K4185" t="s">
        <v>39</v>
      </c>
      <c r="L4185" t="s">
        <v>16</v>
      </c>
      <c r="M4185">
        <v>69664</v>
      </c>
      <c r="N4185" t="s">
        <v>21</v>
      </c>
      <c r="O4185" t="s">
        <v>0</v>
      </c>
      <c r="P4185" t="s">
        <v>0</v>
      </c>
    </row>
    <row r="4186" spans="1:16" x14ac:dyDescent="0.3">
      <c r="A4186">
        <v>57354167</v>
      </c>
      <c r="B4186">
        <v>876646</v>
      </c>
      <c r="C4186">
        <v>968804</v>
      </c>
      <c r="D4186">
        <v>19282</v>
      </c>
      <c r="E4186">
        <v>1</v>
      </c>
      <c r="F4186">
        <v>0</v>
      </c>
      <c r="G4186">
        <v>0</v>
      </c>
      <c r="H4186" t="s">
        <v>151</v>
      </c>
      <c r="I4186">
        <v>4</v>
      </c>
      <c r="J4186" t="s">
        <v>99</v>
      </c>
      <c r="K4186" t="s">
        <v>50</v>
      </c>
      <c r="L4186" t="s">
        <v>16</v>
      </c>
      <c r="M4186">
        <v>19282</v>
      </c>
      <c r="N4186" t="s">
        <v>23</v>
      </c>
      <c r="O4186" t="s">
        <v>0</v>
      </c>
      <c r="P4186" t="s">
        <v>0</v>
      </c>
    </row>
    <row r="4187" spans="1:16" x14ac:dyDescent="0.3">
      <c r="A4187">
        <v>67192331</v>
      </c>
      <c r="B4187">
        <v>216739</v>
      </c>
      <c r="C4187">
        <v>922689</v>
      </c>
      <c r="D4187">
        <v>4281</v>
      </c>
      <c r="E4187">
        <v>3</v>
      </c>
      <c r="F4187">
        <v>642.15</v>
      </c>
      <c r="G4187">
        <v>5</v>
      </c>
      <c r="H4187" t="s">
        <v>151</v>
      </c>
      <c r="I4187">
        <v>4</v>
      </c>
      <c r="J4187" t="s">
        <v>99</v>
      </c>
      <c r="K4187" t="s">
        <v>47</v>
      </c>
      <c r="L4187" t="s">
        <v>15</v>
      </c>
      <c r="M4187">
        <v>12200.85</v>
      </c>
      <c r="N4187" t="s">
        <v>22</v>
      </c>
      <c r="O4187" t="s">
        <v>0</v>
      </c>
      <c r="P4187" t="s">
        <v>0</v>
      </c>
    </row>
    <row r="4188" spans="1:16" x14ac:dyDescent="0.3">
      <c r="A4188">
        <v>59515518</v>
      </c>
      <c r="B4188">
        <v>191161</v>
      </c>
      <c r="C4188">
        <v>855700</v>
      </c>
      <c r="D4188">
        <v>7484</v>
      </c>
      <c r="E4188">
        <v>1</v>
      </c>
      <c r="F4188">
        <v>0</v>
      </c>
      <c r="G4188">
        <v>0</v>
      </c>
      <c r="H4188" t="s">
        <v>151</v>
      </c>
      <c r="I4188">
        <v>1</v>
      </c>
      <c r="J4188" t="s">
        <v>502</v>
      </c>
      <c r="K4188" t="s">
        <v>39</v>
      </c>
      <c r="L4188" t="s">
        <v>17</v>
      </c>
      <c r="M4188">
        <v>7484</v>
      </c>
      <c r="N4188" t="s">
        <v>23</v>
      </c>
      <c r="O4188" t="s">
        <v>0</v>
      </c>
      <c r="P4188" t="s">
        <v>0</v>
      </c>
    </row>
    <row r="4189" spans="1:16" x14ac:dyDescent="0.3">
      <c r="A4189">
        <v>64142310</v>
      </c>
      <c r="B4189">
        <v>191161</v>
      </c>
      <c r="C4189">
        <v>885428</v>
      </c>
      <c r="D4189">
        <v>12129</v>
      </c>
      <c r="E4189">
        <v>1</v>
      </c>
      <c r="F4189">
        <v>606.45000000000005</v>
      </c>
      <c r="G4189">
        <v>5</v>
      </c>
      <c r="H4189" t="s">
        <v>151</v>
      </c>
      <c r="I4189">
        <v>5</v>
      </c>
      <c r="J4189" t="s">
        <v>82</v>
      </c>
      <c r="K4189" t="s">
        <v>39</v>
      </c>
      <c r="L4189" t="s">
        <v>16</v>
      </c>
      <c r="M4189">
        <v>11522.55</v>
      </c>
      <c r="N4189" t="s">
        <v>20</v>
      </c>
      <c r="O4189" t="s">
        <v>0</v>
      </c>
      <c r="P4189" t="s">
        <v>0</v>
      </c>
    </row>
    <row r="4190" spans="1:16" x14ac:dyDescent="0.3">
      <c r="A4190">
        <v>58130331</v>
      </c>
      <c r="B4190">
        <v>334053</v>
      </c>
      <c r="C4190">
        <v>430019</v>
      </c>
      <c r="D4190">
        <v>16726</v>
      </c>
      <c r="E4190">
        <v>1</v>
      </c>
      <c r="F4190">
        <v>0</v>
      </c>
      <c r="G4190">
        <v>0</v>
      </c>
      <c r="H4190" t="s">
        <v>151</v>
      </c>
      <c r="I4190">
        <v>7</v>
      </c>
      <c r="J4190" t="s">
        <v>258</v>
      </c>
      <c r="K4190" t="s">
        <v>39</v>
      </c>
      <c r="L4190" t="s">
        <v>15</v>
      </c>
      <c r="M4190">
        <v>16726</v>
      </c>
      <c r="N4190" t="s">
        <v>20</v>
      </c>
      <c r="O4190" t="s">
        <v>0</v>
      </c>
      <c r="P4190" t="s">
        <v>0</v>
      </c>
    </row>
    <row r="4191" spans="1:16" x14ac:dyDescent="0.3">
      <c r="A4191">
        <v>15453834</v>
      </c>
      <c r="B4191">
        <v>872246</v>
      </c>
      <c r="C4191">
        <v>466881</v>
      </c>
      <c r="D4191">
        <v>16021</v>
      </c>
      <c r="E4191">
        <v>1</v>
      </c>
      <c r="F4191">
        <v>0</v>
      </c>
      <c r="G4191">
        <v>0</v>
      </c>
      <c r="H4191" t="s">
        <v>151</v>
      </c>
      <c r="I4191">
        <v>5</v>
      </c>
      <c r="J4191" t="s">
        <v>82</v>
      </c>
      <c r="K4191" t="s">
        <v>39</v>
      </c>
      <c r="L4191" t="s">
        <v>15</v>
      </c>
      <c r="M4191">
        <v>16021</v>
      </c>
      <c r="N4191" t="s">
        <v>20</v>
      </c>
      <c r="O4191" t="s">
        <v>0</v>
      </c>
      <c r="P4191" t="s">
        <v>0</v>
      </c>
    </row>
    <row r="4192" spans="1:16" x14ac:dyDescent="0.3">
      <c r="A4192">
        <v>23903144</v>
      </c>
      <c r="B4192">
        <v>207473</v>
      </c>
      <c r="C4192">
        <v>907256</v>
      </c>
      <c r="D4192">
        <v>5105</v>
      </c>
      <c r="E4192">
        <v>4</v>
      </c>
      <c r="F4192">
        <v>0</v>
      </c>
      <c r="G4192">
        <v>0</v>
      </c>
      <c r="H4192" t="s">
        <v>263</v>
      </c>
      <c r="I4192">
        <v>7</v>
      </c>
      <c r="J4192" t="s">
        <v>264</v>
      </c>
      <c r="K4192" t="s">
        <v>50</v>
      </c>
      <c r="L4192" t="s">
        <v>18</v>
      </c>
      <c r="M4192">
        <v>20420</v>
      </c>
      <c r="N4192" t="s">
        <v>22</v>
      </c>
      <c r="O4192" t="s">
        <v>0</v>
      </c>
      <c r="P4192" t="s">
        <v>0</v>
      </c>
    </row>
    <row r="4193" spans="1:16" x14ac:dyDescent="0.3">
      <c r="A4193">
        <v>69401199</v>
      </c>
      <c r="B4193">
        <v>770487</v>
      </c>
      <c r="C4193">
        <v>741593</v>
      </c>
      <c r="D4193">
        <v>8592</v>
      </c>
      <c r="E4193">
        <v>1</v>
      </c>
      <c r="F4193">
        <v>0</v>
      </c>
      <c r="G4193">
        <v>0</v>
      </c>
      <c r="H4193" t="s">
        <v>263</v>
      </c>
      <c r="I4193">
        <v>3</v>
      </c>
      <c r="J4193" t="s">
        <v>434</v>
      </c>
      <c r="K4193" t="s">
        <v>39</v>
      </c>
      <c r="L4193" t="s">
        <v>15</v>
      </c>
      <c r="M4193">
        <v>8592</v>
      </c>
      <c r="N4193" t="s">
        <v>20</v>
      </c>
      <c r="O4193" t="s">
        <v>0</v>
      </c>
      <c r="P4193" t="s">
        <v>0</v>
      </c>
    </row>
    <row r="4194" spans="1:16" x14ac:dyDescent="0.3">
      <c r="A4194">
        <v>70505620</v>
      </c>
      <c r="B4194">
        <v>246316</v>
      </c>
      <c r="C4194">
        <v>558605</v>
      </c>
      <c r="D4194">
        <v>9192</v>
      </c>
      <c r="E4194">
        <v>2</v>
      </c>
      <c r="F4194">
        <v>0</v>
      </c>
      <c r="G4194">
        <v>0</v>
      </c>
      <c r="H4194" t="s">
        <v>263</v>
      </c>
      <c r="I4194">
        <v>2</v>
      </c>
      <c r="J4194" t="s">
        <v>392</v>
      </c>
      <c r="K4194" t="s">
        <v>39</v>
      </c>
      <c r="L4194" t="s">
        <v>18</v>
      </c>
      <c r="M4194">
        <v>18384</v>
      </c>
      <c r="N4194" t="s">
        <v>22</v>
      </c>
      <c r="O4194" t="s">
        <v>0</v>
      </c>
      <c r="P4194" t="s">
        <v>0</v>
      </c>
    </row>
    <row r="4195" spans="1:16" x14ac:dyDescent="0.3">
      <c r="A4195">
        <v>30024960</v>
      </c>
      <c r="B4195">
        <v>334053</v>
      </c>
      <c r="C4195">
        <v>393720</v>
      </c>
      <c r="D4195">
        <v>2007</v>
      </c>
      <c r="E4195">
        <v>4</v>
      </c>
      <c r="F4195">
        <v>401.4</v>
      </c>
      <c r="G4195">
        <v>5</v>
      </c>
      <c r="H4195" t="s">
        <v>263</v>
      </c>
      <c r="I4195">
        <v>6</v>
      </c>
      <c r="J4195" t="s">
        <v>287</v>
      </c>
      <c r="K4195" t="s">
        <v>39</v>
      </c>
      <c r="L4195" t="s">
        <v>152</v>
      </c>
      <c r="M4195">
        <v>7626.6</v>
      </c>
      <c r="N4195" t="s">
        <v>23</v>
      </c>
      <c r="O4195" t="s">
        <v>0</v>
      </c>
      <c r="P4195" t="s">
        <v>0</v>
      </c>
    </row>
    <row r="4196" spans="1:16" x14ac:dyDescent="0.3">
      <c r="A4196">
        <v>99943797</v>
      </c>
      <c r="B4196">
        <v>388389</v>
      </c>
      <c r="C4196">
        <v>834992</v>
      </c>
      <c r="D4196">
        <v>18600</v>
      </c>
      <c r="E4196">
        <v>1</v>
      </c>
      <c r="F4196">
        <v>0</v>
      </c>
      <c r="G4196">
        <v>0</v>
      </c>
      <c r="H4196" t="s">
        <v>263</v>
      </c>
      <c r="I4196">
        <v>3</v>
      </c>
      <c r="J4196" t="s">
        <v>434</v>
      </c>
      <c r="K4196" t="s">
        <v>39</v>
      </c>
      <c r="L4196" t="s">
        <v>17</v>
      </c>
      <c r="M4196">
        <v>18600</v>
      </c>
      <c r="N4196" t="s">
        <v>22</v>
      </c>
      <c r="O4196" t="s">
        <v>0</v>
      </c>
      <c r="P4196" t="s">
        <v>0</v>
      </c>
    </row>
    <row r="4197" spans="1:16" x14ac:dyDescent="0.3">
      <c r="A4197">
        <v>26395999</v>
      </c>
      <c r="B4197">
        <v>770487</v>
      </c>
      <c r="C4197">
        <v>408622</v>
      </c>
      <c r="D4197">
        <v>16134</v>
      </c>
      <c r="E4197">
        <v>1</v>
      </c>
      <c r="F4197">
        <v>0</v>
      </c>
      <c r="G4197">
        <v>0</v>
      </c>
      <c r="H4197" t="s">
        <v>263</v>
      </c>
      <c r="I4197">
        <v>6</v>
      </c>
      <c r="J4197" t="s">
        <v>287</v>
      </c>
      <c r="K4197" t="s">
        <v>39</v>
      </c>
      <c r="L4197" t="s">
        <v>15</v>
      </c>
      <c r="M4197">
        <v>16134</v>
      </c>
      <c r="N4197" t="s">
        <v>22</v>
      </c>
      <c r="O4197" t="s">
        <v>0</v>
      </c>
      <c r="P4197" t="s">
        <v>0</v>
      </c>
    </row>
    <row r="4198" spans="1:16" x14ac:dyDescent="0.3">
      <c r="A4198">
        <v>46677730</v>
      </c>
      <c r="B4198">
        <v>671858</v>
      </c>
      <c r="C4198">
        <v>880768</v>
      </c>
      <c r="D4198">
        <v>10572</v>
      </c>
      <c r="E4198">
        <v>2</v>
      </c>
      <c r="F4198">
        <v>0</v>
      </c>
      <c r="G4198">
        <v>0</v>
      </c>
      <c r="H4198" t="s">
        <v>263</v>
      </c>
      <c r="I4198">
        <v>3</v>
      </c>
      <c r="J4198" t="s">
        <v>434</v>
      </c>
      <c r="K4198" t="s">
        <v>39</v>
      </c>
      <c r="L4198" t="s">
        <v>16</v>
      </c>
      <c r="M4198">
        <v>21144</v>
      </c>
      <c r="N4198" t="s">
        <v>23</v>
      </c>
      <c r="O4198" t="s">
        <v>0</v>
      </c>
      <c r="P4198" t="s">
        <v>0</v>
      </c>
    </row>
    <row r="4199" spans="1:16" x14ac:dyDescent="0.3">
      <c r="A4199">
        <v>96688655</v>
      </c>
      <c r="B4199">
        <v>671858</v>
      </c>
      <c r="C4199">
        <v>479190</v>
      </c>
      <c r="D4199">
        <v>15277</v>
      </c>
      <c r="E4199">
        <v>1</v>
      </c>
      <c r="F4199">
        <v>0</v>
      </c>
      <c r="G4199">
        <v>0</v>
      </c>
      <c r="H4199" t="s">
        <v>263</v>
      </c>
      <c r="I4199">
        <v>5</v>
      </c>
      <c r="J4199" t="s">
        <v>328</v>
      </c>
      <c r="K4199" t="s">
        <v>39</v>
      </c>
      <c r="L4199" t="s">
        <v>16</v>
      </c>
      <c r="M4199">
        <v>15277</v>
      </c>
      <c r="N4199" t="s">
        <v>20</v>
      </c>
      <c r="O4199" t="s">
        <v>0</v>
      </c>
      <c r="P4199" t="s">
        <v>0</v>
      </c>
    </row>
    <row r="4200" spans="1:16" x14ac:dyDescent="0.3">
      <c r="A4200">
        <v>46048781</v>
      </c>
      <c r="B4200">
        <v>334053</v>
      </c>
      <c r="C4200">
        <v>748102</v>
      </c>
      <c r="D4200">
        <v>14015</v>
      </c>
      <c r="E4200">
        <v>2</v>
      </c>
      <c r="F4200">
        <v>0</v>
      </c>
      <c r="G4200">
        <v>0</v>
      </c>
      <c r="H4200" t="s">
        <v>263</v>
      </c>
      <c r="I4200">
        <v>5</v>
      </c>
      <c r="J4200" t="s">
        <v>328</v>
      </c>
      <c r="K4200" t="s">
        <v>39</v>
      </c>
      <c r="L4200" t="s">
        <v>152</v>
      </c>
      <c r="M4200">
        <v>28030</v>
      </c>
      <c r="N4200" t="s">
        <v>23</v>
      </c>
      <c r="O4200" t="s">
        <v>0</v>
      </c>
      <c r="P4200" t="s">
        <v>0</v>
      </c>
    </row>
    <row r="4201" spans="1:16" x14ac:dyDescent="0.3">
      <c r="A4201">
        <v>17323740</v>
      </c>
      <c r="B4201">
        <v>207473</v>
      </c>
      <c r="C4201">
        <v>327885</v>
      </c>
      <c r="D4201">
        <v>19959</v>
      </c>
      <c r="E4201">
        <v>2</v>
      </c>
      <c r="F4201">
        <v>0</v>
      </c>
      <c r="G4201">
        <v>0</v>
      </c>
      <c r="H4201" t="s">
        <v>263</v>
      </c>
      <c r="I4201">
        <v>1</v>
      </c>
      <c r="J4201" t="s">
        <v>255</v>
      </c>
      <c r="K4201" t="s">
        <v>39</v>
      </c>
      <c r="L4201" t="s">
        <v>17</v>
      </c>
      <c r="M4201">
        <v>39918</v>
      </c>
      <c r="N4201" t="s">
        <v>21</v>
      </c>
      <c r="O4201" t="s">
        <v>0</v>
      </c>
      <c r="P4201" t="s">
        <v>0</v>
      </c>
    </row>
    <row r="4202" spans="1:16" x14ac:dyDescent="0.3">
      <c r="A4202">
        <v>43491314</v>
      </c>
      <c r="B4202">
        <v>671858</v>
      </c>
      <c r="C4202">
        <v>589439</v>
      </c>
      <c r="D4202">
        <v>9216</v>
      </c>
      <c r="E4202">
        <v>1</v>
      </c>
      <c r="F4202">
        <v>460.8</v>
      </c>
      <c r="G4202">
        <v>5</v>
      </c>
      <c r="H4202" t="s">
        <v>315</v>
      </c>
      <c r="I4202">
        <v>5</v>
      </c>
      <c r="J4202" t="s">
        <v>66</v>
      </c>
      <c r="K4202" t="s">
        <v>39</v>
      </c>
      <c r="L4202" t="s">
        <v>17</v>
      </c>
      <c r="M4202">
        <v>8755.2000000000007</v>
      </c>
      <c r="N4202" t="s">
        <v>20</v>
      </c>
      <c r="O4202" t="s">
        <v>0</v>
      </c>
      <c r="P4202" t="s">
        <v>0</v>
      </c>
    </row>
    <row r="4203" spans="1:16" x14ac:dyDescent="0.3">
      <c r="A4203">
        <v>39372360</v>
      </c>
      <c r="B4203">
        <v>334053</v>
      </c>
      <c r="C4203">
        <v>784413</v>
      </c>
      <c r="D4203">
        <v>850</v>
      </c>
      <c r="E4203">
        <v>1</v>
      </c>
      <c r="F4203">
        <v>42.5</v>
      </c>
      <c r="G4203">
        <v>5</v>
      </c>
      <c r="H4203" t="s">
        <v>315</v>
      </c>
      <c r="I4203">
        <v>5</v>
      </c>
      <c r="J4203" t="s">
        <v>66</v>
      </c>
      <c r="K4203" t="s">
        <v>39</v>
      </c>
      <c r="L4203" t="s">
        <v>16</v>
      </c>
      <c r="M4203">
        <v>807.5</v>
      </c>
      <c r="N4203" t="s">
        <v>24</v>
      </c>
      <c r="O4203" t="s">
        <v>0</v>
      </c>
      <c r="P4203" t="s">
        <v>0</v>
      </c>
    </row>
    <row r="4204" spans="1:16" x14ac:dyDescent="0.3">
      <c r="A4204">
        <v>45798645</v>
      </c>
      <c r="B4204">
        <v>388389</v>
      </c>
      <c r="C4204">
        <v>705065</v>
      </c>
      <c r="D4204">
        <v>5472</v>
      </c>
      <c r="E4204">
        <v>1</v>
      </c>
      <c r="F4204">
        <v>0</v>
      </c>
      <c r="G4204">
        <v>0</v>
      </c>
      <c r="H4204" t="s">
        <v>315</v>
      </c>
      <c r="I4204">
        <v>2</v>
      </c>
      <c r="J4204" t="s">
        <v>144</v>
      </c>
      <c r="K4204" t="s">
        <v>47</v>
      </c>
      <c r="L4204" t="s">
        <v>15</v>
      </c>
      <c r="M4204">
        <v>5472</v>
      </c>
      <c r="N4204" t="s">
        <v>21</v>
      </c>
      <c r="O4204" t="s">
        <v>0</v>
      </c>
      <c r="P4204" t="s">
        <v>0</v>
      </c>
    </row>
    <row r="4205" spans="1:16" x14ac:dyDescent="0.3">
      <c r="A4205">
        <v>69791674</v>
      </c>
      <c r="B4205">
        <v>671858</v>
      </c>
      <c r="C4205">
        <v>930897</v>
      </c>
      <c r="D4205">
        <v>6164</v>
      </c>
      <c r="E4205">
        <v>1</v>
      </c>
      <c r="F4205">
        <v>308.2</v>
      </c>
      <c r="G4205">
        <v>5</v>
      </c>
      <c r="H4205" t="s">
        <v>315</v>
      </c>
      <c r="I4205">
        <v>1</v>
      </c>
      <c r="J4205" t="s">
        <v>65</v>
      </c>
      <c r="K4205" t="s">
        <v>50</v>
      </c>
      <c r="L4205" t="s">
        <v>15</v>
      </c>
      <c r="M4205">
        <v>5855.8</v>
      </c>
      <c r="N4205" t="s">
        <v>21</v>
      </c>
      <c r="O4205" t="s">
        <v>0</v>
      </c>
      <c r="P4205" t="s">
        <v>0</v>
      </c>
    </row>
    <row r="4206" spans="1:16" x14ac:dyDescent="0.3">
      <c r="A4206">
        <v>84797762</v>
      </c>
      <c r="B4206">
        <v>356787</v>
      </c>
      <c r="C4206">
        <v>903950</v>
      </c>
      <c r="D4206">
        <v>13015</v>
      </c>
      <c r="E4206">
        <v>1</v>
      </c>
      <c r="F4206">
        <v>0</v>
      </c>
      <c r="G4206">
        <v>0</v>
      </c>
      <c r="H4206" t="s">
        <v>315</v>
      </c>
      <c r="I4206">
        <v>3</v>
      </c>
      <c r="J4206" t="s">
        <v>307</v>
      </c>
      <c r="K4206" t="s">
        <v>39</v>
      </c>
      <c r="L4206" t="s">
        <v>15</v>
      </c>
      <c r="M4206">
        <v>13015</v>
      </c>
      <c r="N4206" t="s">
        <v>22</v>
      </c>
      <c r="O4206" t="s">
        <v>0</v>
      </c>
      <c r="P4206" t="s">
        <v>0</v>
      </c>
    </row>
    <row r="4207" spans="1:16" x14ac:dyDescent="0.3">
      <c r="A4207">
        <v>18115992</v>
      </c>
      <c r="B4207">
        <v>246316</v>
      </c>
      <c r="C4207">
        <v>975507</v>
      </c>
      <c r="D4207">
        <v>2013</v>
      </c>
      <c r="E4207">
        <v>3</v>
      </c>
      <c r="F4207">
        <v>603.9</v>
      </c>
      <c r="G4207">
        <v>10</v>
      </c>
      <c r="H4207" t="s">
        <v>315</v>
      </c>
      <c r="I4207">
        <v>2</v>
      </c>
      <c r="J4207" t="s">
        <v>144</v>
      </c>
      <c r="K4207" t="s">
        <v>39</v>
      </c>
      <c r="L4207" t="s">
        <v>15</v>
      </c>
      <c r="M4207">
        <v>5435.1</v>
      </c>
      <c r="N4207" t="s">
        <v>20</v>
      </c>
      <c r="O4207" t="s">
        <v>0</v>
      </c>
      <c r="P4207" t="s">
        <v>0</v>
      </c>
    </row>
    <row r="4208" spans="1:16" x14ac:dyDescent="0.3">
      <c r="A4208">
        <v>34019729</v>
      </c>
      <c r="B4208">
        <v>334053</v>
      </c>
      <c r="C4208">
        <v>245548</v>
      </c>
      <c r="D4208">
        <v>1691</v>
      </c>
      <c r="E4208">
        <v>1</v>
      </c>
      <c r="F4208">
        <v>169.1</v>
      </c>
      <c r="G4208">
        <v>10</v>
      </c>
      <c r="H4208" t="s">
        <v>315</v>
      </c>
      <c r="I4208">
        <v>7</v>
      </c>
      <c r="J4208" t="s">
        <v>71</v>
      </c>
      <c r="K4208" t="s">
        <v>39</v>
      </c>
      <c r="L4208" t="s">
        <v>18</v>
      </c>
      <c r="M4208">
        <v>1521.9</v>
      </c>
      <c r="N4208" t="s">
        <v>21</v>
      </c>
      <c r="O4208" t="s">
        <v>0</v>
      </c>
      <c r="P4208" t="s">
        <v>0</v>
      </c>
    </row>
    <row r="4209" spans="1:16" x14ac:dyDescent="0.3">
      <c r="A4209">
        <v>79226031</v>
      </c>
      <c r="B4209">
        <v>191161</v>
      </c>
      <c r="C4209">
        <v>400924</v>
      </c>
      <c r="D4209">
        <v>9518</v>
      </c>
      <c r="E4209">
        <v>2</v>
      </c>
      <c r="F4209">
        <v>0</v>
      </c>
      <c r="G4209">
        <v>0</v>
      </c>
      <c r="H4209" t="s">
        <v>315</v>
      </c>
      <c r="I4209">
        <v>2</v>
      </c>
      <c r="J4209" t="s">
        <v>144</v>
      </c>
      <c r="K4209" t="s">
        <v>39</v>
      </c>
      <c r="L4209" t="s">
        <v>18</v>
      </c>
      <c r="M4209">
        <v>19036</v>
      </c>
      <c r="N4209" t="s">
        <v>21</v>
      </c>
      <c r="O4209" t="s">
        <v>0</v>
      </c>
      <c r="P4209" t="s">
        <v>0</v>
      </c>
    </row>
    <row r="4210" spans="1:16" x14ac:dyDescent="0.3">
      <c r="A4210">
        <v>65343143</v>
      </c>
      <c r="B4210">
        <v>719176</v>
      </c>
      <c r="C4210">
        <v>682732</v>
      </c>
      <c r="D4210">
        <v>15825</v>
      </c>
      <c r="E4210">
        <v>1</v>
      </c>
      <c r="F4210">
        <v>0</v>
      </c>
      <c r="G4210">
        <v>0</v>
      </c>
      <c r="H4210" t="s">
        <v>315</v>
      </c>
      <c r="I4210">
        <v>2</v>
      </c>
      <c r="J4210" t="s">
        <v>144</v>
      </c>
      <c r="K4210" t="s">
        <v>39</v>
      </c>
      <c r="L4210" t="s">
        <v>15</v>
      </c>
      <c r="M4210">
        <v>15825</v>
      </c>
      <c r="N4210" t="s">
        <v>21</v>
      </c>
      <c r="O4210" t="s">
        <v>0</v>
      </c>
      <c r="P4210" t="s">
        <v>0</v>
      </c>
    </row>
    <row r="4211" spans="1:16" x14ac:dyDescent="0.3">
      <c r="A4211">
        <v>14164775</v>
      </c>
      <c r="B4211">
        <v>809570</v>
      </c>
      <c r="C4211">
        <v>489340</v>
      </c>
      <c r="D4211">
        <v>773</v>
      </c>
      <c r="E4211">
        <v>1</v>
      </c>
      <c r="F4211">
        <v>0</v>
      </c>
      <c r="G4211">
        <v>0</v>
      </c>
      <c r="H4211" t="s">
        <v>479</v>
      </c>
      <c r="I4211">
        <v>3</v>
      </c>
      <c r="J4211" t="s">
        <v>415</v>
      </c>
      <c r="K4211" t="s">
        <v>73</v>
      </c>
      <c r="L4211" t="s">
        <v>16</v>
      </c>
      <c r="M4211">
        <v>773</v>
      </c>
      <c r="N4211" t="s">
        <v>23</v>
      </c>
      <c r="O4211" t="s">
        <v>0</v>
      </c>
      <c r="P4211" t="s">
        <v>0</v>
      </c>
    </row>
    <row r="4212" spans="1:16" x14ac:dyDescent="0.3">
      <c r="A4212">
        <v>49625201</v>
      </c>
      <c r="B4212">
        <v>216739</v>
      </c>
      <c r="C4212">
        <v>295513</v>
      </c>
      <c r="D4212">
        <v>2998</v>
      </c>
      <c r="E4212">
        <v>3</v>
      </c>
      <c r="F4212">
        <v>449.7</v>
      </c>
      <c r="G4212">
        <v>5</v>
      </c>
      <c r="H4212" t="s">
        <v>479</v>
      </c>
      <c r="I4212">
        <v>2</v>
      </c>
      <c r="J4212" t="s">
        <v>160</v>
      </c>
      <c r="K4212" t="s">
        <v>39</v>
      </c>
      <c r="L4212" t="s">
        <v>15</v>
      </c>
      <c r="M4212">
        <v>8544.2999999999993</v>
      </c>
      <c r="N4212" t="s">
        <v>20</v>
      </c>
      <c r="O4212" t="s">
        <v>0</v>
      </c>
      <c r="P4212" t="s">
        <v>0</v>
      </c>
    </row>
    <row r="4213" spans="1:16" x14ac:dyDescent="0.3">
      <c r="A4213">
        <v>63293990</v>
      </c>
      <c r="B4213">
        <v>126225</v>
      </c>
      <c r="C4213">
        <v>632459</v>
      </c>
      <c r="D4213">
        <v>11026</v>
      </c>
      <c r="E4213">
        <v>2</v>
      </c>
      <c r="F4213">
        <v>0</v>
      </c>
      <c r="G4213">
        <v>0</v>
      </c>
      <c r="H4213" t="s">
        <v>479</v>
      </c>
      <c r="I4213">
        <v>5</v>
      </c>
      <c r="J4213" t="s">
        <v>173</v>
      </c>
      <c r="K4213" t="s">
        <v>39</v>
      </c>
      <c r="L4213" t="s">
        <v>15</v>
      </c>
      <c r="M4213">
        <v>22052</v>
      </c>
      <c r="N4213" t="s">
        <v>23</v>
      </c>
      <c r="O4213" t="s">
        <v>0</v>
      </c>
      <c r="P4213" t="s">
        <v>0</v>
      </c>
    </row>
    <row r="4214" spans="1:16" x14ac:dyDescent="0.3">
      <c r="A4214">
        <v>46093692</v>
      </c>
      <c r="B4214">
        <v>216739</v>
      </c>
      <c r="C4214">
        <v>536272</v>
      </c>
      <c r="D4214">
        <v>17646</v>
      </c>
      <c r="E4214">
        <v>4</v>
      </c>
      <c r="F4214">
        <v>10587.6</v>
      </c>
      <c r="G4214">
        <v>15</v>
      </c>
      <c r="H4214" t="s">
        <v>479</v>
      </c>
      <c r="I4214">
        <v>4</v>
      </c>
      <c r="J4214" t="s">
        <v>522</v>
      </c>
      <c r="K4214" t="s">
        <v>39</v>
      </c>
      <c r="L4214" t="s">
        <v>16</v>
      </c>
      <c r="M4214">
        <v>59996.4</v>
      </c>
      <c r="N4214" t="s">
        <v>23</v>
      </c>
      <c r="O4214" t="s">
        <v>0</v>
      </c>
      <c r="P4214" t="s">
        <v>0</v>
      </c>
    </row>
    <row r="4215" spans="1:16" x14ac:dyDescent="0.3">
      <c r="A4215">
        <v>75718640</v>
      </c>
      <c r="B4215">
        <v>719176</v>
      </c>
      <c r="C4215">
        <v>620051</v>
      </c>
      <c r="D4215">
        <v>18812</v>
      </c>
      <c r="E4215">
        <v>1</v>
      </c>
      <c r="F4215">
        <v>1881.2</v>
      </c>
      <c r="G4215">
        <v>10</v>
      </c>
      <c r="H4215" t="s">
        <v>479</v>
      </c>
      <c r="I4215">
        <v>2</v>
      </c>
      <c r="J4215" t="s">
        <v>160</v>
      </c>
      <c r="K4215" t="s">
        <v>39</v>
      </c>
      <c r="L4215" t="s">
        <v>15</v>
      </c>
      <c r="M4215">
        <v>16930.8</v>
      </c>
      <c r="N4215" t="s">
        <v>22</v>
      </c>
      <c r="O4215" t="s">
        <v>0</v>
      </c>
      <c r="P4215" t="s">
        <v>0</v>
      </c>
    </row>
    <row r="4216" spans="1:16" x14ac:dyDescent="0.3">
      <c r="A4216">
        <v>32216400</v>
      </c>
      <c r="B4216">
        <v>191161</v>
      </c>
      <c r="C4216">
        <v>241158</v>
      </c>
      <c r="D4216">
        <v>5644</v>
      </c>
      <c r="E4216">
        <v>2</v>
      </c>
      <c r="F4216">
        <v>0</v>
      </c>
      <c r="G4216">
        <v>0</v>
      </c>
      <c r="H4216" t="s">
        <v>479</v>
      </c>
      <c r="I4216">
        <v>6</v>
      </c>
      <c r="J4216" t="s">
        <v>536</v>
      </c>
      <c r="K4216" t="s">
        <v>39</v>
      </c>
      <c r="L4216" t="s">
        <v>17</v>
      </c>
      <c r="M4216">
        <v>11288</v>
      </c>
      <c r="N4216" t="s">
        <v>23</v>
      </c>
      <c r="O4216" t="s">
        <v>0</v>
      </c>
      <c r="P4216" t="s">
        <v>0</v>
      </c>
    </row>
    <row r="4217" spans="1:16" x14ac:dyDescent="0.3">
      <c r="A4217">
        <v>22485824</v>
      </c>
      <c r="B4217">
        <v>126225</v>
      </c>
      <c r="C4217">
        <v>397062</v>
      </c>
      <c r="D4217">
        <v>14760</v>
      </c>
      <c r="E4217">
        <v>1</v>
      </c>
      <c r="F4217">
        <v>0</v>
      </c>
      <c r="G4217">
        <v>0</v>
      </c>
      <c r="H4217" t="s">
        <v>479</v>
      </c>
      <c r="I4217">
        <v>5</v>
      </c>
      <c r="J4217" t="s">
        <v>173</v>
      </c>
      <c r="K4217" t="s">
        <v>47</v>
      </c>
      <c r="L4217" t="s">
        <v>15</v>
      </c>
      <c r="M4217">
        <v>14760</v>
      </c>
      <c r="N4217" t="s">
        <v>23</v>
      </c>
      <c r="O4217" t="s">
        <v>0</v>
      </c>
      <c r="P4217" t="s">
        <v>0</v>
      </c>
    </row>
    <row r="4218" spans="1:16" x14ac:dyDescent="0.3">
      <c r="A4218">
        <v>67891237</v>
      </c>
      <c r="B4218">
        <v>246316</v>
      </c>
      <c r="C4218">
        <v>660030</v>
      </c>
      <c r="D4218">
        <v>13751</v>
      </c>
      <c r="E4218">
        <v>1</v>
      </c>
      <c r="F4218">
        <v>687.55</v>
      </c>
      <c r="G4218">
        <v>5</v>
      </c>
      <c r="H4218" t="s">
        <v>479</v>
      </c>
      <c r="I4218">
        <v>1</v>
      </c>
      <c r="J4218" t="s">
        <v>172</v>
      </c>
      <c r="K4218" t="s">
        <v>39</v>
      </c>
      <c r="L4218" t="s">
        <v>16</v>
      </c>
      <c r="M4218">
        <v>13063.45</v>
      </c>
      <c r="N4218" t="s">
        <v>21</v>
      </c>
      <c r="O4218" t="s">
        <v>0</v>
      </c>
      <c r="P4218" t="s">
        <v>0</v>
      </c>
    </row>
    <row r="4219" spans="1:16" x14ac:dyDescent="0.3">
      <c r="A4219">
        <v>21761279</v>
      </c>
      <c r="B4219">
        <v>671858</v>
      </c>
      <c r="C4219">
        <v>985587</v>
      </c>
      <c r="D4219">
        <v>17144</v>
      </c>
      <c r="E4219">
        <v>2</v>
      </c>
      <c r="F4219">
        <v>0</v>
      </c>
      <c r="G4219">
        <v>0</v>
      </c>
      <c r="H4219" t="s">
        <v>479</v>
      </c>
      <c r="I4219">
        <v>3</v>
      </c>
      <c r="J4219" t="s">
        <v>415</v>
      </c>
      <c r="K4219" t="s">
        <v>39</v>
      </c>
      <c r="L4219" t="s">
        <v>17</v>
      </c>
      <c r="M4219">
        <v>34288</v>
      </c>
      <c r="N4219" t="s">
        <v>23</v>
      </c>
      <c r="O4219" t="s">
        <v>0</v>
      </c>
      <c r="P4219" t="s">
        <v>0</v>
      </c>
    </row>
    <row r="4220" spans="1:16" x14ac:dyDescent="0.3">
      <c r="A4220">
        <v>61411224</v>
      </c>
      <c r="B4220">
        <v>207473</v>
      </c>
      <c r="C4220">
        <v>440633</v>
      </c>
      <c r="D4220">
        <v>15380</v>
      </c>
      <c r="E4220">
        <v>1</v>
      </c>
      <c r="F4220">
        <v>0</v>
      </c>
      <c r="G4220">
        <v>0</v>
      </c>
      <c r="H4220" t="s">
        <v>479</v>
      </c>
      <c r="I4220">
        <v>5</v>
      </c>
      <c r="J4220" t="s">
        <v>173</v>
      </c>
      <c r="K4220" t="s">
        <v>39</v>
      </c>
      <c r="L4220" t="s">
        <v>15</v>
      </c>
      <c r="M4220">
        <v>15380</v>
      </c>
      <c r="N4220" t="s">
        <v>22</v>
      </c>
      <c r="O4220" t="s">
        <v>0</v>
      </c>
      <c r="P4220" t="s">
        <v>0</v>
      </c>
    </row>
    <row r="4221" spans="1:16" x14ac:dyDescent="0.3">
      <c r="A4221">
        <v>90535106</v>
      </c>
      <c r="B4221">
        <v>809570</v>
      </c>
      <c r="C4221">
        <v>387316</v>
      </c>
      <c r="D4221">
        <v>9056</v>
      </c>
      <c r="E4221">
        <v>2</v>
      </c>
      <c r="F4221">
        <v>1811.2</v>
      </c>
      <c r="G4221">
        <v>10</v>
      </c>
      <c r="H4221" t="s">
        <v>479</v>
      </c>
      <c r="I4221">
        <v>1</v>
      </c>
      <c r="J4221" t="s">
        <v>172</v>
      </c>
      <c r="K4221" t="s">
        <v>39</v>
      </c>
      <c r="L4221" t="s">
        <v>15</v>
      </c>
      <c r="M4221">
        <v>16300.8</v>
      </c>
      <c r="N4221" t="s">
        <v>20</v>
      </c>
      <c r="O4221" t="s">
        <v>0</v>
      </c>
      <c r="P4221" t="s">
        <v>0</v>
      </c>
    </row>
    <row r="4222" spans="1:16" x14ac:dyDescent="0.3">
      <c r="A4222">
        <v>32885770</v>
      </c>
      <c r="B4222">
        <v>809570</v>
      </c>
      <c r="C4222">
        <v>949398</v>
      </c>
      <c r="D4222">
        <v>16759</v>
      </c>
      <c r="E4222">
        <v>1</v>
      </c>
      <c r="F4222">
        <v>3351.8</v>
      </c>
      <c r="G4222">
        <v>20</v>
      </c>
      <c r="H4222" t="s">
        <v>479</v>
      </c>
      <c r="I4222">
        <v>2</v>
      </c>
      <c r="J4222" t="s">
        <v>160</v>
      </c>
      <c r="K4222" t="s">
        <v>39</v>
      </c>
      <c r="L4222" t="s">
        <v>15</v>
      </c>
      <c r="M4222">
        <v>13407.2</v>
      </c>
      <c r="N4222" t="s">
        <v>22</v>
      </c>
      <c r="O4222" t="s">
        <v>0</v>
      </c>
      <c r="P4222" t="s">
        <v>0</v>
      </c>
    </row>
    <row r="4223" spans="1:16" x14ac:dyDescent="0.3">
      <c r="A4223">
        <v>47333618</v>
      </c>
      <c r="B4223">
        <v>719176</v>
      </c>
      <c r="C4223">
        <v>716256</v>
      </c>
      <c r="D4223">
        <v>17584</v>
      </c>
      <c r="E4223">
        <v>1</v>
      </c>
      <c r="F4223">
        <v>0</v>
      </c>
      <c r="G4223">
        <v>0</v>
      </c>
      <c r="H4223" t="s">
        <v>479</v>
      </c>
      <c r="I4223">
        <v>2</v>
      </c>
      <c r="J4223" t="s">
        <v>160</v>
      </c>
      <c r="K4223" t="s">
        <v>39</v>
      </c>
      <c r="L4223" t="s">
        <v>16</v>
      </c>
      <c r="M4223">
        <v>17584</v>
      </c>
      <c r="N4223" t="s">
        <v>21</v>
      </c>
      <c r="O4223" t="s">
        <v>0</v>
      </c>
      <c r="P4223" t="s">
        <v>0</v>
      </c>
    </row>
    <row r="4224" spans="1:16" x14ac:dyDescent="0.3">
      <c r="A4224">
        <v>23077775</v>
      </c>
      <c r="B4224">
        <v>770487</v>
      </c>
      <c r="C4224">
        <v>374912</v>
      </c>
      <c r="D4224">
        <v>17726</v>
      </c>
      <c r="E4224">
        <v>1</v>
      </c>
      <c r="F4224">
        <v>0</v>
      </c>
      <c r="G4224">
        <v>0</v>
      </c>
      <c r="H4224" t="s">
        <v>479</v>
      </c>
      <c r="I4224">
        <v>6</v>
      </c>
      <c r="J4224" t="s">
        <v>536</v>
      </c>
      <c r="K4224" t="s">
        <v>39</v>
      </c>
      <c r="L4224" t="s">
        <v>15</v>
      </c>
      <c r="M4224">
        <v>17726</v>
      </c>
      <c r="N4224" t="s">
        <v>22</v>
      </c>
      <c r="O4224" t="s">
        <v>0</v>
      </c>
      <c r="P4224" t="s">
        <v>0</v>
      </c>
    </row>
    <row r="4225" spans="1:16" x14ac:dyDescent="0.3">
      <c r="A4225">
        <v>71389561</v>
      </c>
      <c r="B4225">
        <v>216739</v>
      </c>
      <c r="C4225">
        <v>906357</v>
      </c>
      <c r="D4225">
        <v>10545</v>
      </c>
      <c r="E4225">
        <v>3</v>
      </c>
      <c r="F4225">
        <v>0</v>
      </c>
      <c r="G4225">
        <v>0</v>
      </c>
      <c r="H4225" t="s">
        <v>479</v>
      </c>
      <c r="I4225">
        <v>6</v>
      </c>
      <c r="J4225" t="s">
        <v>536</v>
      </c>
      <c r="K4225" t="s">
        <v>50</v>
      </c>
      <c r="L4225" t="s">
        <v>15</v>
      </c>
      <c r="M4225">
        <v>31635</v>
      </c>
      <c r="N4225" t="s">
        <v>20</v>
      </c>
      <c r="O4225" t="s">
        <v>0</v>
      </c>
      <c r="P4225" t="s">
        <v>0</v>
      </c>
    </row>
    <row r="4226" spans="1:16" x14ac:dyDescent="0.3">
      <c r="A4226">
        <v>28814949</v>
      </c>
      <c r="B4226">
        <v>809570</v>
      </c>
      <c r="C4226">
        <v>855910</v>
      </c>
      <c r="D4226">
        <v>12916</v>
      </c>
      <c r="E4226">
        <v>1</v>
      </c>
      <c r="F4226">
        <v>0</v>
      </c>
      <c r="G4226">
        <v>0</v>
      </c>
      <c r="H4226" t="s">
        <v>107</v>
      </c>
      <c r="I4226">
        <v>1</v>
      </c>
      <c r="J4226" t="s">
        <v>108</v>
      </c>
      <c r="K4226" t="s">
        <v>39</v>
      </c>
      <c r="L4226" t="s">
        <v>16</v>
      </c>
      <c r="M4226">
        <v>12916</v>
      </c>
      <c r="N4226" t="s">
        <v>23</v>
      </c>
      <c r="O4226" t="s">
        <v>0</v>
      </c>
      <c r="P4226" t="s">
        <v>0</v>
      </c>
    </row>
    <row r="4227" spans="1:16" x14ac:dyDescent="0.3">
      <c r="A4227">
        <v>20752378</v>
      </c>
      <c r="B4227">
        <v>876646</v>
      </c>
      <c r="C4227">
        <v>442397</v>
      </c>
      <c r="D4227">
        <v>12637</v>
      </c>
      <c r="E4227">
        <v>1</v>
      </c>
      <c r="F4227">
        <v>631.85</v>
      </c>
      <c r="G4227">
        <v>5</v>
      </c>
      <c r="H4227" t="s">
        <v>107</v>
      </c>
      <c r="I4227">
        <v>2</v>
      </c>
      <c r="J4227" t="s">
        <v>191</v>
      </c>
      <c r="K4227" t="s">
        <v>39</v>
      </c>
      <c r="L4227" t="s">
        <v>16</v>
      </c>
      <c r="M4227">
        <v>12005.15</v>
      </c>
      <c r="N4227" t="s">
        <v>20</v>
      </c>
      <c r="O4227" t="s">
        <v>0</v>
      </c>
      <c r="P4227" t="s">
        <v>0</v>
      </c>
    </row>
    <row r="4228" spans="1:16" x14ac:dyDescent="0.3">
      <c r="A4228">
        <v>10054484</v>
      </c>
      <c r="B4228">
        <v>388389</v>
      </c>
      <c r="C4228">
        <v>947078</v>
      </c>
      <c r="D4228">
        <v>12727</v>
      </c>
      <c r="E4228">
        <v>1</v>
      </c>
      <c r="F4228">
        <v>0</v>
      </c>
      <c r="G4228">
        <v>0</v>
      </c>
      <c r="H4228" t="s">
        <v>107</v>
      </c>
      <c r="I4228">
        <v>4</v>
      </c>
      <c r="J4228" t="s">
        <v>369</v>
      </c>
      <c r="K4228" t="s">
        <v>50</v>
      </c>
      <c r="L4228" t="s">
        <v>152</v>
      </c>
      <c r="M4228">
        <v>12727</v>
      </c>
      <c r="N4228" t="s">
        <v>21</v>
      </c>
      <c r="O4228" t="s">
        <v>0</v>
      </c>
      <c r="P4228" t="s">
        <v>0</v>
      </c>
    </row>
    <row r="4229" spans="1:16" x14ac:dyDescent="0.3">
      <c r="A4229">
        <v>73123515</v>
      </c>
      <c r="B4229">
        <v>719176</v>
      </c>
      <c r="C4229">
        <v>842108</v>
      </c>
      <c r="D4229">
        <v>7705</v>
      </c>
      <c r="E4229">
        <v>1</v>
      </c>
      <c r="F4229">
        <v>0</v>
      </c>
      <c r="G4229">
        <v>0</v>
      </c>
      <c r="H4229" t="s">
        <v>107</v>
      </c>
      <c r="I4229">
        <v>4</v>
      </c>
      <c r="J4229" t="s">
        <v>369</v>
      </c>
      <c r="K4229" t="s">
        <v>50</v>
      </c>
      <c r="L4229" t="s">
        <v>15</v>
      </c>
      <c r="M4229">
        <v>7705</v>
      </c>
      <c r="N4229" t="s">
        <v>20</v>
      </c>
      <c r="O4229" t="s">
        <v>0</v>
      </c>
      <c r="P4229" t="s">
        <v>0</v>
      </c>
    </row>
    <row r="4230" spans="1:16" x14ac:dyDescent="0.3">
      <c r="A4230">
        <v>82398083</v>
      </c>
      <c r="B4230">
        <v>770487</v>
      </c>
      <c r="C4230">
        <v>715895</v>
      </c>
      <c r="D4230">
        <v>5301</v>
      </c>
      <c r="E4230">
        <v>2</v>
      </c>
      <c r="F4230">
        <v>0</v>
      </c>
      <c r="G4230">
        <v>0</v>
      </c>
      <c r="H4230" t="s">
        <v>107</v>
      </c>
      <c r="I4230">
        <v>5</v>
      </c>
      <c r="J4230" t="s">
        <v>278</v>
      </c>
      <c r="K4230" t="s">
        <v>39</v>
      </c>
      <c r="L4230" t="s">
        <v>16</v>
      </c>
      <c r="M4230">
        <v>10602</v>
      </c>
      <c r="N4230" t="s">
        <v>21</v>
      </c>
      <c r="O4230" t="s">
        <v>0</v>
      </c>
      <c r="P4230" t="s">
        <v>0</v>
      </c>
    </row>
    <row r="4231" spans="1:16" x14ac:dyDescent="0.3">
      <c r="A4231">
        <v>24660143</v>
      </c>
      <c r="B4231">
        <v>126225</v>
      </c>
      <c r="C4231">
        <v>678720</v>
      </c>
      <c r="D4231">
        <v>13836</v>
      </c>
      <c r="E4231">
        <v>1</v>
      </c>
      <c r="F4231">
        <v>0</v>
      </c>
      <c r="G4231">
        <v>0</v>
      </c>
      <c r="H4231" t="s">
        <v>107</v>
      </c>
      <c r="I4231">
        <v>6</v>
      </c>
      <c r="J4231" t="s">
        <v>385</v>
      </c>
      <c r="K4231" t="s">
        <v>47</v>
      </c>
      <c r="L4231" t="s">
        <v>15</v>
      </c>
      <c r="M4231">
        <v>13836</v>
      </c>
      <c r="N4231" t="s">
        <v>20</v>
      </c>
      <c r="O4231" t="s">
        <v>0</v>
      </c>
      <c r="P4231" t="s">
        <v>0</v>
      </c>
    </row>
    <row r="4232" spans="1:16" x14ac:dyDescent="0.3">
      <c r="A4232">
        <v>72464258</v>
      </c>
      <c r="B4232">
        <v>770487</v>
      </c>
      <c r="C4232">
        <v>352591</v>
      </c>
      <c r="D4232">
        <v>7420</v>
      </c>
      <c r="E4232">
        <v>3</v>
      </c>
      <c r="F4232">
        <v>0</v>
      </c>
      <c r="G4232">
        <v>0</v>
      </c>
      <c r="H4232" t="s">
        <v>107</v>
      </c>
      <c r="I4232">
        <v>3</v>
      </c>
      <c r="J4232" t="s">
        <v>546</v>
      </c>
      <c r="K4232" t="s">
        <v>50</v>
      </c>
      <c r="L4232" t="s">
        <v>15</v>
      </c>
      <c r="M4232">
        <v>22260</v>
      </c>
      <c r="N4232" t="s">
        <v>20</v>
      </c>
      <c r="O4232" t="s">
        <v>0</v>
      </c>
      <c r="P4232" t="s">
        <v>0</v>
      </c>
    </row>
    <row r="4233" spans="1:16" x14ac:dyDescent="0.3">
      <c r="A4233">
        <v>52802529</v>
      </c>
      <c r="B4233">
        <v>334053</v>
      </c>
      <c r="C4233">
        <v>385679</v>
      </c>
      <c r="D4233">
        <v>12006</v>
      </c>
      <c r="E4233">
        <v>1</v>
      </c>
      <c r="F4233">
        <v>1800.9</v>
      </c>
      <c r="G4233">
        <v>15</v>
      </c>
      <c r="H4233" t="s">
        <v>107</v>
      </c>
      <c r="I4233">
        <v>6</v>
      </c>
      <c r="J4233" t="s">
        <v>385</v>
      </c>
      <c r="K4233" t="s">
        <v>39</v>
      </c>
      <c r="L4233" t="s">
        <v>16</v>
      </c>
      <c r="M4233">
        <v>10205.1</v>
      </c>
      <c r="N4233" t="s">
        <v>23</v>
      </c>
      <c r="O4233" t="s">
        <v>0</v>
      </c>
      <c r="P4233" t="s">
        <v>0</v>
      </c>
    </row>
    <row r="4234" spans="1:16" x14ac:dyDescent="0.3">
      <c r="A4234">
        <v>66682016</v>
      </c>
      <c r="B4234">
        <v>719176</v>
      </c>
      <c r="C4234">
        <v>488078</v>
      </c>
      <c r="D4234">
        <v>7050</v>
      </c>
      <c r="E4234">
        <v>1</v>
      </c>
      <c r="F4234">
        <v>0</v>
      </c>
      <c r="G4234">
        <v>0</v>
      </c>
      <c r="H4234" t="s">
        <v>107</v>
      </c>
      <c r="I4234">
        <v>1</v>
      </c>
      <c r="J4234" t="s">
        <v>108</v>
      </c>
      <c r="K4234" t="s">
        <v>47</v>
      </c>
      <c r="L4234" t="s">
        <v>15</v>
      </c>
      <c r="M4234">
        <v>7050</v>
      </c>
      <c r="N4234" t="s">
        <v>21</v>
      </c>
      <c r="O4234" t="s">
        <v>0</v>
      </c>
      <c r="P4234" t="s">
        <v>0</v>
      </c>
    </row>
    <row r="4235" spans="1:16" x14ac:dyDescent="0.3">
      <c r="A4235">
        <v>28416255</v>
      </c>
      <c r="B4235">
        <v>719176</v>
      </c>
      <c r="C4235">
        <v>982401</v>
      </c>
      <c r="D4235">
        <v>18250</v>
      </c>
      <c r="E4235">
        <v>1</v>
      </c>
      <c r="F4235">
        <v>3650</v>
      </c>
      <c r="G4235">
        <v>20</v>
      </c>
      <c r="H4235" t="s">
        <v>107</v>
      </c>
      <c r="I4235">
        <v>7</v>
      </c>
      <c r="J4235" t="s">
        <v>375</v>
      </c>
      <c r="K4235" t="s">
        <v>39</v>
      </c>
      <c r="L4235" t="s">
        <v>15</v>
      </c>
      <c r="M4235">
        <v>14600</v>
      </c>
      <c r="N4235" t="s">
        <v>24</v>
      </c>
      <c r="O4235" t="s">
        <v>0</v>
      </c>
      <c r="P4235" t="s">
        <v>0</v>
      </c>
    </row>
    <row r="4236" spans="1:16" x14ac:dyDescent="0.3">
      <c r="A4236">
        <v>22242388</v>
      </c>
      <c r="B4236">
        <v>719176</v>
      </c>
      <c r="C4236">
        <v>923092</v>
      </c>
      <c r="D4236">
        <v>3885</v>
      </c>
      <c r="E4236">
        <v>1</v>
      </c>
      <c r="F4236">
        <v>194.25</v>
      </c>
      <c r="G4236">
        <v>5</v>
      </c>
      <c r="H4236" t="s">
        <v>107</v>
      </c>
      <c r="I4236">
        <v>5</v>
      </c>
      <c r="J4236" t="s">
        <v>278</v>
      </c>
      <c r="K4236" t="s">
        <v>39</v>
      </c>
      <c r="L4236" t="s">
        <v>18</v>
      </c>
      <c r="M4236">
        <v>3690.75</v>
      </c>
      <c r="N4236" t="s">
        <v>20</v>
      </c>
      <c r="O4236" t="s">
        <v>0</v>
      </c>
      <c r="P4236" t="s">
        <v>0</v>
      </c>
    </row>
    <row r="4237" spans="1:16" x14ac:dyDescent="0.3">
      <c r="A4237">
        <v>23973438</v>
      </c>
      <c r="B4237">
        <v>770487</v>
      </c>
      <c r="C4237">
        <v>912597</v>
      </c>
      <c r="D4237">
        <v>7895</v>
      </c>
      <c r="E4237">
        <v>1</v>
      </c>
      <c r="F4237">
        <v>0</v>
      </c>
      <c r="G4237">
        <v>0</v>
      </c>
      <c r="H4237" t="s">
        <v>107</v>
      </c>
      <c r="I4237">
        <v>1</v>
      </c>
      <c r="J4237" t="s">
        <v>108</v>
      </c>
      <c r="K4237" t="s">
        <v>39</v>
      </c>
      <c r="L4237" t="s">
        <v>16</v>
      </c>
      <c r="M4237">
        <v>7895</v>
      </c>
      <c r="N4237" t="s">
        <v>22</v>
      </c>
      <c r="O4237" t="s">
        <v>0</v>
      </c>
      <c r="P4237" t="s">
        <v>0</v>
      </c>
    </row>
    <row r="4238" spans="1:16" x14ac:dyDescent="0.3">
      <c r="A4238">
        <v>84303190</v>
      </c>
      <c r="B4238">
        <v>770487</v>
      </c>
      <c r="C4238">
        <v>518319</v>
      </c>
      <c r="D4238">
        <v>5840</v>
      </c>
      <c r="E4238">
        <v>3</v>
      </c>
      <c r="F4238">
        <v>876</v>
      </c>
      <c r="G4238">
        <v>5</v>
      </c>
      <c r="H4238" t="s">
        <v>107</v>
      </c>
      <c r="I4238">
        <v>5</v>
      </c>
      <c r="J4238" t="s">
        <v>278</v>
      </c>
      <c r="K4238" t="s">
        <v>39</v>
      </c>
      <c r="L4238" t="s">
        <v>17</v>
      </c>
      <c r="M4238">
        <v>16644</v>
      </c>
      <c r="N4238" t="s">
        <v>22</v>
      </c>
      <c r="O4238" t="s">
        <v>0</v>
      </c>
      <c r="P4238" t="s">
        <v>0</v>
      </c>
    </row>
    <row r="4239" spans="1:16" x14ac:dyDescent="0.3">
      <c r="A4239">
        <v>75174087</v>
      </c>
      <c r="B4239">
        <v>388389</v>
      </c>
      <c r="C4239">
        <v>934498</v>
      </c>
      <c r="D4239">
        <v>5801</v>
      </c>
      <c r="E4239">
        <v>3</v>
      </c>
      <c r="F4239">
        <v>2610.4499999999998</v>
      </c>
      <c r="G4239">
        <v>15</v>
      </c>
      <c r="H4239" t="s">
        <v>107</v>
      </c>
      <c r="I4239">
        <v>3</v>
      </c>
      <c r="J4239" t="s">
        <v>546</v>
      </c>
      <c r="K4239" t="s">
        <v>39</v>
      </c>
      <c r="L4239" t="s">
        <v>18</v>
      </c>
      <c r="M4239">
        <v>14792.55</v>
      </c>
      <c r="N4239" t="s">
        <v>21</v>
      </c>
      <c r="O4239" t="s">
        <v>0</v>
      </c>
      <c r="P4239" t="s">
        <v>0</v>
      </c>
    </row>
    <row r="4240" spans="1:16" x14ac:dyDescent="0.3">
      <c r="A4240">
        <v>26941092</v>
      </c>
      <c r="B4240">
        <v>872246</v>
      </c>
      <c r="C4240">
        <v>546265</v>
      </c>
      <c r="D4240">
        <v>15615</v>
      </c>
      <c r="E4240">
        <v>4</v>
      </c>
      <c r="F4240">
        <v>0</v>
      </c>
      <c r="G4240">
        <v>0</v>
      </c>
      <c r="H4240" t="s">
        <v>480</v>
      </c>
      <c r="I4240">
        <v>4</v>
      </c>
      <c r="J4240" t="s">
        <v>123</v>
      </c>
      <c r="K4240" t="s">
        <v>50</v>
      </c>
      <c r="L4240" t="s">
        <v>16</v>
      </c>
      <c r="M4240">
        <v>62460</v>
      </c>
      <c r="N4240" t="s">
        <v>20</v>
      </c>
      <c r="O4240" t="s">
        <v>0</v>
      </c>
      <c r="P4240" t="s">
        <v>0</v>
      </c>
    </row>
    <row r="4241" spans="1:16" x14ac:dyDescent="0.3">
      <c r="A4241">
        <v>60103798</v>
      </c>
      <c r="B4241">
        <v>876646</v>
      </c>
      <c r="C4241">
        <v>617754</v>
      </c>
      <c r="D4241">
        <v>13092</v>
      </c>
      <c r="E4241">
        <v>1</v>
      </c>
      <c r="F4241">
        <v>654.6</v>
      </c>
      <c r="G4241">
        <v>5</v>
      </c>
      <c r="H4241" t="s">
        <v>480</v>
      </c>
      <c r="I4241">
        <v>2</v>
      </c>
      <c r="J4241" t="s">
        <v>249</v>
      </c>
      <c r="K4241" t="s">
        <v>39</v>
      </c>
      <c r="L4241" t="s">
        <v>16</v>
      </c>
      <c r="M4241">
        <v>12437.4</v>
      </c>
      <c r="N4241" t="s">
        <v>20</v>
      </c>
      <c r="O4241" t="s">
        <v>0</v>
      </c>
      <c r="P4241" t="s">
        <v>0</v>
      </c>
    </row>
    <row r="4242" spans="1:16" x14ac:dyDescent="0.3">
      <c r="A4242">
        <v>43275109</v>
      </c>
      <c r="B4242">
        <v>216739</v>
      </c>
      <c r="C4242">
        <v>313844</v>
      </c>
      <c r="D4242">
        <v>19198</v>
      </c>
      <c r="E4242">
        <v>2</v>
      </c>
      <c r="F4242">
        <v>3839.6</v>
      </c>
      <c r="G4242">
        <v>10</v>
      </c>
      <c r="H4242" t="s">
        <v>480</v>
      </c>
      <c r="I4242">
        <v>1</v>
      </c>
      <c r="J4242" t="s">
        <v>142</v>
      </c>
      <c r="K4242" t="s">
        <v>39</v>
      </c>
      <c r="L4242" t="s">
        <v>17</v>
      </c>
      <c r="M4242">
        <v>34556.400000000001</v>
      </c>
      <c r="N4242" t="s">
        <v>20</v>
      </c>
      <c r="O4242" t="s">
        <v>0</v>
      </c>
      <c r="P4242" t="s">
        <v>0</v>
      </c>
    </row>
    <row r="4243" spans="1:16" x14ac:dyDescent="0.3">
      <c r="A4243">
        <v>75632882</v>
      </c>
      <c r="B4243">
        <v>877572</v>
      </c>
      <c r="C4243">
        <v>630720</v>
      </c>
      <c r="D4243">
        <v>1443</v>
      </c>
      <c r="E4243">
        <v>2</v>
      </c>
      <c r="F4243">
        <v>144.30000000000001</v>
      </c>
      <c r="G4243">
        <v>5</v>
      </c>
      <c r="H4243" t="s">
        <v>480</v>
      </c>
      <c r="I4243">
        <v>5</v>
      </c>
      <c r="J4243" t="s">
        <v>299</v>
      </c>
      <c r="K4243" t="s">
        <v>73</v>
      </c>
      <c r="L4243" t="s">
        <v>16</v>
      </c>
      <c r="M4243">
        <v>2741.7</v>
      </c>
      <c r="N4243" t="s">
        <v>23</v>
      </c>
      <c r="O4243" t="s">
        <v>0</v>
      </c>
      <c r="P4243" t="s">
        <v>0</v>
      </c>
    </row>
    <row r="4244" spans="1:16" x14ac:dyDescent="0.3">
      <c r="A4244">
        <v>58469365</v>
      </c>
      <c r="B4244">
        <v>719176</v>
      </c>
      <c r="C4244">
        <v>908640</v>
      </c>
      <c r="D4244">
        <v>9341</v>
      </c>
      <c r="E4244">
        <v>1</v>
      </c>
      <c r="F4244">
        <v>1401.15</v>
      </c>
      <c r="G4244">
        <v>15</v>
      </c>
      <c r="H4244" t="s">
        <v>480</v>
      </c>
      <c r="I4244">
        <v>1</v>
      </c>
      <c r="J4244" t="s">
        <v>142</v>
      </c>
      <c r="K4244" t="s">
        <v>39</v>
      </c>
      <c r="L4244" t="s">
        <v>16</v>
      </c>
      <c r="M4244">
        <v>7939.85</v>
      </c>
      <c r="N4244" t="s">
        <v>23</v>
      </c>
      <c r="O4244" t="s">
        <v>0</v>
      </c>
      <c r="P4244" t="s">
        <v>0</v>
      </c>
    </row>
    <row r="4245" spans="1:16" x14ac:dyDescent="0.3">
      <c r="A4245">
        <v>89701163</v>
      </c>
      <c r="B4245">
        <v>876646</v>
      </c>
      <c r="C4245">
        <v>453814</v>
      </c>
      <c r="D4245">
        <v>6120</v>
      </c>
      <c r="E4245">
        <v>1</v>
      </c>
      <c r="F4245">
        <v>0</v>
      </c>
      <c r="G4245">
        <v>0</v>
      </c>
      <c r="H4245" t="s">
        <v>480</v>
      </c>
      <c r="I4245">
        <v>7</v>
      </c>
      <c r="J4245" t="s">
        <v>143</v>
      </c>
      <c r="K4245" t="s">
        <v>39</v>
      </c>
      <c r="L4245" t="s">
        <v>15</v>
      </c>
      <c r="M4245">
        <v>6120</v>
      </c>
      <c r="N4245" t="s">
        <v>20</v>
      </c>
      <c r="O4245" t="s">
        <v>0</v>
      </c>
      <c r="P4245" t="s">
        <v>0</v>
      </c>
    </row>
    <row r="4246" spans="1:16" x14ac:dyDescent="0.3">
      <c r="A4246">
        <v>18038980</v>
      </c>
      <c r="B4246">
        <v>770487</v>
      </c>
      <c r="C4246">
        <v>325461</v>
      </c>
      <c r="D4246">
        <v>9619</v>
      </c>
      <c r="E4246">
        <v>3</v>
      </c>
      <c r="F4246">
        <v>0</v>
      </c>
      <c r="G4246">
        <v>0</v>
      </c>
      <c r="H4246" t="s">
        <v>480</v>
      </c>
      <c r="I4246">
        <v>6</v>
      </c>
      <c r="J4246" t="s">
        <v>341</v>
      </c>
      <c r="K4246" t="s">
        <v>39</v>
      </c>
      <c r="L4246" t="s">
        <v>15</v>
      </c>
      <c r="M4246">
        <v>28857</v>
      </c>
      <c r="N4246" t="s">
        <v>23</v>
      </c>
      <c r="O4246" t="s">
        <v>0</v>
      </c>
      <c r="P4246" t="s">
        <v>0</v>
      </c>
    </row>
    <row r="4247" spans="1:16" x14ac:dyDescent="0.3">
      <c r="A4247">
        <v>76960098</v>
      </c>
      <c r="B4247">
        <v>356787</v>
      </c>
      <c r="C4247">
        <v>308013</v>
      </c>
      <c r="D4247">
        <v>2246</v>
      </c>
      <c r="E4247">
        <v>1</v>
      </c>
      <c r="F4247">
        <v>112.3</v>
      </c>
      <c r="G4247">
        <v>5</v>
      </c>
      <c r="H4247" t="s">
        <v>480</v>
      </c>
      <c r="I4247">
        <v>3</v>
      </c>
      <c r="J4247" t="s">
        <v>519</v>
      </c>
      <c r="K4247" t="s">
        <v>39</v>
      </c>
      <c r="L4247" t="s">
        <v>15</v>
      </c>
      <c r="M4247">
        <v>2133.6999999999998</v>
      </c>
      <c r="N4247" t="s">
        <v>21</v>
      </c>
      <c r="O4247" t="s">
        <v>0</v>
      </c>
      <c r="P4247" t="s">
        <v>0</v>
      </c>
    </row>
    <row r="4248" spans="1:16" x14ac:dyDescent="0.3">
      <c r="A4248">
        <v>14336089</v>
      </c>
      <c r="B4248">
        <v>216739</v>
      </c>
      <c r="C4248">
        <v>606281</v>
      </c>
      <c r="D4248">
        <v>5609</v>
      </c>
      <c r="E4248">
        <v>3</v>
      </c>
      <c r="F4248">
        <v>2524.0500000000002</v>
      </c>
      <c r="G4248">
        <v>15</v>
      </c>
      <c r="H4248" t="s">
        <v>480</v>
      </c>
      <c r="I4248">
        <v>1</v>
      </c>
      <c r="J4248" t="s">
        <v>142</v>
      </c>
      <c r="K4248" t="s">
        <v>39</v>
      </c>
      <c r="L4248" t="s">
        <v>16</v>
      </c>
      <c r="M4248">
        <v>14302.95</v>
      </c>
      <c r="N4248" t="s">
        <v>22</v>
      </c>
      <c r="O4248" t="s">
        <v>0</v>
      </c>
      <c r="P4248" t="s">
        <v>0</v>
      </c>
    </row>
    <row r="4249" spans="1:16" x14ac:dyDescent="0.3">
      <c r="A4249">
        <v>61559717</v>
      </c>
      <c r="B4249">
        <v>876646</v>
      </c>
      <c r="C4249">
        <v>722998</v>
      </c>
      <c r="D4249">
        <v>9551</v>
      </c>
      <c r="E4249">
        <v>2</v>
      </c>
      <c r="F4249">
        <v>0</v>
      </c>
      <c r="G4249">
        <v>0</v>
      </c>
      <c r="H4249" t="s">
        <v>501</v>
      </c>
      <c r="I4249">
        <v>6</v>
      </c>
      <c r="J4249" t="s">
        <v>178</v>
      </c>
      <c r="K4249" t="s">
        <v>39</v>
      </c>
      <c r="L4249" t="s">
        <v>17</v>
      </c>
      <c r="M4249">
        <v>19102</v>
      </c>
      <c r="N4249" t="s">
        <v>20</v>
      </c>
      <c r="O4249" t="s">
        <v>0</v>
      </c>
      <c r="P4249" t="s">
        <v>0</v>
      </c>
    </row>
    <row r="4250" spans="1:16" x14ac:dyDescent="0.3">
      <c r="A4250">
        <v>59115280</v>
      </c>
      <c r="B4250">
        <v>356787</v>
      </c>
      <c r="C4250">
        <v>941122</v>
      </c>
      <c r="D4250">
        <v>5627</v>
      </c>
      <c r="E4250">
        <v>3</v>
      </c>
      <c r="F4250">
        <v>844.05</v>
      </c>
      <c r="G4250">
        <v>5</v>
      </c>
      <c r="H4250" t="s">
        <v>501</v>
      </c>
      <c r="I4250">
        <v>4</v>
      </c>
      <c r="J4250" t="s">
        <v>420</v>
      </c>
      <c r="K4250" t="s">
        <v>50</v>
      </c>
      <c r="L4250" t="s">
        <v>16</v>
      </c>
      <c r="M4250">
        <v>16036.95</v>
      </c>
      <c r="N4250" t="s">
        <v>20</v>
      </c>
      <c r="O4250" t="s">
        <v>0</v>
      </c>
      <c r="P4250" t="s">
        <v>0</v>
      </c>
    </row>
    <row r="4251" spans="1:16" x14ac:dyDescent="0.3">
      <c r="A4251">
        <v>72146184</v>
      </c>
      <c r="B4251">
        <v>356787</v>
      </c>
      <c r="C4251">
        <v>427114</v>
      </c>
      <c r="D4251">
        <v>6613</v>
      </c>
      <c r="E4251">
        <v>1</v>
      </c>
      <c r="F4251">
        <v>0</v>
      </c>
      <c r="G4251">
        <v>0</v>
      </c>
      <c r="H4251" t="s">
        <v>501</v>
      </c>
      <c r="I4251">
        <v>6</v>
      </c>
      <c r="J4251" t="s">
        <v>178</v>
      </c>
      <c r="K4251" t="s">
        <v>39</v>
      </c>
      <c r="L4251" t="s">
        <v>16</v>
      </c>
      <c r="M4251">
        <v>6613</v>
      </c>
      <c r="N4251" t="s">
        <v>20</v>
      </c>
      <c r="O4251" t="s">
        <v>0</v>
      </c>
      <c r="P4251" t="s">
        <v>0</v>
      </c>
    </row>
    <row r="4252" spans="1:16" x14ac:dyDescent="0.3">
      <c r="A4252">
        <v>23102741</v>
      </c>
      <c r="B4252">
        <v>334053</v>
      </c>
      <c r="C4252">
        <v>440341</v>
      </c>
      <c r="D4252">
        <v>17128</v>
      </c>
      <c r="E4252">
        <v>1</v>
      </c>
      <c r="F4252">
        <v>0</v>
      </c>
      <c r="G4252">
        <v>0</v>
      </c>
      <c r="H4252" t="s">
        <v>501</v>
      </c>
      <c r="I4252">
        <v>4</v>
      </c>
      <c r="J4252" t="s">
        <v>420</v>
      </c>
      <c r="K4252" t="s">
        <v>39</v>
      </c>
      <c r="L4252" t="s">
        <v>15</v>
      </c>
      <c r="M4252">
        <v>17128</v>
      </c>
      <c r="N4252" t="s">
        <v>20</v>
      </c>
      <c r="O4252" t="s">
        <v>0</v>
      </c>
      <c r="P4252" t="s">
        <v>0</v>
      </c>
    </row>
    <row r="4253" spans="1:16" x14ac:dyDescent="0.3">
      <c r="A4253">
        <v>41354768</v>
      </c>
      <c r="B4253">
        <v>207473</v>
      </c>
      <c r="C4253">
        <v>745009</v>
      </c>
      <c r="D4253">
        <v>9651</v>
      </c>
      <c r="E4253">
        <v>2</v>
      </c>
      <c r="F4253">
        <v>965.1</v>
      </c>
      <c r="G4253">
        <v>5</v>
      </c>
      <c r="H4253" t="s">
        <v>501</v>
      </c>
      <c r="I4253">
        <v>7</v>
      </c>
      <c r="J4253" t="s">
        <v>349</v>
      </c>
      <c r="K4253" t="s">
        <v>39</v>
      </c>
      <c r="L4253" t="s">
        <v>15</v>
      </c>
      <c r="M4253">
        <v>18336.900000000001</v>
      </c>
      <c r="N4253" t="s">
        <v>22</v>
      </c>
      <c r="O4253" t="s">
        <v>0</v>
      </c>
      <c r="P4253" t="s">
        <v>0</v>
      </c>
    </row>
    <row r="4254" spans="1:16" x14ac:dyDescent="0.3">
      <c r="A4254">
        <v>77856130</v>
      </c>
      <c r="B4254">
        <v>356787</v>
      </c>
      <c r="C4254">
        <v>358003</v>
      </c>
      <c r="D4254">
        <v>19844</v>
      </c>
      <c r="E4254">
        <v>1</v>
      </c>
      <c r="F4254">
        <v>1984.4</v>
      </c>
      <c r="G4254">
        <v>10</v>
      </c>
      <c r="H4254" t="s">
        <v>501</v>
      </c>
      <c r="I4254">
        <v>1</v>
      </c>
      <c r="J4254" t="s">
        <v>419</v>
      </c>
      <c r="K4254" t="s">
        <v>50</v>
      </c>
      <c r="L4254" t="s">
        <v>15</v>
      </c>
      <c r="M4254">
        <v>17859.599999999999</v>
      </c>
      <c r="N4254" t="s">
        <v>21</v>
      </c>
      <c r="O4254" t="s">
        <v>0</v>
      </c>
      <c r="P4254" t="s">
        <v>0</v>
      </c>
    </row>
    <row r="4255" spans="1:16" x14ac:dyDescent="0.3">
      <c r="A4255">
        <v>35748341</v>
      </c>
      <c r="B4255">
        <v>876646</v>
      </c>
      <c r="C4255">
        <v>625556</v>
      </c>
      <c r="D4255">
        <v>8116</v>
      </c>
      <c r="E4255">
        <v>1</v>
      </c>
      <c r="F4255">
        <v>405.8</v>
      </c>
      <c r="G4255">
        <v>5</v>
      </c>
      <c r="H4255" t="s">
        <v>167</v>
      </c>
      <c r="I4255">
        <v>4</v>
      </c>
      <c r="J4255" t="s">
        <v>210</v>
      </c>
      <c r="K4255" t="s">
        <v>50</v>
      </c>
      <c r="L4255" t="s">
        <v>15</v>
      </c>
      <c r="M4255">
        <v>7710.2</v>
      </c>
      <c r="N4255" t="s">
        <v>23</v>
      </c>
      <c r="O4255" t="s">
        <v>0</v>
      </c>
      <c r="P4255" t="s">
        <v>0</v>
      </c>
    </row>
    <row r="4256" spans="1:16" x14ac:dyDescent="0.3">
      <c r="A4256">
        <v>45000508</v>
      </c>
      <c r="B4256">
        <v>872246</v>
      </c>
      <c r="C4256">
        <v>981519</v>
      </c>
      <c r="D4256">
        <v>11160</v>
      </c>
      <c r="E4256">
        <v>1</v>
      </c>
      <c r="F4256">
        <v>0</v>
      </c>
      <c r="G4256">
        <v>0</v>
      </c>
      <c r="H4256" t="s">
        <v>167</v>
      </c>
      <c r="I4256">
        <v>6</v>
      </c>
      <c r="J4256" t="s">
        <v>475</v>
      </c>
      <c r="K4256" t="s">
        <v>39</v>
      </c>
      <c r="L4256" t="s">
        <v>15</v>
      </c>
      <c r="M4256">
        <v>11160</v>
      </c>
      <c r="N4256" t="s">
        <v>21</v>
      </c>
      <c r="O4256" t="s">
        <v>0</v>
      </c>
      <c r="P4256" t="s">
        <v>0</v>
      </c>
    </row>
    <row r="4257" spans="1:16" x14ac:dyDescent="0.3">
      <c r="A4257">
        <v>28781020</v>
      </c>
      <c r="B4257">
        <v>671858</v>
      </c>
      <c r="C4257">
        <v>825329</v>
      </c>
      <c r="D4257">
        <v>17801</v>
      </c>
      <c r="E4257">
        <v>3</v>
      </c>
      <c r="F4257">
        <v>0</v>
      </c>
      <c r="G4257">
        <v>0</v>
      </c>
      <c r="H4257" t="s">
        <v>167</v>
      </c>
      <c r="I4257">
        <v>4</v>
      </c>
      <c r="J4257" t="s">
        <v>210</v>
      </c>
      <c r="K4257" t="s">
        <v>50</v>
      </c>
      <c r="L4257" t="s">
        <v>18</v>
      </c>
      <c r="M4257">
        <v>53403</v>
      </c>
      <c r="N4257" t="s">
        <v>22</v>
      </c>
      <c r="O4257" t="s">
        <v>0</v>
      </c>
      <c r="P4257" t="s">
        <v>0</v>
      </c>
    </row>
    <row r="4258" spans="1:16" x14ac:dyDescent="0.3">
      <c r="A4258">
        <v>89096676</v>
      </c>
      <c r="B4258">
        <v>191161</v>
      </c>
      <c r="C4258">
        <v>679094</v>
      </c>
      <c r="D4258">
        <v>7120</v>
      </c>
      <c r="E4258">
        <v>3</v>
      </c>
      <c r="F4258">
        <v>4272</v>
      </c>
      <c r="G4258">
        <v>20</v>
      </c>
      <c r="H4258" t="s">
        <v>167</v>
      </c>
      <c r="I4258">
        <v>4</v>
      </c>
      <c r="J4258" t="s">
        <v>210</v>
      </c>
      <c r="K4258" t="s">
        <v>39</v>
      </c>
      <c r="L4258" t="s">
        <v>15</v>
      </c>
      <c r="M4258">
        <v>17088</v>
      </c>
      <c r="N4258" t="s">
        <v>21</v>
      </c>
      <c r="O4258" t="s">
        <v>0</v>
      </c>
      <c r="P4258" t="s">
        <v>0</v>
      </c>
    </row>
    <row r="4259" spans="1:16" x14ac:dyDescent="0.3">
      <c r="A4259">
        <v>35511941</v>
      </c>
      <c r="B4259">
        <v>872246</v>
      </c>
      <c r="C4259">
        <v>539162</v>
      </c>
      <c r="D4259">
        <v>3200</v>
      </c>
      <c r="E4259">
        <v>1</v>
      </c>
      <c r="F4259">
        <v>0</v>
      </c>
      <c r="G4259">
        <v>0</v>
      </c>
      <c r="H4259" t="s">
        <v>370</v>
      </c>
      <c r="I4259">
        <v>1</v>
      </c>
      <c r="J4259" t="s">
        <v>132</v>
      </c>
      <c r="K4259" t="s">
        <v>39</v>
      </c>
      <c r="L4259" t="s">
        <v>15</v>
      </c>
      <c r="M4259">
        <v>3200</v>
      </c>
      <c r="N4259" t="s">
        <v>21</v>
      </c>
      <c r="O4259" t="s">
        <v>0</v>
      </c>
      <c r="P4259" t="s">
        <v>0</v>
      </c>
    </row>
    <row r="4260" spans="1:16" x14ac:dyDescent="0.3">
      <c r="A4260">
        <v>42111036</v>
      </c>
      <c r="B4260">
        <v>671858</v>
      </c>
      <c r="C4260">
        <v>594609</v>
      </c>
      <c r="D4260">
        <v>17761</v>
      </c>
      <c r="E4260">
        <v>2</v>
      </c>
      <c r="F4260">
        <v>0</v>
      </c>
      <c r="G4260">
        <v>0</v>
      </c>
      <c r="H4260" t="s">
        <v>370</v>
      </c>
      <c r="I4260">
        <v>4</v>
      </c>
      <c r="J4260" t="s">
        <v>314</v>
      </c>
      <c r="K4260" t="s">
        <v>39</v>
      </c>
      <c r="L4260" t="s">
        <v>17</v>
      </c>
      <c r="M4260">
        <v>35522</v>
      </c>
      <c r="N4260" t="s">
        <v>23</v>
      </c>
      <c r="O4260" t="s">
        <v>0</v>
      </c>
      <c r="P4260" t="s">
        <v>0</v>
      </c>
    </row>
    <row r="4261" spans="1:16" x14ac:dyDescent="0.3">
      <c r="A4261">
        <v>34391257</v>
      </c>
      <c r="B4261">
        <v>334053</v>
      </c>
      <c r="C4261">
        <v>314626</v>
      </c>
      <c r="D4261">
        <v>3616</v>
      </c>
      <c r="E4261">
        <v>1</v>
      </c>
      <c r="F4261">
        <v>0</v>
      </c>
      <c r="G4261">
        <v>0</v>
      </c>
      <c r="H4261" t="s">
        <v>370</v>
      </c>
      <c r="I4261">
        <v>1</v>
      </c>
      <c r="J4261" t="s">
        <v>132</v>
      </c>
      <c r="K4261" t="s">
        <v>39</v>
      </c>
      <c r="L4261" t="s">
        <v>15</v>
      </c>
      <c r="M4261">
        <v>3616</v>
      </c>
      <c r="N4261" t="s">
        <v>22</v>
      </c>
      <c r="O4261" t="s">
        <v>0</v>
      </c>
      <c r="P4261" t="s">
        <v>0</v>
      </c>
    </row>
    <row r="4262" spans="1:16" x14ac:dyDescent="0.3">
      <c r="A4262">
        <v>84121929</v>
      </c>
      <c r="B4262">
        <v>126225</v>
      </c>
      <c r="C4262">
        <v>868595</v>
      </c>
      <c r="D4262">
        <v>18168</v>
      </c>
      <c r="E4262">
        <v>1</v>
      </c>
      <c r="F4262">
        <v>2725.2</v>
      </c>
      <c r="G4262">
        <v>15</v>
      </c>
      <c r="H4262" t="s">
        <v>370</v>
      </c>
      <c r="I4262">
        <v>4</v>
      </c>
      <c r="J4262" t="s">
        <v>314</v>
      </c>
      <c r="K4262" t="s">
        <v>73</v>
      </c>
      <c r="L4262" t="s">
        <v>15</v>
      </c>
      <c r="M4262">
        <v>15442.8</v>
      </c>
      <c r="N4262" t="s">
        <v>20</v>
      </c>
      <c r="O4262" t="s">
        <v>0</v>
      </c>
      <c r="P4262" t="s">
        <v>0</v>
      </c>
    </row>
    <row r="4263" spans="1:16" x14ac:dyDescent="0.3">
      <c r="A4263">
        <v>28321839</v>
      </c>
      <c r="B4263">
        <v>872246</v>
      </c>
      <c r="C4263">
        <v>875958</v>
      </c>
      <c r="D4263">
        <v>5653</v>
      </c>
      <c r="E4263">
        <v>1</v>
      </c>
      <c r="F4263">
        <v>0</v>
      </c>
      <c r="G4263">
        <v>0</v>
      </c>
      <c r="H4263" t="s">
        <v>370</v>
      </c>
      <c r="I4263">
        <v>7</v>
      </c>
      <c r="J4263" t="s">
        <v>383</v>
      </c>
      <c r="K4263" t="s">
        <v>39</v>
      </c>
      <c r="L4263" t="s">
        <v>15</v>
      </c>
      <c r="M4263">
        <v>5653</v>
      </c>
      <c r="N4263" t="s">
        <v>23</v>
      </c>
      <c r="O4263" t="s">
        <v>0</v>
      </c>
      <c r="P4263" t="s">
        <v>0</v>
      </c>
    </row>
    <row r="4264" spans="1:16" x14ac:dyDescent="0.3">
      <c r="A4264">
        <v>95282470</v>
      </c>
      <c r="B4264">
        <v>671858</v>
      </c>
      <c r="C4264">
        <v>898359</v>
      </c>
      <c r="D4264">
        <v>16657</v>
      </c>
      <c r="E4264">
        <v>1</v>
      </c>
      <c r="F4264">
        <v>2498.5500000000002</v>
      </c>
      <c r="G4264">
        <v>15</v>
      </c>
      <c r="H4264" t="s">
        <v>370</v>
      </c>
      <c r="I4264">
        <v>4</v>
      </c>
      <c r="J4264" t="s">
        <v>314</v>
      </c>
      <c r="K4264" t="s">
        <v>39</v>
      </c>
      <c r="L4264" t="s">
        <v>15</v>
      </c>
      <c r="M4264">
        <v>14158.45</v>
      </c>
      <c r="N4264" t="s">
        <v>21</v>
      </c>
      <c r="O4264" t="s">
        <v>0</v>
      </c>
      <c r="P4264" t="s">
        <v>0</v>
      </c>
    </row>
    <row r="4265" spans="1:16" x14ac:dyDescent="0.3">
      <c r="A4265">
        <v>96368203</v>
      </c>
      <c r="B4265">
        <v>877572</v>
      </c>
      <c r="C4265">
        <v>972303</v>
      </c>
      <c r="D4265">
        <v>6055</v>
      </c>
      <c r="E4265">
        <v>1</v>
      </c>
      <c r="F4265">
        <v>302.75</v>
      </c>
      <c r="G4265">
        <v>5</v>
      </c>
      <c r="H4265" t="s">
        <v>370</v>
      </c>
      <c r="I4265">
        <v>1</v>
      </c>
      <c r="J4265" t="s">
        <v>132</v>
      </c>
      <c r="K4265" t="s">
        <v>39</v>
      </c>
      <c r="L4265" t="s">
        <v>15</v>
      </c>
      <c r="M4265">
        <v>5752.25</v>
      </c>
      <c r="N4265" t="s">
        <v>21</v>
      </c>
      <c r="O4265" t="s">
        <v>0</v>
      </c>
      <c r="P4265" t="s">
        <v>0</v>
      </c>
    </row>
    <row r="4266" spans="1:16" x14ac:dyDescent="0.3">
      <c r="A4266">
        <v>32761034</v>
      </c>
      <c r="B4266">
        <v>334053</v>
      </c>
      <c r="C4266">
        <v>283840</v>
      </c>
      <c r="D4266">
        <v>9531</v>
      </c>
      <c r="E4266">
        <v>1</v>
      </c>
      <c r="F4266">
        <v>0</v>
      </c>
      <c r="G4266">
        <v>0</v>
      </c>
      <c r="H4266" t="s">
        <v>370</v>
      </c>
      <c r="I4266">
        <v>5</v>
      </c>
      <c r="J4266" t="s">
        <v>547</v>
      </c>
      <c r="K4266" t="s">
        <v>73</v>
      </c>
      <c r="L4266" t="s">
        <v>15</v>
      </c>
      <c r="M4266">
        <v>9531</v>
      </c>
      <c r="N4266" t="s">
        <v>21</v>
      </c>
      <c r="O4266" t="s">
        <v>0</v>
      </c>
      <c r="P4266" t="s">
        <v>0</v>
      </c>
    </row>
    <row r="4267" spans="1:16" x14ac:dyDescent="0.3">
      <c r="A4267">
        <v>54589439</v>
      </c>
      <c r="B4267">
        <v>356787</v>
      </c>
      <c r="C4267">
        <v>326395</v>
      </c>
      <c r="D4267">
        <v>11336</v>
      </c>
      <c r="E4267">
        <v>1</v>
      </c>
      <c r="F4267">
        <v>0</v>
      </c>
      <c r="G4267">
        <v>0</v>
      </c>
      <c r="H4267" t="s">
        <v>370</v>
      </c>
      <c r="I4267">
        <v>4</v>
      </c>
      <c r="J4267" t="s">
        <v>314</v>
      </c>
      <c r="K4267" t="s">
        <v>39</v>
      </c>
      <c r="L4267" t="s">
        <v>15</v>
      </c>
      <c r="M4267">
        <v>11336</v>
      </c>
      <c r="N4267" t="s">
        <v>20</v>
      </c>
      <c r="O4267" t="s">
        <v>0</v>
      </c>
      <c r="P4267" t="s">
        <v>0</v>
      </c>
    </row>
    <row r="4268" spans="1:16" x14ac:dyDescent="0.3">
      <c r="A4268">
        <v>62707402</v>
      </c>
      <c r="B4268">
        <v>334053</v>
      </c>
      <c r="C4268">
        <v>497026</v>
      </c>
      <c r="D4268">
        <v>19847</v>
      </c>
      <c r="E4268">
        <v>1</v>
      </c>
      <c r="F4268">
        <v>992.35</v>
      </c>
      <c r="G4268">
        <v>5</v>
      </c>
      <c r="H4268" t="s">
        <v>370</v>
      </c>
      <c r="I4268">
        <v>3</v>
      </c>
      <c r="J4268" t="s">
        <v>493</v>
      </c>
      <c r="K4268" t="s">
        <v>47</v>
      </c>
      <c r="L4268" t="s">
        <v>15</v>
      </c>
      <c r="M4268">
        <v>18854.650000000001</v>
      </c>
      <c r="N4268" t="s">
        <v>23</v>
      </c>
      <c r="O4268" t="s">
        <v>0</v>
      </c>
      <c r="P4268" t="s">
        <v>0</v>
      </c>
    </row>
    <row r="4269" spans="1:16" x14ac:dyDescent="0.3">
      <c r="A4269">
        <v>96644900</v>
      </c>
      <c r="B4269">
        <v>809570</v>
      </c>
      <c r="C4269">
        <v>450385</v>
      </c>
      <c r="D4269">
        <v>18586</v>
      </c>
      <c r="E4269">
        <v>1</v>
      </c>
      <c r="F4269">
        <v>929.3</v>
      </c>
      <c r="G4269">
        <v>5</v>
      </c>
      <c r="H4269" t="s">
        <v>370</v>
      </c>
      <c r="I4269">
        <v>4</v>
      </c>
      <c r="J4269" t="s">
        <v>314</v>
      </c>
      <c r="K4269" t="s">
        <v>39</v>
      </c>
      <c r="L4269" t="s">
        <v>16</v>
      </c>
      <c r="M4269">
        <v>17656.7</v>
      </c>
      <c r="N4269" t="s">
        <v>20</v>
      </c>
      <c r="O4269" t="s">
        <v>0</v>
      </c>
      <c r="P4269" t="s">
        <v>0</v>
      </c>
    </row>
    <row r="4270" spans="1:16" x14ac:dyDescent="0.3">
      <c r="A4270">
        <v>77556678</v>
      </c>
      <c r="B4270">
        <v>872246</v>
      </c>
      <c r="C4270">
        <v>273807</v>
      </c>
      <c r="D4270">
        <v>10462</v>
      </c>
      <c r="E4270">
        <v>2</v>
      </c>
      <c r="F4270">
        <v>1046.2</v>
      </c>
      <c r="G4270">
        <v>5</v>
      </c>
      <c r="H4270" t="s">
        <v>370</v>
      </c>
      <c r="I4270">
        <v>6</v>
      </c>
      <c r="J4270" t="s">
        <v>467</v>
      </c>
      <c r="K4270" t="s">
        <v>39</v>
      </c>
      <c r="L4270" t="s">
        <v>15</v>
      </c>
      <c r="M4270">
        <v>19877.8</v>
      </c>
      <c r="N4270" t="s">
        <v>21</v>
      </c>
      <c r="O4270" t="s">
        <v>0</v>
      </c>
      <c r="P4270" t="s">
        <v>0</v>
      </c>
    </row>
    <row r="4271" spans="1:16" x14ac:dyDescent="0.3">
      <c r="A4271">
        <v>39171224</v>
      </c>
      <c r="B4271">
        <v>770487</v>
      </c>
      <c r="C4271">
        <v>251706</v>
      </c>
      <c r="D4271">
        <v>13056</v>
      </c>
      <c r="E4271">
        <v>2</v>
      </c>
      <c r="F4271">
        <v>1305.5999999999999</v>
      </c>
      <c r="G4271">
        <v>5</v>
      </c>
      <c r="H4271" t="s">
        <v>370</v>
      </c>
      <c r="I4271">
        <v>7</v>
      </c>
      <c r="J4271" t="s">
        <v>383</v>
      </c>
      <c r="K4271" t="s">
        <v>73</v>
      </c>
      <c r="L4271" t="s">
        <v>15</v>
      </c>
      <c r="M4271">
        <v>24806.400000000001</v>
      </c>
      <c r="N4271" t="s">
        <v>20</v>
      </c>
      <c r="O4271" t="s">
        <v>0</v>
      </c>
      <c r="P4271" t="s">
        <v>0</v>
      </c>
    </row>
    <row r="4272" spans="1:16" x14ac:dyDescent="0.3">
      <c r="A4272">
        <v>64711545</v>
      </c>
      <c r="B4272">
        <v>770487</v>
      </c>
      <c r="C4272">
        <v>284120</v>
      </c>
      <c r="D4272">
        <v>1579</v>
      </c>
      <c r="E4272">
        <v>1</v>
      </c>
      <c r="F4272">
        <v>0</v>
      </c>
      <c r="G4272">
        <v>0</v>
      </c>
      <c r="H4272" t="s">
        <v>370</v>
      </c>
      <c r="I4272">
        <v>4</v>
      </c>
      <c r="J4272" t="s">
        <v>314</v>
      </c>
      <c r="K4272" t="s">
        <v>39</v>
      </c>
      <c r="L4272" t="s">
        <v>17</v>
      </c>
      <c r="M4272">
        <v>1579</v>
      </c>
      <c r="N4272" t="s">
        <v>20</v>
      </c>
      <c r="O4272" t="s">
        <v>0</v>
      </c>
      <c r="P4272" t="s">
        <v>0</v>
      </c>
    </row>
    <row r="4273" spans="1:16" x14ac:dyDescent="0.3">
      <c r="A4273">
        <v>19584466</v>
      </c>
      <c r="B4273">
        <v>246316</v>
      </c>
      <c r="C4273">
        <v>973422</v>
      </c>
      <c r="D4273">
        <v>13484</v>
      </c>
      <c r="E4273">
        <v>1</v>
      </c>
      <c r="F4273">
        <v>674.2</v>
      </c>
      <c r="G4273">
        <v>5</v>
      </c>
      <c r="H4273" t="s">
        <v>156</v>
      </c>
      <c r="I4273">
        <v>7</v>
      </c>
      <c r="J4273" t="s">
        <v>524</v>
      </c>
      <c r="K4273" t="s">
        <v>39</v>
      </c>
      <c r="L4273" t="s">
        <v>16</v>
      </c>
      <c r="M4273">
        <v>12809.8</v>
      </c>
      <c r="N4273" t="s">
        <v>22</v>
      </c>
      <c r="O4273" t="s">
        <v>0</v>
      </c>
      <c r="P4273" t="s">
        <v>0</v>
      </c>
    </row>
    <row r="4274" spans="1:16" x14ac:dyDescent="0.3">
      <c r="A4274">
        <v>19369750</v>
      </c>
      <c r="B4274">
        <v>334053</v>
      </c>
      <c r="C4274">
        <v>799405</v>
      </c>
      <c r="D4274">
        <v>1809</v>
      </c>
      <c r="E4274">
        <v>1</v>
      </c>
      <c r="F4274">
        <v>180.9</v>
      </c>
      <c r="G4274">
        <v>10</v>
      </c>
      <c r="H4274" t="s">
        <v>156</v>
      </c>
      <c r="I4274">
        <v>7</v>
      </c>
      <c r="J4274" t="s">
        <v>524</v>
      </c>
      <c r="K4274" t="s">
        <v>47</v>
      </c>
      <c r="L4274" t="s">
        <v>15</v>
      </c>
      <c r="M4274">
        <v>1628.1</v>
      </c>
      <c r="N4274" t="s">
        <v>20</v>
      </c>
      <c r="O4274" t="s">
        <v>0</v>
      </c>
      <c r="P4274" t="s">
        <v>0</v>
      </c>
    </row>
    <row r="4275" spans="1:16" x14ac:dyDescent="0.3">
      <c r="A4275">
        <v>14180968</v>
      </c>
      <c r="B4275">
        <v>877572</v>
      </c>
      <c r="C4275">
        <v>660295</v>
      </c>
      <c r="D4275">
        <v>2231</v>
      </c>
      <c r="E4275">
        <v>1</v>
      </c>
      <c r="F4275">
        <v>223.1</v>
      </c>
      <c r="G4275">
        <v>10</v>
      </c>
      <c r="H4275" t="s">
        <v>156</v>
      </c>
      <c r="I4275">
        <v>3</v>
      </c>
      <c r="J4275" t="s">
        <v>208</v>
      </c>
      <c r="K4275" t="s">
        <v>39</v>
      </c>
      <c r="L4275" t="s">
        <v>16</v>
      </c>
      <c r="M4275">
        <v>2007.9</v>
      </c>
      <c r="N4275" t="s">
        <v>22</v>
      </c>
      <c r="O4275" t="s">
        <v>0</v>
      </c>
      <c r="P4275" t="s">
        <v>0</v>
      </c>
    </row>
    <row r="4276" spans="1:16" x14ac:dyDescent="0.3">
      <c r="A4276">
        <v>54012664</v>
      </c>
      <c r="B4276">
        <v>191161</v>
      </c>
      <c r="C4276">
        <v>236862</v>
      </c>
      <c r="D4276">
        <v>11871</v>
      </c>
      <c r="E4276">
        <v>1</v>
      </c>
      <c r="F4276">
        <v>2374.1999999999998</v>
      </c>
      <c r="G4276">
        <v>20</v>
      </c>
      <c r="H4276" t="s">
        <v>156</v>
      </c>
      <c r="I4276">
        <v>1</v>
      </c>
      <c r="J4276" t="s">
        <v>45</v>
      </c>
      <c r="K4276" t="s">
        <v>47</v>
      </c>
      <c r="L4276" t="s">
        <v>18</v>
      </c>
      <c r="M4276">
        <v>9496.7999999999993</v>
      </c>
      <c r="N4276" t="s">
        <v>21</v>
      </c>
      <c r="O4276" t="s">
        <v>0</v>
      </c>
      <c r="P4276" t="s">
        <v>0</v>
      </c>
    </row>
    <row r="4277" spans="1:16" x14ac:dyDescent="0.3">
      <c r="A4277">
        <v>20482769</v>
      </c>
      <c r="B4277">
        <v>126225</v>
      </c>
      <c r="C4277">
        <v>916289</v>
      </c>
      <c r="D4277">
        <v>11710</v>
      </c>
      <c r="E4277">
        <v>4</v>
      </c>
      <c r="F4277">
        <v>0</v>
      </c>
      <c r="G4277">
        <v>0</v>
      </c>
      <c r="H4277" t="s">
        <v>156</v>
      </c>
      <c r="I4277">
        <v>3</v>
      </c>
      <c r="J4277" t="s">
        <v>208</v>
      </c>
      <c r="K4277" t="s">
        <v>50</v>
      </c>
      <c r="L4277" t="s">
        <v>17</v>
      </c>
      <c r="M4277">
        <v>46840</v>
      </c>
      <c r="N4277" t="s">
        <v>20</v>
      </c>
      <c r="O4277" t="s">
        <v>0</v>
      </c>
      <c r="P4277" t="s">
        <v>0</v>
      </c>
    </row>
    <row r="4278" spans="1:16" x14ac:dyDescent="0.3">
      <c r="A4278">
        <v>92747827</v>
      </c>
      <c r="B4278">
        <v>809570</v>
      </c>
      <c r="C4278">
        <v>420989</v>
      </c>
      <c r="D4278">
        <v>6058</v>
      </c>
      <c r="E4278">
        <v>3</v>
      </c>
      <c r="F4278">
        <v>2726.1</v>
      </c>
      <c r="G4278">
        <v>15</v>
      </c>
      <c r="H4278" t="s">
        <v>156</v>
      </c>
      <c r="I4278">
        <v>6</v>
      </c>
      <c r="J4278" t="s">
        <v>448</v>
      </c>
      <c r="K4278" t="s">
        <v>39</v>
      </c>
      <c r="L4278" t="s">
        <v>16</v>
      </c>
      <c r="M4278">
        <v>15447.9</v>
      </c>
      <c r="N4278" t="s">
        <v>20</v>
      </c>
      <c r="O4278" t="s">
        <v>0</v>
      </c>
      <c r="P4278" t="s">
        <v>0</v>
      </c>
    </row>
    <row r="4279" spans="1:16" x14ac:dyDescent="0.3">
      <c r="A4279">
        <v>46385762</v>
      </c>
      <c r="B4279">
        <v>356787</v>
      </c>
      <c r="C4279">
        <v>786252</v>
      </c>
      <c r="D4279">
        <v>13958</v>
      </c>
      <c r="E4279">
        <v>2</v>
      </c>
      <c r="F4279">
        <v>5583.2</v>
      </c>
      <c r="G4279">
        <v>20</v>
      </c>
      <c r="H4279" t="s">
        <v>156</v>
      </c>
      <c r="I4279">
        <v>1</v>
      </c>
      <c r="J4279" t="s">
        <v>45</v>
      </c>
      <c r="K4279" t="s">
        <v>50</v>
      </c>
      <c r="L4279" t="s">
        <v>15</v>
      </c>
      <c r="M4279">
        <v>22332.799999999999</v>
      </c>
      <c r="N4279" t="s">
        <v>20</v>
      </c>
      <c r="O4279" t="s">
        <v>0</v>
      </c>
      <c r="P4279" t="s">
        <v>0</v>
      </c>
    </row>
    <row r="4280" spans="1:16" x14ac:dyDescent="0.3">
      <c r="A4280">
        <v>29587040</v>
      </c>
      <c r="B4280">
        <v>809570</v>
      </c>
      <c r="C4280">
        <v>514889</v>
      </c>
      <c r="D4280">
        <v>13388</v>
      </c>
      <c r="E4280">
        <v>1</v>
      </c>
      <c r="F4280">
        <v>0</v>
      </c>
      <c r="G4280">
        <v>0</v>
      </c>
      <c r="H4280" t="s">
        <v>156</v>
      </c>
      <c r="I4280">
        <v>2</v>
      </c>
      <c r="J4280" t="s">
        <v>207</v>
      </c>
      <c r="K4280" t="s">
        <v>50</v>
      </c>
      <c r="L4280" t="s">
        <v>17</v>
      </c>
      <c r="M4280">
        <v>13388</v>
      </c>
      <c r="N4280" t="s">
        <v>20</v>
      </c>
      <c r="O4280" t="s">
        <v>0</v>
      </c>
      <c r="P4280" t="s">
        <v>0</v>
      </c>
    </row>
    <row r="4281" spans="1:16" x14ac:dyDescent="0.3">
      <c r="A4281">
        <v>92232236</v>
      </c>
      <c r="B4281">
        <v>356787</v>
      </c>
      <c r="C4281">
        <v>842198</v>
      </c>
      <c r="D4281">
        <v>9454</v>
      </c>
      <c r="E4281">
        <v>1</v>
      </c>
      <c r="F4281">
        <v>0</v>
      </c>
      <c r="G4281">
        <v>0</v>
      </c>
      <c r="H4281" t="s">
        <v>156</v>
      </c>
      <c r="I4281">
        <v>7</v>
      </c>
      <c r="J4281" t="s">
        <v>524</v>
      </c>
      <c r="K4281" t="s">
        <v>50</v>
      </c>
      <c r="L4281" t="s">
        <v>18</v>
      </c>
      <c r="M4281">
        <v>9454</v>
      </c>
      <c r="N4281" t="s">
        <v>23</v>
      </c>
      <c r="O4281" t="s">
        <v>0</v>
      </c>
      <c r="P4281" t="s">
        <v>0</v>
      </c>
    </row>
    <row r="4282" spans="1:16" x14ac:dyDescent="0.3">
      <c r="A4282">
        <v>82312290</v>
      </c>
      <c r="B4282">
        <v>877572</v>
      </c>
      <c r="C4282">
        <v>893889</v>
      </c>
      <c r="D4282">
        <v>10245</v>
      </c>
      <c r="E4282">
        <v>4</v>
      </c>
      <c r="F4282">
        <v>0</v>
      </c>
      <c r="G4282">
        <v>0</v>
      </c>
      <c r="H4282" t="s">
        <v>156</v>
      </c>
      <c r="I4282">
        <v>6</v>
      </c>
      <c r="J4282" t="s">
        <v>448</v>
      </c>
      <c r="K4282" t="s">
        <v>39</v>
      </c>
      <c r="L4282" t="s">
        <v>16</v>
      </c>
      <c r="M4282">
        <v>40980</v>
      </c>
      <c r="N4282" t="s">
        <v>21</v>
      </c>
      <c r="O4282" t="s">
        <v>0</v>
      </c>
      <c r="P4282" t="s">
        <v>0</v>
      </c>
    </row>
    <row r="4283" spans="1:16" x14ac:dyDescent="0.3">
      <c r="A4283">
        <v>88326059</v>
      </c>
      <c r="B4283">
        <v>876646</v>
      </c>
      <c r="C4283">
        <v>575565</v>
      </c>
      <c r="D4283">
        <v>13093</v>
      </c>
      <c r="E4283">
        <v>2</v>
      </c>
      <c r="F4283">
        <v>2618.6</v>
      </c>
      <c r="G4283">
        <v>10</v>
      </c>
      <c r="H4283" t="s">
        <v>156</v>
      </c>
      <c r="I4283">
        <v>5</v>
      </c>
      <c r="J4283" t="s">
        <v>46</v>
      </c>
      <c r="K4283" t="s">
        <v>39</v>
      </c>
      <c r="L4283" t="s">
        <v>16</v>
      </c>
      <c r="M4283">
        <v>23567.4</v>
      </c>
      <c r="N4283" t="s">
        <v>22</v>
      </c>
      <c r="O4283" t="s">
        <v>0</v>
      </c>
      <c r="P4283" t="s">
        <v>0</v>
      </c>
    </row>
    <row r="4284" spans="1:16" x14ac:dyDescent="0.3">
      <c r="A4284">
        <v>27806897</v>
      </c>
      <c r="B4284">
        <v>877572</v>
      </c>
      <c r="C4284">
        <v>869536</v>
      </c>
      <c r="D4284">
        <v>8108</v>
      </c>
      <c r="E4284">
        <v>3</v>
      </c>
      <c r="F4284">
        <v>3648.6</v>
      </c>
      <c r="G4284">
        <v>15</v>
      </c>
      <c r="H4284" t="s">
        <v>156</v>
      </c>
      <c r="I4284">
        <v>6</v>
      </c>
      <c r="J4284" t="s">
        <v>448</v>
      </c>
      <c r="K4284" t="s">
        <v>39</v>
      </c>
      <c r="L4284" t="s">
        <v>15</v>
      </c>
      <c r="M4284">
        <v>20675.400000000001</v>
      </c>
      <c r="N4284" t="s">
        <v>22</v>
      </c>
      <c r="O4284" t="s">
        <v>0</v>
      </c>
      <c r="P4284" t="s">
        <v>0</v>
      </c>
    </row>
    <row r="4285" spans="1:16" x14ac:dyDescent="0.3">
      <c r="A4285">
        <v>45652586</v>
      </c>
      <c r="B4285">
        <v>216739</v>
      </c>
      <c r="C4285">
        <v>707122</v>
      </c>
      <c r="D4285">
        <v>16790</v>
      </c>
      <c r="E4285">
        <v>1</v>
      </c>
      <c r="F4285">
        <v>0</v>
      </c>
      <c r="G4285">
        <v>0</v>
      </c>
      <c r="H4285" t="s">
        <v>445</v>
      </c>
      <c r="I4285">
        <v>4</v>
      </c>
      <c r="J4285" t="s">
        <v>490</v>
      </c>
      <c r="K4285" t="s">
        <v>39</v>
      </c>
      <c r="L4285" t="s">
        <v>18</v>
      </c>
      <c r="M4285">
        <v>16790</v>
      </c>
      <c r="N4285" t="s">
        <v>20</v>
      </c>
      <c r="O4285" t="s">
        <v>0</v>
      </c>
      <c r="P4285" t="s">
        <v>0</v>
      </c>
    </row>
    <row r="4286" spans="1:16" x14ac:dyDescent="0.3">
      <c r="A4286">
        <v>48658617</v>
      </c>
      <c r="B4286">
        <v>191161</v>
      </c>
      <c r="C4286">
        <v>514608</v>
      </c>
      <c r="D4286">
        <v>19074</v>
      </c>
      <c r="E4286">
        <v>1</v>
      </c>
      <c r="F4286">
        <v>0</v>
      </c>
      <c r="G4286">
        <v>0</v>
      </c>
      <c r="H4286" t="s">
        <v>445</v>
      </c>
      <c r="I4286">
        <v>6</v>
      </c>
      <c r="J4286" t="s">
        <v>353</v>
      </c>
      <c r="K4286" t="s">
        <v>39</v>
      </c>
      <c r="L4286" t="s">
        <v>17</v>
      </c>
      <c r="M4286">
        <v>19074</v>
      </c>
      <c r="N4286" t="s">
        <v>22</v>
      </c>
      <c r="O4286" t="s">
        <v>0</v>
      </c>
      <c r="P4286" t="s">
        <v>0</v>
      </c>
    </row>
    <row r="4287" spans="1:16" x14ac:dyDescent="0.3">
      <c r="A4287">
        <v>53038948</v>
      </c>
      <c r="B4287">
        <v>809570</v>
      </c>
      <c r="C4287">
        <v>331113</v>
      </c>
      <c r="D4287">
        <v>7460</v>
      </c>
      <c r="E4287">
        <v>2</v>
      </c>
      <c r="F4287">
        <v>0</v>
      </c>
      <c r="G4287">
        <v>0</v>
      </c>
      <c r="H4287" t="s">
        <v>445</v>
      </c>
      <c r="I4287">
        <v>5</v>
      </c>
      <c r="J4287" t="s">
        <v>405</v>
      </c>
      <c r="K4287" t="s">
        <v>39</v>
      </c>
      <c r="L4287" t="s">
        <v>15</v>
      </c>
      <c r="M4287">
        <v>14920</v>
      </c>
      <c r="N4287" t="s">
        <v>22</v>
      </c>
      <c r="O4287" t="s">
        <v>0</v>
      </c>
      <c r="P4287" t="s">
        <v>0</v>
      </c>
    </row>
    <row r="4288" spans="1:16" x14ac:dyDescent="0.3">
      <c r="A4288">
        <v>75390879</v>
      </c>
      <c r="B4288">
        <v>809570</v>
      </c>
      <c r="C4288">
        <v>468691</v>
      </c>
      <c r="D4288">
        <v>11421</v>
      </c>
      <c r="E4288">
        <v>2</v>
      </c>
      <c r="F4288">
        <v>3426.3</v>
      </c>
      <c r="G4288">
        <v>15</v>
      </c>
      <c r="H4288" t="s">
        <v>445</v>
      </c>
      <c r="I4288">
        <v>6</v>
      </c>
      <c r="J4288" t="s">
        <v>353</v>
      </c>
      <c r="K4288" t="s">
        <v>39</v>
      </c>
      <c r="L4288" t="s">
        <v>17</v>
      </c>
      <c r="M4288">
        <v>19415.7</v>
      </c>
      <c r="N4288" t="s">
        <v>21</v>
      </c>
      <c r="O4288" t="s">
        <v>0</v>
      </c>
      <c r="P4288" t="s">
        <v>0</v>
      </c>
    </row>
    <row r="4289" spans="1:16" x14ac:dyDescent="0.3">
      <c r="A4289">
        <v>81770706</v>
      </c>
      <c r="B4289">
        <v>872246</v>
      </c>
      <c r="C4289">
        <v>432873</v>
      </c>
      <c r="D4289">
        <v>18401</v>
      </c>
      <c r="E4289">
        <v>1</v>
      </c>
      <c r="F4289">
        <v>0</v>
      </c>
      <c r="G4289">
        <v>0</v>
      </c>
      <c r="H4289" t="s">
        <v>445</v>
      </c>
      <c r="I4289">
        <v>3</v>
      </c>
      <c r="J4289" t="s">
        <v>366</v>
      </c>
      <c r="K4289" t="s">
        <v>47</v>
      </c>
      <c r="L4289" t="s">
        <v>15</v>
      </c>
      <c r="M4289">
        <v>18401</v>
      </c>
      <c r="N4289" t="s">
        <v>22</v>
      </c>
      <c r="O4289" t="s">
        <v>0</v>
      </c>
      <c r="P4289" t="s">
        <v>0</v>
      </c>
    </row>
    <row r="4290" spans="1:16" x14ac:dyDescent="0.3">
      <c r="A4290">
        <v>27778019</v>
      </c>
      <c r="B4290">
        <v>246316</v>
      </c>
      <c r="C4290">
        <v>442239</v>
      </c>
      <c r="D4290">
        <v>7116</v>
      </c>
      <c r="E4290">
        <v>1</v>
      </c>
      <c r="F4290">
        <v>0</v>
      </c>
      <c r="G4290">
        <v>0</v>
      </c>
      <c r="H4290" t="s">
        <v>243</v>
      </c>
      <c r="I4290">
        <v>4</v>
      </c>
      <c r="J4290" t="s">
        <v>195</v>
      </c>
      <c r="K4290" t="s">
        <v>50</v>
      </c>
      <c r="L4290" t="s">
        <v>16</v>
      </c>
      <c r="M4290">
        <v>7116</v>
      </c>
      <c r="N4290" t="s">
        <v>21</v>
      </c>
      <c r="O4290" t="s">
        <v>0</v>
      </c>
      <c r="P4290" t="s">
        <v>0</v>
      </c>
    </row>
    <row r="4291" spans="1:16" x14ac:dyDescent="0.3">
      <c r="A4291">
        <v>10475894</v>
      </c>
      <c r="B4291">
        <v>246316</v>
      </c>
      <c r="C4291">
        <v>784413</v>
      </c>
      <c r="D4291">
        <v>3017</v>
      </c>
      <c r="E4291">
        <v>1</v>
      </c>
      <c r="F4291">
        <v>0</v>
      </c>
      <c r="G4291">
        <v>0</v>
      </c>
      <c r="H4291" t="s">
        <v>243</v>
      </c>
      <c r="I4291">
        <v>5</v>
      </c>
      <c r="J4291" t="s">
        <v>291</v>
      </c>
      <c r="K4291" t="s">
        <v>39</v>
      </c>
      <c r="L4291" t="s">
        <v>152</v>
      </c>
      <c r="M4291">
        <v>3017</v>
      </c>
      <c r="N4291" t="s">
        <v>21</v>
      </c>
      <c r="O4291" t="s">
        <v>0</v>
      </c>
      <c r="P4291" t="s">
        <v>0</v>
      </c>
    </row>
    <row r="4292" spans="1:16" x14ac:dyDescent="0.3">
      <c r="A4292">
        <v>39042654</v>
      </c>
      <c r="B4292">
        <v>356787</v>
      </c>
      <c r="C4292">
        <v>295841</v>
      </c>
      <c r="D4292">
        <v>9256</v>
      </c>
      <c r="E4292">
        <v>1</v>
      </c>
      <c r="F4292">
        <v>0</v>
      </c>
      <c r="G4292">
        <v>0</v>
      </c>
      <c r="H4292" t="s">
        <v>243</v>
      </c>
      <c r="I4292">
        <v>7</v>
      </c>
      <c r="J4292" t="s">
        <v>386</v>
      </c>
      <c r="K4292" t="s">
        <v>39</v>
      </c>
      <c r="L4292" t="s">
        <v>16</v>
      </c>
      <c r="M4292">
        <v>9256</v>
      </c>
      <c r="N4292" t="s">
        <v>20</v>
      </c>
      <c r="O4292" t="s">
        <v>0</v>
      </c>
      <c r="P4292" t="s">
        <v>0</v>
      </c>
    </row>
    <row r="4293" spans="1:16" x14ac:dyDescent="0.3">
      <c r="A4293">
        <v>68376726</v>
      </c>
      <c r="B4293">
        <v>388389</v>
      </c>
      <c r="C4293">
        <v>939764</v>
      </c>
      <c r="D4293">
        <v>15388</v>
      </c>
      <c r="E4293">
        <v>2</v>
      </c>
      <c r="F4293">
        <v>0</v>
      </c>
      <c r="G4293">
        <v>0</v>
      </c>
      <c r="H4293" t="s">
        <v>243</v>
      </c>
      <c r="I4293">
        <v>1</v>
      </c>
      <c r="J4293" t="s">
        <v>48</v>
      </c>
      <c r="K4293" t="s">
        <v>47</v>
      </c>
      <c r="L4293" t="s">
        <v>15</v>
      </c>
      <c r="M4293">
        <v>30776</v>
      </c>
      <c r="N4293" t="s">
        <v>21</v>
      </c>
      <c r="O4293" t="s">
        <v>0</v>
      </c>
      <c r="P4293" t="s">
        <v>0</v>
      </c>
    </row>
    <row r="4294" spans="1:16" x14ac:dyDescent="0.3">
      <c r="A4294">
        <v>19865900</v>
      </c>
      <c r="B4294">
        <v>719176</v>
      </c>
      <c r="C4294">
        <v>459168</v>
      </c>
      <c r="D4294">
        <v>1824</v>
      </c>
      <c r="E4294">
        <v>1</v>
      </c>
      <c r="F4294">
        <v>0</v>
      </c>
      <c r="G4294">
        <v>0</v>
      </c>
      <c r="H4294" t="s">
        <v>243</v>
      </c>
      <c r="I4294">
        <v>6</v>
      </c>
      <c r="J4294" t="s">
        <v>196</v>
      </c>
      <c r="K4294" t="s">
        <v>39</v>
      </c>
      <c r="L4294" t="s">
        <v>16</v>
      </c>
      <c r="M4294">
        <v>1824</v>
      </c>
      <c r="N4294" t="s">
        <v>21</v>
      </c>
      <c r="O4294" t="s">
        <v>0</v>
      </c>
      <c r="P4294" t="s">
        <v>0</v>
      </c>
    </row>
    <row r="4295" spans="1:16" x14ac:dyDescent="0.3">
      <c r="A4295">
        <v>56135950</v>
      </c>
      <c r="B4295">
        <v>356787</v>
      </c>
      <c r="C4295">
        <v>895186</v>
      </c>
      <c r="D4295">
        <v>3317</v>
      </c>
      <c r="E4295">
        <v>1</v>
      </c>
      <c r="F4295">
        <v>0</v>
      </c>
      <c r="G4295">
        <v>0</v>
      </c>
      <c r="H4295" t="s">
        <v>243</v>
      </c>
      <c r="I4295">
        <v>6</v>
      </c>
      <c r="J4295" t="s">
        <v>196</v>
      </c>
      <c r="K4295" t="s">
        <v>39</v>
      </c>
      <c r="L4295" t="s">
        <v>15</v>
      </c>
      <c r="M4295">
        <v>3317</v>
      </c>
      <c r="N4295" t="s">
        <v>23</v>
      </c>
      <c r="O4295" t="s">
        <v>0</v>
      </c>
      <c r="P4295" t="s">
        <v>0</v>
      </c>
    </row>
    <row r="4296" spans="1:16" x14ac:dyDescent="0.3">
      <c r="A4296">
        <v>52476240</v>
      </c>
      <c r="B4296">
        <v>246316</v>
      </c>
      <c r="C4296">
        <v>955185</v>
      </c>
      <c r="D4296">
        <v>5648</v>
      </c>
      <c r="E4296">
        <v>1</v>
      </c>
      <c r="F4296">
        <v>282.39999999999998</v>
      </c>
      <c r="G4296">
        <v>5</v>
      </c>
      <c r="H4296" t="s">
        <v>243</v>
      </c>
      <c r="I4296">
        <v>4</v>
      </c>
      <c r="J4296" t="s">
        <v>195</v>
      </c>
      <c r="K4296" t="s">
        <v>39</v>
      </c>
      <c r="L4296" t="s">
        <v>15</v>
      </c>
      <c r="M4296">
        <v>5365.6</v>
      </c>
      <c r="N4296" t="s">
        <v>22</v>
      </c>
      <c r="O4296" t="s">
        <v>0</v>
      </c>
      <c r="P4296" t="s">
        <v>0</v>
      </c>
    </row>
    <row r="4297" spans="1:16" x14ac:dyDescent="0.3">
      <c r="A4297">
        <v>27919925</v>
      </c>
      <c r="B4297">
        <v>356787</v>
      </c>
      <c r="C4297">
        <v>365860</v>
      </c>
      <c r="D4297">
        <v>5652</v>
      </c>
      <c r="E4297">
        <v>4</v>
      </c>
      <c r="F4297">
        <v>1130.4000000000001</v>
      </c>
      <c r="G4297">
        <v>5</v>
      </c>
      <c r="H4297" t="s">
        <v>243</v>
      </c>
      <c r="I4297">
        <v>4</v>
      </c>
      <c r="J4297" t="s">
        <v>195</v>
      </c>
      <c r="K4297" t="s">
        <v>39</v>
      </c>
      <c r="L4297" t="s">
        <v>16</v>
      </c>
      <c r="M4297">
        <v>21477.599999999999</v>
      </c>
      <c r="N4297" t="s">
        <v>20</v>
      </c>
      <c r="O4297" t="s">
        <v>0</v>
      </c>
      <c r="P4297" t="s">
        <v>0</v>
      </c>
    </row>
    <row r="4298" spans="1:16" x14ac:dyDescent="0.3">
      <c r="A4298">
        <v>47706144</v>
      </c>
      <c r="B4298">
        <v>809570</v>
      </c>
      <c r="C4298">
        <v>842108</v>
      </c>
      <c r="D4298">
        <v>13745</v>
      </c>
      <c r="E4298">
        <v>2</v>
      </c>
      <c r="F4298">
        <v>2749</v>
      </c>
      <c r="G4298">
        <v>10</v>
      </c>
      <c r="H4298" t="s">
        <v>243</v>
      </c>
      <c r="I4298">
        <v>6</v>
      </c>
      <c r="J4298" t="s">
        <v>196</v>
      </c>
      <c r="K4298" t="s">
        <v>50</v>
      </c>
      <c r="L4298" t="s">
        <v>15</v>
      </c>
      <c r="M4298">
        <v>24741</v>
      </c>
      <c r="N4298" t="s">
        <v>20</v>
      </c>
      <c r="O4298" t="s">
        <v>0</v>
      </c>
      <c r="P4298" t="s">
        <v>0</v>
      </c>
    </row>
    <row r="4299" spans="1:16" x14ac:dyDescent="0.3">
      <c r="A4299">
        <v>17188130</v>
      </c>
      <c r="B4299">
        <v>876646</v>
      </c>
      <c r="C4299">
        <v>884167</v>
      </c>
      <c r="D4299">
        <v>11406</v>
      </c>
      <c r="E4299">
        <v>2</v>
      </c>
      <c r="F4299">
        <v>0</v>
      </c>
      <c r="G4299">
        <v>0</v>
      </c>
      <c r="H4299" t="s">
        <v>243</v>
      </c>
      <c r="I4299">
        <v>4</v>
      </c>
      <c r="J4299" t="s">
        <v>195</v>
      </c>
      <c r="K4299" t="s">
        <v>50</v>
      </c>
      <c r="L4299" t="s">
        <v>15</v>
      </c>
      <c r="M4299">
        <v>22812</v>
      </c>
      <c r="N4299" t="s">
        <v>22</v>
      </c>
      <c r="O4299" t="s">
        <v>0</v>
      </c>
      <c r="P4299" t="s">
        <v>0</v>
      </c>
    </row>
    <row r="4300" spans="1:16" x14ac:dyDescent="0.3">
      <c r="A4300">
        <v>23017361</v>
      </c>
      <c r="B4300">
        <v>876646</v>
      </c>
      <c r="C4300">
        <v>217367</v>
      </c>
      <c r="D4300">
        <v>10545</v>
      </c>
      <c r="E4300">
        <v>1</v>
      </c>
      <c r="F4300">
        <v>527.25</v>
      </c>
      <c r="G4300">
        <v>5</v>
      </c>
      <c r="H4300" t="s">
        <v>243</v>
      </c>
      <c r="I4300">
        <v>1</v>
      </c>
      <c r="J4300" t="s">
        <v>48</v>
      </c>
      <c r="K4300" t="s">
        <v>39</v>
      </c>
      <c r="L4300" t="s">
        <v>15</v>
      </c>
      <c r="M4300">
        <v>10017.75</v>
      </c>
      <c r="N4300" t="s">
        <v>20</v>
      </c>
      <c r="O4300" t="s">
        <v>0</v>
      </c>
      <c r="P4300" t="s">
        <v>0</v>
      </c>
    </row>
    <row r="4301" spans="1:16" x14ac:dyDescent="0.3">
      <c r="A4301">
        <v>53771998</v>
      </c>
      <c r="B4301">
        <v>207473</v>
      </c>
      <c r="C4301">
        <v>916412</v>
      </c>
      <c r="D4301">
        <v>11756</v>
      </c>
      <c r="E4301">
        <v>2</v>
      </c>
      <c r="F4301">
        <v>0</v>
      </c>
      <c r="G4301">
        <v>0</v>
      </c>
      <c r="H4301" t="s">
        <v>243</v>
      </c>
      <c r="I4301">
        <v>7</v>
      </c>
      <c r="J4301" t="s">
        <v>386</v>
      </c>
      <c r="K4301" t="s">
        <v>39</v>
      </c>
      <c r="L4301" t="s">
        <v>17</v>
      </c>
      <c r="M4301">
        <v>23512</v>
      </c>
      <c r="N4301" t="s">
        <v>21</v>
      </c>
      <c r="O4301" t="s">
        <v>0</v>
      </c>
      <c r="P4301" t="s">
        <v>0</v>
      </c>
    </row>
    <row r="4302" spans="1:16" x14ac:dyDescent="0.3">
      <c r="A4302">
        <v>85182173</v>
      </c>
      <c r="B4302">
        <v>334053</v>
      </c>
      <c r="C4302">
        <v>514889</v>
      </c>
      <c r="D4302">
        <v>14631</v>
      </c>
      <c r="E4302">
        <v>1</v>
      </c>
      <c r="F4302">
        <v>0</v>
      </c>
      <c r="G4302">
        <v>0</v>
      </c>
      <c r="H4302" t="s">
        <v>243</v>
      </c>
      <c r="I4302">
        <v>6</v>
      </c>
      <c r="J4302" t="s">
        <v>196</v>
      </c>
      <c r="K4302" t="s">
        <v>50</v>
      </c>
      <c r="L4302" t="s">
        <v>18</v>
      </c>
      <c r="M4302">
        <v>14631</v>
      </c>
      <c r="N4302" t="s">
        <v>23</v>
      </c>
      <c r="O4302" t="s">
        <v>0</v>
      </c>
      <c r="P4302" t="s">
        <v>0</v>
      </c>
    </row>
    <row r="4303" spans="1:16" x14ac:dyDescent="0.3">
      <c r="A4303">
        <v>82205759</v>
      </c>
      <c r="B4303">
        <v>876646</v>
      </c>
      <c r="C4303">
        <v>671923</v>
      </c>
      <c r="D4303">
        <v>2143</v>
      </c>
      <c r="E4303">
        <v>2</v>
      </c>
      <c r="F4303">
        <v>0</v>
      </c>
      <c r="G4303">
        <v>0</v>
      </c>
      <c r="H4303" t="s">
        <v>243</v>
      </c>
      <c r="I4303">
        <v>2</v>
      </c>
      <c r="J4303" t="s">
        <v>296</v>
      </c>
      <c r="K4303" t="s">
        <v>39</v>
      </c>
      <c r="L4303" t="s">
        <v>17</v>
      </c>
      <c r="M4303">
        <v>4286</v>
      </c>
      <c r="N4303" t="s">
        <v>21</v>
      </c>
      <c r="O4303" t="s">
        <v>0</v>
      </c>
      <c r="P4303" t="s">
        <v>0</v>
      </c>
    </row>
    <row r="4304" spans="1:16" x14ac:dyDescent="0.3">
      <c r="A4304">
        <v>39450273</v>
      </c>
      <c r="B4304">
        <v>207473</v>
      </c>
      <c r="C4304">
        <v>730829</v>
      </c>
      <c r="D4304">
        <v>12726</v>
      </c>
      <c r="E4304">
        <v>1</v>
      </c>
      <c r="F4304">
        <v>0</v>
      </c>
      <c r="G4304">
        <v>0</v>
      </c>
      <c r="H4304" t="s">
        <v>311</v>
      </c>
      <c r="I4304">
        <v>2</v>
      </c>
      <c r="J4304" t="s">
        <v>270</v>
      </c>
      <c r="K4304" t="s">
        <v>50</v>
      </c>
      <c r="L4304" t="s">
        <v>16</v>
      </c>
      <c r="M4304">
        <v>12726</v>
      </c>
      <c r="N4304" t="s">
        <v>20</v>
      </c>
      <c r="O4304" t="s">
        <v>0</v>
      </c>
      <c r="P4304" t="s">
        <v>0</v>
      </c>
    </row>
    <row r="4305" spans="1:16" x14ac:dyDescent="0.3">
      <c r="A4305">
        <v>75181765</v>
      </c>
      <c r="B4305">
        <v>671858</v>
      </c>
      <c r="C4305">
        <v>245903</v>
      </c>
      <c r="D4305">
        <v>4577</v>
      </c>
      <c r="E4305">
        <v>1</v>
      </c>
      <c r="F4305">
        <v>457.7</v>
      </c>
      <c r="G4305">
        <v>10</v>
      </c>
      <c r="H4305" t="s">
        <v>311</v>
      </c>
      <c r="I4305">
        <v>2</v>
      </c>
      <c r="J4305" t="s">
        <v>270</v>
      </c>
      <c r="K4305" t="s">
        <v>39</v>
      </c>
      <c r="L4305" t="s">
        <v>17</v>
      </c>
      <c r="M4305">
        <v>4119.3</v>
      </c>
      <c r="N4305" t="s">
        <v>21</v>
      </c>
      <c r="O4305" t="s">
        <v>0</v>
      </c>
      <c r="P4305" t="s">
        <v>0</v>
      </c>
    </row>
    <row r="4306" spans="1:16" x14ac:dyDescent="0.3">
      <c r="A4306">
        <v>26800072</v>
      </c>
      <c r="B4306">
        <v>877572</v>
      </c>
      <c r="C4306">
        <v>564552</v>
      </c>
      <c r="D4306">
        <v>14517</v>
      </c>
      <c r="E4306">
        <v>1</v>
      </c>
      <c r="F4306">
        <v>725.85</v>
      </c>
      <c r="G4306">
        <v>5</v>
      </c>
      <c r="H4306" t="s">
        <v>311</v>
      </c>
      <c r="I4306">
        <v>5</v>
      </c>
      <c r="J4306" t="s">
        <v>228</v>
      </c>
      <c r="K4306" t="s">
        <v>39</v>
      </c>
      <c r="L4306" t="s">
        <v>17</v>
      </c>
      <c r="M4306">
        <v>13791.15</v>
      </c>
      <c r="N4306" t="s">
        <v>20</v>
      </c>
      <c r="O4306" t="s">
        <v>0</v>
      </c>
      <c r="P4306" t="s">
        <v>0</v>
      </c>
    </row>
    <row r="4307" spans="1:16" x14ac:dyDescent="0.3">
      <c r="A4307">
        <v>68382413</v>
      </c>
      <c r="B4307">
        <v>126225</v>
      </c>
      <c r="C4307">
        <v>271950</v>
      </c>
      <c r="D4307">
        <v>13064</v>
      </c>
      <c r="E4307">
        <v>1</v>
      </c>
      <c r="F4307">
        <v>2612.8000000000002</v>
      </c>
      <c r="G4307">
        <v>20</v>
      </c>
      <c r="H4307" t="s">
        <v>311</v>
      </c>
      <c r="I4307">
        <v>2</v>
      </c>
      <c r="J4307" t="s">
        <v>270</v>
      </c>
      <c r="K4307" t="s">
        <v>39</v>
      </c>
      <c r="L4307" t="s">
        <v>17</v>
      </c>
      <c r="M4307">
        <v>10451.200000000001</v>
      </c>
      <c r="N4307" t="s">
        <v>22</v>
      </c>
      <c r="O4307" t="s">
        <v>0</v>
      </c>
      <c r="P4307" t="s">
        <v>0</v>
      </c>
    </row>
    <row r="4308" spans="1:16" x14ac:dyDescent="0.3">
      <c r="A4308">
        <v>12694823</v>
      </c>
      <c r="B4308">
        <v>719176</v>
      </c>
      <c r="C4308">
        <v>414498</v>
      </c>
      <c r="D4308">
        <v>4503</v>
      </c>
      <c r="E4308">
        <v>1</v>
      </c>
      <c r="F4308">
        <v>450.3</v>
      </c>
      <c r="G4308">
        <v>10</v>
      </c>
      <c r="H4308" t="s">
        <v>311</v>
      </c>
      <c r="I4308">
        <v>1</v>
      </c>
      <c r="J4308" t="s">
        <v>527</v>
      </c>
      <c r="K4308" t="s">
        <v>39</v>
      </c>
      <c r="L4308" t="s">
        <v>15</v>
      </c>
      <c r="M4308">
        <v>4052.7</v>
      </c>
      <c r="N4308" t="s">
        <v>21</v>
      </c>
      <c r="O4308" t="s">
        <v>0</v>
      </c>
      <c r="P4308" t="s">
        <v>0</v>
      </c>
    </row>
    <row r="4309" spans="1:16" x14ac:dyDescent="0.3">
      <c r="A4309">
        <v>25555976</v>
      </c>
      <c r="B4309">
        <v>877572</v>
      </c>
      <c r="C4309">
        <v>906423</v>
      </c>
      <c r="D4309">
        <v>7943</v>
      </c>
      <c r="E4309">
        <v>1</v>
      </c>
      <c r="F4309">
        <v>0</v>
      </c>
      <c r="G4309">
        <v>0</v>
      </c>
      <c r="H4309" t="s">
        <v>311</v>
      </c>
      <c r="I4309">
        <v>3</v>
      </c>
      <c r="J4309" t="s">
        <v>485</v>
      </c>
      <c r="K4309" t="s">
        <v>47</v>
      </c>
      <c r="L4309" t="s">
        <v>15</v>
      </c>
      <c r="M4309">
        <v>7943</v>
      </c>
      <c r="N4309" t="s">
        <v>20</v>
      </c>
      <c r="O4309" t="s">
        <v>0</v>
      </c>
      <c r="P4309" t="s">
        <v>0</v>
      </c>
    </row>
    <row r="4310" spans="1:16" x14ac:dyDescent="0.3">
      <c r="A4310">
        <v>56150987</v>
      </c>
      <c r="B4310">
        <v>207473</v>
      </c>
      <c r="C4310">
        <v>310639</v>
      </c>
      <c r="D4310">
        <v>5188</v>
      </c>
      <c r="E4310">
        <v>4</v>
      </c>
      <c r="F4310">
        <v>1037.5999999999999</v>
      </c>
      <c r="G4310">
        <v>5</v>
      </c>
      <c r="H4310" t="s">
        <v>311</v>
      </c>
      <c r="I4310">
        <v>6</v>
      </c>
      <c r="J4310" t="s">
        <v>421</v>
      </c>
      <c r="K4310" t="s">
        <v>39</v>
      </c>
      <c r="L4310" t="s">
        <v>17</v>
      </c>
      <c r="M4310">
        <v>19714.400000000001</v>
      </c>
      <c r="N4310" t="s">
        <v>23</v>
      </c>
      <c r="O4310" t="s">
        <v>0</v>
      </c>
      <c r="P4310" t="s">
        <v>0</v>
      </c>
    </row>
    <row r="4311" spans="1:16" x14ac:dyDescent="0.3">
      <c r="A4311">
        <v>98504955</v>
      </c>
      <c r="B4311">
        <v>246316</v>
      </c>
      <c r="C4311">
        <v>765482</v>
      </c>
      <c r="D4311">
        <v>7808</v>
      </c>
      <c r="E4311">
        <v>1</v>
      </c>
      <c r="F4311">
        <v>0</v>
      </c>
      <c r="G4311">
        <v>0</v>
      </c>
      <c r="H4311" t="s">
        <v>311</v>
      </c>
      <c r="I4311">
        <v>5</v>
      </c>
      <c r="J4311" t="s">
        <v>228</v>
      </c>
      <c r="K4311" t="s">
        <v>39</v>
      </c>
      <c r="L4311" t="s">
        <v>15</v>
      </c>
      <c r="M4311">
        <v>7808</v>
      </c>
      <c r="N4311" t="s">
        <v>21</v>
      </c>
      <c r="O4311" t="s">
        <v>0</v>
      </c>
      <c r="P4311" t="s">
        <v>0</v>
      </c>
    </row>
    <row r="4312" spans="1:16" x14ac:dyDescent="0.3">
      <c r="A4312">
        <v>51373735</v>
      </c>
      <c r="B4312">
        <v>356787</v>
      </c>
      <c r="C4312">
        <v>596119</v>
      </c>
      <c r="D4312">
        <v>1547</v>
      </c>
      <c r="E4312">
        <v>1</v>
      </c>
      <c r="F4312">
        <v>0</v>
      </c>
      <c r="G4312">
        <v>0</v>
      </c>
      <c r="H4312" t="s">
        <v>281</v>
      </c>
      <c r="I4312">
        <v>7</v>
      </c>
      <c r="J4312" t="s">
        <v>306</v>
      </c>
      <c r="K4312" t="s">
        <v>39</v>
      </c>
      <c r="L4312" t="s">
        <v>16</v>
      </c>
      <c r="M4312">
        <v>1547</v>
      </c>
      <c r="N4312" t="s">
        <v>24</v>
      </c>
      <c r="O4312" t="s">
        <v>0</v>
      </c>
      <c r="P4312" t="s">
        <v>0</v>
      </c>
    </row>
    <row r="4313" spans="1:16" x14ac:dyDescent="0.3">
      <c r="A4313">
        <v>87282128</v>
      </c>
      <c r="B4313">
        <v>872246</v>
      </c>
      <c r="C4313">
        <v>743323</v>
      </c>
      <c r="D4313">
        <v>12181</v>
      </c>
      <c r="E4313">
        <v>3</v>
      </c>
      <c r="F4313">
        <v>0</v>
      </c>
      <c r="G4313">
        <v>0</v>
      </c>
      <c r="H4313" t="s">
        <v>281</v>
      </c>
      <c r="I4313">
        <v>4</v>
      </c>
      <c r="J4313" t="s">
        <v>332</v>
      </c>
      <c r="K4313" t="s">
        <v>39</v>
      </c>
      <c r="L4313" t="s">
        <v>18</v>
      </c>
      <c r="M4313">
        <v>36543</v>
      </c>
      <c r="N4313" t="s">
        <v>23</v>
      </c>
      <c r="O4313" t="s">
        <v>0</v>
      </c>
      <c r="P4313" t="s">
        <v>0</v>
      </c>
    </row>
    <row r="4314" spans="1:16" x14ac:dyDescent="0.3">
      <c r="A4314">
        <v>43638559</v>
      </c>
      <c r="B4314">
        <v>216739</v>
      </c>
      <c r="C4314">
        <v>845073</v>
      </c>
      <c r="D4314">
        <v>13852</v>
      </c>
      <c r="E4314">
        <v>4</v>
      </c>
      <c r="F4314">
        <v>2770.4</v>
      </c>
      <c r="G4314">
        <v>5</v>
      </c>
      <c r="H4314" t="s">
        <v>281</v>
      </c>
      <c r="I4314">
        <v>1</v>
      </c>
      <c r="J4314" t="s">
        <v>199</v>
      </c>
      <c r="K4314" t="s">
        <v>39</v>
      </c>
      <c r="L4314" t="s">
        <v>15</v>
      </c>
      <c r="M4314">
        <v>52637.599999999999</v>
      </c>
      <c r="N4314" t="s">
        <v>22</v>
      </c>
      <c r="O4314" t="s">
        <v>0</v>
      </c>
      <c r="P4314" t="s">
        <v>0</v>
      </c>
    </row>
    <row r="4315" spans="1:16" x14ac:dyDescent="0.3">
      <c r="A4315">
        <v>92745294</v>
      </c>
      <c r="B4315">
        <v>671858</v>
      </c>
      <c r="C4315">
        <v>465617</v>
      </c>
      <c r="D4315">
        <v>10244</v>
      </c>
      <c r="E4315">
        <v>1</v>
      </c>
      <c r="F4315">
        <v>0</v>
      </c>
      <c r="G4315">
        <v>0</v>
      </c>
      <c r="H4315" t="s">
        <v>281</v>
      </c>
      <c r="I4315">
        <v>6</v>
      </c>
      <c r="J4315" t="s">
        <v>75</v>
      </c>
      <c r="K4315" t="s">
        <v>39</v>
      </c>
      <c r="L4315" t="s">
        <v>16</v>
      </c>
      <c r="M4315">
        <v>10244</v>
      </c>
      <c r="N4315" t="s">
        <v>21</v>
      </c>
      <c r="O4315" t="s">
        <v>0</v>
      </c>
      <c r="P4315" t="s">
        <v>0</v>
      </c>
    </row>
    <row r="4316" spans="1:16" x14ac:dyDescent="0.3">
      <c r="A4316">
        <v>63992760</v>
      </c>
      <c r="B4316">
        <v>207473</v>
      </c>
      <c r="C4316">
        <v>401528</v>
      </c>
      <c r="D4316">
        <v>2451</v>
      </c>
      <c r="E4316">
        <v>1</v>
      </c>
      <c r="F4316">
        <v>122.55</v>
      </c>
      <c r="G4316">
        <v>5</v>
      </c>
      <c r="H4316" t="s">
        <v>281</v>
      </c>
      <c r="I4316">
        <v>2</v>
      </c>
      <c r="J4316" t="s">
        <v>86</v>
      </c>
      <c r="K4316" t="s">
        <v>39</v>
      </c>
      <c r="L4316" t="s">
        <v>15</v>
      </c>
      <c r="M4316">
        <v>2328.4499999999998</v>
      </c>
      <c r="N4316" t="s">
        <v>21</v>
      </c>
      <c r="O4316" t="s">
        <v>0</v>
      </c>
      <c r="P4316" t="s">
        <v>0</v>
      </c>
    </row>
    <row r="4317" spans="1:16" x14ac:dyDescent="0.3">
      <c r="A4317">
        <v>32533467</v>
      </c>
      <c r="B4317">
        <v>216739</v>
      </c>
      <c r="C4317">
        <v>695962</v>
      </c>
      <c r="D4317">
        <v>15879</v>
      </c>
      <c r="E4317">
        <v>1</v>
      </c>
      <c r="F4317">
        <v>0</v>
      </c>
      <c r="G4317">
        <v>0</v>
      </c>
      <c r="H4317" t="s">
        <v>281</v>
      </c>
      <c r="I4317">
        <v>4</v>
      </c>
      <c r="J4317" t="s">
        <v>332</v>
      </c>
      <c r="K4317" t="s">
        <v>39</v>
      </c>
      <c r="L4317" t="s">
        <v>17</v>
      </c>
      <c r="M4317">
        <v>15879</v>
      </c>
      <c r="N4317" t="s">
        <v>22</v>
      </c>
      <c r="O4317" t="s">
        <v>0</v>
      </c>
      <c r="P4317" t="s">
        <v>0</v>
      </c>
    </row>
    <row r="4318" spans="1:16" x14ac:dyDescent="0.3">
      <c r="A4318">
        <v>50044631</v>
      </c>
      <c r="B4318">
        <v>719176</v>
      </c>
      <c r="C4318">
        <v>241683</v>
      </c>
      <c r="D4318">
        <v>19924</v>
      </c>
      <c r="E4318">
        <v>1</v>
      </c>
      <c r="F4318">
        <v>996.2</v>
      </c>
      <c r="G4318">
        <v>5</v>
      </c>
      <c r="H4318" t="s">
        <v>281</v>
      </c>
      <c r="I4318">
        <v>4</v>
      </c>
      <c r="J4318" t="s">
        <v>332</v>
      </c>
      <c r="K4318" t="s">
        <v>39</v>
      </c>
      <c r="L4318" t="s">
        <v>18</v>
      </c>
      <c r="M4318">
        <v>18927.8</v>
      </c>
      <c r="N4318" t="s">
        <v>20</v>
      </c>
      <c r="O4318" t="s">
        <v>0</v>
      </c>
      <c r="P4318" t="s">
        <v>0</v>
      </c>
    </row>
    <row r="4319" spans="1:16" x14ac:dyDescent="0.3">
      <c r="A4319">
        <v>79672379</v>
      </c>
      <c r="B4319">
        <v>877572</v>
      </c>
      <c r="C4319">
        <v>679404</v>
      </c>
      <c r="D4319">
        <v>609</v>
      </c>
      <c r="E4319">
        <v>4</v>
      </c>
      <c r="F4319">
        <v>0</v>
      </c>
      <c r="G4319">
        <v>0</v>
      </c>
      <c r="H4319" t="s">
        <v>281</v>
      </c>
      <c r="I4319">
        <v>7</v>
      </c>
      <c r="J4319" t="s">
        <v>306</v>
      </c>
      <c r="K4319" t="s">
        <v>50</v>
      </c>
      <c r="L4319" t="s">
        <v>15</v>
      </c>
      <c r="M4319">
        <v>2436</v>
      </c>
      <c r="N4319" t="s">
        <v>21</v>
      </c>
      <c r="O4319" t="s">
        <v>0</v>
      </c>
      <c r="P4319" t="s">
        <v>0</v>
      </c>
    </row>
    <row r="4320" spans="1:16" x14ac:dyDescent="0.3">
      <c r="A4320">
        <v>82943217</v>
      </c>
      <c r="B4320">
        <v>770487</v>
      </c>
      <c r="C4320">
        <v>207459</v>
      </c>
      <c r="D4320">
        <v>13918</v>
      </c>
      <c r="E4320">
        <v>1</v>
      </c>
      <c r="F4320">
        <v>0</v>
      </c>
      <c r="G4320">
        <v>0</v>
      </c>
      <c r="H4320" t="s">
        <v>281</v>
      </c>
      <c r="I4320">
        <v>6</v>
      </c>
      <c r="J4320" t="s">
        <v>75</v>
      </c>
      <c r="K4320" t="s">
        <v>39</v>
      </c>
      <c r="L4320" t="s">
        <v>15</v>
      </c>
      <c r="M4320">
        <v>13918</v>
      </c>
      <c r="N4320" t="s">
        <v>21</v>
      </c>
      <c r="O4320" t="s">
        <v>0</v>
      </c>
      <c r="P4320" t="s">
        <v>0</v>
      </c>
    </row>
    <row r="4321" spans="1:16" x14ac:dyDescent="0.3">
      <c r="A4321">
        <v>48736657</v>
      </c>
      <c r="B4321">
        <v>356787</v>
      </c>
      <c r="C4321">
        <v>390425</v>
      </c>
      <c r="D4321">
        <v>17838</v>
      </c>
      <c r="E4321">
        <v>1</v>
      </c>
      <c r="F4321">
        <v>1783.8</v>
      </c>
      <c r="G4321">
        <v>10</v>
      </c>
      <c r="H4321" t="s">
        <v>466</v>
      </c>
      <c r="I4321">
        <v>1</v>
      </c>
      <c r="J4321" t="s">
        <v>231</v>
      </c>
      <c r="K4321" t="s">
        <v>39</v>
      </c>
      <c r="L4321" t="s">
        <v>15</v>
      </c>
      <c r="M4321">
        <v>16054.2</v>
      </c>
      <c r="N4321" t="s">
        <v>21</v>
      </c>
      <c r="O4321" t="s">
        <v>0</v>
      </c>
      <c r="P4321" t="s">
        <v>0</v>
      </c>
    </row>
    <row r="4322" spans="1:16" x14ac:dyDescent="0.3">
      <c r="A4322">
        <v>36332415</v>
      </c>
      <c r="B4322">
        <v>876646</v>
      </c>
      <c r="C4322">
        <v>494450</v>
      </c>
      <c r="D4322">
        <v>15139</v>
      </c>
      <c r="E4322">
        <v>1</v>
      </c>
      <c r="F4322">
        <v>0</v>
      </c>
      <c r="G4322">
        <v>0</v>
      </c>
      <c r="H4322" t="s">
        <v>466</v>
      </c>
      <c r="I4322">
        <v>7</v>
      </c>
      <c r="J4322" t="s">
        <v>476</v>
      </c>
      <c r="K4322" t="s">
        <v>39</v>
      </c>
      <c r="L4322" t="s">
        <v>17</v>
      </c>
      <c r="M4322">
        <v>15139</v>
      </c>
      <c r="N4322" t="s">
        <v>21</v>
      </c>
      <c r="O4322" t="s">
        <v>0</v>
      </c>
      <c r="P4322" t="s">
        <v>0</v>
      </c>
    </row>
    <row r="4323" spans="1:16" x14ac:dyDescent="0.3">
      <c r="A4323">
        <v>91420187</v>
      </c>
      <c r="B4323">
        <v>388389</v>
      </c>
      <c r="C4323">
        <v>875958</v>
      </c>
      <c r="D4323">
        <v>7543</v>
      </c>
      <c r="E4323">
        <v>1</v>
      </c>
      <c r="F4323">
        <v>0</v>
      </c>
      <c r="G4323">
        <v>0</v>
      </c>
      <c r="H4323" t="s">
        <v>466</v>
      </c>
      <c r="I4323">
        <v>1</v>
      </c>
      <c r="J4323" t="s">
        <v>231</v>
      </c>
      <c r="K4323" t="s">
        <v>39</v>
      </c>
      <c r="L4323" t="s">
        <v>18</v>
      </c>
      <c r="M4323">
        <v>7543</v>
      </c>
      <c r="N4323" t="s">
        <v>22</v>
      </c>
      <c r="O4323" t="s">
        <v>0</v>
      </c>
      <c r="P4323" t="s">
        <v>0</v>
      </c>
    </row>
    <row r="4324" spans="1:16" x14ac:dyDescent="0.3">
      <c r="A4324">
        <v>69890694</v>
      </c>
      <c r="B4324">
        <v>216739</v>
      </c>
      <c r="C4324">
        <v>977407</v>
      </c>
      <c r="D4324">
        <v>1363</v>
      </c>
      <c r="E4324">
        <v>3</v>
      </c>
      <c r="F4324">
        <v>204.45</v>
      </c>
      <c r="G4324">
        <v>5</v>
      </c>
      <c r="H4324" t="s">
        <v>466</v>
      </c>
      <c r="I4324">
        <v>3</v>
      </c>
      <c r="J4324" t="s">
        <v>127</v>
      </c>
      <c r="K4324" t="s">
        <v>39</v>
      </c>
      <c r="L4324" t="s">
        <v>15</v>
      </c>
      <c r="M4324">
        <v>3884.55</v>
      </c>
      <c r="N4324" t="s">
        <v>21</v>
      </c>
      <c r="O4324" t="s">
        <v>0</v>
      </c>
      <c r="P4324" t="s">
        <v>0</v>
      </c>
    </row>
    <row r="4325" spans="1:16" x14ac:dyDescent="0.3">
      <c r="A4325">
        <v>47376585</v>
      </c>
      <c r="B4325">
        <v>334053</v>
      </c>
      <c r="C4325">
        <v>331113</v>
      </c>
      <c r="D4325">
        <v>9868</v>
      </c>
      <c r="E4325">
        <v>2</v>
      </c>
      <c r="F4325">
        <v>0</v>
      </c>
      <c r="G4325">
        <v>0</v>
      </c>
      <c r="H4325" t="s">
        <v>37</v>
      </c>
      <c r="I4325">
        <v>3</v>
      </c>
      <c r="J4325" t="s">
        <v>38</v>
      </c>
      <c r="K4325" t="s">
        <v>39</v>
      </c>
      <c r="L4325" t="s">
        <v>15</v>
      </c>
      <c r="M4325">
        <v>19736</v>
      </c>
      <c r="N4325" t="s">
        <v>22</v>
      </c>
      <c r="O4325" t="s">
        <v>0</v>
      </c>
      <c r="P4325" t="s">
        <v>40</v>
      </c>
    </row>
    <row r="4326" spans="1:16" x14ac:dyDescent="0.3">
      <c r="A4326">
        <v>64193837</v>
      </c>
      <c r="B4326">
        <v>334053</v>
      </c>
      <c r="C4326">
        <v>909794</v>
      </c>
      <c r="D4326">
        <v>15503</v>
      </c>
      <c r="E4326">
        <v>1</v>
      </c>
      <c r="F4326">
        <v>3100.6</v>
      </c>
      <c r="G4326">
        <v>20</v>
      </c>
      <c r="H4326" t="s">
        <v>37</v>
      </c>
      <c r="I4326">
        <v>1</v>
      </c>
      <c r="J4326" t="s">
        <v>185</v>
      </c>
      <c r="K4326" t="s">
        <v>39</v>
      </c>
      <c r="L4326" t="s">
        <v>15</v>
      </c>
      <c r="M4326">
        <v>12402.4</v>
      </c>
      <c r="N4326" t="s">
        <v>23</v>
      </c>
      <c r="O4326" t="s">
        <v>0</v>
      </c>
      <c r="P4326" t="s">
        <v>0</v>
      </c>
    </row>
    <row r="4327" spans="1:16" x14ac:dyDescent="0.3">
      <c r="A4327">
        <v>19233013</v>
      </c>
      <c r="B4327">
        <v>876646</v>
      </c>
      <c r="C4327">
        <v>664478</v>
      </c>
      <c r="D4327">
        <v>14612</v>
      </c>
      <c r="E4327">
        <v>1</v>
      </c>
      <c r="F4327">
        <v>0</v>
      </c>
      <c r="G4327">
        <v>0</v>
      </c>
      <c r="H4327" t="s">
        <v>37</v>
      </c>
      <c r="I4327">
        <v>6</v>
      </c>
      <c r="J4327" t="s">
        <v>90</v>
      </c>
      <c r="K4327" t="s">
        <v>39</v>
      </c>
      <c r="L4327" t="s">
        <v>16</v>
      </c>
      <c r="M4327">
        <v>14612</v>
      </c>
      <c r="N4327" t="s">
        <v>23</v>
      </c>
      <c r="O4327" t="s">
        <v>0</v>
      </c>
      <c r="P4327" t="s">
        <v>0</v>
      </c>
    </row>
    <row r="4328" spans="1:16" x14ac:dyDescent="0.3">
      <c r="A4328">
        <v>80415568</v>
      </c>
      <c r="B4328">
        <v>671858</v>
      </c>
      <c r="C4328">
        <v>482146</v>
      </c>
      <c r="D4328">
        <v>14702</v>
      </c>
      <c r="E4328">
        <v>2</v>
      </c>
      <c r="F4328">
        <v>0</v>
      </c>
      <c r="G4328">
        <v>0</v>
      </c>
      <c r="H4328" t="s">
        <v>37</v>
      </c>
      <c r="I4328">
        <v>1</v>
      </c>
      <c r="J4328" t="s">
        <v>185</v>
      </c>
      <c r="K4328" t="s">
        <v>39</v>
      </c>
      <c r="L4328" t="s">
        <v>16</v>
      </c>
      <c r="M4328">
        <v>29404</v>
      </c>
      <c r="N4328" t="s">
        <v>22</v>
      </c>
      <c r="O4328" t="s">
        <v>0</v>
      </c>
      <c r="P4328" t="s">
        <v>0</v>
      </c>
    </row>
    <row r="4329" spans="1:16" x14ac:dyDescent="0.3">
      <c r="A4329">
        <v>72858374</v>
      </c>
      <c r="B4329">
        <v>334053</v>
      </c>
      <c r="C4329">
        <v>353184</v>
      </c>
      <c r="D4329">
        <v>12308</v>
      </c>
      <c r="E4329">
        <v>2</v>
      </c>
      <c r="F4329">
        <v>0</v>
      </c>
      <c r="G4329">
        <v>0</v>
      </c>
      <c r="H4329" t="s">
        <v>37</v>
      </c>
      <c r="I4329">
        <v>1</v>
      </c>
      <c r="J4329" t="s">
        <v>185</v>
      </c>
      <c r="K4329" t="s">
        <v>39</v>
      </c>
      <c r="L4329" t="s">
        <v>15</v>
      </c>
      <c r="M4329">
        <v>24616</v>
      </c>
      <c r="N4329" t="s">
        <v>23</v>
      </c>
      <c r="O4329" t="s">
        <v>0</v>
      </c>
      <c r="P4329" t="s">
        <v>0</v>
      </c>
    </row>
    <row r="4330" spans="1:16" x14ac:dyDescent="0.3">
      <c r="A4330">
        <v>65144509</v>
      </c>
      <c r="B4330">
        <v>334053</v>
      </c>
      <c r="C4330">
        <v>971041</v>
      </c>
      <c r="D4330">
        <v>6119</v>
      </c>
      <c r="E4330">
        <v>1</v>
      </c>
      <c r="F4330">
        <v>305.95</v>
      </c>
      <c r="G4330">
        <v>5</v>
      </c>
      <c r="H4330" t="s">
        <v>37</v>
      </c>
      <c r="I4330">
        <v>4</v>
      </c>
      <c r="J4330" t="s">
        <v>89</v>
      </c>
      <c r="K4330" t="s">
        <v>39</v>
      </c>
      <c r="L4330" t="s">
        <v>17</v>
      </c>
      <c r="M4330">
        <v>5813.05</v>
      </c>
      <c r="N4330" t="s">
        <v>21</v>
      </c>
      <c r="O4330" t="s">
        <v>0</v>
      </c>
      <c r="P4330" t="s">
        <v>0</v>
      </c>
    </row>
    <row r="4331" spans="1:16" x14ac:dyDescent="0.3">
      <c r="A4331">
        <v>92071195</v>
      </c>
      <c r="B4331">
        <v>126225</v>
      </c>
      <c r="C4331">
        <v>257187</v>
      </c>
      <c r="D4331">
        <v>15653</v>
      </c>
      <c r="E4331">
        <v>1</v>
      </c>
      <c r="F4331">
        <v>0</v>
      </c>
      <c r="G4331">
        <v>0</v>
      </c>
      <c r="H4331" t="s">
        <v>37</v>
      </c>
      <c r="I4331">
        <v>3</v>
      </c>
      <c r="J4331" t="s">
        <v>38</v>
      </c>
      <c r="K4331" t="s">
        <v>39</v>
      </c>
      <c r="L4331" t="s">
        <v>15</v>
      </c>
      <c r="M4331">
        <v>15653</v>
      </c>
      <c r="N4331" t="s">
        <v>20</v>
      </c>
      <c r="O4331" t="s">
        <v>0</v>
      </c>
      <c r="P4331" t="s">
        <v>0</v>
      </c>
    </row>
    <row r="4332" spans="1:16" x14ac:dyDescent="0.3">
      <c r="A4332">
        <v>48307798</v>
      </c>
      <c r="B4332">
        <v>334053</v>
      </c>
      <c r="C4332">
        <v>466642</v>
      </c>
      <c r="D4332">
        <v>7792</v>
      </c>
      <c r="E4332">
        <v>1</v>
      </c>
      <c r="F4332">
        <v>389.6</v>
      </c>
      <c r="G4332">
        <v>5</v>
      </c>
      <c r="H4332" t="s">
        <v>37</v>
      </c>
      <c r="I4332">
        <v>1</v>
      </c>
      <c r="J4332" t="s">
        <v>185</v>
      </c>
      <c r="K4332" t="s">
        <v>39</v>
      </c>
      <c r="L4332" t="s">
        <v>16</v>
      </c>
      <c r="M4332">
        <v>7402.4</v>
      </c>
      <c r="N4332" t="s">
        <v>20</v>
      </c>
      <c r="O4332" t="s">
        <v>0</v>
      </c>
      <c r="P4332" t="s">
        <v>0</v>
      </c>
    </row>
    <row r="4333" spans="1:16" x14ac:dyDescent="0.3">
      <c r="A4333">
        <v>87029205</v>
      </c>
      <c r="B4333">
        <v>770487</v>
      </c>
      <c r="C4333">
        <v>298867</v>
      </c>
      <c r="D4333">
        <v>10451</v>
      </c>
      <c r="E4333">
        <v>1</v>
      </c>
      <c r="F4333">
        <v>522.54999999999995</v>
      </c>
      <c r="G4333">
        <v>5</v>
      </c>
      <c r="H4333" t="s">
        <v>37</v>
      </c>
      <c r="I4333">
        <v>5</v>
      </c>
      <c r="J4333" t="s">
        <v>514</v>
      </c>
      <c r="K4333" t="s">
        <v>50</v>
      </c>
      <c r="L4333" t="s">
        <v>15</v>
      </c>
      <c r="M4333">
        <v>9928.4500000000007</v>
      </c>
      <c r="N4333" t="s">
        <v>20</v>
      </c>
      <c r="O4333" t="s">
        <v>0</v>
      </c>
      <c r="P4333" t="s">
        <v>0</v>
      </c>
    </row>
    <row r="4334" spans="1:16" x14ac:dyDescent="0.3">
      <c r="A4334">
        <v>62741214</v>
      </c>
      <c r="B4334">
        <v>126225</v>
      </c>
      <c r="C4334">
        <v>206945</v>
      </c>
      <c r="D4334">
        <v>9751</v>
      </c>
      <c r="E4334">
        <v>2</v>
      </c>
      <c r="F4334">
        <v>0</v>
      </c>
      <c r="G4334">
        <v>0</v>
      </c>
      <c r="H4334" t="s">
        <v>37</v>
      </c>
      <c r="I4334">
        <v>1</v>
      </c>
      <c r="J4334" t="s">
        <v>185</v>
      </c>
      <c r="K4334" t="s">
        <v>50</v>
      </c>
      <c r="L4334" t="s">
        <v>15</v>
      </c>
      <c r="M4334">
        <v>19502</v>
      </c>
      <c r="N4334" t="s">
        <v>21</v>
      </c>
      <c r="O4334" t="s">
        <v>0</v>
      </c>
      <c r="P4334" t="s">
        <v>0</v>
      </c>
    </row>
    <row r="4335" spans="1:16" x14ac:dyDescent="0.3">
      <c r="A4335">
        <v>37101146</v>
      </c>
      <c r="B4335">
        <v>770487</v>
      </c>
      <c r="C4335">
        <v>617375</v>
      </c>
      <c r="D4335">
        <v>16346</v>
      </c>
      <c r="E4335">
        <v>1</v>
      </c>
      <c r="F4335">
        <v>0</v>
      </c>
      <c r="G4335">
        <v>0</v>
      </c>
      <c r="H4335" t="s">
        <v>37</v>
      </c>
      <c r="I4335">
        <v>7</v>
      </c>
      <c r="J4335" t="s">
        <v>43</v>
      </c>
      <c r="K4335" t="s">
        <v>39</v>
      </c>
      <c r="L4335" t="s">
        <v>18</v>
      </c>
      <c r="M4335">
        <v>16346</v>
      </c>
      <c r="N4335" t="s">
        <v>23</v>
      </c>
      <c r="O4335" t="s">
        <v>0</v>
      </c>
      <c r="P4335" t="s">
        <v>0</v>
      </c>
    </row>
    <row r="4336" spans="1:16" x14ac:dyDescent="0.3">
      <c r="A4336">
        <v>12404661</v>
      </c>
      <c r="B4336">
        <v>246316</v>
      </c>
      <c r="C4336">
        <v>898359</v>
      </c>
      <c r="D4336">
        <v>17296</v>
      </c>
      <c r="E4336">
        <v>1</v>
      </c>
      <c r="F4336">
        <v>0</v>
      </c>
      <c r="G4336">
        <v>0</v>
      </c>
      <c r="H4336" t="s">
        <v>37</v>
      </c>
      <c r="I4336">
        <v>6</v>
      </c>
      <c r="J4336" t="s">
        <v>90</v>
      </c>
      <c r="K4336" t="s">
        <v>39</v>
      </c>
      <c r="L4336" t="s">
        <v>18</v>
      </c>
      <c r="M4336">
        <v>17296</v>
      </c>
      <c r="N4336" t="s">
        <v>23</v>
      </c>
      <c r="O4336" t="s">
        <v>0</v>
      </c>
      <c r="P4336" t="s">
        <v>0</v>
      </c>
    </row>
    <row r="4337" spans="1:16" x14ac:dyDescent="0.3">
      <c r="A4337">
        <v>93290380</v>
      </c>
      <c r="B4337">
        <v>872246</v>
      </c>
      <c r="C4337">
        <v>616297</v>
      </c>
      <c r="D4337">
        <v>14996</v>
      </c>
      <c r="E4337">
        <v>1</v>
      </c>
      <c r="F4337">
        <v>2249.4</v>
      </c>
      <c r="G4337">
        <v>15</v>
      </c>
      <c r="H4337" t="s">
        <v>37</v>
      </c>
      <c r="I4337">
        <v>6</v>
      </c>
      <c r="J4337" t="s">
        <v>90</v>
      </c>
      <c r="K4337" t="s">
        <v>39</v>
      </c>
      <c r="L4337" t="s">
        <v>15</v>
      </c>
      <c r="M4337">
        <v>12746.6</v>
      </c>
      <c r="N4337" t="s">
        <v>20</v>
      </c>
      <c r="O4337" t="s">
        <v>0</v>
      </c>
      <c r="P4337" t="s">
        <v>0</v>
      </c>
    </row>
    <row r="4338" spans="1:16" x14ac:dyDescent="0.3">
      <c r="A4338">
        <v>34406132</v>
      </c>
      <c r="B4338">
        <v>876646</v>
      </c>
      <c r="C4338">
        <v>352387</v>
      </c>
      <c r="D4338">
        <v>8603</v>
      </c>
      <c r="E4338">
        <v>3</v>
      </c>
      <c r="F4338">
        <v>0</v>
      </c>
      <c r="G4338">
        <v>0</v>
      </c>
      <c r="H4338" t="s">
        <v>502</v>
      </c>
      <c r="I4338">
        <v>6</v>
      </c>
      <c r="J4338" t="s">
        <v>258</v>
      </c>
      <c r="K4338" t="s">
        <v>39</v>
      </c>
      <c r="L4338" t="s">
        <v>17</v>
      </c>
      <c r="M4338">
        <v>25809</v>
      </c>
      <c r="N4338" t="s">
        <v>22</v>
      </c>
      <c r="O4338" t="s">
        <v>0</v>
      </c>
      <c r="P4338" t="s">
        <v>0</v>
      </c>
    </row>
    <row r="4339" spans="1:16" x14ac:dyDescent="0.3">
      <c r="A4339">
        <v>18338186</v>
      </c>
      <c r="B4339">
        <v>770487</v>
      </c>
      <c r="C4339">
        <v>888108</v>
      </c>
      <c r="D4339">
        <v>6254</v>
      </c>
      <c r="E4339">
        <v>1</v>
      </c>
      <c r="F4339">
        <v>938.1</v>
      </c>
      <c r="G4339">
        <v>15</v>
      </c>
      <c r="H4339" t="s">
        <v>502</v>
      </c>
      <c r="I4339">
        <v>6</v>
      </c>
      <c r="J4339" t="s">
        <v>258</v>
      </c>
      <c r="K4339" t="s">
        <v>39</v>
      </c>
      <c r="L4339" t="s">
        <v>18</v>
      </c>
      <c r="M4339">
        <v>5315.9</v>
      </c>
      <c r="N4339" t="s">
        <v>22</v>
      </c>
      <c r="O4339" t="s">
        <v>0</v>
      </c>
      <c r="P4339" t="s">
        <v>0</v>
      </c>
    </row>
    <row r="4340" spans="1:16" x14ac:dyDescent="0.3">
      <c r="A4340">
        <v>60527631</v>
      </c>
      <c r="B4340">
        <v>876646</v>
      </c>
      <c r="C4340">
        <v>613296</v>
      </c>
      <c r="D4340">
        <v>8436</v>
      </c>
      <c r="E4340">
        <v>2</v>
      </c>
      <c r="F4340">
        <v>0</v>
      </c>
      <c r="G4340">
        <v>0</v>
      </c>
      <c r="H4340" t="s">
        <v>502</v>
      </c>
      <c r="I4340">
        <v>3</v>
      </c>
      <c r="J4340" t="s">
        <v>99</v>
      </c>
      <c r="K4340" t="s">
        <v>39</v>
      </c>
      <c r="L4340" t="s">
        <v>15</v>
      </c>
      <c r="M4340">
        <v>16872</v>
      </c>
      <c r="N4340" t="s">
        <v>22</v>
      </c>
      <c r="O4340" t="s">
        <v>0</v>
      </c>
      <c r="P4340" t="s">
        <v>0</v>
      </c>
    </row>
    <row r="4341" spans="1:16" x14ac:dyDescent="0.3">
      <c r="A4341">
        <v>38169370</v>
      </c>
      <c r="B4341">
        <v>126225</v>
      </c>
      <c r="C4341">
        <v>695793</v>
      </c>
      <c r="D4341">
        <v>15844</v>
      </c>
      <c r="E4341">
        <v>1</v>
      </c>
      <c r="F4341">
        <v>0</v>
      </c>
      <c r="G4341">
        <v>0</v>
      </c>
      <c r="H4341" t="s">
        <v>502</v>
      </c>
      <c r="I4341">
        <v>5</v>
      </c>
      <c r="J4341" t="s">
        <v>157</v>
      </c>
      <c r="K4341" t="s">
        <v>39</v>
      </c>
      <c r="L4341" t="s">
        <v>16</v>
      </c>
      <c r="M4341">
        <v>15844</v>
      </c>
      <c r="N4341" t="s">
        <v>20</v>
      </c>
      <c r="O4341" t="s">
        <v>0</v>
      </c>
      <c r="P4341" t="s">
        <v>0</v>
      </c>
    </row>
    <row r="4342" spans="1:16" x14ac:dyDescent="0.3">
      <c r="A4342">
        <v>85603667</v>
      </c>
      <c r="B4342">
        <v>719176</v>
      </c>
      <c r="C4342">
        <v>224223</v>
      </c>
      <c r="D4342">
        <v>14440</v>
      </c>
      <c r="E4342">
        <v>1</v>
      </c>
      <c r="F4342">
        <v>0</v>
      </c>
      <c r="G4342">
        <v>0</v>
      </c>
      <c r="H4342" t="s">
        <v>502</v>
      </c>
      <c r="I4342">
        <v>7</v>
      </c>
      <c r="J4342" t="s">
        <v>83</v>
      </c>
      <c r="K4342" t="s">
        <v>39</v>
      </c>
      <c r="L4342" t="s">
        <v>18</v>
      </c>
      <c r="M4342">
        <v>14440</v>
      </c>
      <c r="N4342" t="s">
        <v>21</v>
      </c>
      <c r="O4342" t="s">
        <v>0</v>
      </c>
      <c r="P4342" t="s">
        <v>0</v>
      </c>
    </row>
    <row r="4343" spans="1:16" x14ac:dyDescent="0.3">
      <c r="A4343">
        <v>19735027</v>
      </c>
      <c r="B4343">
        <v>246316</v>
      </c>
      <c r="C4343">
        <v>902191</v>
      </c>
      <c r="D4343">
        <v>17685</v>
      </c>
      <c r="E4343">
        <v>3</v>
      </c>
      <c r="F4343">
        <v>2652.75</v>
      </c>
      <c r="G4343">
        <v>5</v>
      </c>
      <c r="H4343" t="s">
        <v>502</v>
      </c>
      <c r="I4343">
        <v>2</v>
      </c>
      <c r="J4343" t="s">
        <v>550</v>
      </c>
      <c r="K4343" t="s">
        <v>39</v>
      </c>
      <c r="L4343" t="s">
        <v>16</v>
      </c>
      <c r="M4343">
        <v>50402.25</v>
      </c>
      <c r="N4343" t="s">
        <v>23</v>
      </c>
      <c r="O4343" t="s">
        <v>0</v>
      </c>
      <c r="P4343" t="s">
        <v>0</v>
      </c>
    </row>
    <row r="4344" spans="1:16" x14ac:dyDescent="0.3">
      <c r="A4344">
        <v>13867648</v>
      </c>
      <c r="B4344">
        <v>356787</v>
      </c>
      <c r="C4344">
        <v>943596</v>
      </c>
      <c r="D4344">
        <v>15036</v>
      </c>
      <c r="E4344">
        <v>1</v>
      </c>
      <c r="F4344">
        <v>1503.6</v>
      </c>
      <c r="G4344">
        <v>10</v>
      </c>
      <c r="H4344" t="s">
        <v>502</v>
      </c>
      <c r="I4344">
        <v>3</v>
      </c>
      <c r="J4344" t="s">
        <v>99</v>
      </c>
      <c r="K4344" t="s">
        <v>39</v>
      </c>
      <c r="L4344" t="s">
        <v>15</v>
      </c>
      <c r="M4344">
        <v>13532.4</v>
      </c>
      <c r="N4344" t="s">
        <v>21</v>
      </c>
      <c r="O4344" t="s">
        <v>0</v>
      </c>
      <c r="P4344" t="s">
        <v>0</v>
      </c>
    </row>
    <row r="4345" spans="1:16" x14ac:dyDescent="0.3">
      <c r="A4345">
        <v>93774355</v>
      </c>
      <c r="B4345">
        <v>876646</v>
      </c>
      <c r="C4345">
        <v>827761</v>
      </c>
      <c r="D4345">
        <v>18993</v>
      </c>
      <c r="E4345">
        <v>1</v>
      </c>
      <c r="F4345">
        <v>949.65</v>
      </c>
      <c r="G4345">
        <v>5</v>
      </c>
      <c r="H4345" t="s">
        <v>502</v>
      </c>
      <c r="I4345">
        <v>6</v>
      </c>
      <c r="J4345" t="s">
        <v>258</v>
      </c>
      <c r="K4345" t="s">
        <v>39</v>
      </c>
      <c r="L4345" t="s">
        <v>15</v>
      </c>
      <c r="M4345">
        <v>18043.349999999999</v>
      </c>
      <c r="N4345" t="s">
        <v>20</v>
      </c>
      <c r="O4345" t="s">
        <v>0</v>
      </c>
      <c r="P4345" t="s">
        <v>0</v>
      </c>
    </row>
    <row r="4346" spans="1:16" x14ac:dyDescent="0.3">
      <c r="A4346">
        <v>15403355</v>
      </c>
      <c r="B4346">
        <v>876646</v>
      </c>
      <c r="C4346">
        <v>774842</v>
      </c>
      <c r="D4346">
        <v>1846</v>
      </c>
      <c r="E4346">
        <v>3</v>
      </c>
      <c r="F4346">
        <v>0</v>
      </c>
      <c r="G4346">
        <v>0</v>
      </c>
      <c r="H4346" t="s">
        <v>255</v>
      </c>
      <c r="I4346">
        <v>3</v>
      </c>
      <c r="J4346" t="s">
        <v>286</v>
      </c>
      <c r="K4346" t="s">
        <v>50</v>
      </c>
      <c r="L4346" t="s">
        <v>16</v>
      </c>
      <c r="M4346">
        <v>5538</v>
      </c>
      <c r="N4346" t="s">
        <v>22</v>
      </c>
      <c r="O4346" t="s">
        <v>0</v>
      </c>
      <c r="P4346" t="s">
        <v>0</v>
      </c>
    </row>
    <row r="4347" spans="1:16" x14ac:dyDescent="0.3">
      <c r="A4347">
        <v>60237832</v>
      </c>
      <c r="B4347">
        <v>671858</v>
      </c>
      <c r="C4347">
        <v>702073</v>
      </c>
      <c r="D4347">
        <v>17896</v>
      </c>
      <c r="E4347">
        <v>1</v>
      </c>
      <c r="F4347">
        <v>1789.6</v>
      </c>
      <c r="G4347">
        <v>10</v>
      </c>
      <c r="H4347" t="s">
        <v>255</v>
      </c>
      <c r="I4347">
        <v>2</v>
      </c>
      <c r="J4347" t="s">
        <v>434</v>
      </c>
      <c r="K4347" t="s">
        <v>39</v>
      </c>
      <c r="L4347" t="s">
        <v>17</v>
      </c>
      <c r="M4347">
        <v>16106.4</v>
      </c>
      <c r="N4347" t="s">
        <v>21</v>
      </c>
      <c r="O4347" t="s">
        <v>0</v>
      </c>
      <c r="P4347" t="s">
        <v>0</v>
      </c>
    </row>
    <row r="4348" spans="1:16" x14ac:dyDescent="0.3">
      <c r="A4348">
        <v>87030477</v>
      </c>
      <c r="B4348">
        <v>876646</v>
      </c>
      <c r="C4348">
        <v>811248</v>
      </c>
      <c r="D4348">
        <v>6826</v>
      </c>
      <c r="E4348">
        <v>2</v>
      </c>
      <c r="F4348">
        <v>2047.8</v>
      </c>
      <c r="G4348">
        <v>15</v>
      </c>
      <c r="H4348" t="s">
        <v>255</v>
      </c>
      <c r="I4348">
        <v>2</v>
      </c>
      <c r="J4348" t="s">
        <v>434</v>
      </c>
      <c r="K4348" t="s">
        <v>39</v>
      </c>
      <c r="L4348" t="s">
        <v>15</v>
      </c>
      <c r="M4348">
        <v>11604.2</v>
      </c>
      <c r="N4348" t="s">
        <v>21</v>
      </c>
      <c r="O4348" t="s">
        <v>0</v>
      </c>
      <c r="P4348" t="s">
        <v>0</v>
      </c>
    </row>
    <row r="4349" spans="1:16" x14ac:dyDescent="0.3">
      <c r="A4349">
        <v>82062301</v>
      </c>
      <c r="B4349">
        <v>388389</v>
      </c>
      <c r="C4349">
        <v>263648</v>
      </c>
      <c r="D4349">
        <v>17835</v>
      </c>
      <c r="E4349">
        <v>3</v>
      </c>
      <c r="F4349">
        <v>0</v>
      </c>
      <c r="G4349">
        <v>0</v>
      </c>
      <c r="H4349" t="s">
        <v>255</v>
      </c>
      <c r="I4349">
        <v>6</v>
      </c>
      <c r="J4349" t="s">
        <v>264</v>
      </c>
      <c r="K4349" t="s">
        <v>39</v>
      </c>
      <c r="L4349" t="s">
        <v>15</v>
      </c>
      <c r="M4349">
        <v>53505</v>
      </c>
      <c r="N4349" t="s">
        <v>20</v>
      </c>
      <c r="O4349" t="s">
        <v>0</v>
      </c>
      <c r="P4349" t="s">
        <v>0</v>
      </c>
    </row>
    <row r="4350" spans="1:16" x14ac:dyDescent="0.3">
      <c r="A4350">
        <v>87568940</v>
      </c>
      <c r="B4350">
        <v>809570</v>
      </c>
      <c r="C4350">
        <v>620106</v>
      </c>
      <c r="D4350">
        <v>14980</v>
      </c>
      <c r="E4350">
        <v>1</v>
      </c>
      <c r="F4350">
        <v>0</v>
      </c>
      <c r="G4350">
        <v>0</v>
      </c>
      <c r="H4350" t="s">
        <v>255</v>
      </c>
      <c r="I4350">
        <v>6</v>
      </c>
      <c r="J4350" t="s">
        <v>264</v>
      </c>
      <c r="K4350" t="s">
        <v>39</v>
      </c>
      <c r="L4350" t="s">
        <v>15</v>
      </c>
      <c r="M4350">
        <v>14980</v>
      </c>
      <c r="N4350" t="s">
        <v>22</v>
      </c>
      <c r="O4350" t="s">
        <v>0</v>
      </c>
      <c r="P4350" t="s">
        <v>0</v>
      </c>
    </row>
    <row r="4351" spans="1:16" x14ac:dyDescent="0.3">
      <c r="A4351">
        <v>77996124</v>
      </c>
      <c r="B4351">
        <v>191161</v>
      </c>
      <c r="C4351">
        <v>311957</v>
      </c>
      <c r="D4351">
        <v>11433</v>
      </c>
      <c r="E4351">
        <v>1</v>
      </c>
      <c r="F4351">
        <v>0</v>
      </c>
      <c r="G4351">
        <v>0</v>
      </c>
      <c r="H4351" t="s">
        <v>255</v>
      </c>
      <c r="I4351">
        <v>6</v>
      </c>
      <c r="J4351" t="s">
        <v>264</v>
      </c>
      <c r="K4351" t="s">
        <v>39</v>
      </c>
      <c r="L4351" t="s">
        <v>15</v>
      </c>
      <c r="M4351">
        <v>11433</v>
      </c>
      <c r="N4351" t="s">
        <v>21</v>
      </c>
      <c r="O4351" t="s">
        <v>0</v>
      </c>
      <c r="P4351" t="s">
        <v>0</v>
      </c>
    </row>
    <row r="4352" spans="1:16" x14ac:dyDescent="0.3">
      <c r="A4352">
        <v>73491242</v>
      </c>
      <c r="B4352">
        <v>877572</v>
      </c>
      <c r="C4352">
        <v>810948</v>
      </c>
      <c r="D4352">
        <v>12598</v>
      </c>
      <c r="E4352">
        <v>1</v>
      </c>
      <c r="F4352">
        <v>0</v>
      </c>
      <c r="G4352">
        <v>0</v>
      </c>
      <c r="H4352" t="s">
        <v>255</v>
      </c>
      <c r="I4352">
        <v>1</v>
      </c>
      <c r="J4352" t="s">
        <v>392</v>
      </c>
      <c r="K4352" t="s">
        <v>39</v>
      </c>
      <c r="L4352" t="s">
        <v>152</v>
      </c>
      <c r="M4352">
        <v>12598</v>
      </c>
      <c r="N4352" t="s">
        <v>21</v>
      </c>
      <c r="O4352" t="s">
        <v>0</v>
      </c>
      <c r="P4352" t="s">
        <v>0</v>
      </c>
    </row>
    <row r="4353" spans="1:16" x14ac:dyDescent="0.3">
      <c r="A4353">
        <v>98899843</v>
      </c>
      <c r="B4353">
        <v>388389</v>
      </c>
      <c r="C4353">
        <v>307241</v>
      </c>
      <c r="D4353">
        <v>3370</v>
      </c>
      <c r="E4353">
        <v>3</v>
      </c>
      <c r="F4353">
        <v>505.5</v>
      </c>
      <c r="G4353">
        <v>5</v>
      </c>
      <c r="H4353" t="s">
        <v>255</v>
      </c>
      <c r="I4353">
        <v>2</v>
      </c>
      <c r="J4353" t="s">
        <v>434</v>
      </c>
      <c r="K4353" t="s">
        <v>39</v>
      </c>
      <c r="L4353" t="s">
        <v>15</v>
      </c>
      <c r="M4353">
        <v>9604.5</v>
      </c>
      <c r="N4353" t="s">
        <v>20</v>
      </c>
      <c r="O4353" t="s">
        <v>0</v>
      </c>
      <c r="P4353" t="s">
        <v>0</v>
      </c>
    </row>
    <row r="4354" spans="1:16" x14ac:dyDescent="0.3">
      <c r="A4354">
        <v>54112109</v>
      </c>
      <c r="B4354">
        <v>770487</v>
      </c>
      <c r="C4354">
        <v>786273</v>
      </c>
      <c r="D4354">
        <v>3000</v>
      </c>
      <c r="E4354">
        <v>1</v>
      </c>
      <c r="F4354">
        <v>600</v>
      </c>
      <c r="G4354">
        <v>20</v>
      </c>
      <c r="H4354" t="s">
        <v>255</v>
      </c>
      <c r="I4354">
        <v>7</v>
      </c>
      <c r="J4354" t="s">
        <v>91</v>
      </c>
      <c r="K4354" t="s">
        <v>39</v>
      </c>
      <c r="L4354" t="s">
        <v>15</v>
      </c>
      <c r="M4354">
        <v>2400</v>
      </c>
      <c r="N4354" t="s">
        <v>22</v>
      </c>
      <c r="O4354" t="s">
        <v>0</v>
      </c>
      <c r="P4354" t="s">
        <v>0</v>
      </c>
    </row>
    <row r="4355" spans="1:16" x14ac:dyDescent="0.3">
      <c r="A4355">
        <v>35556386</v>
      </c>
      <c r="B4355">
        <v>207473</v>
      </c>
      <c r="C4355">
        <v>497809</v>
      </c>
      <c r="D4355">
        <v>10870</v>
      </c>
      <c r="E4355">
        <v>1</v>
      </c>
      <c r="F4355">
        <v>0</v>
      </c>
      <c r="G4355">
        <v>0</v>
      </c>
      <c r="H4355" t="s">
        <v>65</v>
      </c>
      <c r="I4355">
        <v>4</v>
      </c>
      <c r="J4355" t="s">
        <v>66</v>
      </c>
      <c r="K4355" t="s">
        <v>39</v>
      </c>
      <c r="L4355" t="s">
        <v>16</v>
      </c>
      <c r="M4355">
        <v>10870</v>
      </c>
      <c r="N4355" t="s">
        <v>23</v>
      </c>
      <c r="O4355" t="s">
        <v>0</v>
      </c>
      <c r="P4355" t="s">
        <v>0</v>
      </c>
    </row>
    <row r="4356" spans="1:16" x14ac:dyDescent="0.3">
      <c r="A4356">
        <v>53188224</v>
      </c>
      <c r="B4356">
        <v>877572</v>
      </c>
      <c r="C4356">
        <v>345718</v>
      </c>
      <c r="D4356">
        <v>14369</v>
      </c>
      <c r="E4356">
        <v>3</v>
      </c>
      <c r="F4356">
        <v>0</v>
      </c>
      <c r="G4356">
        <v>0</v>
      </c>
      <c r="H4356" t="s">
        <v>65</v>
      </c>
      <c r="I4356">
        <v>5</v>
      </c>
      <c r="J4356" t="s">
        <v>459</v>
      </c>
      <c r="K4356" t="s">
        <v>39</v>
      </c>
      <c r="L4356" t="s">
        <v>15</v>
      </c>
      <c r="M4356">
        <v>43107</v>
      </c>
      <c r="N4356" t="s">
        <v>21</v>
      </c>
      <c r="O4356" t="s">
        <v>0</v>
      </c>
      <c r="P4356" t="s">
        <v>0</v>
      </c>
    </row>
    <row r="4357" spans="1:16" x14ac:dyDescent="0.3">
      <c r="A4357">
        <v>88458327</v>
      </c>
      <c r="B4357">
        <v>719176</v>
      </c>
      <c r="C4357">
        <v>843852</v>
      </c>
      <c r="D4357">
        <v>10479</v>
      </c>
      <c r="E4357">
        <v>4</v>
      </c>
      <c r="F4357">
        <v>4191.6000000000004</v>
      </c>
      <c r="G4357">
        <v>10</v>
      </c>
      <c r="H4357" t="s">
        <v>65</v>
      </c>
      <c r="I4357">
        <v>2</v>
      </c>
      <c r="J4357" t="s">
        <v>307</v>
      </c>
      <c r="K4357" t="s">
        <v>39</v>
      </c>
      <c r="L4357" t="s">
        <v>15</v>
      </c>
      <c r="M4357">
        <v>37724.400000000001</v>
      </c>
      <c r="N4357" t="s">
        <v>21</v>
      </c>
      <c r="O4357" t="s">
        <v>0</v>
      </c>
      <c r="P4357" t="s">
        <v>0</v>
      </c>
    </row>
    <row r="4358" spans="1:16" x14ac:dyDescent="0.3">
      <c r="A4358">
        <v>19067690</v>
      </c>
      <c r="B4358">
        <v>876646</v>
      </c>
      <c r="C4358">
        <v>656526</v>
      </c>
      <c r="D4358">
        <v>4709</v>
      </c>
      <c r="E4358">
        <v>1</v>
      </c>
      <c r="F4358">
        <v>0</v>
      </c>
      <c r="G4358">
        <v>0</v>
      </c>
      <c r="H4358" t="s">
        <v>65</v>
      </c>
      <c r="I4358">
        <v>1</v>
      </c>
      <c r="J4358" t="s">
        <v>144</v>
      </c>
      <c r="K4358" t="s">
        <v>39</v>
      </c>
      <c r="L4358" t="s">
        <v>15</v>
      </c>
      <c r="M4358">
        <v>4709</v>
      </c>
      <c r="N4358" t="s">
        <v>21</v>
      </c>
      <c r="O4358" t="s">
        <v>0</v>
      </c>
      <c r="P4358" t="s">
        <v>0</v>
      </c>
    </row>
    <row r="4359" spans="1:16" x14ac:dyDescent="0.3">
      <c r="A4359">
        <v>52857920</v>
      </c>
      <c r="B4359">
        <v>191161</v>
      </c>
      <c r="C4359">
        <v>853484</v>
      </c>
      <c r="D4359">
        <v>13843</v>
      </c>
      <c r="E4359">
        <v>2</v>
      </c>
      <c r="F4359">
        <v>0</v>
      </c>
      <c r="G4359">
        <v>0</v>
      </c>
      <c r="H4359" t="s">
        <v>65</v>
      </c>
      <c r="I4359">
        <v>5</v>
      </c>
      <c r="J4359" t="s">
        <v>459</v>
      </c>
      <c r="K4359" t="s">
        <v>39</v>
      </c>
      <c r="L4359" t="s">
        <v>15</v>
      </c>
      <c r="M4359">
        <v>27686</v>
      </c>
      <c r="N4359" t="s">
        <v>23</v>
      </c>
      <c r="O4359" t="s">
        <v>0</v>
      </c>
      <c r="P4359" t="s">
        <v>0</v>
      </c>
    </row>
    <row r="4360" spans="1:16" x14ac:dyDescent="0.3">
      <c r="A4360">
        <v>46456416</v>
      </c>
      <c r="B4360">
        <v>216739</v>
      </c>
      <c r="C4360">
        <v>486780</v>
      </c>
      <c r="D4360">
        <v>13755</v>
      </c>
      <c r="E4360">
        <v>3</v>
      </c>
      <c r="F4360">
        <v>0</v>
      </c>
      <c r="G4360">
        <v>0</v>
      </c>
      <c r="H4360" t="s">
        <v>65</v>
      </c>
      <c r="I4360">
        <v>1</v>
      </c>
      <c r="J4360" t="s">
        <v>144</v>
      </c>
      <c r="K4360" t="s">
        <v>39</v>
      </c>
      <c r="L4360" t="s">
        <v>17</v>
      </c>
      <c r="M4360">
        <v>41265</v>
      </c>
      <c r="N4360" t="s">
        <v>20</v>
      </c>
      <c r="O4360" t="s">
        <v>0</v>
      </c>
      <c r="P4360" t="s">
        <v>0</v>
      </c>
    </row>
    <row r="4361" spans="1:16" x14ac:dyDescent="0.3">
      <c r="A4361">
        <v>14506531</v>
      </c>
      <c r="B4361">
        <v>671858</v>
      </c>
      <c r="C4361">
        <v>505509</v>
      </c>
      <c r="D4361">
        <v>18944</v>
      </c>
      <c r="E4361">
        <v>1</v>
      </c>
      <c r="F4361">
        <v>0</v>
      </c>
      <c r="G4361">
        <v>0</v>
      </c>
      <c r="H4361" t="s">
        <v>65</v>
      </c>
      <c r="I4361">
        <v>1</v>
      </c>
      <c r="J4361" t="s">
        <v>144</v>
      </c>
      <c r="K4361" t="s">
        <v>39</v>
      </c>
      <c r="L4361" t="s">
        <v>15</v>
      </c>
      <c r="M4361">
        <v>18944</v>
      </c>
      <c r="N4361" t="s">
        <v>21</v>
      </c>
      <c r="O4361" t="s">
        <v>0</v>
      </c>
      <c r="P4361" t="s">
        <v>0</v>
      </c>
    </row>
    <row r="4362" spans="1:16" x14ac:dyDescent="0.3">
      <c r="A4362">
        <v>14934536</v>
      </c>
      <c r="B4362">
        <v>126225</v>
      </c>
      <c r="C4362">
        <v>789444</v>
      </c>
      <c r="D4362">
        <v>16920</v>
      </c>
      <c r="E4362">
        <v>1</v>
      </c>
      <c r="F4362">
        <v>0</v>
      </c>
      <c r="G4362">
        <v>0</v>
      </c>
      <c r="H4362" t="s">
        <v>65</v>
      </c>
      <c r="I4362">
        <v>2</v>
      </c>
      <c r="J4362" t="s">
        <v>307</v>
      </c>
      <c r="K4362" t="s">
        <v>39</v>
      </c>
      <c r="L4362" t="s">
        <v>18</v>
      </c>
      <c r="M4362">
        <v>16920</v>
      </c>
      <c r="N4362" t="s">
        <v>23</v>
      </c>
      <c r="O4362" t="s">
        <v>0</v>
      </c>
      <c r="P4362" t="s">
        <v>0</v>
      </c>
    </row>
    <row r="4363" spans="1:16" x14ac:dyDescent="0.3">
      <c r="A4363">
        <v>39962391</v>
      </c>
      <c r="B4363">
        <v>388389</v>
      </c>
      <c r="C4363">
        <v>962427</v>
      </c>
      <c r="D4363">
        <v>4375</v>
      </c>
      <c r="E4363">
        <v>1</v>
      </c>
      <c r="F4363">
        <v>218.75</v>
      </c>
      <c r="G4363">
        <v>5</v>
      </c>
      <c r="H4363" t="s">
        <v>65</v>
      </c>
      <c r="I4363">
        <v>4</v>
      </c>
      <c r="J4363" t="s">
        <v>66</v>
      </c>
      <c r="K4363" t="s">
        <v>39</v>
      </c>
      <c r="L4363" t="s">
        <v>17</v>
      </c>
      <c r="M4363">
        <v>4156.25</v>
      </c>
      <c r="N4363" t="s">
        <v>20</v>
      </c>
      <c r="O4363" t="s">
        <v>0</v>
      </c>
      <c r="P4363" t="s">
        <v>0</v>
      </c>
    </row>
    <row r="4364" spans="1:16" x14ac:dyDescent="0.3">
      <c r="A4364">
        <v>14346338</v>
      </c>
      <c r="B4364">
        <v>216739</v>
      </c>
      <c r="C4364">
        <v>274852</v>
      </c>
      <c r="D4364">
        <v>16882</v>
      </c>
      <c r="E4364">
        <v>1</v>
      </c>
      <c r="F4364">
        <v>1688.2</v>
      </c>
      <c r="G4364">
        <v>10</v>
      </c>
      <c r="H4364" t="s">
        <v>65</v>
      </c>
      <c r="I4364">
        <v>3</v>
      </c>
      <c r="J4364" t="s">
        <v>329</v>
      </c>
      <c r="K4364" t="s">
        <v>39</v>
      </c>
      <c r="L4364" t="s">
        <v>17</v>
      </c>
      <c r="M4364">
        <v>15193.8</v>
      </c>
      <c r="N4364" t="s">
        <v>20</v>
      </c>
      <c r="O4364" t="s">
        <v>0</v>
      </c>
      <c r="P4364" t="s">
        <v>0</v>
      </c>
    </row>
    <row r="4365" spans="1:16" x14ac:dyDescent="0.3">
      <c r="A4365">
        <v>85906869</v>
      </c>
      <c r="B4365">
        <v>719176</v>
      </c>
      <c r="C4365">
        <v>931510</v>
      </c>
      <c r="D4365">
        <v>6020</v>
      </c>
      <c r="E4365">
        <v>4</v>
      </c>
      <c r="F4365">
        <v>3612</v>
      </c>
      <c r="G4365">
        <v>15</v>
      </c>
      <c r="H4365" t="s">
        <v>65</v>
      </c>
      <c r="I4365">
        <v>6</v>
      </c>
      <c r="J4365" t="s">
        <v>71</v>
      </c>
      <c r="K4365" t="s">
        <v>50</v>
      </c>
      <c r="L4365" t="s">
        <v>18</v>
      </c>
      <c r="M4365">
        <v>20468</v>
      </c>
      <c r="N4365" t="s">
        <v>21</v>
      </c>
      <c r="O4365" t="s">
        <v>0</v>
      </c>
      <c r="P4365" t="s">
        <v>0</v>
      </c>
    </row>
    <row r="4366" spans="1:16" x14ac:dyDescent="0.3">
      <c r="A4366">
        <v>39287523</v>
      </c>
      <c r="B4366">
        <v>809570</v>
      </c>
      <c r="C4366">
        <v>781866</v>
      </c>
      <c r="D4366">
        <v>10547</v>
      </c>
      <c r="E4366">
        <v>1</v>
      </c>
      <c r="F4366">
        <v>0</v>
      </c>
      <c r="G4366">
        <v>0</v>
      </c>
      <c r="H4366" t="s">
        <v>65</v>
      </c>
      <c r="I4366">
        <v>4</v>
      </c>
      <c r="J4366" t="s">
        <v>66</v>
      </c>
      <c r="K4366" t="s">
        <v>39</v>
      </c>
      <c r="L4366" t="s">
        <v>15</v>
      </c>
      <c r="M4366">
        <v>10547</v>
      </c>
      <c r="N4366" t="s">
        <v>21</v>
      </c>
      <c r="O4366" t="s">
        <v>0</v>
      </c>
      <c r="P4366" t="s">
        <v>0</v>
      </c>
    </row>
    <row r="4367" spans="1:16" x14ac:dyDescent="0.3">
      <c r="A4367">
        <v>27208745</v>
      </c>
      <c r="B4367">
        <v>809570</v>
      </c>
      <c r="C4367">
        <v>822650</v>
      </c>
      <c r="D4367">
        <v>14282</v>
      </c>
      <c r="E4367">
        <v>1</v>
      </c>
      <c r="F4367">
        <v>0</v>
      </c>
      <c r="G4367">
        <v>0</v>
      </c>
      <c r="H4367" t="s">
        <v>65</v>
      </c>
      <c r="I4367">
        <v>3</v>
      </c>
      <c r="J4367" t="s">
        <v>329</v>
      </c>
      <c r="K4367" t="s">
        <v>39</v>
      </c>
      <c r="L4367" t="s">
        <v>15</v>
      </c>
      <c r="M4367">
        <v>14282</v>
      </c>
      <c r="N4367" t="s">
        <v>20</v>
      </c>
      <c r="O4367" t="s">
        <v>0</v>
      </c>
      <c r="P4367" t="s">
        <v>0</v>
      </c>
    </row>
    <row r="4368" spans="1:16" x14ac:dyDescent="0.3">
      <c r="A4368">
        <v>82772208</v>
      </c>
      <c r="B4368">
        <v>872246</v>
      </c>
      <c r="C4368">
        <v>579867</v>
      </c>
      <c r="D4368">
        <v>8221</v>
      </c>
      <c r="E4368">
        <v>2</v>
      </c>
      <c r="F4368">
        <v>1644.2</v>
      </c>
      <c r="G4368">
        <v>10</v>
      </c>
      <c r="H4368" t="s">
        <v>172</v>
      </c>
      <c r="I4368">
        <v>4</v>
      </c>
      <c r="J4368" t="s">
        <v>173</v>
      </c>
      <c r="K4368" t="s">
        <v>73</v>
      </c>
      <c r="L4368" t="s">
        <v>16</v>
      </c>
      <c r="M4368">
        <v>14797.8</v>
      </c>
      <c r="N4368" t="s">
        <v>20</v>
      </c>
      <c r="O4368" t="s">
        <v>0</v>
      </c>
      <c r="P4368" t="s">
        <v>0</v>
      </c>
    </row>
    <row r="4369" spans="1:16" x14ac:dyDescent="0.3">
      <c r="A4369">
        <v>55076693</v>
      </c>
      <c r="B4369">
        <v>719176</v>
      </c>
      <c r="C4369">
        <v>327126</v>
      </c>
      <c r="D4369">
        <v>16859</v>
      </c>
      <c r="E4369">
        <v>3</v>
      </c>
      <c r="F4369">
        <v>2528.85</v>
      </c>
      <c r="G4369">
        <v>5</v>
      </c>
      <c r="H4369" t="s">
        <v>172</v>
      </c>
      <c r="I4369">
        <v>1</v>
      </c>
      <c r="J4369" t="s">
        <v>160</v>
      </c>
      <c r="K4369" t="s">
        <v>39</v>
      </c>
      <c r="L4369" t="s">
        <v>15</v>
      </c>
      <c r="M4369">
        <v>48048.15</v>
      </c>
      <c r="N4369" t="s">
        <v>22</v>
      </c>
      <c r="O4369" t="s">
        <v>0</v>
      </c>
      <c r="P4369" t="s">
        <v>0</v>
      </c>
    </row>
    <row r="4370" spans="1:16" x14ac:dyDescent="0.3">
      <c r="A4370">
        <v>75876924</v>
      </c>
      <c r="B4370">
        <v>671858</v>
      </c>
      <c r="C4370">
        <v>412137</v>
      </c>
      <c r="D4370">
        <v>12482</v>
      </c>
      <c r="E4370">
        <v>1</v>
      </c>
      <c r="F4370">
        <v>0</v>
      </c>
      <c r="G4370">
        <v>0</v>
      </c>
      <c r="H4370" t="s">
        <v>172</v>
      </c>
      <c r="I4370">
        <v>2</v>
      </c>
      <c r="J4370" t="s">
        <v>415</v>
      </c>
      <c r="K4370" t="s">
        <v>39</v>
      </c>
      <c r="L4370" t="s">
        <v>18</v>
      </c>
      <c r="M4370">
        <v>12482</v>
      </c>
      <c r="N4370" t="s">
        <v>22</v>
      </c>
      <c r="O4370" t="s">
        <v>0</v>
      </c>
      <c r="P4370" t="s">
        <v>0</v>
      </c>
    </row>
    <row r="4371" spans="1:16" x14ac:dyDescent="0.3">
      <c r="A4371">
        <v>34347841</v>
      </c>
      <c r="B4371">
        <v>246316</v>
      </c>
      <c r="C4371">
        <v>479190</v>
      </c>
      <c r="D4371">
        <v>14026</v>
      </c>
      <c r="E4371">
        <v>1</v>
      </c>
      <c r="F4371">
        <v>1402.6</v>
      </c>
      <c r="G4371">
        <v>10</v>
      </c>
      <c r="H4371" t="s">
        <v>172</v>
      </c>
      <c r="I4371">
        <v>2</v>
      </c>
      <c r="J4371" t="s">
        <v>415</v>
      </c>
      <c r="K4371" t="s">
        <v>39</v>
      </c>
      <c r="L4371" t="s">
        <v>15</v>
      </c>
      <c r="M4371">
        <v>12623.4</v>
      </c>
      <c r="N4371" t="s">
        <v>20</v>
      </c>
      <c r="O4371" t="s">
        <v>0</v>
      </c>
      <c r="P4371" t="s">
        <v>0</v>
      </c>
    </row>
    <row r="4372" spans="1:16" x14ac:dyDescent="0.3">
      <c r="A4372">
        <v>39597483</v>
      </c>
      <c r="B4372">
        <v>356787</v>
      </c>
      <c r="C4372">
        <v>412686</v>
      </c>
      <c r="D4372">
        <v>2574</v>
      </c>
      <c r="E4372">
        <v>4</v>
      </c>
      <c r="F4372">
        <v>514.79999999999995</v>
      </c>
      <c r="G4372">
        <v>5</v>
      </c>
      <c r="H4372" t="s">
        <v>172</v>
      </c>
      <c r="I4372">
        <v>2</v>
      </c>
      <c r="J4372" t="s">
        <v>415</v>
      </c>
      <c r="K4372" t="s">
        <v>39</v>
      </c>
      <c r="L4372" t="s">
        <v>15</v>
      </c>
      <c r="M4372">
        <v>9781.2000000000007</v>
      </c>
      <c r="N4372" t="s">
        <v>22</v>
      </c>
      <c r="O4372" t="s">
        <v>0</v>
      </c>
      <c r="P4372" t="s">
        <v>0</v>
      </c>
    </row>
    <row r="4373" spans="1:16" x14ac:dyDescent="0.3">
      <c r="A4373">
        <v>24208709</v>
      </c>
      <c r="B4373">
        <v>770487</v>
      </c>
      <c r="C4373">
        <v>479825</v>
      </c>
      <c r="D4373">
        <v>14478</v>
      </c>
      <c r="E4373">
        <v>1</v>
      </c>
      <c r="F4373">
        <v>1447.8</v>
      </c>
      <c r="G4373">
        <v>10</v>
      </c>
      <c r="H4373" t="s">
        <v>172</v>
      </c>
      <c r="I4373">
        <v>1</v>
      </c>
      <c r="J4373" t="s">
        <v>160</v>
      </c>
      <c r="K4373" t="s">
        <v>50</v>
      </c>
      <c r="L4373" t="s">
        <v>18</v>
      </c>
      <c r="M4373">
        <v>13030.2</v>
      </c>
      <c r="N4373" t="s">
        <v>23</v>
      </c>
      <c r="O4373" t="s">
        <v>0</v>
      </c>
      <c r="P4373" t="s">
        <v>0</v>
      </c>
    </row>
    <row r="4374" spans="1:16" x14ac:dyDescent="0.3">
      <c r="A4374">
        <v>40097200</v>
      </c>
      <c r="B4374">
        <v>876646</v>
      </c>
      <c r="C4374">
        <v>405587</v>
      </c>
      <c r="D4374">
        <v>7449</v>
      </c>
      <c r="E4374">
        <v>1</v>
      </c>
      <c r="F4374">
        <v>372.45</v>
      </c>
      <c r="G4374">
        <v>5</v>
      </c>
      <c r="H4374" t="s">
        <v>172</v>
      </c>
      <c r="I4374">
        <v>6</v>
      </c>
      <c r="J4374" t="s">
        <v>284</v>
      </c>
      <c r="K4374" t="s">
        <v>39</v>
      </c>
      <c r="L4374" t="s">
        <v>15</v>
      </c>
      <c r="M4374">
        <v>7076.55</v>
      </c>
      <c r="N4374" t="s">
        <v>20</v>
      </c>
      <c r="O4374" t="s">
        <v>0</v>
      </c>
      <c r="P4374" t="s">
        <v>0</v>
      </c>
    </row>
    <row r="4375" spans="1:16" x14ac:dyDescent="0.3">
      <c r="A4375">
        <v>51971886</v>
      </c>
      <c r="B4375">
        <v>356787</v>
      </c>
      <c r="C4375">
        <v>292296</v>
      </c>
      <c r="D4375">
        <v>17776</v>
      </c>
      <c r="E4375">
        <v>1</v>
      </c>
      <c r="F4375">
        <v>0</v>
      </c>
      <c r="G4375">
        <v>0</v>
      </c>
      <c r="H4375" t="s">
        <v>172</v>
      </c>
      <c r="I4375">
        <v>2</v>
      </c>
      <c r="J4375" t="s">
        <v>415</v>
      </c>
      <c r="K4375" t="s">
        <v>39</v>
      </c>
      <c r="L4375" t="s">
        <v>15</v>
      </c>
      <c r="M4375">
        <v>17776</v>
      </c>
      <c r="N4375" t="s">
        <v>22</v>
      </c>
      <c r="O4375" t="s">
        <v>0</v>
      </c>
      <c r="P4375" t="s">
        <v>0</v>
      </c>
    </row>
    <row r="4376" spans="1:16" x14ac:dyDescent="0.3">
      <c r="A4376">
        <v>23364695</v>
      </c>
      <c r="B4376">
        <v>719176</v>
      </c>
      <c r="C4376">
        <v>954388</v>
      </c>
      <c r="D4376">
        <v>17087</v>
      </c>
      <c r="E4376">
        <v>1</v>
      </c>
      <c r="F4376">
        <v>854.35</v>
      </c>
      <c r="G4376">
        <v>5</v>
      </c>
      <c r="H4376" t="s">
        <v>172</v>
      </c>
      <c r="I4376">
        <v>6</v>
      </c>
      <c r="J4376" t="s">
        <v>284</v>
      </c>
      <c r="K4376" t="s">
        <v>39</v>
      </c>
      <c r="L4376" t="s">
        <v>15</v>
      </c>
      <c r="M4376">
        <v>16232.65</v>
      </c>
      <c r="N4376" t="s">
        <v>20</v>
      </c>
      <c r="O4376" t="s">
        <v>0</v>
      </c>
      <c r="P4376" t="s">
        <v>0</v>
      </c>
    </row>
    <row r="4377" spans="1:16" x14ac:dyDescent="0.3">
      <c r="A4377">
        <v>52211967</v>
      </c>
      <c r="B4377">
        <v>216739</v>
      </c>
      <c r="C4377">
        <v>361395</v>
      </c>
      <c r="D4377">
        <v>17558</v>
      </c>
      <c r="E4377">
        <v>4</v>
      </c>
      <c r="F4377">
        <v>7023.2</v>
      </c>
      <c r="G4377">
        <v>10</v>
      </c>
      <c r="H4377" t="s">
        <v>172</v>
      </c>
      <c r="I4377">
        <v>4</v>
      </c>
      <c r="J4377" t="s">
        <v>173</v>
      </c>
      <c r="K4377" t="s">
        <v>39</v>
      </c>
      <c r="L4377" t="s">
        <v>16</v>
      </c>
      <c r="M4377">
        <v>63208.800000000003</v>
      </c>
      <c r="N4377" t="s">
        <v>21</v>
      </c>
      <c r="O4377" t="s">
        <v>0</v>
      </c>
      <c r="P4377" t="s">
        <v>0</v>
      </c>
    </row>
    <row r="4378" spans="1:16" x14ac:dyDescent="0.3">
      <c r="A4378">
        <v>32130289</v>
      </c>
      <c r="B4378">
        <v>872246</v>
      </c>
      <c r="C4378">
        <v>985290</v>
      </c>
      <c r="D4378">
        <v>13500</v>
      </c>
      <c r="E4378">
        <v>1</v>
      </c>
      <c r="F4378">
        <v>0</v>
      </c>
      <c r="G4378">
        <v>0</v>
      </c>
      <c r="H4378" t="s">
        <v>172</v>
      </c>
      <c r="I4378">
        <v>4</v>
      </c>
      <c r="J4378" t="s">
        <v>173</v>
      </c>
      <c r="K4378" t="s">
        <v>39</v>
      </c>
      <c r="L4378" t="s">
        <v>16</v>
      </c>
      <c r="M4378">
        <v>13500</v>
      </c>
      <c r="N4378" t="s">
        <v>20</v>
      </c>
      <c r="O4378" t="s">
        <v>0</v>
      </c>
      <c r="P4378" t="s">
        <v>0</v>
      </c>
    </row>
    <row r="4379" spans="1:16" x14ac:dyDescent="0.3">
      <c r="A4379">
        <v>52587010</v>
      </c>
      <c r="B4379">
        <v>334053</v>
      </c>
      <c r="C4379">
        <v>690795</v>
      </c>
      <c r="D4379">
        <v>8083</v>
      </c>
      <c r="E4379">
        <v>1</v>
      </c>
      <c r="F4379">
        <v>0</v>
      </c>
      <c r="G4379">
        <v>0</v>
      </c>
      <c r="H4379" t="s">
        <v>108</v>
      </c>
      <c r="I4379">
        <v>5</v>
      </c>
      <c r="J4379" t="s">
        <v>385</v>
      </c>
      <c r="K4379" t="s">
        <v>39</v>
      </c>
      <c r="L4379" t="s">
        <v>15</v>
      </c>
      <c r="M4379">
        <v>8083</v>
      </c>
      <c r="N4379" t="s">
        <v>20</v>
      </c>
      <c r="O4379" t="s">
        <v>0</v>
      </c>
      <c r="P4379" t="s">
        <v>0</v>
      </c>
    </row>
    <row r="4380" spans="1:16" x14ac:dyDescent="0.3">
      <c r="A4380">
        <v>95565484</v>
      </c>
      <c r="B4380">
        <v>356787</v>
      </c>
      <c r="C4380">
        <v>867782</v>
      </c>
      <c r="D4380">
        <v>6294</v>
      </c>
      <c r="E4380">
        <v>1</v>
      </c>
      <c r="F4380">
        <v>0</v>
      </c>
      <c r="G4380">
        <v>0</v>
      </c>
      <c r="H4380" t="s">
        <v>108</v>
      </c>
      <c r="I4380">
        <v>4</v>
      </c>
      <c r="J4380" t="s">
        <v>278</v>
      </c>
      <c r="K4380" t="s">
        <v>39</v>
      </c>
      <c r="L4380" t="s">
        <v>16</v>
      </c>
      <c r="M4380">
        <v>6294</v>
      </c>
      <c r="N4380" t="s">
        <v>20</v>
      </c>
      <c r="O4380" t="s">
        <v>0</v>
      </c>
      <c r="P4380" t="s">
        <v>0</v>
      </c>
    </row>
    <row r="4381" spans="1:16" x14ac:dyDescent="0.3">
      <c r="A4381">
        <v>91220369</v>
      </c>
      <c r="B4381">
        <v>356787</v>
      </c>
      <c r="C4381">
        <v>855698</v>
      </c>
      <c r="D4381">
        <v>6010</v>
      </c>
      <c r="E4381">
        <v>1</v>
      </c>
      <c r="F4381">
        <v>0</v>
      </c>
      <c r="G4381">
        <v>0</v>
      </c>
      <c r="H4381" t="s">
        <v>108</v>
      </c>
      <c r="I4381">
        <v>2</v>
      </c>
      <c r="J4381" t="s">
        <v>546</v>
      </c>
      <c r="K4381" t="s">
        <v>50</v>
      </c>
      <c r="L4381" t="s">
        <v>15</v>
      </c>
      <c r="M4381">
        <v>6010</v>
      </c>
      <c r="N4381" t="s">
        <v>20</v>
      </c>
      <c r="O4381" t="s">
        <v>0</v>
      </c>
      <c r="P4381" t="s">
        <v>0</v>
      </c>
    </row>
    <row r="4382" spans="1:16" x14ac:dyDescent="0.3">
      <c r="A4382">
        <v>66519399</v>
      </c>
      <c r="B4382">
        <v>809570</v>
      </c>
      <c r="C4382">
        <v>451198</v>
      </c>
      <c r="D4382">
        <v>8227</v>
      </c>
      <c r="E4382">
        <v>1</v>
      </c>
      <c r="F4382">
        <v>0</v>
      </c>
      <c r="G4382">
        <v>0</v>
      </c>
      <c r="H4382" t="s">
        <v>108</v>
      </c>
      <c r="I4382">
        <v>2</v>
      </c>
      <c r="J4382" t="s">
        <v>546</v>
      </c>
      <c r="K4382" t="s">
        <v>39</v>
      </c>
      <c r="L4382" t="s">
        <v>15</v>
      </c>
      <c r="M4382">
        <v>8227</v>
      </c>
      <c r="N4382" t="s">
        <v>21</v>
      </c>
      <c r="O4382" t="s">
        <v>0</v>
      </c>
      <c r="P4382" t="s">
        <v>0</v>
      </c>
    </row>
    <row r="4383" spans="1:16" x14ac:dyDescent="0.3">
      <c r="A4383">
        <v>74817230</v>
      </c>
      <c r="B4383">
        <v>356787</v>
      </c>
      <c r="C4383">
        <v>930917</v>
      </c>
      <c r="D4383">
        <v>19134</v>
      </c>
      <c r="E4383">
        <v>2</v>
      </c>
      <c r="F4383">
        <v>0</v>
      </c>
      <c r="G4383">
        <v>0</v>
      </c>
      <c r="H4383" t="s">
        <v>108</v>
      </c>
      <c r="I4383">
        <v>6</v>
      </c>
      <c r="J4383" t="s">
        <v>375</v>
      </c>
      <c r="K4383" t="s">
        <v>47</v>
      </c>
      <c r="L4383" t="s">
        <v>15</v>
      </c>
      <c r="M4383">
        <v>38268</v>
      </c>
      <c r="N4383" t="s">
        <v>23</v>
      </c>
      <c r="O4383" t="s">
        <v>0</v>
      </c>
      <c r="P4383" t="s">
        <v>0</v>
      </c>
    </row>
    <row r="4384" spans="1:16" x14ac:dyDescent="0.3">
      <c r="A4384">
        <v>22501261</v>
      </c>
      <c r="B4384">
        <v>877572</v>
      </c>
      <c r="C4384">
        <v>458771</v>
      </c>
      <c r="D4384">
        <v>12685</v>
      </c>
      <c r="E4384">
        <v>1</v>
      </c>
      <c r="F4384">
        <v>1902.75</v>
      </c>
      <c r="G4384">
        <v>15</v>
      </c>
      <c r="H4384" t="s">
        <v>108</v>
      </c>
      <c r="I4384">
        <v>3</v>
      </c>
      <c r="J4384" t="s">
        <v>369</v>
      </c>
      <c r="K4384" t="s">
        <v>39</v>
      </c>
      <c r="L4384" t="s">
        <v>18</v>
      </c>
      <c r="M4384">
        <v>10782.25</v>
      </c>
      <c r="N4384" t="s">
        <v>23</v>
      </c>
      <c r="O4384" t="s">
        <v>0</v>
      </c>
      <c r="P4384" t="s">
        <v>0</v>
      </c>
    </row>
    <row r="4385" spans="1:16" x14ac:dyDescent="0.3">
      <c r="A4385">
        <v>33562830</v>
      </c>
      <c r="B4385">
        <v>719176</v>
      </c>
      <c r="C4385">
        <v>217094</v>
      </c>
      <c r="D4385">
        <v>17783</v>
      </c>
      <c r="E4385">
        <v>1</v>
      </c>
      <c r="F4385">
        <v>889.15</v>
      </c>
      <c r="G4385">
        <v>5</v>
      </c>
      <c r="H4385" t="s">
        <v>108</v>
      </c>
      <c r="I4385">
        <v>2</v>
      </c>
      <c r="J4385" t="s">
        <v>546</v>
      </c>
      <c r="K4385" t="s">
        <v>47</v>
      </c>
      <c r="L4385" t="s">
        <v>18</v>
      </c>
      <c r="M4385">
        <v>16893.849999999999</v>
      </c>
      <c r="N4385" t="s">
        <v>21</v>
      </c>
      <c r="O4385" t="s">
        <v>0</v>
      </c>
      <c r="P4385" t="s">
        <v>0</v>
      </c>
    </row>
    <row r="4386" spans="1:16" x14ac:dyDescent="0.3">
      <c r="A4386">
        <v>66178935</v>
      </c>
      <c r="B4386">
        <v>246316</v>
      </c>
      <c r="C4386">
        <v>489939</v>
      </c>
      <c r="D4386">
        <v>4050</v>
      </c>
      <c r="E4386">
        <v>2</v>
      </c>
      <c r="F4386">
        <v>810</v>
      </c>
      <c r="G4386">
        <v>10</v>
      </c>
      <c r="H4386" t="s">
        <v>108</v>
      </c>
      <c r="I4386">
        <v>3</v>
      </c>
      <c r="J4386" t="s">
        <v>369</v>
      </c>
      <c r="K4386" t="s">
        <v>39</v>
      </c>
      <c r="L4386" t="s">
        <v>15</v>
      </c>
      <c r="M4386">
        <v>7290</v>
      </c>
      <c r="N4386" t="s">
        <v>21</v>
      </c>
      <c r="O4386" t="s">
        <v>0</v>
      </c>
      <c r="P4386" t="s">
        <v>0</v>
      </c>
    </row>
    <row r="4387" spans="1:16" x14ac:dyDescent="0.3">
      <c r="A4387">
        <v>60182714</v>
      </c>
      <c r="B4387">
        <v>246316</v>
      </c>
      <c r="C4387">
        <v>931510</v>
      </c>
      <c r="D4387">
        <v>13747</v>
      </c>
      <c r="E4387">
        <v>2</v>
      </c>
      <c r="F4387">
        <v>0</v>
      </c>
      <c r="G4387">
        <v>0</v>
      </c>
      <c r="H4387" t="s">
        <v>108</v>
      </c>
      <c r="I4387">
        <v>5</v>
      </c>
      <c r="J4387" t="s">
        <v>385</v>
      </c>
      <c r="K4387" t="s">
        <v>39</v>
      </c>
      <c r="L4387" t="s">
        <v>18</v>
      </c>
      <c r="M4387">
        <v>27494</v>
      </c>
      <c r="N4387" t="s">
        <v>23</v>
      </c>
      <c r="O4387" t="s">
        <v>0</v>
      </c>
      <c r="P4387" t="s">
        <v>0</v>
      </c>
    </row>
    <row r="4388" spans="1:16" x14ac:dyDescent="0.3">
      <c r="A4388">
        <v>32097220</v>
      </c>
      <c r="B4388">
        <v>388389</v>
      </c>
      <c r="C4388">
        <v>993454</v>
      </c>
      <c r="D4388">
        <v>15358</v>
      </c>
      <c r="E4388">
        <v>2</v>
      </c>
      <c r="F4388">
        <v>1535.8</v>
      </c>
      <c r="G4388">
        <v>5</v>
      </c>
      <c r="H4388" t="s">
        <v>142</v>
      </c>
      <c r="I4388">
        <v>6</v>
      </c>
      <c r="J4388" t="s">
        <v>143</v>
      </c>
      <c r="K4388" t="s">
        <v>50</v>
      </c>
      <c r="L4388" t="s">
        <v>15</v>
      </c>
      <c r="M4388">
        <v>29180.2</v>
      </c>
      <c r="N4388" t="s">
        <v>22</v>
      </c>
      <c r="O4388" t="s">
        <v>0</v>
      </c>
      <c r="P4388" t="s">
        <v>0</v>
      </c>
    </row>
    <row r="4389" spans="1:16" x14ac:dyDescent="0.3">
      <c r="A4389">
        <v>64707061</v>
      </c>
      <c r="B4389">
        <v>126225</v>
      </c>
      <c r="C4389">
        <v>959364</v>
      </c>
      <c r="D4389">
        <v>13774</v>
      </c>
      <c r="E4389">
        <v>3</v>
      </c>
      <c r="F4389">
        <v>2066.1</v>
      </c>
      <c r="G4389">
        <v>5</v>
      </c>
      <c r="H4389" t="s">
        <v>142</v>
      </c>
      <c r="I4389">
        <v>4</v>
      </c>
      <c r="J4389" t="s">
        <v>299</v>
      </c>
      <c r="K4389" t="s">
        <v>39</v>
      </c>
      <c r="L4389" t="s">
        <v>15</v>
      </c>
      <c r="M4389">
        <v>39255.9</v>
      </c>
      <c r="N4389" t="s">
        <v>21</v>
      </c>
      <c r="O4389" t="s">
        <v>0</v>
      </c>
      <c r="P4389" t="s">
        <v>0</v>
      </c>
    </row>
    <row r="4390" spans="1:16" x14ac:dyDescent="0.3">
      <c r="A4390">
        <v>16904975</v>
      </c>
      <c r="B4390">
        <v>770487</v>
      </c>
      <c r="C4390">
        <v>484489</v>
      </c>
      <c r="D4390">
        <v>2529</v>
      </c>
      <c r="E4390">
        <v>2</v>
      </c>
      <c r="F4390">
        <v>505.8</v>
      </c>
      <c r="G4390">
        <v>10</v>
      </c>
      <c r="H4390" t="s">
        <v>142</v>
      </c>
      <c r="I4390">
        <v>1</v>
      </c>
      <c r="J4390" t="s">
        <v>249</v>
      </c>
      <c r="K4390" t="s">
        <v>50</v>
      </c>
      <c r="L4390" t="s">
        <v>18</v>
      </c>
      <c r="M4390">
        <v>4552.2</v>
      </c>
      <c r="N4390" t="s">
        <v>21</v>
      </c>
      <c r="O4390" t="s">
        <v>0</v>
      </c>
      <c r="P4390" t="s">
        <v>0</v>
      </c>
    </row>
    <row r="4391" spans="1:16" x14ac:dyDescent="0.3">
      <c r="A4391">
        <v>70210270</v>
      </c>
      <c r="B4391">
        <v>876646</v>
      </c>
      <c r="C4391">
        <v>889472</v>
      </c>
      <c r="D4391">
        <v>2971</v>
      </c>
      <c r="E4391">
        <v>2</v>
      </c>
      <c r="F4391">
        <v>0</v>
      </c>
      <c r="G4391">
        <v>0</v>
      </c>
      <c r="H4391" t="s">
        <v>142</v>
      </c>
      <c r="I4391">
        <v>2</v>
      </c>
      <c r="J4391" t="s">
        <v>519</v>
      </c>
      <c r="K4391" t="s">
        <v>39</v>
      </c>
      <c r="L4391" t="s">
        <v>18</v>
      </c>
      <c r="M4391">
        <v>5942</v>
      </c>
      <c r="N4391" t="s">
        <v>23</v>
      </c>
      <c r="O4391" t="s">
        <v>0</v>
      </c>
      <c r="P4391" t="s">
        <v>0</v>
      </c>
    </row>
    <row r="4392" spans="1:16" x14ac:dyDescent="0.3">
      <c r="A4392">
        <v>52752377</v>
      </c>
      <c r="B4392">
        <v>334053</v>
      </c>
      <c r="C4392">
        <v>438475</v>
      </c>
      <c r="D4392">
        <v>19276</v>
      </c>
      <c r="E4392">
        <v>2</v>
      </c>
      <c r="F4392">
        <v>0</v>
      </c>
      <c r="G4392">
        <v>0</v>
      </c>
      <c r="H4392" t="s">
        <v>142</v>
      </c>
      <c r="I4392">
        <v>4</v>
      </c>
      <c r="J4392" t="s">
        <v>299</v>
      </c>
      <c r="K4392" t="s">
        <v>73</v>
      </c>
      <c r="L4392" t="s">
        <v>15</v>
      </c>
      <c r="M4392">
        <v>38552</v>
      </c>
      <c r="N4392" t="s">
        <v>20</v>
      </c>
      <c r="O4392" t="s">
        <v>0</v>
      </c>
      <c r="P4392" t="s">
        <v>0</v>
      </c>
    </row>
    <row r="4393" spans="1:16" x14ac:dyDescent="0.3">
      <c r="A4393">
        <v>88763056</v>
      </c>
      <c r="B4393">
        <v>216739</v>
      </c>
      <c r="C4393">
        <v>893223</v>
      </c>
      <c r="D4393">
        <v>8575</v>
      </c>
      <c r="E4393">
        <v>1</v>
      </c>
      <c r="F4393">
        <v>1286.25</v>
      </c>
      <c r="G4393">
        <v>15</v>
      </c>
      <c r="H4393" t="s">
        <v>142</v>
      </c>
      <c r="I4393">
        <v>1</v>
      </c>
      <c r="J4393" t="s">
        <v>249</v>
      </c>
      <c r="K4393" t="s">
        <v>39</v>
      </c>
      <c r="L4393" t="s">
        <v>16</v>
      </c>
      <c r="M4393">
        <v>7288.75</v>
      </c>
      <c r="N4393" t="s">
        <v>23</v>
      </c>
      <c r="O4393" t="s">
        <v>0</v>
      </c>
      <c r="P4393" t="s">
        <v>0</v>
      </c>
    </row>
    <row r="4394" spans="1:16" x14ac:dyDescent="0.3">
      <c r="A4394">
        <v>81625307</v>
      </c>
      <c r="B4394">
        <v>334053</v>
      </c>
      <c r="C4394">
        <v>889880</v>
      </c>
      <c r="D4394">
        <v>17796</v>
      </c>
      <c r="E4394">
        <v>1</v>
      </c>
      <c r="F4394">
        <v>0</v>
      </c>
      <c r="G4394">
        <v>0</v>
      </c>
      <c r="H4394" t="s">
        <v>142</v>
      </c>
      <c r="I4394">
        <v>1</v>
      </c>
      <c r="J4394" t="s">
        <v>249</v>
      </c>
      <c r="K4394" t="s">
        <v>50</v>
      </c>
      <c r="L4394" t="s">
        <v>16</v>
      </c>
      <c r="M4394">
        <v>17796</v>
      </c>
      <c r="N4394" t="s">
        <v>23</v>
      </c>
      <c r="O4394" t="s">
        <v>0</v>
      </c>
      <c r="P4394" t="s">
        <v>0</v>
      </c>
    </row>
    <row r="4395" spans="1:16" x14ac:dyDescent="0.3">
      <c r="A4395">
        <v>69874989</v>
      </c>
      <c r="B4395">
        <v>126225</v>
      </c>
      <c r="C4395">
        <v>554877</v>
      </c>
      <c r="D4395">
        <v>17950</v>
      </c>
      <c r="E4395">
        <v>4</v>
      </c>
      <c r="F4395">
        <v>0</v>
      </c>
      <c r="G4395">
        <v>0</v>
      </c>
      <c r="H4395" t="s">
        <v>142</v>
      </c>
      <c r="I4395">
        <v>4</v>
      </c>
      <c r="J4395" t="s">
        <v>299</v>
      </c>
      <c r="K4395" t="s">
        <v>39</v>
      </c>
      <c r="L4395" t="s">
        <v>15</v>
      </c>
      <c r="M4395">
        <v>71800</v>
      </c>
      <c r="N4395" t="s">
        <v>21</v>
      </c>
      <c r="O4395" t="s">
        <v>0</v>
      </c>
      <c r="P4395" t="s">
        <v>0</v>
      </c>
    </row>
    <row r="4396" spans="1:16" x14ac:dyDescent="0.3">
      <c r="A4396">
        <v>58347193</v>
      </c>
      <c r="B4396">
        <v>356787</v>
      </c>
      <c r="C4396">
        <v>841603</v>
      </c>
      <c r="D4396">
        <v>14764</v>
      </c>
      <c r="E4396">
        <v>3</v>
      </c>
      <c r="F4396">
        <v>2214.6</v>
      </c>
      <c r="G4396">
        <v>5</v>
      </c>
      <c r="H4396" t="s">
        <v>142</v>
      </c>
      <c r="I4396">
        <v>5</v>
      </c>
      <c r="J4396" t="s">
        <v>341</v>
      </c>
      <c r="K4396" t="s">
        <v>39</v>
      </c>
      <c r="L4396" t="s">
        <v>15</v>
      </c>
      <c r="M4396">
        <v>42077.4</v>
      </c>
      <c r="N4396" t="s">
        <v>20</v>
      </c>
      <c r="O4396" t="s">
        <v>0</v>
      </c>
      <c r="P4396" t="s">
        <v>0</v>
      </c>
    </row>
    <row r="4397" spans="1:16" x14ac:dyDescent="0.3">
      <c r="A4397">
        <v>88598977</v>
      </c>
      <c r="B4397">
        <v>809570</v>
      </c>
      <c r="C4397">
        <v>341276</v>
      </c>
      <c r="D4397">
        <v>16330</v>
      </c>
      <c r="E4397">
        <v>1</v>
      </c>
      <c r="F4397">
        <v>2449.5</v>
      </c>
      <c r="G4397">
        <v>15</v>
      </c>
      <c r="H4397" t="s">
        <v>142</v>
      </c>
      <c r="I4397">
        <v>2</v>
      </c>
      <c r="J4397" t="s">
        <v>519</v>
      </c>
      <c r="K4397" t="s">
        <v>39</v>
      </c>
      <c r="L4397" t="s">
        <v>15</v>
      </c>
      <c r="M4397">
        <v>13880.5</v>
      </c>
      <c r="N4397" t="s">
        <v>22</v>
      </c>
      <c r="O4397" t="s">
        <v>0</v>
      </c>
      <c r="P4397" t="s">
        <v>0</v>
      </c>
    </row>
    <row r="4398" spans="1:16" x14ac:dyDescent="0.3">
      <c r="A4398">
        <v>42062038</v>
      </c>
      <c r="B4398">
        <v>191161</v>
      </c>
      <c r="C4398">
        <v>603489</v>
      </c>
      <c r="D4398">
        <v>4871</v>
      </c>
      <c r="E4398">
        <v>2</v>
      </c>
      <c r="F4398">
        <v>974.2</v>
      </c>
      <c r="G4398">
        <v>10</v>
      </c>
      <c r="H4398" t="s">
        <v>142</v>
      </c>
      <c r="I4398">
        <v>2</v>
      </c>
      <c r="J4398" t="s">
        <v>519</v>
      </c>
      <c r="K4398" t="s">
        <v>39</v>
      </c>
      <c r="L4398" t="s">
        <v>15</v>
      </c>
      <c r="M4398">
        <v>8767.7999999999993</v>
      </c>
      <c r="N4398" t="s">
        <v>23</v>
      </c>
      <c r="O4398" t="s">
        <v>0</v>
      </c>
      <c r="P4398" t="s">
        <v>0</v>
      </c>
    </row>
    <row r="4399" spans="1:16" x14ac:dyDescent="0.3">
      <c r="A4399">
        <v>29806690</v>
      </c>
      <c r="B4399">
        <v>207473</v>
      </c>
      <c r="C4399">
        <v>473995</v>
      </c>
      <c r="D4399">
        <v>9740</v>
      </c>
      <c r="E4399">
        <v>3</v>
      </c>
      <c r="F4399">
        <v>0</v>
      </c>
      <c r="G4399">
        <v>0</v>
      </c>
      <c r="H4399" t="s">
        <v>419</v>
      </c>
      <c r="I4399">
        <v>3</v>
      </c>
      <c r="J4399" t="s">
        <v>420</v>
      </c>
      <c r="K4399" t="s">
        <v>47</v>
      </c>
      <c r="L4399" t="s">
        <v>15</v>
      </c>
      <c r="M4399">
        <v>29220</v>
      </c>
      <c r="N4399" t="s">
        <v>20</v>
      </c>
      <c r="O4399" t="s">
        <v>0</v>
      </c>
      <c r="P4399" t="s">
        <v>0</v>
      </c>
    </row>
    <row r="4400" spans="1:16" x14ac:dyDescent="0.3">
      <c r="A4400">
        <v>66765623</v>
      </c>
      <c r="B4400">
        <v>246316</v>
      </c>
      <c r="C4400">
        <v>748615</v>
      </c>
      <c r="D4400">
        <v>5336</v>
      </c>
      <c r="E4400">
        <v>1</v>
      </c>
      <c r="F4400">
        <v>266.8</v>
      </c>
      <c r="G4400">
        <v>5</v>
      </c>
      <c r="H4400" t="s">
        <v>419</v>
      </c>
      <c r="I4400">
        <v>4</v>
      </c>
      <c r="J4400" t="s">
        <v>541</v>
      </c>
      <c r="K4400" t="s">
        <v>39</v>
      </c>
      <c r="L4400" t="s">
        <v>15</v>
      </c>
      <c r="M4400">
        <v>5069.2</v>
      </c>
      <c r="N4400" t="s">
        <v>21</v>
      </c>
      <c r="O4400" t="s">
        <v>0</v>
      </c>
      <c r="P4400" t="s">
        <v>0</v>
      </c>
    </row>
    <row r="4401" spans="1:16" x14ac:dyDescent="0.3">
      <c r="A4401">
        <v>13886030</v>
      </c>
      <c r="B4401">
        <v>877572</v>
      </c>
      <c r="C4401">
        <v>599755</v>
      </c>
      <c r="D4401">
        <v>7262</v>
      </c>
      <c r="E4401">
        <v>3</v>
      </c>
      <c r="F4401">
        <v>1089.3</v>
      </c>
      <c r="G4401">
        <v>5</v>
      </c>
      <c r="H4401" t="s">
        <v>419</v>
      </c>
      <c r="I4401">
        <v>2</v>
      </c>
      <c r="J4401" t="s">
        <v>509</v>
      </c>
      <c r="K4401" t="s">
        <v>47</v>
      </c>
      <c r="L4401" t="s">
        <v>16</v>
      </c>
      <c r="M4401">
        <v>20696.7</v>
      </c>
      <c r="N4401" t="s">
        <v>23</v>
      </c>
      <c r="O4401" t="s">
        <v>0</v>
      </c>
      <c r="P4401" t="s">
        <v>0</v>
      </c>
    </row>
    <row r="4402" spans="1:16" x14ac:dyDescent="0.3">
      <c r="A4402">
        <v>85686878</v>
      </c>
      <c r="B4402">
        <v>388389</v>
      </c>
      <c r="C4402">
        <v>503662</v>
      </c>
      <c r="D4402">
        <v>12946</v>
      </c>
      <c r="E4402">
        <v>1</v>
      </c>
      <c r="F4402">
        <v>0</v>
      </c>
      <c r="G4402">
        <v>0</v>
      </c>
      <c r="H4402" t="s">
        <v>419</v>
      </c>
      <c r="I4402">
        <v>6</v>
      </c>
      <c r="J4402" t="s">
        <v>349</v>
      </c>
      <c r="K4402" t="s">
        <v>39</v>
      </c>
      <c r="L4402" t="s">
        <v>16</v>
      </c>
      <c r="M4402">
        <v>12946</v>
      </c>
      <c r="N4402" t="s">
        <v>22</v>
      </c>
      <c r="O4402" t="s">
        <v>0</v>
      </c>
      <c r="P4402" t="s">
        <v>0</v>
      </c>
    </row>
    <row r="4403" spans="1:16" x14ac:dyDescent="0.3">
      <c r="A4403">
        <v>72579077</v>
      </c>
      <c r="B4403">
        <v>671858</v>
      </c>
      <c r="C4403">
        <v>591794</v>
      </c>
      <c r="D4403">
        <v>11686</v>
      </c>
      <c r="E4403">
        <v>2</v>
      </c>
      <c r="F4403">
        <v>2337.1999999999998</v>
      </c>
      <c r="G4403">
        <v>10</v>
      </c>
      <c r="H4403" t="s">
        <v>419</v>
      </c>
      <c r="I4403">
        <v>5</v>
      </c>
      <c r="J4403" t="s">
        <v>178</v>
      </c>
      <c r="K4403" t="s">
        <v>39</v>
      </c>
      <c r="L4403" t="s">
        <v>15</v>
      </c>
      <c r="M4403">
        <v>21034.799999999999</v>
      </c>
      <c r="N4403" t="s">
        <v>21</v>
      </c>
      <c r="O4403" t="s">
        <v>0</v>
      </c>
      <c r="P4403" t="s">
        <v>0</v>
      </c>
    </row>
    <row r="4404" spans="1:16" x14ac:dyDescent="0.3">
      <c r="A4404">
        <v>55713584</v>
      </c>
      <c r="B4404">
        <v>872246</v>
      </c>
      <c r="C4404">
        <v>785472</v>
      </c>
      <c r="D4404">
        <v>6779</v>
      </c>
      <c r="E4404">
        <v>2</v>
      </c>
      <c r="F4404">
        <v>0</v>
      </c>
      <c r="G4404">
        <v>0</v>
      </c>
      <c r="H4404" t="s">
        <v>419</v>
      </c>
      <c r="I4404">
        <v>1</v>
      </c>
      <c r="J4404" t="s">
        <v>171</v>
      </c>
      <c r="K4404" t="s">
        <v>39</v>
      </c>
      <c r="L4404" t="s">
        <v>15</v>
      </c>
      <c r="M4404">
        <v>13558</v>
      </c>
      <c r="N4404" t="s">
        <v>21</v>
      </c>
      <c r="O4404" t="s">
        <v>0</v>
      </c>
      <c r="P4404" t="s">
        <v>0</v>
      </c>
    </row>
    <row r="4405" spans="1:16" x14ac:dyDescent="0.3">
      <c r="A4405">
        <v>52279780</v>
      </c>
      <c r="B4405">
        <v>872246</v>
      </c>
      <c r="C4405">
        <v>790500</v>
      </c>
      <c r="D4405">
        <v>554</v>
      </c>
      <c r="E4405">
        <v>2</v>
      </c>
      <c r="F4405">
        <v>0</v>
      </c>
      <c r="G4405">
        <v>0</v>
      </c>
      <c r="H4405" t="s">
        <v>419</v>
      </c>
      <c r="I4405">
        <v>5</v>
      </c>
      <c r="J4405" t="s">
        <v>178</v>
      </c>
      <c r="K4405" t="s">
        <v>39</v>
      </c>
      <c r="L4405" t="s">
        <v>15</v>
      </c>
      <c r="M4405">
        <v>1108</v>
      </c>
      <c r="N4405" t="s">
        <v>21</v>
      </c>
      <c r="O4405" t="s">
        <v>0</v>
      </c>
      <c r="P4405" t="s">
        <v>0</v>
      </c>
    </row>
    <row r="4406" spans="1:16" x14ac:dyDescent="0.3">
      <c r="A4406">
        <v>50109721</v>
      </c>
      <c r="B4406">
        <v>877572</v>
      </c>
      <c r="C4406">
        <v>851168</v>
      </c>
      <c r="D4406">
        <v>6584</v>
      </c>
      <c r="E4406">
        <v>2</v>
      </c>
      <c r="F4406">
        <v>1975.2</v>
      </c>
      <c r="G4406">
        <v>15</v>
      </c>
      <c r="H4406" t="s">
        <v>419</v>
      </c>
      <c r="I4406">
        <v>1</v>
      </c>
      <c r="J4406" t="s">
        <v>171</v>
      </c>
      <c r="K4406" t="s">
        <v>50</v>
      </c>
      <c r="L4406" t="s">
        <v>15</v>
      </c>
      <c r="M4406">
        <v>11192.8</v>
      </c>
      <c r="N4406" t="s">
        <v>21</v>
      </c>
      <c r="O4406" t="s">
        <v>0</v>
      </c>
      <c r="P4406" t="s">
        <v>0</v>
      </c>
    </row>
    <row r="4407" spans="1:16" x14ac:dyDescent="0.3">
      <c r="A4407">
        <v>99186817</v>
      </c>
      <c r="B4407">
        <v>334053</v>
      </c>
      <c r="C4407">
        <v>247057</v>
      </c>
      <c r="D4407">
        <v>1228</v>
      </c>
      <c r="E4407">
        <v>3</v>
      </c>
      <c r="F4407">
        <v>184.2</v>
      </c>
      <c r="G4407">
        <v>5</v>
      </c>
      <c r="H4407" t="s">
        <v>419</v>
      </c>
      <c r="I4407">
        <v>5</v>
      </c>
      <c r="J4407" t="s">
        <v>178</v>
      </c>
      <c r="K4407" t="s">
        <v>39</v>
      </c>
      <c r="L4407" t="s">
        <v>16</v>
      </c>
      <c r="M4407">
        <v>3499.8</v>
      </c>
      <c r="N4407" t="s">
        <v>20</v>
      </c>
      <c r="O4407" t="s">
        <v>0</v>
      </c>
      <c r="P4407" t="s">
        <v>0</v>
      </c>
    </row>
    <row r="4408" spans="1:16" x14ac:dyDescent="0.3">
      <c r="A4408">
        <v>48901209</v>
      </c>
      <c r="B4408">
        <v>872246</v>
      </c>
      <c r="C4408">
        <v>395692</v>
      </c>
      <c r="D4408">
        <v>16490</v>
      </c>
      <c r="E4408">
        <v>3</v>
      </c>
      <c r="F4408">
        <v>2473.5</v>
      </c>
      <c r="G4408">
        <v>5</v>
      </c>
      <c r="H4408" t="s">
        <v>419</v>
      </c>
      <c r="I4408">
        <v>5</v>
      </c>
      <c r="J4408" t="s">
        <v>178</v>
      </c>
      <c r="K4408" t="s">
        <v>47</v>
      </c>
      <c r="L4408" t="s">
        <v>17</v>
      </c>
      <c r="M4408">
        <v>46996.5</v>
      </c>
      <c r="N4408" t="s">
        <v>23</v>
      </c>
      <c r="O4408" t="s">
        <v>0</v>
      </c>
      <c r="P4408" t="s">
        <v>0</v>
      </c>
    </row>
    <row r="4409" spans="1:16" x14ac:dyDescent="0.3">
      <c r="A4409">
        <v>67698610</v>
      </c>
      <c r="B4409">
        <v>126225</v>
      </c>
      <c r="C4409">
        <v>993454</v>
      </c>
      <c r="D4409">
        <v>6687</v>
      </c>
      <c r="E4409">
        <v>1</v>
      </c>
      <c r="F4409">
        <v>0</v>
      </c>
      <c r="G4409">
        <v>0</v>
      </c>
      <c r="H4409" t="s">
        <v>402</v>
      </c>
      <c r="I4409">
        <v>1</v>
      </c>
      <c r="J4409" t="s">
        <v>403</v>
      </c>
      <c r="K4409" t="s">
        <v>73</v>
      </c>
      <c r="L4409" t="s">
        <v>16</v>
      </c>
      <c r="M4409">
        <v>6687</v>
      </c>
      <c r="N4409" t="s">
        <v>20</v>
      </c>
      <c r="O4409" t="s">
        <v>0</v>
      </c>
      <c r="P4409" t="s">
        <v>0</v>
      </c>
    </row>
    <row r="4410" spans="1:16" x14ac:dyDescent="0.3">
      <c r="A4410">
        <v>64280720</v>
      </c>
      <c r="B4410">
        <v>334053</v>
      </c>
      <c r="C4410">
        <v>577808</v>
      </c>
      <c r="D4410">
        <v>12823</v>
      </c>
      <c r="E4410">
        <v>1</v>
      </c>
      <c r="F4410">
        <v>0</v>
      </c>
      <c r="G4410">
        <v>0</v>
      </c>
      <c r="H4410" t="s">
        <v>402</v>
      </c>
      <c r="I4410">
        <v>5</v>
      </c>
      <c r="J4410" t="s">
        <v>475</v>
      </c>
      <c r="K4410" t="s">
        <v>39</v>
      </c>
      <c r="L4410" t="s">
        <v>16</v>
      </c>
      <c r="M4410">
        <v>12823</v>
      </c>
      <c r="N4410" t="s">
        <v>22</v>
      </c>
      <c r="O4410" t="s">
        <v>0</v>
      </c>
      <c r="P4410" t="s">
        <v>0</v>
      </c>
    </row>
    <row r="4411" spans="1:16" x14ac:dyDescent="0.3">
      <c r="A4411">
        <v>24710878</v>
      </c>
      <c r="B4411">
        <v>809570</v>
      </c>
      <c r="C4411">
        <v>935381</v>
      </c>
      <c r="D4411">
        <v>8140</v>
      </c>
      <c r="E4411">
        <v>2</v>
      </c>
      <c r="F4411">
        <v>0</v>
      </c>
      <c r="G4411">
        <v>0</v>
      </c>
      <c r="H4411" t="s">
        <v>402</v>
      </c>
      <c r="I4411">
        <v>7</v>
      </c>
      <c r="J4411" t="s">
        <v>355</v>
      </c>
      <c r="K4411" t="s">
        <v>39</v>
      </c>
      <c r="L4411" t="s">
        <v>15</v>
      </c>
      <c r="M4411">
        <v>16280</v>
      </c>
      <c r="N4411" t="s">
        <v>22</v>
      </c>
      <c r="O4411" t="s">
        <v>0</v>
      </c>
      <c r="P4411" t="s">
        <v>0</v>
      </c>
    </row>
    <row r="4412" spans="1:16" x14ac:dyDescent="0.3">
      <c r="A4412">
        <v>91883092</v>
      </c>
      <c r="B4412">
        <v>356787</v>
      </c>
      <c r="C4412">
        <v>837460</v>
      </c>
      <c r="D4412">
        <v>11813</v>
      </c>
      <c r="E4412">
        <v>2</v>
      </c>
      <c r="F4412">
        <v>1181.3</v>
      </c>
      <c r="G4412">
        <v>5</v>
      </c>
      <c r="H4412" t="s">
        <v>402</v>
      </c>
      <c r="I4412">
        <v>1</v>
      </c>
      <c r="J4412" t="s">
        <v>403</v>
      </c>
      <c r="K4412" t="s">
        <v>39</v>
      </c>
      <c r="L4412" t="s">
        <v>18</v>
      </c>
      <c r="M4412">
        <v>22444.7</v>
      </c>
      <c r="N4412" t="s">
        <v>22</v>
      </c>
      <c r="O4412" t="s">
        <v>0</v>
      </c>
      <c r="P4412" t="s">
        <v>0</v>
      </c>
    </row>
    <row r="4413" spans="1:16" x14ac:dyDescent="0.3">
      <c r="A4413">
        <v>96075494</v>
      </c>
      <c r="B4413">
        <v>356787</v>
      </c>
      <c r="C4413">
        <v>345131</v>
      </c>
      <c r="D4413">
        <v>1151</v>
      </c>
      <c r="E4413">
        <v>3</v>
      </c>
      <c r="F4413">
        <v>0</v>
      </c>
      <c r="G4413">
        <v>0</v>
      </c>
      <c r="H4413" t="s">
        <v>402</v>
      </c>
      <c r="I4413">
        <v>1</v>
      </c>
      <c r="J4413" t="s">
        <v>403</v>
      </c>
      <c r="K4413" t="s">
        <v>39</v>
      </c>
      <c r="L4413" t="s">
        <v>16</v>
      </c>
      <c r="M4413">
        <v>3453</v>
      </c>
      <c r="N4413" t="s">
        <v>21</v>
      </c>
      <c r="O4413" t="s">
        <v>0</v>
      </c>
      <c r="P4413" t="s">
        <v>0</v>
      </c>
    </row>
    <row r="4414" spans="1:16" x14ac:dyDescent="0.3">
      <c r="A4414">
        <v>23234972</v>
      </c>
      <c r="B4414">
        <v>770487</v>
      </c>
      <c r="C4414">
        <v>537666</v>
      </c>
      <c r="D4414">
        <v>6601</v>
      </c>
      <c r="E4414">
        <v>2</v>
      </c>
      <c r="F4414">
        <v>0</v>
      </c>
      <c r="G4414">
        <v>0</v>
      </c>
      <c r="H4414" t="s">
        <v>402</v>
      </c>
      <c r="I4414">
        <v>2</v>
      </c>
      <c r="J4414" t="s">
        <v>58</v>
      </c>
      <c r="K4414" t="s">
        <v>39</v>
      </c>
      <c r="L4414" t="s">
        <v>17</v>
      </c>
      <c r="M4414">
        <v>13202</v>
      </c>
      <c r="N4414" t="s">
        <v>20</v>
      </c>
      <c r="O4414" t="s">
        <v>0</v>
      </c>
      <c r="P4414" t="s">
        <v>0</v>
      </c>
    </row>
    <row r="4415" spans="1:16" x14ac:dyDescent="0.3">
      <c r="A4415">
        <v>39698906</v>
      </c>
      <c r="B4415">
        <v>126225</v>
      </c>
      <c r="C4415">
        <v>847736</v>
      </c>
      <c r="D4415">
        <v>3726</v>
      </c>
      <c r="E4415">
        <v>1</v>
      </c>
      <c r="F4415">
        <v>0</v>
      </c>
      <c r="G4415">
        <v>0</v>
      </c>
      <c r="H4415" t="s">
        <v>402</v>
      </c>
      <c r="I4415">
        <v>3</v>
      </c>
      <c r="J4415" t="s">
        <v>210</v>
      </c>
      <c r="K4415" t="s">
        <v>39</v>
      </c>
      <c r="L4415" t="s">
        <v>16</v>
      </c>
      <c r="M4415">
        <v>3726</v>
      </c>
      <c r="N4415" t="s">
        <v>20</v>
      </c>
      <c r="O4415" t="s">
        <v>0</v>
      </c>
      <c r="P4415" t="s">
        <v>0</v>
      </c>
    </row>
    <row r="4416" spans="1:16" x14ac:dyDescent="0.3">
      <c r="A4416">
        <v>11590610</v>
      </c>
      <c r="B4416">
        <v>770487</v>
      </c>
      <c r="C4416">
        <v>256757</v>
      </c>
      <c r="D4416">
        <v>9620</v>
      </c>
      <c r="E4416">
        <v>1</v>
      </c>
      <c r="F4416">
        <v>0</v>
      </c>
      <c r="G4416">
        <v>0</v>
      </c>
      <c r="H4416" t="s">
        <v>402</v>
      </c>
      <c r="I4416">
        <v>6</v>
      </c>
      <c r="J4416" t="s">
        <v>253</v>
      </c>
      <c r="K4416" t="s">
        <v>39</v>
      </c>
      <c r="L4416" t="s">
        <v>15</v>
      </c>
      <c r="M4416">
        <v>9620</v>
      </c>
      <c r="N4416" t="s">
        <v>21</v>
      </c>
      <c r="O4416" t="s">
        <v>0</v>
      </c>
      <c r="P4416" t="s">
        <v>0</v>
      </c>
    </row>
    <row r="4417" spans="1:16" x14ac:dyDescent="0.3">
      <c r="A4417">
        <v>84234670</v>
      </c>
      <c r="B4417">
        <v>246316</v>
      </c>
      <c r="C4417">
        <v>613296</v>
      </c>
      <c r="D4417">
        <v>17111</v>
      </c>
      <c r="E4417">
        <v>3</v>
      </c>
      <c r="F4417">
        <v>0</v>
      </c>
      <c r="G4417">
        <v>0</v>
      </c>
      <c r="H4417" t="s">
        <v>402</v>
      </c>
      <c r="I4417">
        <v>5</v>
      </c>
      <c r="J4417" t="s">
        <v>475</v>
      </c>
      <c r="K4417" t="s">
        <v>39</v>
      </c>
      <c r="L4417" t="s">
        <v>17</v>
      </c>
      <c r="M4417">
        <v>51333</v>
      </c>
      <c r="N4417" t="s">
        <v>23</v>
      </c>
      <c r="O4417" t="s">
        <v>0</v>
      </c>
      <c r="P4417" t="s">
        <v>0</v>
      </c>
    </row>
    <row r="4418" spans="1:16" x14ac:dyDescent="0.3">
      <c r="A4418">
        <v>70768130</v>
      </c>
      <c r="B4418">
        <v>388389</v>
      </c>
      <c r="C4418">
        <v>644536</v>
      </c>
      <c r="D4418">
        <v>17024</v>
      </c>
      <c r="E4418">
        <v>1</v>
      </c>
      <c r="F4418">
        <v>0</v>
      </c>
      <c r="G4418">
        <v>0</v>
      </c>
      <c r="H4418" t="s">
        <v>402</v>
      </c>
      <c r="I4418">
        <v>1</v>
      </c>
      <c r="J4418" t="s">
        <v>403</v>
      </c>
      <c r="K4418" t="s">
        <v>39</v>
      </c>
      <c r="L4418" t="s">
        <v>17</v>
      </c>
      <c r="M4418">
        <v>17024</v>
      </c>
      <c r="N4418" t="s">
        <v>24</v>
      </c>
      <c r="O4418" t="s">
        <v>0</v>
      </c>
      <c r="P4418" t="s">
        <v>0</v>
      </c>
    </row>
    <row r="4419" spans="1:16" x14ac:dyDescent="0.3">
      <c r="A4419">
        <v>43875271</v>
      </c>
      <c r="B4419">
        <v>126225</v>
      </c>
      <c r="C4419">
        <v>809254</v>
      </c>
      <c r="D4419">
        <v>1626</v>
      </c>
      <c r="E4419">
        <v>3</v>
      </c>
      <c r="F4419">
        <v>0</v>
      </c>
      <c r="G4419">
        <v>0</v>
      </c>
      <c r="H4419" t="s">
        <v>402</v>
      </c>
      <c r="I4419">
        <v>3</v>
      </c>
      <c r="J4419" t="s">
        <v>210</v>
      </c>
      <c r="K4419" t="s">
        <v>39</v>
      </c>
      <c r="L4419" t="s">
        <v>15</v>
      </c>
      <c r="M4419">
        <v>4878</v>
      </c>
      <c r="N4419" t="s">
        <v>22</v>
      </c>
      <c r="O4419" t="s">
        <v>0</v>
      </c>
      <c r="P4419" t="s">
        <v>0</v>
      </c>
    </row>
    <row r="4420" spans="1:16" x14ac:dyDescent="0.3">
      <c r="A4420">
        <v>62278055</v>
      </c>
      <c r="B4420">
        <v>207473</v>
      </c>
      <c r="C4420">
        <v>813099</v>
      </c>
      <c r="D4420">
        <v>8828</v>
      </c>
      <c r="E4420">
        <v>2</v>
      </c>
      <c r="F4420">
        <v>0</v>
      </c>
      <c r="G4420">
        <v>0</v>
      </c>
      <c r="H4420" t="s">
        <v>402</v>
      </c>
      <c r="I4420">
        <v>7</v>
      </c>
      <c r="J4420" t="s">
        <v>355</v>
      </c>
      <c r="K4420" t="s">
        <v>39</v>
      </c>
      <c r="L4420" t="s">
        <v>16</v>
      </c>
      <c r="M4420">
        <v>17656</v>
      </c>
      <c r="N4420" t="s">
        <v>22</v>
      </c>
      <c r="O4420" t="s">
        <v>0</v>
      </c>
      <c r="P4420" t="s">
        <v>0</v>
      </c>
    </row>
    <row r="4421" spans="1:16" x14ac:dyDescent="0.3">
      <c r="A4421">
        <v>38195995</v>
      </c>
      <c r="B4421">
        <v>877572</v>
      </c>
      <c r="C4421">
        <v>564552</v>
      </c>
      <c r="D4421">
        <v>5014</v>
      </c>
      <c r="E4421">
        <v>4</v>
      </c>
      <c r="F4421">
        <v>2005.6</v>
      </c>
      <c r="G4421">
        <v>10</v>
      </c>
      <c r="H4421" t="s">
        <v>132</v>
      </c>
      <c r="I4421">
        <v>3</v>
      </c>
      <c r="J4421" t="s">
        <v>314</v>
      </c>
      <c r="K4421" t="s">
        <v>39</v>
      </c>
      <c r="L4421" t="s">
        <v>17</v>
      </c>
      <c r="M4421">
        <v>18050.400000000001</v>
      </c>
      <c r="N4421" t="s">
        <v>20</v>
      </c>
      <c r="O4421" t="s">
        <v>0</v>
      </c>
      <c r="P4421" t="s">
        <v>0</v>
      </c>
    </row>
    <row r="4422" spans="1:16" x14ac:dyDescent="0.3">
      <c r="A4422">
        <v>94120751</v>
      </c>
      <c r="B4422">
        <v>191161</v>
      </c>
      <c r="C4422">
        <v>695793</v>
      </c>
      <c r="D4422">
        <v>5838</v>
      </c>
      <c r="E4422">
        <v>2</v>
      </c>
      <c r="F4422">
        <v>0</v>
      </c>
      <c r="G4422">
        <v>0</v>
      </c>
      <c r="H4422" t="s">
        <v>132</v>
      </c>
      <c r="I4422">
        <v>3</v>
      </c>
      <c r="J4422" t="s">
        <v>314</v>
      </c>
      <c r="K4422" t="s">
        <v>39</v>
      </c>
      <c r="L4422" t="s">
        <v>15</v>
      </c>
      <c r="M4422">
        <v>11676</v>
      </c>
      <c r="N4422" t="s">
        <v>20</v>
      </c>
      <c r="O4422" t="s">
        <v>0</v>
      </c>
      <c r="P4422" t="s">
        <v>0</v>
      </c>
    </row>
    <row r="4423" spans="1:16" x14ac:dyDescent="0.3">
      <c r="A4423">
        <v>86397676</v>
      </c>
      <c r="B4423">
        <v>872246</v>
      </c>
      <c r="C4423">
        <v>466642</v>
      </c>
      <c r="D4423">
        <v>15302</v>
      </c>
      <c r="E4423">
        <v>1</v>
      </c>
      <c r="F4423">
        <v>765.1</v>
      </c>
      <c r="G4423">
        <v>5</v>
      </c>
      <c r="H4423" t="s">
        <v>132</v>
      </c>
      <c r="I4423">
        <v>6</v>
      </c>
      <c r="J4423" t="s">
        <v>383</v>
      </c>
      <c r="K4423" t="s">
        <v>73</v>
      </c>
      <c r="L4423" t="s">
        <v>15</v>
      </c>
      <c r="M4423">
        <v>14536.9</v>
      </c>
      <c r="N4423" t="s">
        <v>20</v>
      </c>
      <c r="O4423" t="s">
        <v>0</v>
      </c>
      <c r="P4423" t="s">
        <v>0</v>
      </c>
    </row>
    <row r="4424" spans="1:16" x14ac:dyDescent="0.3">
      <c r="A4424">
        <v>21457410</v>
      </c>
      <c r="B4424">
        <v>191161</v>
      </c>
      <c r="C4424">
        <v>462292</v>
      </c>
      <c r="D4424">
        <v>15364</v>
      </c>
      <c r="E4424">
        <v>1</v>
      </c>
      <c r="F4424">
        <v>0</v>
      </c>
      <c r="G4424">
        <v>0</v>
      </c>
      <c r="H4424" t="s">
        <v>132</v>
      </c>
      <c r="I4424">
        <v>5</v>
      </c>
      <c r="J4424" t="s">
        <v>467</v>
      </c>
      <c r="K4424" t="s">
        <v>50</v>
      </c>
      <c r="L4424" t="s">
        <v>15</v>
      </c>
      <c r="M4424">
        <v>15364</v>
      </c>
      <c r="N4424" t="s">
        <v>22</v>
      </c>
      <c r="O4424" t="s">
        <v>0</v>
      </c>
      <c r="P4424" t="s">
        <v>0</v>
      </c>
    </row>
    <row r="4425" spans="1:16" x14ac:dyDescent="0.3">
      <c r="A4425">
        <v>29270557</v>
      </c>
      <c r="B4425">
        <v>809570</v>
      </c>
      <c r="C4425">
        <v>503662</v>
      </c>
      <c r="D4425">
        <v>14569</v>
      </c>
      <c r="E4425">
        <v>2</v>
      </c>
      <c r="F4425">
        <v>0</v>
      </c>
      <c r="G4425">
        <v>0</v>
      </c>
      <c r="H4425" t="s">
        <v>132</v>
      </c>
      <c r="I4425">
        <v>7</v>
      </c>
      <c r="J4425" t="s">
        <v>316</v>
      </c>
      <c r="K4425" t="s">
        <v>39</v>
      </c>
      <c r="L4425" t="s">
        <v>15</v>
      </c>
      <c r="M4425">
        <v>29138</v>
      </c>
      <c r="N4425" t="s">
        <v>20</v>
      </c>
      <c r="O4425" t="s">
        <v>0</v>
      </c>
      <c r="P4425" t="s">
        <v>0</v>
      </c>
    </row>
    <row r="4426" spans="1:16" x14ac:dyDescent="0.3">
      <c r="A4426">
        <v>85647532</v>
      </c>
      <c r="B4426">
        <v>126225</v>
      </c>
      <c r="C4426">
        <v>726725</v>
      </c>
      <c r="D4426">
        <v>2254</v>
      </c>
      <c r="E4426">
        <v>1</v>
      </c>
      <c r="F4426">
        <v>225.4</v>
      </c>
      <c r="G4426">
        <v>10</v>
      </c>
      <c r="H4426" t="s">
        <v>132</v>
      </c>
      <c r="I4426">
        <v>5</v>
      </c>
      <c r="J4426" t="s">
        <v>467</v>
      </c>
      <c r="K4426" t="s">
        <v>39</v>
      </c>
      <c r="L4426" t="s">
        <v>15</v>
      </c>
      <c r="M4426">
        <v>2028.6</v>
      </c>
      <c r="N4426" t="s">
        <v>21</v>
      </c>
      <c r="O4426" t="s">
        <v>0</v>
      </c>
      <c r="P4426" t="s">
        <v>0</v>
      </c>
    </row>
    <row r="4427" spans="1:16" x14ac:dyDescent="0.3">
      <c r="A4427">
        <v>28761086</v>
      </c>
      <c r="B4427">
        <v>191161</v>
      </c>
      <c r="C4427">
        <v>240382</v>
      </c>
      <c r="D4427">
        <v>19935</v>
      </c>
      <c r="E4427">
        <v>1</v>
      </c>
      <c r="F4427">
        <v>0</v>
      </c>
      <c r="G4427">
        <v>0</v>
      </c>
      <c r="H4427" t="s">
        <v>132</v>
      </c>
      <c r="I4427">
        <v>6</v>
      </c>
      <c r="J4427" t="s">
        <v>383</v>
      </c>
      <c r="K4427" t="s">
        <v>39</v>
      </c>
      <c r="L4427" t="s">
        <v>17</v>
      </c>
      <c r="M4427">
        <v>19935</v>
      </c>
      <c r="N4427" t="s">
        <v>21</v>
      </c>
      <c r="O4427" t="s">
        <v>0</v>
      </c>
      <c r="P4427" t="s">
        <v>0</v>
      </c>
    </row>
    <row r="4428" spans="1:16" x14ac:dyDescent="0.3">
      <c r="A4428">
        <v>92533595</v>
      </c>
      <c r="B4428">
        <v>877572</v>
      </c>
      <c r="C4428">
        <v>784572</v>
      </c>
      <c r="D4428">
        <v>17844</v>
      </c>
      <c r="E4428">
        <v>2</v>
      </c>
      <c r="F4428">
        <v>0</v>
      </c>
      <c r="G4428">
        <v>0</v>
      </c>
      <c r="H4428" t="s">
        <v>132</v>
      </c>
      <c r="I4428">
        <v>5</v>
      </c>
      <c r="J4428" t="s">
        <v>467</v>
      </c>
      <c r="K4428" t="s">
        <v>39</v>
      </c>
      <c r="L4428" t="s">
        <v>15</v>
      </c>
      <c r="M4428">
        <v>35688</v>
      </c>
      <c r="N4428" t="s">
        <v>22</v>
      </c>
      <c r="O4428" t="s">
        <v>0</v>
      </c>
      <c r="P4428" t="s">
        <v>0</v>
      </c>
    </row>
    <row r="4429" spans="1:16" x14ac:dyDescent="0.3">
      <c r="A4429">
        <v>75998330</v>
      </c>
      <c r="B4429">
        <v>246316</v>
      </c>
      <c r="C4429">
        <v>538270</v>
      </c>
      <c r="D4429">
        <v>14595</v>
      </c>
      <c r="E4429">
        <v>1</v>
      </c>
      <c r="F4429">
        <v>0</v>
      </c>
      <c r="G4429">
        <v>0</v>
      </c>
      <c r="H4429" t="s">
        <v>132</v>
      </c>
      <c r="I4429">
        <v>6</v>
      </c>
      <c r="J4429" t="s">
        <v>383</v>
      </c>
      <c r="K4429" t="s">
        <v>39</v>
      </c>
      <c r="L4429" t="s">
        <v>15</v>
      </c>
      <c r="M4429">
        <v>14595</v>
      </c>
      <c r="N4429" t="s">
        <v>23</v>
      </c>
      <c r="O4429" t="s">
        <v>0</v>
      </c>
      <c r="P4429" t="s">
        <v>0</v>
      </c>
    </row>
    <row r="4430" spans="1:16" x14ac:dyDescent="0.3">
      <c r="A4430">
        <v>37154689</v>
      </c>
      <c r="B4430">
        <v>719176</v>
      </c>
      <c r="C4430">
        <v>583699</v>
      </c>
      <c r="D4430">
        <v>15289</v>
      </c>
      <c r="E4430">
        <v>2</v>
      </c>
      <c r="F4430">
        <v>0</v>
      </c>
      <c r="G4430">
        <v>0</v>
      </c>
      <c r="H4430" t="s">
        <v>132</v>
      </c>
      <c r="I4430">
        <v>5</v>
      </c>
      <c r="J4430" t="s">
        <v>467</v>
      </c>
      <c r="K4430" t="s">
        <v>39</v>
      </c>
      <c r="L4430" t="s">
        <v>16</v>
      </c>
      <c r="M4430">
        <v>30578</v>
      </c>
      <c r="N4430" t="s">
        <v>22</v>
      </c>
      <c r="O4430" t="s">
        <v>0</v>
      </c>
      <c r="P4430" t="s">
        <v>0</v>
      </c>
    </row>
    <row r="4431" spans="1:16" x14ac:dyDescent="0.3">
      <c r="A4431">
        <v>18994192</v>
      </c>
      <c r="B4431">
        <v>770487</v>
      </c>
      <c r="C4431">
        <v>757783</v>
      </c>
      <c r="D4431">
        <v>1345</v>
      </c>
      <c r="E4431">
        <v>2</v>
      </c>
      <c r="F4431">
        <v>0</v>
      </c>
      <c r="G4431">
        <v>0</v>
      </c>
      <c r="H4431" t="s">
        <v>132</v>
      </c>
      <c r="I4431">
        <v>5</v>
      </c>
      <c r="J4431" t="s">
        <v>467</v>
      </c>
      <c r="K4431" t="s">
        <v>39</v>
      </c>
      <c r="L4431" t="s">
        <v>18</v>
      </c>
      <c r="M4431">
        <v>2690</v>
      </c>
      <c r="N4431" t="s">
        <v>22</v>
      </c>
      <c r="O4431" t="s">
        <v>0</v>
      </c>
      <c r="P4431" t="s">
        <v>0</v>
      </c>
    </row>
    <row r="4432" spans="1:16" x14ac:dyDescent="0.3">
      <c r="A4432">
        <v>95048563</v>
      </c>
      <c r="B4432">
        <v>671858</v>
      </c>
      <c r="C4432">
        <v>970881</v>
      </c>
      <c r="D4432">
        <v>10774</v>
      </c>
      <c r="E4432">
        <v>2</v>
      </c>
      <c r="F4432">
        <v>1077.4000000000001</v>
      </c>
      <c r="G4432">
        <v>5</v>
      </c>
      <c r="H4432" t="s">
        <v>132</v>
      </c>
      <c r="I4432">
        <v>6</v>
      </c>
      <c r="J4432" t="s">
        <v>383</v>
      </c>
      <c r="K4432" t="s">
        <v>39</v>
      </c>
      <c r="L4432" t="s">
        <v>15</v>
      </c>
      <c r="M4432">
        <v>20470.599999999999</v>
      </c>
      <c r="N4432" t="s">
        <v>21</v>
      </c>
      <c r="O4432" t="s">
        <v>0</v>
      </c>
      <c r="P4432" t="s">
        <v>0</v>
      </c>
    </row>
    <row r="4433" spans="1:16" x14ac:dyDescent="0.3">
      <c r="A4433">
        <v>94103363</v>
      </c>
      <c r="B4433">
        <v>876646</v>
      </c>
      <c r="C4433">
        <v>634152</v>
      </c>
      <c r="D4433">
        <v>1282</v>
      </c>
      <c r="E4433">
        <v>2</v>
      </c>
      <c r="F4433">
        <v>0</v>
      </c>
      <c r="G4433">
        <v>0</v>
      </c>
      <c r="H4433" t="s">
        <v>132</v>
      </c>
      <c r="I4433">
        <v>3</v>
      </c>
      <c r="J4433" t="s">
        <v>314</v>
      </c>
      <c r="K4433" t="s">
        <v>39</v>
      </c>
      <c r="L4433" t="s">
        <v>16</v>
      </c>
      <c r="M4433">
        <v>2564</v>
      </c>
      <c r="N4433" t="s">
        <v>21</v>
      </c>
      <c r="O4433" t="s">
        <v>0</v>
      </c>
      <c r="P4433" t="s">
        <v>0</v>
      </c>
    </row>
    <row r="4434" spans="1:16" x14ac:dyDescent="0.3">
      <c r="A4434">
        <v>38754377</v>
      </c>
      <c r="B4434">
        <v>334053</v>
      </c>
      <c r="C4434">
        <v>614828</v>
      </c>
      <c r="D4434">
        <v>3295</v>
      </c>
      <c r="E4434">
        <v>2</v>
      </c>
      <c r="F4434">
        <v>0</v>
      </c>
      <c r="G4434">
        <v>0</v>
      </c>
      <c r="H4434" t="s">
        <v>45</v>
      </c>
      <c r="I4434">
        <v>4</v>
      </c>
      <c r="J4434" t="s">
        <v>46</v>
      </c>
      <c r="K4434" t="s">
        <v>47</v>
      </c>
      <c r="L4434" t="s">
        <v>15</v>
      </c>
      <c r="M4434">
        <v>6590</v>
      </c>
      <c r="N4434" t="s">
        <v>20</v>
      </c>
      <c r="O4434" t="s">
        <v>0</v>
      </c>
      <c r="P4434" t="s">
        <v>0</v>
      </c>
    </row>
    <row r="4435" spans="1:16" x14ac:dyDescent="0.3">
      <c r="A4435">
        <v>29090631</v>
      </c>
      <c r="B4435">
        <v>876646</v>
      </c>
      <c r="C4435">
        <v>500441</v>
      </c>
      <c r="D4435">
        <v>12113</v>
      </c>
      <c r="E4435">
        <v>2</v>
      </c>
      <c r="F4435">
        <v>3633.9</v>
      </c>
      <c r="G4435">
        <v>15</v>
      </c>
      <c r="H4435" t="s">
        <v>45</v>
      </c>
      <c r="I4435">
        <v>2</v>
      </c>
      <c r="J4435" t="s">
        <v>208</v>
      </c>
      <c r="K4435" t="s">
        <v>39</v>
      </c>
      <c r="L4435" t="s">
        <v>17</v>
      </c>
      <c r="M4435">
        <v>20592.099999999999</v>
      </c>
      <c r="N4435" t="s">
        <v>20</v>
      </c>
      <c r="O4435" t="s">
        <v>0</v>
      </c>
      <c r="P4435" t="s">
        <v>0</v>
      </c>
    </row>
    <row r="4436" spans="1:16" x14ac:dyDescent="0.3">
      <c r="A4436">
        <v>63792364</v>
      </c>
      <c r="B4436">
        <v>356787</v>
      </c>
      <c r="C4436">
        <v>366316</v>
      </c>
      <c r="D4436">
        <v>6698</v>
      </c>
      <c r="E4436">
        <v>1</v>
      </c>
      <c r="F4436">
        <v>0</v>
      </c>
      <c r="G4436">
        <v>0</v>
      </c>
      <c r="H4436" t="s">
        <v>45</v>
      </c>
      <c r="I4436">
        <v>3</v>
      </c>
      <c r="J4436" t="s">
        <v>223</v>
      </c>
      <c r="K4436" t="s">
        <v>39</v>
      </c>
      <c r="L4436" t="s">
        <v>16</v>
      </c>
      <c r="M4436">
        <v>6698</v>
      </c>
      <c r="N4436" t="s">
        <v>20</v>
      </c>
      <c r="O4436" t="s">
        <v>0</v>
      </c>
      <c r="P4436" t="s">
        <v>0</v>
      </c>
    </row>
    <row r="4437" spans="1:16" x14ac:dyDescent="0.3">
      <c r="A4437">
        <v>68754920</v>
      </c>
      <c r="B4437">
        <v>207473</v>
      </c>
      <c r="C4437">
        <v>556160</v>
      </c>
      <c r="D4437">
        <v>13060</v>
      </c>
      <c r="E4437">
        <v>1</v>
      </c>
      <c r="F4437">
        <v>1306</v>
      </c>
      <c r="G4437">
        <v>10</v>
      </c>
      <c r="H4437" t="s">
        <v>45</v>
      </c>
      <c r="I4437">
        <v>4</v>
      </c>
      <c r="J4437" t="s">
        <v>46</v>
      </c>
      <c r="K4437" t="s">
        <v>39</v>
      </c>
      <c r="L4437" t="s">
        <v>16</v>
      </c>
      <c r="M4437">
        <v>11754</v>
      </c>
      <c r="N4437" t="s">
        <v>24</v>
      </c>
      <c r="O4437" t="s">
        <v>0</v>
      </c>
      <c r="P4437" t="s">
        <v>0</v>
      </c>
    </row>
    <row r="4438" spans="1:16" x14ac:dyDescent="0.3">
      <c r="A4438">
        <v>63235053</v>
      </c>
      <c r="B4438">
        <v>671858</v>
      </c>
      <c r="C4438">
        <v>932377</v>
      </c>
      <c r="D4438">
        <v>10796</v>
      </c>
      <c r="E4438">
        <v>1</v>
      </c>
      <c r="F4438">
        <v>0</v>
      </c>
      <c r="G4438">
        <v>0</v>
      </c>
      <c r="H4438" t="s">
        <v>45</v>
      </c>
      <c r="I4438">
        <v>3</v>
      </c>
      <c r="J4438" t="s">
        <v>223</v>
      </c>
      <c r="K4438" t="s">
        <v>50</v>
      </c>
      <c r="L4438" t="s">
        <v>16</v>
      </c>
      <c r="M4438">
        <v>10796</v>
      </c>
      <c r="N4438" t="s">
        <v>23</v>
      </c>
      <c r="O4438" t="s">
        <v>0</v>
      </c>
      <c r="P4438" t="s">
        <v>0</v>
      </c>
    </row>
    <row r="4439" spans="1:16" x14ac:dyDescent="0.3">
      <c r="A4439">
        <v>75592138</v>
      </c>
      <c r="B4439">
        <v>877572</v>
      </c>
      <c r="C4439">
        <v>870593</v>
      </c>
      <c r="D4439">
        <v>3861</v>
      </c>
      <c r="E4439">
        <v>1</v>
      </c>
      <c r="F4439">
        <v>579.15</v>
      </c>
      <c r="G4439">
        <v>15</v>
      </c>
      <c r="H4439" t="s">
        <v>45</v>
      </c>
      <c r="I4439">
        <v>6</v>
      </c>
      <c r="J4439" t="s">
        <v>524</v>
      </c>
      <c r="K4439" t="s">
        <v>50</v>
      </c>
      <c r="L4439" t="s">
        <v>15</v>
      </c>
      <c r="M4439">
        <v>3281.85</v>
      </c>
      <c r="N4439" t="s">
        <v>23</v>
      </c>
      <c r="O4439" t="s">
        <v>0</v>
      </c>
      <c r="P4439" t="s">
        <v>0</v>
      </c>
    </row>
    <row r="4440" spans="1:16" x14ac:dyDescent="0.3">
      <c r="A4440">
        <v>26185823</v>
      </c>
      <c r="B4440">
        <v>216739</v>
      </c>
      <c r="C4440">
        <v>717555</v>
      </c>
      <c r="D4440">
        <v>6822</v>
      </c>
      <c r="E4440">
        <v>2</v>
      </c>
      <c r="F4440">
        <v>682.2</v>
      </c>
      <c r="G4440">
        <v>5</v>
      </c>
      <c r="H4440" t="s">
        <v>45</v>
      </c>
      <c r="I4440">
        <v>5</v>
      </c>
      <c r="J4440" t="s">
        <v>448</v>
      </c>
      <c r="K4440" t="s">
        <v>39</v>
      </c>
      <c r="L4440" t="s">
        <v>15</v>
      </c>
      <c r="M4440">
        <v>12961.8</v>
      </c>
      <c r="N4440" t="s">
        <v>21</v>
      </c>
      <c r="O4440" t="s">
        <v>0</v>
      </c>
      <c r="P4440" t="s">
        <v>0</v>
      </c>
    </row>
    <row r="4441" spans="1:16" x14ac:dyDescent="0.3">
      <c r="A4441">
        <v>45189912</v>
      </c>
      <c r="B4441">
        <v>356787</v>
      </c>
      <c r="C4441">
        <v>939389</v>
      </c>
      <c r="D4441">
        <v>16058</v>
      </c>
      <c r="E4441">
        <v>1</v>
      </c>
      <c r="F4441">
        <v>802.9</v>
      </c>
      <c r="G4441">
        <v>5</v>
      </c>
      <c r="H4441" t="s">
        <v>45</v>
      </c>
      <c r="I4441">
        <v>6</v>
      </c>
      <c r="J4441" t="s">
        <v>524</v>
      </c>
      <c r="K4441" t="s">
        <v>39</v>
      </c>
      <c r="L4441" t="s">
        <v>17</v>
      </c>
      <c r="M4441">
        <v>15255.1</v>
      </c>
      <c r="N4441" t="s">
        <v>23</v>
      </c>
      <c r="O4441" t="s">
        <v>0</v>
      </c>
      <c r="P4441" t="s">
        <v>0</v>
      </c>
    </row>
    <row r="4442" spans="1:16" x14ac:dyDescent="0.3">
      <c r="A4442">
        <v>60228268</v>
      </c>
      <c r="B4442">
        <v>719176</v>
      </c>
      <c r="C4442">
        <v>644136</v>
      </c>
      <c r="D4442">
        <v>3558</v>
      </c>
      <c r="E4442">
        <v>2</v>
      </c>
      <c r="F4442">
        <v>355.8</v>
      </c>
      <c r="G4442">
        <v>5</v>
      </c>
      <c r="H4442" t="s">
        <v>45</v>
      </c>
      <c r="I4442">
        <v>6</v>
      </c>
      <c r="J4442" t="s">
        <v>524</v>
      </c>
      <c r="K4442" t="s">
        <v>39</v>
      </c>
      <c r="L4442" t="s">
        <v>16</v>
      </c>
      <c r="M4442">
        <v>6760.2</v>
      </c>
      <c r="N4442" t="s">
        <v>20</v>
      </c>
      <c r="O4442" t="s">
        <v>0</v>
      </c>
      <c r="P4442" t="s">
        <v>0</v>
      </c>
    </row>
    <row r="4443" spans="1:16" x14ac:dyDescent="0.3">
      <c r="A4443">
        <v>44227688</v>
      </c>
      <c r="B4443">
        <v>356787</v>
      </c>
      <c r="C4443">
        <v>803998</v>
      </c>
      <c r="D4443">
        <v>13765</v>
      </c>
      <c r="E4443">
        <v>3</v>
      </c>
      <c r="F4443">
        <v>0</v>
      </c>
      <c r="G4443">
        <v>0</v>
      </c>
      <c r="H4443" t="s">
        <v>45</v>
      </c>
      <c r="I4443">
        <v>1</v>
      </c>
      <c r="J4443" t="s">
        <v>207</v>
      </c>
      <c r="K4443" t="s">
        <v>39</v>
      </c>
      <c r="L4443" t="s">
        <v>15</v>
      </c>
      <c r="M4443">
        <v>41295</v>
      </c>
      <c r="N4443" t="s">
        <v>20</v>
      </c>
      <c r="O4443" t="s">
        <v>0</v>
      </c>
      <c r="P4443" t="s">
        <v>0</v>
      </c>
    </row>
    <row r="4444" spans="1:16" x14ac:dyDescent="0.3">
      <c r="A4444">
        <v>99038526</v>
      </c>
      <c r="B4444">
        <v>191161</v>
      </c>
      <c r="C4444">
        <v>834924</v>
      </c>
      <c r="D4444">
        <v>10786</v>
      </c>
      <c r="E4444">
        <v>4</v>
      </c>
      <c r="F4444">
        <v>0</v>
      </c>
      <c r="G4444">
        <v>0</v>
      </c>
      <c r="H4444" t="s">
        <v>261</v>
      </c>
      <c r="I4444">
        <v>7</v>
      </c>
      <c r="J4444" t="s">
        <v>262</v>
      </c>
      <c r="K4444" t="s">
        <v>39</v>
      </c>
      <c r="L4444" t="s">
        <v>16</v>
      </c>
      <c r="M4444">
        <v>43144</v>
      </c>
      <c r="N4444" t="s">
        <v>21</v>
      </c>
      <c r="O4444" t="s">
        <v>0</v>
      </c>
      <c r="P4444" t="s">
        <v>0</v>
      </c>
    </row>
    <row r="4445" spans="1:16" x14ac:dyDescent="0.3">
      <c r="A4445">
        <v>26405605</v>
      </c>
      <c r="B4445">
        <v>246316</v>
      </c>
      <c r="C4445">
        <v>541244</v>
      </c>
      <c r="D4445">
        <v>7709</v>
      </c>
      <c r="E4445">
        <v>1</v>
      </c>
      <c r="F4445">
        <v>1156.3499999999999</v>
      </c>
      <c r="G4445">
        <v>15</v>
      </c>
      <c r="H4445" t="s">
        <v>261</v>
      </c>
      <c r="I4445">
        <v>4</v>
      </c>
      <c r="J4445" t="s">
        <v>405</v>
      </c>
      <c r="K4445" t="s">
        <v>47</v>
      </c>
      <c r="L4445" t="s">
        <v>15</v>
      </c>
      <c r="M4445">
        <v>6552.65</v>
      </c>
      <c r="N4445" t="s">
        <v>23</v>
      </c>
      <c r="O4445" t="s">
        <v>0</v>
      </c>
      <c r="P4445" t="s">
        <v>0</v>
      </c>
    </row>
    <row r="4446" spans="1:16" x14ac:dyDescent="0.3">
      <c r="A4446">
        <v>42287985</v>
      </c>
      <c r="B4446">
        <v>246316</v>
      </c>
      <c r="C4446">
        <v>883932</v>
      </c>
      <c r="D4446">
        <v>9693</v>
      </c>
      <c r="E4446">
        <v>1</v>
      </c>
      <c r="F4446">
        <v>0</v>
      </c>
      <c r="G4446">
        <v>0</v>
      </c>
      <c r="H4446" t="s">
        <v>261</v>
      </c>
      <c r="I4446">
        <v>6</v>
      </c>
      <c r="J4446" t="s">
        <v>242</v>
      </c>
      <c r="K4446" t="s">
        <v>39</v>
      </c>
      <c r="L4446" t="s">
        <v>15</v>
      </c>
      <c r="M4446">
        <v>9693</v>
      </c>
      <c r="N4446" t="s">
        <v>20</v>
      </c>
      <c r="O4446" t="s">
        <v>0</v>
      </c>
      <c r="P4446" t="s">
        <v>0</v>
      </c>
    </row>
    <row r="4447" spans="1:16" x14ac:dyDescent="0.3">
      <c r="A4447">
        <v>88147469</v>
      </c>
      <c r="B4447">
        <v>388389</v>
      </c>
      <c r="C4447">
        <v>338635</v>
      </c>
      <c r="D4447">
        <v>14397</v>
      </c>
      <c r="E4447">
        <v>1</v>
      </c>
      <c r="F4447">
        <v>719.85</v>
      </c>
      <c r="G4447">
        <v>5</v>
      </c>
      <c r="H4447" t="s">
        <v>261</v>
      </c>
      <c r="I4447">
        <v>7</v>
      </c>
      <c r="J4447" t="s">
        <v>262</v>
      </c>
      <c r="K4447" t="s">
        <v>39</v>
      </c>
      <c r="L4447" t="s">
        <v>15</v>
      </c>
      <c r="M4447">
        <v>13677.15</v>
      </c>
      <c r="N4447" t="s">
        <v>23</v>
      </c>
      <c r="O4447" t="s">
        <v>0</v>
      </c>
      <c r="P4447" t="s">
        <v>0</v>
      </c>
    </row>
    <row r="4448" spans="1:16" x14ac:dyDescent="0.3">
      <c r="A4448">
        <v>11137460</v>
      </c>
      <c r="B4448">
        <v>876646</v>
      </c>
      <c r="C4448">
        <v>921179</v>
      </c>
      <c r="D4448">
        <v>11893</v>
      </c>
      <c r="E4448">
        <v>2</v>
      </c>
      <c r="F4448">
        <v>0</v>
      </c>
      <c r="G4448">
        <v>0</v>
      </c>
      <c r="H4448" t="s">
        <v>261</v>
      </c>
      <c r="I4448">
        <v>2</v>
      </c>
      <c r="J4448" t="s">
        <v>366</v>
      </c>
      <c r="K4448" t="s">
        <v>47</v>
      </c>
      <c r="L4448" t="s">
        <v>15</v>
      </c>
      <c r="M4448">
        <v>23786</v>
      </c>
      <c r="N4448" t="s">
        <v>20</v>
      </c>
      <c r="O4448" t="s">
        <v>0</v>
      </c>
      <c r="P4448" t="s">
        <v>0</v>
      </c>
    </row>
    <row r="4449" spans="1:16" x14ac:dyDescent="0.3">
      <c r="A4449">
        <v>50502233</v>
      </c>
      <c r="B4449">
        <v>671858</v>
      </c>
      <c r="C4449">
        <v>494450</v>
      </c>
      <c r="D4449">
        <v>1237</v>
      </c>
      <c r="E4449">
        <v>1</v>
      </c>
      <c r="F4449">
        <v>185.55</v>
      </c>
      <c r="G4449">
        <v>15</v>
      </c>
      <c r="H4449" t="s">
        <v>261</v>
      </c>
      <c r="I4449">
        <v>5</v>
      </c>
      <c r="J4449" t="s">
        <v>353</v>
      </c>
      <c r="K4449" t="s">
        <v>39</v>
      </c>
      <c r="L4449" t="s">
        <v>15</v>
      </c>
      <c r="M4449">
        <v>1051.45</v>
      </c>
      <c r="N4449" t="s">
        <v>23</v>
      </c>
      <c r="O4449" t="s">
        <v>0</v>
      </c>
      <c r="P4449" t="s">
        <v>0</v>
      </c>
    </row>
    <row r="4450" spans="1:16" x14ac:dyDescent="0.3">
      <c r="A4450">
        <v>44819604</v>
      </c>
      <c r="B4450">
        <v>876646</v>
      </c>
      <c r="C4450">
        <v>356812</v>
      </c>
      <c r="D4450">
        <v>6435</v>
      </c>
      <c r="E4450">
        <v>1</v>
      </c>
      <c r="F4450">
        <v>0</v>
      </c>
      <c r="G4450">
        <v>0</v>
      </c>
      <c r="H4450" t="s">
        <v>261</v>
      </c>
      <c r="I4450">
        <v>3</v>
      </c>
      <c r="J4450" t="s">
        <v>490</v>
      </c>
      <c r="K4450" t="s">
        <v>39</v>
      </c>
      <c r="L4450" t="s">
        <v>15</v>
      </c>
      <c r="M4450">
        <v>6435</v>
      </c>
      <c r="N4450" t="s">
        <v>20</v>
      </c>
      <c r="O4450" t="s">
        <v>0</v>
      </c>
      <c r="P4450" t="s">
        <v>0</v>
      </c>
    </row>
    <row r="4451" spans="1:16" x14ac:dyDescent="0.3">
      <c r="A4451">
        <v>84776858</v>
      </c>
      <c r="B4451">
        <v>216739</v>
      </c>
      <c r="C4451">
        <v>752388</v>
      </c>
      <c r="D4451">
        <v>11734</v>
      </c>
      <c r="E4451">
        <v>1</v>
      </c>
      <c r="F4451">
        <v>586.70000000000005</v>
      </c>
      <c r="G4451">
        <v>5</v>
      </c>
      <c r="H4451" t="s">
        <v>261</v>
      </c>
      <c r="I4451">
        <v>6</v>
      </c>
      <c r="J4451" t="s">
        <v>242</v>
      </c>
      <c r="K4451" t="s">
        <v>50</v>
      </c>
      <c r="L4451" t="s">
        <v>16</v>
      </c>
      <c r="M4451">
        <v>11147.3</v>
      </c>
      <c r="N4451" t="s">
        <v>23</v>
      </c>
      <c r="O4451" t="s">
        <v>0</v>
      </c>
      <c r="P4451" t="s">
        <v>0</v>
      </c>
    </row>
    <row r="4452" spans="1:16" x14ac:dyDescent="0.3">
      <c r="A4452">
        <v>84104909</v>
      </c>
      <c r="B4452">
        <v>216739</v>
      </c>
      <c r="C4452">
        <v>764593</v>
      </c>
      <c r="D4452">
        <v>7151</v>
      </c>
      <c r="E4452">
        <v>1</v>
      </c>
      <c r="F4452">
        <v>0</v>
      </c>
      <c r="G4452">
        <v>0</v>
      </c>
      <c r="H4452" t="s">
        <v>261</v>
      </c>
      <c r="I4452">
        <v>4</v>
      </c>
      <c r="J4452" t="s">
        <v>405</v>
      </c>
      <c r="K4452" t="s">
        <v>39</v>
      </c>
      <c r="L4452" t="s">
        <v>17</v>
      </c>
      <c r="M4452">
        <v>7151</v>
      </c>
      <c r="N4452" t="s">
        <v>23</v>
      </c>
      <c r="O4452" t="s">
        <v>0</v>
      </c>
      <c r="P4452" t="s">
        <v>0</v>
      </c>
    </row>
    <row r="4453" spans="1:16" x14ac:dyDescent="0.3">
      <c r="A4453">
        <v>82374753</v>
      </c>
      <c r="B4453">
        <v>191161</v>
      </c>
      <c r="C4453">
        <v>814549</v>
      </c>
      <c r="D4453">
        <v>19030</v>
      </c>
      <c r="E4453">
        <v>1</v>
      </c>
      <c r="F4453">
        <v>0</v>
      </c>
      <c r="G4453">
        <v>0</v>
      </c>
      <c r="H4453" t="s">
        <v>48</v>
      </c>
      <c r="I4453">
        <v>2</v>
      </c>
      <c r="J4453" t="s">
        <v>49</v>
      </c>
      <c r="K4453" t="s">
        <v>50</v>
      </c>
      <c r="L4453" t="s">
        <v>15</v>
      </c>
      <c r="M4453">
        <v>19030</v>
      </c>
      <c r="N4453" t="s">
        <v>20</v>
      </c>
      <c r="O4453" t="s">
        <v>0</v>
      </c>
      <c r="P4453" t="s">
        <v>0</v>
      </c>
    </row>
    <row r="4454" spans="1:16" x14ac:dyDescent="0.3">
      <c r="A4454">
        <v>93131979</v>
      </c>
      <c r="B4454">
        <v>876646</v>
      </c>
      <c r="C4454">
        <v>514985</v>
      </c>
      <c r="D4454">
        <v>10992</v>
      </c>
      <c r="E4454">
        <v>1</v>
      </c>
      <c r="F4454">
        <v>0</v>
      </c>
      <c r="G4454">
        <v>0</v>
      </c>
      <c r="H4454" t="s">
        <v>48</v>
      </c>
      <c r="I4454">
        <v>2</v>
      </c>
      <c r="J4454" t="s">
        <v>49</v>
      </c>
      <c r="K4454" t="s">
        <v>39</v>
      </c>
      <c r="L4454" t="s">
        <v>16</v>
      </c>
      <c r="M4454">
        <v>10992</v>
      </c>
      <c r="N4454" t="s">
        <v>20</v>
      </c>
      <c r="O4454" t="s">
        <v>0</v>
      </c>
      <c r="P4454" t="s">
        <v>0</v>
      </c>
    </row>
    <row r="4455" spans="1:16" x14ac:dyDescent="0.3">
      <c r="A4455">
        <v>24549543</v>
      </c>
      <c r="B4455">
        <v>126225</v>
      </c>
      <c r="C4455">
        <v>797856</v>
      </c>
      <c r="D4455">
        <v>12817</v>
      </c>
      <c r="E4455">
        <v>1</v>
      </c>
      <c r="F4455">
        <v>0</v>
      </c>
      <c r="G4455">
        <v>0</v>
      </c>
      <c r="H4455" t="s">
        <v>48</v>
      </c>
      <c r="I4455">
        <v>7</v>
      </c>
      <c r="J4455" t="s">
        <v>362</v>
      </c>
      <c r="K4455" t="s">
        <v>39</v>
      </c>
      <c r="L4455" t="s">
        <v>15</v>
      </c>
      <c r="M4455">
        <v>12817</v>
      </c>
      <c r="N4455" t="s">
        <v>20</v>
      </c>
      <c r="O4455" t="s">
        <v>0</v>
      </c>
      <c r="P4455" t="s">
        <v>0</v>
      </c>
    </row>
    <row r="4456" spans="1:16" x14ac:dyDescent="0.3">
      <c r="A4456">
        <v>19255216</v>
      </c>
      <c r="B4456">
        <v>719176</v>
      </c>
      <c r="C4456">
        <v>388627</v>
      </c>
      <c r="D4456">
        <v>12994</v>
      </c>
      <c r="E4456">
        <v>1</v>
      </c>
      <c r="F4456">
        <v>0</v>
      </c>
      <c r="G4456">
        <v>0</v>
      </c>
      <c r="H4456" t="s">
        <v>48</v>
      </c>
      <c r="I4456">
        <v>5</v>
      </c>
      <c r="J4456" t="s">
        <v>196</v>
      </c>
      <c r="K4456" t="s">
        <v>50</v>
      </c>
      <c r="L4456" t="s">
        <v>18</v>
      </c>
      <c r="M4456">
        <v>12994</v>
      </c>
      <c r="N4456" t="s">
        <v>21</v>
      </c>
      <c r="O4456" t="s">
        <v>0</v>
      </c>
      <c r="P4456" t="s">
        <v>0</v>
      </c>
    </row>
    <row r="4457" spans="1:16" x14ac:dyDescent="0.3">
      <c r="A4457">
        <v>80372842</v>
      </c>
      <c r="B4457">
        <v>126225</v>
      </c>
      <c r="C4457">
        <v>497223</v>
      </c>
      <c r="D4457">
        <v>12442</v>
      </c>
      <c r="E4457">
        <v>1</v>
      </c>
      <c r="F4457">
        <v>1244.2</v>
      </c>
      <c r="G4457">
        <v>10</v>
      </c>
      <c r="H4457" t="s">
        <v>48</v>
      </c>
      <c r="I4457">
        <v>3</v>
      </c>
      <c r="J4457" t="s">
        <v>195</v>
      </c>
      <c r="K4457" t="s">
        <v>39</v>
      </c>
      <c r="L4457" t="s">
        <v>15</v>
      </c>
      <c r="M4457">
        <v>11197.8</v>
      </c>
      <c r="N4457" t="s">
        <v>20</v>
      </c>
      <c r="O4457" t="s">
        <v>0</v>
      </c>
      <c r="P4457" t="s">
        <v>0</v>
      </c>
    </row>
    <row r="4458" spans="1:16" x14ac:dyDescent="0.3">
      <c r="A4458">
        <v>44529507</v>
      </c>
      <c r="B4458">
        <v>334053</v>
      </c>
      <c r="C4458">
        <v>369078</v>
      </c>
      <c r="D4458">
        <v>19113</v>
      </c>
      <c r="E4458">
        <v>4</v>
      </c>
      <c r="F4458">
        <v>3822.6</v>
      </c>
      <c r="G4458">
        <v>5</v>
      </c>
      <c r="H4458" t="s">
        <v>48</v>
      </c>
      <c r="I4458">
        <v>4</v>
      </c>
      <c r="J4458" t="s">
        <v>291</v>
      </c>
      <c r="K4458" t="s">
        <v>39</v>
      </c>
      <c r="L4458" t="s">
        <v>16</v>
      </c>
      <c r="M4458">
        <v>72629.399999999994</v>
      </c>
      <c r="N4458" t="s">
        <v>22</v>
      </c>
      <c r="O4458" t="s">
        <v>0</v>
      </c>
      <c r="P4458" t="s">
        <v>0</v>
      </c>
    </row>
    <row r="4459" spans="1:16" x14ac:dyDescent="0.3">
      <c r="A4459">
        <v>21641746</v>
      </c>
      <c r="B4459">
        <v>877572</v>
      </c>
      <c r="C4459">
        <v>392847</v>
      </c>
      <c r="D4459">
        <v>10710</v>
      </c>
      <c r="E4459">
        <v>2</v>
      </c>
      <c r="F4459">
        <v>0</v>
      </c>
      <c r="G4459">
        <v>0</v>
      </c>
      <c r="H4459" t="s">
        <v>48</v>
      </c>
      <c r="I4459">
        <v>5</v>
      </c>
      <c r="J4459" t="s">
        <v>196</v>
      </c>
      <c r="K4459" t="s">
        <v>50</v>
      </c>
      <c r="L4459" t="s">
        <v>15</v>
      </c>
      <c r="M4459">
        <v>21420</v>
      </c>
      <c r="N4459" t="s">
        <v>23</v>
      </c>
      <c r="O4459" t="s">
        <v>0</v>
      </c>
      <c r="P4459" t="s">
        <v>0</v>
      </c>
    </row>
    <row r="4460" spans="1:16" x14ac:dyDescent="0.3">
      <c r="A4460">
        <v>96519508</v>
      </c>
      <c r="B4460">
        <v>207473</v>
      </c>
      <c r="C4460">
        <v>778923</v>
      </c>
      <c r="D4460">
        <v>19358</v>
      </c>
      <c r="E4460">
        <v>1</v>
      </c>
      <c r="F4460">
        <v>0</v>
      </c>
      <c r="G4460">
        <v>0</v>
      </c>
      <c r="H4460" t="s">
        <v>48</v>
      </c>
      <c r="I4460">
        <v>7</v>
      </c>
      <c r="J4460" t="s">
        <v>362</v>
      </c>
      <c r="K4460" t="s">
        <v>39</v>
      </c>
      <c r="L4460" t="s">
        <v>15</v>
      </c>
      <c r="M4460">
        <v>19358</v>
      </c>
      <c r="N4460" t="s">
        <v>22</v>
      </c>
      <c r="O4460" t="s">
        <v>0</v>
      </c>
      <c r="P4460" t="s">
        <v>0</v>
      </c>
    </row>
    <row r="4461" spans="1:16" x14ac:dyDescent="0.3">
      <c r="A4461">
        <v>48999266</v>
      </c>
      <c r="B4461">
        <v>671858</v>
      </c>
      <c r="C4461">
        <v>514889</v>
      </c>
      <c r="D4461">
        <v>9008</v>
      </c>
      <c r="E4461">
        <v>1</v>
      </c>
      <c r="F4461">
        <v>900.8</v>
      </c>
      <c r="G4461">
        <v>10</v>
      </c>
      <c r="H4461" t="s">
        <v>48</v>
      </c>
      <c r="I4461">
        <v>4</v>
      </c>
      <c r="J4461" t="s">
        <v>291</v>
      </c>
      <c r="K4461" t="s">
        <v>39</v>
      </c>
      <c r="L4461" t="s">
        <v>15</v>
      </c>
      <c r="M4461">
        <v>8107.2</v>
      </c>
      <c r="N4461" t="s">
        <v>23</v>
      </c>
      <c r="O4461" t="s">
        <v>0</v>
      </c>
      <c r="P4461" t="s">
        <v>0</v>
      </c>
    </row>
    <row r="4462" spans="1:16" x14ac:dyDescent="0.3">
      <c r="A4462">
        <v>46011877</v>
      </c>
      <c r="B4462">
        <v>388389</v>
      </c>
      <c r="C4462">
        <v>973449</v>
      </c>
      <c r="D4462">
        <v>14704</v>
      </c>
      <c r="E4462">
        <v>1</v>
      </c>
      <c r="F4462">
        <v>1470.4</v>
      </c>
      <c r="G4462">
        <v>10</v>
      </c>
      <c r="H4462" t="s">
        <v>48</v>
      </c>
      <c r="I4462">
        <v>4</v>
      </c>
      <c r="J4462" t="s">
        <v>291</v>
      </c>
      <c r="K4462" t="s">
        <v>39</v>
      </c>
      <c r="L4462" t="s">
        <v>16</v>
      </c>
      <c r="M4462">
        <v>13233.6</v>
      </c>
      <c r="N4462" t="s">
        <v>20</v>
      </c>
      <c r="O4462" t="s">
        <v>0</v>
      </c>
      <c r="P4462" t="s">
        <v>0</v>
      </c>
    </row>
    <row r="4463" spans="1:16" x14ac:dyDescent="0.3">
      <c r="A4463">
        <v>19781894</v>
      </c>
      <c r="B4463">
        <v>872246</v>
      </c>
      <c r="C4463">
        <v>713731</v>
      </c>
      <c r="D4463">
        <v>17400</v>
      </c>
      <c r="E4463">
        <v>2</v>
      </c>
      <c r="F4463">
        <v>0</v>
      </c>
      <c r="G4463">
        <v>0</v>
      </c>
      <c r="H4463" t="s">
        <v>48</v>
      </c>
      <c r="I4463">
        <v>4</v>
      </c>
      <c r="J4463" t="s">
        <v>291</v>
      </c>
      <c r="K4463" t="s">
        <v>39</v>
      </c>
      <c r="L4463" t="s">
        <v>16</v>
      </c>
      <c r="M4463">
        <v>34800</v>
      </c>
      <c r="N4463" t="s">
        <v>21</v>
      </c>
      <c r="O4463" t="s">
        <v>0</v>
      </c>
      <c r="P4463" t="s">
        <v>0</v>
      </c>
    </row>
    <row r="4464" spans="1:16" x14ac:dyDescent="0.3">
      <c r="A4464">
        <v>69816445</v>
      </c>
      <c r="B4464">
        <v>872246</v>
      </c>
      <c r="C4464">
        <v>300976</v>
      </c>
      <c r="D4464">
        <v>566</v>
      </c>
      <c r="E4464">
        <v>1</v>
      </c>
      <c r="F4464">
        <v>0</v>
      </c>
      <c r="G4464">
        <v>0</v>
      </c>
      <c r="H4464" t="s">
        <v>48</v>
      </c>
      <c r="I4464">
        <v>1</v>
      </c>
      <c r="J4464" t="s">
        <v>296</v>
      </c>
      <c r="K4464" t="s">
        <v>39</v>
      </c>
      <c r="L4464" t="s">
        <v>17</v>
      </c>
      <c r="M4464">
        <v>566</v>
      </c>
      <c r="N4464" t="s">
        <v>20</v>
      </c>
      <c r="O4464" t="s">
        <v>0</v>
      </c>
      <c r="P4464" t="s">
        <v>0</v>
      </c>
    </row>
    <row r="4465" spans="1:16" x14ac:dyDescent="0.3">
      <c r="A4465">
        <v>52652506</v>
      </c>
      <c r="B4465">
        <v>877572</v>
      </c>
      <c r="C4465">
        <v>497979</v>
      </c>
      <c r="D4465">
        <v>6233</v>
      </c>
      <c r="E4465">
        <v>4</v>
      </c>
      <c r="F4465">
        <v>0</v>
      </c>
      <c r="G4465">
        <v>0</v>
      </c>
      <c r="H4465" t="s">
        <v>48</v>
      </c>
      <c r="I4465">
        <v>5</v>
      </c>
      <c r="J4465" t="s">
        <v>196</v>
      </c>
      <c r="K4465" t="s">
        <v>39</v>
      </c>
      <c r="L4465" t="s">
        <v>15</v>
      </c>
      <c r="M4465">
        <v>24932</v>
      </c>
      <c r="N4465" t="s">
        <v>22</v>
      </c>
      <c r="O4465" t="s">
        <v>0</v>
      </c>
      <c r="P4465" t="s">
        <v>0</v>
      </c>
    </row>
    <row r="4466" spans="1:16" x14ac:dyDescent="0.3">
      <c r="A4466">
        <v>41568532</v>
      </c>
      <c r="B4466">
        <v>872246</v>
      </c>
      <c r="C4466">
        <v>634098</v>
      </c>
      <c r="D4466">
        <v>17929</v>
      </c>
      <c r="E4466">
        <v>1</v>
      </c>
      <c r="F4466">
        <v>0</v>
      </c>
      <c r="G4466">
        <v>0</v>
      </c>
      <c r="H4466" t="s">
        <v>199</v>
      </c>
      <c r="I4466">
        <v>1</v>
      </c>
      <c r="J4466" t="s">
        <v>86</v>
      </c>
      <c r="K4466" t="s">
        <v>39</v>
      </c>
      <c r="L4466" t="s">
        <v>16</v>
      </c>
      <c r="M4466">
        <v>17929</v>
      </c>
      <c r="N4466" t="s">
        <v>22</v>
      </c>
      <c r="O4466" t="s">
        <v>0</v>
      </c>
      <c r="P4466" t="s">
        <v>0</v>
      </c>
    </row>
    <row r="4467" spans="1:16" x14ac:dyDescent="0.3">
      <c r="A4467">
        <v>94482772</v>
      </c>
      <c r="B4467">
        <v>334053</v>
      </c>
      <c r="C4467">
        <v>295841</v>
      </c>
      <c r="D4467">
        <v>10593</v>
      </c>
      <c r="E4467">
        <v>1</v>
      </c>
      <c r="F4467">
        <v>1588.95</v>
      </c>
      <c r="G4467">
        <v>15</v>
      </c>
      <c r="H4467" t="s">
        <v>199</v>
      </c>
      <c r="I4467">
        <v>6</v>
      </c>
      <c r="J4467" t="s">
        <v>306</v>
      </c>
      <c r="K4467" t="s">
        <v>39</v>
      </c>
      <c r="L4467" t="s">
        <v>15</v>
      </c>
      <c r="M4467">
        <v>9004.0499999999993</v>
      </c>
      <c r="N4467" t="s">
        <v>23</v>
      </c>
      <c r="O4467" t="s">
        <v>0</v>
      </c>
      <c r="P4467" t="s">
        <v>0</v>
      </c>
    </row>
    <row r="4468" spans="1:16" x14ac:dyDescent="0.3">
      <c r="A4468">
        <v>87149161</v>
      </c>
      <c r="B4468">
        <v>671858</v>
      </c>
      <c r="C4468">
        <v>874734</v>
      </c>
      <c r="D4468">
        <v>2033</v>
      </c>
      <c r="E4468">
        <v>1</v>
      </c>
      <c r="F4468">
        <v>0</v>
      </c>
      <c r="G4468">
        <v>0</v>
      </c>
      <c r="H4468" t="s">
        <v>199</v>
      </c>
      <c r="I4468">
        <v>2</v>
      </c>
      <c r="J4468" t="s">
        <v>74</v>
      </c>
      <c r="K4468" t="s">
        <v>50</v>
      </c>
      <c r="L4468" t="s">
        <v>18</v>
      </c>
      <c r="M4468">
        <v>2033</v>
      </c>
      <c r="N4468" t="s">
        <v>20</v>
      </c>
      <c r="O4468" t="s">
        <v>0</v>
      </c>
      <c r="P4468" t="s">
        <v>0</v>
      </c>
    </row>
    <row r="4469" spans="1:16" x14ac:dyDescent="0.3">
      <c r="A4469">
        <v>96110892</v>
      </c>
      <c r="B4469">
        <v>877572</v>
      </c>
      <c r="C4469">
        <v>775191</v>
      </c>
      <c r="D4469">
        <v>5819</v>
      </c>
      <c r="E4469">
        <v>1</v>
      </c>
      <c r="F4469">
        <v>0</v>
      </c>
      <c r="G4469">
        <v>0</v>
      </c>
      <c r="H4469" t="s">
        <v>199</v>
      </c>
      <c r="I4469">
        <v>6</v>
      </c>
      <c r="J4469" t="s">
        <v>306</v>
      </c>
      <c r="K4469" t="s">
        <v>73</v>
      </c>
      <c r="L4469" t="s">
        <v>15</v>
      </c>
      <c r="M4469">
        <v>5819</v>
      </c>
      <c r="N4469" t="s">
        <v>21</v>
      </c>
      <c r="O4469" t="s">
        <v>0</v>
      </c>
      <c r="P4469" t="s">
        <v>0</v>
      </c>
    </row>
    <row r="4470" spans="1:16" x14ac:dyDescent="0.3">
      <c r="A4470">
        <v>75052579</v>
      </c>
      <c r="B4470">
        <v>809570</v>
      </c>
      <c r="C4470">
        <v>308239</v>
      </c>
      <c r="D4470">
        <v>14355</v>
      </c>
      <c r="E4470">
        <v>1</v>
      </c>
      <c r="F4470">
        <v>2871</v>
      </c>
      <c r="G4470">
        <v>20</v>
      </c>
      <c r="H4470" t="s">
        <v>199</v>
      </c>
      <c r="I4470">
        <v>5</v>
      </c>
      <c r="J4470" t="s">
        <v>75</v>
      </c>
      <c r="K4470" t="s">
        <v>39</v>
      </c>
      <c r="L4470" t="s">
        <v>17</v>
      </c>
      <c r="M4470">
        <v>11484</v>
      </c>
      <c r="N4470" t="s">
        <v>22</v>
      </c>
      <c r="O4470" t="s">
        <v>0</v>
      </c>
      <c r="P4470" t="s">
        <v>0</v>
      </c>
    </row>
    <row r="4471" spans="1:16" x14ac:dyDescent="0.3">
      <c r="A4471">
        <v>40365724</v>
      </c>
      <c r="B4471">
        <v>809570</v>
      </c>
      <c r="C4471">
        <v>577717</v>
      </c>
      <c r="D4471">
        <v>9106</v>
      </c>
      <c r="E4471">
        <v>1</v>
      </c>
      <c r="F4471">
        <v>0</v>
      </c>
      <c r="G4471">
        <v>0</v>
      </c>
      <c r="H4471" t="s">
        <v>199</v>
      </c>
      <c r="I4471">
        <v>2</v>
      </c>
      <c r="J4471" t="s">
        <v>74</v>
      </c>
      <c r="K4471" t="s">
        <v>39</v>
      </c>
      <c r="L4471" t="s">
        <v>16</v>
      </c>
      <c r="M4471">
        <v>9106</v>
      </c>
      <c r="N4471" t="s">
        <v>21</v>
      </c>
      <c r="O4471" t="s">
        <v>0</v>
      </c>
      <c r="P4471" t="s">
        <v>0</v>
      </c>
    </row>
    <row r="4472" spans="1:16" x14ac:dyDescent="0.3">
      <c r="A4472">
        <v>98848098</v>
      </c>
      <c r="B4472">
        <v>191161</v>
      </c>
      <c r="C4472">
        <v>864001</v>
      </c>
      <c r="D4472">
        <v>11932</v>
      </c>
      <c r="E4472">
        <v>3</v>
      </c>
      <c r="F4472">
        <v>1789.8</v>
      </c>
      <c r="G4472">
        <v>5</v>
      </c>
      <c r="H4472" t="s">
        <v>199</v>
      </c>
      <c r="I4472">
        <v>3</v>
      </c>
      <c r="J4472" t="s">
        <v>332</v>
      </c>
      <c r="K4472" t="s">
        <v>39</v>
      </c>
      <c r="L4472" t="s">
        <v>15</v>
      </c>
      <c r="M4472">
        <v>34006.199999999997</v>
      </c>
      <c r="N4472" t="s">
        <v>20</v>
      </c>
      <c r="O4472" t="s">
        <v>0</v>
      </c>
      <c r="P4472" t="s">
        <v>0</v>
      </c>
    </row>
    <row r="4473" spans="1:16" x14ac:dyDescent="0.3">
      <c r="A4473">
        <v>29505421</v>
      </c>
      <c r="B4473">
        <v>207473</v>
      </c>
      <c r="C4473">
        <v>421791</v>
      </c>
      <c r="D4473">
        <v>1419</v>
      </c>
      <c r="E4473">
        <v>1</v>
      </c>
      <c r="F4473">
        <v>212.85</v>
      </c>
      <c r="G4473">
        <v>15</v>
      </c>
      <c r="H4473" t="s">
        <v>199</v>
      </c>
      <c r="I4473">
        <v>6</v>
      </c>
      <c r="J4473" t="s">
        <v>306</v>
      </c>
      <c r="K4473" t="s">
        <v>39</v>
      </c>
      <c r="L4473" t="s">
        <v>18</v>
      </c>
      <c r="M4473">
        <v>1206.1500000000001</v>
      </c>
      <c r="N4473" t="s">
        <v>20</v>
      </c>
      <c r="O4473" t="s">
        <v>0</v>
      </c>
      <c r="P4473" t="s">
        <v>0</v>
      </c>
    </row>
    <row r="4474" spans="1:16" x14ac:dyDescent="0.3">
      <c r="A4474">
        <v>71510041</v>
      </c>
      <c r="B4474">
        <v>719176</v>
      </c>
      <c r="C4474">
        <v>776680</v>
      </c>
      <c r="D4474">
        <v>3733</v>
      </c>
      <c r="E4474">
        <v>3</v>
      </c>
      <c r="F4474">
        <v>0</v>
      </c>
      <c r="G4474">
        <v>0</v>
      </c>
      <c r="H4474" t="s">
        <v>231</v>
      </c>
      <c r="I4474">
        <v>7</v>
      </c>
      <c r="J4474" t="s">
        <v>106</v>
      </c>
      <c r="K4474" t="s">
        <v>39</v>
      </c>
      <c r="L4474" t="s">
        <v>15</v>
      </c>
      <c r="M4474">
        <v>11199</v>
      </c>
      <c r="N4474" t="s">
        <v>23</v>
      </c>
      <c r="O4474" t="s">
        <v>0</v>
      </c>
      <c r="P4474" t="s">
        <v>0</v>
      </c>
    </row>
    <row r="4475" spans="1:16" x14ac:dyDescent="0.3">
      <c r="A4475">
        <v>95125977</v>
      </c>
      <c r="B4475">
        <v>719176</v>
      </c>
      <c r="C4475">
        <v>266418</v>
      </c>
      <c r="D4475">
        <v>17730</v>
      </c>
      <c r="E4475">
        <v>3</v>
      </c>
      <c r="F4475">
        <v>0</v>
      </c>
      <c r="G4475">
        <v>0</v>
      </c>
      <c r="H4475" t="s">
        <v>231</v>
      </c>
      <c r="I4475">
        <v>5</v>
      </c>
      <c r="J4475" t="s">
        <v>128</v>
      </c>
      <c r="K4475" t="s">
        <v>39</v>
      </c>
      <c r="L4475" t="s">
        <v>15</v>
      </c>
      <c r="M4475">
        <v>53190</v>
      </c>
      <c r="N4475" t="s">
        <v>22</v>
      </c>
      <c r="O4475" t="s">
        <v>0</v>
      </c>
      <c r="P4475" t="s">
        <v>0</v>
      </c>
    </row>
    <row r="4476" spans="1:16" x14ac:dyDescent="0.3">
      <c r="A4476">
        <v>16990811</v>
      </c>
      <c r="B4476">
        <v>246316</v>
      </c>
      <c r="C4476">
        <v>971403</v>
      </c>
      <c r="D4476">
        <v>818</v>
      </c>
      <c r="E4476">
        <v>1</v>
      </c>
      <c r="F4476">
        <v>122.7</v>
      </c>
      <c r="G4476">
        <v>15</v>
      </c>
      <c r="H4476" t="s">
        <v>231</v>
      </c>
      <c r="I4476">
        <v>6</v>
      </c>
      <c r="J4476" t="s">
        <v>476</v>
      </c>
      <c r="K4476" t="s">
        <v>39</v>
      </c>
      <c r="L4476" t="s">
        <v>15</v>
      </c>
      <c r="M4476">
        <v>695.3</v>
      </c>
      <c r="N4476" t="s">
        <v>21</v>
      </c>
      <c r="O4476" t="s">
        <v>0</v>
      </c>
      <c r="P4476" t="s">
        <v>0</v>
      </c>
    </row>
    <row r="4477" spans="1:16" x14ac:dyDescent="0.3">
      <c r="A4477">
        <v>75718414</v>
      </c>
      <c r="B4477">
        <v>207473</v>
      </c>
      <c r="C4477">
        <v>345718</v>
      </c>
      <c r="D4477">
        <v>13059</v>
      </c>
      <c r="E4477">
        <v>4</v>
      </c>
      <c r="F4477">
        <v>0</v>
      </c>
      <c r="G4477">
        <v>0</v>
      </c>
      <c r="H4477" t="s">
        <v>231</v>
      </c>
      <c r="I4477">
        <v>7</v>
      </c>
      <c r="J4477" t="s">
        <v>106</v>
      </c>
      <c r="K4477" t="s">
        <v>39</v>
      </c>
      <c r="L4477" t="s">
        <v>18</v>
      </c>
      <c r="M4477">
        <v>52236</v>
      </c>
      <c r="N4477" t="s">
        <v>21</v>
      </c>
      <c r="O4477" t="s">
        <v>0</v>
      </c>
      <c r="P4477" t="s">
        <v>0</v>
      </c>
    </row>
    <row r="4478" spans="1:16" x14ac:dyDescent="0.3">
      <c r="A4478">
        <v>33574011</v>
      </c>
      <c r="B4478">
        <v>809570</v>
      </c>
      <c r="C4478">
        <v>559946</v>
      </c>
      <c r="D4478">
        <v>16599</v>
      </c>
      <c r="E4478">
        <v>1</v>
      </c>
      <c r="F4478">
        <v>1659.9</v>
      </c>
      <c r="G4478">
        <v>10</v>
      </c>
      <c r="H4478" t="s">
        <v>231</v>
      </c>
      <c r="I4478">
        <v>5</v>
      </c>
      <c r="J4478" t="s">
        <v>128</v>
      </c>
      <c r="K4478" t="s">
        <v>50</v>
      </c>
      <c r="L4478" t="s">
        <v>15</v>
      </c>
      <c r="M4478">
        <v>14939.1</v>
      </c>
      <c r="N4478" t="s">
        <v>22</v>
      </c>
      <c r="O4478" t="s">
        <v>0</v>
      </c>
      <c r="P4478" t="s">
        <v>0</v>
      </c>
    </row>
    <row r="4479" spans="1:16" x14ac:dyDescent="0.3">
      <c r="A4479">
        <v>78412668</v>
      </c>
      <c r="B4479">
        <v>334053</v>
      </c>
      <c r="C4479">
        <v>799198</v>
      </c>
      <c r="D4479">
        <v>5107</v>
      </c>
      <c r="E4479">
        <v>2</v>
      </c>
      <c r="F4479">
        <v>1021.4</v>
      </c>
      <c r="G4479">
        <v>10</v>
      </c>
      <c r="H4479" t="s">
        <v>231</v>
      </c>
      <c r="I4479">
        <v>4</v>
      </c>
      <c r="J4479" t="s">
        <v>169</v>
      </c>
      <c r="K4479" t="s">
        <v>39</v>
      </c>
      <c r="L4479" t="s">
        <v>16</v>
      </c>
      <c r="M4479">
        <v>9192.6</v>
      </c>
      <c r="N4479" t="s">
        <v>20</v>
      </c>
      <c r="O4479" t="s">
        <v>0</v>
      </c>
      <c r="P4479" t="s">
        <v>0</v>
      </c>
    </row>
    <row r="4480" spans="1:16" x14ac:dyDescent="0.3">
      <c r="A4480">
        <v>43214247</v>
      </c>
      <c r="B4480">
        <v>207473</v>
      </c>
      <c r="C4480">
        <v>625151</v>
      </c>
      <c r="D4480">
        <v>18204</v>
      </c>
      <c r="E4480">
        <v>4</v>
      </c>
      <c r="F4480">
        <v>0</v>
      </c>
      <c r="G4480">
        <v>0</v>
      </c>
      <c r="H4480" t="s">
        <v>231</v>
      </c>
      <c r="I4480">
        <v>6</v>
      </c>
      <c r="J4480" t="s">
        <v>476</v>
      </c>
      <c r="K4480" t="s">
        <v>73</v>
      </c>
      <c r="L4480" t="s">
        <v>15</v>
      </c>
      <c r="M4480">
        <v>72816</v>
      </c>
      <c r="N4480" t="s">
        <v>23</v>
      </c>
      <c r="O4480" t="s">
        <v>0</v>
      </c>
      <c r="P4480" t="s">
        <v>0</v>
      </c>
    </row>
    <row r="4481" spans="1:16" x14ac:dyDescent="0.3">
      <c r="A4481">
        <v>25696616</v>
      </c>
      <c r="B4481">
        <v>809570</v>
      </c>
      <c r="C4481">
        <v>746012</v>
      </c>
      <c r="D4481">
        <v>1285</v>
      </c>
      <c r="E4481">
        <v>1</v>
      </c>
      <c r="F4481">
        <v>0</v>
      </c>
      <c r="G4481">
        <v>0</v>
      </c>
      <c r="H4481" t="s">
        <v>231</v>
      </c>
      <c r="I4481">
        <v>5</v>
      </c>
      <c r="J4481" t="s">
        <v>128</v>
      </c>
      <c r="K4481" t="s">
        <v>47</v>
      </c>
      <c r="L4481" t="s">
        <v>15</v>
      </c>
      <c r="M4481">
        <v>1285</v>
      </c>
      <c r="N4481" t="s">
        <v>20</v>
      </c>
      <c r="O4481" t="s">
        <v>0</v>
      </c>
      <c r="P4481" t="s">
        <v>0</v>
      </c>
    </row>
    <row r="4482" spans="1:16" x14ac:dyDescent="0.3">
      <c r="A4482">
        <v>98807116</v>
      </c>
      <c r="B4482">
        <v>334053</v>
      </c>
      <c r="C4482">
        <v>931531</v>
      </c>
      <c r="D4482">
        <v>4112</v>
      </c>
      <c r="E4482">
        <v>2</v>
      </c>
      <c r="F4482">
        <v>1644.8</v>
      </c>
      <c r="G4482">
        <v>20</v>
      </c>
      <c r="H4482" t="s">
        <v>231</v>
      </c>
      <c r="I4482">
        <v>6</v>
      </c>
      <c r="J4482" t="s">
        <v>476</v>
      </c>
      <c r="K4482" t="s">
        <v>39</v>
      </c>
      <c r="L4482" t="s">
        <v>15</v>
      </c>
      <c r="M4482">
        <v>6579.2</v>
      </c>
      <c r="N4482" t="s">
        <v>21</v>
      </c>
      <c r="O4482" t="s">
        <v>0</v>
      </c>
      <c r="P4482" t="s">
        <v>0</v>
      </c>
    </row>
    <row r="4483" spans="1:16" x14ac:dyDescent="0.3">
      <c r="A4483">
        <v>77491435</v>
      </c>
      <c r="B4483">
        <v>872246</v>
      </c>
      <c r="C4483">
        <v>482495</v>
      </c>
      <c r="D4483">
        <v>6068</v>
      </c>
      <c r="E4483">
        <v>1</v>
      </c>
      <c r="F4483">
        <v>606.79999999999995</v>
      </c>
      <c r="G4483">
        <v>10</v>
      </c>
      <c r="H4483" t="s">
        <v>185</v>
      </c>
      <c r="I4483">
        <v>3</v>
      </c>
      <c r="J4483" t="s">
        <v>89</v>
      </c>
      <c r="K4483" t="s">
        <v>39</v>
      </c>
      <c r="L4483" t="s">
        <v>152</v>
      </c>
      <c r="M4483">
        <v>5461.2</v>
      </c>
      <c r="N4483" t="s">
        <v>23</v>
      </c>
      <c r="O4483" t="s">
        <v>0</v>
      </c>
      <c r="P4483" t="s">
        <v>0</v>
      </c>
    </row>
    <row r="4484" spans="1:16" x14ac:dyDescent="0.3">
      <c r="A4484">
        <v>69287967</v>
      </c>
      <c r="B4484">
        <v>876646</v>
      </c>
      <c r="C4484">
        <v>593282</v>
      </c>
      <c r="D4484">
        <v>11689</v>
      </c>
      <c r="E4484">
        <v>1</v>
      </c>
      <c r="F4484">
        <v>0</v>
      </c>
      <c r="G4484">
        <v>0</v>
      </c>
      <c r="H4484" t="s">
        <v>185</v>
      </c>
      <c r="I4484">
        <v>2</v>
      </c>
      <c r="J4484" t="s">
        <v>38</v>
      </c>
      <c r="K4484" t="s">
        <v>39</v>
      </c>
      <c r="L4484" t="s">
        <v>15</v>
      </c>
      <c r="M4484">
        <v>11689</v>
      </c>
      <c r="N4484" t="s">
        <v>20</v>
      </c>
      <c r="O4484" t="s">
        <v>0</v>
      </c>
      <c r="P4484" t="s">
        <v>0</v>
      </c>
    </row>
    <row r="4485" spans="1:16" x14ac:dyDescent="0.3">
      <c r="A4485">
        <v>69166287</v>
      </c>
      <c r="B4485">
        <v>207473</v>
      </c>
      <c r="C4485">
        <v>411505</v>
      </c>
      <c r="D4485">
        <v>13988</v>
      </c>
      <c r="E4485">
        <v>1</v>
      </c>
      <c r="F4485">
        <v>699.4</v>
      </c>
      <c r="G4485">
        <v>5</v>
      </c>
      <c r="H4485" t="s">
        <v>185</v>
      </c>
      <c r="I4485">
        <v>2</v>
      </c>
      <c r="J4485" t="s">
        <v>38</v>
      </c>
      <c r="K4485" t="s">
        <v>39</v>
      </c>
      <c r="L4485" t="s">
        <v>18</v>
      </c>
      <c r="M4485">
        <v>13288.6</v>
      </c>
      <c r="N4485" t="s">
        <v>23</v>
      </c>
      <c r="O4485" t="s">
        <v>0</v>
      </c>
      <c r="P4485" t="s">
        <v>0</v>
      </c>
    </row>
    <row r="4486" spans="1:16" x14ac:dyDescent="0.3">
      <c r="A4486">
        <v>25659979</v>
      </c>
      <c r="B4486">
        <v>246316</v>
      </c>
      <c r="C4486">
        <v>608654</v>
      </c>
      <c r="D4486">
        <v>17077</v>
      </c>
      <c r="E4486">
        <v>2</v>
      </c>
      <c r="F4486">
        <v>1707.7</v>
      </c>
      <c r="G4486">
        <v>5</v>
      </c>
      <c r="H4486" t="s">
        <v>185</v>
      </c>
      <c r="I4486">
        <v>4</v>
      </c>
      <c r="J4486" t="s">
        <v>514</v>
      </c>
      <c r="K4486" t="s">
        <v>39</v>
      </c>
      <c r="L4486" t="s">
        <v>18</v>
      </c>
      <c r="M4486">
        <v>32446.3</v>
      </c>
      <c r="N4486" t="s">
        <v>23</v>
      </c>
      <c r="O4486" t="s">
        <v>0</v>
      </c>
      <c r="P4486" t="s">
        <v>0</v>
      </c>
    </row>
    <row r="4487" spans="1:16" x14ac:dyDescent="0.3">
      <c r="A4487">
        <v>67213476</v>
      </c>
      <c r="B4487">
        <v>334053</v>
      </c>
      <c r="C4487">
        <v>930550</v>
      </c>
      <c r="D4487">
        <v>3323</v>
      </c>
      <c r="E4487">
        <v>2</v>
      </c>
      <c r="F4487">
        <v>0</v>
      </c>
      <c r="G4487">
        <v>0</v>
      </c>
      <c r="H4487" t="s">
        <v>185</v>
      </c>
      <c r="I4487">
        <v>7</v>
      </c>
      <c r="J4487" t="s">
        <v>526</v>
      </c>
      <c r="K4487" t="s">
        <v>39</v>
      </c>
      <c r="L4487" t="s">
        <v>18</v>
      </c>
      <c r="M4487">
        <v>6646</v>
      </c>
      <c r="N4487" t="s">
        <v>22</v>
      </c>
      <c r="O4487" t="s">
        <v>0</v>
      </c>
      <c r="P4487" t="s">
        <v>0</v>
      </c>
    </row>
    <row r="4488" spans="1:16" x14ac:dyDescent="0.3">
      <c r="A4488">
        <v>73655158</v>
      </c>
      <c r="B4488">
        <v>719176</v>
      </c>
      <c r="C4488">
        <v>898359</v>
      </c>
      <c r="D4488">
        <v>14186</v>
      </c>
      <c r="E4488">
        <v>1</v>
      </c>
      <c r="F4488">
        <v>1418.6</v>
      </c>
      <c r="G4488">
        <v>10</v>
      </c>
      <c r="H4488" t="s">
        <v>185</v>
      </c>
      <c r="I4488">
        <v>3</v>
      </c>
      <c r="J4488" t="s">
        <v>89</v>
      </c>
      <c r="K4488" t="s">
        <v>50</v>
      </c>
      <c r="L4488" t="s">
        <v>15</v>
      </c>
      <c r="M4488">
        <v>12767.4</v>
      </c>
      <c r="N4488" t="s">
        <v>23</v>
      </c>
      <c r="O4488" t="s">
        <v>0</v>
      </c>
      <c r="P4488" t="s">
        <v>0</v>
      </c>
    </row>
    <row r="4489" spans="1:16" x14ac:dyDescent="0.3">
      <c r="A4489">
        <v>19339597</v>
      </c>
      <c r="B4489">
        <v>334053</v>
      </c>
      <c r="C4489">
        <v>489939</v>
      </c>
      <c r="D4489">
        <v>6515</v>
      </c>
      <c r="E4489">
        <v>4</v>
      </c>
      <c r="F4489">
        <v>1303</v>
      </c>
      <c r="G4489">
        <v>5</v>
      </c>
      <c r="H4489" t="s">
        <v>185</v>
      </c>
      <c r="I4489">
        <v>2</v>
      </c>
      <c r="J4489" t="s">
        <v>38</v>
      </c>
      <c r="K4489" t="s">
        <v>39</v>
      </c>
      <c r="L4489" t="s">
        <v>15</v>
      </c>
      <c r="M4489">
        <v>24757</v>
      </c>
      <c r="N4489" t="s">
        <v>20</v>
      </c>
      <c r="O4489" t="s">
        <v>0</v>
      </c>
      <c r="P4489" t="s">
        <v>0</v>
      </c>
    </row>
    <row r="4490" spans="1:16" x14ac:dyDescent="0.3">
      <c r="A4490">
        <v>72523073</v>
      </c>
      <c r="B4490">
        <v>191161</v>
      </c>
      <c r="C4490">
        <v>365725</v>
      </c>
      <c r="D4490">
        <v>5382</v>
      </c>
      <c r="E4490">
        <v>1</v>
      </c>
      <c r="F4490">
        <v>0</v>
      </c>
      <c r="G4490">
        <v>0</v>
      </c>
      <c r="H4490" t="s">
        <v>185</v>
      </c>
      <c r="I4490">
        <v>4</v>
      </c>
      <c r="J4490" t="s">
        <v>514</v>
      </c>
      <c r="K4490" t="s">
        <v>39</v>
      </c>
      <c r="L4490" t="s">
        <v>15</v>
      </c>
      <c r="M4490">
        <v>5382</v>
      </c>
      <c r="N4490" t="s">
        <v>21</v>
      </c>
      <c r="O4490" t="s">
        <v>0</v>
      </c>
      <c r="P4490" t="s">
        <v>0</v>
      </c>
    </row>
    <row r="4491" spans="1:16" x14ac:dyDescent="0.3">
      <c r="A4491">
        <v>24251766</v>
      </c>
      <c r="B4491">
        <v>246316</v>
      </c>
      <c r="C4491">
        <v>215440</v>
      </c>
      <c r="D4491">
        <v>16749</v>
      </c>
      <c r="E4491">
        <v>2</v>
      </c>
      <c r="F4491">
        <v>1674.9</v>
      </c>
      <c r="G4491">
        <v>5</v>
      </c>
      <c r="H4491" t="s">
        <v>185</v>
      </c>
      <c r="I4491">
        <v>5</v>
      </c>
      <c r="J4491" t="s">
        <v>90</v>
      </c>
      <c r="K4491" t="s">
        <v>39</v>
      </c>
      <c r="L4491" t="s">
        <v>18</v>
      </c>
      <c r="M4491">
        <v>31823.1</v>
      </c>
      <c r="N4491" t="s">
        <v>22</v>
      </c>
      <c r="O4491" t="s">
        <v>0</v>
      </c>
      <c r="P4491" t="s">
        <v>0</v>
      </c>
    </row>
    <row r="4492" spans="1:16" x14ac:dyDescent="0.3">
      <c r="A4492">
        <v>74484744</v>
      </c>
      <c r="B4492">
        <v>671858</v>
      </c>
      <c r="C4492">
        <v>209576</v>
      </c>
      <c r="D4492">
        <v>9913</v>
      </c>
      <c r="E4492">
        <v>1</v>
      </c>
      <c r="F4492">
        <v>0</v>
      </c>
      <c r="G4492">
        <v>0</v>
      </c>
      <c r="H4492" t="s">
        <v>185</v>
      </c>
      <c r="I4492">
        <v>7</v>
      </c>
      <c r="J4492" t="s">
        <v>526</v>
      </c>
      <c r="K4492" t="s">
        <v>39</v>
      </c>
      <c r="L4492" t="s">
        <v>17</v>
      </c>
      <c r="M4492">
        <v>9913</v>
      </c>
      <c r="N4492" t="s">
        <v>22</v>
      </c>
      <c r="O4492" t="s">
        <v>0</v>
      </c>
      <c r="P4492" t="s">
        <v>0</v>
      </c>
    </row>
    <row r="4493" spans="1:16" x14ac:dyDescent="0.3">
      <c r="A4493">
        <v>69691437</v>
      </c>
      <c r="B4493">
        <v>770487</v>
      </c>
      <c r="C4493">
        <v>927912</v>
      </c>
      <c r="D4493">
        <v>2696</v>
      </c>
      <c r="E4493">
        <v>4</v>
      </c>
      <c r="F4493">
        <v>539.20000000000005</v>
      </c>
      <c r="G4493">
        <v>5</v>
      </c>
      <c r="H4493" t="s">
        <v>185</v>
      </c>
      <c r="I4493">
        <v>5</v>
      </c>
      <c r="J4493" t="s">
        <v>90</v>
      </c>
      <c r="K4493" t="s">
        <v>39</v>
      </c>
      <c r="L4493" t="s">
        <v>15</v>
      </c>
      <c r="M4493">
        <v>10244.799999999999</v>
      </c>
      <c r="N4493" t="s">
        <v>21</v>
      </c>
      <c r="O4493" t="s">
        <v>0</v>
      </c>
      <c r="P4493" t="s">
        <v>0</v>
      </c>
    </row>
    <row r="4494" spans="1:16" x14ac:dyDescent="0.3">
      <c r="A4494">
        <v>35151299</v>
      </c>
      <c r="B4494">
        <v>719176</v>
      </c>
      <c r="C4494">
        <v>393079</v>
      </c>
      <c r="D4494">
        <v>1598</v>
      </c>
      <c r="E4494">
        <v>2</v>
      </c>
      <c r="F4494">
        <v>479.4</v>
      </c>
      <c r="G4494">
        <v>15</v>
      </c>
      <c r="H4494" t="s">
        <v>185</v>
      </c>
      <c r="I4494">
        <v>4</v>
      </c>
      <c r="J4494" t="s">
        <v>514</v>
      </c>
      <c r="K4494" t="s">
        <v>39</v>
      </c>
      <c r="L4494" t="s">
        <v>16</v>
      </c>
      <c r="M4494">
        <v>2716.6</v>
      </c>
      <c r="N4494" t="s">
        <v>22</v>
      </c>
      <c r="O4494" t="s">
        <v>0</v>
      </c>
      <c r="P4494" t="s">
        <v>0</v>
      </c>
    </row>
    <row r="4495" spans="1:16" x14ac:dyDescent="0.3">
      <c r="A4495">
        <v>48063218</v>
      </c>
      <c r="B4495">
        <v>872246</v>
      </c>
      <c r="C4495">
        <v>962427</v>
      </c>
      <c r="D4495">
        <v>19058</v>
      </c>
      <c r="E4495">
        <v>1</v>
      </c>
      <c r="F4495">
        <v>0</v>
      </c>
      <c r="G4495">
        <v>0</v>
      </c>
      <c r="H4495" t="s">
        <v>185</v>
      </c>
      <c r="I4495">
        <v>4</v>
      </c>
      <c r="J4495" t="s">
        <v>514</v>
      </c>
      <c r="K4495" t="s">
        <v>39</v>
      </c>
      <c r="L4495" t="s">
        <v>16</v>
      </c>
      <c r="M4495">
        <v>19058</v>
      </c>
      <c r="N4495" t="s">
        <v>20</v>
      </c>
      <c r="O4495" t="s">
        <v>0</v>
      </c>
      <c r="P4495" t="s">
        <v>0</v>
      </c>
    </row>
    <row r="4496" spans="1:16" x14ac:dyDescent="0.3">
      <c r="A4496">
        <v>67418250</v>
      </c>
      <c r="B4496">
        <v>809570</v>
      </c>
      <c r="C4496">
        <v>458207</v>
      </c>
      <c r="D4496">
        <v>16824</v>
      </c>
      <c r="E4496">
        <v>4</v>
      </c>
      <c r="F4496">
        <v>0</v>
      </c>
      <c r="G4496">
        <v>0</v>
      </c>
      <c r="H4496" t="s">
        <v>185</v>
      </c>
      <c r="I4496">
        <v>5</v>
      </c>
      <c r="J4496" t="s">
        <v>90</v>
      </c>
      <c r="K4496" t="s">
        <v>39</v>
      </c>
      <c r="L4496" t="s">
        <v>16</v>
      </c>
      <c r="M4496">
        <v>67296</v>
      </c>
      <c r="N4496" t="s">
        <v>23</v>
      </c>
      <c r="O4496" t="s">
        <v>0</v>
      </c>
      <c r="P4496" t="s">
        <v>0</v>
      </c>
    </row>
    <row r="4497" spans="1:16" x14ac:dyDescent="0.3">
      <c r="A4497">
        <v>16462242</v>
      </c>
      <c r="B4497">
        <v>809570</v>
      </c>
      <c r="C4497">
        <v>788426</v>
      </c>
      <c r="D4497">
        <v>17614</v>
      </c>
      <c r="E4497">
        <v>1</v>
      </c>
      <c r="F4497">
        <v>880.7</v>
      </c>
      <c r="G4497">
        <v>5</v>
      </c>
      <c r="H4497" t="s">
        <v>185</v>
      </c>
      <c r="I4497">
        <v>7</v>
      </c>
      <c r="J4497" t="s">
        <v>526</v>
      </c>
      <c r="K4497" t="s">
        <v>39</v>
      </c>
      <c r="L4497" t="s">
        <v>17</v>
      </c>
      <c r="M4497">
        <v>16733.3</v>
      </c>
      <c r="N4497" t="s">
        <v>23</v>
      </c>
      <c r="O4497" t="s">
        <v>0</v>
      </c>
      <c r="P4497" t="s">
        <v>0</v>
      </c>
    </row>
    <row r="4498" spans="1:16" x14ac:dyDescent="0.3">
      <c r="A4498">
        <v>43374088</v>
      </c>
      <c r="B4498">
        <v>334053</v>
      </c>
      <c r="C4498">
        <v>934861</v>
      </c>
      <c r="D4498">
        <v>8955</v>
      </c>
      <c r="E4498">
        <v>2</v>
      </c>
      <c r="F4498">
        <v>895.5</v>
      </c>
      <c r="G4498">
        <v>5</v>
      </c>
      <c r="H4498" t="s">
        <v>98</v>
      </c>
      <c r="I4498">
        <v>2</v>
      </c>
      <c r="J4498" t="s">
        <v>99</v>
      </c>
      <c r="K4498" t="s">
        <v>50</v>
      </c>
      <c r="L4498" t="s">
        <v>18</v>
      </c>
      <c r="M4498">
        <v>17014.5</v>
      </c>
      <c r="N4498" t="s">
        <v>20</v>
      </c>
      <c r="O4498" t="s">
        <v>0</v>
      </c>
      <c r="P4498" t="s">
        <v>0</v>
      </c>
    </row>
    <row r="4499" spans="1:16" x14ac:dyDescent="0.3">
      <c r="A4499">
        <v>29413516</v>
      </c>
      <c r="B4499">
        <v>334053</v>
      </c>
      <c r="C4499">
        <v>741760</v>
      </c>
      <c r="D4499">
        <v>4865</v>
      </c>
      <c r="E4499">
        <v>1</v>
      </c>
      <c r="F4499">
        <v>0</v>
      </c>
      <c r="G4499">
        <v>0</v>
      </c>
      <c r="H4499" t="s">
        <v>98</v>
      </c>
      <c r="I4499">
        <v>2</v>
      </c>
      <c r="J4499" t="s">
        <v>99</v>
      </c>
      <c r="K4499" t="s">
        <v>39</v>
      </c>
      <c r="L4499" t="s">
        <v>16</v>
      </c>
      <c r="M4499">
        <v>4865</v>
      </c>
      <c r="N4499" t="s">
        <v>21</v>
      </c>
      <c r="O4499" t="s">
        <v>0</v>
      </c>
      <c r="P4499" t="s">
        <v>0</v>
      </c>
    </row>
    <row r="4500" spans="1:16" x14ac:dyDescent="0.3">
      <c r="A4500">
        <v>12944682</v>
      </c>
      <c r="B4500">
        <v>207473</v>
      </c>
      <c r="C4500">
        <v>235241</v>
      </c>
      <c r="D4500">
        <v>11737</v>
      </c>
      <c r="E4500">
        <v>2</v>
      </c>
      <c r="F4500">
        <v>0</v>
      </c>
      <c r="G4500">
        <v>0</v>
      </c>
      <c r="H4500" t="s">
        <v>98</v>
      </c>
      <c r="I4500">
        <v>4</v>
      </c>
      <c r="J4500" t="s">
        <v>157</v>
      </c>
      <c r="K4500" t="s">
        <v>39</v>
      </c>
      <c r="L4500" t="s">
        <v>17</v>
      </c>
      <c r="M4500">
        <v>23474</v>
      </c>
      <c r="N4500" t="s">
        <v>22</v>
      </c>
      <c r="O4500" t="s">
        <v>0</v>
      </c>
      <c r="P4500" t="s">
        <v>0</v>
      </c>
    </row>
    <row r="4501" spans="1:16" x14ac:dyDescent="0.3">
      <c r="A4501">
        <v>95590648</v>
      </c>
      <c r="B4501">
        <v>872246</v>
      </c>
      <c r="C4501">
        <v>591979</v>
      </c>
      <c r="D4501">
        <v>9631</v>
      </c>
      <c r="E4501">
        <v>2</v>
      </c>
      <c r="F4501">
        <v>963.1</v>
      </c>
      <c r="G4501">
        <v>5</v>
      </c>
      <c r="H4501" t="s">
        <v>98</v>
      </c>
      <c r="I4501">
        <v>3</v>
      </c>
      <c r="J4501" t="s">
        <v>82</v>
      </c>
      <c r="K4501" t="s">
        <v>39</v>
      </c>
      <c r="L4501" t="s">
        <v>17</v>
      </c>
      <c r="M4501">
        <v>18298.900000000001</v>
      </c>
      <c r="N4501" t="s">
        <v>21</v>
      </c>
      <c r="O4501" t="s">
        <v>0</v>
      </c>
      <c r="P4501" t="s">
        <v>0</v>
      </c>
    </row>
    <row r="4502" spans="1:16" x14ac:dyDescent="0.3">
      <c r="A4502">
        <v>64877191</v>
      </c>
      <c r="B4502">
        <v>877572</v>
      </c>
      <c r="C4502">
        <v>984225</v>
      </c>
      <c r="D4502">
        <v>9246</v>
      </c>
      <c r="E4502">
        <v>3</v>
      </c>
      <c r="F4502">
        <v>1386.9</v>
      </c>
      <c r="G4502">
        <v>5</v>
      </c>
      <c r="H4502" t="s">
        <v>98</v>
      </c>
      <c r="I4502">
        <v>4</v>
      </c>
      <c r="J4502" t="s">
        <v>157</v>
      </c>
      <c r="K4502" t="s">
        <v>39</v>
      </c>
      <c r="L4502" t="s">
        <v>15</v>
      </c>
      <c r="M4502">
        <v>26351.1</v>
      </c>
      <c r="N4502" t="s">
        <v>24</v>
      </c>
      <c r="O4502" t="s">
        <v>0</v>
      </c>
      <c r="P4502" t="s">
        <v>0</v>
      </c>
    </row>
    <row r="4503" spans="1:16" x14ac:dyDescent="0.3">
      <c r="A4503">
        <v>85833309</v>
      </c>
      <c r="B4503">
        <v>876646</v>
      </c>
      <c r="C4503">
        <v>664276</v>
      </c>
      <c r="D4503">
        <v>13259</v>
      </c>
      <c r="E4503">
        <v>1</v>
      </c>
      <c r="F4503">
        <v>0</v>
      </c>
      <c r="G4503">
        <v>0</v>
      </c>
      <c r="H4503" t="s">
        <v>98</v>
      </c>
      <c r="I4503">
        <v>3</v>
      </c>
      <c r="J4503" t="s">
        <v>82</v>
      </c>
      <c r="K4503" t="s">
        <v>39</v>
      </c>
      <c r="L4503" t="s">
        <v>16</v>
      </c>
      <c r="M4503">
        <v>13259</v>
      </c>
      <c r="N4503" t="s">
        <v>22</v>
      </c>
      <c r="O4503" t="s">
        <v>0</v>
      </c>
      <c r="P4503" t="s">
        <v>0</v>
      </c>
    </row>
    <row r="4504" spans="1:16" x14ac:dyDescent="0.3">
      <c r="A4504">
        <v>59439358</v>
      </c>
      <c r="B4504">
        <v>216739</v>
      </c>
      <c r="C4504">
        <v>431444</v>
      </c>
      <c r="D4504">
        <v>5215</v>
      </c>
      <c r="E4504">
        <v>2</v>
      </c>
      <c r="F4504">
        <v>521.5</v>
      </c>
      <c r="G4504">
        <v>5</v>
      </c>
      <c r="H4504" t="s">
        <v>98</v>
      </c>
      <c r="I4504">
        <v>5</v>
      </c>
      <c r="J4504" t="s">
        <v>258</v>
      </c>
      <c r="K4504" t="s">
        <v>39</v>
      </c>
      <c r="L4504" t="s">
        <v>15</v>
      </c>
      <c r="M4504">
        <v>9908.5</v>
      </c>
      <c r="N4504" t="s">
        <v>21</v>
      </c>
      <c r="O4504" t="s">
        <v>0</v>
      </c>
      <c r="P4504" t="s">
        <v>0</v>
      </c>
    </row>
    <row r="4505" spans="1:16" x14ac:dyDescent="0.3">
      <c r="A4505">
        <v>99245317</v>
      </c>
      <c r="B4505">
        <v>356787</v>
      </c>
      <c r="C4505">
        <v>549773</v>
      </c>
      <c r="D4505">
        <v>11270</v>
      </c>
      <c r="E4505">
        <v>2</v>
      </c>
      <c r="F4505">
        <v>0</v>
      </c>
      <c r="G4505">
        <v>0</v>
      </c>
      <c r="H4505" t="s">
        <v>392</v>
      </c>
      <c r="I4505">
        <v>4</v>
      </c>
      <c r="J4505" t="s">
        <v>287</v>
      </c>
      <c r="K4505" t="s">
        <v>50</v>
      </c>
      <c r="L4505" t="s">
        <v>15</v>
      </c>
      <c r="M4505">
        <v>22540</v>
      </c>
      <c r="N4505" t="s">
        <v>22</v>
      </c>
      <c r="O4505" t="s">
        <v>0</v>
      </c>
      <c r="P4505" t="s">
        <v>0</v>
      </c>
    </row>
    <row r="4506" spans="1:16" x14ac:dyDescent="0.3">
      <c r="A4506">
        <v>88990506</v>
      </c>
      <c r="B4506">
        <v>809570</v>
      </c>
      <c r="C4506">
        <v>300195</v>
      </c>
      <c r="D4506">
        <v>14726</v>
      </c>
      <c r="E4506">
        <v>1</v>
      </c>
      <c r="F4506">
        <v>736.3</v>
      </c>
      <c r="G4506">
        <v>5</v>
      </c>
      <c r="H4506" t="s">
        <v>392</v>
      </c>
      <c r="I4506">
        <v>3</v>
      </c>
      <c r="J4506" t="s">
        <v>328</v>
      </c>
      <c r="K4506" t="s">
        <v>39</v>
      </c>
      <c r="L4506" t="s">
        <v>17</v>
      </c>
      <c r="M4506">
        <v>13989.7</v>
      </c>
      <c r="N4506" t="s">
        <v>22</v>
      </c>
      <c r="O4506" t="s">
        <v>0</v>
      </c>
      <c r="P4506" t="s">
        <v>0</v>
      </c>
    </row>
    <row r="4507" spans="1:16" x14ac:dyDescent="0.3">
      <c r="A4507">
        <v>18004482</v>
      </c>
      <c r="B4507">
        <v>207473</v>
      </c>
      <c r="C4507">
        <v>895781</v>
      </c>
      <c r="D4507">
        <v>18182</v>
      </c>
      <c r="E4507">
        <v>3</v>
      </c>
      <c r="F4507">
        <v>10909.2</v>
      </c>
      <c r="G4507">
        <v>20</v>
      </c>
      <c r="H4507" t="s">
        <v>392</v>
      </c>
      <c r="I4507">
        <v>4</v>
      </c>
      <c r="J4507" t="s">
        <v>287</v>
      </c>
      <c r="K4507" t="s">
        <v>39</v>
      </c>
      <c r="L4507" t="s">
        <v>17</v>
      </c>
      <c r="M4507">
        <v>43636.800000000003</v>
      </c>
      <c r="N4507" t="s">
        <v>23</v>
      </c>
      <c r="O4507" t="s">
        <v>0</v>
      </c>
      <c r="P4507" t="s">
        <v>0</v>
      </c>
    </row>
    <row r="4508" spans="1:16" x14ac:dyDescent="0.3">
      <c r="A4508">
        <v>22246348</v>
      </c>
      <c r="B4508">
        <v>719176</v>
      </c>
      <c r="C4508">
        <v>495818</v>
      </c>
      <c r="D4508">
        <v>11633</v>
      </c>
      <c r="E4508">
        <v>1</v>
      </c>
      <c r="F4508">
        <v>0</v>
      </c>
      <c r="G4508">
        <v>0</v>
      </c>
      <c r="H4508" t="s">
        <v>392</v>
      </c>
      <c r="I4508">
        <v>6</v>
      </c>
      <c r="J4508" t="s">
        <v>91</v>
      </c>
      <c r="K4508" t="s">
        <v>39</v>
      </c>
      <c r="L4508" t="s">
        <v>15</v>
      </c>
      <c r="M4508">
        <v>11633</v>
      </c>
      <c r="N4508" t="s">
        <v>21</v>
      </c>
      <c r="O4508" t="s">
        <v>0</v>
      </c>
      <c r="P4508" t="s">
        <v>0</v>
      </c>
    </row>
    <row r="4509" spans="1:16" x14ac:dyDescent="0.3">
      <c r="A4509">
        <v>75491202</v>
      </c>
      <c r="B4509">
        <v>876646</v>
      </c>
      <c r="C4509">
        <v>699687</v>
      </c>
      <c r="D4509">
        <v>4755</v>
      </c>
      <c r="E4509">
        <v>1</v>
      </c>
      <c r="F4509">
        <v>0</v>
      </c>
      <c r="G4509">
        <v>0</v>
      </c>
      <c r="H4509" t="s">
        <v>392</v>
      </c>
      <c r="I4509">
        <v>4</v>
      </c>
      <c r="J4509" t="s">
        <v>287</v>
      </c>
      <c r="K4509" t="s">
        <v>39</v>
      </c>
      <c r="L4509" t="s">
        <v>15</v>
      </c>
      <c r="M4509">
        <v>4755</v>
      </c>
      <c r="N4509" t="s">
        <v>20</v>
      </c>
      <c r="O4509" t="s">
        <v>0</v>
      </c>
      <c r="P4509" t="s">
        <v>0</v>
      </c>
    </row>
    <row r="4510" spans="1:16" x14ac:dyDescent="0.3">
      <c r="A4510">
        <v>50550084</v>
      </c>
      <c r="B4510">
        <v>356787</v>
      </c>
      <c r="C4510">
        <v>815429</v>
      </c>
      <c r="D4510">
        <v>12122</v>
      </c>
      <c r="E4510">
        <v>3</v>
      </c>
      <c r="F4510">
        <v>0</v>
      </c>
      <c r="G4510">
        <v>0</v>
      </c>
      <c r="H4510" t="s">
        <v>392</v>
      </c>
      <c r="I4510">
        <v>6</v>
      </c>
      <c r="J4510" t="s">
        <v>91</v>
      </c>
      <c r="K4510" t="s">
        <v>39</v>
      </c>
      <c r="L4510" t="s">
        <v>15</v>
      </c>
      <c r="M4510">
        <v>36366</v>
      </c>
      <c r="N4510" t="s">
        <v>23</v>
      </c>
      <c r="O4510" t="s">
        <v>0</v>
      </c>
      <c r="P4510" t="s">
        <v>0</v>
      </c>
    </row>
    <row r="4511" spans="1:16" x14ac:dyDescent="0.3">
      <c r="A4511">
        <v>84801233</v>
      </c>
      <c r="B4511">
        <v>207473</v>
      </c>
      <c r="C4511">
        <v>397062</v>
      </c>
      <c r="D4511">
        <v>7783</v>
      </c>
      <c r="E4511">
        <v>1</v>
      </c>
      <c r="F4511">
        <v>0</v>
      </c>
      <c r="G4511">
        <v>0</v>
      </c>
      <c r="H4511" t="s">
        <v>392</v>
      </c>
      <c r="I4511">
        <v>5</v>
      </c>
      <c r="J4511" t="s">
        <v>264</v>
      </c>
      <c r="K4511" t="s">
        <v>39</v>
      </c>
      <c r="L4511" t="s">
        <v>16</v>
      </c>
      <c r="M4511">
        <v>7783</v>
      </c>
      <c r="N4511" t="s">
        <v>23</v>
      </c>
      <c r="O4511" t="s">
        <v>0</v>
      </c>
      <c r="P4511" t="s">
        <v>0</v>
      </c>
    </row>
    <row r="4512" spans="1:16" x14ac:dyDescent="0.3">
      <c r="A4512">
        <v>37542226</v>
      </c>
      <c r="B4512">
        <v>719176</v>
      </c>
      <c r="C4512">
        <v>341003</v>
      </c>
      <c r="D4512">
        <v>18142</v>
      </c>
      <c r="E4512">
        <v>2</v>
      </c>
      <c r="F4512">
        <v>1814.2</v>
      </c>
      <c r="G4512">
        <v>5</v>
      </c>
      <c r="H4512" t="s">
        <v>392</v>
      </c>
      <c r="I4512">
        <v>3</v>
      </c>
      <c r="J4512" t="s">
        <v>328</v>
      </c>
      <c r="K4512" t="s">
        <v>39</v>
      </c>
      <c r="L4512" t="s">
        <v>16</v>
      </c>
      <c r="M4512">
        <v>34469.800000000003</v>
      </c>
      <c r="N4512" t="s">
        <v>20</v>
      </c>
      <c r="O4512" t="s">
        <v>0</v>
      </c>
      <c r="P4512" t="s">
        <v>0</v>
      </c>
    </row>
    <row r="4513" spans="1:16" x14ac:dyDescent="0.3">
      <c r="A4513">
        <v>86809773</v>
      </c>
      <c r="B4513">
        <v>877572</v>
      </c>
      <c r="C4513">
        <v>799198</v>
      </c>
      <c r="D4513">
        <v>16321</v>
      </c>
      <c r="E4513">
        <v>1</v>
      </c>
      <c r="F4513">
        <v>1632.1</v>
      </c>
      <c r="G4513">
        <v>10</v>
      </c>
      <c r="H4513" t="s">
        <v>392</v>
      </c>
      <c r="I4513">
        <v>7</v>
      </c>
      <c r="J4513" t="s">
        <v>474</v>
      </c>
      <c r="K4513" t="s">
        <v>39</v>
      </c>
      <c r="L4513" t="s">
        <v>18</v>
      </c>
      <c r="M4513">
        <v>14688.9</v>
      </c>
      <c r="N4513" t="s">
        <v>20</v>
      </c>
      <c r="O4513" t="s">
        <v>0</v>
      </c>
      <c r="P4513" t="s">
        <v>0</v>
      </c>
    </row>
    <row r="4514" spans="1:16" x14ac:dyDescent="0.3">
      <c r="A4514">
        <v>67634397</v>
      </c>
      <c r="B4514">
        <v>872246</v>
      </c>
      <c r="C4514">
        <v>310639</v>
      </c>
      <c r="D4514">
        <v>16061</v>
      </c>
      <c r="E4514">
        <v>2</v>
      </c>
      <c r="F4514">
        <v>1606.1</v>
      </c>
      <c r="G4514">
        <v>5</v>
      </c>
      <c r="H4514" t="s">
        <v>392</v>
      </c>
      <c r="I4514">
        <v>5</v>
      </c>
      <c r="J4514" t="s">
        <v>264</v>
      </c>
      <c r="K4514" t="s">
        <v>39</v>
      </c>
      <c r="L4514" t="s">
        <v>16</v>
      </c>
      <c r="M4514">
        <v>30515.9</v>
      </c>
      <c r="N4514" t="s">
        <v>24</v>
      </c>
      <c r="O4514" t="s">
        <v>0</v>
      </c>
      <c r="P4514" t="s">
        <v>0</v>
      </c>
    </row>
    <row r="4515" spans="1:16" x14ac:dyDescent="0.3">
      <c r="A4515">
        <v>93935292</v>
      </c>
      <c r="B4515">
        <v>207473</v>
      </c>
      <c r="C4515">
        <v>493804</v>
      </c>
      <c r="D4515">
        <v>2033</v>
      </c>
      <c r="E4515">
        <v>1</v>
      </c>
      <c r="F4515">
        <v>0</v>
      </c>
      <c r="G4515">
        <v>0</v>
      </c>
      <c r="H4515" t="s">
        <v>392</v>
      </c>
      <c r="I4515">
        <v>3</v>
      </c>
      <c r="J4515" t="s">
        <v>328</v>
      </c>
      <c r="K4515" t="s">
        <v>39</v>
      </c>
      <c r="L4515" t="s">
        <v>152</v>
      </c>
      <c r="M4515">
        <v>2033</v>
      </c>
      <c r="N4515" t="s">
        <v>20</v>
      </c>
      <c r="O4515" t="s">
        <v>0</v>
      </c>
      <c r="P4515" t="s">
        <v>0</v>
      </c>
    </row>
    <row r="4516" spans="1:16" x14ac:dyDescent="0.3">
      <c r="A4516">
        <v>88183110</v>
      </c>
      <c r="B4516">
        <v>876646</v>
      </c>
      <c r="C4516">
        <v>764139</v>
      </c>
      <c r="D4516">
        <v>16428</v>
      </c>
      <c r="E4516">
        <v>4</v>
      </c>
      <c r="F4516">
        <v>9856.7999999999993</v>
      </c>
      <c r="G4516">
        <v>15</v>
      </c>
      <c r="H4516" t="s">
        <v>144</v>
      </c>
      <c r="I4516">
        <v>1</v>
      </c>
      <c r="J4516" t="s">
        <v>307</v>
      </c>
      <c r="K4516" t="s">
        <v>50</v>
      </c>
      <c r="L4516" t="s">
        <v>15</v>
      </c>
      <c r="M4516">
        <v>55855.199999999997</v>
      </c>
      <c r="N4516" t="s">
        <v>21</v>
      </c>
      <c r="O4516" t="s">
        <v>0</v>
      </c>
      <c r="P4516" t="s">
        <v>0</v>
      </c>
    </row>
    <row r="4517" spans="1:16" x14ac:dyDescent="0.3">
      <c r="A4517">
        <v>25353091</v>
      </c>
      <c r="B4517">
        <v>216739</v>
      </c>
      <c r="C4517">
        <v>454085</v>
      </c>
      <c r="D4517">
        <v>11356</v>
      </c>
      <c r="E4517">
        <v>2</v>
      </c>
      <c r="F4517">
        <v>1135.5999999999999</v>
      </c>
      <c r="G4517">
        <v>5</v>
      </c>
      <c r="H4517" t="s">
        <v>144</v>
      </c>
      <c r="I4517">
        <v>5</v>
      </c>
      <c r="J4517" t="s">
        <v>71</v>
      </c>
      <c r="K4517" t="s">
        <v>39</v>
      </c>
      <c r="L4517" t="s">
        <v>15</v>
      </c>
      <c r="M4517">
        <v>21576.400000000001</v>
      </c>
      <c r="N4517" t="s">
        <v>21</v>
      </c>
      <c r="O4517" t="s">
        <v>0</v>
      </c>
      <c r="P4517" t="s">
        <v>0</v>
      </c>
    </row>
    <row r="4518" spans="1:16" x14ac:dyDescent="0.3">
      <c r="A4518">
        <v>61632653</v>
      </c>
      <c r="B4518">
        <v>719176</v>
      </c>
      <c r="C4518">
        <v>365001</v>
      </c>
      <c r="D4518">
        <v>17878</v>
      </c>
      <c r="E4518">
        <v>2</v>
      </c>
      <c r="F4518">
        <v>1787.8</v>
      </c>
      <c r="G4518">
        <v>5</v>
      </c>
      <c r="H4518" t="s">
        <v>144</v>
      </c>
      <c r="I4518">
        <v>5</v>
      </c>
      <c r="J4518" t="s">
        <v>71</v>
      </c>
      <c r="K4518" t="s">
        <v>39</v>
      </c>
      <c r="L4518" t="s">
        <v>16</v>
      </c>
      <c r="M4518">
        <v>33968.199999999997</v>
      </c>
      <c r="N4518" t="s">
        <v>20</v>
      </c>
      <c r="O4518" t="s">
        <v>0</v>
      </c>
      <c r="P4518" t="s">
        <v>0</v>
      </c>
    </row>
    <row r="4519" spans="1:16" x14ac:dyDescent="0.3">
      <c r="A4519">
        <v>68716573</v>
      </c>
      <c r="B4519">
        <v>877572</v>
      </c>
      <c r="C4519">
        <v>931770</v>
      </c>
      <c r="D4519">
        <v>19252</v>
      </c>
      <c r="E4519">
        <v>1</v>
      </c>
      <c r="F4519">
        <v>2887.8</v>
      </c>
      <c r="G4519">
        <v>15</v>
      </c>
      <c r="H4519" t="s">
        <v>144</v>
      </c>
      <c r="I4519">
        <v>4</v>
      </c>
      <c r="J4519" t="s">
        <v>459</v>
      </c>
      <c r="K4519" t="s">
        <v>39</v>
      </c>
      <c r="L4519" t="s">
        <v>15</v>
      </c>
      <c r="M4519">
        <v>16364.2</v>
      </c>
      <c r="N4519" t="s">
        <v>20</v>
      </c>
      <c r="O4519" t="s">
        <v>0</v>
      </c>
      <c r="P4519" t="s">
        <v>0</v>
      </c>
    </row>
    <row r="4520" spans="1:16" x14ac:dyDescent="0.3">
      <c r="A4520">
        <v>29602406</v>
      </c>
      <c r="B4520">
        <v>356787</v>
      </c>
      <c r="C4520">
        <v>919335</v>
      </c>
      <c r="D4520">
        <v>18872</v>
      </c>
      <c r="E4520">
        <v>2</v>
      </c>
      <c r="F4520">
        <v>3774.4</v>
      </c>
      <c r="G4520">
        <v>10</v>
      </c>
      <c r="H4520" t="s">
        <v>144</v>
      </c>
      <c r="I4520">
        <v>3</v>
      </c>
      <c r="J4520" t="s">
        <v>66</v>
      </c>
      <c r="K4520" t="s">
        <v>47</v>
      </c>
      <c r="L4520" t="s">
        <v>18</v>
      </c>
      <c r="M4520">
        <v>33969.599999999999</v>
      </c>
      <c r="N4520" t="s">
        <v>20</v>
      </c>
      <c r="O4520" t="s">
        <v>0</v>
      </c>
      <c r="P4520" t="s">
        <v>0</v>
      </c>
    </row>
    <row r="4521" spans="1:16" x14ac:dyDescent="0.3">
      <c r="A4521">
        <v>45899440</v>
      </c>
      <c r="B4521">
        <v>671858</v>
      </c>
      <c r="C4521">
        <v>200096</v>
      </c>
      <c r="D4521">
        <v>8500</v>
      </c>
      <c r="E4521">
        <v>2</v>
      </c>
      <c r="F4521">
        <v>0</v>
      </c>
      <c r="G4521">
        <v>0</v>
      </c>
      <c r="H4521" t="s">
        <v>144</v>
      </c>
      <c r="I4521">
        <v>6</v>
      </c>
      <c r="J4521" t="s">
        <v>330</v>
      </c>
      <c r="K4521" t="s">
        <v>39</v>
      </c>
      <c r="L4521" t="s">
        <v>18</v>
      </c>
      <c r="M4521">
        <v>17000</v>
      </c>
      <c r="N4521" t="s">
        <v>22</v>
      </c>
      <c r="O4521" t="s">
        <v>0</v>
      </c>
      <c r="P4521" t="s">
        <v>0</v>
      </c>
    </row>
    <row r="4522" spans="1:16" x14ac:dyDescent="0.3">
      <c r="A4522">
        <v>92634772</v>
      </c>
      <c r="B4522">
        <v>334053</v>
      </c>
      <c r="C4522">
        <v>304442</v>
      </c>
      <c r="D4522">
        <v>10340</v>
      </c>
      <c r="E4522">
        <v>2</v>
      </c>
      <c r="F4522">
        <v>2068</v>
      </c>
      <c r="G4522">
        <v>10</v>
      </c>
      <c r="H4522" t="s">
        <v>144</v>
      </c>
      <c r="I4522">
        <v>5</v>
      </c>
      <c r="J4522" t="s">
        <v>71</v>
      </c>
      <c r="K4522" t="s">
        <v>39</v>
      </c>
      <c r="L4522" t="s">
        <v>16</v>
      </c>
      <c r="M4522">
        <v>18612</v>
      </c>
      <c r="N4522" t="s">
        <v>20</v>
      </c>
      <c r="O4522" t="s">
        <v>0</v>
      </c>
      <c r="P4522" t="s">
        <v>0</v>
      </c>
    </row>
    <row r="4523" spans="1:16" x14ac:dyDescent="0.3">
      <c r="A4523">
        <v>87585294</v>
      </c>
      <c r="B4523">
        <v>191161</v>
      </c>
      <c r="C4523">
        <v>722998</v>
      </c>
      <c r="D4523">
        <v>14052</v>
      </c>
      <c r="E4523">
        <v>1</v>
      </c>
      <c r="F4523">
        <v>2810.4</v>
      </c>
      <c r="G4523">
        <v>20</v>
      </c>
      <c r="H4523" t="s">
        <v>144</v>
      </c>
      <c r="I4523">
        <v>3</v>
      </c>
      <c r="J4523" t="s">
        <v>66</v>
      </c>
      <c r="K4523" t="s">
        <v>39</v>
      </c>
      <c r="L4523" t="s">
        <v>16</v>
      </c>
      <c r="M4523">
        <v>11241.6</v>
      </c>
      <c r="N4523" t="s">
        <v>21</v>
      </c>
      <c r="O4523" t="s">
        <v>0</v>
      </c>
      <c r="P4523" t="s">
        <v>0</v>
      </c>
    </row>
    <row r="4524" spans="1:16" x14ac:dyDescent="0.3">
      <c r="A4524">
        <v>18185099</v>
      </c>
      <c r="B4524">
        <v>877572</v>
      </c>
      <c r="C4524">
        <v>294458</v>
      </c>
      <c r="D4524">
        <v>19038</v>
      </c>
      <c r="E4524">
        <v>1</v>
      </c>
      <c r="F4524">
        <v>0</v>
      </c>
      <c r="G4524">
        <v>0</v>
      </c>
      <c r="H4524" t="s">
        <v>144</v>
      </c>
      <c r="I4524">
        <v>1</v>
      </c>
      <c r="J4524" t="s">
        <v>307</v>
      </c>
      <c r="K4524" t="s">
        <v>39</v>
      </c>
      <c r="L4524" t="s">
        <v>17</v>
      </c>
      <c r="M4524">
        <v>19038</v>
      </c>
      <c r="N4524" t="s">
        <v>21</v>
      </c>
      <c r="O4524" t="s">
        <v>0</v>
      </c>
      <c r="P4524" t="s">
        <v>0</v>
      </c>
    </row>
    <row r="4525" spans="1:16" x14ac:dyDescent="0.3">
      <c r="A4525">
        <v>46235719</v>
      </c>
      <c r="B4525">
        <v>770487</v>
      </c>
      <c r="C4525">
        <v>352901</v>
      </c>
      <c r="D4525">
        <v>4573</v>
      </c>
      <c r="E4525">
        <v>1</v>
      </c>
      <c r="F4525">
        <v>0</v>
      </c>
      <c r="G4525">
        <v>0</v>
      </c>
      <c r="H4525" t="s">
        <v>144</v>
      </c>
      <c r="I4525">
        <v>3</v>
      </c>
      <c r="J4525" t="s">
        <v>66</v>
      </c>
      <c r="K4525" t="s">
        <v>39</v>
      </c>
      <c r="L4525" t="s">
        <v>18</v>
      </c>
      <c r="M4525">
        <v>4573</v>
      </c>
      <c r="N4525" t="s">
        <v>23</v>
      </c>
      <c r="O4525" t="s">
        <v>0</v>
      </c>
      <c r="P4525" t="s">
        <v>0</v>
      </c>
    </row>
    <row r="4526" spans="1:16" x14ac:dyDescent="0.3">
      <c r="A4526">
        <v>93590502</v>
      </c>
      <c r="B4526">
        <v>334053</v>
      </c>
      <c r="C4526">
        <v>493212</v>
      </c>
      <c r="D4526">
        <v>4738</v>
      </c>
      <c r="E4526">
        <v>1</v>
      </c>
      <c r="F4526">
        <v>0</v>
      </c>
      <c r="G4526">
        <v>0</v>
      </c>
      <c r="H4526" t="s">
        <v>144</v>
      </c>
      <c r="I4526">
        <v>1</v>
      </c>
      <c r="J4526" t="s">
        <v>307</v>
      </c>
      <c r="K4526" t="s">
        <v>39</v>
      </c>
      <c r="L4526" t="s">
        <v>15</v>
      </c>
      <c r="M4526">
        <v>4738</v>
      </c>
      <c r="N4526" t="s">
        <v>22</v>
      </c>
      <c r="O4526" t="s">
        <v>0</v>
      </c>
      <c r="P4526" t="s">
        <v>0</v>
      </c>
    </row>
    <row r="4527" spans="1:16" x14ac:dyDescent="0.3">
      <c r="A4527">
        <v>78679929</v>
      </c>
      <c r="B4527">
        <v>719176</v>
      </c>
      <c r="C4527">
        <v>524703</v>
      </c>
      <c r="D4527">
        <v>4205</v>
      </c>
      <c r="E4527">
        <v>1</v>
      </c>
      <c r="F4527">
        <v>0</v>
      </c>
      <c r="G4527">
        <v>0</v>
      </c>
      <c r="H4527" t="s">
        <v>144</v>
      </c>
      <c r="I4527">
        <v>1</v>
      </c>
      <c r="J4527" t="s">
        <v>307</v>
      </c>
      <c r="K4527" t="s">
        <v>39</v>
      </c>
      <c r="L4527" t="s">
        <v>18</v>
      </c>
      <c r="M4527">
        <v>4205</v>
      </c>
      <c r="N4527" t="s">
        <v>20</v>
      </c>
      <c r="O4527" t="s">
        <v>0</v>
      </c>
      <c r="P4527" t="s">
        <v>0</v>
      </c>
    </row>
    <row r="4528" spans="1:16" x14ac:dyDescent="0.3">
      <c r="A4528">
        <v>76091781</v>
      </c>
      <c r="B4528">
        <v>719176</v>
      </c>
      <c r="C4528">
        <v>519939</v>
      </c>
      <c r="D4528">
        <v>8364</v>
      </c>
      <c r="E4528">
        <v>3</v>
      </c>
      <c r="F4528">
        <v>3763.8</v>
      </c>
      <c r="G4528">
        <v>15</v>
      </c>
      <c r="H4528" t="s">
        <v>144</v>
      </c>
      <c r="I4528">
        <v>5</v>
      </c>
      <c r="J4528" t="s">
        <v>71</v>
      </c>
      <c r="K4528" t="s">
        <v>39</v>
      </c>
      <c r="L4528" t="s">
        <v>152</v>
      </c>
      <c r="M4528">
        <v>21328.2</v>
      </c>
      <c r="N4528" t="s">
        <v>22</v>
      </c>
      <c r="O4528" t="s">
        <v>0</v>
      </c>
      <c r="P4528" t="s">
        <v>0</v>
      </c>
    </row>
    <row r="4529" spans="1:16" x14ac:dyDescent="0.3">
      <c r="A4529">
        <v>70746206</v>
      </c>
      <c r="B4529">
        <v>876646</v>
      </c>
      <c r="C4529">
        <v>911521</v>
      </c>
      <c r="D4529">
        <v>3054</v>
      </c>
      <c r="E4529">
        <v>2</v>
      </c>
      <c r="F4529">
        <v>0</v>
      </c>
      <c r="G4529">
        <v>0</v>
      </c>
      <c r="H4529" t="s">
        <v>144</v>
      </c>
      <c r="I4529">
        <v>1</v>
      </c>
      <c r="J4529" t="s">
        <v>307</v>
      </c>
      <c r="K4529" t="s">
        <v>39</v>
      </c>
      <c r="L4529" t="s">
        <v>17</v>
      </c>
      <c r="M4529">
        <v>6108</v>
      </c>
      <c r="N4529" t="s">
        <v>23</v>
      </c>
      <c r="O4529" t="s">
        <v>0</v>
      </c>
      <c r="P4529" t="s">
        <v>0</v>
      </c>
    </row>
    <row r="4530" spans="1:16" x14ac:dyDescent="0.3">
      <c r="A4530">
        <v>82890984</v>
      </c>
      <c r="B4530">
        <v>207473</v>
      </c>
      <c r="C4530">
        <v>462292</v>
      </c>
      <c r="D4530">
        <v>12945</v>
      </c>
      <c r="E4530">
        <v>1</v>
      </c>
      <c r="F4530">
        <v>647.25</v>
      </c>
      <c r="G4530">
        <v>5</v>
      </c>
      <c r="H4530" t="s">
        <v>144</v>
      </c>
      <c r="I4530">
        <v>6</v>
      </c>
      <c r="J4530" t="s">
        <v>330</v>
      </c>
      <c r="K4530" t="s">
        <v>39</v>
      </c>
      <c r="L4530" t="s">
        <v>15</v>
      </c>
      <c r="M4530">
        <v>12297.75</v>
      </c>
      <c r="N4530" t="s">
        <v>23</v>
      </c>
      <c r="O4530" t="s">
        <v>0</v>
      </c>
      <c r="P4530" t="s">
        <v>0</v>
      </c>
    </row>
    <row r="4531" spans="1:16" x14ac:dyDescent="0.3">
      <c r="A4531">
        <v>40094589</v>
      </c>
      <c r="B4531">
        <v>246316</v>
      </c>
      <c r="C4531">
        <v>625556</v>
      </c>
      <c r="D4531">
        <v>16441</v>
      </c>
      <c r="E4531">
        <v>3</v>
      </c>
      <c r="F4531">
        <v>0</v>
      </c>
      <c r="G4531">
        <v>0</v>
      </c>
      <c r="H4531" t="s">
        <v>160</v>
      </c>
      <c r="I4531">
        <v>5</v>
      </c>
      <c r="J4531" t="s">
        <v>284</v>
      </c>
      <c r="K4531" t="s">
        <v>39</v>
      </c>
      <c r="L4531" t="s">
        <v>16</v>
      </c>
      <c r="M4531">
        <v>49323</v>
      </c>
      <c r="N4531" t="s">
        <v>23</v>
      </c>
      <c r="O4531" t="s">
        <v>0</v>
      </c>
      <c r="P4531" t="s">
        <v>0</v>
      </c>
    </row>
    <row r="4532" spans="1:16" x14ac:dyDescent="0.3">
      <c r="A4532">
        <v>64830300</v>
      </c>
      <c r="B4532">
        <v>334053</v>
      </c>
      <c r="C4532">
        <v>295513</v>
      </c>
      <c r="D4532">
        <v>9551</v>
      </c>
      <c r="E4532">
        <v>2</v>
      </c>
      <c r="F4532">
        <v>955.1</v>
      </c>
      <c r="G4532">
        <v>5</v>
      </c>
      <c r="H4532" t="s">
        <v>160</v>
      </c>
      <c r="I4532">
        <v>1</v>
      </c>
      <c r="J4532" t="s">
        <v>415</v>
      </c>
      <c r="K4532" t="s">
        <v>39</v>
      </c>
      <c r="L4532" t="s">
        <v>15</v>
      </c>
      <c r="M4532">
        <v>18146.900000000001</v>
      </c>
      <c r="N4532" t="s">
        <v>21</v>
      </c>
      <c r="O4532" t="s">
        <v>0</v>
      </c>
      <c r="P4532" t="s">
        <v>0</v>
      </c>
    </row>
    <row r="4533" spans="1:16" x14ac:dyDescent="0.3">
      <c r="A4533">
        <v>26143959</v>
      </c>
      <c r="B4533">
        <v>191161</v>
      </c>
      <c r="C4533">
        <v>443807</v>
      </c>
      <c r="D4533">
        <v>19261</v>
      </c>
      <c r="E4533">
        <v>1</v>
      </c>
      <c r="F4533">
        <v>0</v>
      </c>
      <c r="G4533">
        <v>0</v>
      </c>
      <c r="H4533" t="s">
        <v>160</v>
      </c>
      <c r="I4533">
        <v>6</v>
      </c>
      <c r="J4533" t="s">
        <v>371</v>
      </c>
      <c r="K4533" t="s">
        <v>39</v>
      </c>
      <c r="L4533" t="s">
        <v>16</v>
      </c>
      <c r="M4533">
        <v>19261</v>
      </c>
      <c r="N4533" t="s">
        <v>23</v>
      </c>
      <c r="O4533" t="s">
        <v>0</v>
      </c>
      <c r="P4533" t="s">
        <v>0</v>
      </c>
    </row>
    <row r="4534" spans="1:16" x14ac:dyDescent="0.3">
      <c r="A4534">
        <v>64142556</v>
      </c>
      <c r="B4534">
        <v>719176</v>
      </c>
      <c r="C4534">
        <v>498505</v>
      </c>
      <c r="D4534">
        <v>16608</v>
      </c>
      <c r="E4534">
        <v>1</v>
      </c>
      <c r="F4534">
        <v>830.4</v>
      </c>
      <c r="G4534">
        <v>5</v>
      </c>
      <c r="H4534" t="s">
        <v>160</v>
      </c>
      <c r="I4534">
        <v>7</v>
      </c>
      <c r="J4534" t="s">
        <v>478</v>
      </c>
      <c r="K4534" t="s">
        <v>39</v>
      </c>
      <c r="L4534" t="s">
        <v>15</v>
      </c>
      <c r="M4534">
        <v>15777.6</v>
      </c>
      <c r="N4534" t="s">
        <v>23</v>
      </c>
      <c r="O4534" t="s">
        <v>0</v>
      </c>
      <c r="P4534" t="s">
        <v>0</v>
      </c>
    </row>
    <row r="4535" spans="1:16" x14ac:dyDescent="0.3">
      <c r="A4535">
        <v>66213840</v>
      </c>
      <c r="B4535">
        <v>872246</v>
      </c>
      <c r="C4535">
        <v>383017</v>
      </c>
      <c r="D4535">
        <v>16070</v>
      </c>
      <c r="E4535">
        <v>1</v>
      </c>
      <c r="F4535">
        <v>803.5</v>
      </c>
      <c r="G4535">
        <v>5</v>
      </c>
      <c r="H4535" t="s">
        <v>160</v>
      </c>
      <c r="I4535">
        <v>4</v>
      </c>
      <c r="J4535" t="s">
        <v>536</v>
      </c>
      <c r="K4535" t="s">
        <v>39</v>
      </c>
      <c r="L4535" t="s">
        <v>15</v>
      </c>
      <c r="M4535">
        <v>15266.5</v>
      </c>
      <c r="N4535" t="s">
        <v>20</v>
      </c>
      <c r="O4535" t="s">
        <v>0</v>
      </c>
      <c r="P4535" t="s">
        <v>0</v>
      </c>
    </row>
    <row r="4536" spans="1:16" x14ac:dyDescent="0.3">
      <c r="A4536">
        <v>77834855</v>
      </c>
      <c r="B4536">
        <v>877572</v>
      </c>
      <c r="C4536">
        <v>932697</v>
      </c>
      <c r="D4536">
        <v>10009</v>
      </c>
      <c r="E4536">
        <v>1</v>
      </c>
      <c r="F4536">
        <v>0</v>
      </c>
      <c r="G4536">
        <v>0</v>
      </c>
      <c r="H4536" t="s">
        <v>191</v>
      </c>
      <c r="I4536">
        <v>7</v>
      </c>
      <c r="J4536" t="s">
        <v>267</v>
      </c>
      <c r="K4536" t="s">
        <v>39</v>
      </c>
      <c r="L4536" t="s">
        <v>16</v>
      </c>
      <c r="M4536">
        <v>10009</v>
      </c>
      <c r="N4536" t="s">
        <v>21</v>
      </c>
      <c r="O4536" t="s">
        <v>0</v>
      </c>
      <c r="P4536" t="s">
        <v>0</v>
      </c>
    </row>
    <row r="4537" spans="1:16" x14ac:dyDescent="0.3">
      <c r="A4537">
        <v>26726926</v>
      </c>
      <c r="B4537">
        <v>246316</v>
      </c>
      <c r="C4537">
        <v>546265</v>
      </c>
      <c r="D4537">
        <v>7295</v>
      </c>
      <c r="E4537">
        <v>1</v>
      </c>
      <c r="F4537">
        <v>364.75</v>
      </c>
      <c r="G4537">
        <v>5</v>
      </c>
      <c r="H4537" t="s">
        <v>191</v>
      </c>
      <c r="I4537">
        <v>4</v>
      </c>
      <c r="J4537" t="s">
        <v>385</v>
      </c>
      <c r="K4537" t="s">
        <v>39</v>
      </c>
      <c r="L4537" t="s">
        <v>15</v>
      </c>
      <c r="M4537">
        <v>6930.25</v>
      </c>
      <c r="N4537" t="s">
        <v>23</v>
      </c>
      <c r="O4537" t="s">
        <v>0</v>
      </c>
      <c r="P4537" t="s">
        <v>0</v>
      </c>
    </row>
    <row r="4538" spans="1:16" x14ac:dyDescent="0.3">
      <c r="A4538">
        <v>48016697</v>
      </c>
      <c r="B4538">
        <v>770487</v>
      </c>
      <c r="C4538">
        <v>806739</v>
      </c>
      <c r="D4538">
        <v>6008</v>
      </c>
      <c r="E4538">
        <v>1</v>
      </c>
      <c r="F4538">
        <v>0</v>
      </c>
      <c r="G4538">
        <v>0</v>
      </c>
      <c r="H4538" t="s">
        <v>191</v>
      </c>
      <c r="I4538">
        <v>1</v>
      </c>
      <c r="J4538" t="s">
        <v>546</v>
      </c>
      <c r="K4538" t="s">
        <v>39</v>
      </c>
      <c r="L4538" t="s">
        <v>15</v>
      </c>
      <c r="M4538">
        <v>6008</v>
      </c>
      <c r="N4538" t="s">
        <v>20</v>
      </c>
      <c r="O4538" t="s">
        <v>0</v>
      </c>
      <c r="P4538" t="s">
        <v>0</v>
      </c>
    </row>
    <row r="4539" spans="1:16" x14ac:dyDescent="0.3">
      <c r="A4539">
        <v>15047559</v>
      </c>
      <c r="B4539">
        <v>388389</v>
      </c>
      <c r="C4539">
        <v>410445</v>
      </c>
      <c r="D4539">
        <v>17232</v>
      </c>
      <c r="E4539">
        <v>1</v>
      </c>
      <c r="F4539">
        <v>0</v>
      </c>
      <c r="G4539">
        <v>0</v>
      </c>
      <c r="H4539" t="s">
        <v>191</v>
      </c>
      <c r="I4539">
        <v>7</v>
      </c>
      <c r="J4539" t="s">
        <v>267</v>
      </c>
      <c r="K4539" t="s">
        <v>39</v>
      </c>
      <c r="L4539" t="s">
        <v>15</v>
      </c>
      <c r="M4539">
        <v>17232</v>
      </c>
      <c r="N4539" t="s">
        <v>21</v>
      </c>
      <c r="O4539" t="s">
        <v>0</v>
      </c>
      <c r="P4539" t="s">
        <v>0</v>
      </c>
    </row>
    <row r="4540" spans="1:16" x14ac:dyDescent="0.3">
      <c r="A4540">
        <v>14539747</v>
      </c>
      <c r="B4540">
        <v>719176</v>
      </c>
      <c r="C4540">
        <v>966288</v>
      </c>
      <c r="D4540">
        <v>8214</v>
      </c>
      <c r="E4540">
        <v>1</v>
      </c>
      <c r="F4540">
        <v>0</v>
      </c>
      <c r="G4540">
        <v>0</v>
      </c>
      <c r="H4540" t="s">
        <v>191</v>
      </c>
      <c r="I4540">
        <v>3</v>
      </c>
      <c r="J4540" t="s">
        <v>278</v>
      </c>
      <c r="K4540" t="s">
        <v>39</v>
      </c>
      <c r="L4540" t="s">
        <v>152</v>
      </c>
      <c r="M4540">
        <v>8214</v>
      </c>
      <c r="N4540" t="s">
        <v>22</v>
      </c>
      <c r="O4540" t="s">
        <v>0</v>
      </c>
      <c r="P4540" t="s">
        <v>0</v>
      </c>
    </row>
    <row r="4541" spans="1:16" x14ac:dyDescent="0.3">
      <c r="A4541">
        <v>95110541</v>
      </c>
      <c r="B4541">
        <v>207473</v>
      </c>
      <c r="C4541">
        <v>698969</v>
      </c>
      <c r="D4541">
        <v>10745</v>
      </c>
      <c r="E4541">
        <v>2</v>
      </c>
      <c r="F4541">
        <v>0</v>
      </c>
      <c r="G4541">
        <v>0</v>
      </c>
      <c r="H4541" t="s">
        <v>191</v>
      </c>
      <c r="I4541">
        <v>1</v>
      </c>
      <c r="J4541" t="s">
        <v>546</v>
      </c>
      <c r="K4541" t="s">
        <v>39</v>
      </c>
      <c r="L4541" t="s">
        <v>15</v>
      </c>
      <c r="M4541">
        <v>21490</v>
      </c>
      <c r="N4541" t="s">
        <v>23</v>
      </c>
      <c r="O4541" t="s">
        <v>0</v>
      </c>
      <c r="P4541" t="s">
        <v>0</v>
      </c>
    </row>
    <row r="4542" spans="1:16" x14ac:dyDescent="0.3">
      <c r="A4542">
        <v>46960684</v>
      </c>
      <c r="B4542">
        <v>809570</v>
      </c>
      <c r="C4542">
        <v>995128</v>
      </c>
      <c r="D4542">
        <v>5816</v>
      </c>
      <c r="E4542">
        <v>3</v>
      </c>
      <c r="F4542">
        <v>872.4</v>
      </c>
      <c r="G4542">
        <v>5</v>
      </c>
      <c r="H4542" t="s">
        <v>191</v>
      </c>
      <c r="I4542">
        <v>5</v>
      </c>
      <c r="J4542" t="s">
        <v>375</v>
      </c>
      <c r="K4542" t="s">
        <v>47</v>
      </c>
      <c r="L4542" t="s">
        <v>16</v>
      </c>
      <c r="M4542">
        <v>16575.599999999999</v>
      </c>
      <c r="N4542" t="s">
        <v>20</v>
      </c>
      <c r="O4542" t="s">
        <v>0</v>
      </c>
      <c r="P4542" t="s">
        <v>0</v>
      </c>
    </row>
    <row r="4543" spans="1:16" x14ac:dyDescent="0.3">
      <c r="A4543">
        <v>21746856</v>
      </c>
      <c r="B4543">
        <v>719176</v>
      </c>
      <c r="C4543">
        <v>529119</v>
      </c>
      <c r="D4543">
        <v>19429</v>
      </c>
      <c r="E4543">
        <v>2</v>
      </c>
      <c r="F4543">
        <v>0</v>
      </c>
      <c r="G4543">
        <v>0</v>
      </c>
      <c r="H4543" t="s">
        <v>191</v>
      </c>
      <c r="I4543">
        <v>6</v>
      </c>
      <c r="J4543" t="s">
        <v>279</v>
      </c>
      <c r="K4543" t="s">
        <v>50</v>
      </c>
      <c r="L4543" t="s">
        <v>15</v>
      </c>
      <c r="M4543">
        <v>38858</v>
      </c>
      <c r="N4543" t="s">
        <v>23</v>
      </c>
      <c r="O4543" t="s">
        <v>0</v>
      </c>
      <c r="P4543" t="s">
        <v>0</v>
      </c>
    </row>
    <row r="4544" spans="1:16" x14ac:dyDescent="0.3">
      <c r="A4544">
        <v>12500515</v>
      </c>
      <c r="B4544">
        <v>877572</v>
      </c>
      <c r="C4544">
        <v>673546</v>
      </c>
      <c r="D4544">
        <v>12004</v>
      </c>
      <c r="E4544">
        <v>1</v>
      </c>
      <c r="F4544">
        <v>0</v>
      </c>
      <c r="G4544">
        <v>0</v>
      </c>
      <c r="H4544" t="s">
        <v>191</v>
      </c>
      <c r="I4544">
        <v>1</v>
      </c>
      <c r="J4544" t="s">
        <v>546</v>
      </c>
      <c r="K4544" t="s">
        <v>50</v>
      </c>
      <c r="L4544" t="s">
        <v>15</v>
      </c>
      <c r="M4544">
        <v>12004</v>
      </c>
      <c r="N4544" t="s">
        <v>20</v>
      </c>
      <c r="O4544" t="s">
        <v>0</v>
      </c>
      <c r="P4544" t="s">
        <v>0</v>
      </c>
    </row>
    <row r="4545" spans="1:16" x14ac:dyDescent="0.3">
      <c r="A4545">
        <v>68812137</v>
      </c>
      <c r="B4545">
        <v>334053</v>
      </c>
      <c r="C4545">
        <v>861701</v>
      </c>
      <c r="D4545">
        <v>10871</v>
      </c>
      <c r="E4545">
        <v>2</v>
      </c>
      <c r="F4545">
        <v>2174.1999999999998</v>
      </c>
      <c r="G4545">
        <v>10</v>
      </c>
      <c r="H4545" t="s">
        <v>249</v>
      </c>
      <c r="I4545">
        <v>5</v>
      </c>
      <c r="J4545" t="s">
        <v>143</v>
      </c>
      <c r="K4545" t="s">
        <v>39</v>
      </c>
      <c r="L4545" t="s">
        <v>16</v>
      </c>
      <c r="M4545">
        <v>19567.8</v>
      </c>
      <c r="N4545" t="s">
        <v>20</v>
      </c>
      <c r="O4545" t="s">
        <v>0</v>
      </c>
      <c r="P4545" t="s">
        <v>0</v>
      </c>
    </row>
    <row r="4546" spans="1:16" x14ac:dyDescent="0.3">
      <c r="A4546">
        <v>75569635</v>
      </c>
      <c r="B4546">
        <v>876646</v>
      </c>
      <c r="C4546">
        <v>769578</v>
      </c>
      <c r="D4546">
        <v>13527</v>
      </c>
      <c r="E4546">
        <v>2</v>
      </c>
      <c r="F4546">
        <v>1352.7</v>
      </c>
      <c r="G4546">
        <v>5</v>
      </c>
      <c r="H4546" t="s">
        <v>249</v>
      </c>
      <c r="I4546">
        <v>2</v>
      </c>
      <c r="J4546" t="s">
        <v>123</v>
      </c>
      <c r="K4546" t="s">
        <v>39</v>
      </c>
      <c r="L4546" t="s">
        <v>15</v>
      </c>
      <c r="M4546">
        <v>25701.3</v>
      </c>
      <c r="N4546" t="s">
        <v>21</v>
      </c>
      <c r="O4546" t="s">
        <v>0</v>
      </c>
      <c r="P4546" t="s">
        <v>0</v>
      </c>
    </row>
    <row r="4547" spans="1:16" x14ac:dyDescent="0.3">
      <c r="A4547">
        <v>63782042</v>
      </c>
      <c r="B4547">
        <v>809570</v>
      </c>
      <c r="C4547">
        <v>287295</v>
      </c>
      <c r="D4547">
        <v>2648</v>
      </c>
      <c r="E4547">
        <v>1</v>
      </c>
      <c r="F4547">
        <v>264.8</v>
      </c>
      <c r="G4547">
        <v>10</v>
      </c>
      <c r="H4547" t="s">
        <v>249</v>
      </c>
      <c r="I4547">
        <v>4</v>
      </c>
      <c r="J4547" t="s">
        <v>341</v>
      </c>
      <c r="K4547" t="s">
        <v>39</v>
      </c>
      <c r="L4547" t="s">
        <v>16</v>
      </c>
      <c r="M4547">
        <v>2383.1999999999998</v>
      </c>
      <c r="N4547" t="s">
        <v>22</v>
      </c>
      <c r="O4547" t="s">
        <v>0</v>
      </c>
      <c r="P4547" t="s">
        <v>0</v>
      </c>
    </row>
    <row r="4548" spans="1:16" x14ac:dyDescent="0.3">
      <c r="A4548">
        <v>13471527</v>
      </c>
      <c r="B4548">
        <v>334053</v>
      </c>
      <c r="C4548">
        <v>460316</v>
      </c>
      <c r="D4548">
        <v>7992</v>
      </c>
      <c r="E4548">
        <v>1</v>
      </c>
      <c r="F4548">
        <v>399.6</v>
      </c>
      <c r="G4548">
        <v>5</v>
      </c>
      <c r="H4548" t="s">
        <v>249</v>
      </c>
      <c r="I4548">
        <v>4</v>
      </c>
      <c r="J4548" t="s">
        <v>341</v>
      </c>
      <c r="K4548" t="s">
        <v>39</v>
      </c>
      <c r="L4548" t="s">
        <v>15</v>
      </c>
      <c r="M4548">
        <v>7592.4</v>
      </c>
      <c r="N4548" t="s">
        <v>20</v>
      </c>
      <c r="O4548" t="s">
        <v>0</v>
      </c>
      <c r="P4548" t="s">
        <v>0</v>
      </c>
    </row>
    <row r="4549" spans="1:16" x14ac:dyDescent="0.3">
      <c r="A4549">
        <v>61940566</v>
      </c>
      <c r="B4549">
        <v>876646</v>
      </c>
      <c r="C4549">
        <v>540677</v>
      </c>
      <c r="D4549">
        <v>14870</v>
      </c>
      <c r="E4549">
        <v>1</v>
      </c>
      <c r="F4549">
        <v>743.5</v>
      </c>
      <c r="G4549">
        <v>5</v>
      </c>
      <c r="H4549" t="s">
        <v>249</v>
      </c>
      <c r="I4549">
        <v>7</v>
      </c>
      <c r="J4549" t="s">
        <v>124</v>
      </c>
      <c r="K4549" t="s">
        <v>39</v>
      </c>
      <c r="L4549" t="s">
        <v>15</v>
      </c>
      <c r="M4549">
        <v>14126.5</v>
      </c>
      <c r="N4549" t="s">
        <v>22</v>
      </c>
      <c r="O4549" t="s">
        <v>0</v>
      </c>
      <c r="P4549" t="s">
        <v>0</v>
      </c>
    </row>
    <row r="4550" spans="1:16" x14ac:dyDescent="0.3">
      <c r="A4550">
        <v>77353073</v>
      </c>
      <c r="B4550">
        <v>246316</v>
      </c>
      <c r="C4550">
        <v>263648</v>
      </c>
      <c r="D4550">
        <v>14729</v>
      </c>
      <c r="E4550">
        <v>1</v>
      </c>
      <c r="F4550">
        <v>1472.9</v>
      </c>
      <c r="G4550">
        <v>10</v>
      </c>
      <c r="H4550" t="s">
        <v>249</v>
      </c>
      <c r="I4550">
        <v>6</v>
      </c>
      <c r="J4550" t="s">
        <v>530</v>
      </c>
      <c r="K4550" t="s">
        <v>39</v>
      </c>
      <c r="L4550" t="s">
        <v>16</v>
      </c>
      <c r="M4550">
        <v>13256.1</v>
      </c>
      <c r="N4550" t="s">
        <v>21</v>
      </c>
      <c r="O4550" t="s">
        <v>0</v>
      </c>
      <c r="P4550" t="s">
        <v>0</v>
      </c>
    </row>
    <row r="4551" spans="1:16" x14ac:dyDescent="0.3">
      <c r="A4551">
        <v>74343201</v>
      </c>
      <c r="B4551">
        <v>809570</v>
      </c>
      <c r="C4551">
        <v>362555</v>
      </c>
      <c r="D4551">
        <v>12428</v>
      </c>
      <c r="E4551">
        <v>2</v>
      </c>
      <c r="F4551">
        <v>0</v>
      </c>
      <c r="G4551">
        <v>0</v>
      </c>
      <c r="H4551" t="s">
        <v>249</v>
      </c>
      <c r="I4551">
        <v>1</v>
      </c>
      <c r="J4551" t="s">
        <v>519</v>
      </c>
      <c r="K4551" t="s">
        <v>50</v>
      </c>
      <c r="L4551" t="s">
        <v>16</v>
      </c>
      <c r="M4551">
        <v>24856</v>
      </c>
      <c r="N4551" t="s">
        <v>21</v>
      </c>
      <c r="O4551" t="s">
        <v>0</v>
      </c>
      <c r="P4551" t="s">
        <v>0</v>
      </c>
    </row>
    <row r="4552" spans="1:16" x14ac:dyDescent="0.3">
      <c r="A4552">
        <v>52222214</v>
      </c>
      <c r="B4552">
        <v>191161</v>
      </c>
      <c r="C4552">
        <v>741198</v>
      </c>
      <c r="D4552">
        <v>13655</v>
      </c>
      <c r="E4552">
        <v>2</v>
      </c>
      <c r="F4552">
        <v>4096.5</v>
      </c>
      <c r="G4552">
        <v>15</v>
      </c>
      <c r="H4552" t="s">
        <v>249</v>
      </c>
      <c r="I4552">
        <v>2</v>
      </c>
      <c r="J4552" t="s">
        <v>123</v>
      </c>
      <c r="K4552" t="s">
        <v>39</v>
      </c>
      <c r="L4552" t="s">
        <v>17</v>
      </c>
      <c r="M4552">
        <v>23213.5</v>
      </c>
      <c r="N4552" t="s">
        <v>20</v>
      </c>
      <c r="O4552" t="s">
        <v>0</v>
      </c>
      <c r="P4552" t="s">
        <v>0</v>
      </c>
    </row>
    <row r="4553" spans="1:16" x14ac:dyDescent="0.3">
      <c r="A4553">
        <v>74513622</v>
      </c>
      <c r="B4553">
        <v>334053</v>
      </c>
      <c r="C4553">
        <v>784646</v>
      </c>
      <c r="D4553">
        <v>16091</v>
      </c>
      <c r="E4553">
        <v>1</v>
      </c>
      <c r="F4553">
        <v>0</v>
      </c>
      <c r="G4553">
        <v>0</v>
      </c>
      <c r="H4553" t="s">
        <v>249</v>
      </c>
      <c r="I4553">
        <v>1</v>
      </c>
      <c r="J4553" t="s">
        <v>519</v>
      </c>
      <c r="K4553" t="s">
        <v>47</v>
      </c>
      <c r="L4553" t="s">
        <v>15</v>
      </c>
      <c r="M4553">
        <v>16091</v>
      </c>
      <c r="N4553" t="s">
        <v>21</v>
      </c>
      <c r="O4553" t="s">
        <v>0</v>
      </c>
      <c r="P4553" t="s">
        <v>0</v>
      </c>
    </row>
    <row r="4554" spans="1:16" x14ac:dyDescent="0.3">
      <c r="A4554">
        <v>40272606</v>
      </c>
      <c r="B4554">
        <v>719176</v>
      </c>
      <c r="C4554">
        <v>837460</v>
      </c>
      <c r="D4554">
        <v>5810</v>
      </c>
      <c r="E4554">
        <v>1</v>
      </c>
      <c r="F4554">
        <v>0</v>
      </c>
      <c r="G4554">
        <v>0</v>
      </c>
      <c r="H4554" t="s">
        <v>249</v>
      </c>
      <c r="I4554">
        <v>6</v>
      </c>
      <c r="J4554" t="s">
        <v>530</v>
      </c>
      <c r="K4554" t="s">
        <v>39</v>
      </c>
      <c r="L4554" t="s">
        <v>15</v>
      </c>
      <c r="M4554">
        <v>5810</v>
      </c>
      <c r="N4554" t="s">
        <v>22</v>
      </c>
      <c r="O4554" t="s">
        <v>0</v>
      </c>
      <c r="P4554" t="s">
        <v>0</v>
      </c>
    </row>
    <row r="4555" spans="1:16" x14ac:dyDescent="0.3">
      <c r="A4555">
        <v>61484043</v>
      </c>
      <c r="B4555">
        <v>877572</v>
      </c>
      <c r="C4555">
        <v>263648</v>
      </c>
      <c r="D4555">
        <v>4991</v>
      </c>
      <c r="E4555">
        <v>3</v>
      </c>
      <c r="F4555">
        <v>0</v>
      </c>
      <c r="G4555">
        <v>0</v>
      </c>
      <c r="H4555" t="s">
        <v>171</v>
      </c>
      <c r="I4555">
        <v>1</v>
      </c>
      <c r="J4555" t="s">
        <v>509</v>
      </c>
      <c r="K4555" t="s">
        <v>39</v>
      </c>
      <c r="L4555" t="s">
        <v>16</v>
      </c>
      <c r="M4555">
        <v>14973</v>
      </c>
      <c r="N4555" t="s">
        <v>21</v>
      </c>
      <c r="O4555" t="s">
        <v>0</v>
      </c>
      <c r="P4555" t="s">
        <v>0</v>
      </c>
    </row>
    <row r="4556" spans="1:16" x14ac:dyDescent="0.3">
      <c r="A4556">
        <v>42775624</v>
      </c>
      <c r="B4556">
        <v>877572</v>
      </c>
      <c r="C4556">
        <v>969295</v>
      </c>
      <c r="D4556">
        <v>11898</v>
      </c>
      <c r="E4556">
        <v>1</v>
      </c>
      <c r="F4556">
        <v>1189.8</v>
      </c>
      <c r="G4556">
        <v>10</v>
      </c>
      <c r="H4556" t="s">
        <v>171</v>
      </c>
      <c r="I4556">
        <v>1</v>
      </c>
      <c r="J4556" t="s">
        <v>509</v>
      </c>
      <c r="K4556" t="s">
        <v>50</v>
      </c>
      <c r="L4556" t="s">
        <v>18</v>
      </c>
      <c r="M4556">
        <v>10708.2</v>
      </c>
      <c r="N4556" t="s">
        <v>21</v>
      </c>
      <c r="O4556" t="s">
        <v>0</v>
      </c>
      <c r="P4556" t="s">
        <v>0</v>
      </c>
    </row>
    <row r="4557" spans="1:16" x14ac:dyDescent="0.3">
      <c r="A4557">
        <v>68065043</v>
      </c>
      <c r="B4557">
        <v>356787</v>
      </c>
      <c r="C4557">
        <v>747923</v>
      </c>
      <c r="D4557">
        <v>1760</v>
      </c>
      <c r="E4557">
        <v>2</v>
      </c>
      <c r="F4557">
        <v>176</v>
      </c>
      <c r="G4557">
        <v>5</v>
      </c>
      <c r="H4557" t="s">
        <v>171</v>
      </c>
      <c r="I4557">
        <v>5</v>
      </c>
      <c r="J4557" t="s">
        <v>349</v>
      </c>
      <c r="K4557" t="s">
        <v>39</v>
      </c>
      <c r="L4557" t="s">
        <v>15</v>
      </c>
      <c r="M4557">
        <v>3344</v>
      </c>
      <c r="N4557" t="s">
        <v>22</v>
      </c>
      <c r="O4557" t="s">
        <v>0</v>
      </c>
      <c r="P4557" t="s">
        <v>0</v>
      </c>
    </row>
    <row r="4558" spans="1:16" x14ac:dyDescent="0.3">
      <c r="A4558">
        <v>17940667</v>
      </c>
      <c r="B4558">
        <v>356787</v>
      </c>
      <c r="C4558">
        <v>336708</v>
      </c>
      <c r="D4558">
        <v>2208</v>
      </c>
      <c r="E4558">
        <v>1</v>
      </c>
      <c r="F4558">
        <v>0</v>
      </c>
      <c r="G4558">
        <v>0</v>
      </c>
      <c r="H4558" t="s">
        <v>171</v>
      </c>
      <c r="I4558">
        <v>4</v>
      </c>
      <c r="J4558" t="s">
        <v>178</v>
      </c>
      <c r="K4558" t="s">
        <v>39</v>
      </c>
      <c r="L4558" t="s">
        <v>15</v>
      </c>
      <c r="M4558">
        <v>2208</v>
      </c>
      <c r="N4558" t="s">
        <v>20</v>
      </c>
      <c r="O4558" t="s">
        <v>0</v>
      </c>
      <c r="P4558" t="s">
        <v>0</v>
      </c>
    </row>
    <row r="4559" spans="1:16" x14ac:dyDescent="0.3">
      <c r="A4559">
        <v>58270683</v>
      </c>
      <c r="B4559">
        <v>877572</v>
      </c>
      <c r="C4559">
        <v>250026</v>
      </c>
      <c r="D4559">
        <v>6931</v>
      </c>
      <c r="E4559">
        <v>1</v>
      </c>
      <c r="F4559">
        <v>693.1</v>
      </c>
      <c r="G4559">
        <v>10</v>
      </c>
      <c r="H4559" t="s">
        <v>171</v>
      </c>
      <c r="I4559">
        <v>6</v>
      </c>
      <c r="J4559" t="s">
        <v>179</v>
      </c>
      <c r="K4559" t="s">
        <v>39</v>
      </c>
      <c r="L4559" t="s">
        <v>15</v>
      </c>
      <c r="M4559">
        <v>6237.9</v>
      </c>
      <c r="N4559" t="s">
        <v>22</v>
      </c>
      <c r="O4559" t="s">
        <v>0</v>
      </c>
      <c r="P4559" t="s">
        <v>0</v>
      </c>
    </row>
    <row r="4560" spans="1:16" x14ac:dyDescent="0.3">
      <c r="A4560">
        <v>14325890</v>
      </c>
      <c r="B4560">
        <v>126225</v>
      </c>
      <c r="C4560">
        <v>705529</v>
      </c>
      <c r="D4560">
        <v>17209</v>
      </c>
      <c r="E4560">
        <v>1</v>
      </c>
      <c r="F4560">
        <v>0</v>
      </c>
      <c r="G4560">
        <v>0</v>
      </c>
      <c r="H4560" t="s">
        <v>171</v>
      </c>
      <c r="I4560">
        <v>3</v>
      </c>
      <c r="J4560" t="s">
        <v>541</v>
      </c>
      <c r="K4560" t="s">
        <v>39</v>
      </c>
      <c r="L4560" t="s">
        <v>15</v>
      </c>
      <c r="M4560">
        <v>17209</v>
      </c>
      <c r="N4560" t="s">
        <v>20</v>
      </c>
      <c r="O4560" t="s">
        <v>0</v>
      </c>
      <c r="P4560" t="s">
        <v>0</v>
      </c>
    </row>
    <row r="4561" spans="1:16" x14ac:dyDescent="0.3">
      <c r="A4561">
        <v>95971459</v>
      </c>
      <c r="B4561">
        <v>246316</v>
      </c>
      <c r="C4561">
        <v>955829</v>
      </c>
      <c r="D4561">
        <v>8440</v>
      </c>
      <c r="E4561">
        <v>1</v>
      </c>
      <c r="F4561">
        <v>0</v>
      </c>
      <c r="G4561">
        <v>0</v>
      </c>
      <c r="H4561" t="s">
        <v>171</v>
      </c>
      <c r="I4561">
        <v>5</v>
      </c>
      <c r="J4561" t="s">
        <v>349</v>
      </c>
      <c r="K4561" t="s">
        <v>50</v>
      </c>
      <c r="L4561" t="s">
        <v>15</v>
      </c>
      <c r="M4561">
        <v>8440</v>
      </c>
      <c r="N4561" t="s">
        <v>21</v>
      </c>
      <c r="O4561" t="s">
        <v>0</v>
      </c>
      <c r="P4561" t="s">
        <v>0</v>
      </c>
    </row>
    <row r="4562" spans="1:16" x14ac:dyDescent="0.3">
      <c r="A4562">
        <v>78654208</v>
      </c>
      <c r="B4562">
        <v>246316</v>
      </c>
      <c r="C4562">
        <v>396911</v>
      </c>
      <c r="D4562">
        <v>6699</v>
      </c>
      <c r="E4562">
        <v>1</v>
      </c>
      <c r="F4562">
        <v>1004.85</v>
      </c>
      <c r="G4562">
        <v>15</v>
      </c>
      <c r="H4562" t="s">
        <v>171</v>
      </c>
      <c r="I4562">
        <v>3</v>
      </c>
      <c r="J4562" t="s">
        <v>541</v>
      </c>
      <c r="K4562" t="s">
        <v>50</v>
      </c>
      <c r="L4562" t="s">
        <v>17</v>
      </c>
      <c r="M4562">
        <v>5694.15</v>
      </c>
      <c r="N4562" t="s">
        <v>22</v>
      </c>
      <c r="O4562" t="s">
        <v>0</v>
      </c>
      <c r="P4562" t="s">
        <v>0</v>
      </c>
    </row>
    <row r="4563" spans="1:16" x14ac:dyDescent="0.3">
      <c r="A4563">
        <v>64237172</v>
      </c>
      <c r="B4563">
        <v>876646</v>
      </c>
      <c r="C4563">
        <v>307241</v>
      </c>
      <c r="D4563">
        <v>11588</v>
      </c>
      <c r="E4563">
        <v>3</v>
      </c>
      <c r="F4563">
        <v>6952.8</v>
      </c>
      <c r="G4563">
        <v>20</v>
      </c>
      <c r="H4563" t="s">
        <v>171</v>
      </c>
      <c r="I4563">
        <v>7</v>
      </c>
      <c r="J4563" t="s">
        <v>406</v>
      </c>
      <c r="K4563" t="s">
        <v>39</v>
      </c>
      <c r="L4563" t="s">
        <v>18</v>
      </c>
      <c r="M4563">
        <v>27811.200000000001</v>
      </c>
      <c r="N4563" t="s">
        <v>20</v>
      </c>
      <c r="O4563" t="s">
        <v>0</v>
      </c>
      <c r="P4563" t="s">
        <v>0</v>
      </c>
    </row>
    <row r="4564" spans="1:16" x14ac:dyDescent="0.3">
      <c r="A4564">
        <v>19558414</v>
      </c>
      <c r="B4564">
        <v>216739</v>
      </c>
      <c r="C4564">
        <v>733036</v>
      </c>
      <c r="D4564">
        <v>1546</v>
      </c>
      <c r="E4564">
        <v>1</v>
      </c>
      <c r="F4564">
        <v>0</v>
      </c>
      <c r="G4564">
        <v>0</v>
      </c>
      <c r="H4564" t="s">
        <v>171</v>
      </c>
      <c r="I4564">
        <v>6</v>
      </c>
      <c r="J4564" t="s">
        <v>179</v>
      </c>
      <c r="K4564" t="s">
        <v>39</v>
      </c>
      <c r="L4564" t="s">
        <v>16</v>
      </c>
      <c r="M4564">
        <v>1546</v>
      </c>
      <c r="N4564" t="s">
        <v>20</v>
      </c>
      <c r="O4564" t="s">
        <v>0</v>
      </c>
      <c r="P4564" t="s">
        <v>0</v>
      </c>
    </row>
    <row r="4565" spans="1:16" x14ac:dyDescent="0.3">
      <c r="A4565">
        <v>70737878</v>
      </c>
      <c r="B4565">
        <v>671858</v>
      </c>
      <c r="C4565">
        <v>799166</v>
      </c>
      <c r="D4565">
        <v>9286</v>
      </c>
      <c r="E4565">
        <v>2</v>
      </c>
      <c r="F4565">
        <v>928.6</v>
      </c>
      <c r="G4565">
        <v>5</v>
      </c>
      <c r="H4565" t="s">
        <v>171</v>
      </c>
      <c r="I4565">
        <v>4</v>
      </c>
      <c r="J4565" t="s">
        <v>178</v>
      </c>
      <c r="K4565" t="s">
        <v>39</v>
      </c>
      <c r="L4565" t="s">
        <v>15</v>
      </c>
      <c r="M4565">
        <v>17643.400000000001</v>
      </c>
      <c r="N4565" t="s">
        <v>23</v>
      </c>
      <c r="O4565" t="s">
        <v>0</v>
      </c>
      <c r="P4565" t="s">
        <v>0</v>
      </c>
    </row>
    <row r="4566" spans="1:16" x14ac:dyDescent="0.3">
      <c r="A4566">
        <v>77399750</v>
      </c>
      <c r="B4566">
        <v>809570</v>
      </c>
      <c r="C4566">
        <v>251690</v>
      </c>
      <c r="D4566">
        <v>19206</v>
      </c>
      <c r="E4566">
        <v>1</v>
      </c>
      <c r="F4566">
        <v>0</v>
      </c>
      <c r="G4566">
        <v>0</v>
      </c>
      <c r="H4566" t="s">
        <v>171</v>
      </c>
      <c r="I4566">
        <v>2</v>
      </c>
      <c r="J4566" t="s">
        <v>420</v>
      </c>
      <c r="K4566" t="s">
        <v>39</v>
      </c>
      <c r="L4566" t="s">
        <v>15</v>
      </c>
      <c r="M4566">
        <v>19206</v>
      </c>
      <c r="N4566" t="s">
        <v>22</v>
      </c>
      <c r="O4566" t="s">
        <v>0</v>
      </c>
      <c r="P4566" t="s">
        <v>0</v>
      </c>
    </row>
    <row r="4567" spans="1:16" x14ac:dyDescent="0.3">
      <c r="A4567">
        <v>38470244</v>
      </c>
      <c r="B4567">
        <v>334053</v>
      </c>
      <c r="C4567">
        <v>961127</v>
      </c>
      <c r="D4567">
        <v>10729</v>
      </c>
      <c r="E4567">
        <v>2</v>
      </c>
      <c r="F4567">
        <v>0</v>
      </c>
      <c r="G4567">
        <v>0</v>
      </c>
      <c r="H4567" t="s">
        <v>403</v>
      </c>
      <c r="I4567">
        <v>7</v>
      </c>
      <c r="J4567" t="s">
        <v>416</v>
      </c>
      <c r="K4567" t="s">
        <v>39</v>
      </c>
      <c r="L4567" t="s">
        <v>15</v>
      </c>
      <c r="M4567">
        <v>21458</v>
      </c>
      <c r="N4567" t="s">
        <v>22</v>
      </c>
      <c r="O4567" t="s">
        <v>0</v>
      </c>
      <c r="P4567" t="s">
        <v>0</v>
      </c>
    </row>
    <row r="4568" spans="1:16" x14ac:dyDescent="0.3">
      <c r="A4568">
        <v>69686067</v>
      </c>
      <c r="B4568">
        <v>334053</v>
      </c>
      <c r="C4568">
        <v>214400</v>
      </c>
      <c r="D4568">
        <v>16782</v>
      </c>
      <c r="E4568">
        <v>1</v>
      </c>
      <c r="F4568">
        <v>0</v>
      </c>
      <c r="G4568">
        <v>0</v>
      </c>
      <c r="H4568" t="s">
        <v>403</v>
      </c>
      <c r="I4568">
        <v>3</v>
      </c>
      <c r="J4568" t="s">
        <v>59</v>
      </c>
      <c r="K4568" t="s">
        <v>39</v>
      </c>
      <c r="L4568" t="s">
        <v>15</v>
      </c>
      <c r="M4568">
        <v>16782</v>
      </c>
      <c r="N4568" t="s">
        <v>20</v>
      </c>
      <c r="O4568" t="s">
        <v>0</v>
      </c>
      <c r="P4568" t="s">
        <v>0</v>
      </c>
    </row>
    <row r="4569" spans="1:16" x14ac:dyDescent="0.3">
      <c r="A4569">
        <v>53645651</v>
      </c>
      <c r="B4569">
        <v>388389</v>
      </c>
      <c r="C4569">
        <v>954500</v>
      </c>
      <c r="D4569">
        <v>11634</v>
      </c>
      <c r="E4569">
        <v>4</v>
      </c>
      <c r="F4569">
        <v>0</v>
      </c>
      <c r="G4569">
        <v>0</v>
      </c>
      <c r="H4569" t="s">
        <v>403</v>
      </c>
      <c r="I4569">
        <v>3</v>
      </c>
      <c r="J4569" t="s">
        <v>59</v>
      </c>
      <c r="K4569" t="s">
        <v>50</v>
      </c>
      <c r="L4569" t="s">
        <v>17</v>
      </c>
      <c r="M4569">
        <v>46536</v>
      </c>
      <c r="N4569" t="s">
        <v>22</v>
      </c>
      <c r="O4569" t="s">
        <v>0</v>
      </c>
      <c r="P4569" t="s">
        <v>0</v>
      </c>
    </row>
    <row r="4570" spans="1:16" x14ac:dyDescent="0.3">
      <c r="A4570">
        <v>98292612</v>
      </c>
      <c r="B4570">
        <v>207473</v>
      </c>
      <c r="C4570">
        <v>906423</v>
      </c>
      <c r="D4570">
        <v>9425</v>
      </c>
      <c r="E4570">
        <v>4</v>
      </c>
      <c r="F4570">
        <v>0</v>
      </c>
      <c r="G4570">
        <v>0</v>
      </c>
      <c r="H4570" t="s">
        <v>403</v>
      </c>
      <c r="I4570">
        <v>6</v>
      </c>
      <c r="J4570" t="s">
        <v>355</v>
      </c>
      <c r="K4570" t="s">
        <v>39</v>
      </c>
      <c r="L4570" t="s">
        <v>16</v>
      </c>
      <c r="M4570">
        <v>37700</v>
      </c>
      <c r="N4570" t="s">
        <v>23</v>
      </c>
      <c r="O4570" t="s">
        <v>0</v>
      </c>
      <c r="P4570" t="s">
        <v>0</v>
      </c>
    </row>
    <row r="4571" spans="1:16" x14ac:dyDescent="0.3">
      <c r="A4571">
        <v>96274567</v>
      </c>
      <c r="B4571">
        <v>356787</v>
      </c>
      <c r="C4571">
        <v>256778</v>
      </c>
      <c r="D4571">
        <v>15788</v>
      </c>
      <c r="E4571">
        <v>1</v>
      </c>
      <c r="F4571">
        <v>2368.1999999999998</v>
      </c>
      <c r="G4571">
        <v>15</v>
      </c>
      <c r="H4571" t="s">
        <v>403</v>
      </c>
      <c r="I4571">
        <v>4</v>
      </c>
      <c r="J4571" t="s">
        <v>475</v>
      </c>
      <c r="K4571" t="s">
        <v>39</v>
      </c>
      <c r="L4571" t="s">
        <v>15</v>
      </c>
      <c r="M4571">
        <v>13419.8</v>
      </c>
      <c r="N4571" t="s">
        <v>20</v>
      </c>
      <c r="O4571" t="s">
        <v>0</v>
      </c>
      <c r="P4571" t="s">
        <v>0</v>
      </c>
    </row>
    <row r="4572" spans="1:16" x14ac:dyDescent="0.3">
      <c r="A4572">
        <v>21594468</v>
      </c>
      <c r="B4572">
        <v>671858</v>
      </c>
      <c r="C4572">
        <v>466105</v>
      </c>
      <c r="D4572">
        <v>6895</v>
      </c>
      <c r="E4572">
        <v>3</v>
      </c>
      <c r="F4572">
        <v>0</v>
      </c>
      <c r="G4572">
        <v>0</v>
      </c>
      <c r="H4572" t="s">
        <v>403</v>
      </c>
      <c r="I4572">
        <v>5</v>
      </c>
      <c r="J4572" t="s">
        <v>253</v>
      </c>
      <c r="K4572" t="s">
        <v>39</v>
      </c>
      <c r="L4572" t="s">
        <v>15</v>
      </c>
      <c r="M4572">
        <v>20685</v>
      </c>
      <c r="N4572" t="s">
        <v>23</v>
      </c>
      <c r="O4572" t="s">
        <v>0</v>
      </c>
      <c r="P4572" t="s">
        <v>0</v>
      </c>
    </row>
    <row r="4573" spans="1:16" x14ac:dyDescent="0.3">
      <c r="A4573">
        <v>62989744</v>
      </c>
      <c r="B4573">
        <v>216739</v>
      </c>
      <c r="C4573">
        <v>608783</v>
      </c>
      <c r="D4573">
        <v>14633</v>
      </c>
      <c r="E4573">
        <v>1</v>
      </c>
      <c r="F4573">
        <v>0</v>
      </c>
      <c r="G4573">
        <v>0</v>
      </c>
      <c r="H4573" t="s">
        <v>403</v>
      </c>
      <c r="I4573">
        <v>3</v>
      </c>
      <c r="J4573" t="s">
        <v>59</v>
      </c>
      <c r="K4573" t="s">
        <v>39</v>
      </c>
      <c r="L4573" t="s">
        <v>17</v>
      </c>
      <c r="M4573">
        <v>14633</v>
      </c>
      <c r="N4573" t="s">
        <v>23</v>
      </c>
      <c r="O4573" t="s">
        <v>0</v>
      </c>
      <c r="P4573" t="s">
        <v>0</v>
      </c>
    </row>
    <row r="4574" spans="1:16" x14ac:dyDescent="0.3">
      <c r="A4574">
        <v>51286958</v>
      </c>
      <c r="B4574">
        <v>334053</v>
      </c>
      <c r="C4574">
        <v>475311</v>
      </c>
      <c r="D4574">
        <v>11372</v>
      </c>
      <c r="E4574">
        <v>2</v>
      </c>
      <c r="F4574">
        <v>1137.2</v>
      </c>
      <c r="G4574">
        <v>5</v>
      </c>
      <c r="H4574" t="s">
        <v>525</v>
      </c>
      <c r="I4574">
        <v>4</v>
      </c>
      <c r="J4574" t="s">
        <v>467</v>
      </c>
      <c r="K4574" t="s">
        <v>50</v>
      </c>
      <c r="L4574" t="s">
        <v>15</v>
      </c>
      <c r="M4574">
        <v>21606.799999999999</v>
      </c>
      <c r="N4574" t="s">
        <v>20</v>
      </c>
      <c r="O4574" t="s">
        <v>0</v>
      </c>
      <c r="P4574" t="s">
        <v>0</v>
      </c>
    </row>
    <row r="4575" spans="1:16" x14ac:dyDescent="0.3">
      <c r="A4575">
        <v>73920651</v>
      </c>
      <c r="B4575">
        <v>671858</v>
      </c>
      <c r="C4575">
        <v>694312</v>
      </c>
      <c r="D4575">
        <v>3286</v>
      </c>
      <c r="E4575">
        <v>2</v>
      </c>
      <c r="F4575">
        <v>0</v>
      </c>
      <c r="G4575">
        <v>0</v>
      </c>
      <c r="H4575" t="s">
        <v>525</v>
      </c>
      <c r="I4575">
        <v>2</v>
      </c>
      <c r="J4575" t="s">
        <v>314</v>
      </c>
      <c r="K4575" t="s">
        <v>50</v>
      </c>
      <c r="L4575" t="s">
        <v>17</v>
      </c>
      <c r="M4575">
        <v>6572</v>
      </c>
      <c r="N4575" t="s">
        <v>23</v>
      </c>
      <c r="O4575" t="s">
        <v>0</v>
      </c>
      <c r="P4575" t="s">
        <v>0</v>
      </c>
    </row>
    <row r="4576" spans="1:16" x14ac:dyDescent="0.3">
      <c r="A4576">
        <v>48668339</v>
      </c>
      <c r="B4576">
        <v>388389</v>
      </c>
      <c r="C4576">
        <v>727778</v>
      </c>
      <c r="D4576">
        <v>18412</v>
      </c>
      <c r="E4576">
        <v>1</v>
      </c>
      <c r="F4576">
        <v>0</v>
      </c>
      <c r="G4576">
        <v>0</v>
      </c>
      <c r="H4576" t="s">
        <v>525</v>
      </c>
      <c r="I4576">
        <v>4</v>
      </c>
      <c r="J4576" t="s">
        <v>467</v>
      </c>
      <c r="K4576" t="s">
        <v>39</v>
      </c>
      <c r="L4576" t="s">
        <v>152</v>
      </c>
      <c r="M4576">
        <v>18412</v>
      </c>
      <c r="N4576" t="s">
        <v>21</v>
      </c>
      <c r="O4576" t="s">
        <v>0</v>
      </c>
      <c r="P4576" t="s">
        <v>0</v>
      </c>
    </row>
    <row r="4577" spans="1:16" x14ac:dyDescent="0.3">
      <c r="A4577">
        <v>56442431</v>
      </c>
      <c r="B4577">
        <v>876646</v>
      </c>
      <c r="C4577">
        <v>705719</v>
      </c>
      <c r="D4577">
        <v>778</v>
      </c>
      <c r="E4577">
        <v>1</v>
      </c>
      <c r="F4577">
        <v>38.9</v>
      </c>
      <c r="G4577">
        <v>5</v>
      </c>
      <c r="H4577" t="s">
        <v>525</v>
      </c>
      <c r="I4577">
        <v>7</v>
      </c>
      <c r="J4577" t="s">
        <v>384</v>
      </c>
      <c r="K4577" t="s">
        <v>39</v>
      </c>
      <c r="L4577" t="s">
        <v>15</v>
      </c>
      <c r="M4577">
        <v>739.1</v>
      </c>
      <c r="N4577" t="s">
        <v>23</v>
      </c>
      <c r="O4577" t="s">
        <v>0</v>
      </c>
      <c r="P4577" t="s">
        <v>0</v>
      </c>
    </row>
    <row r="4578" spans="1:16" x14ac:dyDescent="0.3">
      <c r="A4578">
        <v>61854861</v>
      </c>
      <c r="B4578">
        <v>770487</v>
      </c>
      <c r="C4578">
        <v>650955</v>
      </c>
      <c r="D4578">
        <v>18754</v>
      </c>
      <c r="E4578">
        <v>1</v>
      </c>
      <c r="F4578">
        <v>0</v>
      </c>
      <c r="G4578">
        <v>0</v>
      </c>
      <c r="H4578" t="s">
        <v>525</v>
      </c>
      <c r="I4578">
        <v>7</v>
      </c>
      <c r="J4578" t="s">
        <v>384</v>
      </c>
      <c r="K4578" t="s">
        <v>39</v>
      </c>
      <c r="L4578" t="s">
        <v>15</v>
      </c>
      <c r="M4578">
        <v>18754</v>
      </c>
      <c r="N4578" t="s">
        <v>22</v>
      </c>
      <c r="O4578" t="s">
        <v>0</v>
      </c>
      <c r="P4578" t="s">
        <v>0</v>
      </c>
    </row>
    <row r="4579" spans="1:16" x14ac:dyDescent="0.3">
      <c r="A4579">
        <v>53805532</v>
      </c>
      <c r="B4579">
        <v>126225</v>
      </c>
      <c r="C4579">
        <v>470343</v>
      </c>
      <c r="D4579">
        <v>1582</v>
      </c>
      <c r="E4579">
        <v>1</v>
      </c>
      <c r="F4579">
        <v>79.099999999999994</v>
      </c>
      <c r="G4579">
        <v>5</v>
      </c>
      <c r="H4579" t="s">
        <v>525</v>
      </c>
      <c r="I4579">
        <v>5</v>
      </c>
      <c r="J4579" t="s">
        <v>383</v>
      </c>
      <c r="K4579" t="s">
        <v>39</v>
      </c>
      <c r="L4579" t="s">
        <v>16</v>
      </c>
      <c r="M4579">
        <v>1502.9</v>
      </c>
      <c r="N4579" t="s">
        <v>20</v>
      </c>
      <c r="O4579" t="s">
        <v>0</v>
      </c>
      <c r="P4579" t="s">
        <v>0</v>
      </c>
    </row>
    <row r="4580" spans="1:16" x14ac:dyDescent="0.3">
      <c r="A4580">
        <v>45966597</v>
      </c>
      <c r="B4580">
        <v>126225</v>
      </c>
      <c r="C4580">
        <v>530201</v>
      </c>
      <c r="D4580">
        <v>11592</v>
      </c>
      <c r="E4580">
        <v>1</v>
      </c>
      <c r="F4580">
        <v>1738.8</v>
      </c>
      <c r="G4580">
        <v>15</v>
      </c>
      <c r="H4580" t="s">
        <v>525</v>
      </c>
      <c r="I4580">
        <v>3</v>
      </c>
      <c r="J4580" t="s">
        <v>547</v>
      </c>
      <c r="K4580" t="s">
        <v>39</v>
      </c>
      <c r="L4580" t="s">
        <v>18</v>
      </c>
      <c r="M4580">
        <v>9853.2000000000007</v>
      </c>
      <c r="N4580" t="s">
        <v>20</v>
      </c>
      <c r="O4580" t="s">
        <v>0</v>
      </c>
      <c r="P4580" t="s">
        <v>0</v>
      </c>
    </row>
    <row r="4581" spans="1:16" x14ac:dyDescent="0.3">
      <c r="A4581">
        <v>81891508</v>
      </c>
      <c r="B4581">
        <v>770487</v>
      </c>
      <c r="C4581">
        <v>327126</v>
      </c>
      <c r="D4581">
        <v>3204</v>
      </c>
      <c r="E4581">
        <v>1</v>
      </c>
      <c r="F4581">
        <v>0</v>
      </c>
      <c r="G4581">
        <v>0</v>
      </c>
      <c r="H4581" t="s">
        <v>525</v>
      </c>
      <c r="I4581">
        <v>3</v>
      </c>
      <c r="J4581" t="s">
        <v>547</v>
      </c>
      <c r="K4581" t="s">
        <v>39</v>
      </c>
      <c r="L4581" t="s">
        <v>16</v>
      </c>
      <c r="M4581">
        <v>3204</v>
      </c>
      <c r="N4581" t="s">
        <v>20</v>
      </c>
      <c r="O4581" t="s">
        <v>0</v>
      </c>
      <c r="P4581" t="s">
        <v>0</v>
      </c>
    </row>
    <row r="4582" spans="1:16" x14ac:dyDescent="0.3">
      <c r="A4582">
        <v>34328380</v>
      </c>
      <c r="B4582">
        <v>719176</v>
      </c>
      <c r="C4582">
        <v>352203</v>
      </c>
      <c r="D4582">
        <v>17585</v>
      </c>
      <c r="E4582">
        <v>3</v>
      </c>
      <c r="F4582">
        <v>2637.75</v>
      </c>
      <c r="G4582">
        <v>5</v>
      </c>
      <c r="H4582" t="s">
        <v>525</v>
      </c>
      <c r="I4582">
        <v>1</v>
      </c>
      <c r="J4582" t="s">
        <v>493</v>
      </c>
      <c r="K4582" t="s">
        <v>50</v>
      </c>
      <c r="L4582" t="s">
        <v>16</v>
      </c>
      <c r="M4582">
        <v>50117.25</v>
      </c>
      <c r="N4582" t="s">
        <v>20</v>
      </c>
      <c r="O4582" t="s">
        <v>0</v>
      </c>
      <c r="P4582" t="s">
        <v>0</v>
      </c>
    </row>
    <row r="4583" spans="1:16" x14ac:dyDescent="0.3">
      <c r="A4583">
        <v>17122263</v>
      </c>
      <c r="B4583">
        <v>334053</v>
      </c>
      <c r="C4583">
        <v>608654</v>
      </c>
      <c r="D4583">
        <v>5240</v>
      </c>
      <c r="E4583">
        <v>1</v>
      </c>
      <c r="F4583">
        <v>786</v>
      </c>
      <c r="G4583">
        <v>15</v>
      </c>
      <c r="H4583" t="s">
        <v>525</v>
      </c>
      <c r="I4583">
        <v>6</v>
      </c>
      <c r="J4583" t="s">
        <v>316</v>
      </c>
      <c r="K4583" t="s">
        <v>39</v>
      </c>
      <c r="L4583" t="s">
        <v>17</v>
      </c>
      <c r="M4583">
        <v>4454</v>
      </c>
      <c r="N4583" t="s">
        <v>22</v>
      </c>
      <c r="O4583" t="s">
        <v>0</v>
      </c>
      <c r="P4583" t="s">
        <v>0</v>
      </c>
    </row>
    <row r="4584" spans="1:16" x14ac:dyDescent="0.3">
      <c r="A4584">
        <v>84044139</v>
      </c>
      <c r="B4584">
        <v>191161</v>
      </c>
      <c r="C4584">
        <v>971051</v>
      </c>
      <c r="D4584">
        <v>8725</v>
      </c>
      <c r="E4584">
        <v>1</v>
      </c>
      <c r="F4584">
        <v>436.25</v>
      </c>
      <c r="G4584">
        <v>5</v>
      </c>
      <c r="H4584" t="s">
        <v>525</v>
      </c>
      <c r="I4584">
        <v>4</v>
      </c>
      <c r="J4584" t="s">
        <v>467</v>
      </c>
      <c r="K4584" t="s">
        <v>39</v>
      </c>
      <c r="L4584" t="s">
        <v>15</v>
      </c>
      <c r="M4584">
        <v>8288.75</v>
      </c>
      <c r="N4584" t="s">
        <v>23</v>
      </c>
      <c r="O4584" t="s">
        <v>0</v>
      </c>
      <c r="P4584" t="s">
        <v>0</v>
      </c>
    </row>
    <row r="4585" spans="1:16" x14ac:dyDescent="0.3">
      <c r="A4585">
        <v>15334035</v>
      </c>
      <c r="B4585">
        <v>246316</v>
      </c>
      <c r="C4585">
        <v>969933</v>
      </c>
      <c r="D4585">
        <v>11767</v>
      </c>
      <c r="E4585">
        <v>1</v>
      </c>
      <c r="F4585">
        <v>0</v>
      </c>
      <c r="G4585">
        <v>0</v>
      </c>
      <c r="H4585" t="s">
        <v>207</v>
      </c>
      <c r="I4585">
        <v>1</v>
      </c>
      <c r="J4585" t="s">
        <v>208</v>
      </c>
      <c r="K4585" t="s">
        <v>39</v>
      </c>
      <c r="L4585" t="s">
        <v>15</v>
      </c>
      <c r="M4585">
        <v>11767</v>
      </c>
      <c r="N4585" t="s">
        <v>22</v>
      </c>
      <c r="O4585" t="s">
        <v>0</v>
      </c>
      <c r="P4585" t="s">
        <v>0</v>
      </c>
    </row>
    <row r="4586" spans="1:16" x14ac:dyDescent="0.3">
      <c r="A4586">
        <v>70858653</v>
      </c>
      <c r="B4586">
        <v>388389</v>
      </c>
      <c r="C4586">
        <v>943596</v>
      </c>
      <c r="D4586">
        <v>16177</v>
      </c>
      <c r="E4586">
        <v>1</v>
      </c>
      <c r="F4586">
        <v>2426.5500000000002</v>
      </c>
      <c r="G4586">
        <v>15</v>
      </c>
      <c r="H4586" t="s">
        <v>207</v>
      </c>
      <c r="I4586">
        <v>1</v>
      </c>
      <c r="J4586" t="s">
        <v>208</v>
      </c>
      <c r="K4586" t="s">
        <v>39</v>
      </c>
      <c r="L4586" t="s">
        <v>15</v>
      </c>
      <c r="M4586">
        <v>13750.45</v>
      </c>
      <c r="N4586" t="s">
        <v>20</v>
      </c>
      <c r="O4586" t="s">
        <v>0</v>
      </c>
      <c r="P4586" t="s">
        <v>0</v>
      </c>
    </row>
    <row r="4587" spans="1:16" x14ac:dyDescent="0.3">
      <c r="A4587">
        <v>11851322</v>
      </c>
      <c r="B4587">
        <v>877572</v>
      </c>
      <c r="C4587">
        <v>885073</v>
      </c>
      <c r="D4587">
        <v>19023</v>
      </c>
      <c r="E4587">
        <v>2</v>
      </c>
      <c r="F4587">
        <v>0</v>
      </c>
      <c r="G4587">
        <v>0</v>
      </c>
      <c r="H4587" t="s">
        <v>207</v>
      </c>
      <c r="I4587">
        <v>3</v>
      </c>
      <c r="J4587" t="s">
        <v>46</v>
      </c>
      <c r="K4587" t="s">
        <v>47</v>
      </c>
      <c r="L4587" t="s">
        <v>16</v>
      </c>
      <c r="M4587">
        <v>38046</v>
      </c>
      <c r="N4587" t="s">
        <v>20</v>
      </c>
      <c r="O4587" t="s">
        <v>0</v>
      </c>
      <c r="P4587" t="s">
        <v>0</v>
      </c>
    </row>
    <row r="4588" spans="1:16" x14ac:dyDescent="0.3">
      <c r="A4588">
        <v>86589761</v>
      </c>
      <c r="B4588">
        <v>191161</v>
      </c>
      <c r="C4588">
        <v>289211</v>
      </c>
      <c r="D4588">
        <v>595</v>
      </c>
      <c r="E4588">
        <v>2</v>
      </c>
      <c r="F4588">
        <v>59.5</v>
      </c>
      <c r="G4588">
        <v>5</v>
      </c>
      <c r="H4588" t="s">
        <v>207</v>
      </c>
      <c r="I4588">
        <v>1</v>
      </c>
      <c r="J4588" t="s">
        <v>208</v>
      </c>
      <c r="K4588" t="s">
        <v>39</v>
      </c>
      <c r="L4588" t="s">
        <v>15</v>
      </c>
      <c r="M4588">
        <v>1130.5</v>
      </c>
      <c r="N4588" t="s">
        <v>21</v>
      </c>
      <c r="O4588" t="s">
        <v>0</v>
      </c>
      <c r="P4588" t="s">
        <v>0</v>
      </c>
    </row>
    <row r="4589" spans="1:16" x14ac:dyDescent="0.3">
      <c r="A4589">
        <v>61053877</v>
      </c>
      <c r="B4589">
        <v>191161</v>
      </c>
      <c r="C4589">
        <v>784646</v>
      </c>
      <c r="D4589">
        <v>18876</v>
      </c>
      <c r="E4589">
        <v>1</v>
      </c>
      <c r="F4589">
        <v>0</v>
      </c>
      <c r="G4589">
        <v>0</v>
      </c>
      <c r="H4589" t="s">
        <v>457</v>
      </c>
      <c r="I4589">
        <v>6</v>
      </c>
      <c r="J4589" t="s">
        <v>262</v>
      </c>
      <c r="K4589" t="s">
        <v>39</v>
      </c>
      <c r="L4589" t="s">
        <v>15</v>
      </c>
      <c r="M4589">
        <v>18876</v>
      </c>
      <c r="N4589" t="s">
        <v>20</v>
      </c>
      <c r="O4589" t="s">
        <v>0</v>
      </c>
      <c r="P4589" t="s">
        <v>0</v>
      </c>
    </row>
    <row r="4590" spans="1:16" x14ac:dyDescent="0.3">
      <c r="A4590">
        <v>50477742</v>
      </c>
      <c r="B4590">
        <v>334053</v>
      </c>
      <c r="C4590">
        <v>468691</v>
      </c>
      <c r="D4590">
        <v>19787</v>
      </c>
      <c r="E4590">
        <v>2</v>
      </c>
      <c r="F4590">
        <v>0</v>
      </c>
      <c r="G4590">
        <v>0</v>
      </c>
      <c r="H4590" t="s">
        <v>457</v>
      </c>
      <c r="I4590">
        <v>2</v>
      </c>
      <c r="J4590" t="s">
        <v>490</v>
      </c>
      <c r="K4590" t="s">
        <v>39</v>
      </c>
      <c r="L4590" t="s">
        <v>17</v>
      </c>
      <c r="M4590">
        <v>39574</v>
      </c>
      <c r="N4590" t="s">
        <v>22</v>
      </c>
      <c r="O4590" t="s">
        <v>0</v>
      </c>
      <c r="P4590" t="s">
        <v>0</v>
      </c>
    </row>
    <row r="4591" spans="1:16" x14ac:dyDescent="0.3">
      <c r="A4591">
        <v>83363160</v>
      </c>
      <c r="B4591">
        <v>356787</v>
      </c>
      <c r="C4591">
        <v>752329</v>
      </c>
      <c r="D4591">
        <v>1346</v>
      </c>
      <c r="E4591">
        <v>1</v>
      </c>
      <c r="F4591">
        <v>0</v>
      </c>
      <c r="G4591">
        <v>0</v>
      </c>
      <c r="H4591" t="s">
        <v>457</v>
      </c>
      <c r="I4591">
        <v>7</v>
      </c>
      <c r="J4591" t="s">
        <v>93</v>
      </c>
      <c r="K4591" t="s">
        <v>47</v>
      </c>
      <c r="L4591" t="s">
        <v>16</v>
      </c>
      <c r="M4591">
        <v>1346</v>
      </c>
      <c r="N4591" t="s">
        <v>23</v>
      </c>
      <c r="O4591" t="s">
        <v>0</v>
      </c>
      <c r="P4591" t="s">
        <v>0</v>
      </c>
    </row>
    <row r="4592" spans="1:16" x14ac:dyDescent="0.3">
      <c r="A4592">
        <v>24524825</v>
      </c>
      <c r="B4592">
        <v>809570</v>
      </c>
      <c r="C4592">
        <v>430019</v>
      </c>
      <c r="D4592">
        <v>11560</v>
      </c>
      <c r="E4592">
        <v>4</v>
      </c>
      <c r="F4592">
        <v>0</v>
      </c>
      <c r="G4592">
        <v>0</v>
      </c>
      <c r="H4592" t="s">
        <v>457</v>
      </c>
      <c r="I4592">
        <v>4</v>
      </c>
      <c r="J4592" t="s">
        <v>353</v>
      </c>
      <c r="K4592" t="s">
        <v>50</v>
      </c>
      <c r="L4592" t="s">
        <v>17</v>
      </c>
      <c r="M4592">
        <v>46240</v>
      </c>
      <c r="N4592" t="s">
        <v>20</v>
      </c>
      <c r="O4592" t="s">
        <v>0</v>
      </c>
      <c r="P4592" t="s">
        <v>0</v>
      </c>
    </row>
    <row r="4593" spans="1:16" x14ac:dyDescent="0.3">
      <c r="A4593">
        <v>67795113</v>
      </c>
      <c r="B4593">
        <v>876646</v>
      </c>
      <c r="C4593">
        <v>399072</v>
      </c>
      <c r="D4593">
        <v>19860</v>
      </c>
      <c r="E4593">
        <v>1</v>
      </c>
      <c r="F4593">
        <v>0</v>
      </c>
      <c r="G4593">
        <v>0</v>
      </c>
      <c r="H4593" t="s">
        <v>457</v>
      </c>
      <c r="I4593">
        <v>1</v>
      </c>
      <c r="J4593" t="s">
        <v>366</v>
      </c>
      <c r="K4593" t="s">
        <v>47</v>
      </c>
      <c r="L4593" t="s">
        <v>18</v>
      </c>
      <c r="M4593">
        <v>19860</v>
      </c>
      <c r="N4593" t="s">
        <v>21</v>
      </c>
      <c r="O4593" t="s">
        <v>0</v>
      </c>
      <c r="P4593" t="s">
        <v>0</v>
      </c>
    </row>
    <row r="4594" spans="1:16" x14ac:dyDescent="0.3">
      <c r="A4594">
        <v>26444612</v>
      </c>
      <c r="B4594">
        <v>388389</v>
      </c>
      <c r="C4594">
        <v>245240</v>
      </c>
      <c r="D4594">
        <v>2024</v>
      </c>
      <c r="E4594">
        <v>2</v>
      </c>
      <c r="F4594">
        <v>0</v>
      </c>
      <c r="G4594">
        <v>0</v>
      </c>
      <c r="H4594" t="s">
        <v>457</v>
      </c>
      <c r="I4594">
        <v>7</v>
      </c>
      <c r="J4594" t="s">
        <v>93</v>
      </c>
      <c r="K4594" t="s">
        <v>39</v>
      </c>
      <c r="L4594" t="s">
        <v>16</v>
      </c>
      <c r="M4594">
        <v>4048</v>
      </c>
      <c r="N4594" t="s">
        <v>21</v>
      </c>
      <c r="O4594" t="s">
        <v>0</v>
      </c>
      <c r="P4594" t="s">
        <v>0</v>
      </c>
    </row>
    <row r="4595" spans="1:16" x14ac:dyDescent="0.3">
      <c r="A4595">
        <v>69920305</v>
      </c>
      <c r="B4595">
        <v>876646</v>
      </c>
      <c r="C4595">
        <v>323552</v>
      </c>
      <c r="D4595">
        <v>1526</v>
      </c>
      <c r="E4595">
        <v>1</v>
      </c>
      <c r="F4595">
        <v>0</v>
      </c>
      <c r="G4595">
        <v>0</v>
      </c>
      <c r="H4595" t="s">
        <v>457</v>
      </c>
      <c r="I4595">
        <v>5</v>
      </c>
      <c r="J4595" t="s">
        <v>242</v>
      </c>
      <c r="K4595" t="s">
        <v>50</v>
      </c>
      <c r="L4595" t="s">
        <v>16</v>
      </c>
      <c r="M4595">
        <v>1526</v>
      </c>
      <c r="N4595" t="s">
        <v>21</v>
      </c>
      <c r="O4595" t="s">
        <v>0</v>
      </c>
      <c r="P4595" t="s">
        <v>0</v>
      </c>
    </row>
    <row r="4596" spans="1:16" x14ac:dyDescent="0.3">
      <c r="A4596">
        <v>62138657</v>
      </c>
      <c r="B4596">
        <v>719176</v>
      </c>
      <c r="C4596">
        <v>591979</v>
      </c>
      <c r="D4596">
        <v>4952</v>
      </c>
      <c r="E4596">
        <v>1</v>
      </c>
      <c r="F4596">
        <v>742.8</v>
      </c>
      <c r="G4596">
        <v>15</v>
      </c>
      <c r="H4596" t="s">
        <v>457</v>
      </c>
      <c r="I4596">
        <v>4</v>
      </c>
      <c r="J4596" t="s">
        <v>353</v>
      </c>
      <c r="K4596" t="s">
        <v>39</v>
      </c>
      <c r="L4596" t="s">
        <v>15</v>
      </c>
      <c r="M4596">
        <v>4209.2</v>
      </c>
      <c r="N4596" t="s">
        <v>22</v>
      </c>
      <c r="O4596" t="s">
        <v>0</v>
      </c>
      <c r="P4596" t="s">
        <v>0</v>
      </c>
    </row>
    <row r="4597" spans="1:16" x14ac:dyDescent="0.3">
      <c r="A4597">
        <v>30084652</v>
      </c>
      <c r="B4597">
        <v>216739</v>
      </c>
      <c r="C4597">
        <v>847736</v>
      </c>
      <c r="D4597">
        <v>8526</v>
      </c>
      <c r="E4597">
        <v>1</v>
      </c>
      <c r="F4597">
        <v>1705.2</v>
      </c>
      <c r="G4597">
        <v>20</v>
      </c>
      <c r="H4597" t="s">
        <v>457</v>
      </c>
      <c r="I4597">
        <v>7</v>
      </c>
      <c r="J4597" t="s">
        <v>93</v>
      </c>
      <c r="K4597" t="s">
        <v>39</v>
      </c>
      <c r="L4597" t="s">
        <v>15</v>
      </c>
      <c r="M4597">
        <v>6820.8</v>
      </c>
      <c r="N4597" t="s">
        <v>20</v>
      </c>
      <c r="O4597" t="s">
        <v>0</v>
      </c>
      <c r="P4597" t="s">
        <v>0</v>
      </c>
    </row>
    <row r="4598" spans="1:16" x14ac:dyDescent="0.3">
      <c r="A4598">
        <v>71414198</v>
      </c>
      <c r="B4598">
        <v>876646</v>
      </c>
      <c r="C4598">
        <v>258760</v>
      </c>
      <c r="D4598">
        <v>11528</v>
      </c>
      <c r="E4598">
        <v>1</v>
      </c>
      <c r="F4598">
        <v>0</v>
      </c>
      <c r="G4598">
        <v>0</v>
      </c>
      <c r="H4598" t="s">
        <v>457</v>
      </c>
      <c r="I4598">
        <v>2</v>
      </c>
      <c r="J4598" t="s">
        <v>490</v>
      </c>
      <c r="K4598" t="s">
        <v>39</v>
      </c>
      <c r="L4598" t="s">
        <v>16</v>
      </c>
      <c r="M4598">
        <v>11528</v>
      </c>
      <c r="N4598" t="s">
        <v>20</v>
      </c>
      <c r="O4598" t="s">
        <v>0</v>
      </c>
      <c r="P4598" t="s">
        <v>0</v>
      </c>
    </row>
    <row r="4599" spans="1:16" x14ac:dyDescent="0.3">
      <c r="A4599">
        <v>94492003</v>
      </c>
      <c r="B4599">
        <v>207473</v>
      </c>
      <c r="C4599">
        <v>625146</v>
      </c>
      <c r="D4599">
        <v>15265</v>
      </c>
      <c r="E4599">
        <v>1</v>
      </c>
      <c r="F4599">
        <v>763.25</v>
      </c>
      <c r="G4599">
        <v>5</v>
      </c>
      <c r="H4599" t="s">
        <v>457</v>
      </c>
      <c r="I4599">
        <v>7</v>
      </c>
      <c r="J4599" t="s">
        <v>93</v>
      </c>
      <c r="K4599" t="s">
        <v>39</v>
      </c>
      <c r="L4599" t="s">
        <v>15</v>
      </c>
      <c r="M4599">
        <v>14501.75</v>
      </c>
      <c r="N4599" t="s">
        <v>21</v>
      </c>
      <c r="O4599" t="s">
        <v>0</v>
      </c>
      <c r="P4599" t="s">
        <v>0</v>
      </c>
    </row>
    <row r="4600" spans="1:16" x14ac:dyDescent="0.3">
      <c r="A4600">
        <v>45159040</v>
      </c>
      <c r="B4600">
        <v>126225</v>
      </c>
      <c r="C4600">
        <v>603489</v>
      </c>
      <c r="D4600">
        <v>1172</v>
      </c>
      <c r="E4600">
        <v>2</v>
      </c>
      <c r="F4600">
        <v>0</v>
      </c>
      <c r="G4600">
        <v>0</v>
      </c>
      <c r="H4600" t="s">
        <v>296</v>
      </c>
      <c r="I4600">
        <v>7</v>
      </c>
      <c r="J4600" t="s">
        <v>297</v>
      </c>
      <c r="K4600" t="s">
        <v>50</v>
      </c>
      <c r="L4600" t="s">
        <v>16</v>
      </c>
      <c r="M4600">
        <v>2344</v>
      </c>
      <c r="N4600" t="s">
        <v>21</v>
      </c>
      <c r="O4600" t="s">
        <v>0</v>
      </c>
      <c r="P4600" t="s">
        <v>0</v>
      </c>
    </row>
    <row r="4601" spans="1:16" x14ac:dyDescent="0.3">
      <c r="A4601">
        <v>23796726</v>
      </c>
      <c r="B4601">
        <v>216739</v>
      </c>
      <c r="C4601">
        <v>921179</v>
      </c>
      <c r="D4601">
        <v>17452</v>
      </c>
      <c r="E4601">
        <v>1</v>
      </c>
      <c r="F4601">
        <v>3490.4</v>
      </c>
      <c r="G4601">
        <v>20</v>
      </c>
      <c r="H4601" t="s">
        <v>296</v>
      </c>
      <c r="I4601">
        <v>1</v>
      </c>
      <c r="J4601" t="s">
        <v>49</v>
      </c>
      <c r="K4601" t="s">
        <v>39</v>
      </c>
      <c r="L4601" t="s">
        <v>15</v>
      </c>
      <c r="M4601">
        <v>13961.6</v>
      </c>
      <c r="N4601" t="s">
        <v>23</v>
      </c>
      <c r="O4601" t="s">
        <v>0</v>
      </c>
      <c r="P4601" t="s">
        <v>0</v>
      </c>
    </row>
    <row r="4602" spans="1:16" x14ac:dyDescent="0.3">
      <c r="A4602">
        <v>14380847</v>
      </c>
      <c r="B4602">
        <v>809570</v>
      </c>
      <c r="C4602">
        <v>664531</v>
      </c>
      <c r="D4602">
        <v>9539</v>
      </c>
      <c r="E4602">
        <v>1</v>
      </c>
      <c r="F4602">
        <v>476.95</v>
      </c>
      <c r="G4602">
        <v>5</v>
      </c>
      <c r="H4602" t="s">
        <v>296</v>
      </c>
      <c r="I4602">
        <v>3</v>
      </c>
      <c r="J4602" t="s">
        <v>291</v>
      </c>
      <c r="K4602" t="s">
        <v>39</v>
      </c>
      <c r="L4602" t="s">
        <v>15</v>
      </c>
      <c r="M4602">
        <v>9062.0499999999993</v>
      </c>
      <c r="N4602" t="s">
        <v>21</v>
      </c>
      <c r="O4602" t="s">
        <v>0</v>
      </c>
      <c r="P4602" t="s">
        <v>0</v>
      </c>
    </row>
    <row r="4603" spans="1:16" x14ac:dyDescent="0.3">
      <c r="A4603">
        <v>89991301</v>
      </c>
      <c r="B4603">
        <v>334053</v>
      </c>
      <c r="C4603">
        <v>880956</v>
      </c>
      <c r="D4603">
        <v>9976</v>
      </c>
      <c r="E4603">
        <v>1</v>
      </c>
      <c r="F4603">
        <v>498.8</v>
      </c>
      <c r="G4603">
        <v>5</v>
      </c>
      <c r="H4603" t="s">
        <v>296</v>
      </c>
      <c r="I4603">
        <v>4</v>
      </c>
      <c r="J4603" t="s">
        <v>196</v>
      </c>
      <c r="K4603" t="s">
        <v>39</v>
      </c>
      <c r="L4603" t="s">
        <v>15</v>
      </c>
      <c r="M4603">
        <v>9477.2000000000007</v>
      </c>
      <c r="N4603" t="s">
        <v>23</v>
      </c>
      <c r="O4603" t="s">
        <v>0</v>
      </c>
      <c r="P4603" t="s">
        <v>0</v>
      </c>
    </row>
    <row r="4604" spans="1:16" x14ac:dyDescent="0.3">
      <c r="A4604">
        <v>38859907</v>
      </c>
      <c r="B4604">
        <v>191161</v>
      </c>
      <c r="C4604">
        <v>439669</v>
      </c>
      <c r="D4604">
        <v>13451</v>
      </c>
      <c r="E4604">
        <v>1</v>
      </c>
      <c r="F4604">
        <v>1345.1</v>
      </c>
      <c r="G4604">
        <v>10</v>
      </c>
      <c r="H4604" t="s">
        <v>296</v>
      </c>
      <c r="I4604">
        <v>4</v>
      </c>
      <c r="J4604" t="s">
        <v>196</v>
      </c>
      <c r="K4604" t="s">
        <v>39</v>
      </c>
      <c r="L4604" t="s">
        <v>15</v>
      </c>
      <c r="M4604">
        <v>12105.9</v>
      </c>
      <c r="N4604" t="s">
        <v>23</v>
      </c>
      <c r="O4604" t="s">
        <v>0</v>
      </c>
      <c r="P4604" t="s">
        <v>0</v>
      </c>
    </row>
    <row r="4605" spans="1:16" x14ac:dyDescent="0.3">
      <c r="A4605">
        <v>89151743</v>
      </c>
      <c r="B4605">
        <v>809570</v>
      </c>
      <c r="C4605">
        <v>931663</v>
      </c>
      <c r="D4605">
        <v>6161</v>
      </c>
      <c r="E4605">
        <v>1</v>
      </c>
      <c r="F4605">
        <v>616.1</v>
      </c>
      <c r="G4605">
        <v>10</v>
      </c>
      <c r="H4605" t="s">
        <v>296</v>
      </c>
      <c r="I4605">
        <v>3</v>
      </c>
      <c r="J4605" t="s">
        <v>291</v>
      </c>
      <c r="K4605" t="s">
        <v>39</v>
      </c>
      <c r="L4605" t="s">
        <v>16</v>
      </c>
      <c r="M4605">
        <v>5544.9</v>
      </c>
      <c r="N4605" t="s">
        <v>22</v>
      </c>
      <c r="O4605" t="s">
        <v>0</v>
      </c>
      <c r="P4605" t="s">
        <v>0</v>
      </c>
    </row>
    <row r="4606" spans="1:16" x14ac:dyDescent="0.3">
      <c r="A4606">
        <v>97086700</v>
      </c>
      <c r="B4606">
        <v>388389</v>
      </c>
      <c r="C4606">
        <v>924087</v>
      </c>
      <c r="D4606">
        <v>13872</v>
      </c>
      <c r="E4606">
        <v>2</v>
      </c>
      <c r="F4606">
        <v>2774.4</v>
      </c>
      <c r="G4606">
        <v>10</v>
      </c>
      <c r="H4606" t="s">
        <v>296</v>
      </c>
      <c r="I4606">
        <v>4</v>
      </c>
      <c r="J4606" t="s">
        <v>196</v>
      </c>
      <c r="K4606" t="s">
        <v>39</v>
      </c>
      <c r="L4606" t="s">
        <v>16</v>
      </c>
      <c r="M4606">
        <v>24969.599999999999</v>
      </c>
      <c r="N4606" t="s">
        <v>21</v>
      </c>
      <c r="O4606" t="s">
        <v>0</v>
      </c>
      <c r="P4606" t="s">
        <v>0</v>
      </c>
    </row>
    <row r="4607" spans="1:16" x14ac:dyDescent="0.3">
      <c r="A4607">
        <v>18325904</v>
      </c>
      <c r="B4607">
        <v>671858</v>
      </c>
      <c r="C4607">
        <v>440633</v>
      </c>
      <c r="D4607">
        <v>7711</v>
      </c>
      <c r="E4607">
        <v>1</v>
      </c>
      <c r="F4607">
        <v>0</v>
      </c>
      <c r="G4607">
        <v>0</v>
      </c>
      <c r="H4607" t="s">
        <v>296</v>
      </c>
      <c r="I4607">
        <v>6</v>
      </c>
      <c r="J4607" t="s">
        <v>362</v>
      </c>
      <c r="K4607" t="s">
        <v>39</v>
      </c>
      <c r="L4607" t="s">
        <v>15</v>
      </c>
      <c r="M4607">
        <v>7711</v>
      </c>
      <c r="N4607" t="s">
        <v>20</v>
      </c>
      <c r="O4607" t="s">
        <v>0</v>
      </c>
      <c r="P4607" t="s">
        <v>0</v>
      </c>
    </row>
    <row r="4608" spans="1:16" x14ac:dyDescent="0.3">
      <c r="A4608">
        <v>70211891</v>
      </c>
      <c r="B4608">
        <v>216739</v>
      </c>
      <c r="C4608">
        <v>536318</v>
      </c>
      <c r="D4608">
        <v>19315</v>
      </c>
      <c r="E4608">
        <v>2</v>
      </c>
      <c r="F4608">
        <v>0</v>
      </c>
      <c r="G4608">
        <v>0</v>
      </c>
      <c r="H4608" t="s">
        <v>105</v>
      </c>
      <c r="I4608">
        <v>6</v>
      </c>
      <c r="J4608" t="s">
        <v>106</v>
      </c>
      <c r="K4608" t="s">
        <v>39</v>
      </c>
      <c r="L4608" t="s">
        <v>15</v>
      </c>
      <c r="M4608">
        <v>38630</v>
      </c>
      <c r="N4608" t="s">
        <v>20</v>
      </c>
      <c r="O4608" t="s">
        <v>0</v>
      </c>
      <c r="P4608" t="s">
        <v>0</v>
      </c>
    </row>
    <row r="4609" spans="1:16" x14ac:dyDescent="0.3">
      <c r="A4609">
        <v>99774697</v>
      </c>
      <c r="B4609">
        <v>877572</v>
      </c>
      <c r="C4609">
        <v>762146</v>
      </c>
      <c r="D4609">
        <v>17450</v>
      </c>
      <c r="E4609">
        <v>2</v>
      </c>
      <c r="F4609">
        <v>0</v>
      </c>
      <c r="G4609">
        <v>0</v>
      </c>
      <c r="H4609" t="s">
        <v>105</v>
      </c>
      <c r="I4609">
        <v>4</v>
      </c>
      <c r="J4609" t="s">
        <v>128</v>
      </c>
      <c r="K4609" t="s">
        <v>39</v>
      </c>
      <c r="L4609" t="s">
        <v>16</v>
      </c>
      <c r="M4609">
        <v>34900</v>
      </c>
      <c r="N4609" t="s">
        <v>20</v>
      </c>
      <c r="O4609" t="s">
        <v>0</v>
      </c>
      <c r="P4609" t="s">
        <v>0</v>
      </c>
    </row>
    <row r="4610" spans="1:16" x14ac:dyDescent="0.3">
      <c r="A4610">
        <v>68942178</v>
      </c>
      <c r="B4610">
        <v>877572</v>
      </c>
      <c r="C4610">
        <v>787783</v>
      </c>
      <c r="D4610">
        <v>16825</v>
      </c>
      <c r="E4610">
        <v>1</v>
      </c>
      <c r="F4610">
        <v>841.25</v>
      </c>
      <c r="G4610">
        <v>5</v>
      </c>
      <c r="H4610" t="s">
        <v>105</v>
      </c>
      <c r="I4610">
        <v>2</v>
      </c>
      <c r="J4610" t="s">
        <v>422</v>
      </c>
      <c r="K4610" t="s">
        <v>39</v>
      </c>
      <c r="L4610" t="s">
        <v>15</v>
      </c>
      <c r="M4610">
        <v>15983.75</v>
      </c>
      <c r="N4610" t="s">
        <v>21</v>
      </c>
      <c r="O4610" t="s">
        <v>0</v>
      </c>
      <c r="P4610" t="s">
        <v>0</v>
      </c>
    </row>
    <row r="4611" spans="1:16" x14ac:dyDescent="0.3">
      <c r="A4611">
        <v>53455870</v>
      </c>
      <c r="B4611">
        <v>334053</v>
      </c>
      <c r="C4611">
        <v>477370</v>
      </c>
      <c r="D4611">
        <v>12278</v>
      </c>
      <c r="E4611">
        <v>3</v>
      </c>
      <c r="F4611">
        <v>0</v>
      </c>
      <c r="G4611">
        <v>0</v>
      </c>
      <c r="H4611" t="s">
        <v>105</v>
      </c>
      <c r="I4611">
        <v>3</v>
      </c>
      <c r="J4611" t="s">
        <v>169</v>
      </c>
      <c r="K4611" t="s">
        <v>39</v>
      </c>
      <c r="L4611" t="s">
        <v>15</v>
      </c>
      <c r="M4611">
        <v>36834</v>
      </c>
      <c r="N4611" t="s">
        <v>21</v>
      </c>
      <c r="O4611" t="s">
        <v>0</v>
      </c>
      <c r="P4611" t="s">
        <v>0</v>
      </c>
    </row>
    <row r="4612" spans="1:16" x14ac:dyDescent="0.3">
      <c r="A4612">
        <v>89379016</v>
      </c>
      <c r="B4612">
        <v>770487</v>
      </c>
      <c r="C4612">
        <v>497026</v>
      </c>
      <c r="D4612">
        <v>14474</v>
      </c>
      <c r="E4612">
        <v>1</v>
      </c>
      <c r="F4612">
        <v>0</v>
      </c>
      <c r="G4612">
        <v>0</v>
      </c>
      <c r="H4612" t="s">
        <v>105</v>
      </c>
      <c r="I4612">
        <v>2</v>
      </c>
      <c r="J4612" t="s">
        <v>422</v>
      </c>
      <c r="K4612" t="s">
        <v>39</v>
      </c>
      <c r="L4612" t="s">
        <v>15</v>
      </c>
      <c r="M4612">
        <v>14474</v>
      </c>
      <c r="N4612" t="s">
        <v>21</v>
      </c>
      <c r="O4612" t="s">
        <v>0</v>
      </c>
      <c r="P4612" t="s">
        <v>0</v>
      </c>
    </row>
    <row r="4613" spans="1:16" x14ac:dyDescent="0.3">
      <c r="A4613">
        <v>48124318</v>
      </c>
      <c r="B4613">
        <v>877572</v>
      </c>
      <c r="C4613">
        <v>799405</v>
      </c>
      <c r="D4613">
        <v>10775</v>
      </c>
      <c r="E4613">
        <v>1</v>
      </c>
      <c r="F4613">
        <v>0</v>
      </c>
      <c r="G4613">
        <v>0</v>
      </c>
      <c r="H4613" t="s">
        <v>105</v>
      </c>
      <c r="I4613">
        <v>1</v>
      </c>
      <c r="J4613" t="s">
        <v>127</v>
      </c>
      <c r="K4613" t="s">
        <v>39</v>
      </c>
      <c r="L4613" t="s">
        <v>15</v>
      </c>
      <c r="M4613">
        <v>10775</v>
      </c>
      <c r="N4613" t="s">
        <v>21</v>
      </c>
      <c r="O4613" t="s">
        <v>0</v>
      </c>
      <c r="P4613" t="s">
        <v>0</v>
      </c>
    </row>
    <row r="4614" spans="1:16" x14ac:dyDescent="0.3">
      <c r="A4614">
        <v>85383550</v>
      </c>
      <c r="B4614">
        <v>334053</v>
      </c>
      <c r="C4614">
        <v>671213</v>
      </c>
      <c r="D4614">
        <v>4953</v>
      </c>
      <c r="E4614">
        <v>1</v>
      </c>
      <c r="F4614">
        <v>247.65</v>
      </c>
      <c r="G4614">
        <v>5</v>
      </c>
      <c r="H4614" t="s">
        <v>105</v>
      </c>
      <c r="I4614">
        <v>6</v>
      </c>
      <c r="J4614" t="s">
        <v>106</v>
      </c>
      <c r="K4614" t="s">
        <v>39</v>
      </c>
      <c r="L4614" t="s">
        <v>18</v>
      </c>
      <c r="M4614">
        <v>4705.3500000000004</v>
      </c>
      <c r="N4614" t="s">
        <v>23</v>
      </c>
      <c r="O4614" t="s">
        <v>0</v>
      </c>
      <c r="P4614" t="s">
        <v>0</v>
      </c>
    </row>
    <row r="4615" spans="1:16" x14ac:dyDescent="0.3">
      <c r="A4615">
        <v>76479831</v>
      </c>
      <c r="B4615">
        <v>388389</v>
      </c>
      <c r="C4615">
        <v>748736</v>
      </c>
      <c r="D4615">
        <v>9252</v>
      </c>
      <c r="E4615">
        <v>1</v>
      </c>
      <c r="F4615">
        <v>0</v>
      </c>
      <c r="G4615">
        <v>0</v>
      </c>
      <c r="H4615" t="s">
        <v>105</v>
      </c>
      <c r="I4615">
        <v>4</v>
      </c>
      <c r="J4615" t="s">
        <v>128</v>
      </c>
      <c r="K4615" t="s">
        <v>39</v>
      </c>
      <c r="L4615" t="s">
        <v>152</v>
      </c>
      <c r="M4615">
        <v>9252</v>
      </c>
      <c r="N4615" t="s">
        <v>20</v>
      </c>
      <c r="O4615" t="s">
        <v>0</v>
      </c>
      <c r="P4615" t="s">
        <v>0</v>
      </c>
    </row>
    <row r="4616" spans="1:16" x14ac:dyDescent="0.3">
      <c r="A4616">
        <v>74382155</v>
      </c>
      <c r="B4616">
        <v>207473</v>
      </c>
      <c r="C4616">
        <v>539162</v>
      </c>
      <c r="D4616">
        <v>2197</v>
      </c>
      <c r="E4616">
        <v>2</v>
      </c>
      <c r="F4616">
        <v>219.7</v>
      </c>
      <c r="G4616">
        <v>5</v>
      </c>
      <c r="H4616" t="s">
        <v>105</v>
      </c>
      <c r="I4616">
        <v>4</v>
      </c>
      <c r="J4616" t="s">
        <v>128</v>
      </c>
      <c r="K4616" t="s">
        <v>39</v>
      </c>
      <c r="L4616" t="s">
        <v>16</v>
      </c>
      <c r="M4616">
        <v>4174.3</v>
      </c>
      <c r="N4616" t="s">
        <v>22</v>
      </c>
      <c r="O4616" t="s">
        <v>0</v>
      </c>
      <c r="P4616" t="s">
        <v>0</v>
      </c>
    </row>
    <row r="4617" spans="1:16" x14ac:dyDescent="0.3">
      <c r="A4617">
        <v>32436477</v>
      </c>
      <c r="B4617">
        <v>877572</v>
      </c>
      <c r="C4617">
        <v>978533</v>
      </c>
      <c r="D4617">
        <v>3985</v>
      </c>
      <c r="E4617">
        <v>1</v>
      </c>
      <c r="F4617">
        <v>0</v>
      </c>
      <c r="G4617">
        <v>0</v>
      </c>
      <c r="H4617" t="s">
        <v>105</v>
      </c>
      <c r="I4617">
        <v>4</v>
      </c>
      <c r="J4617" t="s">
        <v>128</v>
      </c>
      <c r="K4617" t="s">
        <v>39</v>
      </c>
      <c r="L4617" t="s">
        <v>17</v>
      </c>
      <c r="M4617">
        <v>3985</v>
      </c>
      <c r="N4617" t="s">
        <v>20</v>
      </c>
      <c r="O4617" t="s">
        <v>0</v>
      </c>
      <c r="P4617" t="s">
        <v>0</v>
      </c>
    </row>
    <row r="4618" spans="1:16" x14ac:dyDescent="0.3">
      <c r="A4618">
        <v>47784631</v>
      </c>
      <c r="B4618">
        <v>876646</v>
      </c>
      <c r="C4618">
        <v>251470</v>
      </c>
      <c r="D4618">
        <v>1554</v>
      </c>
      <c r="E4618">
        <v>2</v>
      </c>
      <c r="F4618">
        <v>0</v>
      </c>
      <c r="G4618">
        <v>0</v>
      </c>
      <c r="H4618" t="s">
        <v>105</v>
      </c>
      <c r="I4618">
        <v>4</v>
      </c>
      <c r="J4618" t="s">
        <v>128</v>
      </c>
      <c r="K4618" t="s">
        <v>73</v>
      </c>
      <c r="L4618" t="s">
        <v>15</v>
      </c>
      <c r="M4618">
        <v>3108</v>
      </c>
      <c r="N4618" t="s">
        <v>22</v>
      </c>
      <c r="O4618" t="s">
        <v>0</v>
      </c>
      <c r="P4618" t="s">
        <v>0</v>
      </c>
    </row>
    <row r="4619" spans="1:16" x14ac:dyDescent="0.3">
      <c r="A4619">
        <v>64543049</v>
      </c>
      <c r="B4619">
        <v>719176</v>
      </c>
      <c r="C4619">
        <v>855602</v>
      </c>
      <c r="D4619">
        <v>14988</v>
      </c>
      <c r="E4619">
        <v>1</v>
      </c>
      <c r="F4619">
        <v>0</v>
      </c>
      <c r="G4619">
        <v>0</v>
      </c>
      <c r="H4619" t="s">
        <v>318</v>
      </c>
      <c r="I4619">
        <v>5</v>
      </c>
      <c r="J4619" t="s">
        <v>43</v>
      </c>
      <c r="K4619" t="s">
        <v>39</v>
      </c>
      <c r="L4619" t="s">
        <v>15</v>
      </c>
      <c r="M4619">
        <v>14988</v>
      </c>
      <c r="N4619" t="s">
        <v>20</v>
      </c>
      <c r="O4619" t="s">
        <v>0</v>
      </c>
      <c r="P4619" t="s">
        <v>0</v>
      </c>
    </row>
    <row r="4620" spans="1:16" x14ac:dyDescent="0.3">
      <c r="A4620">
        <v>33607110</v>
      </c>
      <c r="B4620">
        <v>877572</v>
      </c>
      <c r="C4620">
        <v>382294</v>
      </c>
      <c r="D4620">
        <v>13786</v>
      </c>
      <c r="E4620">
        <v>2</v>
      </c>
      <c r="F4620">
        <v>1378.6</v>
      </c>
      <c r="G4620">
        <v>5</v>
      </c>
      <c r="H4620" t="s">
        <v>318</v>
      </c>
      <c r="I4620">
        <v>5</v>
      </c>
      <c r="J4620" t="s">
        <v>43</v>
      </c>
      <c r="K4620" t="s">
        <v>39</v>
      </c>
      <c r="L4620" t="s">
        <v>15</v>
      </c>
      <c r="M4620">
        <v>26193.4</v>
      </c>
      <c r="N4620" t="s">
        <v>23</v>
      </c>
      <c r="O4620" t="s">
        <v>0</v>
      </c>
      <c r="P4620" t="s">
        <v>0</v>
      </c>
    </row>
    <row r="4621" spans="1:16" x14ac:dyDescent="0.3">
      <c r="A4621">
        <v>40262109</v>
      </c>
      <c r="B4621">
        <v>719176</v>
      </c>
      <c r="C4621">
        <v>559316</v>
      </c>
      <c r="D4621">
        <v>10647</v>
      </c>
      <c r="E4621">
        <v>1</v>
      </c>
      <c r="F4621">
        <v>0</v>
      </c>
      <c r="G4621">
        <v>0</v>
      </c>
      <c r="H4621" t="s">
        <v>318</v>
      </c>
      <c r="I4621">
        <v>2</v>
      </c>
      <c r="J4621" t="s">
        <v>89</v>
      </c>
      <c r="K4621" t="s">
        <v>39</v>
      </c>
      <c r="L4621" t="s">
        <v>17</v>
      </c>
      <c r="M4621">
        <v>10647</v>
      </c>
      <c r="N4621" t="s">
        <v>21</v>
      </c>
      <c r="O4621" t="s">
        <v>0</v>
      </c>
      <c r="P4621" t="s">
        <v>0</v>
      </c>
    </row>
    <row r="4622" spans="1:16" x14ac:dyDescent="0.3">
      <c r="A4622">
        <v>57648477</v>
      </c>
      <c r="B4622">
        <v>356787</v>
      </c>
      <c r="C4622">
        <v>737544</v>
      </c>
      <c r="D4622">
        <v>18456</v>
      </c>
      <c r="E4622">
        <v>3</v>
      </c>
      <c r="F4622">
        <v>2768.4</v>
      </c>
      <c r="G4622">
        <v>5</v>
      </c>
      <c r="H4622" t="s">
        <v>318</v>
      </c>
      <c r="I4622">
        <v>1</v>
      </c>
      <c r="J4622" t="s">
        <v>38</v>
      </c>
      <c r="K4622" t="s">
        <v>50</v>
      </c>
      <c r="L4622" t="s">
        <v>16</v>
      </c>
      <c r="M4622">
        <v>52599.6</v>
      </c>
      <c r="N4622" t="s">
        <v>22</v>
      </c>
      <c r="O4622" t="s">
        <v>0</v>
      </c>
      <c r="P4622" t="s">
        <v>0</v>
      </c>
    </row>
    <row r="4623" spans="1:16" x14ac:dyDescent="0.3">
      <c r="A4623">
        <v>50165370</v>
      </c>
      <c r="B4623">
        <v>719176</v>
      </c>
      <c r="C4623">
        <v>749249</v>
      </c>
      <c r="D4623">
        <v>14904</v>
      </c>
      <c r="E4623">
        <v>4</v>
      </c>
      <c r="F4623">
        <v>0</v>
      </c>
      <c r="G4623">
        <v>0</v>
      </c>
      <c r="H4623" t="s">
        <v>318</v>
      </c>
      <c r="I4623">
        <v>3</v>
      </c>
      <c r="J4623" t="s">
        <v>514</v>
      </c>
      <c r="K4623" t="s">
        <v>47</v>
      </c>
      <c r="L4623" t="s">
        <v>16</v>
      </c>
      <c r="M4623">
        <v>59616</v>
      </c>
      <c r="N4623" t="s">
        <v>22</v>
      </c>
      <c r="O4623" t="s">
        <v>0</v>
      </c>
      <c r="P4623" t="s">
        <v>0</v>
      </c>
    </row>
    <row r="4624" spans="1:16" x14ac:dyDescent="0.3">
      <c r="A4624">
        <v>26094525</v>
      </c>
      <c r="B4624">
        <v>216739</v>
      </c>
      <c r="C4624">
        <v>420939</v>
      </c>
      <c r="D4624">
        <v>18709</v>
      </c>
      <c r="E4624">
        <v>3</v>
      </c>
      <c r="F4624">
        <v>0</v>
      </c>
      <c r="G4624">
        <v>0</v>
      </c>
      <c r="H4624" t="s">
        <v>318</v>
      </c>
      <c r="I4624">
        <v>1</v>
      </c>
      <c r="J4624" t="s">
        <v>38</v>
      </c>
      <c r="K4624" t="s">
        <v>39</v>
      </c>
      <c r="L4624" t="s">
        <v>15</v>
      </c>
      <c r="M4624">
        <v>56127</v>
      </c>
      <c r="N4624" t="s">
        <v>20</v>
      </c>
      <c r="O4624" t="s">
        <v>0</v>
      </c>
      <c r="P4624" t="s">
        <v>0</v>
      </c>
    </row>
    <row r="4625" spans="1:16" x14ac:dyDescent="0.3">
      <c r="A4625">
        <v>52799022</v>
      </c>
      <c r="B4625">
        <v>671858</v>
      </c>
      <c r="C4625">
        <v>631736</v>
      </c>
      <c r="D4625">
        <v>16812</v>
      </c>
      <c r="E4625">
        <v>2</v>
      </c>
      <c r="F4625">
        <v>0</v>
      </c>
      <c r="G4625">
        <v>0</v>
      </c>
      <c r="H4625" t="s">
        <v>318</v>
      </c>
      <c r="I4625">
        <v>5</v>
      </c>
      <c r="J4625" t="s">
        <v>43</v>
      </c>
      <c r="K4625" t="s">
        <v>39</v>
      </c>
      <c r="L4625" t="s">
        <v>17</v>
      </c>
      <c r="M4625">
        <v>33624</v>
      </c>
      <c r="N4625" t="s">
        <v>22</v>
      </c>
      <c r="O4625" t="s">
        <v>0</v>
      </c>
      <c r="P4625" t="s">
        <v>0</v>
      </c>
    </row>
    <row r="4626" spans="1:16" x14ac:dyDescent="0.3">
      <c r="A4626">
        <v>45603234</v>
      </c>
      <c r="B4626">
        <v>126225</v>
      </c>
      <c r="C4626">
        <v>656526</v>
      </c>
      <c r="D4626">
        <v>14726</v>
      </c>
      <c r="E4626">
        <v>2</v>
      </c>
      <c r="F4626">
        <v>5890.4</v>
      </c>
      <c r="G4626">
        <v>20</v>
      </c>
      <c r="H4626" t="s">
        <v>318</v>
      </c>
      <c r="I4626">
        <v>4</v>
      </c>
      <c r="J4626" t="s">
        <v>90</v>
      </c>
      <c r="K4626" t="s">
        <v>39</v>
      </c>
      <c r="L4626" t="s">
        <v>18</v>
      </c>
      <c r="M4626">
        <v>23561.599999999999</v>
      </c>
      <c r="N4626" t="s">
        <v>21</v>
      </c>
      <c r="O4626" t="s">
        <v>0</v>
      </c>
      <c r="P4626" t="s">
        <v>0</v>
      </c>
    </row>
    <row r="4627" spans="1:16" x14ac:dyDescent="0.3">
      <c r="A4627">
        <v>17620167</v>
      </c>
      <c r="B4627">
        <v>216739</v>
      </c>
      <c r="C4627">
        <v>724970</v>
      </c>
      <c r="D4627">
        <v>6566</v>
      </c>
      <c r="E4627">
        <v>2</v>
      </c>
      <c r="F4627">
        <v>656.6</v>
      </c>
      <c r="G4627">
        <v>5</v>
      </c>
      <c r="H4627" t="s">
        <v>318</v>
      </c>
      <c r="I4627">
        <v>5</v>
      </c>
      <c r="J4627" t="s">
        <v>43</v>
      </c>
      <c r="K4627" t="s">
        <v>39</v>
      </c>
      <c r="L4627" t="s">
        <v>15</v>
      </c>
      <c r="M4627">
        <v>12475.4</v>
      </c>
      <c r="N4627" t="s">
        <v>21</v>
      </c>
      <c r="O4627" t="s">
        <v>0</v>
      </c>
      <c r="P4627" t="s">
        <v>0</v>
      </c>
    </row>
    <row r="4628" spans="1:16" x14ac:dyDescent="0.3">
      <c r="A4628">
        <v>29952062</v>
      </c>
      <c r="B4628">
        <v>388389</v>
      </c>
      <c r="C4628">
        <v>726214</v>
      </c>
      <c r="D4628">
        <v>2962</v>
      </c>
      <c r="E4628">
        <v>1</v>
      </c>
      <c r="F4628">
        <v>0</v>
      </c>
      <c r="G4628">
        <v>0</v>
      </c>
      <c r="H4628" t="s">
        <v>318</v>
      </c>
      <c r="I4628">
        <v>6</v>
      </c>
      <c r="J4628" t="s">
        <v>526</v>
      </c>
      <c r="K4628" t="s">
        <v>39</v>
      </c>
      <c r="L4628" t="s">
        <v>15</v>
      </c>
      <c r="M4628">
        <v>2962</v>
      </c>
      <c r="N4628" t="s">
        <v>23</v>
      </c>
      <c r="O4628" t="s">
        <v>0</v>
      </c>
      <c r="P4628" t="s">
        <v>0</v>
      </c>
    </row>
    <row r="4629" spans="1:16" x14ac:dyDescent="0.3">
      <c r="A4629">
        <v>19995059</v>
      </c>
      <c r="B4629">
        <v>126225</v>
      </c>
      <c r="C4629">
        <v>949398</v>
      </c>
      <c r="D4629">
        <v>12027</v>
      </c>
      <c r="E4629">
        <v>3</v>
      </c>
      <c r="F4629">
        <v>1804.05</v>
      </c>
      <c r="G4629">
        <v>5</v>
      </c>
      <c r="H4629" t="s">
        <v>318</v>
      </c>
      <c r="I4629">
        <v>5</v>
      </c>
      <c r="J4629" t="s">
        <v>43</v>
      </c>
      <c r="K4629" t="s">
        <v>50</v>
      </c>
      <c r="L4629" t="s">
        <v>15</v>
      </c>
      <c r="M4629">
        <v>34276.949999999997</v>
      </c>
      <c r="N4629" t="s">
        <v>22</v>
      </c>
      <c r="O4629" t="s">
        <v>0</v>
      </c>
      <c r="P4629" t="s">
        <v>0</v>
      </c>
    </row>
    <row r="4630" spans="1:16" x14ac:dyDescent="0.3">
      <c r="A4630">
        <v>51027069</v>
      </c>
      <c r="B4630">
        <v>770487</v>
      </c>
      <c r="C4630">
        <v>973422</v>
      </c>
      <c r="D4630">
        <v>17048</v>
      </c>
      <c r="E4630">
        <v>2</v>
      </c>
      <c r="F4630">
        <v>0</v>
      </c>
      <c r="G4630">
        <v>0</v>
      </c>
      <c r="H4630" t="s">
        <v>318</v>
      </c>
      <c r="I4630">
        <v>2</v>
      </c>
      <c r="J4630" t="s">
        <v>89</v>
      </c>
      <c r="K4630" t="s">
        <v>39</v>
      </c>
      <c r="L4630" t="s">
        <v>15</v>
      </c>
      <c r="M4630">
        <v>34096</v>
      </c>
      <c r="N4630" t="s">
        <v>20</v>
      </c>
      <c r="O4630" t="s">
        <v>0</v>
      </c>
      <c r="P4630" t="s">
        <v>0</v>
      </c>
    </row>
    <row r="4631" spans="1:16" x14ac:dyDescent="0.3">
      <c r="A4631">
        <v>28424464</v>
      </c>
      <c r="B4631">
        <v>246316</v>
      </c>
      <c r="C4631">
        <v>366316</v>
      </c>
      <c r="D4631">
        <v>18736</v>
      </c>
      <c r="E4631">
        <v>1</v>
      </c>
      <c r="F4631">
        <v>936.8</v>
      </c>
      <c r="G4631">
        <v>5</v>
      </c>
      <c r="H4631" t="s">
        <v>550</v>
      </c>
      <c r="I4631">
        <v>1</v>
      </c>
      <c r="J4631" t="s">
        <v>99</v>
      </c>
      <c r="K4631" t="s">
        <v>39</v>
      </c>
      <c r="L4631" t="s">
        <v>15</v>
      </c>
      <c r="M4631">
        <v>17799.2</v>
      </c>
      <c r="N4631" t="s">
        <v>20</v>
      </c>
      <c r="O4631" t="s">
        <v>0</v>
      </c>
      <c r="P4631" t="s">
        <v>0</v>
      </c>
    </row>
    <row r="4632" spans="1:16" x14ac:dyDescent="0.3">
      <c r="A4632">
        <v>14388260</v>
      </c>
      <c r="B4632">
        <v>809570</v>
      </c>
      <c r="C4632">
        <v>440932</v>
      </c>
      <c r="D4632">
        <v>9600</v>
      </c>
      <c r="E4632">
        <v>2</v>
      </c>
      <c r="F4632">
        <v>0</v>
      </c>
      <c r="G4632">
        <v>0</v>
      </c>
      <c r="H4632" t="s">
        <v>550</v>
      </c>
      <c r="I4632">
        <v>6</v>
      </c>
      <c r="J4632" t="s">
        <v>395</v>
      </c>
      <c r="K4632" t="s">
        <v>39</v>
      </c>
      <c r="L4632" t="s">
        <v>15</v>
      </c>
      <c r="M4632">
        <v>19200</v>
      </c>
      <c r="N4632" t="s">
        <v>21</v>
      </c>
      <c r="O4632" t="s">
        <v>0</v>
      </c>
      <c r="P4632" t="s">
        <v>0</v>
      </c>
    </row>
    <row r="4633" spans="1:16" x14ac:dyDescent="0.3">
      <c r="A4633">
        <v>18620650</v>
      </c>
      <c r="B4633">
        <v>872246</v>
      </c>
      <c r="C4633">
        <v>848127</v>
      </c>
      <c r="D4633">
        <v>8955</v>
      </c>
      <c r="E4633">
        <v>2</v>
      </c>
      <c r="F4633">
        <v>0</v>
      </c>
      <c r="G4633">
        <v>0</v>
      </c>
      <c r="H4633" t="s">
        <v>434</v>
      </c>
      <c r="I4633">
        <v>4</v>
      </c>
      <c r="J4633" t="s">
        <v>264</v>
      </c>
      <c r="K4633" t="s">
        <v>39</v>
      </c>
      <c r="L4633" t="s">
        <v>18</v>
      </c>
      <c r="M4633">
        <v>17910</v>
      </c>
      <c r="N4633" t="s">
        <v>20</v>
      </c>
      <c r="O4633" t="s">
        <v>0</v>
      </c>
      <c r="P4633" t="s">
        <v>0</v>
      </c>
    </row>
    <row r="4634" spans="1:16" x14ac:dyDescent="0.3">
      <c r="A4634">
        <v>57212267</v>
      </c>
      <c r="B4634">
        <v>770487</v>
      </c>
      <c r="C4634">
        <v>994541</v>
      </c>
      <c r="D4634">
        <v>7494</v>
      </c>
      <c r="E4634">
        <v>2</v>
      </c>
      <c r="F4634">
        <v>0</v>
      </c>
      <c r="G4634">
        <v>0</v>
      </c>
      <c r="H4634" t="s">
        <v>434</v>
      </c>
      <c r="I4634">
        <v>4</v>
      </c>
      <c r="J4634" t="s">
        <v>264</v>
      </c>
      <c r="K4634" t="s">
        <v>50</v>
      </c>
      <c r="L4634" t="s">
        <v>17</v>
      </c>
      <c r="M4634">
        <v>14988</v>
      </c>
      <c r="N4634" t="s">
        <v>22</v>
      </c>
      <c r="O4634" t="s">
        <v>0</v>
      </c>
      <c r="P4634" t="s">
        <v>0</v>
      </c>
    </row>
    <row r="4635" spans="1:16" x14ac:dyDescent="0.3">
      <c r="A4635">
        <v>34084236</v>
      </c>
      <c r="B4635">
        <v>216739</v>
      </c>
      <c r="C4635">
        <v>286554</v>
      </c>
      <c r="D4635">
        <v>13467</v>
      </c>
      <c r="E4635">
        <v>1</v>
      </c>
      <c r="F4635">
        <v>1346.7</v>
      </c>
      <c r="G4635">
        <v>10</v>
      </c>
      <c r="H4635" t="s">
        <v>434</v>
      </c>
      <c r="I4635">
        <v>7</v>
      </c>
      <c r="J4635" t="s">
        <v>377</v>
      </c>
      <c r="K4635" t="s">
        <v>50</v>
      </c>
      <c r="L4635" t="s">
        <v>152</v>
      </c>
      <c r="M4635">
        <v>12120.3</v>
      </c>
      <c r="N4635" t="s">
        <v>22</v>
      </c>
      <c r="O4635" t="s">
        <v>0</v>
      </c>
      <c r="P4635" t="s">
        <v>0</v>
      </c>
    </row>
    <row r="4636" spans="1:16" x14ac:dyDescent="0.3">
      <c r="A4636">
        <v>87181563</v>
      </c>
      <c r="B4636">
        <v>334053</v>
      </c>
      <c r="C4636">
        <v>408622</v>
      </c>
      <c r="D4636">
        <v>2685</v>
      </c>
      <c r="E4636">
        <v>1</v>
      </c>
      <c r="F4636">
        <v>134.25</v>
      </c>
      <c r="G4636">
        <v>5</v>
      </c>
      <c r="H4636" t="s">
        <v>434</v>
      </c>
      <c r="I4636">
        <v>1</v>
      </c>
      <c r="J4636" t="s">
        <v>286</v>
      </c>
      <c r="K4636" t="s">
        <v>39</v>
      </c>
      <c r="L4636" t="s">
        <v>15</v>
      </c>
      <c r="M4636">
        <v>2550.75</v>
      </c>
      <c r="N4636" t="s">
        <v>20</v>
      </c>
      <c r="O4636" t="s">
        <v>0</v>
      </c>
      <c r="P4636" t="s">
        <v>0</v>
      </c>
    </row>
    <row r="4637" spans="1:16" x14ac:dyDescent="0.3">
      <c r="A4637">
        <v>73909453</v>
      </c>
      <c r="B4637">
        <v>246316</v>
      </c>
      <c r="C4637">
        <v>332552</v>
      </c>
      <c r="D4637">
        <v>14578</v>
      </c>
      <c r="E4637">
        <v>2</v>
      </c>
      <c r="F4637">
        <v>2915.6</v>
      </c>
      <c r="G4637">
        <v>10</v>
      </c>
      <c r="H4637" t="s">
        <v>434</v>
      </c>
      <c r="I4637">
        <v>2</v>
      </c>
      <c r="J4637" t="s">
        <v>328</v>
      </c>
      <c r="K4637" t="s">
        <v>50</v>
      </c>
      <c r="L4637" t="s">
        <v>16</v>
      </c>
      <c r="M4637">
        <v>26240.400000000001</v>
      </c>
      <c r="N4637" t="s">
        <v>23</v>
      </c>
      <c r="O4637" t="s">
        <v>0</v>
      </c>
      <c r="P4637" t="s">
        <v>0</v>
      </c>
    </row>
    <row r="4638" spans="1:16" x14ac:dyDescent="0.3">
      <c r="A4638">
        <v>21063273</v>
      </c>
      <c r="B4638">
        <v>876646</v>
      </c>
      <c r="C4638">
        <v>979592</v>
      </c>
      <c r="D4638">
        <v>18772</v>
      </c>
      <c r="E4638">
        <v>1</v>
      </c>
      <c r="F4638">
        <v>1877.2</v>
      </c>
      <c r="G4638">
        <v>10</v>
      </c>
      <c r="H4638" t="s">
        <v>434</v>
      </c>
      <c r="I4638">
        <v>3</v>
      </c>
      <c r="J4638" t="s">
        <v>287</v>
      </c>
      <c r="K4638" t="s">
        <v>39</v>
      </c>
      <c r="L4638" t="s">
        <v>152</v>
      </c>
      <c r="M4638">
        <v>16894.8</v>
      </c>
      <c r="N4638" t="s">
        <v>22</v>
      </c>
      <c r="O4638" t="s">
        <v>0</v>
      </c>
      <c r="P4638" t="s">
        <v>0</v>
      </c>
    </row>
    <row r="4639" spans="1:16" x14ac:dyDescent="0.3">
      <c r="A4639">
        <v>60037465</v>
      </c>
      <c r="B4639">
        <v>770487</v>
      </c>
      <c r="C4639">
        <v>446024</v>
      </c>
      <c r="D4639">
        <v>9752</v>
      </c>
      <c r="E4639">
        <v>1</v>
      </c>
      <c r="F4639">
        <v>1462.8</v>
      </c>
      <c r="G4639">
        <v>15</v>
      </c>
      <c r="H4639" t="s">
        <v>434</v>
      </c>
      <c r="I4639">
        <v>4</v>
      </c>
      <c r="J4639" t="s">
        <v>264</v>
      </c>
      <c r="K4639" t="s">
        <v>47</v>
      </c>
      <c r="L4639" t="s">
        <v>15</v>
      </c>
      <c r="M4639">
        <v>8289.2000000000007</v>
      </c>
      <c r="N4639" t="s">
        <v>23</v>
      </c>
      <c r="O4639" t="s">
        <v>0</v>
      </c>
      <c r="P4639" t="s">
        <v>0</v>
      </c>
    </row>
    <row r="4640" spans="1:16" x14ac:dyDescent="0.3">
      <c r="A4640">
        <v>73154349</v>
      </c>
      <c r="B4640">
        <v>356787</v>
      </c>
      <c r="C4640">
        <v>927497</v>
      </c>
      <c r="D4640">
        <v>5806</v>
      </c>
      <c r="E4640">
        <v>1</v>
      </c>
      <c r="F4640">
        <v>290.3</v>
      </c>
      <c r="G4640">
        <v>5</v>
      </c>
      <c r="H4640" t="s">
        <v>434</v>
      </c>
      <c r="I4640">
        <v>5</v>
      </c>
      <c r="J4640" t="s">
        <v>91</v>
      </c>
      <c r="K4640" t="s">
        <v>47</v>
      </c>
      <c r="L4640" t="s">
        <v>16</v>
      </c>
      <c r="M4640">
        <v>5515.7</v>
      </c>
      <c r="N4640" t="s">
        <v>21</v>
      </c>
      <c r="O4640" t="s">
        <v>0</v>
      </c>
      <c r="P4640" t="s">
        <v>0</v>
      </c>
    </row>
    <row r="4641" spans="1:16" x14ac:dyDescent="0.3">
      <c r="A4641">
        <v>60012498</v>
      </c>
      <c r="B4641">
        <v>809570</v>
      </c>
      <c r="C4641">
        <v>295841</v>
      </c>
      <c r="D4641">
        <v>15317</v>
      </c>
      <c r="E4641">
        <v>2</v>
      </c>
      <c r="F4641">
        <v>0</v>
      </c>
      <c r="G4641">
        <v>0</v>
      </c>
      <c r="H4641" t="s">
        <v>434</v>
      </c>
      <c r="I4641">
        <v>2</v>
      </c>
      <c r="J4641" t="s">
        <v>328</v>
      </c>
      <c r="K4641" t="s">
        <v>39</v>
      </c>
      <c r="L4641" t="s">
        <v>15</v>
      </c>
      <c r="M4641">
        <v>30634</v>
      </c>
      <c r="N4641" t="s">
        <v>20</v>
      </c>
      <c r="O4641" t="s">
        <v>0</v>
      </c>
      <c r="P4641" t="s">
        <v>0</v>
      </c>
    </row>
    <row r="4642" spans="1:16" x14ac:dyDescent="0.3">
      <c r="A4642">
        <v>78227286</v>
      </c>
      <c r="B4642">
        <v>207473</v>
      </c>
      <c r="C4642">
        <v>386040</v>
      </c>
      <c r="D4642">
        <v>14695</v>
      </c>
      <c r="E4642">
        <v>2</v>
      </c>
      <c r="F4642">
        <v>0</v>
      </c>
      <c r="G4642">
        <v>0</v>
      </c>
      <c r="H4642" t="s">
        <v>434</v>
      </c>
      <c r="I4642">
        <v>7</v>
      </c>
      <c r="J4642" t="s">
        <v>377</v>
      </c>
      <c r="K4642" t="s">
        <v>39</v>
      </c>
      <c r="L4642" t="s">
        <v>15</v>
      </c>
      <c r="M4642">
        <v>29390</v>
      </c>
      <c r="N4642" t="s">
        <v>21</v>
      </c>
      <c r="O4642" t="s">
        <v>0</v>
      </c>
      <c r="P4642" t="s">
        <v>0</v>
      </c>
    </row>
    <row r="4643" spans="1:16" x14ac:dyDescent="0.3">
      <c r="A4643">
        <v>43922427</v>
      </c>
      <c r="B4643">
        <v>334053</v>
      </c>
      <c r="C4643">
        <v>282954</v>
      </c>
      <c r="D4643">
        <v>18120</v>
      </c>
      <c r="E4643">
        <v>4</v>
      </c>
      <c r="F4643">
        <v>14496</v>
      </c>
      <c r="G4643">
        <v>20</v>
      </c>
      <c r="H4643" t="s">
        <v>434</v>
      </c>
      <c r="I4643">
        <v>5</v>
      </c>
      <c r="J4643" t="s">
        <v>91</v>
      </c>
      <c r="K4643" t="s">
        <v>39</v>
      </c>
      <c r="L4643" t="s">
        <v>15</v>
      </c>
      <c r="M4643">
        <v>57984</v>
      </c>
      <c r="N4643" t="s">
        <v>24</v>
      </c>
      <c r="O4643" t="s">
        <v>0</v>
      </c>
      <c r="P4643" t="s">
        <v>0</v>
      </c>
    </row>
    <row r="4644" spans="1:16" x14ac:dyDescent="0.3">
      <c r="A4644">
        <v>41523529</v>
      </c>
      <c r="B4644">
        <v>356787</v>
      </c>
      <c r="C4644">
        <v>937801</v>
      </c>
      <c r="D4644">
        <v>2427</v>
      </c>
      <c r="E4644">
        <v>3</v>
      </c>
      <c r="F4644">
        <v>0</v>
      </c>
      <c r="G4644">
        <v>0</v>
      </c>
      <c r="H4644" t="s">
        <v>307</v>
      </c>
      <c r="I4644">
        <v>6</v>
      </c>
      <c r="J4644" t="s">
        <v>192</v>
      </c>
      <c r="K4644" t="s">
        <v>39</v>
      </c>
      <c r="L4644" t="s">
        <v>17</v>
      </c>
      <c r="M4644">
        <v>7281</v>
      </c>
      <c r="N4644" t="s">
        <v>23</v>
      </c>
      <c r="O4644" t="s">
        <v>0</v>
      </c>
      <c r="P4644" t="s">
        <v>0</v>
      </c>
    </row>
    <row r="4645" spans="1:16" x14ac:dyDescent="0.3">
      <c r="A4645">
        <v>11835355</v>
      </c>
      <c r="B4645">
        <v>334053</v>
      </c>
      <c r="C4645">
        <v>343260</v>
      </c>
      <c r="D4645">
        <v>16704</v>
      </c>
      <c r="E4645">
        <v>4</v>
      </c>
      <c r="F4645">
        <v>0</v>
      </c>
      <c r="G4645">
        <v>0</v>
      </c>
      <c r="H4645" t="s">
        <v>307</v>
      </c>
      <c r="I4645">
        <v>2</v>
      </c>
      <c r="J4645" t="s">
        <v>66</v>
      </c>
      <c r="K4645" t="s">
        <v>39</v>
      </c>
      <c r="L4645" t="s">
        <v>15</v>
      </c>
      <c r="M4645">
        <v>66816</v>
      </c>
      <c r="N4645" t="s">
        <v>22</v>
      </c>
      <c r="O4645" t="s">
        <v>0</v>
      </c>
      <c r="P4645" t="s">
        <v>0</v>
      </c>
    </row>
    <row r="4646" spans="1:16" x14ac:dyDescent="0.3">
      <c r="A4646">
        <v>29042093</v>
      </c>
      <c r="B4646">
        <v>770487</v>
      </c>
      <c r="C4646">
        <v>266891</v>
      </c>
      <c r="D4646">
        <v>7312</v>
      </c>
      <c r="E4646">
        <v>1</v>
      </c>
      <c r="F4646">
        <v>0</v>
      </c>
      <c r="G4646">
        <v>0</v>
      </c>
      <c r="H4646" t="s">
        <v>307</v>
      </c>
      <c r="I4646">
        <v>2</v>
      </c>
      <c r="J4646" t="s">
        <v>66</v>
      </c>
      <c r="K4646" t="s">
        <v>39</v>
      </c>
      <c r="L4646" t="s">
        <v>16</v>
      </c>
      <c r="M4646">
        <v>7312</v>
      </c>
      <c r="N4646" t="s">
        <v>23</v>
      </c>
      <c r="O4646" t="s">
        <v>0</v>
      </c>
      <c r="P4646" t="s">
        <v>0</v>
      </c>
    </row>
    <row r="4647" spans="1:16" x14ac:dyDescent="0.3">
      <c r="A4647">
        <v>20319387</v>
      </c>
      <c r="B4647">
        <v>877572</v>
      </c>
      <c r="C4647">
        <v>447678</v>
      </c>
      <c r="D4647">
        <v>15539</v>
      </c>
      <c r="E4647">
        <v>2</v>
      </c>
      <c r="F4647">
        <v>0</v>
      </c>
      <c r="G4647">
        <v>0</v>
      </c>
      <c r="H4647" t="s">
        <v>307</v>
      </c>
      <c r="I4647">
        <v>6</v>
      </c>
      <c r="J4647" t="s">
        <v>192</v>
      </c>
      <c r="K4647" t="s">
        <v>39</v>
      </c>
      <c r="L4647" t="s">
        <v>16</v>
      </c>
      <c r="M4647">
        <v>31078</v>
      </c>
      <c r="N4647" t="s">
        <v>22</v>
      </c>
      <c r="O4647" t="s">
        <v>0</v>
      </c>
      <c r="P4647" t="s">
        <v>0</v>
      </c>
    </row>
    <row r="4648" spans="1:16" x14ac:dyDescent="0.3">
      <c r="A4648">
        <v>59251188</v>
      </c>
      <c r="B4648">
        <v>388389</v>
      </c>
      <c r="C4648">
        <v>923092</v>
      </c>
      <c r="D4648">
        <v>4645</v>
      </c>
      <c r="E4648">
        <v>1</v>
      </c>
      <c r="F4648">
        <v>0</v>
      </c>
      <c r="G4648">
        <v>0</v>
      </c>
      <c r="H4648" t="s">
        <v>307</v>
      </c>
      <c r="I4648">
        <v>5</v>
      </c>
      <c r="J4648" t="s">
        <v>330</v>
      </c>
      <c r="K4648" t="s">
        <v>39</v>
      </c>
      <c r="L4648" t="s">
        <v>17</v>
      </c>
      <c r="M4648">
        <v>4645</v>
      </c>
      <c r="N4648" t="s">
        <v>23</v>
      </c>
      <c r="O4648" t="s">
        <v>0</v>
      </c>
      <c r="P4648" t="s">
        <v>0</v>
      </c>
    </row>
    <row r="4649" spans="1:16" x14ac:dyDescent="0.3">
      <c r="A4649">
        <v>60961690</v>
      </c>
      <c r="B4649">
        <v>877572</v>
      </c>
      <c r="C4649">
        <v>661267</v>
      </c>
      <c r="D4649">
        <v>10566</v>
      </c>
      <c r="E4649">
        <v>1</v>
      </c>
      <c r="F4649">
        <v>2113.1999999999998</v>
      </c>
      <c r="G4649">
        <v>20</v>
      </c>
      <c r="H4649" t="s">
        <v>307</v>
      </c>
      <c r="I4649">
        <v>2</v>
      </c>
      <c r="J4649" t="s">
        <v>66</v>
      </c>
      <c r="K4649" t="s">
        <v>39</v>
      </c>
      <c r="L4649" t="s">
        <v>15</v>
      </c>
      <c r="M4649">
        <v>8452.7999999999993</v>
      </c>
      <c r="N4649" t="s">
        <v>23</v>
      </c>
      <c r="O4649" t="s">
        <v>0</v>
      </c>
      <c r="P4649" t="s">
        <v>0</v>
      </c>
    </row>
    <row r="4650" spans="1:16" x14ac:dyDescent="0.3">
      <c r="A4650">
        <v>20820219</v>
      </c>
      <c r="B4650">
        <v>334053</v>
      </c>
      <c r="C4650">
        <v>790500</v>
      </c>
      <c r="D4650">
        <v>11574</v>
      </c>
      <c r="E4650">
        <v>1</v>
      </c>
      <c r="F4650">
        <v>578.70000000000005</v>
      </c>
      <c r="G4650">
        <v>5</v>
      </c>
      <c r="H4650" t="s">
        <v>307</v>
      </c>
      <c r="I4650">
        <v>6</v>
      </c>
      <c r="J4650" t="s">
        <v>192</v>
      </c>
      <c r="K4650" t="s">
        <v>39</v>
      </c>
      <c r="L4650" t="s">
        <v>16</v>
      </c>
      <c r="M4650">
        <v>10995.3</v>
      </c>
      <c r="N4650" t="s">
        <v>21</v>
      </c>
      <c r="O4650" t="s">
        <v>0</v>
      </c>
      <c r="P4650" t="s">
        <v>0</v>
      </c>
    </row>
    <row r="4651" spans="1:16" x14ac:dyDescent="0.3">
      <c r="A4651">
        <v>23721268</v>
      </c>
      <c r="B4651">
        <v>334053</v>
      </c>
      <c r="C4651">
        <v>992170</v>
      </c>
      <c r="D4651">
        <v>15092</v>
      </c>
      <c r="E4651">
        <v>1</v>
      </c>
      <c r="F4651">
        <v>2263.8000000000002</v>
      </c>
      <c r="G4651">
        <v>15</v>
      </c>
      <c r="H4651" t="s">
        <v>307</v>
      </c>
      <c r="I4651">
        <v>6</v>
      </c>
      <c r="J4651" t="s">
        <v>192</v>
      </c>
      <c r="K4651" t="s">
        <v>39</v>
      </c>
      <c r="L4651" t="s">
        <v>16</v>
      </c>
      <c r="M4651">
        <v>12828.2</v>
      </c>
      <c r="N4651" t="s">
        <v>21</v>
      </c>
      <c r="O4651" t="s">
        <v>0</v>
      </c>
      <c r="P4651" t="s">
        <v>0</v>
      </c>
    </row>
    <row r="4652" spans="1:16" x14ac:dyDescent="0.3">
      <c r="A4652">
        <v>60473288</v>
      </c>
      <c r="B4652">
        <v>126225</v>
      </c>
      <c r="C4652">
        <v>754718</v>
      </c>
      <c r="D4652">
        <v>18630</v>
      </c>
      <c r="E4652">
        <v>1</v>
      </c>
      <c r="F4652">
        <v>0</v>
      </c>
      <c r="G4652">
        <v>0</v>
      </c>
      <c r="H4652" t="s">
        <v>307</v>
      </c>
      <c r="I4652">
        <v>7</v>
      </c>
      <c r="J4652" t="s">
        <v>247</v>
      </c>
      <c r="K4652" t="s">
        <v>39</v>
      </c>
      <c r="L4652" t="s">
        <v>18</v>
      </c>
      <c r="M4652">
        <v>18630</v>
      </c>
      <c r="N4652" t="s">
        <v>20</v>
      </c>
      <c r="O4652" t="s">
        <v>0</v>
      </c>
      <c r="P4652" t="s">
        <v>0</v>
      </c>
    </row>
    <row r="4653" spans="1:16" x14ac:dyDescent="0.3">
      <c r="A4653">
        <v>69831384</v>
      </c>
      <c r="B4653">
        <v>809570</v>
      </c>
      <c r="C4653">
        <v>922730</v>
      </c>
      <c r="D4653">
        <v>10375</v>
      </c>
      <c r="E4653">
        <v>1</v>
      </c>
      <c r="F4653">
        <v>0</v>
      </c>
      <c r="G4653">
        <v>0</v>
      </c>
      <c r="H4653" t="s">
        <v>307</v>
      </c>
      <c r="I4653">
        <v>3</v>
      </c>
      <c r="J4653" t="s">
        <v>459</v>
      </c>
      <c r="K4653" t="s">
        <v>39</v>
      </c>
      <c r="L4653" t="s">
        <v>16</v>
      </c>
      <c r="M4653">
        <v>10375</v>
      </c>
      <c r="N4653" t="s">
        <v>21</v>
      </c>
      <c r="O4653" t="s">
        <v>0</v>
      </c>
      <c r="P4653" t="s">
        <v>0</v>
      </c>
    </row>
    <row r="4654" spans="1:16" x14ac:dyDescent="0.3">
      <c r="A4654">
        <v>86514083</v>
      </c>
      <c r="B4654">
        <v>207473</v>
      </c>
      <c r="C4654">
        <v>827354</v>
      </c>
      <c r="D4654">
        <v>16669</v>
      </c>
      <c r="E4654">
        <v>2</v>
      </c>
      <c r="F4654">
        <v>1666.9</v>
      </c>
      <c r="G4654">
        <v>5</v>
      </c>
      <c r="H4654" t="s">
        <v>307</v>
      </c>
      <c r="I4654">
        <v>7</v>
      </c>
      <c r="J4654" t="s">
        <v>247</v>
      </c>
      <c r="K4654" t="s">
        <v>39</v>
      </c>
      <c r="L4654" t="s">
        <v>17</v>
      </c>
      <c r="M4654">
        <v>31671.1</v>
      </c>
      <c r="N4654" t="s">
        <v>22</v>
      </c>
      <c r="O4654" t="s">
        <v>0</v>
      </c>
      <c r="P4654" t="s">
        <v>0</v>
      </c>
    </row>
    <row r="4655" spans="1:16" x14ac:dyDescent="0.3">
      <c r="A4655">
        <v>22345163</v>
      </c>
      <c r="B4655">
        <v>809570</v>
      </c>
      <c r="C4655">
        <v>326215</v>
      </c>
      <c r="D4655">
        <v>19953</v>
      </c>
      <c r="E4655">
        <v>4</v>
      </c>
      <c r="F4655">
        <v>0</v>
      </c>
      <c r="G4655">
        <v>0</v>
      </c>
      <c r="H4655" t="s">
        <v>307</v>
      </c>
      <c r="I4655">
        <v>1</v>
      </c>
      <c r="J4655" t="s">
        <v>329</v>
      </c>
      <c r="K4655" t="s">
        <v>47</v>
      </c>
      <c r="L4655" t="s">
        <v>15</v>
      </c>
      <c r="M4655">
        <v>79812</v>
      </c>
      <c r="N4655" t="s">
        <v>21</v>
      </c>
      <c r="O4655" t="s">
        <v>0</v>
      </c>
      <c r="P4655" t="s">
        <v>0</v>
      </c>
    </row>
    <row r="4656" spans="1:16" x14ac:dyDescent="0.3">
      <c r="A4656">
        <v>46772637</v>
      </c>
      <c r="B4656">
        <v>877572</v>
      </c>
      <c r="C4656">
        <v>536318</v>
      </c>
      <c r="D4656">
        <v>6556</v>
      </c>
      <c r="E4656">
        <v>1</v>
      </c>
      <c r="F4656">
        <v>327.8</v>
      </c>
      <c r="G4656">
        <v>5</v>
      </c>
      <c r="H4656" t="s">
        <v>307</v>
      </c>
      <c r="I4656">
        <v>7</v>
      </c>
      <c r="J4656" t="s">
        <v>247</v>
      </c>
      <c r="K4656" t="s">
        <v>39</v>
      </c>
      <c r="L4656" t="s">
        <v>17</v>
      </c>
      <c r="M4656">
        <v>6228.2</v>
      </c>
      <c r="N4656" t="s">
        <v>23</v>
      </c>
      <c r="O4656" t="s">
        <v>0</v>
      </c>
      <c r="P4656" t="s">
        <v>0</v>
      </c>
    </row>
    <row r="4657" spans="1:16" x14ac:dyDescent="0.3">
      <c r="A4657">
        <v>50553227</v>
      </c>
      <c r="B4657">
        <v>719176</v>
      </c>
      <c r="C4657">
        <v>864001</v>
      </c>
      <c r="D4657">
        <v>10889</v>
      </c>
      <c r="E4657">
        <v>2</v>
      </c>
      <c r="F4657">
        <v>0</v>
      </c>
      <c r="G4657">
        <v>0</v>
      </c>
      <c r="H4657" t="s">
        <v>307</v>
      </c>
      <c r="I4657">
        <v>6</v>
      </c>
      <c r="J4657" t="s">
        <v>192</v>
      </c>
      <c r="K4657" t="s">
        <v>50</v>
      </c>
      <c r="L4657" t="s">
        <v>15</v>
      </c>
      <c r="M4657">
        <v>21778</v>
      </c>
      <c r="N4657" t="s">
        <v>20</v>
      </c>
      <c r="O4657" t="s">
        <v>0</v>
      </c>
      <c r="P4657" t="s">
        <v>0</v>
      </c>
    </row>
    <row r="4658" spans="1:16" x14ac:dyDescent="0.3">
      <c r="A4658">
        <v>52894071</v>
      </c>
      <c r="B4658">
        <v>191161</v>
      </c>
      <c r="C4658">
        <v>616297</v>
      </c>
      <c r="D4658">
        <v>2394</v>
      </c>
      <c r="E4658">
        <v>1</v>
      </c>
      <c r="F4658">
        <v>0</v>
      </c>
      <c r="G4658">
        <v>0</v>
      </c>
      <c r="H4658" t="s">
        <v>307</v>
      </c>
      <c r="I4658">
        <v>2</v>
      </c>
      <c r="J4658" t="s">
        <v>66</v>
      </c>
      <c r="K4658" t="s">
        <v>50</v>
      </c>
      <c r="L4658" t="s">
        <v>15</v>
      </c>
      <c r="M4658">
        <v>2394</v>
      </c>
      <c r="N4658" t="s">
        <v>20</v>
      </c>
      <c r="O4658" t="s">
        <v>0</v>
      </c>
      <c r="P4658" t="s">
        <v>0</v>
      </c>
    </row>
    <row r="4659" spans="1:16" x14ac:dyDescent="0.3">
      <c r="A4659">
        <v>14136476</v>
      </c>
      <c r="B4659">
        <v>877572</v>
      </c>
      <c r="C4659">
        <v>371276</v>
      </c>
      <c r="D4659">
        <v>19419</v>
      </c>
      <c r="E4659">
        <v>3</v>
      </c>
      <c r="F4659">
        <v>0</v>
      </c>
      <c r="G4659">
        <v>0</v>
      </c>
      <c r="H4659" t="s">
        <v>307</v>
      </c>
      <c r="I4659">
        <v>4</v>
      </c>
      <c r="J4659" t="s">
        <v>71</v>
      </c>
      <c r="K4659" t="s">
        <v>39</v>
      </c>
      <c r="L4659" t="s">
        <v>17</v>
      </c>
      <c r="M4659">
        <v>58257</v>
      </c>
      <c r="N4659" t="s">
        <v>22</v>
      </c>
      <c r="O4659" t="s">
        <v>0</v>
      </c>
      <c r="P4659" t="s">
        <v>0</v>
      </c>
    </row>
    <row r="4660" spans="1:16" x14ac:dyDescent="0.3">
      <c r="A4660">
        <v>87265240</v>
      </c>
      <c r="B4660">
        <v>809570</v>
      </c>
      <c r="C4660">
        <v>893889</v>
      </c>
      <c r="D4660">
        <v>7376</v>
      </c>
      <c r="E4660">
        <v>1</v>
      </c>
      <c r="F4660">
        <v>0</v>
      </c>
      <c r="G4660">
        <v>0</v>
      </c>
      <c r="H4660" t="s">
        <v>415</v>
      </c>
      <c r="I4660">
        <v>5</v>
      </c>
      <c r="J4660" t="s">
        <v>371</v>
      </c>
      <c r="K4660" t="s">
        <v>39</v>
      </c>
      <c r="L4660" t="s">
        <v>17</v>
      </c>
      <c r="M4660">
        <v>7376</v>
      </c>
      <c r="N4660" t="s">
        <v>22</v>
      </c>
      <c r="O4660" t="s">
        <v>0</v>
      </c>
      <c r="P4660" t="s">
        <v>0</v>
      </c>
    </row>
    <row r="4661" spans="1:16" x14ac:dyDescent="0.3">
      <c r="A4661">
        <v>71045700</v>
      </c>
      <c r="B4661">
        <v>671858</v>
      </c>
      <c r="C4661">
        <v>577934</v>
      </c>
      <c r="D4661">
        <v>15627</v>
      </c>
      <c r="E4661">
        <v>1</v>
      </c>
      <c r="F4661">
        <v>2344.0500000000002</v>
      </c>
      <c r="G4661">
        <v>15</v>
      </c>
      <c r="H4661" t="s">
        <v>415</v>
      </c>
      <c r="I4661">
        <v>4</v>
      </c>
      <c r="J4661" t="s">
        <v>284</v>
      </c>
      <c r="K4661" t="s">
        <v>39</v>
      </c>
      <c r="L4661" t="s">
        <v>15</v>
      </c>
      <c r="M4661">
        <v>13282.95</v>
      </c>
      <c r="N4661" t="s">
        <v>23</v>
      </c>
      <c r="O4661" t="s">
        <v>0</v>
      </c>
      <c r="P4661" t="s">
        <v>0</v>
      </c>
    </row>
    <row r="4662" spans="1:16" x14ac:dyDescent="0.3">
      <c r="A4662">
        <v>53389073</v>
      </c>
      <c r="B4662">
        <v>207473</v>
      </c>
      <c r="C4662">
        <v>666509</v>
      </c>
      <c r="D4662">
        <v>11093</v>
      </c>
      <c r="E4662">
        <v>1</v>
      </c>
      <c r="F4662">
        <v>0</v>
      </c>
      <c r="G4662">
        <v>0</v>
      </c>
      <c r="H4662" t="s">
        <v>415</v>
      </c>
      <c r="I4662">
        <v>1</v>
      </c>
      <c r="J4662" t="s">
        <v>522</v>
      </c>
      <c r="K4662" t="s">
        <v>39</v>
      </c>
      <c r="L4662" t="s">
        <v>15</v>
      </c>
      <c r="M4662">
        <v>11093</v>
      </c>
      <c r="N4662" t="s">
        <v>20</v>
      </c>
      <c r="O4662" t="s">
        <v>0</v>
      </c>
      <c r="P4662" t="s">
        <v>0</v>
      </c>
    </row>
    <row r="4663" spans="1:16" x14ac:dyDescent="0.3">
      <c r="A4663">
        <v>14391105</v>
      </c>
      <c r="B4663">
        <v>876646</v>
      </c>
      <c r="C4663">
        <v>431444</v>
      </c>
      <c r="D4663">
        <v>8382</v>
      </c>
      <c r="E4663">
        <v>1</v>
      </c>
      <c r="F4663">
        <v>0</v>
      </c>
      <c r="G4663">
        <v>0</v>
      </c>
      <c r="H4663" t="s">
        <v>415</v>
      </c>
      <c r="I4663">
        <v>5</v>
      </c>
      <c r="J4663" t="s">
        <v>371</v>
      </c>
      <c r="K4663" t="s">
        <v>39</v>
      </c>
      <c r="L4663" t="s">
        <v>15</v>
      </c>
      <c r="M4663">
        <v>8382</v>
      </c>
      <c r="N4663" t="s">
        <v>21</v>
      </c>
      <c r="O4663" t="s">
        <v>0</v>
      </c>
      <c r="P4663" t="s">
        <v>0</v>
      </c>
    </row>
    <row r="4664" spans="1:16" x14ac:dyDescent="0.3">
      <c r="A4664">
        <v>89036966</v>
      </c>
      <c r="B4664">
        <v>809570</v>
      </c>
      <c r="C4664">
        <v>200096</v>
      </c>
      <c r="D4664">
        <v>2477</v>
      </c>
      <c r="E4664">
        <v>1</v>
      </c>
      <c r="F4664">
        <v>495.4</v>
      </c>
      <c r="G4664">
        <v>20</v>
      </c>
      <c r="H4664" t="s">
        <v>415</v>
      </c>
      <c r="I4664">
        <v>2</v>
      </c>
      <c r="J4664" t="s">
        <v>173</v>
      </c>
      <c r="K4664" t="s">
        <v>73</v>
      </c>
      <c r="L4664" t="s">
        <v>17</v>
      </c>
      <c r="M4664">
        <v>1981.6</v>
      </c>
      <c r="N4664" t="s">
        <v>20</v>
      </c>
      <c r="O4664" t="s">
        <v>0</v>
      </c>
      <c r="P4664" t="s">
        <v>0</v>
      </c>
    </row>
    <row r="4665" spans="1:16" x14ac:dyDescent="0.3">
      <c r="A4665">
        <v>70254091</v>
      </c>
      <c r="B4665">
        <v>671858</v>
      </c>
      <c r="C4665">
        <v>817661</v>
      </c>
      <c r="D4665">
        <v>14423</v>
      </c>
      <c r="E4665">
        <v>2</v>
      </c>
      <c r="F4665">
        <v>2884.6</v>
      </c>
      <c r="G4665">
        <v>10</v>
      </c>
      <c r="H4665" t="s">
        <v>415</v>
      </c>
      <c r="I4665">
        <v>3</v>
      </c>
      <c r="J4665" t="s">
        <v>536</v>
      </c>
      <c r="K4665" t="s">
        <v>50</v>
      </c>
      <c r="L4665" t="s">
        <v>17</v>
      </c>
      <c r="M4665">
        <v>25961.4</v>
      </c>
      <c r="N4665" t="s">
        <v>21</v>
      </c>
      <c r="O4665" t="s">
        <v>0</v>
      </c>
      <c r="P4665" t="s">
        <v>0</v>
      </c>
    </row>
    <row r="4666" spans="1:16" x14ac:dyDescent="0.3">
      <c r="A4666">
        <v>84605013</v>
      </c>
      <c r="B4666">
        <v>671858</v>
      </c>
      <c r="C4666">
        <v>363281</v>
      </c>
      <c r="D4666">
        <v>878</v>
      </c>
      <c r="E4666">
        <v>3</v>
      </c>
      <c r="F4666">
        <v>395.1</v>
      </c>
      <c r="G4666">
        <v>15</v>
      </c>
      <c r="H4666" t="s">
        <v>415</v>
      </c>
      <c r="I4666">
        <v>1</v>
      </c>
      <c r="J4666" t="s">
        <v>522</v>
      </c>
      <c r="K4666" t="s">
        <v>39</v>
      </c>
      <c r="L4666" t="s">
        <v>17</v>
      </c>
      <c r="M4666">
        <v>2238.9</v>
      </c>
      <c r="N4666" t="s">
        <v>23</v>
      </c>
      <c r="O4666" t="s">
        <v>0</v>
      </c>
      <c r="P4666" t="s">
        <v>0</v>
      </c>
    </row>
    <row r="4667" spans="1:16" x14ac:dyDescent="0.3">
      <c r="A4667">
        <v>65758338</v>
      </c>
      <c r="B4667">
        <v>126225</v>
      </c>
      <c r="C4667">
        <v>251706</v>
      </c>
      <c r="D4667">
        <v>4366</v>
      </c>
      <c r="E4667">
        <v>3</v>
      </c>
      <c r="F4667">
        <v>0</v>
      </c>
      <c r="G4667">
        <v>0</v>
      </c>
      <c r="H4667" t="s">
        <v>415</v>
      </c>
      <c r="I4667">
        <v>5</v>
      </c>
      <c r="J4667" t="s">
        <v>371</v>
      </c>
      <c r="K4667" t="s">
        <v>39</v>
      </c>
      <c r="L4667" t="s">
        <v>15</v>
      </c>
      <c r="M4667">
        <v>13098</v>
      </c>
      <c r="N4667" t="s">
        <v>24</v>
      </c>
      <c r="O4667" t="s">
        <v>0</v>
      </c>
      <c r="P4667" t="s">
        <v>0</v>
      </c>
    </row>
    <row r="4668" spans="1:16" x14ac:dyDescent="0.3">
      <c r="A4668">
        <v>21945758</v>
      </c>
      <c r="B4668">
        <v>872246</v>
      </c>
      <c r="C4668">
        <v>420800</v>
      </c>
      <c r="D4668">
        <v>7317</v>
      </c>
      <c r="E4668">
        <v>1</v>
      </c>
      <c r="F4668">
        <v>1097.55</v>
      </c>
      <c r="G4668">
        <v>15</v>
      </c>
      <c r="H4668" t="s">
        <v>415</v>
      </c>
      <c r="I4668">
        <v>7</v>
      </c>
      <c r="J4668" t="s">
        <v>153</v>
      </c>
      <c r="K4668" t="s">
        <v>39</v>
      </c>
      <c r="L4668" t="s">
        <v>15</v>
      </c>
      <c r="M4668">
        <v>6219.45</v>
      </c>
      <c r="N4668" t="s">
        <v>20</v>
      </c>
      <c r="O4668" t="s">
        <v>0</v>
      </c>
      <c r="P4668" t="s">
        <v>0</v>
      </c>
    </row>
    <row r="4669" spans="1:16" x14ac:dyDescent="0.3">
      <c r="A4669">
        <v>81784254</v>
      </c>
      <c r="B4669">
        <v>719176</v>
      </c>
      <c r="C4669">
        <v>392818</v>
      </c>
      <c r="D4669">
        <v>14745</v>
      </c>
      <c r="E4669">
        <v>1</v>
      </c>
      <c r="F4669">
        <v>0</v>
      </c>
      <c r="G4669">
        <v>0</v>
      </c>
      <c r="H4669" t="s">
        <v>415</v>
      </c>
      <c r="I4669">
        <v>4</v>
      </c>
      <c r="J4669" t="s">
        <v>284</v>
      </c>
      <c r="K4669" t="s">
        <v>39</v>
      </c>
      <c r="L4669" t="s">
        <v>16</v>
      </c>
      <c r="M4669">
        <v>14745</v>
      </c>
      <c r="N4669" t="s">
        <v>21</v>
      </c>
      <c r="O4669" t="s">
        <v>0</v>
      </c>
      <c r="P4669" t="s">
        <v>0</v>
      </c>
    </row>
    <row r="4670" spans="1:16" x14ac:dyDescent="0.3">
      <c r="A4670">
        <v>25946545</v>
      </c>
      <c r="B4670">
        <v>191161</v>
      </c>
      <c r="C4670">
        <v>788426</v>
      </c>
      <c r="D4670">
        <v>5115</v>
      </c>
      <c r="E4670">
        <v>1</v>
      </c>
      <c r="F4670">
        <v>255.75</v>
      </c>
      <c r="G4670">
        <v>5</v>
      </c>
      <c r="H4670" t="s">
        <v>546</v>
      </c>
      <c r="I4670">
        <v>7</v>
      </c>
      <c r="J4670" t="s">
        <v>300</v>
      </c>
      <c r="K4670" t="s">
        <v>50</v>
      </c>
      <c r="L4670" t="s">
        <v>16</v>
      </c>
      <c r="M4670">
        <v>4859.25</v>
      </c>
      <c r="N4670" t="s">
        <v>22</v>
      </c>
      <c r="O4670" t="s">
        <v>0</v>
      </c>
      <c r="P4670" t="s">
        <v>0</v>
      </c>
    </row>
    <row r="4671" spans="1:16" x14ac:dyDescent="0.3">
      <c r="A4671">
        <v>82751830</v>
      </c>
      <c r="B4671">
        <v>719176</v>
      </c>
      <c r="C4671">
        <v>411505</v>
      </c>
      <c r="D4671">
        <v>10443</v>
      </c>
      <c r="E4671">
        <v>4</v>
      </c>
      <c r="F4671">
        <v>0</v>
      </c>
      <c r="G4671">
        <v>0</v>
      </c>
      <c r="H4671" t="s">
        <v>546</v>
      </c>
      <c r="I4671">
        <v>6</v>
      </c>
      <c r="J4671" t="s">
        <v>267</v>
      </c>
      <c r="K4671" t="s">
        <v>47</v>
      </c>
      <c r="L4671" t="s">
        <v>18</v>
      </c>
      <c r="M4671">
        <v>41772</v>
      </c>
      <c r="N4671" t="s">
        <v>22</v>
      </c>
      <c r="O4671" t="s">
        <v>0</v>
      </c>
      <c r="P4671" t="s">
        <v>0</v>
      </c>
    </row>
    <row r="4672" spans="1:16" x14ac:dyDescent="0.3">
      <c r="A4672">
        <v>94879557</v>
      </c>
      <c r="B4672">
        <v>388389</v>
      </c>
      <c r="C4672">
        <v>532918</v>
      </c>
      <c r="D4672">
        <v>16845</v>
      </c>
      <c r="E4672">
        <v>1</v>
      </c>
      <c r="F4672">
        <v>0</v>
      </c>
      <c r="G4672">
        <v>0</v>
      </c>
      <c r="H4672" t="s">
        <v>546</v>
      </c>
      <c r="I4672">
        <v>5</v>
      </c>
      <c r="J4672" t="s">
        <v>279</v>
      </c>
      <c r="K4672" t="s">
        <v>39</v>
      </c>
      <c r="L4672" t="s">
        <v>18</v>
      </c>
      <c r="M4672">
        <v>16845</v>
      </c>
      <c r="N4672" t="s">
        <v>21</v>
      </c>
      <c r="O4672" t="s">
        <v>0</v>
      </c>
      <c r="P4672" t="s">
        <v>0</v>
      </c>
    </row>
    <row r="4673" spans="1:16" x14ac:dyDescent="0.3">
      <c r="A4673">
        <v>94226031</v>
      </c>
      <c r="B4673">
        <v>770487</v>
      </c>
      <c r="C4673">
        <v>799405</v>
      </c>
      <c r="D4673">
        <v>2019</v>
      </c>
      <c r="E4673">
        <v>1</v>
      </c>
      <c r="F4673">
        <v>201.9</v>
      </c>
      <c r="G4673">
        <v>10</v>
      </c>
      <c r="H4673" t="s">
        <v>546</v>
      </c>
      <c r="I4673">
        <v>7</v>
      </c>
      <c r="J4673" t="s">
        <v>300</v>
      </c>
      <c r="K4673" t="s">
        <v>39</v>
      </c>
      <c r="L4673" t="s">
        <v>15</v>
      </c>
      <c r="M4673">
        <v>1817.1</v>
      </c>
      <c r="N4673" t="s">
        <v>20</v>
      </c>
      <c r="O4673" t="s">
        <v>0</v>
      </c>
      <c r="P4673" t="s">
        <v>0</v>
      </c>
    </row>
    <row r="4674" spans="1:16" x14ac:dyDescent="0.3">
      <c r="A4674">
        <v>46390817</v>
      </c>
      <c r="B4674">
        <v>388389</v>
      </c>
      <c r="C4674">
        <v>955242</v>
      </c>
      <c r="D4674">
        <v>2290</v>
      </c>
      <c r="E4674">
        <v>1</v>
      </c>
      <c r="F4674">
        <v>229</v>
      </c>
      <c r="G4674">
        <v>10</v>
      </c>
      <c r="H4674" t="s">
        <v>519</v>
      </c>
      <c r="I4674">
        <v>5</v>
      </c>
      <c r="J4674" t="s">
        <v>530</v>
      </c>
      <c r="K4674" t="s">
        <v>47</v>
      </c>
      <c r="L4674" t="s">
        <v>15</v>
      </c>
      <c r="M4674">
        <v>2061</v>
      </c>
      <c r="N4674" t="s">
        <v>23</v>
      </c>
      <c r="O4674" t="s">
        <v>0</v>
      </c>
      <c r="P4674" t="s">
        <v>0</v>
      </c>
    </row>
    <row r="4675" spans="1:16" x14ac:dyDescent="0.3">
      <c r="A4675">
        <v>46997080</v>
      </c>
      <c r="B4675">
        <v>876646</v>
      </c>
      <c r="C4675">
        <v>458207</v>
      </c>
      <c r="D4675">
        <v>2243</v>
      </c>
      <c r="E4675">
        <v>1</v>
      </c>
      <c r="F4675">
        <v>112.15</v>
      </c>
      <c r="G4675">
        <v>5</v>
      </c>
      <c r="H4675" t="s">
        <v>519</v>
      </c>
      <c r="I4675">
        <v>7</v>
      </c>
      <c r="J4675" t="s">
        <v>181</v>
      </c>
      <c r="K4675" t="s">
        <v>39</v>
      </c>
      <c r="L4675" t="s">
        <v>18</v>
      </c>
      <c r="M4675">
        <v>2130.85</v>
      </c>
      <c r="N4675" t="s">
        <v>21</v>
      </c>
      <c r="O4675" t="s">
        <v>0</v>
      </c>
      <c r="P4675" t="s">
        <v>0</v>
      </c>
    </row>
    <row r="4676" spans="1:16" x14ac:dyDescent="0.3">
      <c r="A4676">
        <v>19927432</v>
      </c>
      <c r="B4676">
        <v>388389</v>
      </c>
      <c r="C4676">
        <v>420939</v>
      </c>
      <c r="D4676">
        <v>5854</v>
      </c>
      <c r="E4676">
        <v>3</v>
      </c>
      <c r="F4676">
        <v>878.1</v>
      </c>
      <c r="G4676">
        <v>5</v>
      </c>
      <c r="H4676" t="s">
        <v>519</v>
      </c>
      <c r="I4676">
        <v>6</v>
      </c>
      <c r="J4676" t="s">
        <v>124</v>
      </c>
      <c r="K4676" t="s">
        <v>39</v>
      </c>
      <c r="L4676" t="s">
        <v>15</v>
      </c>
      <c r="M4676">
        <v>16683.900000000001</v>
      </c>
      <c r="N4676" t="s">
        <v>20</v>
      </c>
      <c r="O4676" t="s">
        <v>0</v>
      </c>
      <c r="P4676" t="s">
        <v>0</v>
      </c>
    </row>
    <row r="4677" spans="1:16" x14ac:dyDescent="0.3">
      <c r="A4677">
        <v>69020960</v>
      </c>
      <c r="B4677">
        <v>334053</v>
      </c>
      <c r="C4677">
        <v>988734</v>
      </c>
      <c r="D4677">
        <v>8051</v>
      </c>
      <c r="E4677">
        <v>1</v>
      </c>
      <c r="F4677">
        <v>805.1</v>
      </c>
      <c r="G4677">
        <v>10</v>
      </c>
      <c r="H4677" t="s">
        <v>519</v>
      </c>
      <c r="I4677">
        <v>5</v>
      </c>
      <c r="J4677" t="s">
        <v>530</v>
      </c>
      <c r="K4677" t="s">
        <v>39</v>
      </c>
      <c r="L4677" t="s">
        <v>16</v>
      </c>
      <c r="M4677">
        <v>7245.9</v>
      </c>
      <c r="N4677" t="s">
        <v>23</v>
      </c>
      <c r="O4677" t="s">
        <v>0</v>
      </c>
      <c r="P4677" t="s">
        <v>0</v>
      </c>
    </row>
    <row r="4678" spans="1:16" x14ac:dyDescent="0.3">
      <c r="A4678">
        <v>47108953</v>
      </c>
      <c r="B4678">
        <v>334053</v>
      </c>
      <c r="C4678">
        <v>209363</v>
      </c>
      <c r="D4678">
        <v>1601</v>
      </c>
      <c r="E4678">
        <v>2</v>
      </c>
      <c r="F4678">
        <v>0</v>
      </c>
      <c r="G4678">
        <v>0</v>
      </c>
      <c r="H4678" t="s">
        <v>519</v>
      </c>
      <c r="I4678">
        <v>3</v>
      </c>
      <c r="J4678" t="s">
        <v>341</v>
      </c>
      <c r="K4678" t="s">
        <v>50</v>
      </c>
      <c r="L4678" t="s">
        <v>15</v>
      </c>
      <c r="M4678">
        <v>3202</v>
      </c>
      <c r="N4678" t="s">
        <v>22</v>
      </c>
      <c r="O4678" t="s">
        <v>0</v>
      </c>
      <c r="P4678" t="s">
        <v>0</v>
      </c>
    </row>
    <row r="4679" spans="1:16" x14ac:dyDescent="0.3">
      <c r="A4679">
        <v>15352233</v>
      </c>
      <c r="B4679">
        <v>877572</v>
      </c>
      <c r="C4679">
        <v>536272</v>
      </c>
      <c r="D4679">
        <v>17928</v>
      </c>
      <c r="E4679">
        <v>1</v>
      </c>
      <c r="F4679">
        <v>1792.8</v>
      </c>
      <c r="G4679">
        <v>10</v>
      </c>
      <c r="H4679" t="s">
        <v>519</v>
      </c>
      <c r="I4679">
        <v>4</v>
      </c>
      <c r="J4679" t="s">
        <v>143</v>
      </c>
      <c r="K4679" t="s">
        <v>39</v>
      </c>
      <c r="L4679" t="s">
        <v>18</v>
      </c>
      <c r="M4679">
        <v>16135.2</v>
      </c>
      <c r="N4679" t="s">
        <v>23</v>
      </c>
      <c r="O4679" t="s">
        <v>0</v>
      </c>
      <c r="P4679" t="s">
        <v>0</v>
      </c>
    </row>
    <row r="4680" spans="1:16" x14ac:dyDescent="0.3">
      <c r="A4680">
        <v>34850391</v>
      </c>
      <c r="B4680">
        <v>356787</v>
      </c>
      <c r="C4680">
        <v>903950</v>
      </c>
      <c r="D4680">
        <v>3121</v>
      </c>
      <c r="E4680">
        <v>2</v>
      </c>
      <c r="F4680">
        <v>0</v>
      </c>
      <c r="G4680">
        <v>0</v>
      </c>
      <c r="H4680" t="s">
        <v>509</v>
      </c>
      <c r="I4680">
        <v>7</v>
      </c>
      <c r="J4680" t="s">
        <v>510</v>
      </c>
      <c r="K4680" t="s">
        <v>50</v>
      </c>
      <c r="L4680" t="s">
        <v>17</v>
      </c>
      <c r="M4680">
        <v>6242</v>
      </c>
      <c r="N4680" t="s">
        <v>20</v>
      </c>
      <c r="O4680" t="s">
        <v>0</v>
      </c>
      <c r="P4680" t="s">
        <v>0</v>
      </c>
    </row>
    <row r="4681" spans="1:16" x14ac:dyDescent="0.3">
      <c r="A4681">
        <v>93154172</v>
      </c>
      <c r="B4681">
        <v>216739</v>
      </c>
      <c r="C4681">
        <v>545280</v>
      </c>
      <c r="D4681">
        <v>13739</v>
      </c>
      <c r="E4681">
        <v>1</v>
      </c>
      <c r="F4681">
        <v>1373.9</v>
      </c>
      <c r="G4681">
        <v>10</v>
      </c>
      <c r="H4681" t="s">
        <v>509</v>
      </c>
      <c r="I4681">
        <v>2</v>
      </c>
      <c r="J4681" t="s">
        <v>541</v>
      </c>
      <c r="K4681" t="s">
        <v>50</v>
      </c>
      <c r="L4681" t="s">
        <v>16</v>
      </c>
      <c r="M4681">
        <v>12365.1</v>
      </c>
      <c r="N4681" t="s">
        <v>20</v>
      </c>
      <c r="O4681" t="s">
        <v>0</v>
      </c>
      <c r="P4681" t="s">
        <v>0</v>
      </c>
    </row>
    <row r="4682" spans="1:16" x14ac:dyDescent="0.3">
      <c r="A4682">
        <v>64776386</v>
      </c>
      <c r="B4682">
        <v>876646</v>
      </c>
      <c r="C4682">
        <v>222390</v>
      </c>
      <c r="D4682">
        <v>12143</v>
      </c>
      <c r="E4682">
        <v>2</v>
      </c>
      <c r="F4682">
        <v>0</v>
      </c>
      <c r="G4682">
        <v>0</v>
      </c>
      <c r="H4682" t="s">
        <v>509</v>
      </c>
      <c r="I4682">
        <v>7</v>
      </c>
      <c r="J4682" t="s">
        <v>510</v>
      </c>
      <c r="K4682" t="s">
        <v>39</v>
      </c>
      <c r="L4682" t="s">
        <v>16</v>
      </c>
      <c r="M4682">
        <v>24286</v>
      </c>
      <c r="N4682" t="s">
        <v>20</v>
      </c>
      <c r="O4682" t="s">
        <v>0</v>
      </c>
      <c r="P4682" t="s">
        <v>0</v>
      </c>
    </row>
    <row r="4683" spans="1:16" x14ac:dyDescent="0.3">
      <c r="A4683">
        <v>33420607</v>
      </c>
      <c r="B4683">
        <v>809570</v>
      </c>
      <c r="C4683">
        <v>462292</v>
      </c>
      <c r="D4683">
        <v>11980</v>
      </c>
      <c r="E4683">
        <v>1</v>
      </c>
      <c r="F4683">
        <v>0</v>
      </c>
      <c r="G4683">
        <v>0</v>
      </c>
      <c r="H4683" t="s">
        <v>509</v>
      </c>
      <c r="I4683">
        <v>1</v>
      </c>
      <c r="J4683" t="s">
        <v>420</v>
      </c>
      <c r="K4683" t="s">
        <v>39</v>
      </c>
      <c r="L4683" t="s">
        <v>15</v>
      </c>
      <c r="M4683">
        <v>11980</v>
      </c>
      <c r="N4683" t="s">
        <v>21</v>
      </c>
      <c r="O4683" t="s">
        <v>0</v>
      </c>
      <c r="P4683" t="s">
        <v>0</v>
      </c>
    </row>
    <row r="4684" spans="1:16" x14ac:dyDescent="0.3">
      <c r="A4684">
        <v>58762794</v>
      </c>
      <c r="B4684">
        <v>126225</v>
      </c>
      <c r="C4684">
        <v>497223</v>
      </c>
      <c r="D4684">
        <v>12240</v>
      </c>
      <c r="E4684">
        <v>1</v>
      </c>
      <c r="F4684">
        <v>612</v>
      </c>
      <c r="G4684">
        <v>5</v>
      </c>
      <c r="H4684" t="s">
        <v>509</v>
      </c>
      <c r="I4684">
        <v>7</v>
      </c>
      <c r="J4684" t="s">
        <v>510</v>
      </c>
      <c r="K4684" t="s">
        <v>39</v>
      </c>
      <c r="L4684" t="s">
        <v>16</v>
      </c>
      <c r="M4684">
        <v>11628</v>
      </c>
      <c r="N4684" t="s">
        <v>23</v>
      </c>
      <c r="O4684" t="s">
        <v>0</v>
      </c>
      <c r="P4684" t="s">
        <v>0</v>
      </c>
    </row>
    <row r="4685" spans="1:16" x14ac:dyDescent="0.3">
      <c r="A4685">
        <v>76876068</v>
      </c>
      <c r="B4685">
        <v>876646</v>
      </c>
      <c r="C4685">
        <v>625151</v>
      </c>
      <c r="D4685">
        <v>3504</v>
      </c>
      <c r="E4685">
        <v>2</v>
      </c>
      <c r="F4685">
        <v>0</v>
      </c>
      <c r="G4685">
        <v>0</v>
      </c>
      <c r="H4685" t="s">
        <v>509</v>
      </c>
      <c r="I4685">
        <v>7</v>
      </c>
      <c r="J4685" t="s">
        <v>510</v>
      </c>
      <c r="K4685" t="s">
        <v>73</v>
      </c>
      <c r="L4685" t="s">
        <v>15</v>
      </c>
      <c r="M4685">
        <v>7008</v>
      </c>
      <c r="N4685" t="s">
        <v>21</v>
      </c>
      <c r="O4685" t="s">
        <v>0</v>
      </c>
      <c r="P4685" t="s">
        <v>0</v>
      </c>
    </row>
    <row r="4686" spans="1:16" x14ac:dyDescent="0.3">
      <c r="A4686">
        <v>71263503</v>
      </c>
      <c r="B4686">
        <v>719176</v>
      </c>
      <c r="C4686">
        <v>940951</v>
      </c>
      <c r="D4686">
        <v>13047</v>
      </c>
      <c r="E4686">
        <v>2</v>
      </c>
      <c r="F4686">
        <v>1304.7</v>
      </c>
      <c r="G4686">
        <v>5</v>
      </c>
      <c r="H4686" t="s">
        <v>509</v>
      </c>
      <c r="I4686">
        <v>2</v>
      </c>
      <c r="J4686" t="s">
        <v>541</v>
      </c>
      <c r="K4686" t="s">
        <v>73</v>
      </c>
      <c r="L4686" t="s">
        <v>15</v>
      </c>
      <c r="M4686">
        <v>24789.3</v>
      </c>
      <c r="N4686" t="s">
        <v>22</v>
      </c>
      <c r="O4686" t="s">
        <v>0</v>
      </c>
      <c r="P4686" t="s">
        <v>0</v>
      </c>
    </row>
    <row r="4687" spans="1:16" x14ac:dyDescent="0.3">
      <c r="A4687">
        <v>23594977</v>
      </c>
      <c r="B4687">
        <v>216739</v>
      </c>
      <c r="C4687">
        <v>401528</v>
      </c>
      <c r="D4687">
        <v>9300</v>
      </c>
      <c r="E4687">
        <v>1</v>
      </c>
      <c r="F4687">
        <v>0</v>
      </c>
      <c r="G4687">
        <v>0</v>
      </c>
      <c r="H4687" t="s">
        <v>509</v>
      </c>
      <c r="I4687">
        <v>3</v>
      </c>
      <c r="J4687" t="s">
        <v>178</v>
      </c>
      <c r="K4687" t="s">
        <v>39</v>
      </c>
      <c r="L4687" t="s">
        <v>16</v>
      </c>
      <c r="M4687">
        <v>9300</v>
      </c>
      <c r="N4687" t="s">
        <v>20</v>
      </c>
      <c r="O4687" t="s">
        <v>0</v>
      </c>
      <c r="P4687" t="s">
        <v>0</v>
      </c>
    </row>
    <row r="4688" spans="1:16" x14ac:dyDescent="0.3">
      <c r="A4688">
        <v>64126921</v>
      </c>
      <c r="B4688">
        <v>334053</v>
      </c>
      <c r="C4688">
        <v>895781</v>
      </c>
      <c r="D4688">
        <v>14595</v>
      </c>
      <c r="E4688">
        <v>2</v>
      </c>
      <c r="F4688">
        <v>4378.5</v>
      </c>
      <c r="G4688">
        <v>15</v>
      </c>
      <c r="H4688" t="s">
        <v>509</v>
      </c>
      <c r="I4688">
        <v>6</v>
      </c>
      <c r="J4688" t="s">
        <v>406</v>
      </c>
      <c r="K4688" t="s">
        <v>39</v>
      </c>
      <c r="L4688" t="s">
        <v>17</v>
      </c>
      <c r="M4688">
        <v>24811.5</v>
      </c>
      <c r="N4688" t="s">
        <v>22</v>
      </c>
      <c r="O4688" t="s">
        <v>0</v>
      </c>
      <c r="P4688" t="s">
        <v>0</v>
      </c>
    </row>
    <row r="4689" spans="1:16" x14ac:dyDescent="0.3">
      <c r="A4689">
        <v>96011893</v>
      </c>
      <c r="B4689">
        <v>671858</v>
      </c>
      <c r="C4689">
        <v>785549</v>
      </c>
      <c r="D4689">
        <v>18325</v>
      </c>
      <c r="E4689">
        <v>4</v>
      </c>
      <c r="F4689">
        <v>3665</v>
      </c>
      <c r="G4689">
        <v>5</v>
      </c>
      <c r="H4689" t="s">
        <v>509</v>
      </c>
      <c r="I4689">
        <v>1</v>
      </c>
      <c r="J4689" t="s">
        <v>420</v>
      </c>
      <c r="K4689" t="s">
        <v>39</v>
      </c>
      <c r="L4689" t="s">
        <v>16</v>
      </c>
      <c r="M4689">
        <v>69635</v>
      </c>
      <c r="N4689" t="s">
        <v>20</v>
      </c>
      <c r="O4689" t="s">
        <v>0</v>
      </c>
      <c r="P4689" t="s">
        <v>0</v>
      </c>
    </row>
    <row r="4690" spans="1:16" x14ac:dyDescent="0.3">
      <c r="A4690">
        <v>23335151</v>
      </c>
      <c r="B4690">
        <v>207473</v>
      </c>
      <c r="C4690">
        <v>767915</v>
      </c>
      <c r="D4690">
        <v>19127</v>
      </c>
      <c r="E4690">
        <v>3</v>
      </c>
      <c r="F4690">
        <v>0</v>
      </c>
      <c r="G4690">
        <v>0</v>
      </c>
      <c r="H4690" t="s">
        <v>58</v>
      </c>
      <c r="I4690">
        <v>5</v>
      </c>
      <c r="J4690" t="s">
        <v>355</v>
      </c>
      <c r="K4690" t="s">
        <v>50</v>
      </c>
      <c r="L4690" t="s">
        <v>15</v>
      </c>
      <c r="M4690">
        <v>57381</v>
      </c>
      <c r="N4690" t="s">
        <v>22</v>
      </c>
      <c r="O4690" t="s">
        <v>0</v>
      </c>
      <c r="P4690" t="s">
        <v>0</v>
      </c>
    </row>
    <row r="4691" spans="1:16" x14ac:dyDescent="0.3">
      <c r="A4691">
        <v>39735904</v>
      </c>
      <c r="B4691">
        <v>207473</v>
      </c>
      <c r="C4691">
        <v>890266</v>
      </c>
      <c r="D4691">
        <v>15361</v>
      </c>
      <c r="E4691">
        <v>3</v>
      </c>
      <c r="F4691">
        <v>0</v>
      </c>
      <c r="G4691">
        <v>0</v>
      </c>
      <c r="H4691" t="s">
        <v>58</v>
      </c>
      <c r="I4691">
        <v>4</v>
      </c>
      <c r="J4691" t="s">
        <v>253</v>
      </c>
      <c r="K4691" t="s">
        <v>39</v>
      </c>
      <c r="L4691" t="s">
        <v>15</v>
      </c>
      <c r="M4691">
        <v>46083</v>
      </c>
      <c r="N4691" t="s">
        <v>22</v>
      </c>
      <c r="O4691" t="s">
        <v>0</v>
      </c>
      <c r="P4691" t="s">
        <v>0</v>
      </c>
    </row>
    <row r="4692" spans="1:16" x14ac:dyDescent="0.3">
      <c r="A4692">
        <v>87054398</v>
      </c>
      <c r="B4692">
        <v>126225</v>
      </c>
      <c r="C4692">
        <v>217367</v>
      </c>
      <c r="D4692">
        <v>16774</v>
      </c>
      <c r="E4692">
        <v>1</v>
      </c>
      <c r="F4692">
        <v>0</v>
      </c>
      <c r="G4692">
        <v>0</v>
      </c>
      <c r="H4692" t="s">
        <v>58</v>
      </c>
      <c r="I4692">
        <v>3</v>
      </c>
      <c r="J4692" t="s">
        <v>475</v>
      </c>
      <c r="K4692" t="s">
        <v>39</v>
      </c>
      <c r="L4692" t="s">
        <v>15</v>
      </c>
      <c r="M4692">
        <v>16774</v>
      </c>
      <c r="N4692" t="s">
        <v>20</v>
      </c>
      <c r="O4692" t="s">
        <v>0</v>
      </c>
      <c r="P4692" t="s">
        <v>0</v>
      </c>
    </row>
    <row r="4693" spans="1:16" x14ac:dyDescent="0.3">
      <c r="A4693">
        <v>98870276</v>
      </c>
      <c r="B4693">
        <v>126225</v>
      </c>
      <c r="C4693">
        <v>215440</v>
      </c>
      <c r="D4693">
        <v>9050</v>
      </c>
      <c r="E4693">
        <v>2</v>
      </c>
      <c r="F4693">
        <v>0</v>
      </c>
      <c r="G4693">
        <v>0</v>
      </c>
      <c r="H4693" t="s">
        <v>58</v>
      </c>
      <c r="I4693">
        <v>4</v>
      </c>
      <c r="J4693" t="s">
        <v>253</v>
      </c>
      <c r="K4693" t="s">
        <v>39</v>
      </c>
      <c r="L4693" t="s">
        <v>18</v>
      </c>
      <c r="M4693">
        <v>18100</v>
      </c>
      <c r="N4693" t="s">
        <v>20</v>
      </c>
      <c r="O4693" t="s">
        <v>0</v>
      </c>
      <c r="P4693" t="s">
        <v>0</v>
      </c>
    </row>
    <row r="4694" spans="1:16" x14ac:dyDescent="0.3">
      <c r="A4694">
        <v>18491573</v>
      </c>
      <c r="B4694">
        <v>191161</v>
      </c>
      <c r="C4694">
        <v>214400</v>
      </c>
      <c r="D4694">
        <v>16274</v>
      </c>
      <c r="E4694">
        <v>3</v>
      </c>
      <c r="F4694">
        <v>0</v>
      </c>
      <c r="G4694">
        <v>0</v>
      </c>
      <c r="H4694" t="s">
        <v>58</v>
      </c>
      <c r="I4694">
        <v>4</v>
      </c>
      <c r="J4694" t="s">
        <v>253</v>
      </c>
      <c r="K4694" t="s">
        <v>50</v>
      </c>
      <c r="L4694" t="s">
        <v>15</v>
      </c>
      <c r="M4694">
        <v>48822</v>
      </c>
      <c r="N4694" t="s">
        <v>23</v>
      </c>
      <c r="O4694" t="s">
        <v>0</v>
      </c>
      <c r="P4694" t="s">
        <v>0</v>
      </c>
    </row>
    <row r="4695" spans="1:16" x14ac:dyDescent="0.3">
      <c r="A4695">
        <v>98221829</v>
      </c>
      <c r="B4695">
        <v>671858</v>
      </c>
      <c r="C4695">
        <v>234144</v>
      </c>
      <c r="D4695">
        <v>6870</v>
      </c>
      <c r="E4695">
        <v>1</v>
      </c>
      <c r="F4695">
        <v>687</v>
      </c>
      <c r="G4695">
        <v>10</v>
      </c>
      <c r="H4695" t="s">
        <v>58</v>
      </c>
      <c r="I4695">
        <v>3</v>
      </c>
      <c r="J4695" t="s">
        <v>475</v>
      </c>
      <c r="K4695" t="s">
        <v>39</v>
      </c>
      <c r="L4695" t="s">
        <v>15</v>
      </c>
      <c r="M4695">
        <v>6183</v>
      </c>
      <c r="N4695" t="s">
        <v>22</v>
      </c>
      <c r="O4695" t="s">
        <v>0</v>
      </c>
      <c r="P4695" t="s">
        <v>0</v>
      </c>
    </row>
    <row r="4696" spans="1:16" x14ac:dyDescent="0.3">
      <c r="A4696">
        <v>32145548</v>
      </c>
      <c r="B4696">
        <v>356787</v>
      </c>
      <c r="C4696">
        <v>575565</v>
      </c>
      <c r="D4696">
        <v>1668</v>
      </c>
      <c r="E4696">
        <v>4</v>
      </c>
      <c r="F4696">
        <v>0</v>
      </c>
      <c r="G4696">
        <v>0</v>
      </c>
      <c r="H4696" t="s">
        <v>58</v>
      </c>
      <c r="I4696">
        <v>7</v>
      </c>
      <c r="J4696" t="s">
        <v>60</v>
      </c>
      <c r="K4696" t="s">
        <v>39</v>
      </c>
      <c r="L4696" t="s">
        <v>16</v>
      </c>
      <c r="M4696">
        <v>6672</v>
      </c>
      <c r="N4696" t="s">
        <v>20</v>
      </c>
      <c r="O4696" t="s">
        <v>0</v>
      </c>
      <c r="P4696" t="s">
        <v>0</v>
      </c>
    </row>
    <row r="4697" spans="1:16" x14ac:dyDescent="0.3">
      <c r="A4697">
        <v>29891032</v>
      </c>
      <c r="B4697">
        <v>356787</v>
      </c>
      <c r="C4697">
        <v>341647</v>
      </c>
      <c r="D4697">
        <v>19393</v>
      </c>
      <c r="E4697">
        <v>1</v>
      </c>
      <c r="F4697">
        <v>0</v>
      </c>
      <c r="G4697">
        <v>0</v>
      </c>
      <c r="H4697" t="s">
        <v>58</v>
      </c>
      <c r="I4697">
        <v>7</v>
      </c>
      <c r="J4697" t="s">
        <v>60</v>
      </c>
      <c r="K4697" t="s">
        <v>47</v>
      </c>
      <c r="L4697" t="s">
        <v>16</v>
      </c>
      <c r="M4697">
        <v>19393</v>
      </c>
      <c r="N4697" t="s">
        <v>21</v>
      </c>
      <c r="O4697" t="s">
        <v>0</v>
      </c>
      <c r="P4697" t="s">
        <v>0</v>
      </c>
    </row>
    <row r="4698" spans="1:16" x14ac:dyDescent="0.3">
      <c r="A4698">
        <v>96087848</v>
      </c>
      <c r="B4698">
        <v>719176</v>
      </c>
      <c r="C4698">
        <v>475311</v>
      </c>
      <c r="D4698">
        <v>1318</v>
      </c>
      <c r="E4698">
        <v>1</v>
      </c>
      <c r="F4698">
        <v>65.900000000000006</v>
      </c>
      <c r="G4698">
        <v>5</v>
      </c>
      <c r="H4698" t="s">
        <v>58</v>
      </c>
      <c r="I4698">
        <v>6</v>
      </c>
      <c r="J4698" t="s">
        <v>416</v>
      </c>
      <c r="K4698" t="s">
        <v>39</v>
      </c>
      <c r="L4698" t="s">
        <v>15</v>
      </c>
      <c r="M4698">
        <v>1252.0999999999999</v>
      </c>
      <c r="N4698" t="s">
        <v>22</v>
      </c>
      <c r="O4698" t="s">
        <v>0</v>
      </c>
      <c r="P4698" t="s">
        <v>0</v>
      </c>
    </row>
    <row r="4699" spans="1:16" x14ac:dyDescent="0.3">
      <c r="A4699">
        <v>49402883</v>
      </c>
      <c r="B4699">
        <v>876646</v>
      </c>
      <c r="C4699">
        <v>800727</v>
      </c>
      <c r="D4699">
        <v>8209</v>
      </c>
      <c r="E4699">
        <v>2</v>
      </c>
      <c r="F4699">
        <v>0</v>
      </c>
      <c r="G4699">
        <v>0</v>
      </c>
      <c r="H4699" t="s">
        <v>58</v>
      </c>
      <c r="I4699">
        <v>2</v>
      </c>
      <c r="J4699" t="s">
        <v>59</v>
      </c>
      <c r="K4699" t="s">
        <v>39</v>
      </c>
      <c r="L4699" t="s">
        <v>16</v>
      </c>
      <c r="M4699">
        <v>16418</v>
      </c>
      <c r="N4699" t="s">
        <v>23</v>
      </c>
      <c r="O4699" t="s">
        <v>0</v>
      </c>
      <c r="P4699" t="s">
        <v>0</v>
      </c>
    </row>
    <row r="4700" spans="1:16" x14ac:dyDescent="0.3">
      <c r="A4700">
        <v>68186525</v>
      </c>
      <c r="B4700">
        <v>126225</v>
      </c>
      <c r="C4700">
        <v>223205</v>
      </c>
      <c r="D4700">
        <v>10135</v>
      </c>
      <c r="E4700">
        <v>1</v>
      </c>
      <c r="F4700">
        <v>1520.25</v>
      </c>
      <c r="G4700">
        <v>15</v>
      </c>
      <c r="H4700" t="s">
        <v>493</v>
      </c>
      <c r="I4700">
        <v>3</v>
      </c>
      <c r="J4700" t="s">
        <v>467</v>
      </c>
      <c r="K4700" t="s">
        <v>47</v>
      </c>
      <c r="L4700" t="s">
        <v>15</v>
      </c>
      <c r="M4700">
        <v>8614.75</v>
      </c>
      <c r="N4700" t="s">
        <v>23</v>
      </c>
      <c r="O4700" t="s">
        <v>0</v>
      </c>
      <c r="P4700" t="s">
        <v>0</v>
      </c>
    </row>
    <row r="4701" spans="1:16" x14ac:dyDescent="0.3">
      <c r="A4701">
        <v>81621574</v>
      </c>
      <c r="B4701">
        <v>207473</v>
      </c>
      <c r="C4701">
        <v>250026</v>
      </c>
      <c r="D4701">
        <v>8019</v>
      </c>
      <c r="E4701">
        <v>1</v>
      </c>
      <c r="F4701">
        <v>0</v>
      </c>
      <c r="G4701">
        <v>0</v>
      </c>
      <c r="H4701" t="s">
        <v>493</v>
      </c>
      <c r="I4701">
        <v>7</v>
      </c>
      <c r="J4701" t="s">
        <v>528</v>
      </c>
      <c r="K4701" t="s">
        <v>39</v>
      </c>
      <c r="L4701" t="s">
        <v>15</v>
      </c>
      <c r="M4701">
        <v>8019</v>
      </c>
      <c r="N4701" t="s">
        <v>22</v>
      </c>
      <c r="O4701" t="s">
        <v>0</v>
      </c>
      <c r="P4701" t="s">
        <v>0</v>
      </c>
    </row>
    <row r="4702" spans="1:16" x14ac:dyDescent="0.3">
      <c r="A4702">
        <v>99927658</v>
      </c>
      <c r="B4702">
        <v>126225</v>
      </c>
      <c r="C4702">
        <v>293826</v>
      </c>
      <c r="D4702">
        <v>8620</v>
      </c>
      <c r="E4702">
        <v>3</v>
      </c>
      <c r="F4702">
        <v>0</v>
      </c>
      <c r="G4702">
        <v>0</v>
      </c>
      <c r="H4702" t="s">
        <v>493</v>
      </c>
      <c r="I4702">
        <v>5</v>
      </c>
      <c r="J4702" t="s">
        <v>316</v>
      </c>
      <c r="K4702" t="s">
        <v>39</v>
      </c>
      <c r="L4702" t="s">
        <v>15</v>
      </c>
      <c r="M4702">
        <v>25860</v>
      </c>
      <c r="N4702" t="s">
        <v>23</v>
      </c>
      <c r="O4702" t="s">
        <v>0</v>
      </c>
      <c r="P4702" t="s">
        <v>0</v>
      </c>
    </row>
    <row r="4703" spans="1:16" x14ac:dyDescent="0.3">
      <c r="A4703">
        <v>56226575</v>
      </c>
      <c r="B4703">
        <v>877572</v>
      </c>
      <c r="C4703">
        <v>888108</v>
      </c>
      <c r="D4703">
        <v>6370</v>
      </c>
      <c r="E4703">
        <v>2</v>
      </c>
      <c r="F4703">
        <v>0</v>
      </c>
      <c r="G4703">
        <v>0</v>
      </c>
      <c r="H4703" t="s">
        <v>493</v>
      </c>
      <c r="I4703">
        <v>4</v>
      </c>
      <c r="J4703" t="s">
        <v>383</v>
      </c>
      <c r="K4703" t="s">
        <v>39</v>
      </c>
      <c r="L4703" t="s">
        <v>17</v>
      </c>
      <c r="M4703">
        <v>12740</v>
      </c>
      <c r="N4703" t="s">
        <v>23</v>
      </c>
      <c r="O4703" t="s">
        <v>0</v>
      </c>
      <c r="P4703" t="s">
        <v>0</v>
      </c>
    </row>
    <row r="4704" spans="1:16" x14ac:dyDescent="0.3">
      <c r="A4704">
        <v>71851421</v>
      </c>
      <c r="B4704">
        <v>191161</v>
      </c>
      <c r="C4704">
        <v>256440</v>
      </c>
      <c r="D4704">
        <v>18511</v>
      </c>
      <c r="E4704">
        <v>1</v>
      </c>
      <c r="F4704">
        <v>925.55</v>
      </c>
      <c r="G4704">
        <v>5</v>
      </c>
      <c r="H4704" t="s">
        <v>493</v>
      </c>
      <c r="I4704">
        <v>3</v>
      </c>
      <c r="J4704" t="s">
        <v>467</v>
      </c>
      <c r="K4704" t="s">
        <v>39</v>
      </c>
      <c r="L4704" t="s">
        <v>16</v>
      </c>
      <c r="M4704">
        <v>17585.45</v>
      </c>
      <c r="N4704" t="s">
        <v>23</v>
      </c>
      <c r="O4704" t="s">
        <v>0</v>
      </c>
      <c r="P4704" t="s">
        <v>0</v>
      </c>
    </row>
    <row r="4705" spans="1:16" x14ac:dyDescent="0.3">
      <c r="A4705">
        <v>35760684</v>
      </c>
      <c r="B4705">
        <v>671858</v>
      </c>
      <c r="C4705">
        <v>713731</v>
      </c>
      <c r="D4705">
        <v>14897</v>
      </c>
      <c r="E4705">
        <v>2</v>
      </c>
      <c r="F4705">
        <v>0</v>
      </c>
      <c r="G4705">
        <v>0</v>
      </c>
      <c r="H4705" t="s">
        <v>493</v>
      </c>
      <c r="I4705">
        <v>3</v>
      </c>
      <c r="J4705" t="s">
        <v>467</v>
      </c>
      <c r="K4705" t="s">
        <v>73</v>
      </c>
      <c r="L4705" t="s">
        <v>16</v>
      </c>
      <c r="M4705">
        <v>29794</v>
      </c>
      <c r="N4705" t="s">
        <v>20</v>
      </c>
      <c r="O4705" t="s">
        <v>0</v>
      </c>
      <c r="P4705" t="s">
        <v>0</v>
      </c>
    </row>
    <row r="4706" spans="1:16" x14ac:dyDescent="0.3">
      <c r="A4706">
        <v>22799248</v>
      </c>
      <c r="B4706">
        <v>876646</v>
      </c>
      <c r="C4706">
        <v>470804</v>
      </c>
      <c r="D4706">
        <v>16166</v>
      </c>
      <c r="E4706">
        <v>1</v>
      </c>
      <c r="F4706">
        <v>808.3</v>
      </c>
      <c r="G4706">
        <v>5</v>
      </c>
      <c r="H4706" t="s">
        <v>493</v>
      </c>
      <c r="I4706">
        <v>4</v>
      </c>
      <c r="J4706" t="s">
        <v>383</v>
      </c>
      <c r="K4706" t="s">
        <v>39</v>
      </c>
      <c r="L4706" t="s">
        <v>18</v>
      </c>
      <c r="M4706">
        <v>15357.7</v>
      </c>
      <c r="N4706" t="s">
        <v>20</v>
      </c>
      <c r="O4706" t="s">
        <v>0</v>
      </c>
      <c r="P4706" t="s">
        <v>0</v>
      </c>
    </row>
    <row r="4707" spans="1:16" x14ac:dyDescent="0.3">
      <c r="A4707">
        <v>80888325</v>
      </c>
      <c r="B4707">
        <v>216739</v>
      </c>
      <c r="C4707">
        <v>930550</v>
      </c>
      <c r="D4707">
        <v>12532</v>
      </c>
      <c r="E4707">
        <v>2</v>
      </c>
      <c r="F4707">
        <v>1253.2</v>
      </c>
      <c r="G4707">
        <v>5</v>
      </c>
      <c r="H4707" t="s">
        <v>493</v>
      </c>
      <c r="I4707">
        <v>2</v>
      </c>
      <c r="J4707" t="s">
        <v>547</v>
      </c>
      <c r="K4707" t="s">
        <v>39</v>
      </c>
      <c r="L4707" t="s">
        <v>16</v>
      </c>
      <c r="M4707">
        <v>23810.799999999999</v>
      </c>
      <c r="N4707" t="s">
        <v>23</v>
      </c>
      <c r="O4707" t="s">
        <v>0</v>
      </c>
      <c r="P4707" t="s">
        <v>0</v>
      </c>
    </row>
    <row r="4708" spans="1:16" x14ac:dyDescent="0.3">
      <c r="A4708">
        <v>72267186</v>
      </c>
      <c r="B4708">
        <v>671858</v>
      </c>
      <c r="C4708">
        <v>933281</v>
      </c>
      <c r="D4708">
        <v>9270</v>
      </c>
      <c r="E4708">
        <v>2</v>
      </c>
      <c r="F4708">
        <v>927</v>
      </c>
      <c r="G4708">
        <v>5</v>
      </c>
      <c r="H4708" t="s">
        <v>493</v>
      </c>
      <c r="I4708">
        <v>3</v>
      </c>
      <c r="J4708" t="s">
        <v>467</v>
      </c>
      <c r="K4708" t="s">
        <v>39</v>
      </c>
      <c r="L4708" t="s">
        <v>15</v>
      </c>
      <c r="M4708">
        <v>17613</v>
      </c>
      <c r="N4708" t="s">
        <v>23</v>
      </c>
      <c r="O4708" t="s">
        <v>0</v>
      </c>
      <c r="P4708" t="s">
        <v>0</v>
      </c>
    </row>
    <row r="4709" spans="1:16" x14ac:dyDescent="0.3">
      <c r="A4709">
        <v>45029610</v>
      </c>
      <c r="B4709">
        <v>770487</v>
      </c>
      <c r="C4709">
        <v>311957</v>
      </c>
      <c r="D4709">
        <v>6273</v>
      </c>
      <c r="E4709">
        <v>2</v>
      </c>
      <c r="F4709">
        <v>627.29999999999995</v>
      </c>
      <c r="G4709">
        <v>5</v>
      </c>
      <c r="H4709" t="s">
        <v>493</v>
      </c>
      <c r="I4709">
        <v>6</v>
      </c>
      <c r="J4709" t="s">
        <v>384</v>
      </c>
      <c r="K4709" t="s">
        <v>39</v>
      </c>
      <c r="L4709" t="s">
        <v>15</v>
      </c>
      <c r="M4709">
        <v>11918.7</v>
      </c>
      <c r="N4709" t="s">
        <v>21</v>
      </c>
      <c r="O4709" t="s">
        <v>0</v>
      </c>
      <c r="P4709" t="s">
        <v>0</v>
      </c>
    </row>
    <row r="4710" spans="1:16" x14ac:dyDescent="0.3">
      <c r="A4710">
        <v>16473999</v>
      </c>
      <c r="B4710">
        <v>809570</v>
      </c>
      <c r="C4710">
        <v>883932</v>
      </c>
      <c r="D4710">
        <v>3800</v>
      </c>
      <c r="E4710">
        <v>1</v>
      </c>
      <c r="F4710">
        <v>0</v>
      </c>
      <c r="G4710">
        <v>0</v>
      </c>
      <c r="H4710" t="s">
        <v>493</v>
      </c>
      <c r="I4710">
        <v>2</v>
      </c>
      <c r="J4710" t="s">
        <v>547</v>
      </c>
      <c r="K4710" t="s">
        <v>39</v>
      </c>
      <c r="L4710" t="s">
        <v>16</v>
      </c>
      <c r="M4710">
        <v>3800</v>
      </c>
      <c r="N4710" t="s">
        <v>21</v>
      </c>
      <c r="O4710" t="s">
        <v>0</v>
      </c>
      <c r="P4710" t="s">
        <v>0</v>
      </c>
    </row>
    <row r="4711" spans="1:16" x14ac:dyDescent="0.3">
      <c r="A4711">
        <v>64277800</v>
      </c>
      <c r="B4711">
        <v>356787</v>
      </c>
      <c r="C4711">
        <v>776967</v>
      </c>
      <c r="D4711">
        <v>19729</v>
      </c>
      <c r="E4711">
        <v>1</v>
      </c>
      <c r="F4711">
        <v>986.45</v>
      </c>
      <c r="G4711">
        <v>5</v>
      </c>
      <c r="H4711" t="s">
        <v>208</v>
      </c>
      <c r="I4711">
        <v>2</v>
      </c>
      <c r="J4711" t="s">
        <v>46</v>
      </c>
      <c r="K4711" t="s">
        <v>39</v>
      </c>
      <c r="L4711" t="s">
        <v>16</v>
      </c>
      <c r="M4711">
        <v>18742.55</v>
      </c>
      <c r="N4711" t="s">
        <v>21</v>
      </c>
      <c r="O4711" t="s">
        <v>0</v>
      </c>
      <c r="P4711" t="s">
        <v>0</v>
      </c>
    </row>
    <row r="4712" spans="1:16" x14ac:dyDescent="0.3">
      <c r="A4712">
        <v>51949529</v>
      </c>
      <c r="B4712">
        <v>876646</v>
      </c>
      <c r="C4712">
        <v>741455</v>
      </c>
      <c r="D4712">
        <v>4646</v>
      </c>
      <c r="E4712">
        <v>1</v>
      </c>
      <c r="F4712">
        <v>232.3</v>
      </c>
      <c r="G4712">
        <v>5</v>
      </c>
      <c r="H4712" t="s">
        <v>208</v>
      </c>
      <c r="I4712">
        <v>2</v>
      </c>
      <c r="J4712" t="s">
        <v>46</v>
      </c>
      <c r="K4712" t="s">
        <v>73</v>
      </c>
      <c r="L4712" t="s">
        <v>15</v>
      </c>
      <c r="M4712">
        <v>4413.7</v>
      </c>
      <c r="N4712" t="s">
        <v>23</v>
      </c>
      <c r="O4712" t="s">
        <v>0</v>
      </c>
      <c r="P4712" t="s">
        <v>0</v>
      </c>
    </row>
    <row r="4713" spans="1:16" x14ac:dyDescent="0.3">
      <c r="A4713">
        <v>89688374</v>
      </c>
      <c r="B4713">
        <v>126225</v>
      </c>
      <c r="C4713">
        <v>500692</v>
      </c>
      <c r="D4713">
        <v>1006</v>
      </c>
      <c r="E4713">
        <v>3</v>
      </c>
      <c r="F4713">
        <v>0</v>
      </c>
      <c r="G4713">
        <v>0</v>
      </c>
      <c r="H4713" t="s">
        <v>208</v>
      </c>
      <c r="I4713">
        <v>7</v>
      </c>
      <c r="J4713" t="s">
        <v>449</v>
      </c>
      <c r="K4713" t="s">
        <v>39</v>
      </c>
      <c r="L4713" t="s">
        <v>16</v>
      </c>
      <c r="M4713">
        <v>3018</v>
      </c>
      <c r="N4713" t="s">
        <v>23</v>
      </c>
      <c r="O4713" t="s">
        <v>0</v>
      </c>
      <c r="P4713" t="s">
        <v>0</v>
      </c>
    </row>
    <row r="4714" spans="1:16" x14ac:dyDescent="0.3">
      <c r="A4714">
        <v>72816684</v>
      </c>
      <c r="B4714">
        <v>719176</v>
      </c>
      <c r="C4714">
        <v>452415</v>
      </c>
      <c r="D4714">
        <v>12819</v>
      </c>
      <c r="E4714">
        <v>1</v>
      </c>
      <c r="F4714">
        <v>0</v>
      </c>
      <c r="G4714">
        <v>0</v>
      </c>
      <c r="H4714" t="s">
        <v>208</v>
      </c>
      <c r="I4714">
        <v>5</v>
      </c>
      <c r="J4714" t="s">
        <v>418</v>
      </c>
      <c r="K4714" t="s">
        <v>39</v>
      </c>
      <c r="L4714" t="s">
        <v>15</v>
      </c>
      <c r="M4714">
        <v>12819</v>
      </c>
      <c r="N4714" t="s">
        <v>23</v>
      </c>
      <c r="O4714" t="s">
        <v>0</v>
      </c>
      <c r="P4714" t="s">
        <v>0</v>
      </c>
    </row>
    <row r="4715" spans="1:16" x14ac:dyDescent="0.3">
      <c r="A4715">
        <v>18557710</v>
      </c>
      <c r="B4715">
        <v>877572</v>
      </c>
      <c r="C4715">
        <v>886837</v>
      </c>
      <c r="D4715">
        <v>18935</v>
      </c>
      <c r="E4715">
        <v>4</v>
      </c>
      <c r="F4715">
        <v>0</v>
      </c>
      <c r="G4715">
        <v>0</v>
      </c>
      <c r="H4715" t="s">
        <v>208</v>
      </c>
      <c r="I4715">
        <v>4</v>
      </c>
      <c r="J4715" t="s">
        <v>524</v>
      </c>
      <c r="K4715" t="s">
        <v>39</v>
      </c>
      <c r="L4715" t="s">
        <v>16</v>
      </c>
      <c r="M4715">
        <v>75740</v>
      </c>
      <c r="N4715" t="s">
        <v>20</v>
      </c>
      <c r="O4715" t="s">
        <v>0</v>
      </c>
      <c r="P4715" t="s">
        <v>0</v>
      </c>
    </row>
    <row r="4716" spans="1:16" x14ac:dyDescent="0.3">
      <c r="A4716">
        <v>15997257</v>
      </c>
      <c r="B4716">
        <v>770487</v>
      </c>
      <c r="C4716">
        <v>919678</v>
      </c>
      <c r="D4716">
        <v>5721</v>
      </c>
      <c r="E4716">
        <v>2</v>
      </c>
      <c r="F4716">
        <v>0</v>
      </c>
      <c r="G4716">
        <v>0</v>
      </c>
      <c r="H4716" t="s">
        <v>208</v>
      </c>
      <c r="I4716">
        <v>1</v>
      </c>
      <c r="J4716" t="s">
        <v>223</v>
      </c>
      <c r="K4716" t="s">
        <v>39</v>
      </c>
      <c r="L4716" t="s">
        <v>17</v>
      </c>
      <c r="M4716">
        <v>11442</v>
      </c>
      <c r="N4716" t="s">
        <v>20</v>
      </c>
      <c r="O4716" t="s">
        <v>0</v>
      </c>
      <c r="P4716" t="s">
        <v>0</v>
      </c>
    </row>
    <row r="4717" spans="1:16" x14ac:dyDescent="0.3">
      <c r="A4717">
        <v>40728728</v>
      </c>
      <c r="B4717">
        <v>246316</v>
      </c>
      <c r="C4717">
        <v>722998</v>
      </c>
      <c r="D4717">
        <v>11402</v>
      </c>
      <c r="E4717">
        <v>2</v>
      </c>
      <c r="F4717">
        <v>0</v>
      </c>
      <c r="G4717">
        <v>0</v>
      </c>
      <c r="H4717" t="s">
        <v>208</v>
      </c>
      <c r="I4717">
        <v>1</v>
      </c>
      <c r="J4717" t="s">
        <v>223</v>
      </c>
      <c r="K4717" t="s">
        <v>39</v>
      </c>
      <c r="L4717" t="s">
        <v>15</v>
      </c>
      <c r="M4717">
        <v>22804</v>
      </c>
      <c r="N4717" t="s">
        <v>23</v>
      </c>
      <c r="O4717" t="s">
        <v>0</v>
      </c>
      <c r="P4717" t="s">
        <v>0</v>
      </c>
    </row>
    <row r="4718" spans="1:16" x14ac:dyDescent="0.3">
      <c r="A4718">
        <v>20066654</v>
      </c>
      <c r="B4718">
        <v>719176</v>
      </c>
      <c r="C4718">
        <v>871697</v>
      </c>
      <c r="D4718">
        <v>13401</v>
      </c>
      <c r="E4718">
        <v>1</v>
      </c>
      <c r="F4718">
        <v>2010.15</v>
      </c>
      <c r="G4718">
        <v>15</v>
      </c>
      <c r="H4718" t="s">
        <v>208</v>
      </c>
      <c r="I4718">
        <v>4</v>
      </c>
      <c r="J4718" t="s">
        <v>524</v>
      </c>
      <c r="K4718" t="s">
        <v>39</v>
      </c>
      <c r="L4718" t="s">
        <v>15</v>
      </c>
      <c r="M4718">
        <v>11390.85</v>
      </c>
      <c r="N4718" t="s">
        <v>23</v>
      </c>
      <c r="O4718" t="s">
        <v>0</v>
      </c>
      <c r="P4718" t="s">
        <v>0</v>
      </c>
    </row>
    <row r="4719" spans="1:16" x14ac:dyDescent="0.3">
      <c r="A4719">
        <v>53868501</v>
      </c>
      <c r="B4719">
        <v>334053</v>
      </c>
      <c r="C4719">
        <v>279721</v>
      </c>
      <c r="D4719">
        <v>7582</v>
      </c>
      <c r="E4719">
        <v>1</v>
      </c>
      <c r="F4719">
        <v>0</v>
      </c>
      <c r="G4719">
        <v>0</v>
      </c>
      <c r="H4719" t="s">
        <v>366</v>
      </c>
      <c r="I4719">
        <v>2</v>
      </c>
      <c r="J4719" t="s">
        <v>405</v>
      </c>
      <c r="K4719" t="s">
        <v>50</v>
      </c>
      <c r="L4719" t="s">
        <v>17</v>
      </c>
      <c r="M4719">
        <v>7582</v>
      </c>
      <c r="N4719" t="s">
        <v>20</v>
      </c>
      <c r="O4719" t="s">
        <v>0</v>
      </c>
      <c r="P4719" t="s">
        <v>0</v>
      </c>
    </row>
    <row r="4720" spans="1:16" x14ac:dyDescent="0.3">
      <c r="A4720">
        <v>20200074</v>
      </c>
      <c r="B4720">
        <v>809570</v>
      </c>
      <c r="C4720">
        <v>917611</v>
      </c>
      <c r="D4720">
        <v>11300</v>
      </c>
      <c r="E4720">
        <v>1</v>
      </c>
      <c r="F4720">
        <v>0</v>
      </c>
      <c r="G4720">
        <v>0</v>
      </c>
      <c r="H4720" t="s">
        <v>366</v>
      </c>
      <c r="I4720">
        <v>2</v>
      </c>
      <c r="J4720" t="s">
        <v>405</v>
      </c>
      <c r="K4720" t="s">
        <v>47</v>
      </c>
      <c r="L4720" t="s">
        <v>18</v>
      </c>
      <c r="M4720">
        <v>11300</v>
      </c>
      <c r="N4720" t="s">
        <v>23</v>
      </c>
      <c r="O4720" t="s">
        <v>0</v>
      </c>
      <c r="P4720" t="s">
        <v>0</v>
      </c>
    </row>
    <row r="4721" spans="1:16" x14ac:dyDescent="0.3">
      <c r="A4721">
        <v>85543051</v>
      </c>
      <c r="B4721">
        <v>356787</v>
      </c>
      <c r="C4721">
        <v>395692</v>
      </c>
      <c r="D4721">
        <v>11729</v>
      </c>
      <c r="E4721">
        <v>4</v>
      </c>
      <c r="F4721">
        <v>0</v>
      </c>
      <c r="G4721">
        <v>0</v>
      </c>
      <c r="H4721" t="s">
        <v>366</v>
      </c>
      <c r="I4721">
        <v>1</v>
      </c>
      <c r="J4721" t="s">
        <v>490</v>
      </c>
      <c r="K4721" t="s">
        <v>39</v>
      </c>
      <c r="L4721" t="s">
        <v>17</v>
      </c>
      <c r="M4721">
        <v>46916</v>
      </c>
      <c r="N4721" t="s">
        <v>20</v>
      </c>
      <c r="O4721" t="s">
        <v>0</v>
      </c>
      <c r="P4721" t="s">
        <v>0</v>
      </c>
    </row>
    <row r="4722" spans="1:16" x14ac:dyDescent="0.3">
      <c r="A4722">
        <v>29538047</v>
      </c>
      <c r="B4722">
        <v>216739</v>
      </c>
      <c r="C4722">
        <v>834792</v>
      </c>
      <c r="D4722">
        <v>9972</v>
      </c>
      <c r="E4722">
        <v>1</v>
      </c>
      <c r="F4722">
        <v>0</v>
      </c>
      <c r="G4722">
        <v>0</v>
      </c>
      <c r="H4722" t="s">
        <v>366</v>
      </c>
      <c r="I4722">
        <v>6</v>
      </c>
      <c r="J4722" t="s">
        <v>93</v>
      </c>
      <c r="K4722" t="s">
        <v>39</v>
      </c>
      <c r="L4722" t="s">
        <v>15</v>
      </c>
      <c r="M4722">
        <v>9972</v>
      </c>
      <c r="N4722" t="s">
        <v>22</v>
      </c>
      <c r="O4722" t="s">
        <v>0</v>
      </c>
      <c r="P4722" t="s">
        <v>0</v>
      </c>
    </row>
    <row r="4723" spans="1:16" x14ac:dyDescent="0.3">
      <c r="A4723">
        <v>88831486</v>
      </c>
      <c r="B4723">
        <v>334053</v>
      </c>
      <c r="C4723">
        <v>985587</v>
      </c>
      <c r="D4723">
        <v>12400</v>
      </c>
      <c r="E4723">
        <v>2</v>
      </c>
      <c r="F4723">
        <v>2480</v>
      </c>
      <c r="G4723">
        <v>10</v>
      </c>
      <c r="H4723" t="s">
        <v>366</v>
      </c>
      <c r="I4723">
        <v>1</v>
      </c>
      <c r="J4723" t="s">
        <v>490</v>
      </c>
      <c r="K4723" t="s">
        <v>39</v>
      </c>
      <c r="L4723" t="s">
        <v>15</v>
      </c>
      <c r="M4723">
        <v>22320</v>
      </c>
      <c r="N4723" t="s">
        <v>22</v>
      </c>
      <c r="O4723" t="s">
        <v>0</v>
      </c>
      <c r="P4723" t="s">
        <v>0</v>
      </c>
    </row>
    <row r="4724" spans="1:16" x14ac:dyDescent="0.3">
      <c r="A4724">
        <v>28463709</v>
      </c>
      <c r="B4724">
        <v>216739</v>
      </c>
      <c r="C4724">
        <v>741760</v>
      </c>
      <c r="D4724">
        <v>5970</v>
      </c>
      <c r="E4724">
        <v>2</v>
      </c>
      <c r="F4724">
        <v>0</v>
      </c>
      <c r="G4724">
        <v>0</v>
      </c>
      <c r="H4724" t="s">
        <v>366</v>
      </c>
      <c r="I4724">
        <v>2</v>
      </c>
      <c r="J4724" t="s">
        <v>405</v>
      </c>
      <c r="K4724" t="s">
        <v>39</v>
      </c>
      <c r="L4724" t="s">
        <v>16</v>
      </c>
      <c r="M4724">
        <v>11940</v>
      </c>
      <c r="N4724" t="s">
        <v>22</v>
      </c>
      <c r="O4724" t="s">
        <v>0</v>
      </c>
      <c r="P4724" t="s">
        <v>0</v>
      </c>
    </row>
    <row r="4725" spans="1:16" x14ac:dyDescent="0.3">
      <c r="A4725">
        <v>70471823</v>
      </c>
      <c r="B4725">
        <v>809570</v>
      </c>
      <c r="C4725">
        <v>664687</v>
      </c>
      <c r="D4725">
        <v>19522</v>
      </c>
      <c r="E4725">
        <v>4</v>
      </c>
      <c r="F4725">
        <v>0</v>
      </c>
      <c r="G4725">
        <v>0</v>
      </c>
      <c r="H4725" t="s">
        <v>366</v>
      </c>
      <c r="I4725">
        <v>5</v>
      </c>
      <c r="J4725" t="s">
        <v>262</v>
      </c>
      <c r="K4725" t="s">
        <v>39</v>
      </c>
      <c r="L4725" t="s">
        <v>15</v>
      </c>
      <c r="M4725">
        <v>78088</v>
      </c>
      <c r="N4725" t="s">
        <v>23</v>
      </c>
      <c r="O4725" t="s">
        <v>0</v>
      </c>
      <c r="P4725" t="s">
        <v>0</v>
      </c>
    </row>
    <row r="4726" spans="1:16" x14ac:dyDescent="0.3">
      <c r="A4726">
        <v>40133935</v>
      </c>
      <c r="B4726">
        <v>216739</v>
      </c>
      <c r="C4726">
        <v>554877</v>
      </c>
      <c r="D4726">
        <v>13738</v>
      </c>
      <c r="E4726">
        <v>3</v>
      </c>
      <c r="F4726">
        <v>0</v>
      </c>
      <c r="G4726">
        <v>0</v>
      </c>
      <c r="H4726" t="s">
        <v>366</v>
      </c>
      <c r="I4726">
        <v>6</v>
      </c>
      <c r="J4726" t="s">
        <v>93</v>
      </c>
      <c r="K4726" t="s">
        <v>39</v>
      </c>
      <c r="L4726" t="s">
        <v>15</v>
      </c>
      <c r="M4726">
        <v>41214</v>
      </c>
      <c r="N4726" t="s">
        <v>23</v>
      </c>
      <c r="O4726" t="s">
        <v>0</v>
      </c>
      <c r="P4726" t="s">
        <v>0</v>
      </c>
    </row>
    <row r="4727" spans="1:16" x14ac:dyDescent="0.3">
      <c r="A4727">
        <v>64813568</v>
      </c>
      <c r="B4727">
        <v>877572</v>
      </c>
      <c r="C4727">
        <v>573321</v>
      </c>
      <c r="D4727">
        <v>8682</v>
      </c>
      <c r="E4727">
        <v>1</v>
      </c>
      <c r="F4727">
        <v>0</v>
      </c>
      <c r="G4727">
        <v>0</v>
      </c>
      <c r="H4727" t="s">
        <v>49</v>
      </c>
      <c r="I4727">
        <v>4</v>
      </c>
      <c r="J4727" t="s">
        <v>386</v>
      </c>
      <c r="K4727" t="s">
        <v>73</v>
      </c>
      <c r="L4727" t="s">
        <v>15</v>
      </c>
      <c r="M4727">
        <v>8682</v>
      </c>
      <c r="N4727" t="s">
        <v>21</v>
      </c>
      <c r="O4727" t="s">
        <v>0</v>
      </c>
      <c r="P4727" t="s">
        <v>0</v>
      </c>
    </row>
    <row r="4728" spans="1:16" x14ac:dyDescent="0.3">
      <c r="A4728">
        <v>43311626</v>
      </c>
      <c r="B4728">
        <v>246316</v>
      </c>
      <c r="C4728">
        <v>396243</v>
      </c>
      <c r="D4728">
        <v>7538</v>
      </c>
      <c r="E4728">
        <v>1</v>
      </c>
      <c r="F4728">
        <v>0</v>
      </c>
      <c r="G4728">
        <v>0</v>
      </c>
      <c r="H4728" t="s">
        <v>49</v>
      </c>
      <c r="I4728">
        <v>4</v>
      </c>
      <c r="J4728" t="s">
        <v>386</v>
      </c>
      <c r="K4728" t="s">
        <v>39</v>
      </c>
      <c r="L4728" t="s">
        <v>17</v>
      </c>
      <c r="M4728">
        <v>7538</v>
      </c>
      <c r="N4728" t="s">
        <v>21</v>
      </c>
      <c r="O4728" t="s">
        <v>0</v>
      </c>
      <c r="P4728" t="s">
        <v>0</v>
      </c>
    </row>
    <row r="4729" spans="1:16" x14ac:dyDescent="0.3">
      <c r="A4729">
        <v>58667035</v>
      </c>
      <c r="B4729">
        <v>388389</v>
      </c>
      <c r="C4729">
        <v>787783</v>
      </c>
      <c r="D4729">
        <v>16759</v>
      </c>
      <c r="E4729">
        <v>1</v>
      </c>
      <c r="F4729">
        <v>0</v>
      </c>
      <c r="G4729">
        <v>0</v>
      </c>
      <c r="H4729" t="s">
        <v>49</v>
      </c>
      <c r="I4729">
        <v>3</v>
      </c>
      <c r="J4729" t="s">
        <v>196</v>
      </c>
      <c r="K4729" t="s">
        <v>39</v>
      </c>
      <c r="L4729" t="s">
        <v>17</v>
      </c>
      <c r="M4729">
        <v>16759</v>
      </c>
      <c r="N4729" t="s">
        <v>23</v>
      </c>
      <c r="O4729" t="s">
        <v>0</v>
      </c>
      <c r="P4729" t="s">
        <v>0</v>
      </c>
    </row>
    <row r="4730" spans="1:16" x14ac:dyDescent="0.3">
      <c r="A4730">
        <v>85554415</v>
      </c>
      <c r="B4730">
        <v>126225</v>
      </c>
      <c r="C4730">
        <v>804106</v>
      </c>
      <c r="D4730">
        <v>4501</v>
      </c>
      <c r="E4730">
        <v>1</v>
      </c>
      <c r="F4730">
        <v>675.15</v>
      </c>
      <c r="G4730">
        <v>15</v>
      </c>
      <c r="H4730" t="s">
        <v>49</v>
      </c>
      <c r="I4730">
        <v>6</v>
      </c>
      <c r="J4730" t="s">
        <v>297</v>
      </c>
      <c r="K4730" t="s">
        <v>50</v>
      </c>
      <c r="L4730" t="s">
        <v>15</v>
      </c>
      <c r="M4730">
        <v>3825.85</v>
      </c>
      <c r="N4730" t="s">
        <v>20</v>
      </c>
      <c r="O4730" t="s">
        <v>0</v>
      </c>
      <c r="P4730" t="s">
        <v>0</v>
      </c>
    </row>
    <row r="4731" spans="1:16" x14ac:dyDescent="0.3">
      <c r="A4731">
        <v>10697290</v>
      </c>
      <c r="B4731">
        <v>356787</v>
      </c>
      <c r="C4731">
        <v>752388</v>
      </c>
      <c r="D4731">
        <v>7371</v>
      </c>
      <c r="E4731">
        <v>4</v>
      </c>
      <c r="F4731">
        <v>4422.6000000000004</v>
      </c>
      <c r="G4731">
        <v>15</v>
      </c>
      <c r="H4731" t="s">
        <v>49</v>
      </c>
      <c r="I4731">
        <v>1</v>
      </c>
      <c r="J4731" t="s">
        <v>195</v>
      </c>
      <c r="K4731" t="s">
        <v>39</v>
      </c>
      <c r="L4731" t="s">
        <v>16</v>
      </c>
      <c r="M4731">
        <v>25061.4</v>
      </c>
      <c r="N4731" t="s">
        <v>20</v>
      </c>
      <c r="O4731" t="s">
        <v>0</v>
      </c>
      <c r="P4731" t="s">
        <v>0</v>
      </c>
    </row>
    <row r="4732" spans="1:16" x14ac:dyDescent="0.3">
      <c r="A4732">
        <v>71684020</v>
      </c>
      <c r="B4732">
        <v>809570</v>
      </c>
      <c r="C4732">
        <v>530779</v>
      </c>
      <c r="D4732">
        <v>6528</v>
      </c>
      <c r="E4732">
        <v>3</v>
      </c>
      <c r="F4732">
        <v>979.2</v>
      </c>
      <c r="G4732">
        <v>5</v>
      </c>
      <c r="H4732" t="s">
        <v>49</v>
      </c>
      <c r="I4732">
        <v>3</v>
      </c>
      <c r="J4732" t="s">
        <v>196</v>
      </c>
      <c r="K4732" t="s">
        <v>50</v>
      </c>
      <c r="L4732" t="s">
        <v>15</v>
      </c>
      <c r="M4732">
        <v>18604.8</v>
      </c>
      <c r="N4732" t="s">
        <v>23</v>
      </c>
      <c r="O4732" t="s">
        <v>0</v>
      </c>
      <c r="P4732" t="s">
        <v>0</v>
      </c>
    </row>
    <row r="4733" spans="1:16" x14ac:dyDescent="0.3">
      <c r="A4733">
        <v>48606206</v>
      </c>
      <c r="B4733">
        <v>719176</v>
      </c>
      <c r="C4733">
        <v>210195</v>
      </c>
      <c r="D4733">
        <v>8039</v>
      </c>
      <c r="E4733">
        <v>2</v>
      </c>
      <c r="F4733">
        <v>0</v>
      </c>
      <c r="G4733">
        <v>0</v>
      </c>
      <c r="H4733" t="s">
        <v>49</v>
      </c>
      <c r="I4733">
        <v>6</v>
      </c>
      <c r="J4733" t="s">
        <v>297</v>
      </c>
      <c r="K4733" t="s">
        <v>39</v>
      </c>
      <c r="L4733" t="s">
        <v>15</v>
      </c>
      <c r="M4733">
        <v>16078</v>
      </c>
      <c r="N4733" t="s">
        <v>20</v>
      </c>
      <c r="O4733" t="s">
        <v>0</v>
      </c>
      <c r="P4733" t="s">
        <v>0</v>
      </c>
    </row>
    <row r="4734" spans="1:16" x14ac:dyDescent="0.3">
      <c r="A4734">
        <v>22517517</v>
      </c>
      <c r="B4734">
        <v>671858</v>
      </c>
      <c r="C4734">
        <v>489362</v>
      </c>
      <c r="D4734">
        <v>8239</v>
      </c>
      <c r="E4734">
        <v>3</v>
      </c>
      <c r="F4734">
        <v>0</v>
      </c>
      <c r="G4734">
        <v>0</v>
      </c>
      <c r="H4734" t="s">
        <v>127</v>
      </c>
      <c r="I4734">
        <v>3</v>
      </c>
      <c r="J4734" t="s">
        <v>128</v>
      </c>
      <c r="K4734" t="s">
        <v>39</v>
      </c>
      <c r="L4734" t="s">
        <v>15</v>
      </c>
      <c r="M4734">
        <v>24717</v>
      </c>
      <c r="N4734" t="s">
        <v>22</v>
      </c>
      <c r="O4734" t="s">
        <v>0</v>
      </c>
      <c r="P4734" t="s">
        <v>0</v>
      </c>
    </row>
    <row r="4735" spans="1:16" x14ac:dyDescent="0.3">
      <c r="A4735">
        <v>89795010</v>
      </c>
      <c r="B4735">
        <v>216739</v>
      </c>
      <c r="C4735">
        <v>625151</v>
      </c>
      <c r="D4735">
        <v>5529</v>
      </c>
      <c r="E4735">
        <v>1</v>
      </c>
      <c r="F4735">
        <v>276.45</v>
      </c>
      <c r="G4735">
        <v>5</v>
      </c>
      <c r="H4735" t="s">
        <v>127</v>
      </c>
      <c r="I4735">
        <v>7</v>
      </c>
      <c r="J4735" t="s">
        <v>206</v>
      </c>
      <c r="K4735" t="s">
        <v>39</v>
      </c>
      <c r="L4735" t="s">
        <v>15</v>
      </c>
      <c r="M4735">
        <v>5252.55</v>
      </c>
      <c r="N4735" t="s">
        <v>21</v>
      </c>
      <c r="O4735" t="s">
        <v>0</v>
      </c>
      <c r="P4735" t="s">
        <v>0</v>
      </c>
    </row>
    <row r="4736" spans="1:16" x14ac:dyDescent="0.3">
      <c r="A4736">
        <v>72350830</v>
      </c>
      <c r="B4736">
        <v>770487</v>
      </c>
      <c r="C4736">
        <v>935395</v>
      </c>
      <c r="D4736">
        <v>4868</v>
      </c>
      <c r="E4736">
        <v>1</v>
      </c>
      <c r="F4736">
        <v>0</v>
      </c>
      <c r="G4736">
        <v>0</v>
      </c>
      <c r="H4736" t="s">
        <v>127</v>
      </c>
      <c r="I4736">
        <v>1</v>
      </c>
      <c r="J4736" t="s">
        <v>422</v>
      </c>
      <c r="K4736" t="s">
        <v>73</v>
      </c>
      <c r="L4736" t="s">
        <v>15</v>
      </c>
      <c r="M4736">
        <v>4868</v>
      </c>
      <c r="N4736" t="s">
        <v>23</v>
      </c>
      <c r="O4736" t="s">
        <v>0</v>
      </c>
      <c r="P4736" t="s">
        <v>0</v>
      </c>
    </row>
    <row r="4737" spans="1:16" x14ac:dyDescent="0.3">
      <c r="A4737">
        <v>51536077</v>
      </c>
      <c r="B4737">
        <v>872246</v>
      </c>
      <c r="C4737">
        <v>327885</v>
      </c>
      <c r="D4737">
        <v>8907</v>
      </c>
      <c r="E4737">
        <v>1</v>
      </c>
      <c r="F4737">
        <v>1781.4</v>
      </c>
      <c r="G4737">
        <v>20</v>
      </c>
      <c r="H4737" t="s">
        <v>127</v>
      </c>
      <c r="I4737">
        <v>2</v>
      </c>
      <c r="J4737" t="s">
        <v>169</v>
      </c>
      <c r="K4737" t="s">
        <v>39</v>
      </c>
      <c r="L4737" t="s">
        <v>15</v>
      </c>
      <c r="M4737">
        <v>7125.6</v>
      </c>
      <c r="N4737" t="s">
        <v>20</v>
      </c>
      <c r="O4737" t="s">
        <v>0</v>
      </c>
      <c r="P4737" t="s">
        <v>0</v>
      </c>
    </row>
    <row r="4738" spans="1:16" x14ac:dyDescent="0.3">
      <c r="A4738">
        <v>19898653</v>
      </c>
      <c r="B4738">
        <v>191161</v>
      </c>
      <c r="C4738">
        <v>885428</v>
      </c>
      <c r="D4738">
        <v>15687</v>
      </c>
      <c r="E4738">
        <v>1</v>
      </c>
      <c r="F4738">
        <v>0</v>
      </c>
      <c r="G4738">
        <v>0</v>
      </c>
      <c r="H4738" t="s">
        <v>127</v>
      </c>
      <c r="I4738">
        <v>5</v>
      </c>
      <c r="J4738" t="s">
        <v>106</v>
      </c>
      <c r="K4738" t="s">
        <v>39</v>
      </c>
      <c r="L4738" t="s">
        <v>152</v>
      </c>
      <c r="M4738">
        <v>15687</v>
      </c>
      <c r="N4738" t="s">
        <v>23</v>
      </c>
      <c r="O4738" t="s">
        <v>0</v>
      </c>
      <c r="P4738" t="s">
        <v>0</v>
      </c>
    </row>
    <row r="4739" spans="1:16" x14ac:dyDescent="0.3">
      <c r="A4739">
        <v>73584863</v>
      </c>
      <c r="B4739">
        <v>876646</v>
      </c>
      <c r="C4739">
        <v>713707</v>
      </c>
      <c r="D4739">
        <v>14101</v>
      </c>
      <c r="E4739">
        <v>3</v>
      </c>
      <c r="F4739">
        <v>6345.45</v>
      </c>
      <c r="G4739">
        <v>15</v>
      </c>
      <c r="H4739" t="s">
        <v>127</v>
      </c>
      <c r="I4739">
        <v>7</v>
      </c>
      <c r="J4739" t="s">
        <v>206</v>
      </c>
      <c r="K4739" t="s">
        <v>39</v>
      </c>
      <c r="L4739" t="s">
        <v>17</v>
      </c>
      <c r="M4739">
        <v>35957.550000000003</v>
      </c>
      <c r="N4739" t="s">
        <v>21</v>
      </c>
      <c r="O4739" t="s">
        <v>0</v>
      </c>
      <c r="P4739" t="s">
        <v>0</v>
      </c>
    </row>
    <row r="4740" spans="1:16" x14ac:dyDescent="0.3">
      <c r="A4740">
        <v>48193218</v>
      </c>
      <c r="B4740">
        <v>770487</v>
      </c>
      <c r="C4740">
        <v>588196</v>
      </c>
      <c r="D4740">
        <v>7003</v>
      </c>
      <c r="E4740">
        <v>1</v>
      </c>
      <c r="F4740">
        <v>1050.45</v>
      </c>
      <c r="G4740">
        <v>15</v>
      </c>
      <c r="H4740" t="s">
        <v>127</v>
      </c>
      <c r="I4740">
        <v>3</v>
      </c>
      <c r="J4740" t="s">
        <v>128</v>
      </c>
      <c r="K4740" t="s">
        <v>50</v>
      </c>
      <c r="L4740" t="s">
        <v>17</v>
      </c>
      <c r="M4740">
        <v>5952.55</v>
      </c>
      <c r="N4740" t="s">
        <v>20</v>
      </c>
      <c r="O4740" t="s">
        <v>0</v>
      </c>
      <c r="P4740" t="s">
        <v>0</v>
      </c>
    </row>
    <row r="4741" spans="1:16" x14ac:dyDescent="0.3">
      <c r="A4741">
        <v>43782566</v>
      </c>
      <c r="B4741">
        <v>126225</v>
      </c>
      <c r="C4741">
        <v>301836</v>
      </c>
      <c r="D4741">
        <v>8414</v>
      </c>
      <c r="E4741">
        <v>1</v>
      </c>
      <c r="F4741">
        <v>420.7</v>
      </c>
      <c r="G4741">
        <v>5</v>
      </c>
      <c r="H4741" t="s">
        <v>127</v>
      </c>
      <c r="I4741">
        <v>2</v>
      </c>
      <c r="J4741" t="s">
        <v>169</v>
      </c>
      <c r="K4741" t="s">
        <v>39</v>
      </c>
      <c r="L4741" t="s">
        <v>15</v>
      </c>
      <c r="M4741">
        <v>7993.3</v>
      </c>
      <c r="N4741" t="s">
        <v>21</v>
      </c>
      <c r="O4741" t="s">
        <v>0</v>
      </c>
      <c r="P4741" t="s">
        <v>0</v>
      </c>
    </row>
    <row r="4742" spans="1:16" x14ac:dyDescent="0.3">
      <c r="A4742">
        <v>74796438</v>
      </c>
      <c r="B4742">
        <v>191161</v>
      </c>
      <c r="C4742">
        <v>887603</v>
      </c>
      <c r="D4742">
        <v>14812</v>
      </c>
      <c r="E4742">
        <v>4</v>
      </c>
      <c r="F4742">
        <v>0</v>
      </c>
      <c r="G4742">
        <v>0</v>
      </c>
      <c r="H4742" t="s">
        <v>127</v>
      </c>
      <c r="I4742">
        <v>5</v>
      </c>
      <c r="J4742" t="s">
        <v>106</v>
      </c>
      <c r="K4742" t="s">
        <v>39</v>
      </c>
      <c r="L4742" t="s">
        <v>15</v>
      </c>
      <c r="M4742">
        <v>59248</v>
      </c>
      <c r="N4742" t="s">
        <v>23</v>
      </c>
      <c r="O4742" t="s">
        <v>0</v>
      </c>
      <c r="P4742" t="s">
        <v>0</v>
      </c>
    </row>
    <row r="4743" spans="1:16" x14ac:dyDescent="0.3">
      <c r="A4743">
        <v>12621269</v>
      </c>
      <c r="B4743">
        <v>334053</v>
      </c>
      <c r="C4743">
        <v>624434</v>
      </c>
      <c r="D4743">
        <v>12427</v>
      </c>
      <c r="E4743">
        <v>1</v>
      </c>
      <c r="F4743">
        <v>0</v>
      </c>
      <c r="G4743">
        <v>0</v>
      </c>
      <c r="H4743" t="s">
        <v>127</v>
      </c>
      <c r="I4743">
        <v>5</v>
      </c>
      <c r="J4743" t="s">
        <v>106</v>
      </c>
      <c r="K4743" t="s">
        <v>39</v>
      </c>
      <c r="L4743" t="s">
        <v>15</v>
      </c>
      <c r="M4743">
        <v>12427</v>
      </c>
      <c r="N4743" t="s">
        <v>23</v>
      </c>
      <c r="O4743" t="s">
        <v>0</v>
      </c>
      <c r="P4743" t="s">
        <v>0</v>
      </c>
    </row>
    <row r="4744" spans="1:16" x14ac:dyDescent="0.3">
      <c r="A4744">
        <v>75645462</v>
      </c>
      <c r="B4744">
        <v>216739</v>
      </c>
      <c r="C4744">
        <v>971523</v>
      </c>
      <c r="D4744">
        <v>14891</v>
      </c>
      <c r="E4744">
        <v>1</v>
      </c>
      <c r="F4744">
        <v>0</v>
      </c>
      <c r="G4744">
        <v>0</v>
      </c>
      <c r="H4744" t="s">
        <v>127</v>
      </c>
      <c r="I4744">
        <v>4</v>
      </c>
      <c r="J4744" t="s">
        <v>476</v>
      </c>
      <c r="K4744" t="s">
        <v>39</v>
      </c>
      <c r="L4744" t="s">
        <v>17</v>
      </c>
      <c r="M4744">
        <v>14891</v>
      </c>
      <c r="N4744" t="s">
        <v>20</v>
      </c>
      <c r="O4744" t="s">
        <v>0</v>
      </c>
      <c r="P4744" t="s">
        <v>0</v>
      </c>
    </row>
    <row r="4745" spans="1:16" x14ac:dyDescent="0.3">
      <c r="A4745">
        <v>29307578</v>
      </c>
      <c r="B4745">
        <v>207473</v>
      </c>
      <c r="C4745">
        <v>787783</v>
      </c>
      <c r="D4745">
        <v>3300</v>
      </c>
      <c r="E4745">
        <v>2</v>
      </c>
      <c r="F4745">
        <v>0</v>
      </c>
      <c r="G4745">
        <v>0</v>
      </c>
      <c r="H4745" t="s">
        <v>127</v>
      </c>
      <c r="I4745">
        <v>7</v>
      </c>
      <c r="J4745" t="s">
        <v>206</v>
      </c>
      <c r="K4745" t="s">
        <v>47</v>
      </c>
      <c r="L4745" t="s">
        <v>15</v>
      </c>
      <c r="M4745">
        <v>6600</v>
      </c>
      <c r="N4745" t="s">
        <v>21</v>
      </c>
      <c r="O4745" t="s">
        <v>0</v>
      </c>
      <c r="P4745" t="s">
        <v>0</v>
      </c>
    </row>
    <row r="4746" spans="1:16" x14ac:dyDescent="0.3">
      <c r="A4746">
        <v>65938288</v>
      </c>
      <c r="B4746">
        <v>207473</v>
      </c>
      <c r="C4746">
        <v>256440</v>
      </c>
      <c r="D4746">
        <v>17822</v>
      </c>
      <c r="E4746">
        <v>3</v>
      </c>
      <c r="F4746">
        <v>2673.3</v>
      </c>
      <c r="G4746">
        <v>5</v>
      </c>
      <c r="H4746" t="s">
        <v>127</v>
      </c>
      <c r="I4746">
        <v>1</v>
      </c>
      <c r="J4746" t="s">
        <v>422</v>
      </c>
      <c r="K4746" t="s">
        <v>39</v>
      </c>
      <c r="L4746" t="s">
        <v>17</v>
      </c>
      <c r="M4746">
        <v>50792.7</v>
      </c>
      <c r="N4746" t="s">
        <v>21</v>
      </c>
      <c r="O4746" t="s">
        <v>0</v>
      </c>
      <c r="P4746" t="s">
        <v>0</v>
      </c>
    </row>
    <row r="4747" spans="1:16" x14ac:dyDescent="0.3">
      <c r="A4747">
        <v>98062882</v>
      </c>
      <c r="B4747">
        <v>356787</v>
      </c>
      <c r="C4747">
        <v>624434</v>
      </c>
      <c r="D4747">
        <v>5494</v>
      </c>
      <c r="E4747">
        <v>3</v>
      </c>
      <c r="F4747">
        <v>1648.2</v>
      </c>
      <c r="G4747">
        <v>10</v>
      </c>
      <c r="H4747" t="s">
        <v>127</v>
      </c>
      <c r="I4747">
        <v>6</v>
      </c>
      <c r="J4747" t="s">
        <v>137</v>
      </c>
      <c r="K4747" t="s">
        <v>39</v>
      </c>
      <c r="L4747" t="s">
        <v>17</v>
      </c>
      <c r="M4747">
        <v>14833.8</v>
      </c>
      <c r="N4747" t="s">
        <v>23</v>
      </c>
      <c r="O4747" t="s">
        <v>0</v>
      </c>
      <c r="P4747" t="s">
        <v>0</v>
      </c>
    </row>
    <row r="4748" spans="1:16" x14ac:dyDescent="0.3">
      <c r="A4748">
        <v>92906016</v>
      </c>
      <c r="B4748">
        <v>872246</v>
      </c>
      <c r="C4748">
        <v>630720</v>
      </c>
      <c r="D4748">
        <v>3052</v>
      </c>
      <c r="E4748">
        <v>1</v>
      </c>
      <c r="F4748">
        <v>0</v>
      </c>
      <c r="G4748">
        <v>0</v>
      </c>
      <c r="H4748" t="s">
        <v>127</v>
      </c>
      <c r="I4748">
        <v>5</v>
      </c>
      <c r="J4748" t="s">
        <v>106</v>
      </c>
      <c r="K4748" t="s">
        <v>39</v>
      </c>
      <c r="L4748" t="s">
        <v>18</v>
      </c>
      <c r="M4748">
        <v>3052</v>
      </c>
      <c r="N4748" t="s">
        <v>20</v>
      </c>
      <c r="O4748" t="s">
        <v>0</v>
      </c>
      <c r="P4748" t="s">
        <v>0</v>
      </c>
    </row>
    <row r="4749" spans="1:16" x14ac:dyDescent="0.3">
      <c r="A4749">
        <v>85341065</v>
      </c>
      <c r="B4749">
        <v>876646</v>
      </c>
      <c r="C4749">
        <v>835388</v>
      </c>
      <c r="D4749">
        <v>4799</v>
      </c>
      <c r="E4749">
        <v>4</v>
      </c>
      <c r="F4749">
        <v>2879.4</v>
      </c>
      <c r="G4749">
        <v>15</v>
      </c>
      <c r="H4749" t="s">
        <v>127</v>
      </c>
      <c r="I4749">
        <v>7</v>
      </c>
      <c r="J4749" t="s">
        <v>206</v>
      </c>
      <c r="K4749" t="s">
        <v>39</v>
      </c>
      <c r="L4749" t="s">
        <v>16</v>
      </c>
      <c r="M4749">
        <v>16316.6</v>
      </c>
      <c r="N4749" t="s">
        <v>22</v>
      </c>
      <c r="O4749" t="s">
        <v>0</v>
      </c>
      <c r="P4749" t="s">
        <v>0</v>
      </c>
    </row>
    <row r="4750" spans="1:16" x14ac:dyDescent="0.3">
      <c r="A4750">
        <v>23180503</v>
      </c>
      <c r="B4750">
        <v>207473</v>
      </c>
      <c r="C4750">
        <v>612842</v>
      </c>
      <c r="D4750">
        <v>15158</v>
      </c>
      <c r="E4750">
        <v>2</v>
      </c>
      <c r="F4750">
        <v>1515.8</v>
      </c>
      <c r="G4750">
        <v>5</v>
      </c>
      <c r="H4750" t="s">
        <v>127</v>
      </c>
      <c r="I4750">
        <v>2</v>
      </c>
      <c r="J4750" t="s">
        <v>169</v>
      </c>
      <c r="K4750" t="s">
        <v>39</v>
      </c>
      <c r="L4750" t="s">
        <v>15</v>
      </c>
      <c r="M4750">
        <v>28800.2</v>
      </c>
      <c r="N4750" t="s">
        <v>21</v>
      </c>
      <c r="O4750" t="s">
        <v>0</v>
      </c>
      <c r="P4750" t="s">
        <v>0</v>
      </c>
    </row>
    <row r="4751" spans="1:16" x14ac:dyDescent="0.3">
      <c r="A4751">
        <v>22153955</v>
      </c>
      <c r="B4751">
        <v>388389</v>
      </c>
      <c r="C4751">
        <v>388783</v>
      </c>
      <c r="D4751">
        <v>2748</v>
      </c>
      <c r="E4751">
        <v>3</v>
      </c>
      <c r="F4751">
        <v>412.2</v>
      </c>
      <c r="G4751">
        <v>5</v>
      </c>
      <c r="H4751" t="s">
        <v>127</v>
      </c>
      <c r="I4751">
        <v>3</v>
      </c>
      <c r="J4751" t="s">
        <v>128</v>
      </c>
      <c r="K4751" t="s">
        <v>39</v>
      </c>
      <c r="L4751" t="s">
        <v>18</v>
      </c>
      <c r="M4751">
        <v>7831.8</v>
      </c>
      <c r="N4751" t="s">
        <v>23</v>
      </c>
      <c r="O4751" t="s">
        <v>0</v>
      </c>
      <c r="P4751" t="s">
        <v>0</v>
      </c>
    </row>
    <row r="4752" spans="1:16" x14ac:dyDescent="0.3">
      <c r="A4752">
        <v>41348220</v>
      </c>
      <c r="B4752">
        <v>207473</v>
      </c>
      <c r="C4752">
        <v>999049</v>
      </c>
      <c r="D4752">
        <v>17528</v>
      </c>
      <c r="E4752">
        <v>2</v>
      </c>
      <c r="F4752">
        <v>1752.8</v>
      </c>
      <c r="G4752">
        <v>5</v>
      </c>
      <c r="H4752" t="s">
        <v>38</v>
      </c>
      <c r="I4752">
        <v>5</v>
      </c>
      <c r="J4752" t="s">
        <v>526</v>
      </c>
      <c r="K4752" t="s">
        <v>50</v>
      </c>
      <c r="L4752" t="s">
        <v>16</v>
      </c>
      <c r="M4752">
        <v>33303.199999999997</v>
      </c>
      <c r="N4752" t="s">
        <v>20</v>
      </c>
      <c r="O4752" t="s">
        <v>0</v>
      </c>
      <c r="P4752" t="s">
        <v>0</v>
      </c>
    </row>
    <row r="4753" spans="1:16" x14ac:dyDescent="0.3">
      <c r="A4753">
        <v>91737913</v>
      </c>
      <c r="B4753">
        <v>356787</v>
      </c>
      <c r="C4753">
        <v>455506</v>
      </c>
      <c r="D4753">
        <v>1606</v>
      </c>
      <c r="E4753">
        <v>1</v>
      </c>
      <c r="F4753">
        <v>0</v>
      </c>
      <c r="G4753">
        <v>0</v>
      </c>
      <c r="H4753" t="s">
        <v>38</v>
      </c>
      <c r="I4753">
        <v>3</v>
      </c>
      <c r="J4753" t="s">
        <v>90</v>
      </c>
      <c r="K4753" t="s">
        <v>39</v>
      </c>
      <c r="L4753" t="s">
        <v>15</v>
      </c>
      <c r="M4753">
        <v>1606</v>
      </c>
      <c r="N4753" t="s">
        <v>21</v>
      </c>
      <c r="O4753" t="s">
        <v>0</v>
      </c>
      <c r="P4753" t="s">
        <v>0</v>
      </c>
    </row>
    <row r="4754" spans="1:16" x14ac:dyDescent="0.3">
      <c r="A4754">
        <v>56952151</v>
      </c>
      <c r="B4754">
        <v>877572</v>
      </c>
      <c r="C4754">
        <v>546265</v>
      </c>
      <c r="D4754">
        <v>15198</v>
      </c>
      <c r="E4754">
        <v>1</v>
      </c>
      <c r="F4754">
        <v>759.9</v>
      </c>
      <c r="G4754">
        <v>5</v>
      </c>
      <c r="H4754" t="s">
        <v>38</v>
      </c>
      <c r="I4754">
        <v>5</v>
      </c>
      <c r="J4754" t="s">
        <v>526</v>
      </c>
      <c r="K4754" t="s">
        <v>39</v>
      </c>
      <c r="L4754" t="s">
        <v>18</v>
      </c>
      <c r="M4754">
        <v>14438.1</v>
      </c>
      <c r="N4754" t="s">
        <v>22</v>
      </c>
      <c r="O4754" t="s">
        <v>0</v>
      </c>
      <c r="P4754" t="s">
        <v>0</v>
      </c>
    </row>
    <row r="4755" spans="1:16" x14ac:dyDescent="0.3">
      <c r="A4755">
        <v>94457912</v>
      </c>
      <c r="B4755">
        <v>216739</v>
      </c>
      <c r="C4755">
        <v>781866</v>
      </c>
      <c r="D4755">
        <v>14051</v>
      </c>
      <c r="E4755">
        <v>1</v>
      </c>
      <c r="F4755">
        <v>2810.2</v>
      </c>
      <c r="G4755">
        <v>20</v>
      </c>
      <c r="H4755" t="s">
        <v>38</v>
      </c>
      <c r="I4755">
        <v>3</v>
      </c>
      <c r="J4755" t="s">
        <v>90</v>
      </c>
      <c r="K4755" t="s">
        <v>39</v>
      </c>
      <c r="L4755" t="s">
        <v>15</v>
      </c>
      <c r="M4755">
        <v>11240.8</v>
      </c>
      <c r="N4755" t="s">
        <v>22</v>
      </c>
      <c r="O4755" t="s">
        <v>0</v>
      </c>
      <c r="P4755" t="s">
        <v>0</v>
      </c>
    </row>
    <row r="4756" spans="1:16" x14ac:dyDescent="0.3">
      <c r="A4756">
        <v>37568520</v>
      </c>
      <c r="B4756">
        <v>207473</v>
      </c>
      <c r="C4756">
        <v>631736</v>
      </c>
      <c r="D4756">
        <v>2934</v>
      </c>
      <c r="E4756">
        <v>4</v>
      </c>
      <c r="F4756">
        <v>586.79999999999995</v>
      </c>
      <c r="G4756">
        <v>5</v>
      </c>
      <c r="H4756" t="s">
        <v>38</v>
      </c>
      <c r="I4756">
        <v>7</v>
      </c>
      <c r="J4756" t="s">
        <v>288</v>
      </c>
      <c r="K4756" t="s">
        <v>39</v>
      </c>
      <c r="L4756" t="s">
        <v>18</v>
      </c>
      <c r="M4756">
        <v>11149.2</v>
      </c>
      <c r="N4756" t="s">
        <v>22</v>
      </c>
      <c r="O4756" t="s">
        <v>0</v>
      </c>
      <c r="P4756" t="s">
        <v>0</v>
      </c>
    </row>
    <row r="4757" spans="1:16" x14ac:dyDescent="0.3">
      <c r="A4757">
        <v>22780905</v>
      </c>
      <c r="B4757">
        <v>246316</v>
      </c>
      <c r="C4757">
        <v>726806</v>
      </c>
      <c r="D4757">
        <v>10991</v>
      </c>
      <c r="E4757">
        <v>2</v>
      </c>
      <c r="F4757">
        <v>1099.0999999999999</v>
      </c>
      <c r="G4757">
        <v>5</v>
      </c>
      <c r="H4757" t="s">
        <v>38</v>
      </c>
      <c r="I4757">
        <v>4</v>
      </c>
      <c r="J4757" t="s">
        <v>43</v>
      </c>
      <c r="K4757" t="s">
        <v>39</v>
      </c>
      <c r="L4757" t="s">
        <v>15</v>
      </c>
      <c r="M4757">
        <v>20882.900000000001</v>
      </c>
      <c r="N4757" t="s">
        <v>23</v>
      </c>
      <c r="O4757" t="s">
        <v>0</v>
      </c>
      <c r="P4757" t="s">
        <v>0</v>
      </c>
    </row>
    <row r="4758" spans="1:16" x14ac:dyDescent="0.3">
      <c r="A4758">
        <v>65869014</v>
      </c>
      <c r="B4758">
        <v>334053</v>
      </c>
      <c r="C4758">
        <v>710511</v>
      </c>
      <c r="D4758">
        <v>9130</v>
      </c>
      <c r="E4758">
        <v>1</v>
      </c>
      <c r="F4758">
        <v>0</v>
      </c>
      <c r="G4758">
        <v>0</v>
      </c>
      <c r="H4758" t="s">
        <v>38</v>
      </c>
      <c r="I4758">
        <v>4</v>
      </c>
      <c r="J4758" t="s">
        <v>43</v>
      </c>
      <c r="K4758" t="s">
        <v>39</v>
      </c>
      <c r="L4758" t="s">
        <v>15</v>
      </c>
      <c r="M4758">
        <v>9130</v>
      </c>
      <c r="N4758" t="s">
        <v>23</v>
      </c>
      <c r="O4758" t="s">
        <v>0</v>
      </c>
      <c r="P4758" t="s">
        <v>0</v>
      </c>
    </row>
    <row r="4759" spans="1:16" x14ac:dyDescent="0.3">
      <c r="A4759">
        <v>52681823</v>
      </c>
      <c r="B4759">
        <v>216739</v>
      </c>
      <c r="C4759">
        <v>786252</v>
      </c>
      <c r="D4759">
        <v>14565</v>
      </c>
      <c r="E4759">
        <v>1</v>
      </c>
      <c r="F4759">
        <v>0</v>
      </c>
      <c r="G4759">
        <v>0</v>
      </c>
      <c r="H4759" t="s">
        <v>38</v>
      </c>
      <c r="I4759">
        <v>6</v>
      </c>
      <c r="J4759" t="s">
        <v>444</v>
      </c>
      <c r="K4759" t="s">
        <v>39</v>
      </c>
      <c r="L4759" t="s">
        <v>15</v>
      </c>
      <c r="M4759">
        <v>14565</v>
      </c>
      <c r="N4759" t="s">
        <v>22</v>
      </c>
      <c r="O4759" t="s">
        <v>0</v>
      </c>
      <c r="P4759" t="s">
        <v>0</v>
      </c>
    </row>
    <row r="4760" spans="1:16" x14ac:dyDescent="0.3">
      <c r="A4760">
        <v>83031359</v>
      </c>
      <c r="B4760">
        <v>246316</v>
      </c>
      <c r="C4760">
        <v>913666</v>
      </c>
      <c r="D4760">
        <v>1889</v>
      </c>
      <c r="E4760">
        <v>1</v>
      </c>
      <c r="F4760">
        <v>0</v>
      </c>
      <c r="G4760">
        <v>0</v>
      </c>
      <c r="H4760" t="s">
        <v>38</v>
      </c>
      <c r="I4760">
        <v>5</v>
      </c>
      <c r="J4760" t="s">
        <v>526</v>
      </c>
      <c r="K4760" t="s">
        <v>39</v>
      </c>
      <c r="L4760" t="s">
        <v>16</v>
      </c>
      <c r="M4760">
        <v>1889</v>
      </c>
      <c r="N4760" t="s">
        <v>23</v>
      </c>
      <c r="O4760" t="s">
        <v>0</v>
      </c>
      <c r="P4760" t="s">
        <v>0</v>
      </c>
    </row>
    <row r="4761" spans="1:16" x14ac:dyDescent="0.3">
      <c r="A4761">
        <v>85357498</v>
      </c>
      <c r="B4761">
        <v>809570</v>
      </c>
      <c r="C4761">
        <v>308239</v>
      </c>
      <c r="D4761">
        <v>9848</v>
      </c>
      <c r="E4761">
        <v>1</v>
      </c>
      <c r="F4761">
        <v>0</v>
      </c>
      <c r="G4761">
        <v>0</v>
      </c>
      <c r="H4761" t="s">
        <v>38</v>
      </c>
      <c r="I4761">
        <v>6</v>
      </c>
      <c r="J4761" t="s">
        <v>444</v>
      </c>
      <c r="K4761" t="s">
        <v>39</v>
      </c>
      <c r="L4761" t="s">
        <v>16</v>
      </c>
      <c r="M4761">
        <v>9848</v>
      </c>
      <c r="N4761" t="s">
        <v>23</v>
      </c>
      <c r="O4761" t="s">
        <v>0</v>
      </c>
      <c r="P4761" t="s">
        <v>0</v>
      </c>
    </row>
    <row r="4762" spans="1:16" x14ac:dyDescent="0.3">
      <c r="A4762">
        <v>57986515</v>
      </c>
      <c r="B4762">
        <v>246316</v>
      </c>
      <c r="C4762">
        <v>733243</v>
      </c>
      <c r="D4762">
        <v>13603</v>
      </c>
      <c r="E4762">
        <v>1</v>
      </c>
      <c r="F4762">
        <v>0</v>
      </c>
      <c r="G4762">
        <v>0</v>
      </c>
      <c r="H4762" t="s">
        <v>38</v>
      </c>
      <c r="I4762">
        <v>3</v>
      </c>
      <c r="J4762" t="s">
        <v>90</v>
      </c>
      <c r="K4762" t="s">
        <v>39</v>
      </c>
      <c r="L4762" t="s">
        <v>15</v>
      </c>
      <c r="M4762">
        <v>13603</v>
      </c>
      <c r="N4762" t="s">
        <v>21</v>
      </c>
      <c r="O4762" t="s">
        <v>0</v>
      </c>
      <c r="P4762" t="s">
        <v>0</v>
      </c>
    </row>
    <row r="4763" spans="1:16" x14ac:dyDescent="0.3">
      <c r="A4763">
        <v>98376561</v>
      </c>
      <c r="B4763">
        <v>216739</v>
      </c>
      <c r="C4763">
        <v>402647</v>
      </c>
      <c r="D4763">
        <v>13508</v>
      </c>
      <c r="E4763">
        <v>1</v>
      </c>
      <c r="F4763">
        <v>1350.8</v>
      </c>
      <c r="G4763">
        <v>10</v>
      </c>
      <c r="H4763" t="s">
        <v>38</v>
      </c>
      <c r="I4763">
        <v>3</v>
      </c>
      <c r="J4763" t="s">
        <v>90</v>
      </c>
      <c r="K4763" t="s">
        <v>39</v>
      </c>
      <c r="L4763" t="s">
        <v>16</v>
      </c>
      <c r="M4763">
        <v>12157.2</v>
      </c>
      <c r="N4763" t="s">
        <v>20</v>
      </c>
      <c r="O4763" t="s">
        <v>0</v>
      </c>
      <c r="P4763" t="s">
        <v>0</v>
      </c>
    </row>
    <row r="4764" spans="1:16" x14ac:dyDescent="0.3">
      <c r="A4764">
        <v>28070539</v>
      </c>
      <c r="B4764">
        <v>191161</v>
      </c>
      <c r="C4764">
        <v>244235</v>
      </c>
      <c r="D4764">
        <v>3810</v>
      </c>
      <c r="E4764">
        <v>1</v>
      </c>
      <c r="F4764">
        <v>0</v>
      </c>
      <c r="G4764">
        <v>0</v>
      </c>
      <c r="H4764" t="s">
        <v>38</v>
      </c>
      <c r="I4764">
        <v>6</v>
      </c>
      <c r="J4764" t="s">
        <v>444</v>
      </c>
      <c r="K4764" t="s">
        <v>39</v>
      </c>
      <c r="L4764" t="s">
        <v>16</v>
      </c>
      <c r="M4764">
        <v>3810</v>
      </c>
      <c r="N4764" t="s">
        <v>20</v>
      </c>
      <c r="O4764" t="s">
        <v>0</v>
      </c>
      <c r="P4764" t="s">
        <v>0</v>
      </c>
    </row>
    <row r="4765" spans="1:16" x14ac:dyDescent="0.3">
      <c r="A4765">
        <v>62478133</v>
      </c>
      <c r="B4765">
        <v>246316</v>
      </c>
      <c r="C4765">
        <v>301836</v>
      </c>
      <c r="D4765">
        <v>19792</v>
      </c>
      <c r="E4765">
        <v>1</v>
      </c>
      <c r="F4765">
        <v>0</v>
      </c>
      <c r="G4765">
        <v>0</v>
      </c>
      <c r="H4765" t="s">
        <v>38</v>
      </c>
      <c r="I4765">
        <v>1</v>
      </c>
      <c r="J4765" t="s">
        <v>89</v>
      </c>
      <c r="K4765" t="s">
        <v>39</v>
      </c>
      <c r="L4765" t="s">
        <v>15</v>
      </c>
      <c r="M4765">
        <v>19792</v>
      </c>
      <c r="N4765" t="s">
        <v>23</v>
      </c>
      <c r="O4765" t="s">
        <v>0</v>
      </c>
      <c r="P4765" t="s">
        <v>0</v>
      </c>
    </row>
    <row r="4766" spans="1:16" x14ac:dyDescent="0.3">
      <c r="A4766">
        <v>11421591</v>
      </c>
      <c r="B4766">
        <v>207473</v>
      </c>
      <c r="C4766">
        <v>534827</v>
      </c>
      <c r="D4766">
        <v>13778</v>
      </c>
      <c r="E4766">
        <v>1</v>
      </c>
      <c r="F4766">
        <v>0</v>
      </c>
      <c r="G4766">
        <v>0</v>
      </c>
      <c r="H4766" t="s">
        <v>38</v>
      </c>
      <c r="I4766">
        <v>5</v>
      </c>
      <c r="J4766" t="s">
        <v>526</v>
      </c>
      <c r="K4766" t="s">
        <v>50</v>
      </c>
      <c r="L4766" t="s">
        <v>15</v>
      </c>
      <c r="M4766">
        <v>13778</v>
      </c>
      <c r="N4766" t="s">
        <v>21</v>
      </c>
      <c r="O4766" t="s">
        <v>0</v>
      </c>
      <c r="P4766" t="s">
        <v>0</v>
      </c>
    </row>
    <row r="4767" spans="1:16" x14ac:dyDescent="0.3">
      <c r="A4767">
        <v>65259205</v>
      </c>
      <c r="B4767">
        <v>207473</v>
      </c>
      <c r="C4767">
        <v>875885</v>
      </c>
      <c r="D4767">
        <v>5181</v>
      </c>
      <c r="E4767">
        <v>1</v>
      </c>
      <c r="F4767">
        <v>777.15</v>
      </c>
      <c r="G4767">
        <v>15</v>
      </c>
      <c r="H4767" t="s">
        <v>329</v>
      </c>
      <c r="I4767">
        <v>4</v>
      </c>
      <c r="J4767" t="s">
        <v>330</v>
      </c>
      <c r="K4767" t="s">
        <v>50</v>
      </c>
      <c r="L4767" t="s">
        <v>15</v>
      </c>
      <c r="M4767">
        <v>4403.8500000000004</v>
      </c>
      <c r="N4767" t="s">
        <v>22</v>
      </c>
      <c r="O4767" t="s">
        <v>0</v>
      </c>
      <c r="P4767" t="s">
        <v>0</v>
      </c>
    </row>
    <row r="4768" spans="1:16" x14ac:dyDescent="0.3">
      <c r="A4768">
        <v>16679008</v>
      </c>
      <c r="B4768">
        <v>191161</v>
      </c>
      <c r="C4768">
        <v>669237</v>
      </c>
      <c r="D4768">
        <v>1106</v>
      </c>
      <c r="E4768">
        <v>1</v>
      </c>
      <c r="F4768">
        <v>55.3</v>
      </c>
      <c r="G4768">
        <v>5</v>
      </c>
      <c r="H4768" t="s">
        <v>329</v>
      </c>
      <c r="I4768">
        <v>3</v>
      </c>
      <c r="J4768" t="s">
        <v>71</v>
      </c>
      <c r="K4768" t="s">
        <v>47</v>
      </c>
      <c r="L4768" t="s">
        <v>15</v>
      </c>
      <c r="M4768">
        <v>1050.7</v>
      </c>
      <c r="N4768" t="s">
        <v>20</v>
      </c>
      <c r="O4768" t="s">
        <v>0</v>
      </c>
      <c r="P4768" t="s">
        <v>0</v>
      </c>
    </row>
    <row r="4769" spans="1:16" x14ac:dyDescent="0.3">
      <c r="A4769">
        <v>50643870</v>
      </c>
      <c r="B4769">
        <v>872246</v>
      </c>
      <c r="C4769">
        <v>235241</v>
      </c>
      <c r="D4769">
        <v>3603</v>
      </c>
      <c r="E4769">
        <v>2</v>
      </c>
      <c r="F4769">
        <v>0</v>
      </c>
      <c r="G4769">
        <v>0</v>
      </c>
      <c r="H4769" t="s">
        <v>329</v>
      </c>
      <c r="I4769">
        <v>1</v>
      </c>
      <c r="J4769" t="s">
        <v>66</v>
      </c>
      <c r="K4769" t="s">
        <v>39</v>
      </c>
      <c r="L4769" t="s">
        <v>16</v>
      </c>
      <c r="M4769">
        <v>7206</v>
      </c>
      <c r="N4769" t="s">
        <v>22</v>
      </c>
      <c r="O4769" t="s">
        <v>0</v>
      </c>
      <c r="P4769" t="s">
        <v>0</v>
      </c>
    </row>
    <row r="4770" spans="1:16" x14ac:dyDescent="0.3">
      <c r="A4770">
        <v>53154591</v>
      </c>
      <c r="B4770">
        <v>334053</v>
      </c>
      <c r="C4770">
        <v>906423</v>
      </c>
      <c r="D4770">
        <v>4922</v>
      </c>
      <c r="E4770">
        <v>1</v>
      </c>
      <c r="F4770">
        <v>492.2</v>
      </c>
      <c r="G4770">
        <v>10</v>
      </c>
      <c r="H4770" t="s">
        <v>329</v>
      </c>
      <c r="I4770">
        <v>2</v>
      </c>
      <c r="J4770" t="s">
        <v>459</v>
      </c>
      <c r="K4770" t="s">
        <v>39</v>
      </c>
      <c r="L4770" t="s">
        <v>15</v>
      </c>
      <c r="M4770">
        <v>4429.8</v>
      </c>
      <c r="N4770" t="s">
        <v>24</v>
      </c>
      <c r="O4770" t="s">
        <v>0</v>
      </c>
      <c r="P4770" t="s">
        <v>0</v>
      </c>
    </row>
    <row r="4771" spans="1:16" x14ac:dyDescent="0.3">
      <c r="A4771">
        <v>63514837</v>
      </c>
      <c r="B4771">
        <v>191161</v>
      </c>
      <c r="C4771">
        <v>412686</v>
      </c>
      <c r="D4771">
        <v>12587</v>
      </c>
      <c r="E4771">
        <v>1</v>
      </c>
      <c r="F4771">
        <v>0</v>
      </c>
      <c r="G4771">
        <v>0</v>
      </c>
      <c r="H4771" t="s">
        <v>329</v>
      </c>
      <c r="I4771">
        <v>6</v>
      </c>
      <c r="J4771" t="s">
        <v>247</v>
      </c>
      <c r="K4771" t="s">
        <v>39</v>
      </c>
      <c r="L4771" t="s">
        <v>16</v>
      </c>
      <c r="M4771">
        <v>12587</v>
      </c>
      <c r="N4771" t="s">
        <v>22</v>
      </c>
      <c r="O4771" t="s">
        <v>0</v>
      </c>
      <c r="P4771" t="s">
        <v>0</v>
      </c>
    </row>
    <row r="4772" spans="1:16" x14ac:dyDescent="0.3">
      <c r="A4772">
        <v>12058055</v>
      </c>
      <c r="B4772">
        <v>334053</v>
      </c>
      <c r="C4772">
        <v>972303</v>
      </c>
      <c r="D4772">
        <v>6874</v>
      </c>
      <c r="E4772">
        <v>1</v>
      </c>
      <c r="F4772">
        <v>0</v>
      </c>
      <c r="G4772">
        <v>0</v>
      </c>
      <c r="H4772" t="s">
        <v>329</v>
      </c>
      <c r="I4772">
        <v>7</v>
      </c>
      <c r="J4772" t="s">
        <v>248</v>
      </c>
      <c r="K4772" t="s">
        <v>39</v>
      </c>
      <c r="L4772" t="s">
        <v>15</v>
      </c>
      <c r="M4772">
        <v>6874</v>
      </c>
      <c r="N4772" t="s">
        <v>20</v>
      </c>
      <c r="O4772" t="s">
        <v>0</v>
      </c>
      <c r="P4772" t="s">
        <v>0</v>
      </c>
    </row>
    <row r="4773" spans="1:16" x14ac:dyDescent="0.3">
      <c r="A4773">
        <v>33156250</v>
      </c>
      <c r="B4773">
        <v>334053</v>
      </c>
      <c r="C4773">
        <v>972722</v>
      </c>
      <c r="D4773">
        <v>15871</v>
      </c>
      <c r="E4773">
        <v>1</v>
      </c>
      <c r="F4773">
        <v>0</v>
      </c>
      <c r="G4773">
        <v>0</v>
      </c>
      <c r="H4773" t="s">
        <v>329</v>
      </c>
      <c r="I4773">
        <v>4</v>
      </c>
      <c r="J4773" t="s">
        <v>330</v>
      </c>
      <c r="K4773" t="s">
        <v>47</v>
      </c>
      <c r="L4773" t="s">
        <v>17</v>
      </c>
      <c r="M4773">
        <v>15871</v>
      </c>
      <c r="N4773" t="s">
        <v>20</v>
      </c>
      <c r="O4773" t="s">
        <v>0</v>
      </c>
      <c r="P4773" t="s">
        <v>0</v>
      </c>
    </row>
    <row r="4774" spans="1:16" x14ac:dyDescent="0.3">
      <c r="A4774">
        <v>25132198</v>
      </c>
      <c r="B4774">
        <v>356787</v>
      </c>
      <c r="C4774">
        <v>710258</v>
      </c>
      <c r="D4774">
        <v>14011</v>
      </c>
      <c r="E4774">
        <v>2</v>
      </c>
      <c r="F4774">
        <v>0</v>
      </c>
      <c r="G4774">
        <v>0</v>
      </c>
      <c r="H4774" t="s">
        <v>329</v>
      </c>
      <c r="I4774">
        <v>1</v>
      </c>
      <c r="J4774" t="s">
        <v>66</v>
      </c>
      <c r="K4774" t="s">
        <v>50</v>
      </c>
      <c r="L4774" t="s">
        <v>15</v>
      </c>
      <c r="M4774">
        <v>28022</v>
      </c>
      <c r="N4774" t="s">
        <v>22</v>
      </c>
      <c r="O4774" t="s">
        <v>0</v>
      </c>
      <c r="P4774" t="s">
        <v>0</v>
      </c>
    </row>
    <row r="4775" spans="1:16" x14ac:dyDescent="0.3">
      <c r="A4775">
        <v>41883191</v>
      </c>
      <c r="B4775">
        <v>388389</v>
      </c>
      <c r="C4775">
        <v>616297</v>
      </c>
      <c r="D4775">
        <v>3260</v>
      </c>
      <c r="E4775">
        <v>1</v>
      </c>
      <c r="F4775">
        <v>163</v>
      </c>
      <c r="G4775">
        <v>5</v>
      </c>
      <c r="H4775" t="s">
        <v>329</v>
      </c>
      <c r="I4775">
        <v>5</v>
      </c>
      <c r="J4775" t="s">
        <v>192</v>
      </c>
      <c r="K4775" t="s">
        <v>50</v>
      </c>
      <c r="L4775" t="s">
        <v>16</v>
      </c>
      <c r="M4775">
        <v>3097</v>
      </c>
      <c r="N4775" t="s">
        <v>23</v>
      </c>
      <c r="O4775" t="s">
        <v>0</v>
      </c>
      <c r="P4775" t="s">
        <v>0</v>
      </c>
    </row>
    <row r="4776" spans="1:16" x14ac:dyDescent="0.3">
      <c r="A4776">
        <v>31264801</v>
      </c>
      <c r="B4776">
        <v>216739</v>
      </c>
      <c r="C4776">
        <v>508545</v>
      </c>
      <c r="D4776">
        <v>3062</v>
      </c>
      <c r="E4776">
        <v>1</v>
      </c>
      <c r="F4776">
        <v>0</v>
      </c>
      <c r="G4776">
        <v>0</v>
      </c>
      <c r="H4776" t="s">
        <v>329</v>
      </c>
      <c r="I4776">
        <v>4</v>
      </c>
      <c r="J4776" t="s">
        <v>330</v>
      </c>
      <c r="K4776" t="s">
        <v>50</v>
      </c>
      <c r="L4776" t="s">
        <v>17</v>
      </c>
      <c r="M4776">
        <v>3062</v>
      </c>
      <c r="N4776" t="s">
        <v>22</v>
      </c>
      <c r="O4776" t="s">
        <v>0</v>
      </c>
      <c r="P4776" t="s">
        <v>0</v>
      </c>
    </row>
    <row r="4777" spans="1:16" x14ac:dyDescent="0.3">
      <c r="A4777">
        <v>57665946</v>
      </c>
      <c r="B4777">
        <v>126225</v>
      </c>
      <c r="C4777">
        <v>818975</v>
      </c>
      <c r="D4777">
        <v>19012</v>
      </c>
      <c r="E4777">
        <v>2</v>
      </c>
      <c r="F4777">
        <v>0</v>
      </c>
      <c r="G4777">
        <v>0</v>
      </c>
      <c r="H4777" t="s">
        <v>329</v>
      </c>
      <c r="I4777">
        <v>7</v>
      </c>
      <c r="J4777" t="s">
        <v>248</v>
      </c>
      <c r="K4777" t="s">
        <v>39</v>
      </c>
      <c r="L4777" t="s">
        <v>15</v>
      </c>
      <c r="M4777">
        <v>38024</v>
      </c>
      <c r="N4777" t="s">
        <v>20</v>
      </c>
      <c r="O4777" t="s">
        <v>0</v>
      </c>
      <c r="P4777" t="s">
        <v>0</v>
      </c>
    </row>
    <row r="4778" spans="1:16" x14ac:dyDescent="0.3">
      <c r="A4778">
        <v>74227366</v>
      </c>
      <c r="B4778">
        <v>872246</v>
      </c>
      <c r="C4778">
        <v>440633</v>
      </c>
      <c r="D4778">
        <v>984</v>
      </c>
      <c r="E4778">
        <v>1</v>
      </c>
      <c r="F4778">
        <v>0</v>
      </c>
      <c r="G4778">
        <v>0</v>
      </c>
      <c r="H4778" t="s">
        <v>369</v>
      </c>
      <c r="I4778">
        <v>2</v>
      </c>
      <c r="J4778" t="s">
        <v>385</v>
      </c>
      <c r="K4778" t="s">
        <v>39</v>
      </c>
      <c r="L4778" t="s">
        <v>15</v>
      </c>
      <c r="M4778">
        <v>984</v>
      </c>
      <c r="N4778" t="s">
        <v>20</v>
      </c>
      <c r="O4778" t="s">
        <v>0</v>
      </c>
      <c r="P4778" t="s">
        <v>0</v>
      </c>
    </row>
    <row r="4779" spans="1:16" x14ac:dyDescent="0.3">
      <c r="A4779">
        <v>56630633</v>
      </c>
      <c r="B4779">
        <v>877572</v>
      </c>
      <c r="C4779">
        <v>811248</v>
      </c>
      <c r="D4779">
        <v>9794</v>
      </c>
      <c r="E4779">
        <v>1</v>
      </c>
      <c r="F4779">
        <v>0</v>
      </c>
      <c r="G4779">
        <v>0</v>
      </c>
      <c r="H4779" t="s">
        <v>369</v>
      </c>
      <c r="I4779">
        <v>6</v>
      </c>
      <c r="J4779" t="s">
        <v>300</v>
      </c>
      <c r="K4779" t="s">
        <v>47</v>
      </c>
      <c r="L4779" t="s">
        <v>18</v>
      </c>
      <c r="M4779">
        <v>9794</v>
      </c>
      <c r="N4779" t="s">
        <v>23</v>
      </c>
      <c r="O4779" t="s">
        <v>0</v>
      </c>
      <c r="P4779" t="s">
        <v>0</v>
      </c>
    </row>
    <row r="4780" spans="1:16" x14ac:dyDescent="0.3">
      <c r="A4780">
        <v>15937353</v>
      </c>
      <c r="B4780">
        <v>872246</v>
      </c>
      <c r="C4780">
        <v>698969</v>
      </c>
      <c r="D4780">
        <v>15156</v>
      </c>
      <c r="E4780">
        <v>2</v>
      </c>
      <c r="F4780">
        <v>0</v>
      </c>
      <c r="G4780">
        <v>0</v>
      </c>
      <c r="H4780" t="s">
        <v>369</v>
      </c>
      <c r="I4780">
        <v>3</v>
      </c>
      <c r="J4780" t="s">
        <v>375</v>
      </c>
      <c r="K4780" t="s">
        <v>39</v>
      </c>
      <c r="L4780" t="s">
        <v>15</v>
      </c>
      <c r="M4780">
        <v>30312</v>
      </c>
      <c r="N4780" t="s">
        <v>20</v>
      </c>
      <c r="O4780" t="s">
        <v>0</v>
      </c>
      <c r="P4780" t="s">
        <v>0</v>
      </c>
    </row>
    <row r="4781" spans="1:16" x14ac:dyDescent="0.3">
      <c r="A4781">
        <v>75540707</v>
      </c>
      <c r="B4781">
        <v>246316</v>
      </c>
      <c r="C4781">
        <v>936677</v>
      </c>
      <c r="D4781">
        <v>17566</v>
      </c>
      <c r="E4781">
        <v>1</v>
      </c>
      <c r="F4781">
        <v>2634.9</v>
      </c>
      <c r="G4781">
        <v>15</v>
      </c>
      <c r="H4781" t="s">
        <v>369</v>
      </c>
      <c r="I4781">
        <v>4</v>
      </c>
      <c r="J4781" t="s">
        <v>279</v>
      </c>
      <c r="K4781" t="s">
        <v>50</v>
      </c>
      <c r="L4781" t="s">
        <v>15</v>
      </c>
      <c r="M4781">
        <v>14931.1</v>
      </c>
      <c r="N4781" t="s">
        <v>20</v>
      </c>
      <c r="O4781" t="s">
        <v>0</v>
      </c>
      <c r="P4781" t="s">
        <v>0</v>
      </c>
    </row>
    <row r="4782" spans="1:16" x14ac:dyDescent="0.3">
      <c r="A4782">
        <v>60987966</v>
      </c>
      <c r="B4782">
        <v>671858</v>
      </c>
      <c r="C4782">
        <v>698985</v>
      </c>
      <c r="D4782">
        <v>9840</v>
      </c>
      <c r="E4782">
        <v>1</v>
      </c>
      <c r="F4782">
        <v>492</v>
      </c>
      <c r="G4782">
        <v>5</v>
      </c>
      <c r="H4782" t="s">
        <v>369</v>
      </c>
      <c r="I4782">
        <v>7</v>
      </c>
      <c r="J4782" t="s">
        <v>268</v>
      </c>
      <c r="K4782" t="s">
        <v>39</v>
      </c>
      <c r="L4782" t="s">
        <v>15</v>
      </c>
      <c r="M4782">
        <v>9348</v>
      </c>
      <c r="N4782" t="s">
        <v>20</v>
      </c>
      <c r="O4782" t="s">
        <v>0</v>
      </c>
      <c r="P4782" t="s">
        <v>0</v>
      </c>
    </row>
    <row r="4783" spans="1:16" x14ac:dyDescent="0.3">
      <c r="A4783">
        <v>56047142</v>
      </c>
      <c r="B4783">
        <v>719176</v>
      </c>
      <c r="C4783">
        <v>447678</v>
      </c>
      <c r="D4783">
        <v>18921</v>
      </c>
      <c r="E4783">
        <v>4</v>
      </c>
      <c r="F4783">
        <v>11352.6</v>
      </c>
      <c r="G4783">
        <v>15</v>
      </c>
      <c r="H4783" t="s">
        <v>369</v>
      </c>
      <c r="I4783">
        <v>2</v>
      </c>
      <c r="J4783" t="s">
        <v>385</v>
      </c>
      <c r="K4783" t="s">
        <v>39</v>
      </c>
      <c r="L4783" t="s">
        <v>15</v>
      </c>
      <c r="M4783">
        <v>64331.4</v>
      </c>
      <c r="N4783" t="s">
        <v>22</v>
      </c>
      <c r="O4783" t="s">
        <v>0</v>
      </c>
      <c r="P4783" t="s">
        <v>0</v>
      </c>
    </row>
    <row r="4784" spans="1:16" x14ac:dyDescent="0.3">
      <c r="A4784">
        <v>31493051</v>
      </c>
      <c r="B4784">
        <v>216739</v>
      </c>
      <c r="C4784">
        <v>489511</v>
      </c>
      <c r="D4784">
        <v>8563</v>
      </c>
      <c r="E4784">
        <v>3</v>
      </c>
      <c r="F4784">
        <v>0</v>
      </c>
      <c r="G4784">
        <v>0</v>
      </c>
      <c r="H4784" t="s">
        <v>369</v>
      </c>
      <c r="I4784">
        <v>3</v>
      </c>
      <c r="J4784" t="s">
        <v>375</v>
      </c>
      <c r="K4784" t="s">
        <v>50</v>
      </c>
      <c r="L4784" t="s">
        <v>15</v>
      </c>
      <c r="M4784">
        <v>25689</v>
      </c>
      <c r="N4784" t="s">
        <v>22</v>
      </c>
      <c r="O4784" t="s">
        <v>0</v>
      </c>
      <c r="P4784" t="s">
        <v>0</v>
      </c>
    </row>
    <row r="4785" spans="1:16" x14ac:dyDescent="0.3">
      <c r="A4785">
        <v>95354668</v>
      </c>
      <c r="B4785">
        <v>872246</v>
      </c>
      <c r="C4785">
        <v>537666</v>
      </c>
      <c r="D4785">
        <v>13189</v>
      </c>
      <c r="E4785">
        <v>1</v>
      </c>
      <c r="F4785">
        <v>0</v>
      </c>
      <c r="G4785">
        <v>0</v>
      </c>
      <c r="H4785" t="s">
        <v>369</v>
      </c>
      <c r="I4785">
        <v>4</v>
      </c>
      <c r="J4785" t="s">
        <v>279</v>
      </c>
      <c r="K4785" t="s">
        <v>39</v>
      </c>
      <c r="L4785" t="s">
        <v>15</v>
      </c>
      <c r="M4785">
        <v>13189</v>
      </c>
      <c r="N4785" t="s">
        <v>23</v>
      </c>
      <c r="O4785" t="s">
        <v>0</v>
      </c>
      <c r="P4785" t="s">
        <v>0</v>
      </c>
    </row>
    <row r="4786" spans="1:16" x14ac:dyDescent="0.3">
      <c r="A4786">
        <v>39368039</v>
      </c>
      <c r="B4786">
        <v>246316</v>
      </c>
      <c r="C4786">
        <v>633301</v>
      </c>
      <c r="D4786">
        <v>16119</v>
      </c>
      <c r="E4786">
        <v>1</v>
      </c>
      <c r="F4786">
        <v>805.95</v>
      </c>
      <c r="G4786">
        <v>5</v>
      </c>
      <c r="H4786" t="s">
        <v>369</v>
      </c>
      <c r="I4786">
        <v>5</v>
      </c>
      <c r="J4786" t="s">
        <v>267</v>
      </c>
      <c r="K4786" t="s">
        <v>39</v>
      </c>
      <c r="L4786" t="s">
        <v>16</v>
      </c>
      <c r="M4786">
        <v>15313.05</v>
      </c>
      <c r="N4786" t="s">
        <v>20</v>
      </c>
      <c r="O4786" t="s">
        <v>0</v>
      </c>
      <c r="P4786" t="s">
        <v>0</v>
      </c>
    </row>
    <row r="4787" spans="1:16" x14ac:dyDescent="0.3">
      <c r="A4787">
        <v>31086112</v>
      </c>
      <c r="B4787">
        <v>191161</v>
      </c>
      <c r="C4787">
        <v>415397</v>
      </c>
      <c r="D4787">
        <v>970</v>
      </c>
      <c r="E4787">
        <v>1</v>
      </c>
      <c r="F4787">
        <v>0</v>
      </c>
      <c r="G4787">
        <v>0</v>
      </c>
      <c r="H4787" t="s">
        <v>369</v>
      </c>
      <c r="I4787">
        <v>4</v>
      </c>
      <c r="J4787" t="s">
        <v>279</v>
      </c>
      <c r="K4787" t="s">
        <v>50</v>
      </c>
      <c r="L4787" t="s">
        <v>16</v>
      </c>
      <c r="M4787">
        <v>970</v>
      </c>
      <c r="N4787" t="s">
        <v>22</v>
      </c>
      <c r="O4787" t="s">
        <v>0</v>
      </c>
      <c r="P4787" t="s">
        <v>0</v>
      </c>
    </row>
    <row r="4788" spans="1:16" x14ac:dyDescent="0.3">
      <c r="A4788">
        <v>82556484</v>
      </c>
      <c r="B4788">
        <v>388389</v>
      </c>
      <c r="C4788">
        <v>930361</v>
      </c>
      <c r="D4788">
        <v>2191</v>
      </c>
      <c r="E4788">
        <v>1</v>
      </c>
      <c r="F4788">
        <v>0</v>
      </c>
      <c r="G4788">
        <v>0</v>
      </c>
      <c r="H4788" t="s">
        <v>123</v>
      </c>
      <c r="I4788">
        <v>5</v>
      </c>
      <c r="J4788" t="s">
        <v>124</v>
      </c>
      <c r="K4788" t="s">
        <v>39</v>
      </c>
      <c r="L4788" t="s">
        <v>15</v>
      </c>
      <c r="M4788">
        <v>2191</v>
      </c>
      <c r="N4788" t="s">
        <v>22</v>
      </c>
      <c r="O4788" t="s">
        <v>0</v>
      </c>
      <c r="P4788" t="s">
        <v>0</v>
      </c>
    </row>
    <row r="4789" spans="1:16" x14ac:dyDescent="0.3">
      <c r="A4789">
        <v>40150759</v>
      </c>
      <c r="B4789">
        <v>876646</v>
      </c>
      <c r="C4789">
        <v>369868</v>
      </c>
      <c r="D4789">
        <v>13314</v>
      </c>
      <c r="E4789">
        <v>1</v>
      </c>
      <c r="F4789">
        <v>1997.1</v>
      </c>
      <c r="G4789">
        <v>15</v>
      </c>
      <c r="H4789" t="s">
        <v>123</v>
      </c>
      <c r="I4789">
        <v>3</v>
      </c>
      <c r="J4789" t="s">
        <v>143</v>
      </c>
      <c r="K4789" t="s">
        <v>39</v>
      </c>
      <c r="L4789" t="s">
        <v>16</v>
      </c>
      <c r="M4789">
        <v>11316.9</v>
      </c>
      <c r="N4789" t="s">
        <v>21</v>
      </c>
      <c r="O4789" t="s">
        <v>0</v>
      </c>
      <c r="P4789" t="s">
        <v>0</v>
      </c>
    </row>
    <row r="4790" spans="1:16" x14ac:dyDescent="0.3">
      <c r="A4790">
        <v>54099326</v>
      </c>
      <c r="B4790">
        <v>207473</v>
      </c>
      <c r="C4790">
        <v>981519</v>
      </c>
      <c r="D4790">
        <v>15689</v>
      </c>
      <c r="E4790">
        <v>1</v>
      </c>
      <c r="F4790">
        <v>0</v>
      </c>
      <c r="G4790">
        <v>0</v>
      </c>
      <c r="H4790" t="s">
        <v>123</v>
      </c>
      <c r="I4790">
        <v>7</v>
      </c>
      <c r="J4790" t="s">
        <v>182</v>
      </c>
      <c r="K4790" t="s">
        <v>39</v>
      </c>
      <c r="L4790" t="s">
        <v>15</v>
      </c>
      <c r="M4790">
        <v>15689</v>
      </c>
      <c r="N4790" t="s">
        <v>20</v>
      </c>
      <c r="O4790" t="s">
        <v>0</v>
      </c>
      <c r="P4790" t="s">
        <v>0</v>
      </c>
    </row>
    <row r="4791" spans="1:16" x14ac:dyDescent="0.3">
      <c r="A4791">
        <v>27447248</v>
      </c>
      <c r="B4791">
        <v>246316</v>
      </c>
      <c r="C4791">
        <v>792354</v>
      </c>
      <c r="D4791">
        <v>13478</v>
      </c>
      <c r="E4791">
        <v>1</v>
      </c>
      <c r="F4791">
        <v>2021.7</v>
      </c>
      <c r="G4791">
        <v>15</v>
      </c>
      <c r="H4791" t="s">
        <v>123</v>
      </c>
      <c r="I4791">
        <v>5</v>
      </c>
      <c r="J4791" t="s">
        <v>124</v>
      </c>
      <c r="K4791" t="s">
        <v>39</v>
      </c>
      <c r="L4791" t="s">
        <v>16</v>
      </c>
      <c r="M4791">
        <v>11456.3</v>
      </c>
      <c r="N4791" t="s">
        <v>22</v>
      </c>
      <c r="O4791" t="s">
        <v>0</v>
      </c>
      <c r="P4791" t="s">
        <v>0</v>
      </c>
    </row>
    <row r="4792" spans="1:16" x14ac:dyDescent="0.3">
      <c r="A4792">
        <v>98842638</v>
      </c>
      <c r="B4792">
        <v>671858</v>
      </c>
      <c r="C4792">
        <v>530463</v>
      </c>
      <c r="D4792">
        <v>19512</v>
      </c>
      <c r="E4792">
        <v>3</v>
      </c>
      <c r="F4792">
        <v>0</v>
      </c>
      <c r="G4792">
        <v>0</v>
      </c>
      <c r="H4792" t="s">
        <v>123</v>
      </c>
      <c r="I4792">
        <v>2</v>
      </c>
      <c r="J4792" t="s">
        <v>341</v>
      </c>
      <c r="K4792" t="s">
        <v>39</v>
      </c>
      <c r="L4792" t="s">
        <v>17</v>
      </c>
      <c r="M4792">
        <v>58536</v>
      </c>
      <c r="N4792" t="s">
        <v>22</v>
      </c>
      <c r="O4792" t="s">
        <v>0</v>
      </c>
      <c r="P4792" t="s">
        <v>0</v>
      </c>
    </row>
    <row r="4793" spans="1:16" x14ac:dyDescent="0.3">
      <c r="A4793">
        <v>66191704</v>
      </c>
      <c r="B4793">
        <v>334053</v>
      </c>
      <c r="C4793">
        <v>813099</v>
      </c>
      <c r="D4793">
        <v>591</v>
      </c>
      <c r="E4793">
        <v>1</v>
      </c>
      <c r="F4793">
        <v>0</v>
      </c>
      <c r="G4793">
        <v>0</v>
      </c>
      <c r="H4793" t="s">
        <v>123</v>
      </c>
      <c r="I4793">
        <v>6</v>
      </c>
      <c r="J4793" t="s">
        <v>181</v>
      </c>
      <c r="K4793" t="s">
        <v>39</v>
      </c>
      <c r="L4793" t="s">
        <v>18</v>
      </c>
      <c r="M4793">
        <v>591</v>
      </c>
      <c r="N4793" t="s">
        <v>21</v>
      </c>
      <c r="O4793" t="s">
        <v>0</v>
      </c>
      <c r="P4793" t="s">
        <v>0</v>
      </c>
    </row>
    <row r="4794" spans="1:16" x14ac:dyDescent="0.3">
      <c r="A4794">
        <v>99628735</v>
      </c>
      <c r="B4794">
        <v>191161</v>
      </c>
      <c r="C4794">
        <v>409385</v>
      </c>
      <c r="D4794">
        <v>11436</v>
      </c>
      <c r="E4794">
        <v>1</v>
      </c>
      <c r="F4794">
        <v>571.79999999999995</v>
      </c>
      <c r="G4794">
        <v>5</v>
      </c>
      <c r="H4794" t="s">
        <v>123</v>
      </c>
      <c r="I4794">
        <v>3</v>
      </c>
      <c r="J4794" t="s">
        <v>143</v>
      </c>
      <c r="K4794" t="s">
        <v>39</v>
      </c>
      <c r="L4794" t="s">
        <v>16</v>
      </c>
      <c r="M4794">
        <v>10864.2</v>
      </c>
      <c r="N4794" t="s">
        <v>20</v>
      </c>
      <c r="O4794" t="s">
        <v>0</v>
      </c>
      <c r="P4794" t="s">
        <v>0</v>
      </c>
    </row>
    <row r="4795" spans="1:16" x14ac:dyDescent="0.3">
      <c r="A4795">
        <v>60598851</v>
      </c>
      <c r="B4795">
        <v>246316</v>
      </c>
      <c r="C4795">
        <v>455090</v>
      </c>
      <c r="D4795">
        <v>16950</v>
      </c>
      <c r="E4795">
        <v>2</v>
      </c>
      <c r="F4795">
        <v>5085</v>
      </c>
      <c r="G4795">
        <v>15</v>
      </c>
      <c r="H4795" t="s">
        <v>123</v>
      </c>
      <c r="I4795">
        <v>7</v>
      </c>
      <c r="J4795" t="s">
        <v>182</v>
      </c>
      <c r="K4795" t="s">
        <v>39</v>
      </c>
      <c r="L4795" t="s">
        <v>16</v>
      </c>
      <c r="M4795">
        <v>28815</v>
      </c>
      <c r="N4795" t="s">
        <v>20</v>
      </c>
      <c r="O4795" t="s">
        <v>0</v>
      </c>
      <c r="P4795" t="s">
        <v>0</v>
      </c>
    </row>
    <row r="4796" spans="1:16" x14ac:dyDescent="0.3">
      <c r="A4796">
        <v>25845304</v>
      </c>
      <c r="B4796">
        <v>356787</v>
      </c>
      <c r="C4796">
        <v>866764</v>
      </c>
      <c r="D4796">
        <v>11822</v>
      </c>
      <c r="E4796">
        <v>1</v>
      </c>
      <c r="F4796">
        <v>1182.2</v>
      </c>
      <c r="G4796">
        <v>10</v>
      </c>
      <c r="H4796" t="s">
        <v>123</v>
      </c>
      <c r="I4796">
        <v>6</v>
      </c>
      <c r="J4796" t="s">
        <v>181</v>
      </c>
      <c r="K4796" t="s">
        <v>39</v>
      </c>
      <c r="L4796" t="s">
        <v>15</v>
      </c>
      <c r="M4796">
        <v>10639.8</v>
      </c>
      <c r="N4796" t="s">
        <v>20</v>
      </c>
      <c r="O4796" t="s">
        <v>0</v>
      </c>
      <c r="P4796" t="s">
        <v>0</v>
      </c>
    </row>
    <row r="4797" spans="1:16" x14ac:dyDescent="0.3">
      <c r="A4797">
        <v>84204255</v>
      </c>
      <c r="B4797">
        <v>876646</v>
      </c>
      <c r="C4797">
        <v>757487</v>
      </c>
      <c r="D4797">
        <v>13611</v>
      </c>
      <c r="E4797">
        <v>2</v>
      </c>
      <c r="F4797">
        <v>2722.2</v>
      </c>
      <c r="G4797">
        <v>10</v>
      </c>
      <c r="H4797" t="s">
        <v>123</v>
      </c>
      <c r="I4797">
        <v>5</v>
      </c>
      <c r="J4797" t="s">
        <v>124</v>
      </c>
      <c r="K4797" t="s">
        <v>39</v>
      </c>
      <c r="L4797" t="s">
        <v>15</v>
      </c>
      <c r="M4797">
        <v>24499.8</v>
      </c>
      <c r="N4797" t="s">
        <v>22</v>
      </c>
      <c r="O4797" t="s">
        <v>0</v>
      </c>
      <c r="P4797" t="s">
        <v>0</v>
      </c>
    </row>
    <row r="4798" spans="1:16" x14ac:dyDescent="0.3">
      <c r="A4798">
        <v>79760901</v>
      </c>
      <c r="B4798">
        <v>809570</v>
      </c>
      <c r="C4798">
        <v>508545</v>
      </c>
      <c r="D4798">
        <v>19415</v>
      </c>
      <c r="E4798">
        <v>1</v>
      </c>
      <c r="F4798">
        <v>0</v>
      </c>
      <c r="G4798">
        <v>0</v>
      </c>
      <c r="H4798" t="s">
        <v>123</v>
      </c>
      <c r="I4798">
        <v>1</v>
      </c>
      <c r="J4798" t="s">
        <v>299</v>
      </c>
      <c r="K4798" t="s">
        <v>39</v>
      </c>
      <c r="L4798" t="s">
        <v>17</v>
      </c>
      <c r="M4798">
        <v>19415</v>
      </c>
      <c r="N4798" t="s">
        <v>23</v>
      </c>
      <c r="O4798" t="s">
        <v>0</v>
      </c>
      <c r="P4798" t="s">
        <v>0</v>
      </c>
    </row>
    <row r="4799" spans="1:16" x14ac:dyDescent="0.3">
      <c r="A4799">
        <v>88158177</v>
      </c>
      <c r="B4799">
        <v>872246</v>
      </c>
      <c r="C4799">
        <v>751752</v>
      </c>
      <c r="D4799">
        <v>13727</v>
      </c>
      <c r="E4799">
        <v>1</v>
      </c>
      <c r="F4799">
        <v>0</v>
      </c>
      <c r="G4799">
        <v>0</v>
      </c>
      <c r="H4799" t="s">
        <v>123</v>
      </c>
      <c r="I4799">
        <v>7</v>
      </c>
      <c r="J4799" t="s">
        <v>182</v>
      </c>
      <c r="K4799" t="s">
        <v>39</v>
      </c>
      <c r="L4799" t="s">
        <v>15</v>
      </c>
      <c r="M4799">
        <v>13727</v>
      </c>
      <c r="N4799" t="s">
        <v>23</v>
      </c>
      <c r="O4799" t="s">
        <v>0</v>
      </c>
      <c r="P4799" t="s">
        <v>0</v>
      </c>
    </row>
    <row r="4800" spans="1:16" x14ac:dyDescent="0.3">
      <c r="A4800">
        <v>45772648</v>
      </c>
      <c r="B4800">
        <v>770487</v>
      </c>
      <c r="C4800">
        <v>922730</v>
      </c>
      <c r="D4800">
        <v>2080</v>
      </c>
      <c r="E4800">
        <v>1</v>
      </c>
      <c r="F4800">
        <v>104</v>
      </c>
      <c r="G4800">
        <v>5</v>
      </c>
      <c r="H4800" t="s">
        <v>123</v>
      </c>
      <c r="I4800">
        <v>1</v>
      </c>
      <c r="J4800" t="s">
        <v>299</v>
      </c>
      <c r="K4800" t="s">
        <v>39</v>
      </c>
      <c r="L4800" t="s">
        <v>16</v>
      </c>
      <c r="M4800">
        <v>1976</v>
      </c>
      <c r="N4800" t="s">
        <v>20</v>
      </c>
      <c r="O4800" t="s">
        <v>0</v>
      </c>
      <c r="P4800" t="s">
        <v>0</v>
      </c>
    </row>
    <row r="4801" spans="1:16" x14ac:dyDescent="0.3">
      <c r="A4801">
        <v>33246598</v>
      </c>
      <c r="B4801">
        <v>216739</v>
      </c>
      <c r="C4801">
        <v>568145</v>
      </c>
      <c r="D4801">
        <v>5737</v>
      </c>
      <c r="E4801">
        <v>1</v>
      </c>
      <c r="F4801">
        <v>0</v>
      </c>
      <c r="G4801">
        <v>0</v>
      </c>
      <c r="H4801" t="s">
        <v>123</v>
      </c>
      <c r="I4801">
        <v>5</v>
      </c>
      <c r="J4801" t="s">
        <v>124</v>
      </c>
      <c r="K4801" t="s">
        <v>39</v>
      </c>
      <c r="L4801" t="s">
        <v>15</v>
      </c>
      <c r="M4801">
        <v>5737</v>
      </c>
      <c r="N4801" t="s">
        <v>23</v>
      </c>
      <c r="O4801" t="s">
        <v>0</v>
      </c>
      <c r="P4801" t="s">
        <v>0</v>
      </c>
    </row>
    <row r="4802" spans="1:16" x14ac:dyDescent="0.3">
      <c r="A4802">
        <v>92097999</v>
      </c>
      <c r="B4802">
        <v>246316</v>
      </c>
      <c r="C4802">
        <v>993454</v>
      </c>
      <c r="D4802">
        <v>19060</v>
      </c>
      <c r="E4802">
        <v>1</v>
      </c>
      <c r="F4802">
        <v>1906</v>
      </c>
      <c r="G4802">
        <v>10</v>
      </c>
      <c r="H4802" t="s">
        <v>210</v>
      </c>
      <c r="I4802">
        <v>3</v>
      </c>
      <c r="J4802" t="s">
        <v>253</v>
      </c>
      <c r="K4802" t="s">
        <v>39</v>
      </c>
      <c r="L4802" t="s">
        <v>15</v>
      </c>
      <c r="M4802">
        <v>17154</v>
      </c>
      <c r="N4802" t="s">
        <v>22</v>
      </c>
      <c r="O4802" t="s">
        <v>0</v>
      </c>
      <c r="P4802" t="s">
        <v>0</v>
      </c>
    </row>
    <row r="4803" spans="1:16" x14ac:dyDescent="0.3">
      <c r="A4803">
        <v>16202700</v>
      </c>
      <c r="B4803">
        <v>216739</v>
      </c>
      <c r="C4803">
        <v>304721</v>
      </c>
      <c r="D4803">
        <v>13738</v>
      </c>
      <c r="E4803">
        <v>1</v>
      </c>
      <c r="F4803">
        <v>0</v>
      </c>
      <c r="G4803">
        <v>0</v>
      </c>
      <c r="H4803" t="s">
        <v>210</v>
      </c>
      <c r="I4803">
        <v>4</v>
      </c>
      <c r="J4803" t="s">
        <v>355</v>
      </c>
      <c r="K4803" t="s">
        <v>39</v>
      </c>
      <c r="L4803" t="s">
        <v>15</v>
      </c>
      <c r="M4803">
        <v>13738</v>
      </c>
      <c r="N4803" t="s">
        <v>23</v>
      </c>
      <c r="O4803" t="s">
        <v>0</v>
      </c>
      <c r="P4803" t="s">
        <v>0</v>
      </c>
    </row>
    <row r="4804" spans="1:16" x14ac:dyDescent="0.3">
      <c r="A4804">
        <v>57912262</v>
      </c>
      <c r="B4804">
        <v>356787</v>
      </c>
      <c r="C4804">
        <v>459409</v>
      </c>
      <c r="D4804">
        <v>14984</v>
      </c>
      <c r="E4804">
        <v>1</v>
      </c>
      <c r="F4804">
        <v>0</v>
      </c>
      <c r="G4804">
        <v>0</v>
      </c>
      <c r="H4804" t="s">
        <v>210</v>
      </c>
      <c r="I4804">
        <v>7</v>
      </c>
      <c r="J4804" t="s">
        <v>80</v>
      </c>
      <c r="K4804" t="s">
        <v>39</v>
      </c>
      <c r="L4804" t="s">
        <v>17</v>
      </c>
      <c r="M4804">
        <v>14984</v>
      </c>
      <c r="N4804" t="s">
        <v>21</v>
      </c>
      <c r="O4804" t="s">
        <v>0</v>
      </c>
      <c r="P4804" t="s">
        <v>0</v>
      </c>
    </row>
    <row r="4805" spans="1:16" x14ac:dyDescent="0.3">
      <c r="A4805">
        <v>69580374</v>
      </c>
      <c r="B4805">
        <v>388389</v>
      </c>
      <c r="C4805">
        <v>985161</v>
      </c>
      <c r="D4805">
        <v>1183</v>
      </c>
      <c r="E4805">
        <v>2</v>
      </c>
      <c r="F4805">
        <v>118.3</v>
      </c>
      <c r="G4805">
        <v>5</v>
      </c>
      <c r="H4805" t="s">
        <v>210</v>
      </c>
      <c r="I4805">
        <v>5</v>
      </c>
      <c r="J4805" t="s">
        <v>416</v>
      </c>
      <c r="K4805" t="s">
        <v>50</v>
      </c>
      <c r="L4805" t="s">
        <v>16</v>
      </c>
      <c r="M4805">
        <v>2247.6999999999998</v>
      </c>
      <c r="N4805" t="s">
        <v>20</v>
      </c>
      <c r="O4805" t="s">
        <v>0</v>
      </c>
      <c r="P4805" t="s">
        <v>0</v>
      </c>
    </row>
    <row r="4806" spans="1:16" x14ac:dyDescent="0.3">
      <c r="A4806">
        <v>45482091</v>
      </c>
      <c r="B4806">
        <v>126225</v>
      </c>
      <c r="C4806">
        <v>385636</v>
      </c>
      <c r="D4806">
        <v>12698</v>
      </c>
      <c r="E4806">
        <v>1</v>
      </c>
      <c r="F4806">
        <v>1269.8</v>
      </c>
      <c r="G4806">
        <v>10</v>
      </c>
      <c r="H4806" t="s">
        <v>210</v>
      </c>
      <c r="I4806">
        <v>5</v>
      </c>
      <c r="J4806" t="s">
        <v>416</v>
      </c>
      <c r="K4806" t="s">
        <v>39</v>
      </c>
      <c r="L4806" t="s">
        <v>16</v>
      </c>
      <c r="M4806">
        <v>11428.2</v>
      </c>
      <c r="N4806" t="s">
        <v>20</v>
      </c>
      <c r="O4806" t="s">
        <v>0</v>
      </c>
      <c r="P4806" t="s">
        <v>0</v>
      </c>
    </row>
    <row r="4807" spans="1:16" x14ac:dyDescent="0.3">
      <c r="A4807">
        <v>14324134</v>
      </c>
      <c r="B4807">
        <v>809570</v>
      </c>
      <c r="C4807">
        <v>758850</v>
      </c>
      <c r="D4807">
        <v>12679</v>
      </c>
      <c r="E4807">
        <v>1</v>
      </c>
      <c r="F4807">
        <v>1901.85</v>
      </c>
      <c r="G4807">
        <v>15</v>
      </c>
      <c r="H4807" t="s">
        <v>210</v>
      </c>
      <c r="I4807">
        <v>5</v>
      </c>
      <c r="J4807" t="s">
        <v>416</v>
      </c>
      <c r="K4807" t="s">
        <v>39</v>
      </c>
      <c r="L4807" t="s">
        <v>15</v>
      </c>
      <c r="M4807">
        <v>10777.15</v>
      </c>
      <c r="N4807" t="s">
        <v>21</v>
      </c>
      <c r="O4807" t="s">
        <v>0</v>
      </c>
      <c r="P4807" t="s">
        <v>0</v>
      </c>
    </row>
    <row r="4808" spans="1:16" x14ac:dyDescent="0.3">
      <c r="A4808">
        <v>75847681</v>
      </c>
      <c r="B4808">
        <v>877572</v>
      </c>
      <c r="C4808">
        <v>917276</v>
      </c>
      <c r="D4808">
        <v>17250</v>
      </c>
      <c r="E4808">
        <v>2</v>
      </c>
      <c r="F4808">
        <v>1725</v>
      </c>
      <c r="G4808">
        <v>5</v>
      </c>
      <c r="H4808" t="s">
        <v>210</v>
      </c>
      <c r="I4808">
        <v>2</v>
      </c>
      <c r="J4808" t="s">
        <v>475</v>
      </c>
      <c r="K4808" t="s">
        <v>50</v>
      </c>
      <c r="L4808" t="s">
        <v>15</v>
      </c>
      <c r="M4808">
        <v>32775</v>
      </c>
      <c r="N4808" t="s">
        <v>20</v>
      </c>
      <c r="O4808" t="s">
        <v>0</v>
      </c>
      <c r="P4808" t="s">
        <v>0</v>
      </c>
    </row>
    <row r="4809" spans="1:16" x14ac:dyDescent="0.3">
      <c r="A4809">
        <v>28687800</v>
      </c>
      <c r="B4809">
        <v>872246</v>
      </c>
      <c r="C4809">
        <v>527557</v>
      </c>
      <c r="D4809">
        <v>15085</v>
      </c>
      <c r="E4809">
        <v>2</v>
      </c>
      <c r="F4809">
        <v>0</v>
      </c>
      <c r="G4809">
        <v>0</v>
      </c>
      <c r="H4809" t="s">
        <v>210</v>
      </c>
      <c r="I4809">
        <v>3</v>
      </c>
      <c r="J4809" t="s">
        <v>253</v>
      </c>
      <c r="K4809" t="s">
        <v>50</v>
      </c>
      <c r="L4809" t="s">
        <v>16</v>
      </c>
      <c r="M4809">
        <v>30170</v>
      </c>
      <c r="N4809" t="s">
        <v>20</v>
      </c>
      <c r="O4809" t="s">
        <v>0</v>
      </c>
      <c r="P4809" t="s">
        <v>0</v>
      </c>
    </row>
    <row r="4810" spans="1:16" x14ac:dyDescent="0.3">
      <c r="A4810">
        <v>79718627</v>
      </c>
      <c r="B4810">
        <v>191161</v>
      </c>
      <c r="C4810">
        <v>894180</v>
      </c>
      <c r="D4810">
        <v>8653</v>
      </c>
      <c r="E4810">
        <v>1</v>
      </c>
      <c r="F4810">
        <v>1297.95</v>
      </c>
      <c r="G4810">
        <v>15</v>
      </c>
      <c r="H4810" t="s">
        <v>210</v>
      </c>
      <c r="I4810">
        <v>6</v>
      </c>
      <c r="J4810" t="s">
        <v>60</v>
      </c>
      <c r="K4810" t="s">
        <v>39</v>
      </c>
      <c r="L4810" t="s">
        <v>16</v>
      </c>
      <c r="M4810">
        <v>7355.05</v>
      </c>
      <c r="N4810" t="s">
        <v>20</v>
      </c>
      <c r="O4810" t="s">
        <v>0</v>
      </c>
      <c r="P4810" t="s">
        <v>0</v>
      </c>
    </row>
    <row r="4811" spans="1:16" x14ac:dyDescent="0.3">
      <c r="A4811">
        <v>49466873</v>
      </c>
      <c r="B4811">
        <v>671858</v>
      </c>
      <c r="C4811">
        <v>425933</v>
      </c>
      <c r="D4811">
        <v>12833</v>
      </c>
      <c r="E4811">
        <v>2</v>
      </c>
      <c r="F4811">
        <v>3849.9</v>
      </c>
      <c r="G4811">
        <v>15</v>
      </c>
      <c r="H4811" t="s">
        <v>210</v>
      </c>
      <c r="I4811">
        <v>2</v>
      </c>
      <c r="J4811" t="s">
        <v>475</v>
      </c>
      <c r="K4811" t="s">
        <v>39</v>
      </c>
      <c r="L4811" t="s">
        <v>15</v>
      </c>
      <c r="M4811">
        <v>21816.1</v>
      </c>
      <c r="N4811" t="s">
        <v>23</v>
      </c>
      <c r="O4811" t="s">
        <v>0</v>
      </c>
      <c r="P4811" t="s">
        <v>0</v>
      </c>
    </row>
    <row r="4812" spans="1:16" x14ac:dyDescent="0.3">
      <c r="A4812">
        <v>46712288</v>
      </c>
      <c r="B4812">
        <v>246316</v>
      </c>
      <c r="C4812">
        <v>696171</v>
      </c>
      <c r="D4812">
        <v>17048</v>
      </c>
      <c r="E4812">
        <v>2</v>
      </c>
      <c r="F4812">
        <v>0</v>
      </c>
      <c r="G4812">
        <v>0</v>
      </c>
      <c r="H4812" t="s">
        <v>210</v>
      </c>
      <c r="I4812">
        <v>4</v>
      </c>
      <c r="J4812" t="s">
        <v>355</v>
      </c>
      <c r="K4812" t="s">
        <v>39</v>
      </c>
      <c r="L4812" t="s">
        <v>15</v>
      </c>
      <c r="M4812">
        <v>34096</v>
      </c>
      <c r="N4812" t="s">
        <v>21</v>
      </c>
      <c r="O4812" t="s">
        <v>0</v>
      </c>
      <c r="P4812" t="s">
        <v>0</v>
      </c>
    </row>
    <row r="4813" spans="1:16" x14ac:dyDescent="0.3">
      <c r="A4813">
        <v>60969286</v>
      </c>
      <c r="B4813">
        <v>216739</v>
      </c>
      <c r="C4813">
        <v>498433</v>
      </c>
      <c r="D4813">
        <v>17219</v>
      </c>
      <c r="E4813">
        <v>4</v>
      </c>
      <c r="F4813">
        <v>0</v>
      </c>
      <c r="G4813">
        <v>0</v>
      </c>
      <c r="H4813" t="s">
        <v>210</v>
      </c>
      <c r="I4813">
        <v>4</v>
      </c>
      <c r="J4813" t="s">
        <v>355</v>
      </c>
      <c r="K4813" t="s">
        <v>50</v>
      </c>
      <c r="L4813" t="s">
        <v>16</v>
      </c>
      <c r="M4813">
        <v>68876</v>
      </c>
      <c r="N4813" t="s">
        <v>20</v>
      </c>
      <c r="O4813" t="s">
        <v>0</v>
      </c>
      <c r="P4813" t="s">
        <v>0</v>
      </c>
    </row>
    <row r="4814" spans="1:16" x14ac:dyDescent="0.3">
      <c r="A4814">
        <v>98506156</v>
      </c>
      <c r="B4814">
        <v>216739</v>
      </c>
      <c r="C4814">
        <v>305149</v>
      </c>
      <c r="D4814">
        <v>2051</v>
      </c>
      <c r="E4814">
        <v>1</v>
      </c>
      <c r="F4814">
        <v>102.55</v>
      </c>
      <c r="G4814">
        <v>5</v>
      </c>
      <c r="H4814" t="s">
        <v>210</v>
      </c>
      <c r="I4814">
        <v>6</v>
      </c>
      <c r="J4814" t="s">
        <v>60</v>
      </c>
      <c r="K4814" t="s">
        <v>50</v>
      </c>
      <c r="L4814" t="s">
        <v>15</v>
      </c>
      <c r="M4814">
        <v>1948.45</v>
      </c>
      <c r="N4814" t="s">
        <v>21</v>
      </c>
      <c r="O4814" t="s">
        <v>0</v>
      </c>
      <c r="P4814" t="s">
        <v>0</v>
      </c>
    </row>
    <row r="4815" spans="1:16" x14ac:dyDescent="0.3">
      <c r="A4815">
        <v>96637649</v>
      </c>
      <c r="B4815">
        <v>719176</v>
      </c>
      <c r="C4815">
        <v>755552</v>
      </c>
      <c r="D4815">
        <v>4234</v>
      </c>
      <c r="E4815">
        <v>1</v>
      </c>
      <c r="F4815">
        <v>0</v>
      </c>
      <c r="G4815">
        <v>0</v>
      </c>
      <c r="H4815" t="s">
        <v>223</v>
      </c>
      <c r="I4815">
        <v>5</v>
      </c>
      <c r="J4815" t="s">
        <v>224</v>
      </c>
      <c r="K4815" t="s">
        <v>39</v>
      </c>
      <c r="L4815" t="s">
        <v>15</v>
      </c>
      <c r="M4815">
        <v>4234</v>
      </c>
      <c r="N4815" t="s">
        <v>23</v>
      </c>
      <c r="O4815" t="s">
        <v>0</v>
      </c>
      <c r="P4815" t="s">
        <v>0</v>
      </c>
    </row>
    <row r="4816" spans="1:16" x14ac:dyDescent="0.3">
      <c r="A4816">
        <v>52101056</v>
      </c>
      <c r="B4816">
        <v>877572</v>
      </c>
      <c r="C4816">
        <v>572932</v>
      </c>
      <c r="D4816">
        <v>4785</v>
      </c>
      <c r="E4816">
        <v>1</v>
      </c>
      <c r="F4816">
        <v>0</v>
      </c>
      <c r="G4816">
        <v>0</v>
      </c>
      <c r="H4816" t="s">
        <v>223</v>
      </c>
      <c r="I4816">
        <v>1</v>
      </c>
      <c r="J4816" t="s">
        <v>46</v>
      </c>
      <c r="K4816" t="s">
        <v>39</v>
      </c>
      <c r="L4816" t="s">
        <v>18</v>
      </c>
      <c r="M4816">
        <v>4785</v>
      </c>
      <c r="N4816" t="s">
        <v>21</v>
      </c>
      <c r="O4816" t="s">
        <v>0</v>
      </c>
      <c r="P4816" t="s">
        <v>0</v>
      </c>
    </row>
    <row r="4817" spans="1:16" x14ac:dyDescent="0.3">
      <c r="A4817">
        <v>29776801</v>
      </c>
      <c r="B4817">
        <v>809570</v>
      </c>
      <c r="C4817">
        <v>393079</v>
      </c>
      <c r="D4817">
        <v>2358</v>
      </c>
      <c r="E4817">
        <v>2</v>
      </c>
      <c r="F4817">
        <v>707.4</v>
      </c>
      <c r="G4817">
        <v>15</v>
      </c>
      <c r="H4817" t="s">
        <v>223</v>
      </c>
      <c r="I4817">
        <v>3</v>
      </c>
      <c r="J4817" t="s">
        <v>524</v>
      </c>
      <c r="K4817" t="s">
        <v>50</v>
      </c>
      <c r="L4817" t="s">
        <v>15</v>
      </c>
      <c r="M4817">
        <v>4008.6</v>
      </c>
      <c r="N4817" t="s">
        <v>23</v>
      </c>
      <c r="O4817" t="s">
        <v>0</v>
      </c>
      <c r="P4817" t="s">
        <v>0</v>
      </c>
    </row>
    <row r="4818" spans="1:16" x14ac:dyDescent="0.3">
      <c r="A4818">
        <v>52831009</v>
      </c>
      <c r="B4818">
        <v>246316</v>
      </c>
      <c r="C4818">
        <v>538270</v>
      </c>
      <c r="D4818">
        <v>12104</v>
      </c>
      <c r="E4818">
        <v>2</v>
      </c>
      <c r="F4818">
        <v>3631.2</v>
      </c>
      <c r="G4818">
        <v>15</v>
      </c>
      <c r="H4818" t="s">
        <v>223</v>
      </c>
      <c r="I4818">
        <v>3</v>
      </c>
      <c r="J4818" t="s">
        <v>524</v>
      </c>
      <c r="K4818" t="s">
        <v>50</v>
      </c>
      <c r="L4818" t="s">
        <v>18</v>
      </c>
      <c r="M4818">
        <v>20576.8</v>
      </c>
      <c r="N4818" t="s">
        <v>22</v>
      </c>
      <c r="O4818" t="s">
        <v>0</v>
      </c>
      <c r="P4818" t="s">
        <v>0</v>
      </c>
    </row>
    <row r="4819" spans="1:16" x14ac:dyDescent="0.3">
      <c r="A4819">
        <v>73297813</v>
      </c>
      <c r="B4819">
        <v>809570</v>
      </c>
      <c r="C4819">
        <v>219524</v>
      </c>
      <c r="D4819">
        <v>17491</v>
      </c>
      <c r="E4819">
        <v>3</v>
      </c>
      <c r="F4819">
        <v>2623.65</v>
      </c>
      <c r="G4819">
        <v>5</v>
      </c>
      <c r="H4819" t="s">
        <v>223</v>
      </c>
      <c r="I4819">
        <v>7</v>
      </c>
      <c r="J4819" t="s">
        <v>319</v>
      </c>
      <c r="K4819" t="s">
        <v>39</v>
      </c>
      <c r="L4819" t="s">
        <v>17</v>
      </c>
      <c r="M4819">
        <v>49849.35</v>
      </c>
      <c r="N4819" t="s">
        <v>21</v>
      </c>
      <c r="O4819" t="s">
        <v>0</v>
      </c>
      <c r="P4819" t="s">
        <v>0</v>
      </c>
    </row>
    <row r="4820" spans="1:16" x14ac:dyDescent="0.3">
      <c r="A4820">
        <v>73360324</v>
      </c>
      <c r="B4820">
        <v>872246</v>
      </c>
      <c r="C4820">
        <v>353184</v>
      </c>
      <c r="D4820">
        <v>2742</v>
      </c>
      <c r="E4820">
        <v>1</v>
      </c>
      <c r="F4820">
        <v>0</v>
      </c>
      <c r="G4820">
        <v>0</v>
      </c>
      <c r="H4820" t="s">
        <v>223</v>
      </c>
      <c r="I4820">
        <v>2</v>
      </c>
      <c r="J4820" t="s">
        <v>448</v>
      </c>
      <c r="K4820" t="s">
        <v>47</v>
      </c>
      <c r="L4820" t="s">
        <v>18</v>
      </c>
      <c r="M4820">
        <v>2742</v>
      </c>
      <c r="N4820" t="s">
        <v>22</v>
      </c>
      <c r="O4820" t="s">
        <v>0</v>
      </c>
      <c r="P4820" t="s">
        <v>0</v>
      </c>
    </row>
    <row r="4821" spans="1:16" x14ac:dyDescent="0.3">
      <c r="A4821">
        <v>46024950</v>
      </c>
      <c r="B4821">
        <v>388389</v>
      </c>
      <c r="C4821">
        <v>988930</v>
      </c>
      <c r="D4821">
        <v>18102</v>
      </c>
      <c r="E4821">
        <v>1</v>
      </c>
      <c r="F4821">
        <v>0</v>
      </c>
      <c r="G4821">
        <v>0</v>
      </c>
      <c r="H4821" t="s">
        <v>223</v>
      </c>
      <c r="I4821">
        <v>7</v>
      </c>
      <c r="J4821" t="s">
        <v>319</v>
      </c>
      <c r="K4821" t="s">
        <v>39</v>
      </c>
      <c r="L4821" t="s">
        <v>18</v>
      </c>
      <c r="M4821">
        <v>18102</v>
      </c>
      <c r="N4821" t="s">
        <v>20</v>
      </c>
      <c r="O4821" t="s">
        <v>0</v>
      </c>
      <c r="P4821" t="s">
        <v>0</v>
      </c>
    </row>
    <row r="4822" spans="1:16" x14ac:dyDescent="0.3">
      <c r="A4822">
        <v>94929036</v>
      </c>
      <c r="B4822">
        <v>334053</v>
      </c>
      <c r="C4822">
        <v>713742</v>
      </c>
      <c r="D4822">
        <v>8046</v>
      </c>
      <c r="E4822">
        <v>2</v>
      </c>
      <c r="F4822">
        <v>0</v>
      </c>
      <c r="G4822">
        <v>0</v>
      </c>
      <c r="H4822" t="s">
        <v>223</v>
      </c>
      <c r="I4822">
        <v>4</v>
      </c>
      <c r="J4822" t="s">
        <v>418</v>
      </c>
      <c r="K4822" t="s">
        <v>50</v>
      </c>
      <c r="L4822" t="s">
        <v>18</v>
      </c>
      <c r="M4822">
        <v>16092</v>
      </c>
      <c r="N4822" t="s">
        <v>21</v>
      </c>
      <c r="O4822" t="s">
        <v>0</v>
      </c>
      <c r="P4822" t="s">
        <v>0</v>
      </c>
    </row>
    <row r="4823" spans="1:16" x14ac:dyDescent="0.3">
      <c r="A4823">
        <v>11194267</v>
      </c>
      <c r="B4823">
        <v>770487</v>
      </c>
      <c r="C4823">
        <v>410445</v>
      </c>
      <c r="D4823">
        <v>3021</v>
      </c>
      <c r="E4823">
        <v>2</v>
      </c>
      <c r="F4823">
        <v>0</v>
      </c>
      <c r="G4823">
        <v>0</v>
      </c>
      <c r="H4823" t="s">
        <v>223</v>
      </c>
      <c r="I4823">
        <v>2</v>
      </c>
      <c r="J4823" t="s">
        <v>448</v>
      </c>
      <c r="K4823" t="s">
        <v>39</v>
      </c>
      <c r="L4823" t="s">
        <v>17</v>
      </c>
      <c r="M4823">
        <v>6042</v>
      </c>
      <c r="N4823" t="s">
        <v>20</v>
      </c>
      <c r="O4823" t="s">
        <v>0</v>
      </c>
      <c r="P4823" t="s">
        <v>0</v>
      </c>
    </row>
    <row r="4824" spans="1:16" x14ac:dyDescent="0.3">
      <c r="A4824">
        <v>53197138</v>
      </c>
      <c r="B4824">
        <v>876646</v>
      </c>
      <c r="C4824">
        <v>856912</v>
      </c>
      <c r="D4824">
        <v>15586</v>
      </c>
      <c r="E4824">
        <v>1</v>
      </c>
      <c r="F4824">
        <v>779.3</v>
      </c>
      <c r="G4824">
        <v>5</v>
      </c>
      <c r="H4824" t="s">
        <v>223</v>
      </c>
      <c r="I4824">
        <v>7</v>
      </c>
      <c r="J4824" t="s">
        <v>319</v>
      </c>
      <c r="K4824" t="s">
        <v>39</v>
      </c>
      <c r="L4824" t="s">
        <v>17</v>
      </c>
      <c r="M4824">
        <v>14806.7</v>
      </c>
      <c r="N4824" t="s">
        <v>23</v>
      </c>
      <c r="O4824" t="s">
        <v>0</v>
      </c>
      <c r="P4824" t="s">
        <v>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2578-C3A9-4224-B3FE-3C371749E9AE}">
  <dimension ref="A1"/>
  <sheetViews>
    <sheetView workbookViewId="0">
      <selection activeCell="B7" sqref="B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E2388E-F7A8-47F4-8386-A7EEF45B17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profit_table_region</vt:lpstr>
      <vt:lpstr>profit_table_payment</vt:lpstr>
      <vt:lpstr>profit_table_customer</vt:lpstr>
      <vt:lpstr>profit_table_category</vt:lpstr>
      <vt:lpstr>profit_table_product</vt:lpstr>
      <vt:lpstr>Sheet3</vt:lpstr>
      <vt:lpstr>Dashboard</vt:lpstr>
      <vt:lpstr>Detail1</vt:lpstr>
      <vt:lpstr>Sheet4</vt:lpstr>
      <vt:lpstr>Detail3</vt:lpstr>
      <vt:lpstr>Sheet6</vt:lpstr>
      <vt:lpstr>Detail2</vt:lpstr>
      <vt:lpstr>bar_graph</vt:lpstr>
      <vt:lpstr>Sheet8</vt:lpstr>
      <vt:lpstr>Sheet2</vt:lpstr>
      <vt:lpstr>delivered_orders_table</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 Pratap Singh</dc:creator>
  <cp:lastModifiedBy>Rudra Pratap Singh</cp:lastModifiedBy>
  <dcterms:created xsi:type="dcterms:W3CDTF">2026-01-07T10:20:59Z</dcterms:created>
  <dcterms:modified xsi:type="dcterms:W3CDTF">2026-01-10T15:19:11Z</dcterms:modified>
</cp:coreProperties>
</file>